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ndora\Sharing\CONTROLDESK\00. PLANEJAMENTO VIANA\ANIBAL CAVALCANTE\01. INDICADORES\Santander - APENAS EQUIPE DISCADOR\ACOMPANHAMENTO DESDOBRAMENTO 2025\SANTANDER\"/>
    </mc:Choice>
  </mc:AlternateContent>
  <xr:revisionPtr revIDLastSave="0" documentId="13_ncr:1_{E93F5D0C-8240-4245-AC0E-6D1E967322AF}" xr6:coauthVersionLast="47" xr6:coauthVersionMax="47" xr10:uidLastSave="{00000000-0000-0000-0000-000000000000}"/>
  <bookViews>
    <workbookView xWindow="-120" yWindow="-120" windowWidth="29040" windowHeight="15720" tabRatio="850" activeTab="2" xr2:uid="{D477B1E2-C489-4EDA-88E6-0E317BC6A71B}"/>
  </bookViews>
  <sheets>
    <sheet name="PF" sheetId="5" r:id="rId1"/>
    <sheet name="PJ_B1" sheetId="20" r:id="rId2"/>
    <sheet name="PJ_B2" sheetId="26" r:id="rId3"/>
    <sheet name="PRODUÇÃO" sheetId="19" state="hidden" r:id="rId4"/>
    <sheet name="PJ_E1 (2)" sheetId="25" state="hidden" r:id="rId5"/>
    <sheet name="BD DISCADOR" sheetId="18" r:id="rId6"/>
    <sheet name="TEMPOS" sheetId="28" r:id="rId7"/>
    <sheet name="HORA HORA" sheetId="23" r:id="rId8"/>
    <sheet name="ACOMPANHAMENTO" sheetId="24" r:id="rId9"/>
    <sheet name="Planilha1" sheetId="27" r:id="rId10"/>
    <sheet name="AUX" sheetId="3" state="hidden" r:id="rId11"/>
  </sheets>
  <externalReferences>
    <externalReference r:id="rId12"/>
    <externalReference r:id="rId13"/>
  </externalReferences>
  <definedNames>
    <definedName name="_xlnm._FilterDatabase" localSheetId="5" hidden="1">'BD DISCADOR'!$A$1:$K$6103</definedName>
    <definedName name="_xlnm._FilterDatabase" localSheetId="7" hidden="1">'HORA HORA'!$A$1:$Y$8051</definedName>
    <definedName name="_xlnm._FilterDatabase" localSheetId="0" hidden="1">PF!#REF!</definedName>
    <definedName name="_xlnm._FilterDatabase" localSheetId="1" hidden="1">PJ_B1!#REF!</definedName>
    <definedName name="_xlnm._FilterDatabase" localSheetId="4" hidden="1">'PJ_E1 (2)'!#REF!</definedName>
    <definedName name="_xlnm._FilterDatabase" localSheetId="6" hidden="1">TEMPOS!$A$2:$AO$247</definedName>
    <definedName name="DadosExternos_1" localSheetId="8" hidden="1">ACOMPANHAMENTO!$A$1:$BE$187</definedName>
    <definedName name="DadosExternos_1" localSheetId="3" hidden="1">PRODUÇÃO!$A$1:$BJ$278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6" l="1"/>
  <c r="Q10" i="26"/>
  <c r="P10" i="26"/>
  <c r="E9" i="5"/>
  <c r="J9" i="26"/>
  <c r="I9" i="26"/>
  <c r="H9" i="26"/>
  <c r="G9" i="26"/>
  <c r="F9" i="26"/>
  <c r="E9" i="26"/>
  <c r="D9" i="26"/>
  <c r="D9" i="20"/>
  <c r="G10" i="20"/>
  <c r="F10" i="20"/>
  <c r="E10" i="20"/>
  <c r="D10" i="20"/>
  <c r="O10" i="20"/>
  <c r="P10" i="20"/>
  <c r="J9" i="20"/>
  <c r="I9" i="20"/>
  <c r="H9" i="20"/>
  <c r="G9" i="20"/>
  <c r="F9" i="20"/>
  <c r="E9" i="20"/>
  <c r="P10" i="5"/>
  <c r="J9" i="5"/>
  <c r="I9" i="5"/>
  <c r="H9" i="5"/>
  <c r="G9" i="5"/>
  <c r="F9" i="5"/>
  <c r="C10" i="5"/>
  <c r="D10" i="5" l="1"/>
  <c r="C13" i="5"/>
  <c r="D10" i="26" l="1"/>
  <c r="E37" i="26"/>
  <c r="F37" i="26"/>
  <c r="G37" i="26"/>
  <c r="H37" i="26"/>
  <c r="I37" i="26"/>
  <c r="J37" i="26"/>
  <c r="K37" i="26"/>
  <c r="M37" i="26"/>
  <c r="P37" i="26"/>
  <c r="E37" i="20"/>
  <c r="F37" i="20"/>
  <c r="G37" i="20"/>
  <c r="H37" i="20"/>
  <c r="I37" i="20"/>
  <c r="J37" i="20"/>
  <c r="K37" i="20"/>
  <c r="M37" i="20"/>
  <c r="P37" i="20"/>
  <c r="E37" i="5"/>
  <c r="F37" i="5"/>
  <c r="G37" i="5"/>
  <c r="H37" i="5"/>
  <c r="I37" i="5"/>
  <c r="J37" i="5"/>
  <c r="K37" i="5"/>
  <c r="M37" i="5"/>
  <c r="P37" i="5"/>
  <c r="O37" i="20" l="1"/>
  <c r="O37" i="5"/>
  <c r="L37" i="20"/>
  <c r="N37" i="26"/>
  <c r="L37" i="26"/>
  <c r="Q37" i="26"/>
  <c r="Q37" i="20"/>
  <c r="N37" i="5"/>
  <c r="L37" i="5"/>
  <c r="Q37" i="5"/>
  <c r="N37" i="20"/>
  <c r="O37" i="26"/>
  <c r="AM247" i="28" l="1"/>
  <c r="AK247" i="28"/>
  <c r="AJ247" i="28"/>
  <c r="AI247" i="28"/>
  <c r="AH247" i="28"/>
  <c r="AF247" i="28"/>
  <c r="AD247" i="28"/>
  <c r="AC247" i="28"/>
  <c r="AB247" i="28"/>
  <c r="AA247" i="28"/>
  <c r="Y247" i="28"/>
  <c r="Z247" i="28" s="1"/>
  <c r="AM246" i="28"/>
  <c r="AK246" i="28"/>
  <c r="AJ246" i="28"/>
  <c r="AI246" i="28"/>
  <c r="AH246" i="28"/>
  <c r="AF246" i="28"/>
  <c r="AD246" i="28"/>
  <c r="AC246" i="28"/>
  <c r="AB246" i="28"/>
  <c r="AA246" i="28"/>
  <c r="Y246" i="28"/>
  <c r="Z246" i="28" s="1"/>
  <c r="AM245" i="28"/>
  <c r="AK245" i="28"/>
  <c r="AJ245" i="28"/>
  <c r="AI245" i="28"/>
  <c r="AH245" i="28"/>
  <c r="AF245" i="28"/>
  <c r="AD245" i="28"/>
  <c r="AC245" i="28"/>
  <c r="AB245" i="28"/>
  <c r="AA245" i="28"/>
  <c r="Y245" i="28"/>
  <c r="Z245" i="28" s="1"/>
  <c r="AM244" i="28"/>
  <c r="AK244" i="28"/>
  <c r="AJ244" i="28"/>
  <c r="AI244" i="28"/>
  <c r="AH244" i="28"/>
  <c r="AF244" i="28"/>
  <c r="AD244" i="28"/>
  <c r="AC244" i="28"/>
  <c r="AB244" i="28"/>
  <c r="AA244" i="28"/>
  <c r="Y244" i="28"/>
  <c r="Z244" i="28" s="1"/>
  <c r="AM243" i="28"/>
  <c r="AK243" i="28"/>
  <c r="AJ243" i="28"/>
  <c r="AL243" i="28" s="1"/>
  <c r="AI243" i="28"/>
  <c r="AH243" i="28"/>
  <c r="AF243" i="28"/>
  <c r="AD243" i="28"/>
  <c r="AC243" i="28"/>
  <c r="AB243" i="28"/>
  <c r="AA243" i="28"/>
  <c r="Y243" i="28"/>
  <c r="Z243" i="28" s="1"/>
  <c r="AM242" i="28"/>
  <c r="AK242" i="28"/>
  <c r="AJ242" i="28"/>
  <c r="AI242" i="28"/>
  <c r="AH242" i="28"/>
  <c r="AF242" i="28"/>
  <c r="AD242" i="28"/>
  <c r="AC242" i="28"/>
  <c r="AB242" i="28"/>
  <c r="AA242" i="28"/>
  <c r="Y242" i="28"/>
  <c r="Z242" i="28" s="1"/>
  <c r="AM241" i="28"/>
  <c r="AK241" i="28"/>
  <c r="AJ241" i="28"/>
  <c r="AI241" i="28"/>
  <c r="AH241" i="28"/>
  <c r="AF241" i="28"/>
  <c r="AD241" i="28"/>
  <c r="AC241" i="28"/>
  <c r="AB241" i="28"/>
  <c r="AA241" i="28"/>
  <c r="Y241" i="28"/>
  <c r="Z241" i="28" s="1"/>
  <c r="AM240" i="28"/>
  <c r="AK240" i="28"/>
  <c r="AJ240" i="28"/>
  <c r="AI240" i="28"/>
  <c r="AH240" i="28"/>
  <c r="AF240" i="28"/>
  <c r="AD240" i="28"/>
  <c r="AC240" i="28"/>
  <c r="AB240" i="28"/>
  <c r="AA240" i="28"/>
  <c r="Y240" i="28"/>
  <c r="Z240" i="28" s="1"/>
  <c r="AM239" i="28"/>
  <c r="AK239" i="28"/>
  <c r="AJ239" i="28"/>
  <c r="AI239" i="28"/>
  <c r="AH239" i="28"/>
  <c r="AF239" i="28"/>
  <c r="AD239" i="28"/>
  <c r="AC239" i="28"/>
  <c r="AB239" i="28"/>
  <c r="AA239" i="28"/>
  <c r="Y239" i="28"/>
  <c r="Z239" i="28" s="1"/>
  <c r="AM238" i="28"/>
  <c r="AK238" i="28"/>
  <c r="AJ238" i="28"/>
  <c r="AI238" i="28"/>
  <c r="AH238" i="28"/>
  <c r="AF238" i="28"/>
  <c r="AD238" i="28"/>
  <c r="AC238" i="28"/>
  <c r="AB238" i="28"/>
  <c r="AA238" i="28"/>
  <c r="Y238" i="28"/>
  <c r="Z238" i="28" s="1"/>
  <c r="AM237" i="28"/>
  <c r="AK237" i="28"/>
  <c r="AJ237" i="28"/>
  <c r="AI237" i="28"/>
  <c r="AH237" i="28"/>
  <c r="AF237" i="28"/>
  <c r="AD237" i="28"/>
  <c r="AC237" i="28"/>
  <c r="AB237" i="28"/>
  <c r="AA237" i="28"/>
  <c r="Y237" i="28"/>
  <c r="Z237" i="28" s="1"/>
  <c r="AM236" i="28"/>
  <c r="AK236" i="28"/>
  <c r="AJ236" i="28"/>
  <c r="AI236" i="28"/>
  <c r="AH236" i="28"/>
  <c r="AF236" i="28"/>
  <c r="AD236" i="28"/>
  <c r="AC236" i="28"/>
  <c r="AB236" i="28"/>
  <c r="AA236" i="28"/>
  <c r="Y236" i="28"/>
  <c r="Z236" i="28" s="1"/>
  <c r="AM235" i="28"/>
  <c r="AK235" i="28"/>
  <c r="AJ235" i="28"/>
  <c r="AI235" i="28"/>
  <c r="AH235" i="28"/>
  <c r="AF235" i="28"/>
  <c r="AD235" i="28"/>
  <c r="AC235" i="28"/>
  <c r="AB235" i="28"/>
  <c r="AA235" i="28"/>
  <c r="Y235" i="28"/>
  <c r="Z235" i="28" s="1"/>
  <c r="AM234" i="28"/>
  <c r="AK234" i="28"/>
  <c r="AJ234" i="28"/>
  <c r="AI234" i="28"/>
  <c r="AH234" i="28"/>
  <c r="AF234" i="28"/>
  <c r="AD234" i="28"/>
  <c r="AC234" i="28"/>
  <c r="AB234" i="28"/>
  <c r="AA234" i="28"/>
  <c r="Y234" i="28"/>
  <c r="Z234" i="28" s="1"/>
  <c r="AM233" i="28"/>
  <c r="AK233" i="28"/>
  <c r="AJ233" i="28"/>
  <c r="AI233" i="28"/>
  <c r="AH233" i="28"/>
  <c r="AF233" i="28"/>
  <c r="AD233" i="28"/>
  <c r="AC233" i="28"/>
  <c r="AB233" i="28"/>
  <c r="AA233" i="28"/>
  <c r="Y233" i="28"/>
  <c r="Z233" i="28" s="1"/>
  <c r="AM232" i="28"/>
  <c r="AK232" i="28"/>
  <c r="AJ232" i="28"/>
  <c r="AI232" i="28"/>
  <c r="AH232" i="28"/>
  <c r="AF232" i="28"/>
  <c r="AD232" i="28"/>
  <c r="AC232" i="28"/>
  <c r="AB232" i="28"/>
  <c r="AA232" i="28"/>
  <c r="Y232" i="28"/>
  <c r="Z232" i="28" s="1"/>
  <c r="AM231" i="28"/>
  <c r="AK231" i="28"/>
  <c r="AJ231" i="28"/>
  <c r="AI231" i="28"/>
  <c r="AH231" i="28"/>
  <c r="AF231" i="28"/>
  <c r="AD231" i="28"/>
  <c r="AC231" i="28"/>
  <c r="AB231" i="28"/>
  <c r="AA231" i="28"/>
  <c r="Y231" i="28"/>
  <c r="Z231" i="28" s="1"/>
  <c r="AM230" i="28"/>
  <c r="AK230" i="28"/>
  <c r="AJ230" i="28"/>
  <c r="AI230" i="28"/>
  <c r="AH230" i="28"/>
  <c r="AF230" i="28"/>
  <c r="AD230" i="28"/>
  <c r="AC230" i="28"/>
  <c r="AB230" i="28"/>
  <c r="AA230" i="28"/>
  <c r="Y230" i="28"/>
  <c r="Z230" i="28" s="1"/>
  <c r="AM229" i="28"/>
  <c r="AK229" i="28"/>
  <c r="AJ229" i="28"/>
  <c r="AI229" i="28"/>
  <c r="AH229" i="28"/>
  <c r="AF229" i="28"/>
  <c r="AD229" i="28"/>
  <c r="AC229" i="28"/>
  <c r="AB229" i="28"/>
  <c r="AA229" i="28"/>
  <c r="Y229" i="28"/>
  <c r="Z229" i="28" s="1"/>
  <c r="AM228" i="28"/>
  <c r="AK228" i="28"/>
  <c r="AJ228" i="28"/>
  <c r="AI228" i="28"/>
  <c r="AH228" i="28"/>
  <c r="AF228" i="28"/>
  <c r="AD228" i="28"/>
  <c r="AC228" i="28"/>
  <c r="AB228" i="28"/>
  <c r="AA228" i="28"/>
  <c r="Y228" i="28"/>
  <c r="Z228" i="28" s="1"/>
  <c r="AM227" i="28"/>
  <c r="AK227" i="28"/>
  <c r="AJ227" i="28"/>
  <c r="AI227" i="28"/>
  <c r="AH227" i="28"/>
  <c r="AF227" i="28"/>
  <c r="AD227" i="28"/>
  <c r="AC227" i="28"/>
  <c r="AB227" i="28"/>
  <c r="AA227" i="28"/>
  <c r="Y227" i="28"/>
  <c r="Z227" i="28" s="1"/>
  <c r="AM226" i="28"/>
  <c r="AK226" i="28"/>
  <c r="AJ226" i="28"/>
  <c r="AI226" i="28"/>
  <c r="AH226" i="28"/>
  <c r="AF226" i="28"/>
  <c r="AD226" i="28"/>
  <c r="AC226" i="28"/>
  <c r="AB226" i="28"/>
  <c r="AA226" i="28"/>
  <c r="Y226" i="28"/>
  <c r="Z226" i="28" s="1"/>
  <c r="AM225" i="28"/>
  <c r="AK225" i="28"/>
  <c r="AJ225" i="28"/>
  <c r="AI225" i="28"/>
  <c r="AH225" i="28"/>
  <c r="AF225" i="28"/>
  <c r="AD225" i="28"/>
  <c r="AC225" i="28"/>
  <c r="AB225" i="28"/>
  <c r="AA225" i="28"/>
  <c r="Y225" i="28"/>
  <c r="Z225" i="28" s="1"/>
  <c r="AM224" i="28"/>
  <c r="AK224" i="28"/>
  <c r="AJ224" i="28"/>
  <c r="AI224" i="28"/>
  <c r="AH224" i="28"/>
  <c r="AF224" i="28"/>
  <c r="AD224" i="28"/>
  <c r="AC224" i="28"/>
  <c r="AB224" i="28"/>
  <c r="AA224" i="28"/>
  <c r="Y224" i="28"/>
  <c r="Z224" i="28" s="1"/>
  <c r="AM223" i="28"/>
  <c r="AK223" i="28"/>
  <c r="AJ223" i="28"/>
  <c r="AI223" i="28"/>
  <c r="AH223" i="28"/>
  <c r="AF223" i="28"/>
  <c r="AD223" i="28"/>
  <c r="AC223" i="28"/>
  <c r="AB223" i="28"/>
  <c r="AA223" i="28"/>
  <c r="Y223" i="28"/>
  <c r="Z223" i="28" s="1"/>
  <c r="AM222" i="28"/>
  <c r="AK222" i="28"/>
  <c r="AJ222" i="28"/>
  <c r="AI222" i="28"/>
  <c r="AH222" i="28"/>
  <c r="AF222" i="28"/>
  <c r="AD222" i="28"/>
  <c r="AC222" i="28"/>
  <c r="AB222" i="28"/>
  <c r="AA222" i="28"/>
  <c r="Y222" i="28"/>
  <c r="Z222" i="28" s="1"/>
  <c r="AM221" i="28"/>
  <c r="AK221" i="28"/>
  <c r="AJ221" i="28"/>
  <c r="AI221" i="28"/>
  <c r="AH221" i="28"/>
  <c r="AF221" i="28"/>
  <c r="AD221" i="28"/>
  <c r="AC221" i="28"/>
  <c r="AB221" i="28"/>
  <c r="AA221" i="28"/>
  <c r="Y221" i="28"/>
  <c r="Z221" i="28" s="1"/>
  <c r="AM220" i="28"/>
  <c r="AK220" i="28"/>
  <c r="AJ220" i="28"/>
  <c r="AI220" i="28"/>
  <c r="AH220" i="28"/>
  <c r="AF220" i="28"/>
  <c r="AD220" i="28"/>
  <c r="AC220" i="28"/>
  <c r="AB220" i="28"/>
  <c r="AA220" i="28"/>
  <c r="Y220" i="28"/>
  <c r="Z220" i="28" s="1"/>
  <c r="AM219" i="28"/>
  <c r="AK219" i="28"/>
  <c r="AJ219" i="28"/>
  <c r="AI219" i="28"/>
  <c r="AH219" i="28"/>
  <c r="AF219" i="28"/>
  <c r="AD219" i="28"/>
  <c r="AC219" i="28"/>
  <c r="AB219" i="28"/>
  <c r="AA219" i="28"/>
  <c r="Y219" i="28"/>
  <c r="Z219" i="28" s="1"/>
  <c r="AM218" i="28"/>
  <c r="AK218" i="28"/>
  <c r="AJ218" i="28"/>
  <c r="AI218" i="28"/>
  <c r="AH218" i="28"/>
  <c r="AF218" i="28"/>
  <c r="AD218" i="28"/>
  <c r="AC218" i="28"/>
  <c r="AB218" i="28"/>
  <c r="AA218" i="28"/>
  <c r="Y218" i="28"/>
  <c r="Z218" i="28" s="1"/>
  <c r="AM217" i="28"/>
  <c r="AK217" i="28"/>
  <c r="AJ217" i="28"/>
  <c r="AI217" i="28"/>
  <c r="AH217" i="28"/>
  <c r="AF217" i="28"/>
  <c r="AD217" i="28"/>
  <c r="AC217" i="28"/>
  <c r="AB217" i="28"/>
  <c r="AA217" i="28"/>
  <c r="Y217" i="28"/>
  <c r="Z217" i="28" s="1"/>
  <c r="AM216" i="28"/>
  <c r="AK216" i="28"/>
  <c r="AJ216" i="28"/>
  <c r="AI216" i="28"/>
  <c r="AH216" i="28"/>
  <c r="AF216" i="28"/>
  <c r="AD216" i="28"/>
  <c r="AC216" i="28"/>
  <c r="AB216" i="28"/>
  <c r="AA216" i="28"/>
  <c r="Y216" i="28"/>
  <c r="Z216" i="28" s="1"/>
  <c r="AM215" i="28"/>
  <c r="AK215" i="28"/>
  <c r="AJ215" i="28"/>
  <c r="AI215" i="28"/>
  <c r="AH215" i="28"/>
  <c r="AF215" i="28"/>
  <c r="AD215" i="28"/>
  <c r="AC215" i="28"/>
  <c r="AB215" i="28"/>
  <c r="AA215" i="28"/>
  <c r="Y215" i="28"/>
  <c r="Z215" i="28" s="1"/>
  <c r="AM214" i="28"/>
  <c r="AK214" i="28"/>
  <c r="AJ214" i="28"/>
  <c r="AI214" i="28"/>
  <c r="AH214" i="28"/>
  <c r="AF214" i="28"/>
  <c r="AD214" i="28"/>
  <c r="AC214" i="28"/>
  <c r="AB214" i="28"/>
  <c r="AA214" i="28"/>
  <c r="Y214" i="28"/>
  <c r="Z214" i="28" s="1"/>
  <c r="AM213" i="28"/>
  <c r="AK213" i="28"/>
  <c r="AJ213" i="28"/>
  <c r="AI213" i="28"/>
  <c r="AH213" i="28"/>
  <c r="AF213" i="28"/>
  <c r="AD213" i="28"/>
  <c r="AC213" i="28"/>
  <c r="AB213" i="28"/>
  <c r="AA213" i="28"/>
  <c r="Y213" i="28"/>
  <c r="Z213" i="28" s="1"/>
  <c r="AM212" i="28"/>
  <c r="AK212" i="28"/>
  <c r="AJ212" i="28"/>
  <c r="AI212" i="28"/>
  <c r="AH212" i="28"/>
  <c r="AF212" i="28"/>
  <c r="AD212" i="28"/>
  <c r="AC212" i="28"/>
  <c r="AB212" i="28"/>
  <c r="AA212" i="28"/>
  <c r="Y212" i="28"/>
  <c r="Z212" i="28" s="1"/>
  <c r="AM211" i="28"/>
  <c r="AK211" i="28"/>
  <c r="AJ211" i="28"/>
  <c r="AI211" i="28"/>
  <c r="AH211" i="28"/>
  <c r="AF211" i="28"/>
  <c r="AD211" i="28"/>
  <c r="AC211" i="28"/>
  <c r="AB211" i="28"/>
  <c r="AA211" i="28"/>
  <c r="Y211" i="28"/>
  <c r="Z211" i="28" s="1"/>
  <c r="AM210" i="28"/>
  <c r="AK210" i="28"/>
  <c r="AJ210" i="28"/>
  <c r="AI210" i="28"/>
  <c r="AH210" i="28"/>
  <c r="AF210" i="28"/>
  <c r="AD210" i="28"/>
  <c r="AC210" i="28"/>
  <c r="AB210" i="28"/>
  <c r="AA210" i="28"/>
  <c r="Y210" i="28"/>
  <c r="Z210" i="28" s="1"/>
  <c r="AM209" i="28"/>
  <c r="AK209" i="28"/>
  <c r="AJ209" i="28"/>
  <c r="AI209" i="28"/>
  <c r="AH209" i="28"/>
  <c r="AF209" i="28"/>
  <c r="AD209" i="28"/>
  <c r="AC209" i="28"/>
  <c r="AB209" i="28"/>
  <c r="AA209" i="28"/>
  <c r="Y209" i="28"/>
  <c r="Z209" i="28" s="1"/>
  <c r="AM208" i="28"/>
  <c r="AK208" i="28"/>
  <c r="AJ208" i="28"/>
  <c r="AI208" i="28"/>
  <c r="AH208" i="28"/>
  <c r="AF208" i="28"/>
  <c r="AD208" i="28"/>
  <c r="AC208" i="28"/>
  <c r="AB208" i="28"/>
  <c r="AA208" i="28"/>
  <c r="Y208" i="28"/>
  <c r="Z208" i="28" s="1"/>
  <c r="AM207" i="28"/>
  <c r="AK207" i="28"/>
  <c r="AJ207" i="28"/>
  <c r="AI207" i="28"/>
  <c r="AH207" i="28"/>
  <c r="AF207" i="28"/>
  <c r="AD207" i="28"/>
  <c r="AC207" i="28"/>
  <c r="AB207" i="28"/>
  <c r="AA207" i="28"/>
  <c r="Y207" i="28"/>
  <c r="Z207" i="28" s="1"/>
  <c r="AM206" i="28"/>
  <c r="AK206" i="28"/>
  <c r="AJ206" i="28"/>
  <c r="AI206" i="28"/>
  <c r="AH206" i="28"/>
  <c r="AF206" i="28"/>
  <c r="AD206" i="28"/>
  <c r="AC206" i="28"/>
  <c r="AB206" i="28"/>
  <c r="AA206" i="28"/>
  <c r="Y206" i="28"/>
  <c r="Z206" i="28" s="1"/>
  <c r="AM205" i="28"/>
  <c r="AK205" i="28"/>
  <c r="AJ205" i="28"/>
  <c r="AI205" i="28"/>
  <c r="AH205" i="28"/>
  <c r="AF205" i="28"/>
  <c r="AD205" i="28"/>
  <c r="AC205" i="28"/>
  <c r="AB205" i="28"/>
  <c r="AA205" i="28"/>
  <c r="Y205" i="28"/>
  <c r="Z205" i="28" s="1"/>
  <c r="AM204" i="28"/>
  <c r="AK204" i="28"/>
  <c r="AJ204" i="28"/>
  <c r="AI204" i="28"/>
  <c r="AH204" i="28"/>
  <c r="AF204" i="28"/>
  <c r="AD204" i="28"/>
  <c r="AC204" i="28"/>
  <c r="AB204" i="28"/>
  <c r="AA204" i="28"/>
  <c r="Y204" i="28"/>
  <c r="Z204" i="28" s="1"/>
  <c r="AM203" i="28"/>
  <c r="AK203" i="28"/>
  <c r="AJ203" i="28"/>
  <c r="AI203" i="28"/>
  <c r="AH203" i="28"/>
  <c r="AF203" i="28"/>
  <c r="AD203" i="28"/>
  <c r="AC203" i="28"/>
  <c r="AB203" i="28"/>
  <c r="AA203" i="28"/>
  <c r="Y203" i="28"/>
  <c r="Z203" i="28" s="1"/>
  <c r="AM202" i="28"/>
  <c r="AK202" i="28"/>
  <c r="AJ202" i="28"/>
  <c r="AI202" i="28"/>
  <c r="AH202" i="28"/>
  <c r="AF202" i="28"/>
  <c r="AD202" i="28"/>
  <c r="AC202" i="28"/>
  <c r="AB202" i="28"/>
  <c r="AA202" i="28"/>
  <c r="Y202" i="28"/>
  <c r="Z202" i="28" s="1"/>
  <c r="AM201" i="28"/>
  <c r="AK201" i="28"/>
  <c r="AJ201" i="28"/>
  <c r="AI201" i="28"/>
  <c r="AH201" i="28"/>
  <c r="AF201" i="28"/>
  <c r="AD201" i="28"/>
  <c r="AC201" i="28"/>
  <c r="AB201" i="28"/>
  <c r="AA201" i="28"/>
  <c r="Y201" i="28"/>
  <c r="Z201" i="28" s="1"/>
  <c r="AM200" i="28"/>
  <c r="AK200" i="28"/>
  <c r="AJ200" i="28"/>
  <c r="AI200" i="28"/>
  <c r="AH200" i="28"/>
  <c r="AF200" i="28"/>
  <c r="AD200" i="28"/>
  <c r="AC200" i="28"/>
  <c r="AB200" i="28"/>
  <c r="AA200" i="28"/>
  <c r="Y200" i="28"/>
  <c r="Z200" i="28" s="1"/>
  <c r="AM199" i="28"/>
  <c r="AK199" i="28"/>
  <c r="AJ199" i="28"/>
  <c r="AI199" i="28"/>
  <c r="AH199" i="28"/>
  <c r="AF199" i="28"/>
  <c r="AD199" i="28"/>
  <c r="AC199" i="28"/>
  <c r="AB199" i="28"/>
  <c r="AA199" i="28"/>
  <c r="Y199" i="28"/>
  <c r="Z199" i="28" s="1"/>
  <c r="AM198" i="28"/>
  <c r="AK198" i="28"/>
  <c r="AJ198" i="28"/>
  <c r="AI198" i="28"/>
  <c r="AH198" i="28"/>
  <c r="AF198" i="28"/>
  <c r="AD198" i="28"/>
  <c r="AC198" i="28"/>
  <c r="AB198" i="28"/>
  <c r="AA198" i="28"/>
  <c r="Y198" i="28"/>
  <c r="Z198" i="28" s="1"/>
  <c r="AM197" i="28"/>
  <c r="AK197" i="28"/>
  <c r="AJ197" i="28"/>
  <c r="AI197" i="28"/>
  <c r="AH197" i="28"/>
  <c r="AF197" i="28"/>
  <c r="AD197" i="28"/>
  <c r="AC197" i="28"/>
  <c r="AB197" i="28"/>
  <c r="AA197" i="28"/>
  <c r="Y197" i="28"/>
  <c r="Z197" i="28" s="1"/>
  <c r="AM196" i="28"/>
  <c r="AK196" i="28"/>
  <c r="AJ196" i="28"/>
  <c r="AI196" i="28"/>
  <c r="AH196" i="28"/>
  <c r="AF196" i="28"/>
  <c r="AD196" i="28"/>
  <c r="AC196" i="28"/>
  <c r="AB196" i="28"/>
  <c r="AA196" i="28"/>
  <c r="Y196" i="28"/>
  <c r="Z196" i="28" s="1"/>
  <c r="AM195" i="28"/>
  <c r="AK195" i="28"/>
  <c r="AJ195" i="28"/>
  <c r="AI195" i="28"/>
  <c r="AH195" i="28"/>
  <c r="AF195" i="28"/>
  <c r="AD195" i="28"/>
  <c r="AC195" i="28"/>
  <c r="AB195" i="28"/>
  <c r="AA195" i="28"/>
  <c r="Y195" i="28"/>
  <c r="Z195" i="28" s="1"/>
  <c r="AM194" i="28"/>
  <c r="AK194" i="28"/>
  <c r="AJ194" i="28"/>
  <c r="AI194" i="28"/>
  <c r="AH194" i="28"/>
  <c r="AF194" i="28"/>
  <c r="AD194" i="28"/>
  <c r="AC194" i="28"/>
  <c r="AB194" i="28"/>
  <c r="AA194" i="28"/>
  <c r="Y194" i="28"/>
  <c r="Z194" i="28" s="1"/>
  <c r="AM193" i="28"/>
  <c r="AK193" i="28"/>
  <c r="AJ193" i="28"/>
  <c r="AI193" i="28"/>
  <c r="AH193" i="28"/>
  <c r="AF193" i="28"/>
  <c r="AD193" i="28"/>
  <c r="AC193" i="28"/>
  <c r="AB193" i="28"/>
  <c r="AA193" i="28"/>
  <c r="Y193" i="28"/>
  <c r="Z193" i="28" s="1"/>
  <c r="AM192" i="28"/>
  <c r="AK192" i="28"/>
  <c r="AJ192" i="28"/>
  <c r="AI192" i="28"/>
  <c r="AH192" i="28"/>
  <c r="AF192" i="28"/>
  <c r="AD192" i="28"/>
  <c r="AC192" i="28"/>
  <c r="AB192" i="28"/>
  <c r="AA192" i="28"/>
  <c r="Y192" i="28"/>
  <c r="Z192" i="28" s="1"/>
  <c r="AM191" i="28"/>
  <c r="AK191" i="28"/>
  <c r="AJ191" i="28"/>
  <c r="AI191" i="28"/>
  <c r="AH191" i="28"/>
  <c r="AF191" i="28"/>
  <c r="AD191" i="28"/>
  <c r="AC191" i="28"/>
  <c r="AB191" i="28"/>
  <c r="AA191" i="28"/>
  <c r="Y191" i="28"/>
  <c r="Z191" i="28" s="1"/>
  <c r="AM190" i="28"/>
  <c r="AK190" i="28"/>
  <c r="AJ190" i="28"/>
  <c r="AI190" i="28"/>
  <c r="AH190" i="28"/>
  <c r="AF190" i="28"/>
  <c r="AD190" i="28"/>
  <c r="AC190" i="28"/>
  <c r="AB190" i="28"/>
  <c r="AA190" i="28"/>
  <c r="Y190" i="28"/>
  <c r="Z190" i="28" s="1"/>
  <c r="AM189" i="28"/>
  <c r="AK189" i="28"/>
  <c r="AJ189" i="28"/>
  <c r="AI189" i="28"/>
  <c r="AH189" i="28"/>
  <c r="AF189" i="28"/>
  <c r="AD189" i="28"/>
  <c r="AC189" i="28"/>
  <c r="AB189" i="28"/>
  <c r="AA189" i="28"/>
  <c r="Y189" i="28"/>
  <c r="Z189" i="28" s="1"/>
  <c r="AM188" i="28"/>
  <c r="AK188" i="28"/>
  <c r="AJ188" i="28"/>
  <c r="AI188" i="28"/>
  <c r="AH188" i="28"/>
  <c r="AF188" i="28"/>
  <c r="AD188" i="28"/>
  <c r="AC188" i="28"/>
  <c r="AB188" i="28"/>
  <c r="AA188" i="28"/>
  <c r="Y188" i="28"/>
  <c r="Z188" i="28" s="1"/>
  <c r="AM187" i="28"/>
  <c r="AK187" i="28"/>
  <c r="AJ187" i="28"/>
  <c r="AI187" i="28"/>
  <c r="AH187" i="28"/>
  <c r="AF187" i="28"/>
  <c r="AD187" i="28"/>
  <c r="AC187" i="28"/>
  <c r="AB187" i="28"/>
  <c r="AA187" i="28"/>
  <c r="Y187" i="28"/>
  <c r="Z187" i="28" s="1"/>
  <c r="AM186" i="28"/>
  <c r="AK186" i="28"/>
  <c r="AJ186" i="28"/>
  <c r="AI186" i="28"/>
  <c r="AH186" i="28"/>
  <c r="AF186" i="28"/>
  <c r="AD186" i="28"/>
  <c r="AC186" i="28"/>
  <c r="AB186" i="28"/>
  <c r="AA186" i="28"/>
  <c r="Y186" i="28"/>
  <c r="Z186" i="28" s="1"/>
  <c r="AM185" i="28"/>
  <c r="AK185" i="28"/>
  <c r="AJ185" i="28"/>
  <c r="AI185" i="28"/>
  <c r="AH185" i="28"/>
  <c r="AF185" i="28"/>
  <c r="AD185" i="28"/>
  <c r="AC185" i="28"/>
  <c r="AB185" i="28"/>
  <c r="AA185" i="28"/>
  <c r="Y185" i="28"/>
  <c r="Z185" i="28" s="1"/>
  <c r="AM184" i="28"/>
  <c r="AK184" i="28"/>
  <c r="AJ184" i="28"/>
  <c r="AI184" i="28"/>
  <c r="AH184" i="28"/>
  <c r="AF184" i="28"/>
  <c r="AD184" i="28"/>
  <c r="AC184" i="28"/>
  <c r="AB184" i="28"/>
  <c r="AA184" i="28"/>
  <c r="Y184" i="28"/>
  <c r="Z184" i="28" s="1"/>
  <c r="AM183" i="28"/>
  <c r="AK183" i="28"/>
  <c r="AJ183" i="28"/>
  <c r="AI183" i="28"/>
  <c r="AH183" i="28"/>
  <c r="AF183" i="28"/>
  <c r="AD183" i="28"/>
  <c r="AC183" i="28"/>
  <c r="AB183" i="28"/>
  <c r="AA183" i="28"/>
  <c r="Y183" i="28"/>
  <c r="Z183" i="28" s="1"/>
  <c r="AM182" i="28"/>
  <c r="AK182" i="28"/>
  <c r="AJ182" i="28"/>
  <c r="AI182" i="28"/>
  <c r="AH182" i="28"/>
  <c r="AF182" i="28"/>
  <c r="AD182" i="28"/>
  <c r="AC182" i="28"/>
  <c r="AB182" i="28"/>
  <c r="AA182" i="28"/>
  <c r="Y182" i="28"/>
  <c r="Z182" i="28" s="1"/>
  <c r="AM181" i="28"/>
  <c r="AK181" i="28"/>
  <c r="AJ181" i="28"/>
  <c r="AI181" i="28"/>
  <c r="AH181" i="28"/>
  <c r="AF181" i="28"/>
  <c r="AD181" i="28"/>
  <c r="AC181" i="28"/>
  <c r="AB181" i="28"/>
  <c r="AA181" i="28"/>
  <c r="Y181" i="28"/>
  <c r="Z181" i="28" s="1"/>
  <c r="AM180" i="28"/>
  <c r="AK180" i="28"/>
  <c r="AJ180" i="28"/>
  <c r="AI180" i="28"/>
  <c r="AH180" i="28"/>
  <c r="AF180" i="28"/>
  <c r="AD180" i="28"/>
  <c r="AC180" i="28"/>
  <c r="AB180" i="28"/>
  <c r="AA180" i="28"/>
  <c r="Y180" i="28"/>
  <c r="Z180" i="28" s="1"/>
  <c r="AM179" i="28"/>
  <c r="AK179" i="28"/>
  <c r="AJ179" i="28"/>
  <c r="AI179" i="28"/>
  <c r="AH179" i="28"/>
  <c r="AF179" i="28"/>
  <c r="AD179" i="28"/>
  <c r="AC179" i="28"/>
  <c r="AB179" i="28"/>
  <c r="AA179" i="28"/>
  <c r="Y179" i="28"/>
  <c r="Z179" i="28" s="1"/>
  <c r="AM178" i="28"/>
  <c r="AK178" i="28"/>
  <c r="AJ178" i="28"/>
  <c r="AI178" i="28"/>
  <c r="AH178" i="28"/>
  <c r="AF178" i="28"/>
  <c r="AD178" i="28"/>
  <c r="AC178" i="28"/>
  <c r="AB178" i="28"/>
  <c r="AA178" i="28"/>
  <c r="Y178" i="28"/>
  <c r="Z178" i="28" s="1"/>
  <c r="AM177" i="28"/>
  <c r="AK177" i="28"/>
  <c r="AJ177" i="28"/>
  <c r="AI177" i="28"/>
  <c r="AH177" i="28"/>
  <c r="AF177" i="28"/>
  <c r="AD177" i="28"/>
  <c r="AC177" i="28"/>
  <c r="AB177" i="28"/>
  <c r="AA177" i="28"/>
  <c r="Y177" i="28"/>
  <c r="Z177" i="28" s="1"/>
  <c r="AM176" i="28"/>
  <c r="AK176" i="28"/>
  <c r="AJ176" i="28"/>
  <c r="AI176" i="28"/>
  <c r="AH176" i="28"/>
  <c r="AF176" i="28"/>
  <c r="AD176" i="28"/>
  <c r="AC176" i="28"/>
  <c r="AB176" i="28"/>
  <c r="AA176" i="28"/>
  <c r="Y176" i="28"/>
  <c r="Z176" i="28" s="1"/>
  <c r="AM175" i="28"/>
  <c r="AK175" i="28"/>
  <c r="AJ175" i="28"/>
  <c r="AI175" i="28"/>
  <c r="AH175" i="28"/>
  <c r="AF175" i="28"/>
  <c r="AD175" i="28"/>
  <c r="AC175" i="28"/>
  <c r="AB175" i="28"/>
  <c r="AA175" i="28"/>
  <c r="Y175" i="28"/>
  <c r="Z175" i="28" s="1"/>
  <c r="AM174" i="28"/>
  <c r="AK174" i="28"/>
  <c r="AJ174" i="28"/>
  <c r="AI174" i="28"/>
  <c r="AH174" i="28"/>
  <c r="AF174" i="28"/>
  <c r="AD174" i="28"/>
  <c r="AC174" i="28"/>
  <c r="AB174" i="28"/>
  <c r="AA174" i="28"/>
  <c r="Y174" i="28"/>
  <c r="Z174" i="28" s="1"/>
  <c r="AM173" i="28"/>
  <c r="AK173" i="28"/>
  <c r="AJ173" i="28"/>
  <c r="AI173" i="28"/>
  <c r="AH173" i="28"/>
  <c r="AF173" i="28"/>
  <c r="AD173" i="28"/>
  <c r="AC173" i="28"/>
  <c r="AB173" i="28"/>
  <c r="AA173" i="28"/>
  <c r="Y173" i="28"/>
  <c r="Z173" i="28" s="1"/>
  <c r="AM172" i="28"/>
  <c r="AK172" i="28"/>
  <c r="AJ172" i="28"/>
  <c r="AI172" i="28"/>
  <c r="AH172" i="28"/>
  <c r="AF172" i="28"/>
  <c r="AD172" i="28"/>
  <c r="AC172" i="28"/>
  <c r="AB172" i="28"/>
  <c r="AA172" i="28"/>
  <c r="Y172" i="28"/>
  <c r="Z172" i="28" s="1"/>
  <c r="AM171" i="28"/>
  <c r="AK171" i="28"/>
  <c r="AJ171" i="28"/>
  <c r="AI171" i="28"/>
  <c r="AH171" i="28"/>
  <c r="AF171" i="28"/>
  <c r="AD171" i="28"/>
  <c r="AC171" i="28"/>
  <c r="AB171" i="28"/>
  <c r="AA171" i="28"/>
  <c r="Y171" i="28"/>
  <c r="Z171" i="28" s="1"/>
  <c r="AM170" i="28"/>
  <c r="AK170" i="28"/>
  <c r="AJ170" i="28"/>
  <c r="AI170" i="28"/>
  <c r="AH170" i="28"/>
  <c r="AF170" i="28"/>
  <c r="AD170" i="28"/>
  <c r="AC170" i="28"/>
  <c r="AB170" i="28"/>
  <c r="AA170" i="28"/>
  <c r="Y170" i="28"/>
  <c r="Z170" i="28" s="1"/>
  <c r="AM169" i="28"/>
  <c r="AK169" i="28"/>
  <c r="AJ169" i="28"/>
  <c r="AI169" i="28"/>
  <c r="AH169" i="28"/>
  <c r="AF169" i="28"/>
  <c r="AD169" i="28"/>
  <c r="AC169" i="28"/>
  <c r="AB169" i="28"/>
  <c r="AA169" i="28"/>
  <c r="Y169" i="28"/>
  <c r="Z169" i="28" s="1"/>
  <c r="AM168" i="28"/>
  <c r="AK168" i="28"/>
  <c r="AJ168" i="28"/>
  <c r="AI168" i="28"/>
  <c r="AH168" i="28"/>
  <c r="AF168" i="28"/>
  <c r="AD168" i="28"/>
  <c r="AC168" i="28"/>
  <c r="AB168" i="28"/>
  <c r="AA168" i="28"/>
  <c r="Y168" i="28"/>
  <c r="Z168" i="28" s="1"/>
  <c r="AM167" i="28"/>
  <c r="AK167" i="28"/>
  <c r="AJ167" i="28"/>
  <c r="AI167" i="28"/>
  <c r="AH167" i="28"/>
  <c r="AF167" i="28"/>
  <c r="AD167" i="28"/>
  <c r="AC167" i="28"/>
  <c r="AB167" i="28"/>
  <c r="AA167" i="28"/>
  <c r="Y167" i="28"/>
  <c r="Z167" i="28" s="1"/>
  <c r="AM166" i="28"/>
  <c r="AK166" i="28"/>
  <c r="AJ166" i="28"/>
  <c r="AI166" i="28"/>
  <c r="AH166" i="28"/>
  <c r="AF166" i="28"/>
  <c r="AD166" i="28"/>
  <c r="AC166" i="28"/>
  <c r="AB166" i="28"/>
  <c r="AA166" i="28"/>
  <c r="Y166" i="28"/>
  <c r="Z166" i="28" s="1"/>
  <c r="AM165" i="28"/>
  <c r="AK165" i="28"/>
  <c r="AJ165" i="28"/>
  <c r="AI165" i="28"/>
  <c r="AH165" i="28"/>
  <c r="AF165" i="28"/>
  <c r="AD165" i="28"/>
  <c r="AC165" i="28"/>
  <c r="AB165" i="28"/>
  <c r="AA165" i="28"/>
  <c r="Y165" i="28"/>
  <c r="Z165" i="28" s="1"/>
  <c r="AM164" i="28"/>
  <c r="AK164" i="28"/>
  <c r="AJ164" i="28"/>
  <c r="AI164" i="28"/>
  <c r="AH164" i="28"/>
  <c r="AF164" i="28"/>
  <c r="AD164" i="28"/>
  <c r="AC164" i="28"/>
  <c r="AB164" i="28"/>
  <c r="AA164" i="28"/>
  <c r="Y164" i="28"/>
  <c r="Z164" i="28" s="1"/>
  <c r="AM163" i="28"/>
  <c r="AK163" i="28"/>
  <c r="AJ163" i="28"/>
  <c r="AI163" i="28"/>
  <c r="AH163" i="28"/>
  <c r="AF163" i="28"/>
  <c r="AD163" i="28"/>
  <c r="AC163" i="28"/>
  <c r="AB163" i="28"/>
  <c r="AA163" i="28"/>
  <c r="Y163" i="28"/>
  <c r="Z163" i="28" s="1"/>
  <c r="AM162" i="28"/>
  <c r="AK162" i="28"/>
  <c r="AJ162" i="28"/>
  <c r="AI162" i="28"/>
  <c r="AH162" i="28"/>
  <c r="AF162" i="28"/>
  <c r="AD162" i="28"/>
  <c r="AC162" i="28"/>
  <c r="AB162" i="28"/>
  <c r="AA162" i="28"/>
  <c r="Y162" i="28"/>
  <c r="Z162" i="28" s="1"/>
  <c r="AM161" i="28"/>
  <c r="AK161" i="28"/>
  <c r="AJ161" i="28"/>
  <c r="AI161" i="28"/>
  <c r="AH161" i="28"/>
  <c r="AF161" i="28"/>
  <c r="AD161" i="28"/>
  <c r="AC161" i="28"/>
  <c r="AB161" i="28"/>
  <c r="AA161" i="28"/>
  <c r="Y161" i="28"/>
  <c r="Z161" i="28" s="1"/>
  <c r="AM160" i="28"/>
  <c r="AK160" i="28"/>
  <c r="AJ160" i="28"/>
  <c r="AI160" i="28"/>
  <c r="AH160" i="28"/>
  <c r="AF160" i="28"/>
  <c r="AD160" i="28"/>
  <c r="AC160" i="28"/>
  <c r="AB160" i="28"/>
  <c r="AA160" i="28"/>
  <c r="Y160" i="28"/>
  <c r="Z160" i="28" s="1"/>
  <c r="AM159" i="28"/>
  <c r="AK159" i="28"/>
  <c r="AJ159" i="28"/>
  <c r="AI159" i="28"/>
  <c r="AH159" i="28"/>
  <c r="AF159" i="28"/>
  <c r="AD159" i="28"/>
  <c r="AC159" i="28"/>
  <c r="AB159" i="28"/>
  <c r="AA159" i="28"/>
  <c r="Y159" i="28"/>
  <c r="Z159" i="28" s="1"/>
  <c r="AM158" i="28"/>
  <c r="AK158" i="28"/>
  <c r="AJ158" i="28"/>
  <c r="AI158" i="28"/>
  <c r="AH158" i="28"/>
  <c r="AF158" i="28"/>
  <c r="AD158" i="28"/>
  <c r="AC158" i="28"/>
  <c r="AB158" i="28"/>
  <c r="AA158" i="28"/>
  <c r="Y158" i="28"/>
  <c r="Z158" i="28" s="1"/>
  <c r="AM157" i="28"/>
  <c r="AK157" i="28"/>
  <c r="AJ157" i="28"/>
  <c r="AI157" i="28"/>
  <c r="AH157" i="28"/>
  <c r="AF157" i="28"/>
  <c r="AD157" i="28"/>
  <c r="AC157" i="28"/>
  <c r="AB157" i="28"/>
  <c r="AA157" i="28"/>
  <c r="Y157" i="28"/>
  <c r="Z157" i="28" s="1"/>
  <c r="AM156" i="28"/>
  <c r="AK156" i="28"/>
  <c r="AJ156" i="28"/>
  <c r="AI156" i="28"/>
  <c r="AH156" i="28"/>
  <c r="AF156" i="28"/>
  <c r="AD156" i="28"/>
  <c r="AC156" i="28"/>
  <c r="AB156" i="28"/>
  <c r="AA156" i="28"/>
  <c r="Y156" i="28"/>
  <c r="Z156" i="28" s="1"/>
  <c r="AM155" i="28"/>
  <c r="AK155" i="28"/>
  <c r="AJ155" i="28"/>
  <c r="AI155" i="28"/>
  <c r="AH155" i="28"/>
  <c r="AF155" i="28"/>
  <c r="AD155" i="28"/>
  <c r="AC155" i="28"/>
  <c r="AB155" i="28"/>
  <c r="AA155" i="28"/>
  <c r="Y155" i="28"/>
  <c r="Z155" i="28" s="1"/>
  <c r="AM154" i="28"/>
  <c r="AK154" i="28"/>
  <c r="AJ154" i="28"/>
  <c r="AI154" i="28"/>
  <c r="AH154" i="28"/>
  <c r="AF154" i="28"/>
  <c r="AD154" i="28"/>
  <c r="AC154" i="28"/>
  <c r="AB154" i="28"/>
  <c r="AA154" i="28"/>
  <c r="Y154" i="28"/>
  <c r="Z154" i="28" s="1"/>
  <c r="AM153" i="28"/>
  <c r="AK153" i="28"/>
  <c r="AJ153" i="28"/>
  <c r="AI153" i="28"/>
  <c r="AH153" i="28"/>
  <c r="AF153" i="28"/>
  <c r="AD153" i="28"/>
  <c r="AC153" i="28"/>
  <c r="AB153" i="28"/>
  <c r="AA153" i="28"/>
  <c r="Y153" i="28"/>
  <c r="Z153" i="28" s="1"/>
  <c r="AM152" i="28"/>
  <c r="AK152" i="28"/>
  <c r="AJ152" i="28"/>
  <c r="AI152" i="28"/>
  <c r="AH152" i="28"/>
  <c r="AF152" i="28"/>
  <c r="AD152" i="28"/>
  <c r="AC152" i="28"/>
  <c r="AB152" i="28"/>
  <c r="AA152" i="28"/>
  <c r="Y152" i="28"/>
  <c r="Z152" i="28" s="1"/>
  <c r="AM151" i="28"/>
  <c r="AK151" i="28"/>
  <c r="AJ151" i="28"/>
  <c r="AI151" i="28"/>
  <c r="AH151" i="28"/>
  <c r="AF151" i="28"/>
  <c r="AD151" i="28"/>
  <c r="AC151" i="28"/>
  <c r="AB151" i="28"/>
  <c r="AA151" i="28"/>
  <c r="Y151" i="28"/>
  <c r="Z151" i="28" s="1"/>
  <c r="AM150" i="28"/>
  <c r="AK150" i="28"/>
  <c r="AJ150" i="28"/>
  <c r="AI150" i="28"/>
  <c r="AH150" i="28"/>
  <c r="AF150" i="28"/>
  <c r="AD150" i="28"/>
  <c r="AC150" i="28"/>
  <c r="AB150" i="28"/>
  <c r="AA150" i="28"/>
  <c r="Y150" i="28"/>
  <c r="Z150" i="28" s="1"/>
  <c r="AM149" i="28"/>
  <c r="AK149" i="28"/>
  <c r="AJ149" i="28"/>
  <c r="AI149" i="28"/>
  <c r="AH149" i="28"/>
  <c r="AF149" i="28"/>
  <c r="AD149" i="28"/>
  <c r="AC149" i="28"/>
  <c r="AB149" i="28"/>
  <c r="AA149" i="28"/>
  <c r="Y149" i="28"/>
  <c r="Z149" i="28" s="1"/>
  <c r="AM148" i="28"/>
  <c r="AK148" i="28"/>
  <c r="AJ148" i="28"/>
  <c r="AI148" i="28"/>
  <c r="AH148" i="28"/>
  <c r="AF148" i="28"/>
  <c r="AD148" i="28"/>
  <c r="AC148" i="28"/>
  <c r="AB148" i="28"/>
  <c r="AA148" i="28"/>
  <c r="Y148" i="28"/>
  <c r="Z148" i="28" s="1"/>
  <c r="AM147" i="28"/>
  <c r="AK147" i="28"/>
  <c r="AJ147" i="28"/>
  <c r="AI147" i="28"/>
  <c r="AH147" i="28"/>
  <c r="AF147" i="28"/>
  <c r="AD147" i="28"/>
  <c r="AC147" i="28"/>
  <c r="AB147" i="28"/>
  <c r="AA147" i="28"/>
  <c r="Y147" i="28"/>
  <c r="Z147" i="28" s="1"/>
  <c r="AM146" i="28"/>
  <c r="AK146" i="28"/>
  <c r="AJ146" i="28"/>
  <c r="AI146" i="28"/>
  <c r="AH146" i="28"/>
  <c r="AF146" i="28"/>
  <c r="AD146" i="28"/>
  <c r="AC146" i="28"/>
  <c r="AB146" i="28"/>
  <c r="AA146" i="28"/>
  <c r="Y146" i="28"/>
  <c r="Z146" i="28" s="1"/>
  <c r="AM145" i="28"/>
  <c r="AK145" i="28"/>
  <c r="AJ145" i="28"/>
  <c r="AI145" i="28"/>
  <c r="AH145" i="28"/>
  <c r="AF145" i="28"/>
  <c r="AD145" i="28"/>
  <c r="AC145" i="28"/>
  <c r="AB145" i="28"/>
  <c r="AA145" i="28"/>
  <c r="Y145" i="28"/>
  <c r="Z145" i="28" s="1"/>
  <c r="AM144" i="28"/>
  <c r="AK144" i="28"/>
  <c r="AJ144" i="28"/>
  <c r="AI144" i="28"/>
  <c r="AH144" i="28"/>
  <c r="AF144" i="28"/>
  <c r="AD144" i="28"/>
  <c r="AC144" i="28"/>
  <c r="AB144" i="28"/>
  <c r="AA144" i="28"/>
  <c r="Y144" i="28"/>
  <c r="Z144" i="28" s="1"/>
  <c r="AM143" i="28"/>
  <c r="AK143" i="28"/>
  <c r="AJ143" i="28"/>
  <c r="AI143" i="28"/>
  <c r="AH143" i="28"/>
  <c r="AF143" i="28"/>
  <c r="AD143" i="28"/>
  <c r="AC143" i="28"/>
  <c r="AB143" i="28"/>
  <c r="AA143" i="28"/>
  <c r="Y143" i="28"/>
  <c r="Z143" i="28" s="1"/>
  <c r="AM142" i="28"/>
  <c r="AK142" i="28"/>
  <c r="AJ142" i="28"/>
  <c r="AI142" i="28"/>
  <c r="AH142" i="28"/>
  <c r="AF142" i="28"/>
  <c r="AD142" i="28"/>
  <c r="AC142" i="28"/>
  <c r="AB142" i="28"/>
  <c r="AA142" i="28"/>
  <c r="Y142" i="28"/>
  <c r="Z142" i="28" s="1"/>
  <c r="AM141" i="28"/>
  <c r="AK141" i="28"/>
  <c r="AJ141" i="28"/>
  <c r="AI141" i="28"/>
  <c r="AH141" i="28"/>
  <c r="AF141" i="28"/>
  <c r="AD141" i="28"/>
  <c r="AC141" i="28"/>
  <c r="AB141" i="28"/>
  <c r="AA141" i="28"/>
  <c r="Y141" i="28"/>
  <c r="Z141" i="28" s="1"/>
  <c r="AM140" i="28"/>
  <c r="AK140" i="28"/>
  <c r="AJ140" i="28"/>
  <c r="AI140" i="28"/>
  <c r="AH140" i="28"/>
  <c r="AF140" i="28"/>
  <c r="AD140" i="28"/>
  <c r="AC140" i="28"/>
  <c r="AB140" i="28"/>
  <c r="AA140" i="28"/>
  <c r="Y140" i="28"/>
  <c r="Z140" i="28" s="1"/>
  <c r="AM139" i="28"/>
  <c r="AK139" i="28"/>
  <c r="AJ139" i="28"/>
  <c r="AI139" i="28"/>
  <c r="AH139" i="28"/>
  <c r="AF139" i="28"/>
  <c r="AD139" i="28"/>
  <c r="AC139" i="28"/>
  <c r="AB139" i="28"/>
  <c r="AA139" i="28"/>
  <c r="Y139" i="28"/>
  <c r="Z139" i="28" s="1"/>
  <c r="AM138" i="28"/>
  <c r="AK138" i="28"/>
  <c r="AJ138" i="28"/>
  <c r="AI138" i="28"/>
  <c r="AH138" i="28"/>
  <c r="AF138" i="28"/>
  <c r="AD138" i="28"/>
  <c r="AC138" i="28"/>
  <c r="AB138" i="28"/>
  <c r="AA138" i="28"/>
  <c r="Y138" i="28"/>
  <c r="Z138" i="28" s="1"/>
  <c r="AM137" i="28"/>
  <c r="AK137" i="28"/>
  <c r="AJ137" i="28"/>
  <c r="AI137" i="28"/>
  <c r="AH137" i="28"/>
  <c r="AF137" i="28"/>
  <c r="AD137" i="28"/>
  <c r="AC137" i="28"/>
  <c r="AB137" i="28"/>
  <c r="AA137" i="28"/>
  <c r="Y137" i="28"/>
  <c r="Z137" i="28" s="1"/>
  <c r="AM136" i="28"/>
  <c r="AK136" i="28"/>
  <c r="AJ136" i="28"/>
  <c r="AI136" i="28"/>
  <c r="AH136" i="28"/>
  <c r="AF136" i="28"/>
  <c r="AD136" i="28"/>
  <c r="AC136" i="28"/>
  <c r="AB136" i="28"/>
  <c r="AA136" i="28"/>
  <c r="Y136" i="28"/>
  <c r="Z136" i="28" s="1"/>
  <c r="AM135" i="28"/>
  <c r="AK135" i="28"/>
  <c r="AJ135" i="28"/>
  <c r="AI135" i="28"/>
  <c r="AH135" i="28"/>
  <c r="AF135" i="28"/>
  <c r="AD135" i="28"/>
  <c r="AC135" i="28"/>
  <c r="AB135" i="28"/>
  <c r="AA135" i="28"/>
  <c r="Y135" i="28"/>
  <c r="Z135" i="28" s="1"/>
  <c r="AM134" i="28"/>
  <c r="AK134" i="28"/>
  <c r="AJ134" i="28"/>
  <c r="AI134" i="28"/>
  <c r="AH134" i="28"/>
  <c r="AF134" i="28"/>
  <c r="AD134" i="28"/>
  <c r="AC134" i="28"/>
  <c r="AB134" i="28"/>
  <c r="AA134" i="28"/>
  <c r="Y134" i="28"/>
  <c r="Z134" i="28" s="1"/>
  <c r="AM133" i="28"/>
  <c r="AK133" i="28"/>
  <c r="AJ133" i="28"/>
  <c r="AI133" i="28"/>
  <c r="AH133" i="28"/>
  <c r="AF133" i="28"/>
  <c r="AD133" i="28"/>
  <c r="AC133" i="28"/>
  <c r="AB133" i="28"/>
  <c r="AA133" i="28"/>
  <c r="Y133" i="28"/>
  <c r="Z133" i="28" s="1"/>
  <c r="AM132" i="28"/>
  <c r="AK132" i="28"/>
  <c r="AJ132" i="28"/>
  <c r="AI132" i="28"/>
  <c r="AH132" i="28"/>
  <c r="AF132" i="28"/>
  <c r="AD132" i="28"/>
  <c r="AC132" i="28"/>
  <c r="AB132" i="28"/>
  <c r="AA132" i="28"/>
  <c r="Y132" i="28"/>
  <c r="Z132" i="28" s="1"/>
  <c r="AM131" i="28"/>
  <c r="AK131" i="28"/>
  <c r="AJ131" i="28"/>
  <c r="AI131" i="28"/>
  <c r="AH131" i="28"/>
  <c r="AF131" i="28"/>
  <c r="AD131" i="28"/>
  <c r="AC131" i="28"/>
  <c r="AB131" i="28"/>
  <c r="AA131" i="28"/>
  <c r="Y131" i="28"/>
  <c r="Z131" i="28" s="1"/>
  <c r="AM130" i="28"/>
  <c r="AK130" i="28"/>
  <c r="AJ130" i="28"/>
  <c r="AI130" i="28"/>
  <c r="AH130" i="28"/>
  <c r="AF130" i="28"/>
  <c r="AD130" i="28"/>
  <c r="AC130" i="28"/>
  <c r="AB130" i="28"/>
  <c r="AA130" i="28"/>
  <c r="Y130" i="28"/>
  <c r="Z130" i="28" s="1"/>
  <c r="AM129" i="28"/>
  <c r="AK129" i="28"/>
  <c r="AJ129" i="28"/>
  <c r="AI129" i="28"/>
  <c r="AH129" i="28"/>
  <c r="AF129" i="28"/>
  <c r="AD129" i="28"/>
  <c r="AC129" i="28"/>
  <c r="AB129" i="28"/>
  <c r="AA129" i="28"/>
  <c r="Y129" i="28"/>
  <c r="Z129" i="28" s="1"/>
  <c r="AM128" i="28"/>
  <c r="AK128" i="28"/>
  <c r="AJ128" i="28"/>
  <c r="AI128" i="28"/>
  <c r="AH128" i="28"/>
  <c r="AF128" i="28"/>
  <c r="AD128" i="28"/>
  <c r="AC128" i="28"/>
  <c r="AB128" i="28"/>
  <c r="AA128" i="28"/>
  <c r="Y128" i="28"/>
  <c r="Z128" i="28" s="1"/>
  <c r="AM127" i="28"/>
  <c r="AK127" i="28"/>
  <c r="AJ127" i="28"/>
  <c r="AI127" i="28"/>
  <c r="AH127" i="28"/>
  <c r="AF127" i="28"/>
  <c r="AD127" i="28"/>
  <c r="AC127" i="28"/>
  <c r="AB127" i="28"/>
  <c r="AA127" i="28"/>
  <c r="Y127" i="28"/>
  <c r="Z127" i="28" s="1"/>
  <c r="AM126" i="28"/>
  <c r="AK126" i="28"/>
  <c r="AJ126" i="28"/>
  <c r="AI126" i="28"/>
  <c r="AH126" i="28"/>
  <c r="AF126" i="28"/>
  <c r="AD126" i="28"/>
  <c r="AC126" i="28"/>
  <c r="AB126" i="28"/>
  <c r="AA126" i="28"/>
  <c r="Y126" i="28"/>
  <c r="Z126" i="28" s="1"/>
  <c r="AM125" i="28"/>
  <c r="AK125" i="28"/>
  <c r="AJ125" i="28"/>
  <c r="AI125" i="28"/>
  <c r="AH125" i="28"/>
  <c r="AF125" i="28"/>
  <c r="AD125" i="28"/>
  <c r="AC125" i="28"/>
  <c r="AB125" i="28"/>
  <c r="AA125" i="28"/>
  <c r="Y125" i="28"/>
  <c r="Z125" i="28" s="1"/>
  <c r="AM124" i="28"/>
  <c r="AK124" i="28"/>
  <c r="AJ124" i="28"/>
  <c r="AI124" i="28"/>
  <c r="AH124" i="28"/>
  <c r="AF124" i="28"/>
  <c r="AD124" i="28"/>
  <c r="AC124" i="28"/>
  <c r="AB124" i="28"/>
  <c r="AA124" i="28"/>
  <c r="Y124" i="28"/>
  <c r="Z124" i="28" s="1"/>
  <c r="AM123" i="28"/>
  <c r="AK123" i="28"/>
  <c r="AJ123" i="28"/>
  <c r="AI123" i="28"/>
  <c r="AH123" i="28"/>
  <c r="AF123" i="28"/>
  <c r="AD123" i="28"/>
  <c r="AC123" i="28"/>
  <c r="AB123" i="28"/>
  <c r="AA123" i="28"/>
  <c r="Y123" i="28"/>
  <c r="Z123" i="28" s="1"/>
  <c r="AM122" i="28"/>
  <c r="AK122" i="28"/>
  <c r="AJ122" i="28"/>
  <c r="AI122" i="28"/>
  <c r="AH122" i="28"/>
  <c r="AF122" i="28"/>
  <c r="AD122" i="28"/>
  <c r="AC122" i="28"/>
  <c r="AB122" i="28"/>
  <c r="AA122" i="28"/>
  <c r="Y122" i="28"/>
  <c r="Z122" i="28" s="1"/>
  <c r="AM121" i="28"/>
  <c r="AK121" i="28"/>
  <c r="AJ121" i="28"/>
  <c r="AI121" i="28"/>
  <c r="AH121" i="28"/>
  <c r="AF121" i="28"/>
  <c r="AD121" i="28"/>
  <c r="AC121" i="28"/>
  <c r="AB121" i="28"/>
  <c r="AA121" i="28"/>
  <c r="Y121" i="28"/>
  <c r="Z121" i="28" s="1"/>
  <c r="AM120" i="28"/>
  <c r="AK120" i="28"/>
  <c r="AJ120" i="28"/>
  <c r="AI120" i="28"/>
  <c r="AH120" i="28"/>
  <c r="AF120" i="28"/>
  <c r="AD120" i="28"/>
  <c r="AC120" i="28"/>
  <c r="AB120" i="28"/>
  <c r="AA120" i="28"/>
  <c r="Y120" i="28"/>
  <c r="Z120" i="28" s="1"/>
  <c r="AM119" i="28"/>
  <c r="AK119" i="28"/>
  <c r="AJ119" i="28"/>
  <c r="AI119" i="28"/>
  <c r="AH119" i="28"/>
  <c r="AF119" i="28"/>
  <c r="AD119" i="28"/>
  <c r="AC119" i="28"/>
  <c r="AB119" i="28"/>
  <c r="AA119" i="28"/>
  <c r="Y119" i="28"/>
  <c r="Z119" i="28" s="1"/>
  <c r="AM118" i="28"/>
  <c r="AK118" i="28"/>
  <c r="AJ118" i="28"/>
  <c r="AI118" i="28"/>
  <c r="AH118" i="28"/>
  <c r="AF118" i="28"/>
  <c r="AD118" i="28"/>
  <c r="AC118" i="28"/>
  <c r="AB118" i="28"/>
  <c r="AA118" i="28"/>
  <c r="Y118" i="28"/>
  <c r="Z118" i="28" s="1"/>
  <c r="AM117" i="28"/>
  <c r="AK117" i="28"/>
  <c r="AJ117" i="28"/>
  <c r="AI117" i="28"/>
  <c r="AH117" i="28"/>
  <c r="AF117" i="28"/>
  <c r="AD117" i="28"/>
  <c r="AC117" i="28"/>
  <c r="AB117" i="28"/>
  <c r="AA117" i="28"/>
  <c r="Y117" i="28"/>
  <c r="Z117" i="28" s="1"/>
  <c r="AM116" i="28"/>
  <c r="AK116" i="28"/>
  <c r="AJ116" i="28"/>
  <c r="AI116" i="28"/>
  <c r="AH116" i="28"/>
  <c r="AF116" i="28"/>
  <c r="AD116" i="28"/>
  <c r="AC116" i="28"/>
  <c r="AB116" i="28"/>
  <c r="AA116" i="28"/>
  <c r="Y116" i="28"/>
  <c r="Z116" i="28" s="1"/>
  <c r="AM115" i="28"/>
  <c r="AK115" i="28"/>
  <c r="AJ115" i="28"/>
  <c r="AI115" i="28"/>
  <c r="AH115" i="28"/>
  <c r="AF115" i="28"/>
  <c r="AD115" i="28"/>
  <c r="AC115" i="28"/>
  <c r="AB115" i="28"/>
  <c r="AA115" i="28"/>
  <c r="Y115" i="28"/>
  <c r="Z115" i="28" s="1"/>
  <c r="AM114" i="28"/>
  <c r="AK114" i="28"/>
  <c r="AJ114" i="28"/>
  <c r="AI114" i="28"/>
  <c r="AH114" i="28"/>
  <c r="AF114" i="28"/>
  <c r="AD114" i="28"/>
  <c r="AC114" i="28"/>
  <c r="AB114" i="28"/>
  <c r="AA114" i="28"/>
  <c r="Y114" i="28"/>
  <c r="Z114" i="28" s="1"/>
  <c r="AM113" i="28"/>
  <c r="AK113" i="28"/>
  <c r="AJ113" i="28"/>
  <c r="AI113" i="28"/>
  <c r="AH113" i="28"/>
  <c r="AF113" i="28"/>
  <c r="AD113" i="28"/>
  <c r="AC113" i="28"/>
  <c r="AB113" i="28"/>
  <c r="AA113" i="28"/>
  <c r="Y113" i="28"/>
  <c r="Z113" i="28" s="1"/>
  <c r="AM112" i="28"/>
  <c r="AK112" i="28"/>
  <c r="AJ112" i="28"/>
  <c r="AI112" i="28"/>
  <c r="AH112" i="28"/>
  <c r="AF112" i="28"/>
  <c r="AD112" i="28"/>
  <c r="AC112" i="28"/>
  <c r="AB112" i="28"/>
  <c r="AA112" i="28"/>
  <c r="Y112" i="28"/>
  <c r="Z112" i="28" s="1"/>
  <c r="AM111" i="28"/>
  <c r="AK111" i="28"/>
  <c r="AJ111" i="28"/>
  <c r="AI111" i="28"/>
  <c r="AH111" i="28"/>
  <c r="AF111" i="28"/>
  <c r="AD111" i="28"/>
  <c r="AC111" i="28"/>
  <c r="AB111" i="28"/>
  <c r="AA111" i="28"/>
  <c r="Y111" i="28"/>
  <c r="Z111" i="28" s="1"/>
  <c r="AM110" i="28"/>
  <c r="AK110" i="28"/>
  <c r="AJ110" i="28"/>
  <c r="AI110" i="28"/>
  <c r="AH110" i="28"/>
  <c r="AF110" i="28"/>
  <c r="AD110" i="28"/>
  <c r="AC110" i="28"/>
  <c r="AB110" i="28"/>
  <c r="AA110" i="28"/>
  <c r="Y110" i="28"/>
  <c r="Z110" i="28" s="1"/>
  <c r="AM109" i="28"/>
  <c r="AK109" i="28"/>
  <c r="AJ109" i="28"/>
  <c r="AI109" i="28"/>
  <c r="AH109" i="28"/>
  <c r="AF109" i="28"/>
  <c r="AD109" i="28"/>
  <c r="AC109" i="28"/>
  <c r="AB109" i="28"/>
  <c r="AA109" i="28"/>
  <c r="Y109" i="28"/>
  <c r="Z109" i="28" s="1"/>
  <c r="AM108" i="28"/>
  <c r="AK108" i="28"/>
  <c r="AJ108" i="28"/>
  <c r="AI108" i="28"/>
  <c r="AH108" i="28"/>
  <c r="AF108" i="28"/>
  <c r="AD108" i="28"/>
  <c r="AC108" i="28"/>
  <c r="AB108" i="28"/>
  <c r="AA108" i="28"/>
  <c r="Y108" i="28"/>
  <c r="Z108" i="28" s="1"/>
  <c r="AM107" i="28"/>
  <c r="AK107" i="28"/>
  <c r="AJ107" i="28"/>
  <c r="AI107" i="28"/>
  <c r="AH107" i="28"/>
  <c r="AF107" i="28"/>
  <c r="AD107" i="28"/>
  <c r="AC107" i="28"/>
  <c r="AB107" i="28"/>
  <c r="AA107" i="28"/>
  <c r="Y107" i="28"/>
  <c r="Z107" i="28" s="1"/>
  <c r="AM106" i="28"/>
  <c r="AK106" i="28"/>
  <c r="AJ106" i="28"/>
  <c r="AI106" i="28"/>
  <c r="AH106" i="28"/>
  <c r="AF106" i="28"/>
  <c r="AD106" i="28"/>
  <c r="AC106" i="28"/>
  <c r="AB106" i="28"/>
  <c r="AA106" i="28"/>
  <c r="Y106" i="28"/>
  <c r="Z106" i="28" s="1"/>
  <c r="AM105" i="28"/>
  <c r="AK105" i="28"/>
  <c r="AJ105" i="28"/>
  <c r="AI105" i="28"/>
  <c r="AH105" i="28"/>
  <c r="AF105" i="28"/>
  <c r="AD105" i="28"/>
  <c r="AC105" i="28"/>
  <c r="AB105" i="28"/>
  <c r="AA105" i="28"/>
  <c r="Y105" i="28"/>
  <c r="Z105" i="28" s="1"/>
  <c r="AM104" i="28"/>
  <c r="AK104" i="28"/>
  <c r="AJ104" i="28"/>
  <c r="AI104" i="28"/>
  <c r="AH104" i="28"/>
  <c r="AF104" i="28"/>
  <c r="AD104" i="28"/>
  <c r="AC104" i="28"/>
  <c r="AB104" i="28"/>
  <c r="AA104" i="28"/>
  <c r="Y104" i="28"/>
  <c r="Z104" i="28" s="1"/>
  <c r="AM103" i="28"/>
  <c r="AK103" i="28"/>
  <c r="AJ103" i="28"/>
  <c r="AI103" i="28"/>
  <c r="AH103" i="28"/>
  <c r="AF103" i="28"/>
  <c r="AD103" i="28"/>
  <c r="AC103" i="28"/>
  <c r="AB103" i="28"/>
  <c r="AA103" i="28"/>
  <c r="Y103" i="28"/>
  <c r="Z103" i="28" s="1"/>
  <c r="AM102" i="28"/>
  <c r="AK102" i="28"/>
  <c r="AJ102" i="28"/>
  <c r="AI102" i="28"/>
  <c r="AH102" i="28"/>
  <c r="AF102" i="28"/>
  <c r="AD102" i="28"/>
  <c r="AC102" i="28"/>
  <c r="AB102" i="28"/>
  <c r="AA102" i="28"/>
  <c r="Y102" i="28"/>
  <c r="Z102" i="28" s="1"/>
  <c r="AM101" i="28"/>
  <c r="AK101" i="28"/>
  <c r="AJ101" i="28"/>
  <c r="AI101" i="28"/>
  <c r="AH101" i="28"/>
  <c r="AF101" i="28"/>
  <c r="AD101" i="28"/>
  <c r="AC101" i="28"/>
  <c r="AB101" i="28"/>
  <c r="AA101" i="28"/>
  <c r="Y101" i="28"/>
  <c r="Z101" i="28" s="1"/>
  <c r="AM100" i="28"/>
  <c r="AK100" i="28"/>
  <c r="AJ100" i="28"/>
  <c r="AI100" i="28"/>
  <c r="AH100" i="28"/>
  <c r="AF100" i="28"/>
  <c r="AD100" i="28"/>
  <c r="AC100" i="28"/>
  <c r="AB100" i="28"/>
  <c r="AA100" i="28"/>
  <c r="Y100" i="28"/>
  <c r="Z100" i="28" s="1"/>
  <c r="AM99" i="28"/>
  <c r="AK99" i="28"/>
  <c r="AJ99" i="28"/>
  <c r="AI99" i="28"/>
  <c r="AH99" i="28"/>
  <c r="AF99" i="28"/>
  <c r="AD99" i="28"/>
  <c r="AC99" i="28"/>
  <c r="AB99" i="28"/>
  <c r="AA99" i="28"/>
  <c r="Y99" i="28"/>
  <c r="Z99" i="28" s="1"/>
  <c r="AM98" i="28"/>
  <c r="AK98" i="28"/>
  <c r="AJ98" i="28"/>
  <c r="AI98" i="28"/>
  <c r="AH98" i="28"/>
  <c r="AF98" i="28"/>
  <c r="AD98" i="28"/>
  <c r="AC98" i="28"/>
  <c r="AB98" i="28"/>
  <c r="AA98" i="28"/>
  <c r="Y98" i="28"/>
  <c r="Z98" i="28" s="1"/>
  <c r="AM97" i="28"/>
  <c r="AK97" i="28"/>
  <c r="AJ97" i="28"/>
  <c r="AI97" i="28"/>
  <c r="AH97" i="28"/>
  <c r="AF97" i="28"/>
  <c r="AD97" i="28"/>
  <c r="AC97" i="28"/>
  <c r="AB97" i="28"/>
  <c r="AA97" i="28"/>
  <c r="Y97" i="28"/>
  <c r="Z97" i="28" s="1"/>
  <c r="AM96" i="28"/>
  <c r="AK96" i="28"/>
  <c r="AJ96" i="28"/>
  <c r="AI96" i="28"/>
  <c r="AH96" i="28"/>
  <c r="AF96" i="28"/>
  <c r="AD96" i="28"/>
  <c r="AC96" i="28"/>
  <c r="AB96" i="28"/>
  <c r="AA96" i="28"/>
  <c r="Y96" i="28"/>
  <c r="Z96" i="28" s="1"/>
  <c r="AM95" i="28"/>
  <c r="AK95" i="28"/>
  <c r="AJ95" i="28"/>
  <c r="AI95" i="28"/>
  <c r="AH95" i="28"/>
  <c r="AF95" i="28"/>
  <c r="AD95" i="28"/>
  <c r="AC95" i="28"/>
  <c r="AB95" i="28"/>
  <c r="AA95" i="28"/>
  <c r="Y95" i="28"/>
  <c r="Z95" i="28" s="1"/>
  <c r="AM94" i="28"/>
  <c r="AK94" i="28"/>
  <c r="AJ94" i="28"/>
  <c r="AI94" i="28"/>
  <c r="AH94" i="28"/>
  <c r="AF94" i="28"/>
  <c r="AD94" i="28"/>
  <c r="AC94" i="28"/>
  <c r="AB94" i="28"/>
  <c r="AA94" i="28"/>
  <c r="Y94" i="28"/>
  <c r="Z94" i="28" s="1"/>
  <c r="AM93" i="28"/>
  <c r="AK93" i="28"/>
  <c r="AJ93" i="28"/>
  <c r="AI93" i="28"/>
  <c r="AH93" i="28"/>
  <c r="AF93" i="28"/>
  <c r="AD93" i="28"/>
  <c r="AC93" i="28"/>
  <c r="AB93" i="28"/>
  <c r="AA93" i="28"/>
  <c r="Y93" i="28"/>
  <c r="Z93" i="28" s="1"/>
  <c r="AM92" i="28"/>
  <c r="AK92" i="28"/>
  <c r="AJ92" i="28"/>
  <c r="AI92" i="28"/>
  <c r="AH92" i="28"/>
  <c r="AF92" i="28"/>
  <c r="AD92" i="28"/>
  <c r="AC92" i="28"/>
  <c r="AB92" i="28"/>
  <c r="AA92" i="28"/>
  <c r="Y92" i="28"/>
  <c r="Z92" i="28" s="1"/>
  <c r="AM91" i="28"/>
  <c r="AK91" i="28"/>
  <c r="AJ91" i="28"/>
  <c r="AI91" i="28"/>
  <c r="AH91" i="28"/>
  <c r="AF91" i="28"/>
  <c r="AD91" i="28"/>
  <c r="AC91" i="28"/>
  <c r="AB91" i="28"/>
  <c r="AA91" i="28"/>
  <c r="Y91" i="28"/>
  <c r="Z91" i="28" s="1"/>
  <c r="AM90" i="28"/>
  <c r="AK90" i="28"/>
  <c r="AJ90" i="28"/>
  <c r="AI90" i="28"/>
  <c r="AH90" i="28"/>
  <c r="AF90" i="28"/>
  <c r="AD90" i="28"/>
  <c r="AC90" i="28"/>
  <c r="AB90" i="28"/>
  <c r="AA90" i="28"/>
  <c r="Y90" i="28"/>
  <c r="Z90" i="28" s="1"/>
  <c r="AM89" i="28"/>
  <c r="AK89" i="28"/>
  <c r="AJ89" i="28"/>
  <c r="AI89" i="28"/>
  <c r="AH89" i="28"/>
  <c r="AF89" i="28"/>
  <c r="AD89" i="28"/>
  <c r="AC89" i="28"/>
  <c r="AB89" i="28"/>
  <c r="AA89" i="28"/>
  <c r="Y89" i="28"/>
  <c r="Z89" i="28" s="1"/>
  <c r="AM88" i="28"/>
  <c r="AK88" i="28"/>
  <c r="AJ88" i="28"/>
  <c r="AI88" i="28"/>
  <c r="AH88" i="28"/>
  <c r="AF88" i="28"/>
  <c r="AD88" i="28"/>
  <c r="AC88" i="28"/>
  <c r="AB88" i="28"/>
  <c r="AA88" i="28"/>
  <c r="Y88" i="28"/>
  <c r="Z88" i="28" s="1"/>
  <c r="AM87" i="28"/>
  <c r="AK87" i="28"/>
  <c r="AJ87" i="28"/>
  <c r="AI87" i="28"/>
  <c r="AH87" i="28"/>
  <c r="AF87" i="28"/>
  <c r="AD87" i="28"/>
  <c r="AC87" i="28"/>
  <c r="AB87" i="28"/>
  <c r="AA87" i="28"/>
  <c r="Y87" i="28"/>
  <c r="Z87" i="28" s="1"/>
  <c r="AM86" i="28"/>
  <c r="AK86" i="28"/>
  <c r="AJ86" i="28"/>
  <c r="AI86" i="28"/>
  <c r="AH86" i="28"/>
  <c r="AF86" i="28"/>
  <c r="AD86" i="28"/>
  <c r="AC86" i="28"/>
  <c r="AB86" i="28"/>
  <c r="AA86" i="28"/>
  <c r="Y86" i="28"/>
  <c r="Z86" i="28" s="1"/>
  <c r="AM85" i="28"/>
  <c r="AK85" i="28"/>
  <c r="AJ85" i="28"/>
  <c r="AI85" i="28"/>
  <c r="AH85" i="28"/>
  <c r="AF85" i="28"/>
  <c r="AD85" i="28"/>
  <c r="AC85" i="28"/>
  <c r="AB85" i="28"/>
  <c r="AA85" i="28"/>
  <c r="Y85" i="28"/>
  <c r="Z85" i="28" s="1"/>
  <c r="AM84" i="28"/>
  <c r="AK84" i="28"/>
  <c r="AJ84" i="28"/>
  <c r="AI84" i="28"/>
  <c r="AH84" i="28"/>
  <c r="AF84" i="28"/>
  <c r="AD84" i="28"/>
  <c r="AC84" i="28"/>
  <c r="AB84" i="28"/>
  <c r="AA84" i="28"/>
  <c r="Y84" i="28"/>
  <c r="Z84" i="28" s="1"/>
  <c r="AM83" i="28"/>
  <c r="AK83" i="28"/>
  <c r="AJ83" i="28"/>
  <c r="AI83" i="28"/>
  <c r="AH83" i="28"/>
  <c r="AF83" i="28"/>
  <c r="AD83" i="28"/>
  <c r="AC83" i="28"/>
  <c r="AB83" i="28"/>
  <c r="AA83" i="28"/>
  <c r="Y83" i="28"/>
  <c r="Z83" i="28" s="1"/>
  <c r="AM82" i="28"/>
  <c r="AK82" i="28"/>
  <c r="AJ82" i="28"/>
  <c r="AI82" i="28"/>
  <c r="AH82" i="28"/>
  <c r="AF82" i="28"/>
  <c r="AD82" i="28"/>
  <c r="AC82" i="28"/>
  <c r="AB82" i="28"/>
  <c r="AA82" i="28"/>
  <c r="Y82" i="28"/>
  <c r="Z82" i="28" s="1"/>
  <c r="AM81" i="28"/>
  <c r="AK81" i="28"/>
  <c r="AJ81" i="28"/>
  <c r="AI81" i="28"/>
  <c r="AH81" i="28"/>
  <c r="AF81" i="28"/>
  <c r="AD81" i="28"/>
  <c r="AC81" i="28"/>
  <c r="AB81" i="28"/>
  <c r="AA81" i="28"/>
  <c r="Y81" i="28"/>
  <c r="Z81" i="28" s="1"/>
  <c r="AM80" i="28"/>
  <c r="AK80" i="28"/>
  <c r="AJ80" i="28"/>
  <c r="AI80" i="28"/>
  <c r="AH80" i="28"/>
  <c r="AF80" i="28"/>
  <c r="AD80" i="28"/>
  <c r="AC80" i="28"/>
  <c r="AB80" i="28"/>
  <c r="AA80" i="28"/>
  <c r="Y80" i="28"/>
  <c r="Z80" i="28" s="1"/>
  <c r="AM79" i="28"/>
  <c r="AK79" i="28"/>
  <c r="AJ79" i="28"/>
  <c r="AI79" i="28"/>
  <c r="AH79" i="28"/>
  <c r="AF79" i="28"/>
  <c r="AD79" i="28"/>
  <c r="AC79" i="28"/>
  <c r="AB79" i="28"/>
  <c r="AA79" i="28"/>
  <c r="Y79" i="28"/>
  <c r="Z79" i="28" s="1"/>
  <c r="AM78" i="28"/>
  <c r="AK78" i="28"/>
  <c r="AJ78" i="28"/>
  <c r="AI78" i="28"/>
  <c r="AH78" i="28"/>
  <c r="AF78" i="28"/>
  <c r="AD78" i="28"/>
  <c r="AC78" i="28"/>
  <c r="AB78" i="28"/>
  <c r="AA78" i="28"/>
  <c r="Y78" i="28"/>
  <c r="Z78" i="28" s="1"/>
  <c r="AM77" i="28"/>
  <c r="AK77" i="28"/>
  <c r="AJ77" i="28"/>
  <c r="AI77" i="28"/>
  <c r="AH77" i="28"/>
  <c r="AF77" i="28"/>
  <c r="AD77" i="28"/>
  <c r="AC77" i="28"/>
  <c r="AB77" i="28"/>
  <c r="AA77" i="28"/>
  <c r="Y77" i="28"/>
  <c r="Z77" i="28" s="1"/>
  <c r="AM76" i="28"/>
  <c r="AK76" i="28"/>
  <c r="AJ76" i="28"/>
  <c r="AI76" i="28"/>
  <c r="AH76" i="28"/>
  <c r="AF76" i="28"/>
  <c r="AD76" i="28"/>
  <c r="AC76" i="28"/>
  <c r="AB76" i="28"/>
  <c r="AA76" i="28"/>
  <c r="Y76" i="28"/>
  <c r="Z76" i="28" s="1"/>
  <c r="AM75" i="28"/>
  <c r="AK75" i="28"/>
  <c r="AJ75" i="28"/>
  <c r="AI75" i="28"/>
  <c r="AH75" i="28"/>
  <c r="AF75" i="28"/>
  <c r="AD75" i="28"/>
  <c r="AC75" i="28"/>
  <c r="AB75" i="28"/>
  <c r="AA75" i="28"/>
  <c r="Y75" i="28"/>
  <c r="Z75" i="28" s="1"/>
  <c r="AM74" i="28"/>
  <c r="AK74" i="28"/>
  <c r="AJ74" i="28"/>
  <c r="AI74" i="28"/>
  <c r="AH74" i="28"/>
  <c r="AF74" i="28"/>
  <c r="AD74" i="28"/>
  <c r="AC74" i="28"/>
  <c r="AB74" i="28"/>
  <c r="AA74" i="28"/>
  <c r="Y74" i="28"/>
  <c r="Z74" i="28" s="1"/>
  <c r="AM73" i="28"/>
  <c r="AK73" i="28"/>
  <c r="AJ73" i="28"/>
  <c r="AI73" i="28"/>
  <c r="AH73" i="28"/>
  <c r="AF73" i="28"/>
  <c r="AD73" i="28"/>
  <c r="AC73" i="28"/>
  <c r="AB73" i="28"/>
  <c r="AA73" i="28"/>
  <c r="Y73" i="28"/>
  <c r="Z73" i="28" s="1"/>
  <c r="AM72" i="28"/>
  <c r="AK72" i="28"/>
  <c r="AJ72" i="28"/>
  <c r="AI72" i="28"/>
  <c r="AH72" i="28"/>
  <c r="AF72" i="28"/>
  <c r="AD72" i="28"/>
  <c r="AC72" i="28"/>
  <c r="AB72" i="28"/>
  <c r="AA72" i="28"/>
  <c r="Y72" i="28"/>
  <c r="Z72" i="28" s="1"/>
  <c r="AM71" i="28"/>
  <c r="AK71" i="28"/>
  <c r="AJ71" i="28"/>
  <c r="AI71" i="28"/>
  <c r="AH71" i="28"/>
  <c r="AF71" i="28"/>
  <c r="AD71" i="28"/>
  <c r="AC71" i="28"/>
  <c r="AB71" i="28"/>
  <c r="AA71" i="28"/>
  <c r="Y71" i="28"/>
  <c r="Z71" i="28" s="1"/>
  <c r="AM70" i="28"/>
  <c r="AK70" i="28"/>
  <c r="AJ70" i="28"/>
  <c r="AI70" i="28"/>
  <c r="AH70" i="28"/>
  <c r="AF70" i="28"/>
  <c r="AD70" i="28"/>
  <c r="AC70" i="28"/>
  <c r="AB70" i="28"/>
  <c r="AA70" i="28"/>
  <c r="Y70" i="28"/>
  <c r="Z70" i="28" s="1"/>
  <c r="AM69" i="28"/>
  <c r="AK69" i="28"/>
  <c r="AJ69" i="28"/>
  <c r="AI69" i="28"/>
  <c r="AH69" i="28"/>
  <c r="AF69" i="28"/>
  <c r="AD69" i="28"/>
  <c r="AC69" i="28"/>
  <c r="AB69" i="28"/>
  <c r="AA69" i="28"/>
  <c r="Y69" i="28"/>
  <c r="Z69" i="28" s="1"/>
  <c r="AM68" i="28"/>
  <c r="AK68" i="28"/>
  <c r="AJ68" i="28"/>
  <c r="AI68" i="28"/>
  <c r="AH68" i="28"/>
  <c r="AF68" i="28"/>
  <c r="AD68" i="28"/>
  <c r="AC68" i="28"/>
  <c r="AB68" i="28"/>
  <c r="AA68" i="28"/>
  <c r="Y68" i="28"/>
  <c r="Z68" i="28" s="1"/>
  <c r="AM67" i="28"/>
  <c r="AK67" i="28"/>
  <c r="AJ67" i="28"/>
  <c r="AI67" i="28"/>
  <c r="AH67" i="28"/>
  <c r="AF67" i="28"/>
  <c r="AD67" i="28"/>
  <c r="AC67" i="28"/>
  <c r="AB67" i="28"/>
  <c r="AA67" i="28"/>
  <c r="Y67" i="28"/>
  <c r="Z67" i="28" s="1"/>
  <c r="AM66" i="28"/>
  <c r="AK66" i="28"/>
  <c r="AJ66" i="28"/>
  <c r="AI66" i="28"/>
  <c r="AH66" i="28"/>
  <c r="AF66" i="28"/>
  <c r="AD66" i="28"/>
  <c r="AC66" i="28"/>
  <c r="AB66" i="28"/>
  <c r="AA66" i="28"/>
  <c r="Y66" i="28"/>
  <c r="Z66" i="28" s="1"/>
  <c r="AM65" i="28"/>
  <c r="AK65" i="28"/>
  <c r="AJ65" i="28"/>
  <c r="AI65" i="28"/>
  <c r="AH65" i="28"/>
  <c r="AF65" i="28"/>
  <c r="AD65" i="28"/>
  <c r="AC65" i="28"/>
  <c r="AB65" i="28"/>
  <c r="AA65" i="28"/>
  <c r="Y65" i="28"/>
  <c r="Z65" i="28" s="1"/>
  <c r="AM64" i="28"/>
  <c r="AK64" i="28"/>
  <c r="AJ64" i="28"/>
  <c r="AI64" i="28"/>
  <c r="AH64" i="28"/>
  <c r="AF64" i="28"/>
  <c r="AD64" i="28"/>
  <c r="AC64" i="28"/>
  <c r="AB64" i="28"/>
  <c r="AA64" i="28"/>
  <c r="Y64" i="28"/>
  <c r="Z64" i="28" s="1"/>
  <c r="AM63" i="28"/>
  <c r="AK63" i="28"/>
  <c r="AJ63" i="28"/>
  <c r="AI63" i="28"/>
  <c r="AH63" i="28"/>
  <c r="AF63" i="28"/>
  <c r="AD63" i="28"/>
  <c r="AC63" i="28"/>
  <c r="AB63" i="28"/>
  <c r="AA63" i="28"/>
  <c r="Y63" i="28"/>
  <c r="Z63" i="28" s="1"/>
  <c r="AM62" i="28"/>
  <c r="AK62" i="28"/>
  <c r="AJ62" i="28"/>
  <c r="AI62" i="28"/>
  <c r="AH62" i="28"/>
  <c r="AF62" i="28"/>
  <c r="AD62" i="28"/>
  <c r="AC62" i="28"/>
  <c r="AB62" i="28"/>
  <c r="AA62" i="28"/>
  <c r="Y62" i="28"/>
  <c r="Z62" i="28" s="1"/>
  <c r="AM61" i="28"/>
  <c r="AK61" i="28"/>
  <c r="AJ61" i="28"/>
  <c r="AI61" i="28"/>
  <c r="AH61" i="28"/>
  <c r="AF61" i="28"/>
  <c r="AD61" i="28"/>
  <c r="AC61" i="28"/>
  <c r="AB61" i="28"/>
  <c r="AA61" i="28"/>
  <c r="Y61" i="28"/>
  <c r="Z61" i="28" s="1"/>
  <c r="AM60" i="28"/>
  <c r="AK60" i="28"/>
  <c r="AJ60" i="28"/>
  <c r="AI60" i="28"/>
  <c r="AH60" i="28"/>
  <c r="AF60" i="28"/>
  <c r="AD60" i="28"/>
  <c r="AC60" i="28"/>
  <c r="AB60" i="28"/>
  <c r="AA60" i="28"/>
  <c r="Y60" i="28"/>
  <c r="Z60" i="28" s="1"/>
  <c r="AM59" i="28"/>
  <c r="AK59" i="28"/>
  <c r="AJ59" i="28"/>
  <c r="AI59" i="28"/>
  <c r="AH59" i="28"/>
  <c r="AF59" i="28"/>
  <c r="AD59" i="28"/>
  <c r="AC59" i="28"/>
  <c r="AB59" i="28"/>
  <c r="AA59" i="28"/>
  <c r="Y59" i="28"/>
  <c r="Z59" i="28" s="1"/>
  <c r="AM58" i="28"/>
  <c r="AK58" i="28"/>
  <c r="AJ58" i="28"/>
  <c r="AI58" i="28"/>
  <c r="AH58" i="28"/>
  <c r="AF58" i="28"/>
  <c r="AD58" i="28"/>
  <c r="AC58" i="28"/>
  <c r="AB58" i="28"/>
  <c r="AA58" i="28"/>
  <c r="Y58" i="28"/>
  <c r="Z58" i="28" s="1"/>
  <c r="AM57" i="28"/>
  <c r="AK57" i="28"/>
  <c r="AJ57" i="28"/>
  <c r="AI57" i="28"/>
  <c r="AH57" i="28"/>
  <c r="AF57" i="28"/>
  <c r="AD57" i="28"/>
  <c r="AC57" i="28"/>
  <c r="AB57" i="28"/>
  <c r="AA57" i="28"/>
  <c r="Y57" i="28"/>
  <c r="Z57" i="28" s="1"/>
  <c r="AM56" i="28"/>
  <c r="AK56" i="28"/>
  <c r="AJ56" i="28"/>
  <c r="AI56" i="28"/>
  <c r="AH56" i="28"/>
  <c r="AF56" i="28"/>
  <c r="AD56" i="28"/>
  <c r="AC56" i="28"/>
  <c r="AB56" i="28"/>
  <c r="AA56" i="28"/>
  <c r="Y56" i="28"/>
  <c r="Z56" i="28" s="1"/>
  <c r="AM55" i="28"/>
  <c r="AK55" i="28"/>
  <c r="AJ55" i="28"/>
  <c r="AI55" i="28"/>
  <c r="AH55" i="28"/>
  <c r="AF55" i="28"/>
  <c r="AD55" i="28"/>
  <c r="AC55" i="28"/>
  <c r="AB55" i="28"/>
  <c r="AA55" i="28"/>
  <c r="Y55" i="28"/>
  <c r="Z55" i="28" s="1"/>
  <c r="AM54" i="28"/>
  <c r="AK54" i="28"/>
  <c r="AJ54" i="28"/>
  <c r="AI54" i="28"/>
  <c r="AH54" i="28"/>
  <c r="AF54" i="28"/>
  <c r="AD54" i="28"/>
  <c r="AC54" i="28"/>
  <c r="AB54" i="28"/>
  <c r="AA54" i="28"/>
  <c r="Y54" i="28"/>
  <c r="Z54" i="28" s="1"/>
  <c r="AM53" i="28"/>
  <c r="AK53" i="28"/>
  <c r="AJ53" i="28"/>
  <c r="AI53" i="28"/>
  <c r="AH53" i="28"/>
  <c r="AF53" i="28"/>
  <c r="AD53" i="28"/>
  <c r="AC53" i="28"/>
  <c r="AB53" i="28"/>
  <c r="AA53" i="28"/>
  <c r="Y53" i="28"/>
  <c r="Z53" i="28" s="1"/>
  <c r="AM52" i="28"/>
  <c r="AK52" i="28"/>
  <c r="AJ52" i="28"/>
  <c r="AI52" i="28"/>
  <c r="AH52" i="28"/>
  <c r="AF52" i="28"/>
  <c r="AD52" i="28"/>
  <c r="AC52" i="28"/>
  <c r="AB52" i="28"/>
  <c r="AA52" i="28"/>
  <c r="Y52" i="28"/>
  <c r="Z52" i="28" s="1"/>
  <c r="AM51" i="28"/>
  <c r="AK51" i="28"/>
  <c r="AJ51" i="28"/>
  <c r="AI51" i="28"/>
  <c r="AH51" i="28"/>
  <c r="AF51" i="28"/>
  <c r="AD51" i="28"/>
  <c r="AC51" i="28"/>
  <c r="AB51" i="28"/>
  <c r="AA51" i="28"/>
  <c r="Y51" i="28"/>
  <c r="Z51" i="28" s="1"/>
  <c r="AM50" i="28"/>
  <c r="AK50" i="28"/>
  <c r="AJ50" i="28"/>
  <c r="AI50" i="28"/>
  <c r="AH50" i="28"/>
  <c r="AF50" i="28"/>
  <c r="AD50" i="28"/>
  <c r="AC50" i="28"/>
  <c r="AB50" i="28"/>
  <c r="AA50" i="28"/>
  <c r="Y50" i="28"/>
  <c r="Z50" i="28" s="1"/>
  <c r="AM49" i="28"/>
  <c r="AK49" i="28"/>
  <c r="AJ49" i="28"/>
  <c r="AI49" i="28"/>
  <c r="AH49" i="28"/>
  <c r="AF49" i="28"/>
  <c r="AD49" i="28"/>
  <c r="AC49" i="28"/>
  <c r="AB49" i="28"/>
  <c r="AA49" i="28"/>
  <c r="Y49" i="28"/>
  <c r="Z49" i="28" s="1"/>
  <c r="AM48" i="28"/>
  <c r="AK48" i="28"/>
  <c r="AJ48" i="28"/>
  <c r="AI48" i="28"/>
  <c r="AH48" i="28"/>
  <c r="AF48" i="28"/>
  <c r="AD48" i="28"/>
  <c r="AC48" i="28"/>
  <c r="AB48" i="28"/>
  <c r="AA48" i="28"/>
  <c r="Y48" i="28"/>
  <c r="Z48" i="28" s="1"/>
  <c r="AM47" i="28"/>
  <c r="AK47" i="28"/>
  <c r="AJ47" i="28"/>
  <c r="AI47" i="28"/>
  <c r="AH47" i="28"/>
  <c r="AF47" i="28"/>
  <c r="AD47" i="28"/>
  <c r="AC47" i="28"/>
  <c r="AB47" i="28"/>
  <c r="AA47" i="28"/>
  <c r="Y47" i="28"/>
  <c r="Z47" i="28" s="1"/>
  <c r="AM46" i="28"/>
  <c r="AK46" i="28"/>
  <c r="AJ46" i="28"/>
  <c r="AI46" i="28"/>
  <c r="AH46" i="28"/>
  <c r="AF46" i="28"/>
  <c r="AD46" i="28"/>
  <c r="AC46" i="28"/>
  <c r="AB46" i="28"/>
  <c r="AA46" i="28"/>
  <c r="Y46" i="28"/>
  <c r="Z46" i="28" s="1"/>
  <c r="AM45" i="28"/>
  <c r="AK45" i="28"/>
  <c r="AJ45" i="28"/>
  <c r="AI45" i="28"/>
  <c r="AH45" i="28"/>
  <c r="AF45" i="28"/>
  <c r="AD45" i="28"/>
  <c r="AC45" i="28"/>
  <c r="AB45" i="28"/>
  <c r="AA45" i="28"/>
  <c r="Y45" i="28"/>
  <c r="Z45" i="28" s="1"/>
  <c r="AM44" i="28"/>
  <c r="AK44" i="28"/>
  <c r="AJ44" i="28"/>
  <c r="AI44" i="28"/>
  <c r="AH44" i="28"/>
  <c r="AF44" i="28"/>
  <c r="AD44" i="28"/>
  <c r="AC44" i="28"/>
  <c r="AB44" i="28"/>
  <c r="AA44" i="28"/>
  <c r="Y44" i="28"/>
  <c r="Z44" i="28" s="1"/>
  <c r="AM43" i="28"/>
  <c r="AK43" i="28"/>
  <c r="AJ43" i="28"/>
  <c r="AI43" i="28"/>
  <c r="AH43" i="28"/>
  <c r="AF43" i="28"/>
  <c r="AD43" i="28"/>
  <c r="AC43" i="28"/>
  <c r="AB43" i="28"/>
  <c r="AA43" i="28"/>
  <c r="Y43" i="28"/>
  <c r="Z43" i="28" s="1"/>
  <c r="AM42" i="28"/>
  <c r="AK42" i="28"/>
  <c r="AJ42" i="28"/>
  <c r="AI42" i="28"/>
  <c r="AH42" i="28"/>
  <c r="AF42" i="28"/>
  <c r="AD42" i="28"/>
  <c r="AC42" i="28"/>
  <c r="AB42" i="28"/>
  <c r="AA42" i="28"/>
  <c r="Y42" i="28"/>
  <c r="Z42" i="28" s="1"/>
  <c r="AM41" i="28"/>
  <c r="AK41" i="28"/>
  <c r="AJ41" i="28"/>
  <c r="AI41" i="28"/>
  <c r="AH41" i="28"/>
  <c r="AF41" i="28"/>
  <c r="AD41" i="28"/>
  <c r="AC41" i="28"/>
  <c r="AB41" i="28"/>
  <c r="AA41" i="28"/>
  <c r="Y41" i="28"/>
  <c r="Z41" i="28" s="1"/>
  <c r="AM40" i="28"/>
  <c r="AK40" i="28"/>
  <c r="AJ40" i="28"/>
  <c r="AI40" i="28"/>
  <c r="AH40" i="28"/>
  <c r="AF40" i="28"/>
  <c r="AD40" i="28"/>
  <c r="AC40" i="28"/>
  <c r="AB40" i="28"/>
  <c r="AA40" i="28"/>
  <c r="Y40" i="28"/>
  <c r="Z40" i="28" s="1"/>
  <c r="AM39" i="28"/>
  <c r="AK39" i="28"/>
  <c r="AJ39" i="28"/>
  <c r="AI39" i="28"/>
  <c r="AH39" i="28"/>
  <c r="AF39" i="28"/>
  <c r="AD39" i="28"/>
  <c r="AC39" i="28"/>
  <c r="AB39" i="28"/>
  <c r="AA39" i="28"/>
  <c r="Y39" i="28"/>
  <c r="Z39" i="28" s="1"/>
  <c r="AM38" i="28"/>
  <c r="AK38" i="28"/>
  <c r="AJ38" i="28"/>
  <c r="AI38" i="28"/>
  <c r="AH38" i="28"/>
  <c r="AF38" i="28"/>
  <c r="AD38" i="28"/>
  <c r="AC38" i="28"/>
  <c r="AB38" i="28"/>
  <c r="AA38" i="28"/>
  <c r="Y38" i="28"/>
  <c r="Z38" i="28" s="1"/>
  <c r="AM37" i="28"/>
  <c r="AK37" i="28"/>
  <c r="AJ37" i="28"/>
  <c r="AI37" i="28"/>
  <c r="AH37" i="28"/>
  <c r="AF37" i="28"/>
  <c r="AD37" i="28"/>
  <c r="AC37" i="28"/>
  <c r="AB37" i="28"/>
  <c r="AA37" i="28"/>
  <c r="Y37" i="28"/>
  <c r="Z37" i="28" s="1"/>
  <c r="AM36" i="28"/>
  <c r="AK36" i="28"/>
  <c r="AJ36" i="28"/>
  <c r="AI36" i="28"/>
  <c r="AH36" i="28"/>
  <c r="AF36" i="28"/>
  <c r="AD36" i="28"/>
  <c r="AC36" i="28"/>
  <c r="AB36" i="28"/>
  <c r="AA36" i="28"/>
  <c r="Y36" i="28"/>
  <c r="Z36" i="28" s="1"/>
  <c r="AM35" i="28"/>
  <c r="AK35" i="28"/>
  <c r="AJ35" i="28"/>
  <c r="AI35" i="28"/>
  <c r="AH35" i="28"/>
  <c r="AF35" i="28"/>
  <c r="AD35" i="28"/>
  <c r="AC35" i="28"/>
  <c r="AB35" i="28"/>
  <c r="AA35" i="28"/>
  <c r="Y35" i="28"/>
  <c r="Z35" i="28" s="1"/>
  <c r="AM34" i="28"/>
  <c r="AK34" i="28"/>
  <c r="AJ34" i="28"/>
  <c r="AI34" i="28"/>
  <c r="AH34" i="28"/>
  <c r="AF34" i="28"/>
  <c r="AD34" i="28"/>
  <c r="AC34" i="28"/>
  <c r="AB34" i="28"/>
  <c r="AA34" i="28"/>
  <c r="Y34" i="28"/>
  <c r="Z34" i="28" s="1"/>
  <c r="AM33" i="28"/>
  <c r="AK33" i="28"/>
  <c r="AJ33" i="28"/>
  <c r="AI33" i="28"/>
  <c r="AH33" i="28"/>
  <c r="AF33" i="28"/>
  <c r="AD33" i="28"/>
  <c r="AC33" i="28"/>
  <c r="AB33" i="28"/>
  <c r="AA33" i="28"/>
  <c r="Y33" i="28"/>
  <c r="Z33" i="28" s="1"/>
  <c r="AM32" i="28"/>
  <c r="AK32" i="28"/>
  <c r="AJ32" i="28"/>
  <c r="AI32" i="28"/>
  <c r="AH32" i="28"/>
  <c r="AF32" i="28"/>
  <c r="AD32" i="28"/>
  <c r="AC32" i="28"/>
  <c r="AB32" i="28"/>
  <c r="AA32" i="28"/>
  <c r="Y32" i="28"/>
  <c r="Z32" i="28" s="1"/>
  <c r="AM31" i="28"/>
  <c r="AK31" i="28"/>
  <c r="AJ31" i="28"/>
  <c r="AI31" i="28"/>
  <c r="AH31" i="28"/>
  <c r="AF31" i="28"/>
  <c r="AD31" i="28"/>
  <c r="AC31" i="28"/>
  <c r="AB31" i="28"/>
  <c r="AA31" i="28"/>
  <c r="Y31" i="28"/>
  <c r="Z31" i="28" s="1"/>
  <c r="AM30" i="28"/>
  <c r="AK30" i="28"/>
  <c r="AJ30" i="28"/>
  <c r="AI30" i="28"/>
  <c r="AH30" i="28"/>
  <c r="AF30" i="28"/>
  <c r="AD30" i="28"/>
  <c r="AC30" i="28"/>
  <c r="AB30" i="28"/>
  <c r="AA30" i="28"/>
  <c r="Y30" i="28"/>
  <c r="Z30" i="28" s="1"/>
  <c r="AM29" i="28"/>
  <c r="AK29" i="28"/>
  <c r="AJ29" i="28"/>
  <c r="AI29" i="28"/>
  <c r="AH29" i="28"/>
  <c r="AF29" i="28"/>
  <c r="AD29" i="28"/>
  <c r="AC29" i="28"/>
  <c r="AB29" i="28"/>
  <c r="AA29" i="28"/>
  <c r="Y29" i="28"/>
  <c r="Z29" i="28" s="1"/>
  <c r="AM28" i="28"/>
  <c r="AK28" i="28"/>
  <c r="AJ28" i="28"/>
  <c r="AI28" i="28"/>
  <c r="AH28" i="28"/>
  <c r="AF28" i="28"/>
  <c r="AD28" i="28"/>
  <c r="AC28" i="28"/>
  <c r="AB28" i="28"/>
  <c r="AA28" i="28"/>
  <c r="Y28" i="28"/>
  <c r="Z28" i="28" s="1"/>
  <c r="AM27" i="28"/>
  <c r="AK27" i="28"/>
  <c r="AJ27" i="28"/>
  <c r="AI27" i="28"/>
  <c r="AH27" i="28"/>
  <c r="AF27" i="28"/>
  <c r="AD27" i="28"/>
  <c r="AC27" i="28"/>
  <c r="AB27" i="28"/>
  <c r="AA27" i="28"/>
  <c r="Y27" i="28"/>
  <c r="Z27" i="28" s="1"/>
  <c r="AM26" i="28"/>
  <c r="AK26" i="28"/>
  <c r="AJ26" i="28"/>
  <c r="AI26" i="28"/>
  <c r="AH26" i="28"/>
  <c r="AF26" i="28"/>
  <c r="AD26" i="28"/>
  <c r="AC26" i="28"/>
  <c r="AB26" i="28"/>
  <c r="AA26" i="28"/>
  <c r="Y26" i="28"/>
  <c r="Z26" i="28" s="1"/>
  <c r="AM25" i="28"/>
  <c r="AK25" i="28"/>
  <c r="AJ25" i="28"/>
  <c r="AI25" i="28"/>
  <c r="AH25" i="28"/>
  <c r="AF25" i="28"/>
  <c r="AD25" i="28"/>
  <c r="AC25" i="28"/>
  <c r="AB25" i="28"/>
  <c r="AA25" i="28"/>
  <c r="Y25" i="28"/>
  <c r="Z25" i="28" s="1"/>
  <c r="AM24" i="28"/>
  <c r="AK24" i="28"/>
  <c r="AJ24" i="28"/>
  <c r="AI24" i="28"/>
  <c r="AH24" i="28"/>
  <c r="AF24" i="28"/>
  <c r="AD24" i="28"/>
  <c r="AC24" i="28"/>
  <c r="AB24" i="28"/>
  <c r="AA24" i="28"/>
  <c r="Y24" i="28"/>
  <c r="Z24" i="28" s="1"/>
  <c r="AM23" i="28"/>
  <c r="AK23" i="28"/>
  <c r="AJ23" i="28"/>
  <c r="AI23" i="28"/>
  <c r="AH23" i="28"/>
  <c r="AF23" i="28"/>
  <c r="AD23" i="28"/>
  <c r="AC23" i="28"/>
  <c r="AB23" i="28"/>
  <c r="AA23" i="28"/>
  <c r="Y23" i="28"/>
  <c r="Z23" i="28" s="1"/>
  <c r="AM22" i="28"/>
  <c r="AK22" i="28"/>
  <c r="AJ22" i="28"/>
  <c r="AI22" i="28"/>
  <c r="AH22" i="28"/>
  <c r="AF22" i="28"/>
  <c r="AD22" i="28"/>
  <c r="AC22" i="28"/>
  <c r="AB22" i="28"/>
  <c r="AA22" i="28"/>
  <c r="Y22" i="28"/>
  <c r="Z22" i="28" s="1"/>
  <c r="AM21" i="28"/>
  <c r="AK21" i="28"/>
  <c r="AJ21" i="28"/>
  <c r="AI21" i="28"/>
  <c r="AH21" i="28"/>
  <c r="AF21" i="28"/>
  <c r="AD21" i="28"/>
  <c r="AC21" i="28"/>
  <c r="AB21" i="28"/>
  <c r="AA21" i="28"/>
  <c r="Y21" i="28"/>
  <c r="Z21" i="28" s="1"/>
  <c r="AM20" i="28"/>
  <c r="AK20" i="28"/>
  <c r="AJ20" i="28"/>
  <c r="AI20" i="28"/>
  <c r="AH20" i="28"/>
  <c r="AF20" i="28"/>
  <c r="AD20" i="28"/>
  <c r="AC20" i="28"/>
  <c r="AB20" i="28"/>
  <c r="AA20" i="28"/>
  <c r="Y20" i="28"/>
  <c r="Z20" i="28" s="1"/>
  <c r="AM19" i="28"/>
  <c r="AK19" i="28"/>
  <c r="AJ19" i="28"/>
  <c r="AI19" i="28"/>
  <c r="AH19" i="28"/>
  <c r="AF19" i="28"/>
  <c r="AD19" i="28"/>
  <c r="AC19" i="28"/>
  <c r="AB19" i="28"/>
  <c r="AA19" i="28"/>
  <c r="Y19" i="28"/>
  <c r="Z19" i="28" s="1"/>
  <c r="AM18" i="28"/>
  <c r="AK18" i="28"/>
  <c r="AJ18" i="28"/>
  <c r="AI18" i="28"/>
  <c r="AH18" i="28"/>
  <c r="AF18" i="28"/>
  <c r="AD18" i="28"/>
  <c r="AC18" i="28"/>
  <c r="AB18" i="28"/>
  <c r="AA18" i="28"/>
  <c r="Y18" i="28"/>
  <c r="Z18" i="28" s="1"/>
  <c r="AM17" i="28"/>
  <c r="AK17" i="28"/>
  <c r="AJ17" i="28"/>
  <c r="AI17" i="28"/>
  <c r="AH17" i="28"/>
  <c r="AF17" i="28"/>
  <c r="AD17" i="28"/>
  <c r="AC17" i="28"/>
  <c r="AB17" i="28"/>
  <c r="AA17" i="28"/>
  <c r="Y17" i="28"/>
  <c r="Z17" i="28" s="1"/>
  <c r="AM16" i="28"/>
  <c r="AK16" i="28"/>
  <c r="AJ16" i="28"/>
  <c r="AI16" i="28"/>
  <c r="AH16" i="28"/>
  <c r="AF16" i="28"/>
  <c r="AD16" i="28"/>
  <c r="AC16" i="28"/>
  <c r="AB16" i="28"/>
  <c r="AA16" i="28"/>
  <c r="Y16" i="28"/>
  <c r="Z16" i="28" s="1"/>
  <c r="AM15" i="28"/>
  <c r="AK15" i="28"/>
  <c r="AJ15" i="28"/>
  <c r="AI15" i="28"/>
  <c r="AH15" i="28"/>
  <c r="AF15" i="28"/>
  <c r="AD15" i="28"/>
  <c r="AC15" i="28"/>
  <c r="AB15" i="28"/>
  <c r="AA15" i="28"/>
  <c r="Y15" i="28"/>
  <c r="Z15" i="28" s="1"/>
  <c r="AM14" i="28"/>
  <c r="AK14" i="28"/>
  <c r="AJ14" i="28"/>
  <c r="AI14" i="28"/>
  <c r="AH14" i="28"/>
  <c r="AF14" i="28"/>
  <c r="AD14" i="28"/>
  <c r="AC14" i="28"/>
  <c r="AB14" i="28"/>
  <c r="AA14" i="28"/>
  <c r="Y14" i="28"/>
  <c r="Z14" i="28" s="1"/>
  <c r="AM13" i="28"/>
  <c r="AK13" i="28"/>
  <c r="AJ13" i="28"/>
  <c r="AI13" i="28"/>
  <c r="AH13" i="28"/>
  <c r="AF13" i="28"/>
  <c r="AD13" i="28"/>
  <c r="AC13" i="28"/>
  <c r="AB13" i="28"/>
  <c r="AA13" i="28"/>
  <c r="Y13" i="28"/>
  <c r="Z13" i="28" s="1"/>
  <c r="AM12" i="28"/>
  <c r="AK12" i="28"/>
  <c r="AJ12" i="28"/>
  <c r="AI12" i="28"/>
  <c r="AH12" i="28"/>
  <c r="AF12" i="28"/>
  <c r="AD12" i="28"/>
  <c r="AC12" i="28"/>
  <c r="AB12" i="28"/>
  <c r="AA12" i="28"/>
  <c r="Y12" i="28"/>
  <c r="Z12" i="28" s="1"/>
  <c r="AM11" i="28"/>
  <c r="AK11" i="28"/>
  <c r="AJ11" i="28"/>
  <c r="AI11" i="28"/>
  <c r="AH11" i="28"/>
  <c r="AF11" i="28"/>
  <c r="AD11" i="28"/>
  <c r="AC11" i="28"/>
  <c r="AB11" i="28"/>
  <c r="AA11" i="28"/>
  <c r="Y11" i="28"/>
  <c r="Z11" i="28" s="1"/>
  <c r="AM10" i="28"/>
  <c r="AK10" i="28"/>
  <c r="AJ10" i="28"/>
  <c r="AI10" i="28"/>
  <c r="AH10" i="28"/>
  <c r="AF10" i="28"/>
  <c r="AD10" i="28"/>
  <c r="AC10" i="28"/>
  <c r="AB10" i="28"/>
  <c r="AA10" i="28"/>
  <c r="Y10" i="28"/>
  <c r="Z10" i="28" s="1"/>
  <c r="AM9" i="28"/>
  <c r="AK9" i="28"/>
  <c r="AJ9" i="28"/>
  <c r="AI9" i="28"/>
  <c r="AH9" i="28"/>
  <c r="AF9" i="28"/>
  <c r="AD9" i="28"/>
  <c r="AC9" i="28"/>
  <c r="AB9" i="28"/>
  <c r="AA9" i="28"/>
  <c r="Y9" i="28"/>
  <c r="AM8" i="28"/>
  <c r="AK8" i="28"/>
  <c r="AJ8" i="28"/>
  <c r="AI8" i="28"/>
  <c r="AH8" i="28"/>
  <c r="AF8" i="28"/>
  <c r="AD8" i="28"/>
  <c r="AC8" i="28"/>
  <c r="AB8" i="28"/>
  <c r="AA8" i="28"/>
  <c r="Y8" i="28"/>
  <c r="Z8" i="28" s="1"/>
  <c r="AM7" i="28"/>
  <c r="AK7" i="28"/>
  <c r="AJ7" i="28"/>
  <c r="AI7" i="28"/>
  <c r="AH7" i="28"/>
  <c r="AF7" i="28"/>
  <c r="AD7" i="28"/>
  <c r="AC7" i="28"/>
  <c r="AB7" i="28"/>
  <c r="AA7" i="28"/>
  <c r="Y7" i="28"/>
  <c r="AM6" i="28"/>
  <c r="AK6" i="28"/>
  <c r="AJ6" i="28"/>
  <c r="AI6" i="28"/>
  <c r="AH6" i="28"/>
  <c r="AF6" i="28"/>
  <c r="AD6" i="28"/>
  <c r="AC6" i="28"/>
  <c r="AB6" i="28"/>
  <c r="AA6" i="28"/>
  <c r="Y6" i="28"/>
  <c r="Z6" i="28" s="1"/>
  <c r="AM5" i="28"/>
  <c r="AK5" i="28"/>
  <c r="AJ5" i="28"/>
  <c r="AI5" i="28"/>
  <c r="AH5" i="28"/>
  <c r="AF5" i="28"/>
  <c r="AD5" i="28"/>
  <c r="AC5" i="28"/>
  <c r="AB5" i="28"/>
  <c r="AA5" i="28"/>
  <c r="Y5" i="28"/>
  <c r="Z5" i="28" s="1"/>
  <c r="AM4" i="28"/>
  <c r="AK4" i="28"/>
  <c r="AJ4" i="28"/>
  <c r="AI4" i="28"/>
  <c r="AH4" i="28"/>
  <c r="AF4" i="28"/>
  <c r="AD4" i="28"/>
  <c r="AC4" i="28"/>
  <c r="AB4" i="28"/>
  <c r="AA4" i="28"/>
  <c r="Y4" i="28"/>
  <c r="Z4" i="28" s="1"/>
  <c r="AM3" i="28"/>
  <c r="AK3" i="28"/>
  <c r="AJ3" i="28"/>
  <c r="AI3" i="28"/>
  <c r="AH3" i="28"/>
  <c r="AF3" i="28"/>
  <c r="AD3" i="28"/>
  <c r="AC3" i="28"/>
  <c r="AB3" i="28"/>
  <c r="AA3" i="28"/>
  <c r="Y3" i="28"/>
  <c r="Z3" i="28" s="1"/>
  <c r="AN247" i="28" l="1"/>
  <c r="AN113" i="28"/>
  <c r="AN136" i="28"/>
  <c r="AN148" i="28"/>
  <c r="AE183" i="28"/>
  <c r="AG183" i="28" s="1"/>
  <c r="AL231" i="28"/>
  <c r="AN233" i="28"/>
  <c r="AN242" i="28"/>
  <c r="AN47" i="28"/>
  <c r="AE92" i="28"/>
  <c r="AG92" i="28" s="1"/>
  <c r="AN107" i="28"/>
  <c r="AL244" i="28"/>
  <c r="AN246" i="28"/>
  <c r="AN163" i="28"/>
  <c r="AN187" i="28"/>
  <c r="AL220" i="28"/>
  <c r="AN17" i="28"/>
  <c r="AN53" i="28"/>
  <c r="AN77" i="28"/>
  <c r="AN222" i="28"/>
  <c r="AN38" i="28"/>
  <c r="AN84" i="28"/>
  <c r="AE238" i="28"/>
  <c r="AG238" i="28" s="1"/>
  <c r="AN239" i="28"/>
  <c r="AL41" i="28"/>
  <c r="AN68" i="28"/>
  <c r="AE182" i="28"/>
  <c r="AG182" i="28" s="1"/>
  <c r="AE91" i="28"/>
  <c r="AG91" i="28" s="1"/>
  <c r="AN95" i="28"/>
  <c r="AN110" i="28"/>
  <c r="AN230" i="28"/>
  <c r="AN12" i="28"/>
  <c r="AE68" i="28"/>
  <c r="AG68" i="28" s="1"/>
  <c r="AN108" i="28"/>
  <c r="AN24" i="28"/>
  <c r="AN5" i="28"/>
  <c r="AL18" i="28"/>
  <c r="AN69" i="28"/>
  <c r="AN30" i="28"/>
  <c r="AN78" i="28"/>
  <c r="AL100" i="28"/>
  <c r="AN103" i="28"/>
  <c r="AN104" i="28"/>
  <c r="AE115" i="28"/>
  <c r="AG115" i="28" s="1"/>
  <c r="AL152" i="28"/>
  <c r="AN154" i="28"/>
  <c r="AN178" i="28"/>
  <c r="AN27" i="28"/>
  <c r="AN63" i="28"/>
  <c r="AE159" i="28"/>
  <c r="AG159" i="28" s="1"/>
  <c r="AE170" i="28"/>
  <c r="AG170" i="28" s="1"/>
  <c r="AN181" i="28"/>
  <c r="AN219" i="28"/>
  <c r="AE86" i="28"/>
  <c r="AG86" i="28" s="1"/>
  <c r="AN119" i="28"/>
  <c r="AE179" i="28"/>
  <c r="AG179" i="28" s="1"/>
  <c r="AE202" i="28"/>
  <c r="AG202" i="28" s="1"/>
  <c r="AN18" i="28"/>
  <c r="AE130" i="28"/>
  <c r="AG130" i="28" s="1"/>
  <c r="AE141" i="28"/>
  <c r="AG141" i="28" s="1"/>
  <c r="AE177" i="28"/>
  <c r="AG177" i="28" s="1"/>
  <c r="AE226" i="28"/>
  <c r="AG226" i="28" s="1"/>
  <c r="AN16" i="28"/>
  <c r="AL55" i="28"/>
  <c r="AL56" i="28"/>
  <c r="AE67" i="28"/>
  <c r="AG67" i="28" s="1"/>
  <c r="AL68" i="28"/>
  <c r="AL83" i="28"/>
  <c r="AE98" i="28"/>
  <c r="AG98" i="28" s="1"/>
  <c r="AE129" i="28"/>
  <c r="AG129" i="28" s="1"/>
  <c r="AE188" i="28"/>
  <c r="AG188" i="28" s="1"/>
  <c r="AE225" i="28"/>
  <c r="AG225" i="28" s="1"/>
  <c r="AN227" i="28"/>
  <c r="AN90" i="28"/>
  <c r="AL9" i="28"/>
  <c r="AE54" i="28"/>
  <c r="AG54" i="28" s="1"/>
  <c r="AN57" i="28"/>
  <c r="AE97" i="28"/>
  <c r="AG97" i="28" s="1"/>
  <c r="AN152" i="28"/>
  <c r="AE175" i="28"/>
  <c r="AG175" i="28" s="1"/>
  <c r="AN202" i="28"/>
  <c r="AL212" i="28"/>
  <c r="AN214" i="28"/>
  <c r="AE223" i="28"/>
  <c r="AG223" i="28" s="1"/>
  <c r="AN92" i="28"/>
  <c r="AL52" i="28"/>
  <c r="AL198" i="28"/>
  <c r="AL222" i="28"/>
  <c r="AE237" i="28"/>
  <c r="AG237" i="28" s="1"/>
  <c r="AE8" i="28"/>
  <c r="AG8" i="28" s="1"/>
  <c r="AE7" i="28"/>
  <c r="AG7" i="28" s="1"/>
  <c r="AE40" i="28"/>
  <c r="AG40" i="28" s="1"/>
  <c r="AN83" i="28"/>
  <c r="AN98" i="28"/>
  <c r="AE125" i="28"/>
  <c r="AG125" i="28" s="1"/>
  <c r="AN126" i="28"/>
  <c r="AN188" i="28"/>
  <c r="AN200" i="28"/>
  <c r="AL246" i="28"/>
  <c r="AE39" i="28"/>
  <c r="AG39" i="28" s="1"/>
  <c r="AN41" i="28"/>
  <c r="AN66" i="28"/>
  <c r="AL80" i="28"/>
  <c r="AN112" i="28"/>
  <c r="AN125" i="28"/>
  <c r="AE134" i="28"/>
  <c r="AG134" i="28" s="1"/>
  <c r="AN137" i="28"/>
  <c r="AN149" i="28"/>
  <c r="AL245" i="28"/>
  <c r="AE63" i="28"/>
  <c r="AG63" i="28" s="1"/>
  <c r="AN64" i="28"/>
  <c r="AL107" i="28"/>
  <c r="AE122" i="28"/>
  <c r="AG122" i="28" s="1"/>
  <c r="AN185" i="28"/>
  <c r="AL60" i="28"/>
  <c r="AN79" i="28"/>
  <c r="AL156" i="28"/>
  <c r="AE167" i="28"/>
  <c r="AG167" i="28" s="1"/>
  <c r="AE168" i="28"/>
  <c r="AG168" i="28" s="1"/>
  <c r="AL194" i="28"/>
  <c r="AN196" i="28"/>
  <c r="AE137" i="28"/>
  <c r="AG137" i="28" s="1"/>
  <c r="AE9" i="28"/>
  <c r="AG9" i="28" s="1"/>
  <c r="AE15" i="28"/>
  <c r="AG15" i="28" s="1"/>
  <c r="AE19" i="28"/>
  <c r="AG19" i="28" s="1"/>
  <c r="AE21" i="28"/>
  <c r="AG21" i="28" s="1"/>
  <c r="AE57" i="28"/>
  <c r="AG57" i="28" s="1"/>
  <c r="AE78" i="28"/>
  <c r="AG78" i="28" s="1"/>
  <c r="AL103" i="28"/>
  <c r="AL105" i="28"/>
  <c r="AE123" i="28"/>
  <c r="AG123" i="28" s="1"/>
  <c r="AE160" i="28"/>
  <c r="AG160" i="28" s="1"/>
  <c r="AL173" i="28"/>
  <c r="AE189" i="28"/>
  <c r="AG189" i="28" s="1"/>
  <c r="AN191" i="28"/>
  <c r="AE203" i="28"/>
  <c r="AG203" i="28" s="1"/>
  <c r="AN204" i="28"/>
  <c r="AE18" i="28"/>
  <c r="AG18" i="28" s="1"/>
  <c r="AE20" i="28"/>
  <c r="AG20" i="28" s="1"/>
  <c r="AE41" i="28"/>
  <c r="AG41" i="28" s="1"/>
  <c r="AE80" i="28"/>
  <c r="AG80" i="28" s="1"/>
  <c r="AE82" i="28"/>
  <c r="AG82" i="28" s="1"/>
  <c r="AE161" i="28"/>
  <c r="AG161" i="28" s="1"/>
  <c r="AN22" i="28"/>
  <c r="AN23" i="28"/>
  <c r="AL34" i="28"/>
  <c r="AL37" i="28"/>
  <c r="AE43" i="28"/>
  <c r="AG43" i="28" s="1"/>
  <c r="AL44" i="28"/>
  <c r="AL77" i="28"/>
  <c r="AN124" i="28"/>
  <c r="AE135" i="28"/>
  <c r="AG135" i="28" s="1"/>
  <c r="AN138" i="28"/>
  <c r="AN162" i="28"/>
  <c r="AN203" i="28"/>
  <c r="AN215" i="28"/>
  <c r="AL225" i="28"/>
  <c r="AL226" i="28"/>
  <c r="AE231" i="28"/>
  <c r="AG231" i="28" s="1"/>
  <c r="AL6" i="28"/>
  <c r="AL30" i="28"/>
  <c r="AN34" i="28"/>
  <c r="AN39" i="28"/>
  <c r="AN56" i="28"/>
  <c r="AL72" i="28"/>
  <c r="AN74" i="28"/>
  <c r="AN100" i="28"/>
  <c r="AN101" i="28"/>
  <c r="AE116" i="28"/>
  <c r="AG116" i="28" s="1"/>
  <c r="AN121" i="28"/>
  <c r="AE132" i="28"/>
  <c r="AG132" i="28" s="1"/>
  <c r="AE158" i="28"/>
  <c r="AG158" i="28" s="1"/>
  <c r="AN159" i="28"/>
  <c r="AE185" i="28"/>
  <c r="AG185" i="28" s="1"/>
  <c r="AN212" i="28"/>
  <c r="AE221" i="28"/>
  <c r="AG221" i="28" s="1"/>
  <c r="AN224" i="28"/>
  <c r="AL82" i="28"/>
  <c r="AE118" i="28"/>
  <c r="AG118" i="28" s="1"/>
  <c r="AE146" i="28"/>
  <c r="AG146" i="28" s="1"/>
  <c r="AE184" i="28"/>
  <c r="AG184" i="28" s="1"/>
  <c r="AL3" i="28"/>
  <c r="AN10" i="28"/>
  <c r="AN11" i="28"/>
  <c r="AL29" i="28"/>
  <c r="AE51" i="28"/>
  <c r="AG51" i="28" s="1"/>
  <c r="AE52" i="28"/>
  <c r="AG52" i="28" s="1"/>
  <c r="AN72" i="28"/>
  <c r="AE94" i="28"/>
  <c r="AG94" i="28" s="1"/>
  <c r="AN97" i="28"/>
  <c r="AN118" i="28"/>
  <c r="AN133" i="28"/>
  <c r="AE144" i="28"/>
  <c r="AG144" i="28" s="1"/>
  <c r="AN145" i="28"/>
  <c r="AN157" i="28"/>
  <c r="AN169" i="28"/>
  <c r="AN184" i="28"/>
  <c r="AL207" i="28"/>
  <c r="AE245" i="28"/>
  <c r="AE247" i="28"/>
  <c r="AG247" i="28" s="1"/>
  <c r="D37" i="26"/>
  <c r="C37" i="26" s="1"/>
  <c r="AN9" i="28"/>
  <c r="AL27" i="28"/>
  <c r="AN70" i="28"/>
  <c r="AN71" i="28"/>
  <c r="AL91" i="28"/>
  <c r="AE109" i="28"/>
  <c r="AG109" i="28" s="1"/>
  <c r="AL114" i="28"/>
  <c r="AN116" i="28"/>
  <c r="AL128" i="28"/>
  <c r="AL129" i="28"/>
  <c r="AE154" i="28"/>
  <c r="AG154" i="28" s="1"/>
  <c r="AE165" i="28"/>
  <c r="AG165" i="28" s="1"/>
  <c r="AE180" i="28"/>
  <c r="AG180" i="28" s="1"/>
  <c r="AE243" i="28"/>
  <c r="AG243" i="28" s="1"/>
  <c r="AL76" i="28"/>
  <c r="AE147" i="28"/>
  <c r="AG147" i="28" s="1"/>
  <c r="AE3" i="28"/>
  <c r="AG3" i="28" s="1"/>
  <c r="AN4" i="28"/>
  <c r="AN6" i="28"/>
  <c r="AL26" i="28"/>
  <c r="AL90" i="28"/>
  <c r="AL116" i="28"/>
  <c r="AN131" i="28"/>
  <c r="AE142" i="28"/>
  <c r="AG142" i="28" s="1"/>
  <c r="AN143" i="28"/>
  <c r="AE153" i="28"/>
  <c r="AG153" i="28" s="1"/>
  <c r="AN155" i="28"/>
  <c r="AN208" i="28"/>
  <c r="AL239" i="28"/>
  <c r="AL170" i="28"/>
  <c r="AE186" i="28"/>
  <c r="AG186" i="28" s="1"/>
  <c r="AL12" i="28"/>
  <c r="AE25" i="28"/>
  <c r="AG25" i="28" s="1"/>
  <c r="AE106" i="28"/>
  <c r="AG106" i="28" s="1"/>
  <c r="AL204" i="28"/>
  <c r="AE205" i="28"/>
  <c r="AG205" i="28" s="1"/>
  <c r="AL235" i="28"/>
  <c r="AL237" i="28"/>
  <c r="D37" i="5"/>
  <c r="C37" i="5" s="1"/>
  <c r="AL21" i="28"/>
  <c r="AL24" i="28"/>
  <c r="AE46" i="28"/>
  <c r="AG46" i="28" s="1"/>
  <c r="AN48" i="28"/>
  <c r="AE62" i="28"/>
  <c r="AG62" i="28" s="1"/>
  <c r="AL86" i="28"/>
  <c r="AL106" i="28"/>
  <c r="AN109" i="28"/>
  <c r="AE139" i="28"/>
  <c r="AG139" i="28" s="1"/>
  <c r="AN153" i="28"/>
  <c r="AN165" i="28"/>
  <c r="AE176" i="28"/>
  <c r="AG176" i="28" s="1"/>
  <c r="AL191" i="28"/>
  <c r="AN193" i="28"/>
  <c r="AE216" i="28"/>
  <c r="AG216" i="28" s="1"/>
  <c r="AN218" i="28"/>
  <c r="AE6" i="28"/>
  <c r="AG6" i="28" s="1"/>
  <c r="AE30" i="28"/>
  <c r="AG30" i="28" s="1"/>
  <c r="AE84" i="28"/>
  <c r="AG84" i="28" s="1"/>
  <c r="AE127" i="28"/>
  <c r="AG127" i="28" s="1"/>
  <c r="AE166" i="28"/>
  <c r="AG166" i="28" s="1"/>
  <c r="AL167" i="28"/>
  <c r="AE212" i="28"/>
  <c r="AG212" i="28" s="1"/>
  <c r="AE222" i="28"/>
  <c r="AG222" i="28" s="1"/>
  <c r="AL15" i="28"/>
  <c r="AE24" i="28"/>
  <c r="AG24" i="28" s="1"/>
  <c r="AE4" i="28"/>
  <c r="AG4" i="28" s="1"/>
  <c r="AE5" i="28"/>
  <c r="AG5" i="28" s="1"/>
  <c r="AN15" i="28"/>
  <c r="AE22" i="28"/>
  <c r="AG22" i="28" s="1"/>
  <c r="AE23" i="28"/>
  <c r="AG23" i="28" s="1"/>
  <c r="AE26" i="28"/>
  <c r="AG26" i="28" s="1"/>
  <c r="AE27" i="28"/>
  <c r="AG27" i="28" s="1"/>
  <c r="AE37" i="28"/>
  <c r="AG37" i="28" s="1"/>
  <c r="AN81" i="28"/>
  <c r="AE89" i="28"/>
  <c r="AG89" i="28" s="1"/>
  <c r="AN111" i="28"/>
  <c r="AN114" i="28"/>
  <c r="AE117" i="28"/>
  <c r="AG117" i="28" s="1"/>
  <c r="AL118" i="28"/>
  <c r="AE119" i="28"/>
  <c r="AG119" i="28" s="1"/>
  <c r="AE126" i="28"/>
  <c r="AG126" i="28" s="1"/>
  <c r="AN128" i="28"/>
  <c r="AN129" i="28"/>
  <c r="AN130" i="28"/>
  <c r="AL164" i="28"/>
  <c r="AL165" i="28"/>
  <c r="AN168" i="28"/>
  <c r="AN170" i="28"/>
  <c r="AE207" i="28"/>
  <c r="AG207" i="28" s="1"/>
  <c r="AL211" i="28"/>
  <c r="AL213" i="28"/>
  <c r="AE214" i="28"/>
  <c r="AG214" i="28" s="1"/>
  <c r="AE215" i="28"/>
  <c r="AG215" i="28" s="1"/>
  <c r="AL217" i="28"/>
  <c r="AE219" i="28"/>
  <c r="AG219" i="28" s="1"/>
  <c r="AN19" i="28"/>
  <c r="AN20" i="28"/>
  <c r="AE29" i="28"/>
  <c r="AG29" i="28" s="1"/>
  <c r="AE32" i="28"/>
  <c r="AG32" i="28" s="1"/>
  <c r="AE33" i="28"/>
  <c r="AG33" i="28" s="1"/>
  <c r="AE35" i="28"/>
  <c r="AG35" i="28" s="1"/>
  <c r="AE36" i="28"/>
  <c r="AG36" i="28" s="1"/>
  <c r="AL87" i="28"/>
  <c r="AL88" i="28"/>
  <c r="AE95" i="28"/>
  <c r="AG95" i="28" s="1"/>
  <c r="AE96" i="28"/>
  <c r="AG96" i="28" s="1"/>
  <c r="AN115" i="28"/>
  <c r="AE120" i="28"/>
  <c r="AG120" i="28" s="1"/>
  <c r="AE121" i="28"/>
  <c r="AG121" i="28" s="1"/>
  <c r="AL122" i="28"/>
  <c r="AL125" i="28"/>
  <c r="AN127" i="28"/>
  <c r="AL153" i="28"/>
  <c r="AL155" i="28"/>
  <c r="AE157" i="28"/>
  <c r="AG157" i="28" s="1"/>
  <c r="AL158" i="28"/>
  <c r="AL162" i="28"/>
  <c r="AE163" i="28"/>
  <c r="AG163" i="28" s="1"/>
  <c r="AN166" i="28"/>
  <c r="AN167" i="28"/>
  <c r="AL192" i="28"/>
  <c r="AL208" i="28"/>
  <c r="AE210" i="28"/>
  <c r="AG210" i="28" s="1"/>
  <c r="AL216" i="28"/>
  <c r="AL221" i="28"/>
  <c r="AE70" i="28"/>
  <c r="AG70" i="28" s="1"/>
  <c r="AE12" i="28"/>
  <c r="AG12" i="28" s="1"/>
  <c r="AL28" i="28"/>
  <c r="AE76" i="28"/>
  <c r="AG76" i="28" s="1"/>
  <c r="AE151" i="28"/>
  <c r="AG151" i="28" s="1"/>
  <c r="AL161" i="28"/>
  <c r="AE206" i="28"/>
  <c r="AG206" i="28" s="1"/>
  <c r="AN209" i="28"/>
  <c r="AN213" i="28"/>
  <c r="AN217" i="28"/>
  <c r="AN221" i="28"/>
  <c r="AL223" i="28"/>
  <c r="AE100" i="28"/>
  <c r="AG100" i="28" s="1"/>
  <c r="AN3" i="28"/>
  <c r="AE10" i="28"/>
  <c r="AG10" i="28" s="1"/>
  <c r="AE11" i="28"/>
  <c r="AG11" i="28" s="1"/>
  <c r="AN21" i="28"/>
  <c r="AN29" i="28"/>
  <c r="AL31" i="28"/>
  <c r="AN32" i="28"/>
  <c r="AN33" i="28"/>
  <c r="AN35" i="28"/>
  <c r="AN36" i="28"/>
  <c r="AL38" i="28"/>
  <c r="AL39" i="28"/>
  <c r="AL40" i="28"/>
  <c r="AE60" i="28"/>
  <c r="AG60" i="28" s="1"/>
  <c r="AE65" i="28"/>
  <c r="AG65" i="28" s="1"/>
  <c r="AL69" i="28"/>
  <c r="AL70" i="28"/>
  <c r="AE71" i="28"/>
  <c r="AG71" i="28" s="1"/>
  <c r="AE72" i="28"/>
  <c r="AG72" i="28" s="1"/>
  <c r="AE74" i="28"/>
  <c r="AG74" i="28" s="1"/>
  <c r="AN86" i="28"/>
  <c r="AL89" i="28"/>
  <c r="AL92" i="28"/>
  <c r="AE93" i="28"/>
  <c r="AG93" i="28" s="1"/>
  <c r="AN94" i="28"/>
  <c r="AN96" i="28"/>
  <c r="AE99" i="28"/>
  <c r="AG99" i="28" s="1"/>
  <c r="AE101" i="28"/>
  <c r="AG101" i="28" s="1"/>
  <c r="AE104" i="28"/>
  <c r="AG104" i="28" s="1"/>
  <c r="AN120" i="28"/>
  <c r="AE150" i="28"/>
  <c r="AG150" i="28" s="1"/>
  <c r="D37" i="20"/>
  <c r="C37" i="20" s="1"/>
  <c r="AN7" i="28"/>
  <c r="AN8" i="28"/>
  <c r="AN26" i="28"/>
  <c r="AL32" i="28"/>
  <c r="AE42" i="28"/>
  <c r="AG42" i="28" s="1"/>
  <c r="AE50" i="28"/>
  <c r="AG50" i="28" s="1"/>
  <c r="AL51" i="28"/>
  <c r="AE55" i="28"/>
  <c r="AG55" i="28" s="1"/>
  <c r="AE59" i="28"/>
  <c r="AG59" i="28" s="1"/>
  <c r="AE61" i="28"/>
  <c r="AG61" i="28" s="1"/>
  <c r="AL63" i="28"/>
  <c r="AE73" i="28"/>
  <c r="AG73" i="28" s="1"/>
  <c r="AE75" i="28"/>
  <c r="AG75" i="28" s="1"/>
  <c r="AN89" i="28"/>
  <c r="AL96" i="28"/>
  <c r="AE102" i="28"/>
  <c r="AG102" i="28" s="1"/>
  <c r="AE105" i="28"/>
  <c r="AG105" i="28" s="1"/>
  <c r="AL141" i="28"/>
  <c r="AL143" i="28"/>
  <c r="AL144" i="28"/>
  <c r="AE145" i="28"/>
  <c r="AG145" i="28" s="1"/>
  <c r="AL146" i="28"/>
  <c r="AL149" i="28"/>
  <c r="AN151" i="28"/>
  <c r="AN160" i="28"/>
  <c r="AN161" i="28"/>
  <c r="AL177" i="28"/>
  <c r="AE178" i="28"/>
  <c r="AG178" i="28" s="1"/>
  <c r="AL180" i="28"/>
  <c r="AL182" i="28"/>
  <c r="AL188" i="28"/>
  <c r="AE198" i="28"/>
  <c r="AG198" i="28" s="1"/>
  <c r="AL201" i="28"/>
  <c r="AE204" i="28"/>
  <c r="AG204" i="28" s="1"/>
  <c r="AL236" i="28"/>
  <c r="AG245" i="28"/>
  <c r="AL247" i="28"/>
  <c r="AE149" i="28"/>
  <c r="AG149" i="28" s="1"/>
  <c r="AE13" i="28"/>
  <c r="AG13" i="28" s="1"/>
  <c r="AE14" i="28"/>
  <c r="AG14" i="28" s="1"/>
  <c r="AL42" i="28"/>
  <c r="AL43" i="28"/>
  <c r="AE45" i="28"/>
  <c r="AG45" i="28" s="1"/>
  <c r="AE47" i="28"/>
  <c r="AG47" i="28" s="1"/>
  <c r="AL48" i="28"/>
  <c r="AE49" i="28"/>
  <c r="AG49" i="28" s="1"/>
  <c r="AL53" i="28"/>
  <c r="AL54" i="28"/>
  <c r="AL62" i="28"/>
  <c r="AE64" i="28"/>
  <c r="AG64" i="28" s="1"/>
  <c r="AL66" i="28"/>
  <c r="AN67" i="28"/>
  <c r="AL98" i="28"/>
  <c r="AE107" i="28"/>
  <c r="AG107" i="28" s="1"/>
  <c r="AL140" i="28"/>
  <c r="AL147" i="28"/>
  <c r="AN150" i="28"/>
  <c r="AL174" i="28"/>
  <c r="AL176" i="28"/>
  <c r="AL179" i="28"/>
  <c r="AL183" i="28"/>
  <c r="AL185" i="28"/>
  <c r="AL203" i="28"/>
  <c r="AN205" i="28"/>
  <c r="AN206" i="28"/>
  <c r="AL227" i="28"/>
  <c r="AL230" i="28"/>
  <c r="AL232" i="28"/>
  <c r="AE233" i="28"/>
  <c r="AG233" i="28" s="1"/>
  <c r="AL238" i="28"/>
  <c r="AE239" i="28"/>
  <c r="AG239" i="28" s="1"/>
  <c r="AL241" i="28"/>
  <c r="AL242" i="28"/>
  <c r="AN225" i="28"/>
  <c r="AN236" i="28"/>
  <c r="AL240" i="28"/>
  <c r="AN245" i="28"/>
  <c r="Z7" i="28"/>
  <c r="Z9" i="28"/>
  <c r="AE16" i="28"/>
  <c r="AG16" i="28" s="1"/>
  <c r="AE17" i="28"/>
  <c r="AG17" i="28" s="1"/>
  <c r="AN42" i="28"/>
  <c r="AN44" i="28"/>
  <c r="AE48" i="28"/>
  <c r="AG48" i="28" s="1"/>
  <c r="AL49" i="28"/>
  <c r="AN50" i="28"/>
  <c r="AN59" i="28"/>
  <c r="AN61" i="28"/>
  <c r="AN62" i="28"/>
  <c r="AN65" i="28"/>
  <c r="AN75" i="28"/>
  <c r="AL78" i="28"/>
  <c r="AE79" i="28"/>
  <c r="AG79" i="28" s="1"/>
  <c r="AE108" i="28"/>
  <c r="AG108" i="28" s="1"/>
  <c r="AE110" i="28"/>
  <c r="AG110" i="28" s="1"/>
  <c r="AE113" i="28"/>
  <c r="AG113" i="28" s="1"/>
  <c r="AL138" i="28"/>
  <c r="AN140" i="28"/>
  <c r="AN141" i="28"/>
  <c r="AN142" i="28"/>
  <c r="AL171" i="28"/>
  <c r="AN175" i="28"/>
  <c r="AN186" i="28"/>
  <c r="AL197" i="28"/>
  <c r="AE234" i="28"/>
  <c r="AG234" i="28" s="1"/>
  <c r="AN13" i="28"/>
  <c r="AN14" i="28"/>
  <c r="AN43" i="28"/>
  <c r="AN45" i="28"/>
  <c r="AN46" i="28"/>
  <c r="AN49" i="28"/>
  <c r="AN54" i="28"/>
  <c r="AE56" i="28"/>
  <c r="AG56" i="28" s="1"/>
  <c r="AL57" i="28"/>
  <c r="AN60" i="28"/>
  <c r="AL81" i="28"/>
  <c r="AN106" i="28"/>
  <c r="AL109" i="28"/>
  <c r="AE111" i="28"/>
  <c r="AG111" i="28" s="1"/>
  <c r="AE112" i="28"/>
  <c r="AG112" i="28" s="1"/>
  <c r="AE114" i="28"/>
  <c r="AG114" i="28" s="1"/>
  <c r="AL131" i="28"/>
  <c r="AL132" i="28"/>
  <c r="AE133" i="28"/>
  <c r="AG133" i="28" s="1"/>
  <c r="AL134" i="28"/>
  <c r="AE136" i="28"/>
  <c r="AG136" i="28" s="1"/>
  <c r="AL137" i="28"/>
  <c r="AN139" i="28"/>
  <c r="AE171" i="28"/>
  <c r="AG171" i="28" s="1"/>
  <c r="AN173" i="28"/>
  <c r="AL195" i="28"/>
  <c r="AE196" i="28"/>
  <c r="AG196" i="28" s="1"/>
  <c r="AE220" i="28"/>
  <c r="AG220" i="28" s="1"/>
  <c r="AN234" i="28"/>
  <c r="AN238" i="28"/>
  <c r="AE156" i="28"/>
  <c r="AG156" i="28" s="1"/>
  <c r="AE195" i="28"/>
  <c r="AG195" i="28" s="1"/>
  <c r="AN197" i="28"/>
  <c r="AE211" i="28"/>
  <c r="AG211" i="28" s="1"/>
  <c r="AN231" i="28"/>
  <c r="AL4" i="28"/>
  <c r="AL7" i="28"/>
  <c r="AL10" i="28"/>
  <c r="AL13" i="28"/>
  <c r="AL16" i="28"/>
  <c r="AL19" i="28"/>
  <c r="AL22" i="28"/>
  <c r="AL25" i="28"/>
  <c r="AL35" i="28"/>
  <c r="AL58" i="28"/>
  <c r="AL61" i="28"/>
  <c r="AL65" i="28"/>
  <c r="AL73" i="28"/>
  <c r="AN88" i="28"/>
  <c r="AN123" i="28"/>
  <c r="AL126" i="28"/>
  <c r="AN135" i="28"/>
  <c r="AN147" i="28"/>
  <c r="AL150" i="28"/>
  <c r="AN179" i="28"/>
  <c r="AN182" i="28"/>
  <c r="AE187" i="28"/>
  <c r="AG187" i="28" s="1"/>
  <c r="AL189" i="28"/>
  <c r="AE194" i="28"/>
  <c r="AG194" i="28" s="1"/>
  <c r="AE197" i="28"/>
  <c r="AG197" i="28" s="1"/>
  <c r="AE209" i="28"/>
  <c r="AG209" i="28" s="1"/>
  <c r="AE213" i="28"/>
  <c r="AG213" i="28" s="1"/>
  <c r="AE218" i="28"/>
  <c r="AG218" i="28" s="1"/>
  <c r="AE131" i="28"/>
  <c r="AG131" i="28" s="1"/>
  <c r="AE143" i="28"/>
  <c r="AG143" i="28" s="1"/>
  <c r="AE155" i="28"/>
  <c r="AG155" i="28" s="1"/>
  <c r="AE200" i="28"/>
  <c r="AG200" i="28" s="1"/>
  <c r="AL200" i="28"/>
  <c r="AE34" i="28"/>
  <c r="AG34" i="28" s="1"/>
  <c r="AE44" i="28"/>
  <c r="AG44" i="28" s="1"/>
  <c r="AE31" i="28"/>
  <c r="AG31" i="28" s="1"/>
  <c r="AN58" i="28"/>
  <c r="AE81" i="28"/>
  <c r="AG81" i="28" s="1"/>
  <c r="AE85" i="28"/>
  <c r="AG85" i="28" s="1"/>
  <c r="AN190" i="28"/>
  <c r="AE190" i="28"/>
  <c r="AG190" i="28" s="1"/>
  <c r="AL5" i="28"/>
  <c r="AL8" i="28"/>
  <c r="AL11" i="28"/>
  <c r="AL14" i="28"/>
  <c r="AL17" i="28"/>
  <c r="AL20" i="28"/>
  <c r="AL23" i="28"/>
  <c r="AL46" i="28"/>
  <c r="AE69" i="28"/>
  <c r="AG69" i="28" s="1"/>
  <c r="AL75" i="28"/>
  <c r="AE77" i="28"/>
  <c r="AG77" i="28" s="1"/>
  <c r="AE103" i="28"/>
  <c r="AG103" i="28" s="1"/>
  <c r="AE173" i="28"/>
  <c r="AG173" i="28" s="1"/>
  <c r="AE174" i="28"/>
  <c r="AG174" i="28" s="1"/>
  <c r="AL50" i="28"/>
  <c r="AL79" i="28"/>
  <c r="AL84" i="28"/>
  <c r="AE87" i="28"/>
  <c r="AG87" i="28" s="1"/>
  <c r="AL99" i="28"/>
  <c r="AL108" i="28"/>
  <c r="AL117" i="28"/>
  <c r="AN164" i="28"/>
  <c r="AL168" i="28"/>
  <c r="AN194" i="28"/>
  <c r="AN195" i="28"/>
  <c r="AN199" i="28"/>
  <c r="AE199" i="28"/>
  <c r="AG199" i="28" s="1"/>
  <c r="AE28" i="28"/>
  <c r="AG28" i="28" s="1"/>
  <c r="AL36" i="28"/>
  <c r="AE38" i="28"/>
  <c r="AG38" i="28" s="1"/>
  <c r="AL33" i="28"/>
  <c r="AL59" i="28"/>
  <c r="AN40" i="28"/>
  <c r="AL47" i="28"/>
  <c r="AE169" i="28"/>
  <c r="AG169" i="28" s="1"/>
  <c r="AE224" i="28"/>
  <c r="AG224" i="28" s="1"/>
  <c r="AL224" i="28"/>
  <c r="AL64" i="28"/>
  <c r="AL67" i="28"/>
  <c r="AL71" i="28"/>
  <c r="AE88" i="28"/>
  <c r="AG88" i="28" s="1"/>
  <c r="AL93" i="28"/>
  <c r="AN37" i="28"/>
  <c r="AN51" i="28"/>
  <c r="AE53" i="28"/>
  <c r="AG53" i="28" s="1"/>
  <c r="AN76" i="28"/>
  <c r="AN80" i="28"/>
  <c r="AL85" i="28"/>
  <c r="AL94" i="28"/>
  <c r="AL101" i="28"/>
  <c r="AL110" i="28"/>
  <c r="AL112" i="28"/>
  <c r="AL119" i="28"/>
  <c r="AE124" i="28"/>
  <c r="AG124" i="28" s="1"/>
  <c r="AE148" i="28"/>
  <c r="AG148" i="28" s="1"/>
  <c r="AL229" i="28"/>
  <c r="AE229" i="28"/>
  <c r="AG229" i="28" s="1"/>
  <c r="AL45" i="28"/>
  <c r="AE83" i="28"/>
  <c r="AG83" i="28" s="1"/>
  <c r="AN93" i="28"/>
  <c r="AL102" i="28"/>
  <c r="AL111" i="28"/>
  <c r="AL120" i="28"/>
  <c r="AL123" i="28"/>
  <c r="AN132" i="28"/>
  <c r="AL135" i="28"/>
  <c r="AE138" i="28"/>
  <c r="AG138" i="28" s="1"/>
  <c r="AN144" i="28"/>
  <c r="AN156" i="28"/>
  <c r="AL159" i="28"/>
  <c r="AE162" i="28"/>
  <c r="AG162" i="28" s="1"/>
  <c r="AN172" i="28"/>
  <c r="AE172" i="28"/>
  <c r="AG172" i="28" s="1"/>
  <c r="AN31" i="28"/>
  <c r="AN52" i="28"/>
  <c r="AE58" i="28"/>
  <c r="AG58" i="28" s="1"/>
  <c r="AN28" i="28"/>
  <c r="AE66" i="28"/>
  <c r="AG66" i="28" s="1"/>
  <c r="AL74" i="28"/>
  <c r="AE181" i="28"/>
  <c r="AG181" i="28" s="1"/>
  <c r="AE191" i="28"/>
  <c r="AG191" i="28" s="1"/>
  <c r="AE192" i="28"/>
  <c r="AG192" i="28" s="1"/>
  <c r="AE228" i="28"/>
  <c r="AG228" i="28" s="1"/>
  <c r="AL228" i="28"/>
  <c r="AN25" i="28"/>
  <c r="AN73" i="28"/>
  <c r="AN82" i="28"/>
  <c r="AN87" i="28"/>
  <c r="AE90" i="28"/>
  <c r="AG90" i="28" s="1"/>
  <c r="AL95" i="28"/>
  <c r="AL97" i="28"/>
  <c r="AL104" i="28"/>
  <c r="AL113" i="28"/>
  <c r="AL115" i="28"/>
  <c r="AN122" i="28"/>
  <c r="AE128" i="28"/>
  <c r="AG128" i="28" s="1"/>
  <c r="AN134" i="28"/>
  <c r="AE140" i="28"/>
  <c r="AG140" i="28" s="1"/>
  <c r="AN146" i="28"/>
  <c r="AE152" i="28"/>
  <c r="AG152" i="28" s="1"/>
  <c r="AN158" i="28"/>
  <c r="AE164" i="28"/>
  <c r="AG164" i="28" s="1"/>
  <c r="AN176" i="28"/>
  <c r="AN177" i="28"/>
  <c r="AL186" i="28"/>
  <c r="AE193" i="28"/>
  <c r="AG193" i="28" s="1"/>
  <c r="AE201" i="28"/>
  <c r="AG201" i="28" s="1"/>
  <c r="AL124" i="28"/>
  <c r="AL133" i="28"/>
  <c r="AL142" i="28"/>
  <c r="AL151" i="28"/>
  <c r="AL160" i="28"/>
  <c r="AL169" i="28"/>
  <c r="AL178" i="28"/>
  <c r="AL187" i="28"/>
  <c r="AL196" i="28"/>
  <c r="AL205" i="28"/>
  <c r="AL214" i="28"/>
  <c r="AE230" i="28"/>
  <c r="AG230" i="28" s="1"/>
  <c r="AE235" i="28"/>
  <c r="AG235" i="28" s="1"/>
  <c r="AE240" i="28"/>
  <c r="AG240" i="28" s="1"/>
  <c r="AL233" i="28"/>
  <c r="AN243" i="28"/>
  <c r="AN55" i="28"/>
  <c r="AN91" i="28"/>
  <c r="AN105" i="28"/>
  <c r="AL209" i="28"/>
  <c r="AL218" i="28"/>
  <c r="AN223" i="28"/>
  <c r="AN228" i="28"/>
  <c r="AE236" i="28"/>
  <c r="AG236" i="28" s="1"/>
  <c r="AE241" i="28"/>
  <c r="AG241" i="28" s="1"/>
  <c r="AE246" i="28"/>
  <c r="AG246" i="28" s="1"/>
  <c r="AN244" i="28"/>
  <c r="AN85" i="28"/>
  <c r="AN102" i="28"/>
  <c r="AL121" i="28"/>
  <c r="AL130" i="28"/>
  <c r="AL139" i="28"/>
  <c r="AL148" i="28"/>
  <c r="AL157" i="28"/>
  <c r="AL166" i="28"/>
  <c r="AL175" i="28"/>
  <c r="AL184" i="28"/>
  <c r="AL193" i="28"/>
  <c r="AL202" i="28"/>
  <c r="AN229" i="28"/>
  <c r="AE242" i="28"/>
  <c r="AG242" i="28" s="1"/>
  <c r="AN174" i="28"/>
  <c r="AN183" i="28"/>
  <c r="AN192" i="28"/>
  <c r="AN201" i="28"/>
  <c r="AE208" i="28"/>
  <c r="AG208" i="28" s="1"/>
  <c r="AN210" i="28"/>
  <c r="AE217" i="28"/>
  <c r="AG217" i="28" s="1"/>
  <c r="AE227" i="28"/>
  <c r="AG227" i="28" s="1"/>
  <c r="AE232" i="28"/>
  <c r="AG232" i="28" s="1"/>
  <c r="AL234" i="28"/>
  <c r="AN99" i="28"/>
  <c r="AN117" i="28"/>
  <c r="AL206" i="28"/>
  <c r="AL210" i="28"/>
  <c r="AL215" i="28"/>
  <c r="AL219" i="28"/>
  <c r="AN235" i="28"/>
  <c r="AN240" i="28"/>
  <c r="AN211" i="28"/>
  <c r="AN220" i="28"/>
  <c r="AL127" i="28"/>
  <c r="AL136" i="28"/>
  <c r="AL145" i="28"/>
  <c r="AL154" i="28"/>
  <c r="AL163" i="28"/>
  <c r="AL172" i="28"/>
  <c r="AL181" i="28"/>
  <c r="AL190" i="28"/>
  <c r="AL199" i="28"/>
  <c r="AN241" i="28"/>
  <c r="AN171" i="28"/>
  <c r="AN180" i="28"/>
  <c r="AN189" i="28"/>
  <c r="AN198" i="28"/>
  <c r="AN207" i="28"/>
  <c r="AN216" i="28"/>
  <c r="AN226" i="28"/>
  <c r="AE244" i="28"/>
  <c r="AG244" i="28" s="1"/>
  <c r="AN232" i="28"/>
  <c r="AN237" i="2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K550" i="18"/>
  <c r="K551" i="18"/>
  <c r="K552" i="18"/>
  <c r="K553" i="18"/>
  <c r="K554" i="18"/>
  <c r="K555" i="18"/>
  <c r="K556" i="18"/>
  <c r="K557" i="18"/>
  <c r="K558" i="18"/>
  <c r="K559" i="18"/>
  <c r="K560" i="18"/>
  <c r="K561" i="18"/>
  <c r="K562" i="18"/>
  <c r="K563" i="18"/>
  <c r="K564" i="18"/>
  <c r="K565" i="18"/>
  <c r="K566" i="18"/>
  <c r="K567" i="18"/>
  <c r="K568" i="18"/>
  <c r="K569" i="18"/>
  <c r="K570" i="18"/>
  <c r="K571" i="18"/>
  <c r="K572" i="18"/>
  <c r="K573" i="18"/>
  <c r="K574" i="18"/>
  <c r="K575" i="18"/>
  <c r="K576" i="18"/>
  <c r="K577" i="18"/>
  <c r="K578" i="18"/>
  <c r="K579" i="18"/>
  <c r="K580" i="18"/>
  <c r="K581" i="18"/>
  <c r="K582" i="18"/>
  <c r="K583" i="18"/>
  <c r="K584" i="18"/>
  <c r="K585" i="18"/>
  <c r="K586" i="18"/>
  <c r="K587" i="18"/>
  <c r="K588" i="18"/>
  <c r="K589" i="18"/>
  <c r="K590" i="18"/>
  <c r="K591" i="18"/>
  <c r="K592" i="18"/>
  <c r="K593" i="18"/>
  <c r="K594" i="18"/>
  <c r="K595" i="18"/>
  <c r="K596" i="18"/>
  <c r="K597" i="18"/>
  <c r="K598" i="18"/>
  <c r="K599" i="18"/>
  <c r="K600" i="18"/>
  <c r="K601" i="18"/>
  <c r="K602" i="18"/>
  <c r="K603" i="18"/>
  <c r="K604" i="18"/>
  <c r="K605" i="18"/>
  <c r="K606" i="18"/>
  <c r="K607" i="18"/>
  <c r="K608" i="18"/>
  <c r="K609" i="18"/>
  <c r="K610" i="18"/>
  <c r="K611" i="18"/>
  <c r="K612" i="18"/>
  <c r="K613" i="18"/>
  <c r="K614" i="18"/>
  <c r="K615" i="18"/>
  <c r="K616" i="18"/>
  <c r="K617" i="18"/>
  <c r="K618" i="18"/>
  <c r="K619" i="18"/>
  <c r="K620" i="18"/>
  <c r="E32" i="5" l="1"/>
  <c r="E33" i="5"/>
  <c r="E34" i="5"/>
  <c r="E35" i="5"/>
  <c r="E36" i="5"/>
  <c r="E17" i="26" l="1"/>
  <c r="D7" i="26" l="1"/>
  <c r="D17" i="20" l="1"/>
  <c r="C17" i="20" l="1"/>
  <c r="C7" i="26"/>
  <c r="D18" i="5" l="1"/>
  <c r="E18" i="5"/>
  <c r="F18" i="5"/>
  <c r="G18" i="5"/>
  <c r="H18" i="5"/>
  <c r="I18" i="5"/>
  <c r="J18" i="5"/>
  <c r="K18" i="5"/>
  <c r="M18" i="5"/>
  <c r="P18" i="5"/>
  <c r="D19" i="5"/>
  <c r="E19" i="5"/>
  <c r="F19" i="5"/>
  <c r="G19" i="5"/>
  <c r="H19" i="5"/>
  <c r="I19" i="5"/>
  <c r="J19" i="5"/>
  <c r="K19" i="5"/>
  <c r="M19" i="5"/>
  <c r="P19" i="5"/>
  <c r="D20" i="5"/>
  <c r="C20" i="5" s="1"/>
  <c r="E20" i="5"/>
  <c r="F20" i="5"/>
  <c r="G20" i="5"/>
  <c r="H20" i="5"/>
  <c r="I20" i="5"/>
  <c r="J20" i="5"/>
  <c r="K20" i="5"/>
  <c r="M20" i="5"/>
  <c r="P20" i="5"/>
  <c r="D21" i="5"/>
  <c r="E21" i="5"/>
  <c r="F21" i="5"/>
  <c r="G21" i="5"/>
  <c r="H21" i="5"/>
  <c r="I21" i="5"/>
  <c r="J21" i="5"/>
  <c r="K21" i="5"/>
  <c r="M21" i="5"/>
  <c r="P21" i="5"/>
  <c r="D22" i="5"/>
  <c r="E22" i="5"/>
  <c r="F22" i="5"/>
  <c r="G22" i="5"/>
  <c r="H22" i="5"/>
  <c r="I22" i="5"/>
  <c r="J22" i="5"/>
  <c r="K22" i="5"/>
  <c r="M22" i="5"/>
  <c r="P22" i="5"/>
  <c r="D23" i="5"/>
  <c r="E23" i="5"/>
  <c r="F23" i="5"/>
  <c r="G23" i="5"/>
  <c r="H23" i="5"/>
  <c r="I23" i="5"/>
  <c r="J23" i="5"/>
  <c r="K23" i="5"/>
  <c r="M23" i="5"/>
  <c r="P23" i="5"/>
  <c r="D24" i="5"/>
  <c r="E24" i="5"/>
  <c r="F24" i="5"/>
  <c r="G24" i="5"/>
  <c r="H24" i="5"/>
  <c r="I24" i="5"/>
  <c r="J24" i="5"/>
  <c r="K24" i="5"/>
  <c r="M24" i="5"/>
  <c r="P24" i="5"/>
  <c r="D25" i="5"/>
  <c r="E25" i="5"/>
  <c r="F25" i="5"/>
  <c r="G25" i="5"/>
  <c r="H25" i="5"/>
  <c r="I25" i="5"/>
  <c r="J25" i="5"/>
  <c r="K25" i="5"/>
  <c r="M25" i="5"/>
  <c r="P25" i="5"/>
  <c r="D26" i="5"/>
  <c r="E26" i="5"/>
  <c r="F26" i="5"/>
  <c r="G26" i="5"/>
  <c r="H26" i="5"/>
  <c r="I26" i="5"/>
  <c r="J26" i="5"/>
  <c r="K26" i="5"/>
  <c r="M26" i="5"/>
  <c r="P26" i="5"/>
  <c r="D27" i="5"/>
  <c r="E27" i="5"/>
  <c r="F27" i="5"/>
  <c r="G27" i="5"/>
  <c r="H27" i="5"/>
  <c r="I27" i="5"/>
  <c r="J27" i="5"/>
  <c r="K27" i="5"/>
  <c r="M27" i="5"/>
  <c r="P27" i="5"/>
  <c r="D28" i="5"/>
  <c r="E28" i="5"/>
  <c r="F28" i="5"/>
  <c r="G28" i="5"/>
  <c r="H28" i="5"/>
  <c r="I28" i="5"/>
  <c r="J28" i="5"/>
  <c r="K28" i="5"/>
  <c r="M28" i="5"/>
  <c r="P28" i="5"/>
  <c r="D29" i="5"/>
  <c r="E29" i="5"/>
  <c r="F29" i="5"/>
  <c r="G29" i="5"/>
  <c r="H29" i="5"/>
  <c r="I29" i="5"/>
  <c r="J29" i="5"/>
  <c r="K29" i="5"/>
  <c r="M29" i="5"/>
  <c r="P29" i="5"/>
  <c r="D30" i="5"/>
  <c r="E30" i="5"/>
  <c r="F30" i="5"/>
  <c r="G30" i="5"/>
  <c r="H30" i="5"/>
  <c r="I30" i="5"/>
  <c r="J30" i="5"/>
  <c r="K30" i="5"/>
  <c r="M30" i="5"/>
  <c r="P30" i="5"/>
  <c r="D31" i="5"/>
  <c r="E31" i="5"/>
  <c r="F31" i="5"/>
  <c r="G31" i="5"/>
  <c r="H31" i="5"/>
  <c r="I31" i="5"/>
  <c r="J31" i="5"/>
  <c r="K31" i="5"/>
  <c r="M31" i="5"/>
  <c r="P31" i="5"/>
  <c r="D32" i="5"/>
  <c r="F32" i="5"/>
  <c r="G32" i="5"/>
  <c r="H32" i="5"/>
  <c r="I32" i="5"/>
  <c r="J32" i="5"/>
  <c r="K32" i="5"/>
  <c r="M32" i="5"/>
  <c r="P32" i="5"/>
  <c r="D33" i="5"/>
  <c r="F33" i="5"/>
  <c r="G33" i="5"/>
  <c r="H33" i="5"/>
  <c r="I33" i="5"/>
  <c r="J33" i="5"/>
  <c r="K33" i="5"/>
  <c r="M33" i="5"/>
  <c r="P33" i="5"/>
  <c r="D34" i="5"/>
  <c r="F34" i="5"/>
  <c r="G34" i="5"/>
  <c r="H34" i="5"/>
  <c r="I34" i="5"/>
  <c r="J34" i="5"/>
  <c r="K34" i="5"/>
  <c r="M34" i="5"/>
  <c r="P34" i="5"/>
  <c r="D35" i="5"/>
  <c r="F35" i="5"/>
  <c r="G35" i="5"/>
  <c r="H35" i="5"/>
  <c r="I35" i="5"/>
  <c r="J35" i="5"/>
  <c r="K35" i="5"/>
  <c r="M35" i="5"/>
  <c r="P35" i="5"/>
  <c r="D36" i="5"/>
  <c r="F36" i="5"/>
  <c r="G36" i="5"/>
  <c r="H36" i="5"/>
  <c r="I36" i="5"/>
  <c r="J36" i="5"/>
  <c r="K36" i="5"/>
  <c r="M36" i="5"/>
  <c r="P36" i="5"/>
  <c r="P18" i="26"/>
  <c r="O25" i="5" l="1"/>
  <c r="Q32" i="5"/>
  <c r="Q21" i="5"/>
  <c r="O22" i="5"/>
  <c r="Q19" i="5"/>
  <c r="Q20" i="5"/>
  <c r="L27" i="5"/>
  <c r="Q33" i="5"/>
  <c r="Q27" i="5"/>
  <c r="O30" i="5"/>
  <c r="Q34" i="5"/>
  <c r="Q28" i="5"/>
  <c r="Q35" i="5"/>
  <c r="Q29" i="5"/>
  <c r="O34" i="5"/>
  <c r="Q22" i="5"/>
  <c r="Q23" i="5"/>
  <c r="Q36" i="5"/>
  <c r="N25" i="5"/>
  <c r="O20" i="5"/>
  <c r="L32" i="5"/>
  <c r="L29" i="5"/>
  <c r="L25" i="5"/>
  <c r="L26" i="5"/>
  <c r="N32" i="5"/>
  <c r="L36" i="5"/>
  <c r="L19" i="5"/>
  <c r="L33" i="5"/>
  <c r="N27" i="5"/>
  <c r="L28" i="5"/>
  <c r="N35" i="5"/>
  <c r="L21" i="5"/>
  <c r="N18" i="5"/>
  <c r="N23" i="5"/>
  <c r="L31" i="5"/>
  <c r="L24" i="5"/>
  <c r="O18" i="5"/>
  <c r="N19" i="5"/>
  <c r="N34" i="5"/>
  <c r="O33" i="5"/>
  <c r="O21" i="5"/>
  <c r="N36" i="5"/>
  <c r="N33" i="5"/>
  <c r="O32" i="5"/>
  <c r="N28" i="5"/>
  <c r="O27" i="5"/>
  <c r="N21" i="5"/>
  <c r="N20" i="5"/>
  <c r="L18" i="5"/>
  <c r="L20" i="5"/>
  <c r="Q18" i="5"/>
  <c r="L35" i="5"/>
  <c r="L34" i="5"/>
  <c r="O31" i="5"/>
  <c r="O26" i="5"/>
  <c r="Q25" i="5"/>
  <c r="L22" i="5"/>
  <c r="N31" i="5"/>
  <c r="N30" i="5"/>
  <c r="N26" i="5"/>
  <c r="O19" i="5"/>
  <c r="O36" i="5"/>
  <c r="O28" i="5"/>
  <c r="L30" i="5"/>
  <c r="Q31" i="5"/>
  <c r="Q30" i="5"/>
  <c r="Q26" i="5"/>
  <c r="Q24" i="5"/>
  <c r="L23" i="5"/>
  <c r="N22" i="5"/>
  <c r="O24" i="5"/>
  <c r="N24" i="5"/>
  <c r="O35" i="5"/>
  <c r="O29" i="5"/>
  <c r="O23" i="5"/>
  <c r="N29" i="5"/>
  <c r="D17" i="5"/>
  <c r="G23" i="20"/>
  <c r="G22" i="20"/>
  <c r="G18" i="20"/>
  <c r="G19" i="20"/>
  <c r="G20" i="20"/>
  <c r="G21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D35" i="26" l="1"/>
  <c r="C35" i="26" s="1"/>
  <c r="E35" i="26"/>
  <c r="F35" i="26"/>
  <c r="G35" i="26"/>
  <c r="H35" i="26"/>
  <c r="I35" i="26"/>
  <c r="J35" i="26"/>
  <c r="K35" i="26"/>
  <c r="M35" i="26"/>
  <c r="P35" i="26"/>
  <c r="D36" i="26"/>
  <c r="C36" i="26" s="1"/>
  <c r="E36" i="26"/>
  <c r="F36" i="26"/>
  <c r="G36" i="26"/>
  <c r="H36" i="26"/>
  <c r="I36" i="26"/>
  <c r="J36" i="26"/>
  <c r="K36" i="26"/>
  <c r="M36" i="26"/>
  <c r="P36" i="26"/>
  <c r="D35" i="20"/>
  <c r="C35" i="20" s="1"/>
  <c r="E35" i="20"/>
  <c r="F35" i="20"/>
  <c r="H35" i="20"/>
  <c r="I35" i="20"/>
  <c r="J35" i="20"/>
  <c r="K35" i="20"/>
  <c r="M35" i="20"/>
  <c r="P35" i="20"/>
  <c r="D36" i="20"/>
  <c r="C36" i="20" s="1"/>
  <c r="E36" i="20"/>
  <c r="F36" i="20"/>
  <c r="H36" i="20"/>
  <c r="I36" i="20"/>
  <c r="J36" i="20"/>
  <c r="K36" i="20"/>
  <c r="M36" i="20"/>
  <c r="P36" i="20"/>
  <c r="C35" i="5"/>
  <c r="C36" i="5"/>
  <c r="L36" i="20" l="1"/>
  <c r="N35" i="26"/>
  <c r="N36" i="26"/>
  <c r="O35" i="20"/>
  <c r="L36" i="26"/>
  <c r="L35" i="26"/>
  <c r="Q35" i="26"/>
  <c r="Q36" i="26"/>
  <c r="O35" i="26"/>
  <c r="Q35" i="20"/>
  <c r="Q36" i="20"/>
  <c r="O36" i="26"/>
  <c r="N35" i="20"/>
  <c r="L35" i="20"/>
  <c r="O36" i="20"/>
  <c r="N36" i="20"/>
  <c r="AN1" i="28" l="1"/>
  <c r="AM1" i="28"/>
  <c r="AL1" i="28"/>
  <c r="AK1" i="28"/>
  <c r="AJ1" i="28"/>
  <c r="AI1" i="28"/>
  <c r="AH1" i="28"/>
  <c r="AE1" i="28" s="1"/>
  <c r="AG1" i="28" s="1"/>
  <c r="AF1" i="28"/>
  <c r="AD1" i="28"/>
  <c r="AB1" i="28"/>
  <c r="AA1" i="28"/>
  <c r="Z1" i="28"/>
  <c r="Y1" i="28"/>
  <c r="C25" i="5" l="1"/>
  <c r="D33" i="20"/>
  <c r="C33" i="20" s="1"/>
  <c r="D34" i="20"/>
  <c r="C34" i="20" s="1"/>
  <c r="C33" i="5"/>
  <c r="C34" i="5"/>
  <c r="C19" i="5"/>
  <c r="C32" i="5"/>
  <c r="D20" i="26"/>
  <c r="C20" i="26" s="1"/>
  <c r="D34" i="26"/>
  <c r="C34" i="26" s="1"/>
  <c r="D26" i="26"/>
  <c r="C26" i="26" s="1"/>
  <c r="D25" i="26"/>
  <c r="C25" i="26" s="1"/>
  <c r="C29" i="5"/>
  <c r="C17" i="5"/>
  <c r="C23" i="5"/>
  <c r="C24" i="5"/>
  <c r="C26" i="5"/>
  <c r="D24" i="20"/>
  <c r="C24" i="20" s="1"/>
  <c r="D23" i="26"/>
  <c r="C23" i="26" s="1"/>
  <c r="D27" i="20"/>
  <c r="C27" i="20" s="1"/>
  <c r="D30" i="26"/>
  <c r="C30" i="26" s="1"/>
  <c r="C27" i="5"/>
  <c r="C31" i="5"/>
  <c r="C18" i="5" l="1"/>
  <c r="C22" i="5"/>
  <c r="C30" i="5"/>
  <c r="D22" i="26"/>
  <c r="C22" i="26" s="1"/>
  <c r="D28" i="26"/>
  <c r="C28" i="26" s="1"/>
  <c r="D31" i="26"/>
  <c r="C31" i="26" s="1"/>
  <c r="D20" i="20"/>
  <c r="C20" i="20" s="1"/>
  <c r="D19" i="26"/>
  <c r="C19" i="26" s="1"/>
  <c r="C21" i="5"/>
  <c r="D32" i="20"/>
  <c r="C32" i="20" s="1"/>
  <c r="D25" i="20"/>
  <c r="C25" i="20" s="1"/>
  <c r="D18" i="26"/>
  <c r="C18" i="26" s="1"/>
  <c r="D33" i="26"/>
  <c r="C33" i="26" s="1"/>
  <c r="D21" i="20"/>
  <c r="C21" i="20" s="1"/>
  <c r="D21" i="26"/>
  <c r="C21" i="26" s="1"/>
  <c r="D23" i="20"/>
  <c r="C23" i="20" s="1"/>
  <c r="D19" i="20"/>
  <c r="C19" i="20" s="1"/>
  <c r="D18" i="20"/>
  <c r="D22" i="20"/>
  <c r="C22" i="20" s="1"/>
  <c r="D30" i="20"/>
  <c r="C30" i="20" s="1"/>
  <c r="D31" i="20"/>
  <c r="C31" i="20" s="1"/>
  <c r="D29" i="20"/>
  <c r="C29" i="20" s="1"/>
  <c r="D29" i="26"/>
  <c r="C29" i="26" s="1"/>
  <c r="C28" i="5"/>
  <c r="D17" i="26"/>
  <c r="D28" i="20"/>
  <c r="C28" i="20" s="1"/>
  <c r="D26" i="20"/>
  <c r="C26" i="20" s="1"/>
  <c r="D27" i="26"/>
  <c r="C27" i="26" s="1"/>
  <c r="D24" i="26"/>
  <c r="C24" i="26" s="1"/>
  <c r="D32" i="26"/>
  <c r="C32" i="26" s="1"/>
  <c r="C18" i="20" l="1"/>
  <c r="C10" i="20" s="1"/>
  <c r="C17" i="26"/>
  <c r="D11" i="26"/>
  <c r="AC1" i="28" l="1"/>
  <c r="E34" i="20"/>
  <c r="F34" i="20"/>
  <c r="H34" i="20"/>
  <c r="I34" i="20"/>
  <c r="J34" i="20"/>
  <c r="K34" i="20"/>
  <c r="M34" i="20"/>
  <c r="P34" i="20"/>
  <c r="Q34" i="20" l="1"/>
  <c r="L34" i="20"/>
  <c r="O34" i="20"/>
  <c r="N34" i="20"/>
  <c r="D7" i="20" l="1"/>
  <c r="D7" i="5"/>
  <c r="D9" i="5" s="1"/>
  <c r="D13" i="5" s="1"/>
  <c r="D11" i="5" l="1"/>
  <c r="D11" i="20"/>
  <c r="D13" i="20" l="1"/>
  <c r="D14" i="20"/>
  <c r="D14" i="5" l="1"/>
  <c r="I4" i="27" l="1"/>
  <c r="I3" i="27"/>
  <c r="B9" i="27"/>
  <c r="B11" i="27"/>
  <c r="E30" i="20" l="1"/>
  <c r="F34" i="26" l="1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F10" i="26" l="1"/>
  <c r="F11" i="26"/>
  <c r="F13" i="26"/>
  <c r="E11" i="26"/>
  <c r="E10" i="26"/>
  <c r="E13" i="26" s="1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1" i="20"/>
  <c r="E32" i="20"/>
  <c r="E33" i="20"/>
  <c r="E17" i="20"/>
  <c r="F17" i="5"/>
  <c r="F10" i="5" s="1"/>
  <c r="E17" i="5"/>
  <c r="E10" i="5" s="1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E13" i="20" l="1"/>
  <c r="E14" i="26"/>
  <c r="F11" i="20"/>
  <c r="E11" i="20"/>
  <c r="F13" i="5"/>
  <c r="F11" i="5"/>
  <c r="E11" i="5"/>
  <c r="E13" i="5"/>
  <c r="F14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17" i="26"/>
  <c r="M10" i="26" l="1"/>
  <c r="E14" i="5"/>
  <c r="F13" i="20"/>
  <c r="F14" i="20"/>
  <c r="F14" i="5"/>
  <c r="E14" i="20"/>
  <c r="C13" i="20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19" i="26"/>
  <c r="P20" i="26"/>
  <c r="P17" i="26"/>
  <c r="C13" i="26"/>
  <c r="P19" i="20" l="1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M18" i="20" l="1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M17" i="20"/>
  <c r="K17" i="20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17" i="26"/>
  <c r="K10" i="26" l="1"/>
  <c r="P18" i="20"/>
  <c r="P17" i="5"/>
  <c r="P6" i="26"/>
  <c r="P6" i="20"/>
  <c r="P6" i="5"/>
  <c r="Q7" i="5"/>
  <c r="P7" i="5"/>
  <c r="O7" i="5"/>
  <c r="N7" i="5"/>
  <c r="M7" i="5"/>
  <c r="L7" i="5"/>
  <c r="K7" i="5"/>
  <c r="O7" i="20"/>
  <c r="P7" i="20"/>
  <c r="Q7" i="20"/>
  <c r="Q7" i="26"/>
  <c r="P7" i="26"/>
  <c r="O7" i="26"/>
  <c r="N7" i="26"/>
  <c r="M7" i="26"/>
  <c r="M11" i="26" s="1"/>
  <c r="L7" i="26"/>
  <c r="K7" i="26"/>
  <c r="K11" i="26" s="1"/>
  <c r="C33" i="3" l="1"/>
  <c r="C21" i="3"/>
  <c r="C32" i="3"/>
  <c r="C20" i="3"/>
  <c r="L9" i="26"/>
  <c r="L11" i="26" s="1"/>
  <c r="C8" i="3"/>
  <c r="H31" i="26"/>
  <c r="I31" i="26"/>
  <c r="J31" i="26"/>
  <c r="H32" i="26"/>
  <c r="I32" i="26"/>
  <c r="J32" i="26"/>
  <c r="H33" i="26"/>
  <c r="I33" i="26"/>
  <c r="J33" i="26"/>
  <c r="H34" i="26"/>
  <c r="I34" i="26"/>
  <c r="J34" i="26"/>
  <c r="H30" i="20"/>
  <c r="I30" i="20"/>
  <c r="J30" i="20"/>
  <c r="H31" i="20"/>
  <c r="I31" i="20"/>
  <c r="J31" i="20"/>
  <c r="H32" i="20"/>
  <c r="I32" i="20"/>
  <c r="J32" i="20"/>
  <c r="H33" i="20"/>
  <c r="I33" i="20"/>
  <c r="J33" i="20"/>
  <c r="J17" i="26"/>
  <c r="J18" i="26"/>
  <c r="J19" i="26"/>
  <c r="J20" i="26"/>
  <c r="J21" i="26"/>
  <c r="J22" i="26"/>
  <c r="J23" i="26"/>
  <c r="J24" i="26"/>
  <c r="J25" i="26"/>
  <c r="J26" i="26"/>
  <c r="J27" i="26"/>
  <c r="J18" i="20"/>
  <c r="J19" i="20"/>
  <c r="J20" i="20"/>
  <c r="J21" i="20"/>
  <c r="J22" i="20"/>
  <c r="J23" i="20"/>
  <c r="J24" i="20"/>
  <c r="J25" i="20"/>
  <c r="J26" i="20"/>
  <c r="J27" i="20"/>
  <c r="J28" i="20"/>
  <c r="J29" i="20"/>
  <c r="J17" i="20"/>
  <c r="J17" i="5"/>
  <c r="J10" i="5" s="1"/>
  <c r="J28" i="26"/>
  <c r="J29" i="26"/>
  <c r="J30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17" i="26"/>
  <c r="G17" i="26"/>
  <c r="G10" i="26" s="1"/>
  <c r="Q9" i="26"/>
  <c r="Q11" i="26" s="1"/>
  <c r="P9" i="26"/>
  <c r="P11" i="26" s="1"/>
  <c r="O9" i="26"/>
  <c r="O11" i="26" s="1"/>
  <c r="N9" i="26"/>
  <c r="N11" i="26" s="1"/>
  <c r="N11" i="5"/>
  <c r="L11" i="5"/>
  <c r="I10" i="26" l="1"/>
  <c r="I13" i="26" s="1"/>
  <c r="J10" i="26"/>
  <c r="L10" i="26" s="1"/>
  <c r="Q18" i="26"/>
  <c r="Q20" i="26"/>
  <c r="Q26" i="26"/>
  <c r="Q25" i="26"/>
  <c r="Q19" i="26"/>
  <c r="Q27" i="26"/>
  <c r="Q32" i="26"/>
  <c r="Q30" i="20"/>
  <c r="Q23" i="26"/>
  <c r="Q22" i="26"/>
  <c r="Q21" i="26"/>
  <c r="Q24" i="26"/>
  <c r="Q31" i="26"/>
  <c r="Q34" i="26"/>
  <c r="Q30" i="26"/>
  <c r="Q29" i="26"/>
  <c r="Q28" i="26"/>
  <c r="Q33" i="26"/>
  <c r="J11" i="26"/>
  <c r="Q33" i="20"/>
  <c r="Q32" i="20"/>
  <c r="Q31" i="20"/>
  <c r="H10" i="26"/>
  <c r="H13" i="26" s="1"/>
  <c r="H11" i="26"/>
  <c r="Q17" i="26"/>
  <c r="I11" i="26"/>
  <c r="N33" i="26"/>
  <c r="N30" i="20"/>
  <c r="N31" i="20"/>
  <c r="G13" i="26"/>
  <c r="L22" i="26"/>
  <c r="O19" i="26"/>
  <c r="L19" i="26"/>
  <c r="N19" i="26"/>
  <c r="N31" i="26"/>
  <c r="O34" i="26"/>
  <c r="O22" i="26"/>
  <c r="L23" i="26"/>
  <c r="N22" i="26"/>
  <c r="O18" i="26"/>
  <c r="O33" i="20"/>
  <c r="L31" i="20"/>
  <c r="L34" i="26"/>
  <c r="N32" i="20"/>
  <c r="L31" i="26"/>
  <c r="N33" i="20"/>
  <c r="N32" i="26"/>
  <c r="N34" i="26"/>
  <c r="L32" i="26"/>
  <c r="L33" i="20"/>
  <c r="O32" i="26"/>
  <c r="L18" i="26"/>
  <c r="O32" i="20"/>
  <c r="L30" i="20"/>
  <c r="L33" i="26"/>
  <c r="O31" i="26"/>
  <c r="O33" i="26"/>
  <c r="O23" i="26"/>
  <c r="L32" i="20"/>
  <c r="O30" i="20"/>
  <c r="O31" i="20"/>
  <c r="P13" i="26"/>
  <c r="N21" i="26"/>
  <c r="N18" i="26"/>
  <c r="L27" i="26"/>
  <c r="L25" i="26"/>
  <c r="O24" i="26"/>
  <c r="L28" i="26"/>
  <c r="L30" i="26"/>
  <c r="N28" i="26"/>
  <c r="N30" i="26"/>
  <c r="L26" i="26"/>
  <c r="L20" i="26"/>
  <c r="N23" i="26"/>
  <c r="N24" i="26"/>
  <c r="L29" i="26"/>
  <c r="N27" i="26"/>
  <c r="N29" i="26"/>
  <c r="L17" i="26"/>
  <c r="N17" i="26"/>
  <c r="O28" i="26"/>
  <c r="O29" i="26"/>
  <c r="O21" i="26"/>
  <c r="O30" i="26"/>
  <c r="G11" i="26"/>
  <c r="O17" i="26"/>
  <c r="N20" i="26"/>
  <c r="O20" i="26"/>
  <c r="L24" i="26"/>
  <c r="N26" i="26"/>
  <c r="O27" i="26"/>
  <c r="N25" i="26"/>
  <c r="O26" i="26"/>
  <c r="O25" i="26"/>
  <c r="L21" i="26"/>
  <c r="H18" i="20"/>
  <c r="H19" i="20"/>
  <c r="H20" i="20"/>
  <c r="H21" i="20"/>
  <c r="H22" i="20"/>
  <c r="H23" i="20"/>
  <c r="H24" i="20"/>
  <c r="H25" i="20"/>
  <c r="H26" i="20"/>
  <c r="H27" i="20"/>
  <c r="H28" i="20"/>
  <c r="H29" i="20"/>
  <c r="H17" i="20"/>
  <c r="G17" i="20"/>
  <c r="I18" i="20"/>
  <c r="Q18" i="20" s="1"/>
  <c r="I19" i="20"/>
  <c r="Q19" i="20" s="1"/>
  <c r="I20" i="20"/>
  <c r="Q20" i="20" s="1"/>
  <c r="I21" i="20"/>
  <c r="Q21" i="20" s="1"/>
  <c r="I22" i="20"/>
  <c r="Q22" i="20" s="1"/>
  <c r="I23" i="20"/>
  <c r="Q23" i="20" s="1"/>
  <c r="I24" i="20"/>
  <c r="Q24" i="20" s="1"/>
  <c r="I25" i="20"/>
  <c r="Q25" i="20" s="1"/>
  <c r="I26" i="20"/>
  <c r="Q26" i="20" s="1"/>
  <c r="I27" i="20"/>
  <c r="Q27" i="20" s="1"/>
  <c r="I28" i="20"/>
  <c r="Q28" i="20" s="1"/>
  <c r="I29" i="20"/>
  <c r="Q29" i="20" s="1"/>
  <c r="I17" i="20"/>
  <c r="Q17" i="20" s="1"/>
  <c r="I17" i="5"/>
  <c r="I10" i="5" s="1"/>
  <c r="Q10" i="20" l="1"/>
  <c r="Q17" i="5"/>
  <c r="Q10" i="5" s="1"/>
  <c r="O10" i="26"/>
  <c r="O14" i="26" s="1"/>
  <c r="Q13" i="26"/>
  <c r="J14" i="26"/>
  <c r="M14" i="26"/>
  <c r="K14" i="26"/>
  <c r="N10" i="26"/>
  <c r="K13" i="26"/>
  <c r="L13" i="26"/>
  <c r="P14" i="26"/>
  <c r="G14" i="26"/>
  <c r="H14" i="26"/>
  <c r="I14" i="26"/>
  <c r="M13" i="26"/>
  <c r="J13" i="26"/>
  <c r="L17" i="20"/>
  <c r="M10" i="20"/>
  <c r="L29" i="20"/>
  <c r="N29" i="20"/>
  <c r="O29" i="20"/>
  <c r="K35" i="25"/>
  <c r="H35" i="25"/>
  <c r="F35" i="25"/>
  <c r="E35" i="25"/>
  <c r="D35" i="25"/>
  <c r="C35" i="25"/>
  <c r="B35" i="25"/>
  <c r="K34" i="25"/>
  <c r="H34" i="25"/>
  <c r="F34" i="25"/>
  <c r="E34" i="25"/>
  <c r="D34" i="25"/>
  <c r="C34" i="25"/>
  <c r="B34" i="25"/>
  <c r="K33" i="25"/>
  <c r="H33" i="25"/>
  <c r="F33" i="25"/>
  <c r="E33" i="25"/>
  <c r="D33" i="25"/>
  <c r="C33" i="25"/>
  <c r="B33" i="25"/>
  <c r="K32" i="25"/>
  <c r="H32" i="25"/>
  <c r="F32" i="25"/>
  <c r="E32" i="25"/>
  <c r="D32" i="25"/>
  <c r="C32" i="25"/>
  <c r="B32" i="25"/>
  <c r="K31" i="25"/>
  <c r="H31" i="25"/>
  <c r="F31" i="25"/>
  <c r="E31" i="25"/>
  <c r="D31" i="25"/>
  <c r="C31" i="25"/>
  <c r="B31" i="25"/>
  <c r="K30" i="25"/>
  <c r="H30" i="25"/>
  <c r="F30" i="25"/>
  <c r="E30" i="25"/>
  <c r="D30" i="25"/>
  <c r="C30" i="25"/>
  <c r="B30" i="25"/>
  <c r="K29" i="25"/>
  <c r="H29" i="25"/>
  <c r="F29" i="25"/>
  <c r="E29" i="25"/>
  <c r="D29" i="25"/>
  <c r="C29" i="25"/>
  <c r="B29" i="25"/>
  <c r="K28" i="25"/>
  <c r="H28" i="25"/>
  <c r="F28" i="25"/>
  <c r="E28" i="25"/>
  <c r="D28" i="25"/>
  <c r="C28" i="25"/>
  <c r="B28" i="25"/>
  <c r="K27" i="25"/>
  <c r="H27" i="25"/>
  <c r="F27" i="25"/>
  <c r="E27" i="25"/>
  <c r="D27" i="25"/>
  <c r="C27" i="25"/>
  <c r="B27" i="25"/>
  <c r="K26" i="25"/>
  <c r="H26" i="25"/>
  <c r="F26" i="25"/>
  <c r="E26" i="25"/>
  <c r="D26" i="25"/>
  <c r="C26" i="25"/>
  <c r="B26" i="25"/>
  <c r="K25" i="25"/>
  <c r="H25" i="25"/>
  <c r="F25" i="25"/>
  <c r="E25" i="25"/>
  <c r="D25" i="25"/>
  <c r="C25" i="25"/>
  <c r="B25" i="25"/>
  <c r="K24" i="25"/>
  <c r="H24" i="25"/>
  <c r="F24" i="25"/>
  <c r="E24" i="25"/>
  <c r="D24" i="25"/>
  <c r="C24" i="25"/>
  <c r="B24" i="25"/>
  <c r="K23" i="25"/>
  <c r="H23" i="25"/>
  <c r="F23" i="25"/>
  <c r="E23" i="25"/>
  <c r="D23" i="25"/>
  <c r="C23" i="25"/>
  <c r="B23" i="25"/>
  <c r="K22" i="25"/>
  <c r="H22" i="25"/>
  <c r="F22" i="25"/>
  <c r="E22" i="25"/>
  <c r="D22" i="25"/>
  <c r="C22" i="25"/>
  <c r="B22" i="25"/>
  <c r="K21" i="25"/>
  <c r="H21" i="25"/>
  <c r="F21" i="25"/>
  <c r="E21" i="25"/>
  <c r="D21" i="25"/>
  <c r="C21" i="25"/>
  <c r="B21" i="25"/>
  <c r="K20" i="25"/>
  <c r="H20" i="25"/>
  <c r="F20" i="25"/>
  <c r="E20" i="25"/>
  <c r="D20" i="25"/>
  <c r="C20" i="25"/>
  <c r="B20" i="25"/>
  <c r="K19" i="25"/>
  <c r="H19" i="25"/>
  <c r="F19" i="25"/>
  <c r="E19" i="25"/>
  <c r="D19" i="25"/>
  <c r="C19" i="25"/>
  <c r="B19" i="25"/>
  <c r="K18" i="25"/>
  <c r="H18" i="25"/>
  <c r="F18" i="25"/>
  <c r="E18" i="25"/>
  <c r="D18" i="25"/>
  <c r="C18" i="25"/>
  <c r="B18" i="25"/>
  <c r="K17" i="25"/>
  <c r="H17" i="25"/>
  <c r="F17" i="25"/>
  <c r="E17" i="25"/>
  <c r="D17" i="25"/>
  <c r="C17" i="25"/>
  <c r="B17" i="25"/>
  <c r="K16" i="25"/>
  <c r="H16" i="25"/>
  <c r="F16" i="25"/>
  <c r="E16" i="25"/>
  <c r="D16" i="25"/>
  <c r="C16" i="25"/>
  <c r="B16" i="25"/>
  <c r="K15" i="25"/>
  <c r="H15" i="25"/>
  <c r="F15" i="25"/>
  <c r="E15" i="25"/>
  <c r="D15" i="25"/>
  <c r="C15" i="25"/>
  <c r="B15" i="25"/>
  <c r="K14" i="25"/>
  <c r="H14" i="25"/>
  <c r="F14" i="25"/>
  <c r="E14" i="25"/>
  <c r="D14" i="25"/>
  <c r="C14" i="25"/>
  <c r="B14" i="25"/>
  <c r="L9" i="25"/>
  <c r="K9" i="25"/>
  <c r="L7" i="25"/>
  <c r="K7" i="25"/>
  <c r="J7" i="25"/>
  <c r="J9" i="25" s="1"/>
  <c r="I7" i="25"/>
  <c r="I9" i="25" s="1"/>
  <c r="H7" i="25"/>
  <c r="G7" i="25"/>
  <c r="G9" i="25" s="1"/>
  <c r="F7" i="25"/>
  <c r="E7" i="25"/>
  <c r="D7" i="25"/>
  <c r="C7" i="25"/>
  <c r="B7" i="25"/>
  <c r="N7" i="20"/>
  <c r="M7" i="20"/>
  <c r="M11" i="20" s="1"/>
  <c r="L7" i="20"/>
  <c r="K7" i="20"/>
  <c r="K11" i="20" s="1"/>
  <c r="J7" i="20"/>
  <c r="I7" i="20"/>
  <c r="H7" i="20"/>
  <c r="G7" i="20"/>
  <c r="P17" i="20"/>
  <c r="G11" i="20" l="1"/>
  <c r="H11" i="20"/>
  <c r="I11" i="20"/>
  <c r="J11" i="20"/>
  <c r="M14" i="20"/>
  <c r="L14" i="26"/>
  <c r="Q14" i="26"/>
  <c r="O13" i="26"/>
  <c r="N13" i="26"/>
  <c r="N14" i="26"/>
  <c r="I24" i="25"/>
  <c r="F9" i="25"/>
  <c r="I19" i="25"/>
  <c r="H9" i="25"/>
  <c r="H10" i="25"/>
  <c r="G23" i="25"/>
  <c r="L25" i="25"/>
  <c r="L20" i="25"/>
  <c r="G22" i="25"/>
  <c r="L27" i="25"/>
  <c r="J34" i="25"/>
  <c r="G27" i="25"/>
  <c r="J29" i="25"/>
  <c r="I32" i="25"/>
  <c r="I27" i="25"/>
  <c r="J33" i="25"/>
  <c r="I23" i="25"/>
  <c r="L24" i="25"/>
  <c r="I20" i="25"/>
  <c r="J23" i="25"/>
  <c r="J24" i="25"/>
  <c r="L23" i="25"/>
  <c r="J20" i="25"/>
  <c r="G24" i="25"/>
  <c r="G17" i="25"/>
  <c r="J28" i="25"/>
  <c r="J14" i="25"/>
  <c r="G29" i="25"/>
  <c r="J31" i="25"/>
  <c r="I17" i="25"/>
  <c r="I22" i="25"/>
  <c r="G14" i="25"/>
  <c r="J19" i="25"/>
  <c r="J21" i="25"/>
  <c r="L26" i="25"/>
  <c r="G26" i="25"/>
  <c r="I26" i="25"/>
  <c r="J16" i="25"/>
  <c r="J22" i="25"/>
  <c r="L22" i="25"/>
  <c r="J18" i="25"/>
  <c r="I16" i="25"/>
  <c r="L18" i="25"/>
  <c r="I31" i="25"/>
  <c r="L33" i="25"/>
  <c r="C9" i="25"/>
  <c r="L19" i="25"/>
  <c r="L21" i="25"/>
  <c r="K10" i="25"/>
  <c r="K11" i="25" s="1"/>
  <c r="L14" i="25"/>
  <c r="G19" i="25"/>
  <c r="L29" i="25"/>
  <c r="L34" i="25"/>
  <c r="G34" i="25"/>
  <c r="L16" i="25"/>
  <c r="J26" i="25"/>
  <c r="I29" i="25"/>
  <c r="L31" i="25"/>
  <c r="I34" i="25"/>
  <c r="G31" i="25"/>
  <c r="G18" i="25"/>
  <c r="L28" i="25"/>
  <c r="J15" i="25"/>
  <c r="G28" i="25"/>
  <c r="G33" i="25"/>
  <c r="I28" i="25"/>
  <c r="L30" i="25"/>
  <c r="I33" i="25"/>
  <c r="L35" i="25"/>
  <c r="J25" i="25"/>
  <c r="J30" i="25"/>
  <c r="J35" i="25"/>
  <c r="L15" i="25"/>
  <c r="G21" i="25"/>
  <c r="G15" i="25"/>
  <c r="J17" i="25"/>
  <c r="I21" i="25"/>
  <c r="G25" i="25"/>
  <c r="G30" i="25"/>
  <c r="J32" i="25"/>
  <c r="G35" i="25"/>
  <c r="G16" i="25"/>
  <c r="I18" i="25"/>
  <c r="B9" i="25"/>
  <c r="I15" i="25"/>
  <c r="L17" i="25"/>
  <c r="G20" i="25"/>
  <c r="J27" i="25"/>
  <c r="I30" i="25"/>
  <c r="L32" i="25"/>
  <c r="I35" i="25"/>
  <c r="G32" i="25"/>
  <c r="B10" i="25"/>
  <c r="C10" i="25"/>
  <c r="D10" i="25"/>
  <c r="E9" i="25"/>
  <c r="F10" i="25"/>
  <c r="I14" i="25"/>
  <c r="D9" i="25"/>
  <c r="E10" i="25"/>
  <c r="I25" i="25"/>
  <c r="M17" i="5"/>
  <c r="M10" i="5" s="1"/>
  <c r="K17" i="5"/>
  <c r="K10" i="5" s="1"/>
  <c r="H17" i="5"/>
  <c r="H10" i="5" s="1"/>
  <c r="G17" i="5"/>
  <c r="G10" i="5" s="1"/>
  <c r="O9" i="20"/>
  <c r="O11" i="20" s="1"/>
  <c r="G11" i="5" l="1"/>
  <c r="K11" i="5"/>
  <c r="G13" i="20"/>
  <c r="L27" i="20"/>
  <c r="N20" i="20"/>
  <c r="N26" i="20"/>
  <c r="L26" i="20"/>
  <c r="L20" i="20"/>
  <c r="N25" i="20"/>
  <c r="L25" i="20"/>
  <c r="N24" i="20"/>
  <c r="N19" i="20"/>
  <c r="L24" i="20"/>
  <c r="L19" i="20"/>
  <c r="N18" i="20"/>
  <c r="L18" i="20"/>
  <c r="N23" i="20"/>
  <c r="L23" i="20"/>
  <c r="N22" i="20"/>
  <c r="L22" i="20"/>
  <c r="N28" i="20"/>
  <c r="N21" i="20"/>
  <c r="L28" i="20"/>
  <c r="L21" i="20"/>
  <c r="N27" i="20"/>
  <c r="H11" i="25"/>
  <c r="E11" i="25"/>
  <c r="B11" i="25"/>
  <c r="J10" i="25"/>
  <c r="J11" i="25" s="1"/>
  <c r="L10" i="25"/>
  <c r="L11" i="25" s="1"/>
  <c r="C11" i="25"/>
  <c r="F11" i="25"/>
  <c r="G10" i="25"/>
  <c r="G11" i="25" s="1"/>
  <c r="I10" i="25"/>
  <c r="I11" i="25" s="1"/>
  <c r="D11" i="25"/>
  <c r="O23" i="20"/>
  <c r="O18" i="20"/>
  <c r="N17" i="20"/>
  <c r="O17" i="20"/>
  <c r="O22" i="20"/>
  <c r="O28" i="20"/>
  <c r="O21" i="20"/>
  <c r="O17" i="5"/>
  <c r="O10" i="5" s="1"/>
  <c r="O27" i="20"/>
  <c r="O26" i="20"/>
  <c r="O20" i="20"/>
  <c r="O25" i="20"/>
  <c r="O24" i="20"/>
  <c r="O19" i="20"/>
  <c r="L17" i="5"/>
  <c r="N17" i="5"/>
  <c r="Q9" i="5"/>
  <c r="Q11" i="5" s="1"/>
  <c r="P9" i="5"/>
  <c r="P11" i="5" s="1"/>
  <c r="O9" i="5"/>
  <c r="O11" i="5" s="1"/>
  <c r="M11" i="5"/>
  <c r="J7" i="5"/>
  <c r="I7" i="5"/>
  <c r="H7" i="5"/>
  <c r="G7" i="5"/>
  <c r="I11" i="5" l="1"/>
  <c r="H11" i="5"/>
  <c r="H14" i="5" s="1"/>
  <c r="J11" i="5"/>
  <c r="G14" i="5"/>
  <c r="G13" i="5"/>
  <c r="H13" i="5"/>
  <c r="O13" i="20"/>
  <c r="P13" i="5"/>
  <c r="P14" i="5"/>
  <c r="G14" i="20"/>
  <c r="Q14" i="5" l="1"/>
  <c r="Q13" i="5"/>
  <c r="O13" i="5"/>
  <c r="O14" i="5"/>
  <c r="O14" i="20"/>
  <c r="L9" i="20" l="1"/>
  <c r="L11" i="20" s="1"/>
  <c r="Q9" i="20"/>
  <c r="N9" i="20"/>
  <c r="N11" i="20" s="1"/>
  <c r="Q11" i="20" l="1"/>
  <c r="Q14" i="20" s="1"/>
  <c r="Q13" i="20"/>
  <c r="H10" i="20"/>
  <c r="H13" i="20" s="1"/>
  <c r="I10" i="20"/>
  <c r="I13" i="20" s="1"/>
  <c r="J10" i="20"/>
  <c r="P9" i="20"/>
  <c r="P11" i="20" s="1"/>
  <c r="J13" i="20" l="1"/>
  <c r="J14" i="20"/>
  <c r="N10" i="20"/>
  <c r="I14" i="20"/>
  <c r="P14" i="20"/>
  <c r="P13" i="20"/>
  <c r="H14" i="20"/>
  <c r="M13" i="20"/>
  <c r="J14" i="5"/>
  <c r="L10" i="5" l="1"/>
  <c r="N10" i="5"/>
  <c r="N13" i="20"/>
  <c r="N14" i="20"/>
  <c r="M13" i="5"/>
  <c r="M14" i="5"/>
  <c r="J13" i="5"/>
  <c r="K14" i="5"/>
  <c r="K13" i="5"/>
  <c r="K10" i="20"/>
  <c r="K14" i="20" l="1"/>
  <c r="L10" i="20"/>
  <c r="L13" i="20" s="1"/>
  <c r="L13" i="5"/>
  <c r="L14" i="5"/>
  <c r="N13" i="5"/>
  <c r="N14" i="5"/>
  <c r="K13" i="20"/>
  <c r="L14" i="20" l="1"/>
  <c r="I14" i="5"/>
  <c r="I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F6C663-5B1C-4183-8AF8-037D72621361}" keepAlive="1" name="Consulta - BASE" description="Conexão com a consulta 'BASE' na pasta de trabalho." type="5" refreshedVersion="8" background="1" saveData="1">
    <dbPr connection="Provider=Microsoft.Mashup.OleDb.1;Data Source=$Workbook$;Location=BASE;Extended Properties=&quot;&quot;" command="SELECT * FROM [BASE]"/>
  </connection>
  <connection id="2" xr16:uid="{59F664DD-065D-4EF5-BEDA-DA88C7D658F9}" keepAlive="1" name="Consulta - BASE (2)" description="Conexão com a consulta 'BASE (2)' na pasta de trabalho." type="5" refreshedVersion="8" background="1" saveData="1">
    <dbPr connection="Provider=Microsoft.Mashup.OleDb.1;Data Source=$Workbook$;Location=&quot;BASE (2)&quot;;Extended Properties=&quot;&quot;" command="SELECT * FROM [BASE (2)]"/>
  </connection>
</connections>
</file>

<file path=xl/sharedStrings.xml><?xml version="1.0" encoding="utf-8"?>
<sst xmlns="http://schemas.openxmlformats.org/spreadsheetml/2006/main" count="71924" uniqueCount="1577">
  <si>
    <t>(%) CPC</t>
  </si>
  <si>
    <t>DATA</t>
  </si>
  <si>
    <t>DISCADO</t>
  </si>
  <si>
    <t>ATENDIDO</t>
  </si>
  <si>
    <t>CPC</t>
  </si>
  <si>
    <t>PROPOSTA</t>
  </si>
  <si>
    <t>NORDESTE</t>
  </si>
  <si>
    <t>NORTE</t>
  </si>
  <si>
    <t>CENTRO OESTE</t>
  </si>
  <si>
    <t>TIPO CLIENTE</t>
  </si>
  <si>
    <t>META DIA</t>
  </si>
  <si>
    <t>PF</t>
  </si>
  <si>
    <t>PJ</t>
  </si>
  <si>
    <t>TIPO_PESSOA</t>
  </si>
  <si>
    <t>REALIZADO</t>
  </si>
  <si>
    <t>MÊS</t>
  </si>
  <si>
    <t>(%) META</t>
  </si>
  <si>
    <t>META GERAL</t>
  </si>
  <si>
    <t>Data</t>
  </si>
  <si>
    <t>SEGMENTO</t>
  </si>
  <si>
    <t>SELECT</t>
  </si>
  <si>
    <t>EXCLUSIVO C+</t>
  </si>
  <si>
    <t>VAREJO</t>
  </si>
  <si>
    <t>VAN GOGH</t>
  </si>
  <si>
    <t>ACIONADO</t>
  </si>
  <si>
    <t>ALÔ</t>
  </si>
  <si>
    <t>CPC-A</t>
  </si>
  <si>
    <t>OUTROS</t>
  </si>
  <si>
    <t>SEM MACRO</t>
  </si>
  <si>
    <t>ANO</t>
  </si>
  <si>
    <t>DATA DO ENVIO DA PROPOSTA</t>
  </si>
  <si>
    <t>DATA DA APROVAÇÃO</t>
  </si>
  <si>
    <t>EQUIPE INTERNA</t>
  </si>
  <si>
    <t>GESTOR</t>
  </si>
  <si>
    <t>ESCRITÓRIO</t>
  </si>
  <si>
    <t>TIPO DE PESSOA</t>
  </si>
  <si>
    <t>FAIXA_ATRASO</t>
  </si>
  <si>
    <t xml:space="preserve">DATA DE ENVIO DA PROPOSTA </t>
  </si>
  <si>
    <t xml:space="preserve">D.U DO ENVIO DA PROPOSTA </t>
  </si>
  <si>
    <t>CLIENTE</t>
  </si>
  <si>
    <t>CPF/CNPJ</t>
  </si>
  <si>
    <t>CASH</t>
  </si>
  <si>
    <t>VALOR NEGOCIADO</t>
  </si>
  <si>
    <t>RISCO</t>
  </si>
  <si>
    <t>SDO. CONTABIL / F6</t>
  </si>
  <si>
    <t>STATUS DAS PROPOSTAS</t>
  </si>
  <si>
    <t>Nº DO ACORDO</t>
  </si>
  <si>
    <t>PREVISÃO DE PAGAMENTO</t>
  </si>
  <si>
    <t>DATA EXPURGADA</t>
  </si>
  <si>
    <t>ALTO IMPACTO/ALTO TICKET</t>
  </si>
  <si>
    <t>ESTRATÉGIAS</t>
  </si>
  <si>
    <t>CAMPANHAS</t>
  </si>
  <si>
    <t xml:space="preserve">FLAG AJUIZADO </t>
  </si>
  <si>
    <t xml:space="preserve">FLAG ALTO IMPACTO </t>
  </si>
  <si>
    <t>MACRO REGIÃO</t>
  </si>
  <si>
    <t>ORIGEM NEGOCIAÇÃO</t>
  </si>
  <si>
    <t>CANCELADA?</t>
  </si>
  <si>
    <t>MOTIVO DO CANCELAMENTO</t>
  </si>
  <si>
    <t>PROPOSTA NEGADA NO  MÊS VIGENTE</t>
  </si>
  <si>
    <t>MOTIVO DA NEGATIVA</t>
  </si>
  <si>
    <t>ALÇADA</t>
  </si>
  <si>
    <t>TAXA APLICADA</t>
  </si>
  <si>
    <t>% DESCONTO CONCEDIDO</t>
  </si>
  <si>
    <t>% DESCONTO CAMPANHA</t>
  </si>
  <si>
    <t>NEGOCIADOR</t>
  </si>
  <si>
    <t>UF</t>
  </si>
  <si>
    <t>ASSINATURA C2</t>
  </si>
  <si>
    <t>EXCEÇÃO</t>
  </si>
  <si>
    <t>PARCELAMENTO</t>
  </si>
  <si>
    <t>VALOR DA PARCELA</t>
  </si>
  <si>
    <t>VAL. PARC. IRREG.</t>
  </si>
  <si>
    <t>VENC. PARC.</t>
  </si>
  <si>
    <t>REVALIDAÇÃO</t>
  </si>
  <si>
    <t>COMITÊ</t>
  </si>
  <si>
    <t>TIPO DE AÇÃO</t>
  </si>
  <si>
    <t>TIPO DE CITAÇÃO</t>
  </si>
  <si>
    <t>PESQUISA PATRIMONIAL</t>
  </si>
  <si>
    <t>STATUS DA PESQUISA PATRIMONIAL</t>
  </si>
  <si>
    <t>RETORNO DA PESQUISA PATRIMONIAL</t>
  </si>
  <si>
    <t>EFEITO_ PESQUISA</t>
  </si>
  <si>
    <t>Garantia</t>
  </si>
  <si>
    <t>Tipo _Garantia</t>
  </si>
  <si>
    <t>GATILHO BANCO</t>
  </si>
  <si>
    <t>STATUS DO GATILHO</t>
  </si>
  <si>
    <t>Nº Dossie</t>
  </si>
  <si>
    <t>DATA DO PAGAMENTO</t>
  </si>
  <si>
    <t>BACKOFFICE</t>
  </si>
  <si>
    <t>Column61</t>
  </si>
  <si>
    <t>Column62</t>
  </si>
  <si>
    <t>Alto Ticket</t>
  </si>
  <si>
    <t>EMPRESAS 2</t>
  </si>
  <si>
    <t>PR</t>
  </si>
  <si>
    <t>BALDE</t>
  </si>
  <si>
    <t>PROMESSA DE PAGAMENTO</t>
  </si>
  <si>
    <t>Campanha mês</t>
  </si>
  <si>
    <t>SIM</t>
  </si>
  <si>
    <t>NÃO</t>
  </si>
  <si>
    <t>Telefone</t>
  </si>
  <si>
    <t>FORMULARIO</t>
  </si>
  <si>
    <t>QUITAÇÃO</t>
  </si>
  <si>
    <t>Ação Monitória</t>
  </si>
  <si>
    <t>Positiva</t>
  </si>
  <si>
    <t>Realizado</t>
  </si>
  <si>
    <t>PROPOSTA EXPURGADA</t>
  </si>
  <si>
    <t>B-SEM CAMPANHA</t>
  </si>
  <si>
    <t xml:space="preserve">Multicanalidade </t>
  </si>
  <si>
    <t>PB</t>
  </si>
  <si>
    <t>CV</t>
  </si>
  <si>
    <t>PI</t>
  </si>
  <si>
    <t>VEICULO</t>
  </si>
  <si>
    <t>ACORDO IMPLANTADO</t>
  </si>
  <si>
    <t>MT</t>
  </si>
  <si>
    <t>Cecília Sousa</t>
  </si>
  <si>
    <t>Massificado PF</t>
  </si>
  <si>
    <t>PESSOA FÍSICA</t>
  </si>
  <si>
    <t>Ação busca e apreensão.</t>
  </si>
  <si>
    <t>Não realizado</t>
  </si>
  <si>
    <t>GO</t>
  </si>
  <si>
    <t>Alto Impacto</t>
  </si>
  <si>
    <t>CE</t>
  </si>
  <si>
    <t>Massificado PJ</t>
  </si>
  <si>
    <t>Ação de execução</t>
  </si>
  <si>
    <t>Positivo</t>
  </si>
  <si>
    <t>RN</t>
  </si>
  <si>
    <t>PE</t>
  </si>
  <si>
    <t>AM</t>
  </si>
  <si>
    <t>BA</t>
  </si>
  <si>
    <t>SEM ALÇADA</t>
  </si>
  <si>
    <t>DF</t>
  </si>
  <si>
    <t>PROPOSTA NEGADA</t>
  </si>
  <si>
    <t>MA</t>
  </si>
  <si>
    <t>MS</t>
  </si>
  <si>
    <t>CAMPANHA PRE APROVADO C2</t>
  </si>
  <si>
    <t>GERADOR FOTOVOLTAICO</t>
  </si>
  <si>
    <t>TO</t>
  </si>
  <si>
    <t>Ação de cobrança</t>
  </si>
  <si>
    <t>PROPOSTA EM ANÁLISE</t>
  </si>
  <si>
    <t>CENTRO_OESTE</t>
  </si>
  <si>
    <t>MICHELE GUIMARAES</t>
  </si>
  <si>
    <t>EMPRESAS 1</t>
  </si>
  <si>
    <t>PRODUTOS GOVERNAMENTAIS</t>
  </si>
  <si>
    <t>SAMARA SOARES</t>
  </si>
  <si>
    <t>RENATO SOUSA</t>
  </si>
  <si>
    <t>FELIPE CORREIA</t>
  </si>
  <si>
    <t>MAIRLE SILVA</t>
  </si>
  <si>
    <t>MICHAELLI DO CARMO</t>
  </si>
  <si>
    <t>JAQUELINE MAGALHAES</t>
  </si>
  <si>
    <t>Viana Peixoto Advogados Associados</t>
  </si>
  <si>
    <t>E2 - Baixo Ticket</t>
  </si>
  <si>
    <t>ANDREZA SOUZA</t>
  </si>
  <si>
    <t>RICARDO SOUZA</t>
  </si>
  <si>
    <t>BRUNO MONTEIRO</t>
  </si>
  <si>
    <t>E2 - Alto Ticket</t>
  </si>
  <si>
    <t>MIKELYNE ALVES</t>
  </si>
  <si>
    <t>Efeitos Negativos</t>
  </si>
  <si>
    <t>($) CASH</t>
  </si>
  <si>
    <t>($) TKT CASH</t>
  </si>
  <si>
    <t>($) CONTABIL</t>
  </si>
  <si>
    <t>($) TKT CONTABIL</t>
  </si>
  <si>
    <t>MAQUINARIO</t>
  </si>
  <si>
    <t>SARAH SALES</t>
  </si>
  <si>
    <t>GERAL</t>
  </si>
  <si>
    <t>PROPOSTA APROVADA</t>
  </si>
  <si>
    <t>FRANCISCA JOCILANE</t>
  </si>
  <si>
    <t>AL</t>
  </si>
  <si>
    <t>RO</t>
  </si>
  <si>
    <t>WELLER FERREIRA</t>
  </si>
  <si>
    <t>WELLINGTON SOUSA</t>
  </si>
  <si>
    <t>PA</t>
  </si>
  <si>
    <t>CARTEIRIZADO</t>
  </si>
  <si>
    <t>EXPEDITO ONEDES</t>
  </si>
  <si>
    <t>LUCAS SILVA</t>
  </si>
  <si>
    <t>AMANDA DA SILVA</t>
  </si>
  <si>
    <t>AC</t>
  </si>
  <si>
    <t>Matheus Leão</t>
  </si>
  <si>
    <t>FRANCISCO CLEONTE</t>
  </si>
  <si>
    <t>CASTRO COSMETICOS LTDA</t>
  </si>
  <si>
    <t>13458335000108</t>
  </si>
  <si>
    <t>SABRINA ERLLEN</t>
  </si>
  <si>
    <t>JOSE ADAILTON</t>
  </si>
  <si>
    <t>FEIRAO DA FARTURA LTDA</t>
  </si>
  <si>
    <t>29105174000109</t>
  </si>
  <si>
    <t>COLEGIO COC SUDOESTE LTDA</t>
  </si>
  <si>
    <t>34507664000163</t>
  </si>
  <si>
    <t>COLEGIO JARDIM BOTANICO COC LTDA</t>
  </si>
  <si>
    <t>23630816000102</t>
  </si>
  <si>
    <t>RAFAEL ARLINDO SASSE BOSCO ALBERGARIA</t>
  </si>
  <si>
    <t>6335464616</t>
  </si>
  <si>
    <t>ELIANO FERREIRA DE LIMA LTDA</t>
  </si>
  <si>
    <t>36712204000100</t>
  </si>
  <si>
    <t>LS AUTOMOVEIS LOCACAO E COMERCIO LTDA</t>
  </si>
  <si>
    <t>33734391000127</t>
  </si>
  <si>
    <t>F A DO NASCIMENTO ABREU LTDA</t>
  </si>
  <si>
    <t>46505642000143</t>
  </si>
  <si>
    <t>K R NEGOCIO E IMOVEIS LTDA</t>
  </si>
  <si>
    <t>46222224000149</t>
  </si>
  <si>
    <t>Hillary Cavalcanti</t>
  </si>
  <si>
    <t>ADRIANA RIBEIRO FILHO</t>
  </si>
  <si>
    <t>77211774134</t>
  </si>
  <si>
    <t>ROCHASANTOS ENGENHARIA LTDA ME</t>
  </si>
  <si>
    <t>44019569000174</t>
  </si>
  <si>
    <t>POUSADA RIO DAS LUZES LTDA</t>
  </si>
  <si>
    <t>22906855000119</t>
  </si>
  <si>
    <t>N BATISTA DA SILVA EIRELI</t>
  </si>
  <si>
    <t>19104906000184</t>
  </si>
  <si>
    <t>SAO PAULO - PIZZA DELIVERY EIRELI</t>
  </si>
  <si>
    <t>6179940000176</t>
  </si>
  <si>
    <t>REGINALDO FERRER DA SILVA</t>
  </si>
  <si>
    <t>17823305000104</t>
  </si>
  <si>
    <t>FRANCISCA ROSANGELA</t>
  </si>
  <si>
    <t>HENRIQUE SOUZA GOMES LTDA</t>
  </si>
  <si>
    <t>46819465000170</t>
  </si>
  <si>
    <t>C ALBERTO DOS SANTOS</t>
  </si>
  <si>
    <t>47324525000146</t>
  </si>
  <si>
    <t>PAULO SERGIO PEREIRA FRANCO</t>
  </si>
  <si>
    <t>93951523549</t>
  </si>
  <si>
    <t>ESCOLA ECCOS ME</t>
  </si>
  <si>
    <t>2650915000178</t>
  </si>
  <si>
    <t>CASA DE CARNE ALTA FLORESTA EIRELI</t>
  </si>
  <si>
    <t>23937309000108</t>
  </si>
  <si>
    <t>GERSINO SANTOS TRINDADE JUNIOR</t>
  </si>
  <si>
    <t>298756501</t>
  </si>
  <si>
    <t>ALEXEI RIBEIRO COSTA</t>
  </si>
  <si>
    <t>12344544000150</t>
  </si>
  <si>
    <t>GILDICELIA DUTRA LOPES CASACCHI</t>
  </si>
  <si>
    <t>2690823446</t>
  </si>
  <si>
    <t>CONSTRUTORA IDEAL LTDA</t>
  </si>
  <si>
    <t>5959269000113</t>
  </si>
  <si>
    <t>E C B PARENTE</t>
  </si>
  <si>
    <t>11301635000145</t>
  </si>
  <si>
    <t>MISTER ROGER COMERCIO DE GAS LTDA</t>
  </si>
  <si>
    <t>19433269000190</t>
  </si>
  <si>
    <t>J C COM DE ACESSORIOS DE PISCINAS LTDA</t>
  </si>
  <si>
    <t>38446652000127</t>
  </si>
  <si>
    <t>WYARA LIMA FERREIRA HOLANDA</t>
  </si>
  <si>
    <t>4921574480</t>
  </si>
  <si>
    <t>LUIZ HENRIQUE BRUM BANDEIRA JUNIOR</t>
  </si>
  <si>
    <t>859091902</t>
  </si>
  <si>
    <t>LOOK KIDS 25 COMERCIO DE CONFECCOES LTDA</t>
  </si>
  <si>
    <t>37929386000120</t>
  </si>
  <si>
    <t>MARTA COMERCIO DE CONFECCOES LTDA</t>
  </si>
  <si>
    <t>33172034000112</t>
  </si>
  <si>
    <t>D S DA SILVA REPRESENTACOES LTDA</t>
  </si>
  <si>
    <t>46519022000163</t>
  </si>
  <si>
    <t>MAAB ESTETICA LTDA</t>
  </si>
  <si>
    <t>41076924000159</t>
  </si>
  <si>
    <t>FABIO DONIZETE BERTOLOTI</t>
  </si>
  <si>
    <t>26810288848</t>
  </si>
  <si>
    <t>ELINALDO BARBOSA DA SILVA</t>
  </si>
  <si>
    <t>45678464</t>
  </si>
  <si>
    <t>DIOGENES COSTA MIRANDA</t>
  </si>
  <si>
    <t>42307120149</t>
  </si>
  <si>
    <t>SUPER ECONOMICO COMERCIO DE GENEROS ALIM</t>
  </si>
  <si>
    <t>14206585000105</t>
  </si>
  <si>
    <t>PINGUIM DISTRIBUIDORA E CONVENIENCIA LTD</t>
  </si>
  <si>
    <t>30002001000136</t>
  </si>
  <si>
    <t>JD &amp; FILHOS LATICINIOS LTDA</t>
  </si>
  <si>
    <t>14436375000103</t>
  </si>
  <si>
    <t>ALINE CARLOS RIBEIRO</t>
  </si>
  <si>
    <t>13635622000138</t>
  </si>
  <si>
    <t>E SOUZA MASCARENHAS LTDA</t>
  </si>
  <si>
    <t>35660726000135</t>
  </si>
  <si>
    <t>RESTAURANTE REI DO ASSADO LTDA</t>
  </si>
  <si>
    <t>38402508000199</t>
  </si>
  <si>
    <t>CENTRO DE ENSINO PEZINHO NO CHAO LTDA</t>
  </si>
  <si>
    <t>25032953000162</t>
  </si>
  <si>
    <t>MMC COM DE FERRAMENTAS LTDA</t>
  </si>
  <si>
    <t>28731579000181</t>
  </si>
  <si>
    <t>MMCL COM. DE MATERIAL DE CONSTRUCAO EIRE</t>
  </si>
  <si>
    <t>36481941000131</t>
  </si>
  <si>
    <t>DAIANY CHRISTINA PINTO DOS SANTOS 009353</t>
  </si>
  <si>
    <t>43460001000121</t>
  </si>
  <si>
    <t>AMERICAN PRINT DIGITAL GRAFICA LTDA</t>
  </si>
  <si>
    <t>968434000180</t>
  </si>
  <si>
    <t>SILVIA PINHEIRO DE AZEVEDO</t>
  </si>
  <si>
    <t>9209352300</t>
  </si>
  <si>
    <t>EDILSON DE OLIVEIRA BRITO ME</t>
  </si>
  <si>
    <t>8519014000128</t>
  </si>
  <si>
    <t>DISTRIBUIDORA DE BEBIDAS PONTO DA LATA L</t>
  </si>
  <si>
    <t>45584668000161</t>
  </si>
  <si>
    <t>FERNANDO VILAR DE MEDEIROS</t>
  </si>
  <si>
    <t>37211900172</t>
  </si>
  <si>
    <t>KELVIO FELIPE DOS SANTOS</t>
  </si>
  <si>
    <t>998526320</t>
  </si>
  <si>
    <t>SANTANA COMERCIO DE HORTIFRUTIGRANJEIROS</t>
  </si>
  <si>
    <t>51636054000189</t>
  </si>
  <si>
    <t>VITAL GAS LTDA</t>
  </si>
  <si>
    <t>1606141000115</t>
  </si>
  <si>
    <t>MEN STYLE COMERCIO DE ROUPAS E ACESSORIO</t>
  </si>
  <si>
    <t>50219770000106</t>
  </si>
  <si>
    <t>GROUP CINERGIA LTDA</t>
  </si>
  <si>
    <t>17678452000120</t>
  </si>
  <si>
    <t>NORDESTE FRIOS E CONGELADOS EIRELI</t>
  </si>
  <si>
    <t>15576467000151</t>
  </si>
  <si>
    <t>M&amp;N AUTOCENTER E MULTIMARCAS LTDA</t>
  </si>
  <si>
    <t>19316131000100</t>
  </si>
  <si>
    <t>FERNANDA TERESA DOS ANJOS BARBOSA SALES</t>
  </si>
  <si>
    <t>93447086572</t>
  </si>
  <si>
    <t>CAMILA PINTO</t>
  </si>
  <si>
    <t>J A MACAMBIRA LTDA</t>
  </si>
  <si>
    <t>18001672000187</t>
  </si>
  <si>
    <t>TOP CAR SERVICOS AUTOMOTIVOS LTDA</t>
  </si>
  <si>
    <t>23156679000108</t>
  </si>
  <si>
    <t>GUSTAVO FREDERICO DAVID PINTO DE CARVALH</t>
  </si>
  <si>
    <t>83733540182</t>
  </si>
  <si>
    <t>L L DE ARAUJO SOLUCOES EM NEGOCIOS LTDA</t>
  </si>
  <si>
    <t>41723815000186</t>
  </si>
  <si>
    <t>ANTONIO ALVES DE LIMA</t>
  </si>
  <si>
    <t>12421933838</t>
  </si>
  <si>
    <t>S J DOS PASSOS JUNIOR</t>
  </si>
  <si>
    <t>1859930000168</t>
  </si>
  <si>
    <t>MERC AKITUDO LTDA</t>
  </si>
  <si>
    <t>24269901000141</t>
  </si>
  <si>
    <t>MARIA ZILNEIDE DAMASCENO FELISBERTO</t>
  </si>
  <si>
    <t>18484700100</t>
  </si>
  <si>
    <t>JOSIMALIA CAVALCANTE ROCHA</t>
  </si>
  <si>
    <t>20797397353</t>
  </si>
  <si>
    <t>EDINOLIA DOS SANTOS COSTA</t>
  </si>
  <si>
    <t>91346479534</t>
  </si>
  <si>
    <t>CARLOS ROBERTO MARTINS MAGALHAES FILHO L</t>
  </si>
  <si>
    <t>6538824000104</t>
  </si>
  <si>
    <t>ANNIEL DA SILVA NEGREIROS</t>
  </si>
  <si>
    <t>91416485368</t>
  </si>
  <si>
    <t>ENTERCOMPANY SERVICOS EM TECNOLOGIA DA I</t>
  </si>
  <si>
    <t>2950570000178</t>
  </si>
  <si>
    <t>TRES MARIAS TURISMO LTDA</t>
  </si>
  <si>
    <t>7512792000122</t>
  </si>
  <si>
    <t>JOSE ALBERTO DOS SANTOS MACIEL</t>
  </si>
  <si>
    <t>70911355200</t>
  </si>
  <si>
    <t>JOANA KAFYA MAXIMO MARTINS</t>
  </si>
  <si>
    <t>5248068371</t>
  </si>
  <si>
    <t>DISTRIBUIDORA DE BEBIDAS PEZAO LTDA</t>
  </si>
  <si>
    <t>29680467000101</t>
  </si>
  <si>
    <t>HELIANE GOMES DE OLIVEIRA ME</t>
  </si>
  <si>
    <t>70154703000150</t>
  </si>
  <si>
    <t>BOI NA BRASA CASA DE CARNES &amp; CONVENIENC</t>
  </si>
  <si>
    <t>10359810000273</t>
  </si>
  <si>
    <t>C A DE SOUZA COMERCIO E REPRESENTACAO LT</t>
  </si>
  <si>
    <t>29466322000102</t>
  </si>
  <si>
    <t>L DA F VIANA LTDA</t>
  </si>
  <si>
    <t>49530978000154</t>
  </si>
  <si>
    <t>JOANA DARC MORAIS VERAS E SILVA</t>
  </si>
  <si>
    <t>9006582000198</t>
  </si>
  <si>
    <t>Majorar para 123k</t>
  </si>
  <si>
    <t>ESTRELA DALVA GRANJA LTDA ME</t>
  </si>
  <si>
    <t>39775904000124</t>
  </si>
  <si>
    <t>CICERO MENDES CARDOSO</t>
  </si>
  <si>
    <t>17785103</t>
  </si>
  <si>
    <t>L S DO NASCIMENTO SERVICOS</t>
  </si>
  <si>
    <t>19424170000121</t>
  </si>
  <si>
    <t>RILDO DE OLIVEIRA CRESCENCIO</t>
  </si>
  <si>
    <t>16560036000160</t>
  </si>
  <si>
    <t>FABIO SANTOS DE MIRANDA</t>
  </si>
  <si>
    <t>89131622291</t>
  </si>
  <si>
    <t>EVENTO REGIONAL - UF</t>
  </si>
  <si>
    <t>Negado, só em 1 operação. cliente deve 40 mil de valor principal.
                Podem seguir com o processo.</t>
  </si>
  <si>
    <t>ARGEMIRO PINHO DOS SANTOS</t>
  </si>
  <si>
    <t>1161817530</t>
  </si>
  <si>
    <t>ERICA MARIA DO NASCIMENTO</t>
  </si>
  <si>
    <t>28296180000110</t>
  </si>
  <si>
    <t>FRANKSUELDER DE MORAES NASCIMENTO</t>
  </si>
  <si>
    <t>26056381000114</t>
  </si>
  <si>
    <t>Negado.
                Negociar dentro da alçada.</t>
  </si>
  <si>
    <t>Atraso curto e pouca evolução processual. A negociação deverá obedecer ao deságio previsto na carta de alçada.
Cliente liquidou a operação de FINC de Veiculos em 25/11 e há um dossiê de BA. O acordo foi homologado? Vocês desistiram da ação?
Qual bem estava em garantia? Conseguimos com o acordo, indicar esse veículo à penhora?</t>
  </si>
  <si>
    <t>G3 AUTO STORE COMERCIALIZACAO DE VEICULO</t>
  </si>
  <si>
    <t>43701023000136</t>
  </si>
  <si>
    <t>Ele só pagou o carro porque era o melhor PRA ELE,  tivemos o pagamento de apenas uma parcela do Giro.
Nossa garantia vale 300k e vamos liberar por 80k?
Acabamos de ajuizar o caso e já estamos falando que temos baixa probabilidade na via judicial?
A contraproposta aqui é de no mínimo 180k</t>
  </si>
  <si>
    <t>W R COML DE BEB LTDA</t>
  </si>
  <si>
    <t>34063894000180</t>
  </si>
  <si>
    <t>CESAR PEREIRA DA SILVA FILHO</t>
  </si>
  <si>
    <t>2861953560</t>
  </si>
  <si>
    <t>AMP INDUSTRIA COMERCIO E SERVICOS LTDA</t>
  </si>
  <si>
    <t>44455550000170</t>
  </si>
  <si>
    <t>FRANCISCO TEMOTEO DA SILVA FILHO</t>
  </si>
  <si>
    <t>11251190120</t>
  </si>
  <si>
    <t>IMPACTUS MIX LTDA</t>
  </si>
  <si>
    <t>37090605000120</t>
  </si>
  <si>
    <t>BENITO JOAQUIM DE CASTRO FILHO</t>
  </si>
  <si>
    <t>72730226400</t>
  </si>
  <si>
    <t>FLAVIO CARVALHO</t>
  </si>
  <si>
    <t>5976556000131</t>
  </si>
  <si>
    <t>RAUL DE ARAUJO BARROS</t>
  </si>
  <si>
    <t>5444484480</t>
  </si>
  <si>
    <t>JEAN CARLO BERNARDO BORGES</t>
  </si>
  <si>
    <t>3439664171</t>
  </si>
  <si>
    <t>MIRIA DEISE CALDAS ALBUQUERQUE</t>
  </si>
  <si>
    <t>93438729253</t>
  </si>
  <si>
    <t>JOSEAN FERREIRA DE CARVALHO</t>
  </si>
  <si>
    <t>19680989000150</t>
  </si>
  <si>
    <t>BRUNO CORREIA MONTALVAO</t>
  </si>
  <si>
    <t>69813752149</t>
  </si>
  <si>
    <t>MARIA APARECIDA DE MEDEIROS</t>
  </si>
  <si>
    <t>56327730515</t>
  </si>
  <si>
    <t>NORTE LAJES COMERCIO VAREJISTA DE MATERI</t>
  </si>
  <si>
    <t>27833001000173</t>
  </si>
  <si>
    <t>CLEOCIMAR AZEVEDO DA MOTA EIRELI</t>
  </si>
  <si>
    <t>34208133000170</t>
  </si>
  <si>
    <t>VITERBO DAMASCENO GOMES</t>
  </si>
  <si>
    <t>5637984000130</t>
  </si>
  <si>
    <t>ELIZANDRA JESUS SILVA NUNES</t>
  </si>
  <si>
    <t>15010544000101</t>
  </si>
  <si>
    <t>Deságio de 90% apenas para liquidação à vista.
Para parcelamento, o VP deve se igual ao saldo do ultimo acordo: 38.296,57.</t>
  </si>
  <si>
    <t>MUSCLE IRON SUPLEMENTOS LTDA</t>
  </si>
  <si>
    <t>17121422000118</t>
  </si>
  <si>
    <t>VALQUIRIA MARIA ALVES CANDIDO DA SILVA</t>
  </si>
  <si>
    <t>8527331438</t>
  </si>
  <si>
    <t>RAFAEL NOVAIS MATOS LTDA</t>
  </si>
  <si>
    <t>37351168000151</t>
  </si>
  <si>
    <t>ZF LOCACAO DE MAQUINAS E SERVICO LTDA</t>
  </si>
  <si>
    <t>22991999000110</t>
  </si>
  <si>
    <t>ALEXANDRE DE CARVALHO LIMA</t>
  </si>
  <si>
    <t>337150338</t>
  </si>
  <si>
    <t>RINALDO BANDEIRA DA SILVA</t>
  </si>
  <si>
    <t>66087392491</t>
  </si>
  <si>
    <t>YASMIN LUCAS DA SILVA</t>
  </si>
  <si>
    <t>70319062457</t>
  </si>
  <si>
    <t>ULYSSES SILVA FALCAO</t>
  </si>
  <si>
    <t>57930295249</t>
  </si>
  <si>
    <t>WCG CONSTRUCOES E EMPREENDIMENTOS LTDA</t>
  </si>
  <si>
    <t>5592206000171</t>
  </si>
  <si>
    <t>CATIANA SANTOS ANDRADE</t>
  </si>
  <si>
    <t>26340647000156</t>
  </si>
  <si>
    <t>MODERATO GRELHADOS BURGUERS E PIZZARIA L</t>
  </si>
  <si>
    <t>39584281000102</t>
  </si>
  <si>
    <t>DAVID DA S SOARES LIMA</t>
  </si>
  <si>
    <t>22322527000175</t>
  </si>
  <si>
    <t>E S MELO ALIMENTOS</t>
  </si>
  <si>
    <t>46920325000193</t>
  </si>
  <si>
    <t>CARLOS FELIPE MORAES DE SOUSA</t>
  </si>
  <si>
    <t>10237992272</t>
  </si>
  <si>
    <t>RENATO DE QUEIROZ SOUSA</t>
  </si>
  <si>
    <t>78875781320</t>
  </si>
  <si>
    <t>JUAILSON PEREIRA DA SILVA</t>
  </si>
  <si>
    <t>29841739000108</t>
  </si>
  <si>
    <t>MJ SERVICOS PECAS E LOCACOES DE VEICULOS</t>
  </si>
  <si>
    <t>825607000100</t>
  </si>
  <si>
    <t>ROMILDO VICTOR PERES RUAS</t>
  </si>
  <si>
    <t>6307805609</t>
  </si>
  <si>
    <t>DCL COMERCIO DE CALCADOS EIRELI</t>
  </si>
  <si>
    <t>24639219000101</t>
  </si>
  <si>
    <t>DEPOSITO DA CONSTRUCAO BOM AMIGO LTDA</t>
  </si>
  <si>
    <t>27576582000105</t>
  </si>
  <si>
    <t>CLIENTE NÃO HONRA COM ACORDO PARCELADO. PODEMOS REAVALIAR A REATIVAÇÃO DO ACORDO ANTERIOR MEDIANTE UMA ENTRADA MINIMA DE 3 PMTS.
                SEGUIR COM A EXECUÇÃO E PENHORA DOS BENS EM CASO DE NEGATIVA.</t>
  </si>
  <si>
    <t>CLIENTE É ADVOGADO, CERTO?
                PODEM SEGUIR COM O PROCESSO OU PODEMOS REAVALIAR UMA PROPOSTA JUSTA (O QUE NÃO É O CASO AQUI)
                NEGADO.</t>
  </si>
  <si>
    <t>Cliente tomou 103k do banco e quer devolver 48k em 12 meses?
                Acho que ele não entendeu o racional do credito concedido. EXPLIQUEM, RELEMBREEM O FATO AOS SÓCIOS!
                Se ele quer pagar em 12 parcelas, manter a parcela da origem.
                Alonguem essa dívida....com VP mínimo dos 103 mil e taxa de 1,12%</t>
  </si>
  <si>
    <t>Negado, esse valor pode ser avaliado á vista no parcelado, seguir a politica. No ultimo acordo foi em 60x, por quê reduzir prazo e aumentar desconto? Temos PP? Vamos ajuizar?</t>
  </si>
  <si>
    <t>Cliente tomou mais de 100k e não pagou nem a 1 PMT. Negado.
                Contra: 100k a vista.</t>
  </si>
  <si>
    <t>Majorar VP para 100k</t>
  </si>
  <si>
    <t>Majorar VP para 50k</t>
  </si>
  <si>
    <t>Manter o VP em 200k</t>
  </si>
  <si>
    <t>Retomar pelo saldo do acordo.</t>
  </si>
  <si>
    <t xml:space="preserve">Alongar fluxo e adequar o desconto dentro da politica, vejam o prazo que o cliente tinha que pagar no acordo anterior! Não faz sentido tal redução, incluindo no VP. </t>
  </si>
  <si>
    <t>Alongar fluxo e limitar desconto em 80% em até 6x</t>
  </si>
  <si>
    <t>Proposta negada</t>
  </si>
  <si>
    <t>Desconto muito alto para o atraso.
Pelo menos 50k de entrada.</t>
  </si>
  <si>
    <t>A M COM VAREJISTA DE VESTUARIO LTDA</t>
  </si>
  <si>
    <t>47586106000182</t>
  </si>
  <si>
    <t>EPIS INDUSTRIA E COMERCIO LTDA</t>
  </si>
  <si>
    <t>2231948000183</t>
  </si>
  <si>
    <t>LAVANDERIA EXPRESS LTDA</t>
  </si>
  <si>
    <t>24433269000120</t>
  </si>
  <si>
    <t>RESTAURANTE PORTO AZUL LTDA</t>
  </si>
  <si>
    <t>35165553000189</t>
  </si>
  <si>
    <t>CAPITAL MOVEIS PLANEJADOS COMERCIO VAREJ</t>
  </si>
  <si>
    <t>37377673000175</t>
  </si>
  <si>
    <t>Limitar deságio em 90% (VP: 35.7k), podendo ser 20k de entrada e saldo restante parcelado.</t>
  </si>
  <si>
    <t>PAULO HENRIQUE MOREIRA DA SILVA LTDA</t>
  </si>
  <si>
    <t>41315504000188</t>
  </si>
  <si>
    <t>Majorar para 24k.</t>
  </si>
  <si>
    <t>LUCY ANNE DO SOCORRO RODRIGUES DE LEMOS</t>
  </si>
  <si>
    <t>45423547253</t>
  </si>
  <si>
    <t>EDILSON MAIA DE SOUZA</t>
  </si>
  <si>
    <t>231348100</t>
  </si>
  <si>
    <t>TRANSPORTADORA GUAIANES LTDA ME</t>
  </si>
  <si>
    <t>5422213000125</t>
  </si>
  <si>
    <t>Proposta negada.
Cliente com R$ 64.848,00 de valor a provisionar. Além disso realizou acordo este ano e pagou apenas a entrada, de forma que não há justificativa para o deságio pretendido.
Embora não haja garantia atrelada a operação, há muitos veículos localizados em pp que são capazes de satisfazer a execução
Os veículos livres de ônus que devem ser indicados à penhora, os demais poderão ser objeto de penhora de direitos eventuais.
Contraproposta: 100k à vista ou 200k parcelado, sendo 45k de entrada.</t>
  </si>
  <si>
    <t>WILLIAM DE SOUZA SILVA</t>
  </si>
  <si>
    <t>35807385420</t>
  </si>
  <si>
    <t>LEDS INNOVATION LTDA</t>
  </si>
  <si>
    <t>37322340000149</t>
  </si>
  <si>
    <t>ORTIZ TRANSPORTE E LOGISTICA LTDA</t>
  </si>
  <si>
    <t>23247113000191</t>
  </si>
  <si>
    <t>A J S PORTO REDE DE COMUNICACOES</t>
  </si>
  <si>
    <t>17208740000110</t>
  </si>
  <si>
    <t>Aguardar retorno das pesquisas.</t>
  </si>
  <si>
    <t>PELE E BRONZE LTDA</t>
  </si>
  <si>
    <t>19408179000149</t>
  </si>
  <si>
    <t>MOREIRA SOUZA LANCHES LTDA</t>
  </si>
  <si>
    <t>14497361000108</t>
  </si>
  <si>
    <t>SE</t>
  </si>
  <si>
    <t>RESTAURANTE ACAI TURBINADO LTDA</t>
  </si>
  <si>
    <t>12214809000103</t>
  </si>
  <si>
    <t>ERICK CARLOS ALMEIDA DE OLIVEIRA</t>
  </si>
  <si>
    <t>1600951155</t>
  </si>
  <si>
    <t>Nesse % só a vista</t>
  </si>
  <si>
    <t>TECNOSERVICE TECNOLOGIA E SERVICOS LTDA</t>
  </si>
  <si>
    <t>6198070000182</t>
  </si>
  <si>
    <t>RICARDO S PIMENTA LTDA</t>
  </si>
  <si>
    <t>41475687000107</t>
  </si>
  <si>
    <t>OSEAS MARQUES DE ABREU LTDA</t>
  </si>
  <si>
    <t>28108588000110</t>
  </si>
  <si>
    <t>Devedor com R$ 26.289,00 a provisionar.
Ajusta VP para pelo menos o valor a provisionar, mantendo entrada e alongando o parcelamento.</t>
  </si>
  <si>
    <t>BRUNO MARQUES JUTUCA</t>
  </si>
  <si>
    <t>1515153525</t>
  </si>
  <si>
    <t>FERREIRA &amp; FERREIRA ENGENHARIA ELETRICAL</t>
  </si>
  <si>
    <t>37874185000173</t>
  </si>
  <si>
    <t>Negado. Seguir com a execução.</t>
  </si>
  <si>
    <t>S CAROLINY COSTA LIMA LTDA</t>
  </si>
  <si>
    <t>46822875000170</t>
  </si>
  <si>
    <t>MATHEUS WELLED DA SILVA BARBOSA</t>
  </si>
  <si>
    <t>70155868195</t>
  </si>
  <si>
    <t>LUCIANO VIEIRA MACHADO</t>
  </si>
  <si>
    <t>86681419100</t>
  </si>
  <si>
    <t>G DE M SOUZA</t>
  </si>
  <si>
    <t>30252582000164</t>
  </si>
  <si>
    <t>GOIANIA VEICULOS RONDONOPOLIS LTDA</t>
  </si>
  <si>
    <t>7701265000166</t>
  </si>
  <si>
    <t>Majorar a entrada, para se igualar ao valor das parcelas.
Não me oponho a negociação, considerando estanco de PDD, que não temos indícios de localização dos bens e a proximidade do recesso forense.
No entanto, em caso de descumprimento seguiremos com a imediata solicitação de reativação da liminar para retomada das garantias.</t>
  </si>
  <si>
    <t>ANDREA CRISTINA SOUSA PEREIRA</t>
  </si>
  <si>
    <t>4089045932</t>
  </si>
  <si>
    <t>Limitar desconto em 50%</t>
  </si>
  <si>
    <t>W K LEIROS JUNIOR</t>
  </si>
  <si>
    <t>28431720000120</t>
  </si>
  <si>
    <t>PONTO CERTO DO ALUMINIO LTDA ME</t>
  </si>
  <si>
    <t>42128495000189</t>
  </si>
  <si>
    <t>DRILL CONSTRUTORA LTDA</t>
  </si>
  <si>
    <t>14064937000135</t>
  </si>
  <si>
    <t>VITOR DIAS SILVA SOCIEDADE INDIVIDUAL DE</t>
  </si>
  <si>
    <t>22377270000159</t>
  </si>
  <si>
    <t>RAIMUNDO ERNANDO CAETANO PAIVA</t>
  </si>
  <si>
    <t>31144418000104</t>
  </si>
  <si>
    <t>J SOUZA BARROS COMERCIO LTDA</t>
  </si>
  <si>
    <t>33062669000167</t>
  </si>
  <si>
    <t>BRUNO MENDES MEDRADO</t>
  </si>
  <si>
    <t>22674976000182</t>
  </si>
  <si>
    <t>AUTOCRATA REPRESENTACOES E CORRETORA DES</t>
  </si>
  <si>
    <t>4031164000137</t>
  </si>
  <si>
    <t>RICARDO REBOUCAS DE ALMEIDA</t>
  </si>
  <si>
    <t>4456646578</t>
  </si>
  <si>
    <t>Não vamos englobar no acordo?
                seguida do bloqueio de R$ 21.847,09 em contas bancárias, impugnação à penhora pelo cliente, alvo de manifestação pelo banco, ao passo que estamos buscando a apreciação pelo juízo para posterior transferência dos valores.</t>
  </si>
  <si>
    <t>Negada, seguir com a negociação de todas as operações. Majorar para o saldo do veiculo</t>
  </si>
  <si>
    <t>WILLIAM HENRIQUE M B ALENCAR</t>
  </si>
  <si>
    <t>43456338000165</t>
  </si>
  <si>
    <t>R G COMERCIO VAREJISTA DE ALIMENTOS E BE</t>
  </si>
  <si>
    <t>47526053000104</t>
  </si>
  <si>
    <t>RAPHAEL CASTRO SOUSA</t>
  </si>
  <si>
    <t>98906259387</t>
  </si>
  <si>
    <t>TDM COMERCIO E SERVICOS DE INFORMATICA E</t>
  </si>
  <si>
    <t>23454423000187</t>
  </si>
  <si>
    <t>SEBASTIAO PEREIRA DA SILVA PLASTICOS ME</t>
  </si>
  <si>
    <t>13478233000146</t>
  </si>
  <si>
    <t>GILLIARD CASTILHO DE ALMEIDA</t>
  </si>
  <si>
    <t>142694142</t>
  </si>
  <si>
    <t>AR 4 SERV DE REBOQUES LTDA</t>
  </si>
  <si>
    <t>46169965000103</t>
  </si>
  <si>
    <t>MARIA DO LIVRAMENTO DA SILVA MARCOLINO</t>
  </si>
  <si>
    <t>87536269404</t>
  </si>
  <si>
    <t>M A COM DE CONFEC LTDA</t>
  </si>
  <si>
    <t>11904493000100</t>
  </si>
  <si>
    <t>Favor tentar negociar com 90% de desconto, conforme tabela de alçadas.
Obs.: Operação em prejuízo, sem garantia real, com R$ 24.923,34 amortizado em origem + LY e sem pesquisa patrimonial ou ajuizamento por estar abaixo da régua.</t>
  </si>
  <si>
    <t>K DE MENDONCA BERNARDES CONTIERI COMERCI</t>
  </si>
  <si>
    <t>13337630000106</t>
  </si>
  <si>
    <t>PINK ROSA IND E COM DE CONFEC LTDA</t>
  </si>
  <si>
    <t>20197974000114</t>
  </si>
  <si>
    <t>Em que pese a defesa, para o pagamento a vista, segue uma contraproposta,  dado que não temos atualização da pesquisa de bens atualizada, baixo histórico de amortização.
Caso o cliente aceite as condições, solicitamos a inclusão no workflow para deliberação.
Risco grupo R$ 1.299.288,53
Faixa de atraso: 2.894 dias prejuízo
Histórico na origem:
Contratou um total de R$ 332 mil, amortizou R$ 64 mil;
Não possui histórico de acordos;
Principal devido R$ 267 mil
Pesquisa de bens realizada em 2022, matrícula do imóvel 63658 traz avaliação de R$ 450K e a propriedade é compartilhada entre o devedor e um terceiro, restando apenas a propriedade de 50% ao Sr Benito, a qual corresponde a R$ 225K da avaliação da matrícula. Foi solicitada renovação da matricula, para confirmar a titularidade da propriedade e a ausência de demais restritivos.
Contraproposta: BENITO JOAQUIM DE CASTRO FILHO - 727.302.264-00
Saldo MZ: R$ 552.190,62
Saldo LY: R$ 1.550.097,32
Valor negociado: R$ 100,000,00 a vista no ato
Desconto: 93,55%
Contratos:
1592000012570 32 0155 C.P.E.     PR DEVEDOR P  N       204.425,80
1592000006300 00 1308 BLACKMASTE PR DEVEDOR P  N     1.311.043,59
1592000059900 00 1308 BLACKMASTE PR DEVEDOR P  N        34.627,93
Ressalto que se faz necessário o cadastro e envio do acordo para aprovação do CD Reestruturação, através das alçadas 92 (PJ) e 91 (PF).</t>
  </si>
  <si>
    <t>Mantida a negativa anterior - negociar á vista ou em até 6x.</t>
  </si>
  <si>
    <t xml:space="preserve"> Sobre a capacidade financeira sim, mas quanto a possíveis bens e investimentos não.
“Em retorno com o cliente, não obtivemos mais retorno positivo ao solicitar IR acreditamos que o mesmo esteja sendo instruído por sua representante pois no processo já existem documentos comprobatórios que demonstram sua capacidade  financeira. “
Podem seguir com o processo. Proposta negada.</t>
  </si>
  <si>
    <t>retomar pelo saldo do acordo anterior.</t>
  </si>
  <si>
    <t>limitar em 90%</t>
  </si>
  <si>
    <t>Negado, retomar acordo anterior. Caso recém ajuizado sendo que não há justificativa para conceder 90% nesse momento.</t>
  </si>
  <si>
    <t>PAULO HENRIQUE XAVIER DA SILVA</t>
  </si>
  <si>
    <t>2102974170</t>
  </si>
  <si>
    <t>WUENDER DA SILVA</t>
  </si>
  <si>
    <t>57414530230</t>
  </si>
  <si>
    <t>BRUNO OMENA DE OLIVEIRA</t>
  </si>
  <si>
    <t>27820461000167</t>
  </si>
  <si>
    <t>manter VP de 100k</t>
  </si>
  <si>
    <t>C P DIAS LTDA</t>
  </si>
  <si>
    <t>13149404000193</t>
  </si>
  <si>
    <t>NISSIM ISAAC PAZUELLO</t>
  </si>
  <si>
    <t>3143236272</t>
  </si>
  <si>
    <t>ROBERT SAVIO MOURAO GALISA</t>
  </si>
  <si>
    <t>63926776315</t>
  </si>
  <si>
    <t>GABRIELLA MARIA DE MOURA BORGES LTDA</t>
  </si>
  <si>
    <t>24164052000161</t>
  </si>
  <si>
    <t>Limitar desconto em 30%</t>
  </si>
  <si>
    <t>PRISCILA DA SILVA ABS</t>
  </si>
  <si>
    <t>4881983482</t>
  </si>
  <si>
    <t>AUTO MECANICA MARCELO LTDA</t>
  </si>
  <si>
    <t>45141894000178</t>
  </si>
  <si>
    <t>MARIA JOSE DA SILVA - MERCADINHO</t>
  </si>
  <si>
    <t>5842576000110</t>
  </si>
  <si>
    <t>SALUTAR RESTAURANTE LTDA</t>
  </si>
  <si>
    <t>28224535000165</t>
  </si>
  <si>
    <t>JSX COMERCIO E SERVICO DE TELECOMUNICACO</t>
  </si>
  <si>
    <t>26057084000193</t>
  </si>
  <si>
    <t>MARIA DA CONCEICAO FIGUEIRO LIMA</t>
  </si>
  <si>
    <t>42840163268</t>
  </si>
  <si>
    <t>ACASSIA DE JESUS CARVALHO</t>
  </si>
  <si>
    <t>31786331000122</t>
  </si>
  <si>
    <t>LC REPRESENTACAO E DISTRIBUICAO DE PRODU</t>
  </si>
  <si>
    <t>16938427000175</t>
  </si>
  <si>
    <t>LOPES &amp; NASCIMENTO SALAO &amp; SPA LTDA</t>
  </si>
  <si>
    <t>39611990000130</t>
  </si>
  <si>
    <t>SOUSA INDUSTRIA E COMERCIO DE PESCADOS L</t>
  </si>
  <si>
    <t>15282578000155</t>
  </si>
  <si>
    <t>DRAPEAU CURSOS E ENSINO DE IDIOMAS LTDA</t>
  </si>
  <si>
    <t>9587782000181</t>
  </si>
  <si>
    <t>O referido crédito imobiliário da MARTA de trata de AF para o banco, certo? Aqui não podemos pedir penhora desse imóvel, pois não pertente ao devedor.
O que poderíamos fazer é pedir a penhora dos direitos que ela possui sobre o imóvel, contudo, e considerando a informação de que esse crédito imobiliário está em atraso, tal pedido atrapalharia/atrasaria a retomada extrajudicial do bem pela equipe responsável então não acho viável.</t>
  </si>
  <si>
    <t>Sem condições de liberar uma RAM por 70k, com a justificativa de não localização do veículo na BA.
O saldo contábil desta operação é de R$ 117k e 333k de saldo LY.
Seguir com a BA, com inserção de bloqueio de circulação e buscar outros meios de localização para a retomada da garantia.
Contraproposta: 207k para liquidação do risco, sendo 40k de entrada e parcelamento do restante.</t>
  </si>
  <si>
    <t>Não sou favorável, favor negociar ao menos pelo valor depreciado do bem (27 mil).
Além disso, peço que se atentem no parecer, pois vocês mencionam que a PP não foi disponibilizada, mas está no benner.
Obs.: Operações em prejuízo, parecer favorável da rede e foi pago em origem + LY o valor de R$ 87.250,52.</t>
  </si>
  <si>
    <t>RODRIGO DE OLIVEIRA COSTA LTDA</t>
  </si>
  <si>
    <t>13333655000123</t>
  </si>
  <si>
    <t>WILYANE KARLA SOUZA SILVA NOVO LIDER</t>
  </si>
  <si>
    <t>36288198000106</t>
  </si>
  <si>
    <t>Se eu não aprovei 11k, o que leva o escritório acreditar que vou aprovar 5k?</t>
  </si>
  <si>
    <t>AUTO POSTO BORGES RJ LTDA</t>
  </si>
  <si>
    <t>31468959000180</t>
  </si>
  <si>
    <t>JULIANO LOURIVAL SIMAS</t>
  </si>
  <si>
    <t>5379036902</t>
  </si>
  <si>
    <t>NAIANE CARVALHO ANDRADE LTDA ME</t>
  </si>
  <si>
    <t>18765604000194</t>
  </si>
  <si>
    <t>L DE OLIVEIRA GOMES SERVICOS</t>
  </si>
  <si>
    <t>41528224000158</t>
  </si>
  <si>
    <t>ISRAEL RODRIGUES DURAES</t>
  </si>
  <si>
    <t>29383399000119</t>
  </si>
  <si>
    <t>LEONARDO MAXIMO SIMOES</t>
  </si>
  <si>
    <t>980979463</t>
  </si>
  <si>
    <t>DISTRIBUIDORA NIPPON MEDICAL IMPORTACAOE</t>
  </si>
  <si>
    <t>40167282000130</t>
  </si>
  <si>
    <t>INFINITO CHARME SERVICOS ADMINISTRATIVOS</t>
  </si>
  <si>
    <t>30276605000170</t>
  </si>
  <si>
    <t>AUTO POSTO RV COM DE COMB LTDA</t>
  </si>
  <si>
    <t>2485626000160</t>
  </si>
  <si>
    <t>AUTO POSTO RV COMERCIO DE COMBUSTIVEIS E</t>
  </si>
  <si>
    <t>2485626000241</t>
  </si>
  <si>
    <t>AGUIA TRANSPORTE RODOVIARIO DE PASSAGEIR</t>
  </si>
  <si>
    <t>31315516000159</t>
  </si>
  <si>
    <t>CONSTRUTETO MATERIAIS DE CONSTRUCAO LTDA</t>
  </si>
  <si>
    <t>28182619000183</t>
  </si>
  <si>
    <t>RR</t>
  </si>
  <si>
    <t>PRINCESA DO MEARIM IND E COM DE SABOES E</t>
  </si>
  <si>
    <t>5988417000128</t>
  </si>
  <si>
    <t>ECOWASTE COMERCIO E RECICLAGEM LTDA</t>
  </si>
  <si>
    <t>37533707000173</t>
  </si>
  <si>
    <t>S M G DA PAZ IBIAPINA COMERCIO DE GAS LT</t>
  </si>
  <si>
    <t>22897275000102</t>
  </si>
  <si>
    <t>EMPORIO DA CARNE E COM LTDA</t>
  </si>
  <si>
    <t>13569218000103</t>
  </si>
  <si>
    <t>CASA DE FRIOS E DISTRIBUIDORA BARATEIROE</t>
  </si>
  <si>
    <t>32126149000108</t>
  </si>
  <si>
    <t>SUPERMERCADO ESTRELA LTDA</t>
  </si>
  <si>
    <t>35444976000138</t>
  </si>
  <si>
    <t>LEANDRO LUIZ NUNES 90478070144</t>
  </si>
  <si>
    <t>28469817000122</t>
  </si>
  <si>
    <t>A VILLAS BOAS BRAGA</t>
  </si>
  <si>
    <t>48327768000109</t>
  </si>
  <si>
    <t>SANDRA VALERIA DA SILVA 62844334415</t>
  </si>
  <si>
    <t>29118069000104</t>
  </si>
  <si>
    <t>SP TRANSPORTE, COMERCIO E LOCACAO LTDA</t>
  </si>
  <si>
    <t>35046083000134</t>
  </si>
  <si>
    <t>ILUSON PRODUCOES E EVENTOS LTDA</t>
  </si>
  <si>
    <t>20335953000118</t>
  </si>
  <si>
    <t>Favor limitar o desconto em 97% e voltar para subirmos para análise do CD.</t>
  </si>
  <si>
    <t>N M T AGENCIA DE TRANSPORTES LTDA</t>
  </si>
  <si>
    <t>9587430000126</t>
  </si>
  <si>
    <t>SANTO EXPEDITO AUTO PECAS LTDA</t>
  </si>
  <si>
    <t>6697283000159</t>
  </si>
  <si>
    <t>BRUNO ALVES COSTA LIMA ME</t>
  </si>
  <si>
    <t>5696433000147</t>
  </si>
  <si>
    <t>MARCIO FERREIRA</t>
  </si>
  <si>
    <t>1116726513</t>
  </si>
  <si>
    <t>Não recomendo da forma proposta considerando:
Uns dos contratos negociados trata se de CDC SUSTENTAVEL MAQ/EQUIP vencido há 73 dias, ainda na origem, com garantia de Kit gerador fotovoltaico;
Desta forma, não autorizamos a inclusão do mesmo junto a operação de Refin no mesmo acordo aplicando desconto;
Em caso de antecipação dessa operação 860000006290, propor acordo sem desconto;
Possui pronampe vencido;
Possui FGI vencido, com crédito honra em 15.08.2025;
Para o risco do Refin no aval, sugerimos negociar pelo valor de R$ 533.500,00 mantendo a taxa, prazo, entrada mínima R$ 5.500,00 no ato.
Risco grupo R$ 1.045 mil
Faixa de atraso: 270 dias
Refin foi contratado pelo valor de R$ 544.540,72;
Total amortizado na origem: R$ 135.878,00;
Histórico de 1 acordo 253211024 com amortização de R$ 9.761,00
Risco no aval</t>
  </si>
  <si>
    <t>Minimo de 130k</t>
  </si>
  <si>
    <t>Valorizem nosso tempo, a proposta segue sendo ABSURDA.</t>
  </si>
  <si>
    <t>Negada, operações CV com R$ 131.201,00 a provisionar.</t>
  </si>
  <si>
    <t>Não sou favorável, favor negociar no mínimo pelo valor das garantias. O cliente contratou R$ 640.000,01, nossa pesquisa patrimonial está desatualizada, não colocamos restrição nem no caminhão. A proposta tem que atingir pelo menos o valor da calculadora.
Há riscos na revisional?
Peça para o escritório colocar a estrição na garantia e negociar os 65k de entrada e parcelar o restante até os 120k (parcelamento curto)</t>
  </si>
  <si>
    <t>“Mantemos a contraproposta apresentada em 06/11.
Embora manutenção do valor de entrada não temos justificativa/defesa para parcelas modulares com amortização inferior a juros;
Até o momento não temos informações referente a Pesquisa Patrimonial;
Sócios com risco vencido e sem menção de regularização.
Risco Grupo R$ 1.484.293,78
Saldo MZ: R$ 1.087.648,67
Saldo atualizado nesta data: R$ 1.139.087,52
Contraproposta
Valor negociado: R$ Saldo atualizado do dia (sem deságio)
Desconto: 0%
Desconto contábil: -3,2%
Taxa: 1,12%
Prazo: Em até 120 meses (fluxo linear)
Entrada: R$10,7mil no ato ou d+10
1ª parcela: Em até d+29”</t>
  </si>
  <si>
    <t>ESPORA DE FERRO COM DE PROD ALIMENTICIOS</t>
  </si>
  <si>
    <t>37982552000152</t>
  </si>
  <si>
    <t>POLO AUTO CENTRO LTDA</t>
  </si>
  <si>
    <t>17712668000164</t>
  </si>
  <si>
    <t>GRAZIELE DANTAS DE ARAGAO PINTO</t>
  </si>
  <si>
    <t>922533504</t>
  </si>
  <si>
    <t>NDS SERVICOS LTDA</t>
  </si>
  <si>
    <t>49250144000195</t>
  </si>
  <si>
    <t>Operações possuem R$ 10.397,00 a provisionar, favor pedir o parecer da rede e igualar a entrada para o valor das parcelas.</t>
  </si>
  <si>
    <t>SOARES SOLUCOES CONTABILIDADE E ASSESSOR</t>
  </si>
  <si>
    <t>14109749000186</t>
  </si>
  <si>
    <t>Não sou favorável a quase 98% de desconto sem ao menos pesquisa patrimonial.
Operação 100% provisionada, parecer favorável da rede, amortizado (origem + LY) o valor de R$ 35.861,92, frente a um contratado de R$ 176.060,05, sem garantia real e sem avanços significativos no processo diante da suspensão do processo pelo acordo anterior.</t>
  </si>
  <si>
    <t>BRISA SUAVE BONES LTDA</t>
  </si>
  <si>
    <t>2500552000194</t>
  </si>
  <si>
    <t>Proposta negada, caso CV com R$ 75.581,00 a provisionar.</t>
  </si>
  <si>
    <t>AMC COMERCIO DE MATERIAIS DE CONSTRUCAOL</t>
  </si>
  <si>
    <t>8908960000166</t>
  </si>
  <si>
    <t>MARIO TINOCO CORREIA</t>
  </si>
  <si>
    <t>24261238420</t>
  </si>
  <si>
    <t>TRANS MENDONCA LTDA</t>
  </si>
  <si>
    <t>41297824000152</t>
  </si>
  <si>
    <t>Não sou favorável.</t>
  </si>
  <si>
    <t>VALDENE DE SOUSA 71585273368</t>
  </si>
  <si>
    <t>27643203000152</t>
  </si>
  <si>
    <t>M DOS SANTOS FIRMINO FIDELIS</t>
  </si>
  <si>
    <t>7003959000120</t>
  </si>
  <si>
    <t>PADRAO ADMINISTRATIVO LTDA</t>
  </si>
  <si>
    <t>26272527000169</t>
  </si>
  <si>
    <t>R L SILVA COMERCIO</t>
  </si>
  <si>
    <t>49062741000196</t>
  </si>
  <si>
    <t>Por que reduzir a taxa e o prazo do contrato?
                Estamos dando de “perdão” cerca de 11 parcelas!!!!!</t>
  </si>
  <si>
    <t>JAIRA ALVES DA SILVA</t>
  </si>
  <si>
    <t>26866726000103</t>
  </si>
  <si>
    <t>Negado.
                Ajuizamos há menos de 1 ano para receber 5% ?</t>
  </si>
  <si>
    <t>TAMARA PEREIRA DE ARAUJO GOES</t>
  </si>
  <si>
    <t>76466698149</t>
  </si>
  <si>
    <t>ELIZABETE DE SOUZA NASCIMENTO</t>
  </si>
  <si>
    <t>27290310225</t>
  </si>
  <si>
    <t>ENGENHO COMERCIO DE PESCADOS LTDA</t>
  </si>
  <si>
    <t>41791818000157</t>
  </si>
  <si>
    <t>JULIO CESAR PIMENTA PRATA</t>
  </si>
  <si>
    <t>11745284000161</t>
  </si>
  <si>
    <t>ATACADAO DAS FESTAS LTDA</t>
  </si>
  <si>
    <t>14164715000194</t>
  </si>
  <si>
    <t>Não sou favorável, inclusive o deságio previsto de 90% é para pagamento a vista.
Se parcelado, sigam com o saldo do último acordo.</t>
  </si>
  <si>
    <t>AP</t>
  </si>
  <si>
    <t>Favor limitar o desconto em 90%, conforme tabela.</t>
  </si>
  <si>
    <t>P&amp;P BUTECO E RESTAURANTE LTDA</t>
  </si>
  <si>
    <t>38382851000119</t>
  </si>
  <si>
    <t>Mantenho a posição da Andreza, aqui temos garantia e precisamos receber no mínimo os 33 mil referentes ao depreciado.</t>
  </si>
  <si>
    <t>OLIVEIRA SOLUCOES LOGISTICAS LTDA ME</t>
  </si>
  <si>
    <t>26971405000160</t>
  </si>
  <si>
    <t>Não sou favorável, precisamos receber no mínimo o valor das garantias (139 mil).</t>
  </si>
  <si>
    <t>CRISTAL DA AMAZONIA SORVETERIA E FAST FO</t>
  </si>
  <si>
    <t>27876742000131</t>
  </si>
  <si>
    <t>Majorar.</t>
  </si>
  <si>
    <t>FABIO PEREIRA DE SANTANA</t>
  </si>
  <si>
    <t>41522958000120</t>
  </si>
  <si>
    <t>RICARDO LUIZ LANGE NESS</t>
  </si>
  <si>
    <t>38937735768</t>
  </si>
  <si>
    <t>RUTILENE DA SILVA PARENTE REST</t>
  </si>
  <si>
    <t>21749180000189</t>
  </si>
  <si>
    <t>ITELVINA RODRIGUES DE ABREU</t>
  </si>
  <si>
    <t>33316162000192</t>
  </si>
  <si>
    <t>CONDEGRASS GRAMA SINTETICA COMERCIO E SE</t>
  </si>
  <si>
    <t>22394503000121</t>
  </si>
  <si>
    <t>ESTRELA DA AMAZONIA COMERCIO E DISTRIBUI</t>
  </si>
  <si>
    <t>5434874000170</t>
  </si>
  <si>
    <t>MARIA EUNICE RODRIGUES DE OLIVEIRA</t>
  </si>
  <si>
    <t>11795672000157</t>
  </si>
  <si>
    <t>D S S DE AZEVEDO</t>
  </si>
  <si>
    <t>22302201000186</t>
  </si>
  <si>
    <t>A DALVAN DE SOUSA LTDA</t>
  </si>
  <si>
    <t>29159116000150</t>
  </si>
  <si>
    <t>LIMA &amp; AMORIM LTDA</t>
  </si>
  <si>
    <t>12549541000152</t>
  </si>
  <si>
    <t>JOSE EDMAR HENRIQUE DA SILVA</t>
  </si>
  <si>
    <t>3298529494</t>
  </si>
  <si>
    <t>CPCA</t>
  </si>
  <si>
    <t>PAGAMENTO</t>
  </si>
  <si>
    <t>(%) EFETIVIDADE</t>
  </si>
  <si>
    <t>PREMISSAS</t>
  </si>
  <si>
    <t>META</t>
  </si>
  <si>
    <t>(%) CONVERSÃO</t>
  </si>
  <si>
    <t>MAILING</t>
  </si>
  <si>
    <t>Hora</t>
  </si>
  <si>
    <t>CLIENTES</t>
  </si>
  <si>
    <t>CLI_ACIONADO</t>
  </si>
  <si>
    <t>POTENCIAL</t>
  </si>
  <si>
    <t>($) CPC-A</t>
  </si>
  <si>
    <t>($) PROPOSTA</t>
  </si>
  <si>
    <t>ID_II</t>
  </si>
  <si>
    <t>ID_OP</t>
  </si>
  <si>
    <t>Operador</t>
  </si>
  <si>
    <t>ATENDIDO_OP</t>
  </si>
  <si>
    <t>ALÔ_OP</t>
  </si>
  <si>
    <t>CPC_OP</t>
  </si>
  <si>
    <t>CPC_A_OP</t>
  </si>
  <si>
    <t>PROPOSTA_OP</t>
  </si>
  <si>
    <t>Ajuizado</t>
  </si>
  <si>
    <t>NÃO AJUIZADO</t>
  </si>
  <si>
    <t>EMPRESAS_1</t>
  </si>
  <si>
    <t>ESPECIAL_1</t>
  </si>
  <si>
    <t>EMPRESAS_2</t>
  </si>
  <si>
    <t>AJUIZADO</t>
  </si>
  <si>
    <t>VAN_GOGH</t>
  </si>
  <si>
    <t>ESPECIAL_2</t>
  </si>
  <si>
    <t>UNIVERSIDADES</t>
  </si>
  <si>
    <t>CORPORATE_LARGE</t>
  </si>
  <si>
    <t>FELIPE.FERREIRA</t>
  </si>
  <si>
    <t>LUCAS.PEDRACA</t>
  </si>
  <si>
    <t>SABRINA.ERLLEN</t>
  </si>
  <si>
    <t>SARAH.SALES</t>
  </si>
  <si>
    <t>SAMARA.PAIXAO</t>
  </si>
  <si>
    <t>% CPC</t>
  </si>
  <si>
    <t>CANAL FORMALIZADOR</t>
  </si>
  <si>
    <t>Ação busca e apreensão</t>
  </si>
  <si>
    <t>TATIANE FERREIRA</t>
  </si>
  <si>
    <t>Pessoa Física</t>
  </si>
  <si>
    <t>Business Banking 1</t>
  </si>
  <si>
    <t>INAE QUEIROZ</t>
  </si>
  <si>
    <t>Business Banking 2</t>
  </si>
  <si>
    <t>Realizada</t>
  </si>
  <si>
    <t>LUCAS PEDRAÇA</t>
  </si>
  <si>
    <t>Ação execução</t>
  </si>
  <si>
    <t>(%) CPC_A</t>
  </si>
  <si>
    <t>CORPORATE_E4</t>
  </si>
  <si>
    <t>(%) META RELOGIO</t>
  </si>
  <si>
    <t>DIA</t>
  </si>
  <si>
    <t>(%) META REALIZADO</t>
  </si>
  <si>
    <t>META RELOGIO</t>
  </si>
  <si>
    <t>LUZIA.CASTRO</t>
  </si>
  <si>
    <t>LUZIA CRISTINA</t>
  </si>
  <si>
    <t>INSTITUICOES</t>
  </si>
  <si>
    <t>FERNANDA.LIMA</t>
  </si>
  <si>
    <t>RAQUEL.MARINHO</t>
  </si>
  <si>
    <t>FERNANDA LIMA</t>
  </si>
  <si>
    <t>APROVAÇÃO AUTOMÁTICA</t>
  </si>
  <si>
    <t>Joao Moreira</t>
  </si>
  <si>
    <t>DANIELE.LEITE</t>
  </si>
  <si>
    <t>(%) APROVAÇÃO</t>
  </si>
  <si>
    <t>-</t>
  </si>
  <si>
    <t>B1</t>
  </si>
  <si>
    <t>B2</t>
  </si>
  <si>
    <t>MARIA DANIELE</t>
  </si>
  <si>
    <t>CAPACITY</t>
  </si>
  <si>
    <t>MIKELYNE.ALVES</t>
  </si>
  <si>
    <t>X'</t>
  </si>
  <si>
    <t>DANIEL.MSILVA</t>
  </si>
  <si>
    <t>SUDESTE</t>
  </si>
  <si>
    <t>RAQUEL MARINHO</t>
  </si>
  <si>
    <t>DOM BRASA LTDA</t>
  </si>
  <si>
    <t>42505861000171</t>
  </si>
  <si>
    <t>LYRA</t>
  </si>
  <si>
    <t>ATENDIDA</t>
  </si>
  <si>
    <t>DISCAGEM</t>
  </si>
  <si>
    <t>TOTAL DE DISCAGEM</t>
  </si>
  <si>
    <t>MEDIA DIS</t>
  </si>
  <si>
    <t>MEDIA ATEN</t>
  </si>
  <si>
    <t>MEDIA CPC</t>
  </si>
  <si>
    <t>DICAGEM MÊS</t>
  </si>
  <si>
    <t>ATENDIDO MÊS</t>
  </si>
  <si>
    <t>HIT</t>
  </si>
  <si>
    <t>TRABALHADOS</t>
  </si>
  <si>
    <t>EFICIENCIA</t>
  </si>
  <si>
    <t>CPC DIA</t>
  </si>
  <si>
    <t>ATENDIDA DIA</t>
  </si>
  <si>
    <t>DISCAGEM DIA</t>
  </si>
  <si>
    <t>TEMPO DISP</t>
  </si>
  <si>
    <t>LOGIN_AGENTE</t>
  </si>
  <si>
    <t>WORKGROUP_NAME</t>
  </si>
  <si>
    <t>LOGIN</t>
  </si>
  <si>
    <t>LOGOUT</t>
  </si>
  <si>
    <t>LOGADO</t>
  </si>
  <si>
    <t>QTD</t>
  </si>
  <si>
    <t>DESLOGADO</t>
  </si>
  <si>
    <t>OCIOSO</t>
  </si>
  <si>
    <t>EM ATENDIMENTO</t>
  </si>
  <si>
    <t>QTD. ATENDIMENTO</t>
  </si>
  <si>
    <t>POS ATENDIMENTO</t>
  </si>
  <si>
    <t>ADM - FEEDBACK</t>
  </si>
  <si>
    <t>ADM - GINASTICA LABORAL</t>
  </si>
  <si>
    <t>ADM - PESSOAL</t>
  </si>
  <si>
    <t>ADM - TREINAMENTO</t>
  </si>
  <si>
    <t>BANHEIRO</t>
  </si>
  <si>
    <t>ESTACIONAR</t>
  </si>
  <si>
    <t>NR17 - ALMOCO</t>
  </si>
  <si>
    <t>NR17 - DESCANSO 1</t>
  </si>
  <si>
    <t>NR17 - DESCANSO 2</t>
  </si>
  <si>
    <t>REUNIAO</t>
  </si>
  <si>
    <t>BOLETO</t>
  </si>
  <si>
    <t>DATA AJUSTADA</t>
  </si>
  <si>
    <t>CONCATENADO</t>
  </si>
  <si>
    <t>FOLLOW</t>
  </si>
  <si>
    <t>VALIDADOR</t>
  </si>
  <si>
    <t>DIA UTIL</t>
  </si>
  <si>
    <t>CARTEIRA</t>
  </si>
  <si>
    <t>TEMPO LOGADO</t>
  </si>
  <si>
    <t>TEMPO NA EMPRESA</t>
  </si>
  <si>
    <t>FORA DISCADOR</t>
  </si>
  <si>
    <t>FALADO</t>
  </si>
  <si>
    <t>PÓS</t>
  </si>
  <si>
    <t>IDLE</t>
  </si>
  <si>
    <t>PAUSA</t>
  </si>
  <si>
    <t>DISPONIVEL</t>
  </si>
  <si>
    <t>NR17</t>
  </si>
  <si>
    <t>OUTRAS PAUSA</t>
  </si>
  <si>
    <t>VP_STD_PF_MANUAL</t>
  </si>
  <si>
    <t>SARAHOLIVEIRA</t>
  </si>
  <si>
    <t>VP_STD_PF_DISCADOR</t>
  </si>
  <si>
    <t>SAMIANASCIMENTO</t>
  </si>
  <si>
    <t>VP_COOPER_01</t>
  </si>
  <si>
    <t>NARIELEGUEDES</t>
  </si>
  <si>
    <t>VP_COLCHAO</t>
  </si>
  <si>
    <t>CLAUDIABARREIRA</t>
  </si>
  <si>
    <t>VP_BRAD_01</t>
  </si>
  <si>
    <t>VP_AMC_DO_BRASIL</t>
  </si>
  <si>
    <t>SAMARAPAIXAO</t>
  </si>
  <si>
    <t>VP_STD_PJ_MANUAL</t>
  </si>
  <si>
    <t>NATHALIAMARQUES</t>
  </si>
  <si>
    <t>SABRINAERLLEN</t>
  </si>
  <si>
    <t>MIKELYNEALVES</t>
  </si>
  <si>
    <t>VP_STD_PJ_DISCADOR</t>
  </si>
  <si>
    <t>RAYSSAQUEIROZ</t>
  </si>
  <si>
    <t>MAYARAMELO</t>
  </si>
  <si>
    <t>SAMIAAGOSTINHO</t>
  </si>
  <si>
    <t>DANIELMSILVA</t>
  </si>
  <si>
    <t>VANESSACARNEIRO</t>
  </si>
  <si>
    <t>LUCASPEDRACA</t>
  </si>
  <si>
    <t>ANALIAMORAIS</t>
  </si>
  <si>
    <t>DANIELELEITE</t>
  </si>
  <si>
    <t>CLAUDIAVALERO</t>
  </si>
  <si>
    <t>MARCIAFACANHA</t>
  </si>
  <si>
    <t>FELIPEFERREIRA</t>
  </si>
  <si>
    <t>LUZIACASTRO</t>
  </si>
  <si>
    <t>MARLEYALVES</t>
  </si>
  <si>
    <t>FERNANDALIMA</t>
  </si>
  <si>
    <t>RAQUELMARINHO</t>
  </si>
  <si>
    <t>TEMPO REALIZADO</t>
  </si>
  <si>
    <t>AMBIENTALLIX SOLUCOES EM RESIDUOS LTDA</t>
  </si>
  <si>
    <t>15062166000100</t>
  </si>
  <si>
    <t>RENATO.OLIVEIRA</t>
  </si>
  <si>
    <t>RENATOOLIVEIRA</t>
  </si>
  <si>
    <t>F. B. DISTRIBUIDORA DE ALIMENTOS LTDA</t>
  </si>
  <si>
    <t>10834660000121</t>
  </si>
  <si>
    <t xml:space="preserve">23 DIAS </t>
  </si>
  <si>
    <t>NATA.RODRIGUES</t>
  </si>
  <si>
    <t>PILARES DO SABER LTDA</t>
  </si>
  <si>
    <t>23607757000143</t>
  </si>
  <si>
    <t>EFEITO VISUAL COMUNICACAO E PUBLICIDADE</t>
  </si>
  <si>
    <t>12528057000147</t>
  </si>
  <si>
    <t>AGRO - PJ</t>
  </si>
  <si>
    <t>LIEGINAPAZ</t>
  </si>
  <si>
    <t>IMPERIO EMPREENDIMENTOS COMERCIAIS E SER</t>
  </si>
  <si>
    <t>46194914000131</t>
  </si>
  <si>
    <t>COSTA &amp; OLIVEIRA DISTRIBUIDORA LTDA</t>
  </si>
  <si>
    <t>34731357000161</t>
  </si>
  <si>
    <t>GALMATAN CONSTRUCAO E SERVICOS GERAIS LT</t>
  </si>
  <si>
    <t>19088794000115</t>
  </si>
  <si>
    <t>M S MANUT E MONTAGEM INDUST LTDA</t>
  </si>
  <si>
    <t>20043977000101</t>
  </si>
  <si>
    <t>BRUNO.BEZERRA</t>
  </si>
  <si>
    <t>KARINE.SANTOS</t>
  </si>
  <si>
    <t>MD MATERIAL HOSPITALAR LTDA</t>
  </si>
  <si>
    <t>7294636000132</t>
  </si>
  <si>
    <t>BRUNOBEZERRA</t>
  </si>
  <si>
    <t>BEATRIZPARENTE</t>
  </si>
  <si>
    <t>ADAILTON.BERNARDO</t>
  </si>
  <si>
    <t>MAIRLE.ALBUQUERQUE</t>
  </si>
  <si>
    <t>KARINE RODRIGUES</t>
  </si>
  <si>
    <t>BEATRIZ PARENTE</t>
  </si>
  <si>
    <t>J. C. DOS SANTOS</t>
  </si>
  <si>
    <t>44380185000182</t>
  </si>
  <si>
    <t>ANTONIO RODRIGUES DA SILVA 00735123110</t>
  </si>
  <si>
    <t>40043997000181</t>
  </si>
  <si>
    <t>MAIRLEALBUQUERQU</t>
  </si>
  <si>
    <t>KATIAMORAIS</t>
  </si>
  <si>
    <t>ADAILTONBERNARDO</t>
  </si>
  <si>
    <t>ANTONIARENATA</t>
  </si>
  <si>
    <t>PREV</t>
  </si>
  <si>
    <t>SANTANDER_PF_01</t>
  </si>
  <si>
    <t>NAN</t>
  </si>
  <si>
    <t>SANTANDER_E1_PJ_06</t>
  </si>
  <si>
    <t>DCB</t>
  </si>
  <si>
    <t>SANTANDER_E1_PJ_02</t>
  </si>
  <si>
    <t>NR</t>
  </si>
  <si>
    <t>SANTANDER_PF_02</t>
  </si>
  <si>
    <t>NVD</t>
  </si>
  <si>
    <t>SANTANDER_PF_03</t>
  </si>
  <si>
    <t>DVC</t>
  </si>
  <si>
    <t>SANTANDER_E1_PJ_01</t>
  </si>
  <si>
    <t>DAC</t>
  </si>
  <si>
    <t>DRO</t>
  </si>
  <si>
    <t>DBU</t>
  </si>
  <si>
    <t>SANTANDER_E2_PJ_02</t>
  </si>
  <si>
    <t>DNA</t>
  </si>
  <si>
    <t>DIO</t>
  </si>
  <si>
    <t>DST</t>
  </si>
  <si>
    <t>SW_DBS</t>
  </si>
  <si>
    <t>DNR</t>
  </si>
  <si>
    <t>SANTANDER_E1_PJ_04</t>
  </si>
  <si>
    <t>CC_NRT</t>
  </si>
  <si>
    <t>DNC</t>
  </si>
  <si>
    <t>TZ</t>
  </si>
  <si>
    <t>DAM</t>
  </si>
  <si>
    <t>DAD</t>
  </si>
  <si>
    <t>SANTANDER_PF_04</t>
  </si>
  <si>
    <t>NON</t>
  </si>
  <si>
    <t>SANTANDER_E1_PJ_03</t>
  </si>
  <si>
    <t>ADAILTON HONORATO</t>
  </si>
  <si>
    <t>JOSE CARLOS</t>
  </si>
  <si>
    <t>P R DOS REIS SANTOS CONSULTORIA E COMERC</t>
  </si>
  <si>
    <t>40424185000186</t>
  </si>
  <si>
    <t>ALO BEBIDAS LTDA</t>
  </si>
  <si>
    <t>52874846000154</t>
  </si>
  <si>
    <t>GOVERNOS</t>
  </si>
  <si>
    <t>Após analise realizada não somos favoraveis a proposta pelos seguintes motivos: Desconto excede os parametros. Limitar desconto em 94.0%</t>
  </si>
  <si>
    <t>HORA OK</t>
  </si>
  <si>
    <t>Campanha</t>
  </si>
  <si>
    <t>Status_Telefonia</t>
  </si>
  <si>
    <t>BRADESCO_01</t>
  </si>
  <si>
    <t>COOPERFORTE_01</t>
  </si>
  <si>
    <t>BRADESCO_02</t>
  </si>
  <si>
    <t>COOPERFORTE_02</t>
  </si>
  <si>
    <t>DRF</t>
  </si>
  <si>
    <t>Após analise realizada não somos favoraveis a proposta pelos seguintes motivos: Desconto excede os parametros. Limitar desconto em 72.0%</t>
  </si>
  <si>
    <t>GESTTAR SERVICE LTDA</t>
  </si>
  <si>
    <t>47765859000155</t>
  </si>
  <si>
    <t>V. A. DA SILVA ACOUGUE LTDA</t>
  </si>
  <si>
    <t>27349274000147</t>
  </si>
  <si>
    <t>S</t>
  </si>
  <si>
    <t>N</t>
  </si>
  <si>
    <t>BEATRIZ.PARENTE</t>
  </si>
  <si>
    <t>Após analise realizada não somos favoraveis a proposta pelos seguintes motivos: Desconto excede os parametros. Limitar desconto em 85.0%</t>
  </si>
  <si>
    <t>VIRADA AUDIO VIDEO E INFORMATICA LTDA</t>
  </si>
  <si>
    <t>741025000146</t>
  </si>
  <si>
    <t>PROPOSTA CANCELADA</t>
  </si>
  <si>
    <t>SANTANDER_E1_PJ_05</t>
  </si>
  <si>
    <t>GRAZIELYLIMA</t>
  </si>
  <si>
    <t>V A H DAS NEVES LTDA</t>
  </si>
  <si>
    <t>63648323000106</t>
  </si>
  <si>
    <t>M M DA COSTA LTDA</t>
  </si>
  <si>
    <t>14080426000107</t>
  </si>
  <si>
    <t>RICARDO VIEIRA EMPREENDIMENTOS LTDA</t>
  </si>
  <si>
    <t>23156224000192</t>
  </si>
  <si>
    <t>CLEDIANE MARIANO</t>
  </si>
  <si>
    <t>MARIANA PANIFICACAO E MERCEARIA LTDA</t>
  </si>
  <si>
    <t>9133100000160</t>
  </si>
  <si>
    <t xml:space="preserve">VALDENE DE SOUSA 71585273368 </t>
  </si>
  <si>
    <t>KAUANEGOMES</t>
  </si>
  <si>
    <t>REINALDO LENO CALDAS DE CASTRO</t>
  </si>
  <si>
    <t>85856380282</t>
  </si>
  <si>
    <t>NATÃ RODRIGUES</t>
  </si>
  <si>
    <t>MENDONCA SAL MARINHO LTDA</t>
  </si>
  <si>
    <t>29797431000102</t>
  </si>
  <si>
    <t>CLAUDIMIRO BARBOSA DOS SANTOS</t>
  </si>
  <si>
    <t>3151847000165</t>
  </si>
  <si>
    <t>ALIPIO MATERIAL DE CONSTRUCAO LTDA</t>
  </si>
  <si>
    <t>41185237000171</t>
  </si>
  <si>
    <t>RITA MARIA MASCARENHAS DOS SANTOS</t>
  </si>
  <si>
    <t>MAIARA.COSTA</t>
  </si>
  <si>
    <t>VANIELLY.ALMEIDA</t>
  </si>
  <si>
    <t>ADMILSON AGUIAR DE SOUZA</t>
  </si>
  <si>
    <t>1540054608</t>
  </si>
  <si>
    <t>P F SILVA</t>
  </si>
  <si>
    <t>42200777000140</t>
  </si>
  <si>
    <t>CELSO ROBERTO CRUZ DA COLONIA JUNIOR</t>
  </si>
  <si>
    <t>49476238534</t>
  </si>
  <si>
    <t>MAIARA DA SILVA</t>
  </si>
  <si>
    <t>CLAUDIA VALERIA COMERCIAL LTDA</t>
  </si>
  <si>
    <t>31057570000141</t>
  </si>
  <si>
    <t>PIU PIU DISTRIBUIDORA DE FRUTAS E LEGUME</t>
  </si>
  <si>
    <t>12899899000105</t>
  </si>
  <si>
    <t>WELLINGTON MARQUES DE BARROS</t>
  </si>
  <si>
    <t>34697229000149</t>
  </si>
  <si>
    <t>MONT RIO GPS EQUIPAMENTOS AGRICOLAS LTDA</t>
  </si>
  <si>
    <t>43678159000172</t>
  </si>
  <si>
    <t>KARINESANTOS</t>
  </si>
  <si>
    <t>GABRIELACRUZ</t>
  </si>
  <si>
    <t>JONATASSILVA</t>
  </si>
  <si>
    <t>NATARODRIGUES</t>
  </si>
  <si>
    <t>MAIARACOSTA</t>
  </si>
  <si>
    <t>Negado, pois o valor da garantia é superior ao da proposta</t>
  </si>
  <si>
    <t>ANTONIO ALVES DE SOUSA FILHO</t>
  </si>
  <si>
    <t>44165900320</t>
  </si>
  <si>
    <t>M A DA SILVA GALDINO ME</t>
  </si>
  <si>
    <t>4904810000123</t>
  </si>
  <si>
    <t>ERALDO RIBEIRO DE LIMA</t>
  </si>
  <si>
    <t>9279521000102</t>
  </si>
  <si>
    <t>VIEIRA E ROCHA COMERCIO ATACADISTA DE PR</t>
  </si>
  <si>
    <t>22646044000126</t>
  </si>
  <si>
    <t>BRUNO CUNHA</t>
  </si>
  <si>
    <t>PANTCOMPONENTS SOLUCOES EM PECAS DE FUND</t>
  </si>
  <si>
    <t>44886442000152</t>
  </si>
  <si>
    <t>J W DE QUEIROZ JUCA AUTO PECAS</t>
  </si>
  <si>
    <t>28257781000113</t>
  </si>
  <si>
    <t>ARIOMAR GOUVEA COELHO</t>
  </si>
  <si>
    <t>32448322000194</t>
  </si>
  <si>
    <t>VANIELLY RAYANE</t>
  </si>
  <si>
    <t>FRANCISCO ADALBERTO PAULINO DA SILVA</t>
  </si>
  <si>
    <t>13008317000116</t>
  </si>
  <si>
    <t>LT PNEUS MINAS LTDA</t>
  </si>
  <si>
    <t>28251519000161</t>
  </si>
  <si>
    <t>44.274.093 FRANCILENE CLAUDIANO DE ARAUJ</t>
  </si>
  <si>
    <t>44274093000118</t>
  </si>
  <si>
    <t>EDER PEREIRA DE PAULA</t>
  </si>
  <si>
    <t>1545866171</t>
  </si>
  <si>
    <t>COOPERFORTE_04</t>
  </si>
  <si>
    <t>VANIELLYALMEIDA</t>
  </si>
  <si>
    <t>MEGA EVENTO UF</t>
  </si>
  <si>
    <t>J. L. COSTA ESTEVAM LTDA</t>
  </si>
  <si>
    <t>32216752000180</t>
  </si>
  <si>
    <t>LEANDRO PONTES PESSOA</t>
  </si>
  <si>
    <t>3044813786</t>
  </si>
  <si>
    <t>LOG COMERCIO DE GLP LTDA</t>
  </si>
  <si>
    <t>9188305000143</t>
  </si>
  <si>
    <t>LAURA ANDREA ANSELMO DE AMORIM</t>
  </si>
  <si>
    <t>4111933000107</t>
  </si>
  <si>
    <t>GREGORI WILKER DA SILVA MOVEIS PLANEJADO</t>
  </si>
  <si>
    <t>35195646000156</t>
  </si>
  <si>
    <t>SANTANDER_E2_PJ_03</t>
  </si>
  <si>
    <t>GABRIELA.CRUZ</t>
  </si>
  <si>
    <t>H. T. PRESTES DE MELO LTDA</t>
  </si>
  <si>
    <t>20248874000170</t>
  </si>
  <si>
    <t>EDITORA GLOBAL ASSESSORIA E PUBLICIDADE</t>
  </si>
  <si>
    <t>8401599000187</t>
  </si>
  <si>
    <t>DISTRIBUIDORA E TABACARIA SOCIEDADE DO G</t>
  </si>
  <si>
    <t>37475235000140</t>
  </si>
  <si>
    <t>ANDRADE SERVICOS DE CONSTRUCAO LTDA</t>
  </si>
  <si>
    <t>22809022000130</t>
  </si>
  <si>
    <t>F. F. B. DE BRITO CONSULTORIA EMPRESARIA</t>
  </si>
  <si>
    <t>42660411000153</t>
  </si>
  <si>
    <t>ELISANGELA ALVES GOUVEA LTDA</t>
  </si>
  <si>
    <t>7399844000104</t>
  </si>
  <si>
    <t>JR CAR - AUTO PECAS E SERVICOS LTDA</t>
  </si>
  <si>
    <t>20347954000182</t>
  </si>
  <si>
    <t>IDEALLE MOVEIS E ELETRO LTDA</t>
  </si>
  <si>
    <t>42751451000100</t>
  </si>
  <si>
    <t>WS MARMORARIA E CONSTRUCOES LTDA</t>
  </si>
  <si>
    <t>27124760000167</t>
  </si>
  <si>
    <t>RAFAELL AMORIM DO NASCIMENTO</t>
  </si>
  <si>
    <t>34303714000190</t>
  </si>
  <si>
    <t>RAFAELL AMORIM DO NASCIMENTO MANUTENCAO</t>
  </si>
  <si>
    <t>39792037000135</t>
  </si>
  <si>
    <t>J F SOBRINHO LTDA</t>
  </si>
  <si>
    <t>13808128000128</t>
  </si>
  <si>
    <t>LIRIOS VERDES LTDA</t>
  </si>
  <si>
    <t>40937288000140</t>
  </si>
  <si>
    <t>SPECIALE PANIFICACOES LTDA</t>
  </si>
  <si>
    <t>14229550000191</t>
  </si>
  <si>
    <t>VIA DIRETA PRIVATE LABEL INDUSTRIA E COM</t>
  </si>
  <si>
    <t>19107146000169</t>
  </si>
  <si>
    <t>LIFE ODONTO LTDA</t>
  </si>
  <si>
    <t>23263594000129</t>
  </si>
  <si>
    <t>BENEVOLO CAFETERIA E GELATO LTDA</t>
  </si>
  <si>
    <t>35934764000139</t>
  </si>
  <si>
    <t>BENEVOLO SERVICOS NORT LTDA</t>
  </si>
  <si>
    <t>35930297000179</t>
  </si>
  <si>
    <t>BENEVOLO COMERCIO DE ALIMENTOS LTDA</t>
  </si>
  <si>
    <t>34537185000190</t>
  </si>
  <si>
    <t>BENEVOLO INDUSTRIA COMERCIO E DISTRIBUIC</t>
  </si>
  <si>
    <t>32478534000114</t>
  </si>
  <si>
    <t>24996864000173</t>
  </si>
  <si>
    <t>24996864000254</t>
  </si>
  <si>
    <t>BENEVOLO GELATO E CAFETERIA LTDA</t>
  </si>
  <si>
    <t>47709544000190</t>
  </si>
  <si>
    <t>ANTONIO PETRUCIO DE JESUS MATOS</t>
  </si>
  <si>
    <t>542236524</t>
  </si>
  <si>
    <t>Após analise realizada não somos favoraveis a proposta pelos seguintes motivos: Desconto excede os parametros. Limitar desconto em 27.0%</t>
  </si>
  <si>
    <t>MEXUM ENGENHARIA E CONSTRUCOES LTDA</t>
  </si>
  <si>
    <t>27406174000105</t>
  </si>
  <si>
    <t>VIDRACARIA LIDER LTDA</t>
  </si>
  <si>
    <t>18674423000152</t>
  </si>
  <si>
    <t>ALFREDO DE ASSIS CARDOSO SILVA</t>
  </si>
  <si>
    <t>25570218300</t>
  </si>
  <si>
    <t>CARLOS EDUARDO S. MELO</t>
  </si>
  <si>
    <t>16889821000160</t>
  </si>
  <si>
    <t>3278064000147</t>
  </si>
  <si>
    <t>SARITA STONE LTDA</t>
  </si>
  <si>
    <t>51407334000115</t>
  </si>
  <si>
    <t>2026-09-01</t>
  </si>
  <si>
    <t>2026-09-02</t>
  </si>
  <si>
    <t>JAQUELINEMAGALHA</t>
  </si>
  <si>
    <t>MICHELEGUIMARAES</t>
  </si>
  <si>
    <t>101/09/2026PF</t>
  </si>
  <si>
    <t>601/09/2026PF</t>
  </si>
  <si>
    <t>1401/09/2026PJ</t>
  </si>
  <si>
    <t>401/09/2026PJ</t>
  </si>
  <si>
    <t>1101/09/2026PJ</t>
  </si>
  <si>
    <t>901/09/2026PF</t>
  </si>
  <si>
    <t>701/09/2026PF</t>
  </si>
  <si>
    <t>501/09/2026PJ</t>
  </si>
  <si>
    <t>201/09/2026PF</t>
  </si>
  <si>
    <t>1201/09/2026PJ</t>
  </si>
  <si>
    <t>501/09/2026PF</t>
  </si>
  <si>
    <t>1301/09/2026PJ</t>
  </si>
  <si>
    <t>301/09/2026PF</t>
  </si>
  <si>
    <t>1001/09/2026PF</t>
  </si>
  <si>
    <t>1101/09/2026PF</t>
  </si>
  <si>
    <t>701/09/2026PJ</t>
  </si>
  <si>
    <t>301/09/2026PJ</t>
  </si>
  <si>
    <t>1001/09/2026PJ</t>
  </si>
  <si>
    <t>101/09/2026PJ</t>
  </si>
  <si>
    <t>801/09/2026PF</t>
  </si>
  <si>
    <t>901/09/2026PJ</t>
  </si>
  <si>
    <t>801/09/2026PJ</t>
  </si>
  <si>
    <t>601/09/2026PJ</t>
  </si>
  <si>
    <t>201/09/2026PJ</t>
  </si>
  <si>
    <t>401/09/2026PF</t>
  </si>
  <si>
    <t>2026-09-03</t>
  </si>
  <si>
    <t>902/09/2026PF</t>
  </si>
  <si>
    <t>1402/09/2026PJ</t>
  </si>
  <si>
    <t>102/09/2026PJ</t>
  </si>
  <si>
    <t>502/09/2026PF</t>
  </si>
  <si>
    <t>702/09/2026PJ</t>
  </si>
  <si>
    <t>1102/09/2026PJ</t>
  </si>
  <si>
    <t>202/09/2026PF</t>
  </si>
  <si>
    <t>202/09/2026PJ</t>
  </si>
  <si>
    <t>102/09/2026PF</t>
  </si>
  <si>
    <t>602/09/2026PF</t>
  </si>
  <si>
    <t>1002/09/2026PJ</t>
  </si>
  <si>
    <t>1302/09/2026PJ</t>
  </si>
  <si>
    <t>802/09/2026PF</t>
  </si>
  <si>
    <t>MICHELE.GUIMARAES</t>
  </si>
  <si>
    <t>402/09/2026PJ</t>
  </si>
  <si>
    <t>902/09/2026PJ</t>
  </si>
  <si>
    <t>602/09/2026PJ</t>
  </si>
  <si>
    <t>JAQUELINE.MAGALHAES</t>
  </si>
  <si>
    <t>1202/09/2026PJ</t>
  </si>
  <si>
    <t>302/09/2026PF</t>
  </si>
  <si>
    <t>802/09/2026PJ</t>
  </si>
  <si>
    <t>502/09/2026PJ</t>
  </si>
  <si>
    <t>302/09/2026PJ</t>
  </si>
  <si>
    <t>1002/09/2026PF</t>
  </si>
  <si>
    <t>402/09/2026PF</t>
  </si>
  <si>
    <t>702/09/2026PF</t>
  </si>
  <si>
    <t>603/09/2026PF</t>
  </si>
  <si>
    <t>203/09/2026PF</t>
  </si>
  <si>
    <t>103/09/2026PF</t>
  </si>
  <si>
    <t>803/09/2026PJ</t>
  </si>
  <si>
    <t>103/09/2026PJ</t>
  </si>
  <si>
    <t>903/09/2026PF</t>
  </si>
  <si>
    <t>203/09/2026PJ</t>
  </si>
  <si>
    <t>303/09/2026PJ</t>
  </si>
  <si>
    <t>903/09/2026PJ</t>
  </si>
  <si>
    <t>1103/09/2026PJ</t>
  </si>
  <si>
    <t>1303/09/2026PJ</t>
  </si>
  <si>
    <t>703/09/2026PF</t>
  </si>
  <si>
    <t>503/09/2026PJ</t>
  </si>
  <si>
    <t>1203/09/2026PJ</t>
  </si>
  <si>
    <t>303/09/2026PF</t>
  </si>
  <si>
    <t>803/09/2026PF</t>
  </si>
  <si>
    <t>603/09/2026PJ</t>
  </si>
  <si>
    <t>1003/09/2026PJ</t>
  </si>
  <si>
    <t>503/09/2026PF</t>
  </si>
  <si>
    <t>403/09/2026PF</t>
  </si>
  <si>
    <t>403/09/2026PJ</t>
  </si>
  <si>
    <t>703/09/2026PJ</t>
  </si>
  <si>
    <t>2026-09-04</t>
  </si>
  <si>
    <t>AGRO - PF</t>
  </si>
  <si>
    <t>608/09/2026PF</t>
  </si>
  <si>
    <t>1008/09/2026PJ</t>
  </si>
  <si>
    <t>408/09/2026PJ</t>
  </si>
  <si>
    <t>508/09/2026PJ</t>
  </si>
  <si>
    <t>808/09/2026PF</t>
  </si>
  <si>
    <t>708/09/2026PF</t>
  </si>
  <si>
    <t>108/09/2026PJ</t>
  </si>
  <si>
    <t>308/09/2026PF</t>
  </si>
  <si>
    <t>208/09/2026PF</t>
  </si>
  <si>
    <t>908/09/2026PJ</t>
  </si>
  <si>
    <t>908/09/2026PF</t>
  </si>
  <si>
    <t>708/09/2026PJ</t>
  </si>
  <si>
    <t>1208/09/2026PJ</t>
  </si>
  <si>
    <t>308/09/2026PJ</t>
  </si>
  <si>
    <t>808/09/2026PJ</t>
  </si>
  <si>
    <t>108/09/2026PF</t>
  </si>
  <si>
    <t>1108/09/2026PJ</t>
  </si>
  <si>
    <t>408/09/2026PF</t>
  </si>
  <si>
    <t>508/09/2026PF</t>
  </si>
  <si>
    <t>208/09/2026PJ</t>
  </si>
  <si>
    <t>608/09/2026PJ</t>
  </si>
  <si>
    <t>1008/09/2026PF</t>
  </si>
  <si>
    <t>2026-09-08</t>
  </si>
  <si>
    <t>VP_STD_PJ_NAO_AJUIZADO</t>
  </si>
  <si>
    <t>Aqui entendo que devemos ter mais evolução no processo para majorar a proposta futuramente.
1º - foi negociado somente o Refin. Riscos sempre busca a negociação como um todo
2º - 85% de deságio e ação recém ajuizada(junho de 26), muito desconto na largada. A proposta inclusive deve ser no valor do JEEP( se é que o JEEP não vale mais).
3º A diligência restou infrutífera. Ok. O que podemos incomodar juridicamente ? Não me parece que ofertar 85% agora em uma única operação seja o caminho.
Portanto, recomendo novos gatilhos para majorar proposta( inclusive avançar para pesquisas judiciais, grupo...) e negociar o todo futuramente.</t>
  </si>
  <si>
    <t>Acompanho este caso desde a primeira proposta apresentada em fevereiro/2026, inicialmente no valor de R$ 161 mil parcelados em 30 meses, posteriormente ajustada para R$ 130 mil à vista e, agora, para R$ 150 mil à vista. Embora tenha havido evolução das condições negociais, as ofertas permanecem substancialmente inferiores à perspectiva de recuperação do crédito pela via judicial.
Conforme já destacado em parecer anterior, os imóveis penhorados possuem valor estimado amplamente superior ao risco da operação e o Banco logrou êxito em efetivar as constrições antes dos demais credores, circunstância que reforça a expectativa de recuperação integral. Soma-se a isso a inclusão da empresa Hunter Participações S/A no polo passivo da execução, ampliando o alcance patrimonial da demanda.
Assim, ainda que a recuperação pela via expropriatória demande maior tempo, entendo que a expectativa de recebimento continua superior às propostas apresentadas até o momento. Diante desse cenário, manifesto-me desfavorável à aprovação da oferta de R$ 150 mil à vista, recomendando o prosseguimento da execução, admitindo eventual reanálise apenas mediante proposta que se aproxime, no mínimo, do saldo contábil das operações, atualmente em R$ 761.157,15.</t>
  </si>
  <si>
    <t>Não conseguimos melhorar a entrada? Me incomoda o fato do cliente não ter pago nada, nem em origem, nem em acordoa anteriores..</t>
  </si>
  <si>
    <t>A proposta está muito aquém. Calculadora de 261 mil, ações recém ajuizadas, deságio de 69%
Bens localizados em PP. 99K para pagamento.</t>
  </si>
  <si>
    <t>Bens localizados em PP. 99K para pagamento.</t>
  </si>
  <si>
    <t>C. PEREIRA DA SILVA FILHO</t>
  </si>
  <si>
    <t>18520416000104</t>
  </si>
  <si>
    <t>Exceção Alto Ticket PJ valor de risco do grupo acima de 500k. Proposta em exceção para deliberação do Gestor pois se trata de caso alto impacto/alto ticket.</t>
  </si>
  <si>
    <t>CALU COMBUSTIVEIS LTDA</t>
  </si>
  <si>
    <t>40290010000123</t>
  </si>
  <si>
    <t>AURELIO DE OLIVEIRA MAGALHAES LTDA</t>
  </si>
  <si>
    <t>13152056000103</t>
  </si>
  <si>
    <t>JOSE FELICIO DA SILVA FILHO</t>
  </si>
  <si>
    <t>61380938368</t>
  </si>
  <si>
    <t>L L C DA SILVA</t>
  </si>
  <si>
    <t>49610509000145</t>
  </si>
  <si>
    <t>R. R. GOTIRFE &amp; CIA LTDA</t>
  </si>
  <si>
    <t>35750459000197</t>
  </si>
  <si>
    <t>SUPERMERCADO DIA A DIA LTDA</t>
  </si>
  <si>
    <t>37989416000194</t>
  </si>
  <si>
    <t>Não estou de acordo em razão da PDD.</t>
  </si>
  <si>
    <t>CONSTRUTORA FERREIRA PESSOA LTDA</t>
  </si>
  <si>
    <t>13294597000176</t>
  </si>
  <si>
    <t>PAULO JOSE DE AZEVEDO REIS</t>
  </si>
  <si>
    <t>32934572749</t>
  </si>
  <si>
    <t>MUNDIAL MATERIAIS DE CONSTRUCOES E TRANS</t>
  </si>
  <si>
    <t>17164702000103</t>
  </si>
  <si>
    <t>PRADO STUDIO DE BELEZA LTDA</t>
  </si>
  <si>
    <t>45129232000182</t>
  </si>
  <si>
    <t>Negado, considerando a PDD existente. Valor de PDD: R$128991.19</t>
  </si>
  <si>
    <t>PAULO ROBERTO BARBOSA COELHO</t>
  </si>
  <si>
    <t>23849037134</t>
  </si>
  <si>
    <t>Após analise realizada não somos favoraveis a proposta pelos seguintes motivos: Desconto excede os parametros. Limitar desconto em 60.0%; Proposta excede o dispersao de 20% permitido para acordos entre 3 e 6 meses.</t>
  </si>
  <si>
    <t>JVM COMERCIO VAREJISTA E SERVICOS LTDA</t>
  </si>
  <si>
    <t>33944645000131</t>
  </si>
  <si>
    <t>INNOVARMED PRODUTOS HOSPITALARES LTDA</t>
  </si>
  <si>
    <t>8955615000183</t>
  </si>
  <si>
    <t>Após analise realizada não somos favoraveis a proposta pelos seguintes motivos: Desconto excede os parametros. Limitar desconto em 44.0%</t>
  </si>
  <si>
    <t>DIOGO RODRIGUES DA SILVA BORGES</t>
  </si>
  <si>
    <t>6516662100</t>
  </si>
  <si>
    <t>Após analise realizada não somos favoraveis a proposta pelos seguintes motivos: Desconto excede os parametros. Limitar desconto em 65.0%; Proposta excede o dispersao de 30% permitido para acordos entre 6 e 12 meses.</t>
  </si>
  <si>
    <t>ANTONIA DE ALMEIDA SANTOS</t>
  </si>
  <si>
    <t>32422881000125</t>
  </si>
  <si>
    <t>Negado, considerando a PDD existente. Valor de PDD: R$22583.15</t>
  </si>
  <si>
    <t>TELSAT SEGURANCA ELETRONICA LTDA</t>
  </si>
  <si>
    <t>15139110000106</t>
  </si>
  <si>
    <t>Exceção Alto Ticket PJ valor de risco do grupo acima de 500k. Negado, pois o valor da garantia é superior ao da proposta</t>
  </si>
  <si>
    <t>Negado, considerando a PDD existente. Valor de PDD: R$121476.84</t>
  </si>
  <si>
    <t>CESAR BRITO SALOMAO - CEARA STEEL</t>
  </si>
  <si>
    <t>17449276000154</t>
  </si>
  <si>
    <t>LIG TV LTDA</t>
  </si>
  <si>
    <t>3997900000143</t>
  </si>
  <si>
    <t>Negado, considerando a PDD existente. Valor de PDD: R$115986.21</t>
  </si>
  <si>
    <t>RAFAEL RONDINA DORTE DE OLIVEIRA LTDA</t>
  </si>
  <si>
    <t>34651060000196</t>
  </si>
  <si>
    <t>FERNANDES &amp; FREITAS LTDA</t>
  </si>
  <si>
    <t>25210280000193</t>
  </si>
  <si>
    <t>EVER 20 CONFECCOES DO VESTUARIO LTDA</t>
  </si>
  <si>
    <t>22861402000113</t>
  </si>
  <si>
    <t>FORTELETRICA LTDA</t>
  </si>
  <si>
    <t>35309531000145</t>
  </si>
  <si>
    <t>CORAIS MILAGRES LTDA</t>
  </si>
  <si>
    <t>22975670000166</t>
  </si>
  <si>
    <t>DIONATAN SILVA MEIRA LTDA</t>
  </si>
  <si>
    <t>20503920000130</t>
  </si>
  <si>
    <t>ANDRE GOMES IMOBILIARIA LTDA</t>
  </si>
  <si>
    <t>34464470000128</t>
  </si>
  <si>
    <t>CLINICA ODONTOLOGICA SORRISO DE MARIA LT</t>
  </si>
  <si>
    <t>47284782000100</t>
  </si>
  <si>
    <t>FORT MORANGOS LTDA</t>
  </si>
  <si>
    <t>36464318000170</t>
  </si>
  <si>
    <t>Não entendo como favorável esta proposta nestes moldes.
Temos 80K de veículos livres em pesquisa patrimonial, que podemos solicitar penhora.
A proposta está em valor inferior e fora do tabelado.</t>
  </si>
  <si>
    <t>VITASPICE BRASIL LTDA</t>
  </si>
  <si>
    <t>11159834000160</t>
  </si>
  <si>
    <t>IMOVEL</t>
  </si>
  <si>
    <t>GILVA PIRES MARTINS MIRANDA</t>
  </si>
  <si>
    <t>93933274168</t>
  </si>
  <si>
    <t>FRANCISCO PAULO AVELAR COSTA JUNIOR</t>
  </si>
  <si>
    <t>81130279553</t>
  </si>
  <si>
    <t xml:space="preserve">DANIEL MARTINS </t>
  </si>
  <si>
    <t>MENDES COMERCIO E CONSTRUCAO LTDA</t>
  </si>
  <si>
    <t>37090906000154</t>
  </si>
  <si>
    <t>Após analise realizada não somos favoraveis a proposta pelos seguintes motivos: Desconto excede os parametros. Limitar desconto em 72.0%; Proposta excede o dispersao de 30% permitido para acordos entre 6 e 12 meses.</t>
  </si>
  <si>
    <t>F. A. DO NASCIMENTO ABREU LTDA</t>
  </si>
  <si>
    <t>A. C. R. LIMA REIS</t>
  </si>
  <si>
    <t>18532847000182</t>
  </si>
  <si>
    <t>JANE DELALIBERA</t>
  </si>
  <si>
    <t>52882500149</t>
  </si>
  <si>
    <t>BONS AMIGOS COMERCIO E SERVICOS LTDA</t>
  </si>
  <si>
    <t>44293958000193</t>
  </si>
  <si>
    <t>SANTANA E NASCIMENTO LTDA</t>
  </si>
  <si>
    <t>20817275000120</t>
  </si>
  <si>
    <t>D. A. SHRODER LTDA</t>
  </si>
  <si>
    <t>19789034000135</t>
  </si>
  <si>
    <t>FERNANDA PEREIRA DE VASCONCELOS</t>
  </si>
  <si>
    <t>25199495000150</t>
  </si>
  <si>
    <t>R. R. DA SILVA</t>
  </si>
  <si>
    <t>24821397000140</t>
  </si>
  <si>
    <t>ANTONIO DE ALMEIDA CARDOSO</t>
  </si>
  <si>
    <t>3059477000130</t>
  </si>
  <si>
    <t>MARCOS ANTONIO PEREIRA DE ARAUJO</t>
  </si>
  <si>
    <t>65977718187</t>
  </si>
  <si>
    <t>MONZA CAR COMERCIO DE VEICULOS LTDA</t>
  </si>
  <si>
    <t>8370195000173</t>
  </si>
  <si>
    <t>JOAO SOUZA BARROS</t>
  </si>
  <si>
    <t>63483106200</t>
  </si>
  <si>
    <t>RUTH DE CASSIA OLIVEIRA NOBREGA</t>
  </si>
  <si>
    <t>814224407</t>
  </si>
  <si>
    <t>ROTA TRANSPORTE LTDA</t>
  </si>
  <si>
    <t>29792014000177</t>
  </si>
  <si>
    <t>SANDRA CRISTIANE SOUZA SILVA</t>
  </si>
  <si>
    <t>37968130204</t>
  </si>
  <si>
    <t>STUDIO R BARBEARIA LTDA</t>
  </si>
  <si>
    <t>47612514000161</t>
  </si>
  <si>
    <t>2026-09-10</t>
  </si>
  <si>
    <t>2026-09-09</t>
  </si>
  <si>
    <t>Exceção Alto Ticket PF valor de risco do grupo acima de 250k. Proposta em exceção para deliberação do Gestor pois se trata de caso alto impacto/alto ticket.</t>
  </si>
  <si>
    <t>Se o veículo está no nome dela, a propriedade é dela e podemos penhorar nos autos em momento oportuno, não importando a posse.
Entendo que podemos gatilhar melhor esse negócio para majorar a proposta.</t>
  </si>
  <si>
    <t>RAIMUNDO RIBEIRO PAIVA</t>
  </si>
  <si>
    <t>22896163387</t>
  </si>
  <si>
    <t>Vamos tentar aproximar essa proposta ao menos nos 10k., que é um ótimo desconto.</t>
  </si>
  <si>
    <t>FABIO JOSE MEDEIROS BARROS</t>
  </si>
  <si>
    <t>92077765453</t>
  </si>
  <si>
    <t>Este cliente pagou uma fatura de cartão de crédito no valor de 37k no mês passado para outra instituição, dentre outros boletos e transferências realizados totalizando movimentações de mais de 50k.
Insira este caso na Lyra para verificarmos o retorno.
Por ora, não sou favorável a esta proposta.</t>
  </si>
  <si>
    <t>GENERAL DISTRIBUIDORA DE PECAS PARA MOTO</t>
  </si>
  <si>
    <t>31985489000121</t>
  </si>
  <si>
    <t>Ainda que a ação proposta seja de execução, temos este bem para possível penhora.
Não vejo motivos para negociarmos abaixo do valor do bem.(R$ 47.303,28)</t>
  </si>
  <si>
    <t>CX COMERCIO DE COSMETICOS LTDA</t>
  </si>
  <si>
    <t>43662155000104</t>
  </si>
  <si>
    <t>FEITO A MAO RESTAURANTE LTDA</t>
  </si>
  <si>
    <t>25195237000104</t>
  </si>
  <si>
    <t>DEIVSON JOSE RODRIGUES FRAGOSO</t>
  </si>
  <si>
    <t>19866960000167</t>
  </si>
  <si>
    <t>Manter a Lyra.
Acordo com 85 dias de atraso, com saldo de 125k com apenas 1 parcela paga.
No mais, os contratos são “novos”.
Seguir via judicial.</t>
  </si>
  <si>
    <t>DAMIAO F. ROSA LTDA</t>
  </si>
  <si>
    <t>36375076000149</t>
  </si>
  <si>
    <t>TORNEADORA REAL LTDA</t>
  </si>
  <si>
    <t>10616273000119</t>
  </si>
  <si>
    <t>MAYARA MARIA</t>
  </si>
  <si>
    <t>VALCLEBER PIRES BRANDAO</t>
  </si>
  <si>
    <t>60377607568</t>
  </si>
  <si>
    <t>GABRIELA ALMEIDA</t>
  </si>
  <si>
    <t>Negado, considerando a PDD existente. Valor de PDD: R$31913.24</t>
  </si>
  <si>
    <t>LUCIA ROSA MARTINS RIBEIRO 51884925120</t>
  </si>
  <si>
    <t>24266533000188</t>
  </si>
  <si>
    <t>CREATIVE SOLUCOES COMERCIO DE MOVEIS LTD</t>
  </si>
  <si>
    <t>4251374000130</t>
  </si>
  <si>
    <t>CNC TRANSPORTES ONE LTDA</t>
  </si>
  <si>
    <t>35989903000121</t>
  </si>
  <si>
    <t>ANGELA KESIA DE OLIVEIRA</t>
  </si>
  <si>
    <t>29487107000198</t>
  </si>
  <si>
    <t>J M DE OLIVEIRA BEBIDAS E MERCEARIA</t>
  </si>
  <si>
    <t>37380837000113</t>
  </si>
  <si>
    <t>N BATISTA DA SILVA LTDA</t>
  </si>
  <si>
    <t>GRAFICA LUAR EDITORA E PAPELARIA LTDA</t>
  </si>
  <si>
    <t>12762864000120</t>
  </si>
  <si>
    <t>a proposta inicialmente aprovada foi de 60k.
Baixamos muito em relação a aprovação anterior.</t>
  </si>
  <si>
    <t>POUSADA MARILYN CAFE LTDA</t>
  </si>
  <si>
    <t>50913164000188</t>
  </si>
  <si>
    <t>MARILYN LTDA</t>
  </si>
  <si>
    <t>53119733000106</t>
  </si>
  <si>
    <t>J SILVESTRE DA SILVA LTDA</t>
  </si>
  <si>
    <t>44088665000174</t>
  </si>
  <si>
    <t>RECICLEL INDUSTRIA DE ARTEFATOS DE BORRA</t>
  </si>
  <si>
    <t>1457491000167</t>
  </si>
  <si>
    <t>DULCILENE RODRIGUES</t>
  </si>
  <si>
    <t>MK VENDAS E SERVICOS LTDA</t>
  </si>
  <si>
    <t>44609793000116</t>
  </si>
  <si>
    <t>204/09/2026PF</t>
  </si>
  <si>
    <t>804/09/2026PJ</t>
  </si>
  <si>
    <t>904/09/2026PJ</t>
  </si>
  <si>
    <t>1104/09/2026PJ</t>
  </si>
  <si>
    <t>804/09/2026PF</t>
  </si>
  <si>
    <t>604/09/2026PJ</t>
  </si>
  <si>
    <t>704/09/2026PJ</t>
  </si>
  <si>
    <t>104/09/2026PJ</t>
  </si>
  <si>
    <t>304/09/2026PF</t>
  </si>
  <si>
    <t>1004/09/2026PJ</t>
  </si>
  <si>
    <t>104/09/2026PF</t>
  </si>
  <si>
    <t>404/09/2026PF</t>
  </si>
  <si>
    <t>504/09/2026PF</t>
  </si>
  <si>
    <t>304/09/2026PJ</t>
  </si>
  <si>
    <t>504/09/2026PJ</t>
  </si>
  <si>
    <t>904/09/2026PF</t>
  </si>
  <si>
    <t>404/09/2026PJ</t>
  </si>
  <si>
    <t>204/09/2026PJ</t>
  </si>
  <si>
    <t>604/09/2026PF</t>
  </si>
  <si>
    <t>704/09/2026PF</t>
  </si>
  <si>
    <t>509/09/2026PF</t>
  </si>
  <si>
    <t>1609/09/2026PJ</t>
  </si>
  <si>
    <t>409/09/2026PF</t>
  </si>
  <si>
    <t>509/09/2026PJ</t>
  </si>
  <si>
    <t>409/09/2026PJ</t>
  </si>
  <si>
    <t>CARLA.SANDRA</t>
  </si>
  <si>
    <t>809/09/2026PF</t>
  </si>
  <si>
    <t>KLARA.SANTOS</t>
  </si>
  <si>
    <t>309/09/2026PJ</t>
  </si>
  <si>
    <t>1509/09/2026PF</t>
  </si>
  <si>
    <t>THAYNAH.FORTUNATO</t>
  </si>
  <si>
    <t>1209/09/2026PF</t>
  </si>
  <si>
    <t>REGINA.OLIVEIRA</t>
  </si>
  <si>
    <t>209/09/2026PJ</t>
  </si>
  <si>
    <t>ANA.RUTH</t>
  </si>
  <si>
    <t>809/09/2026PJ</t>
  </si>
  <si>
    <t>1109/09/2026PJ</t>
  </si>
  <si>
    <t>1209/09/2026PJ</t>
  </si>
  <si>
    <t>709/09/2026PF</t>
  </si>
  <si>
    <t>709/09/2026PJ</t>
  </si>
  <si>
    <t>FERNANDO.VIEIRA</t>
  </si>
  <si>
    <t>2009/09/2026PJ</t>
  </si>
  <si>
    <t>1309/09/2026PJ</t>
  </si>
  <si>
    <t>MAYARA.RODRIGUES</t>
  </si>
  <si>
    <t>109/09/2026PJ</t>
  </si>
  <si>
    <t>1509/09/2026PJ</t>
  </si>
  <si>
    <t>909/09/2026PF</t>
  </si>
  <si>
    <t>309/09/2026PF</t>
  </si>
  <si>
    <t>1909/09/2026PJ</t>
  </si>
  <si>
    <t>209/09/2026PF</t>
  </si>
  <si>
    <t>609/09/2026PF</t>
  </si>
  <si>
    <t>1409/09/2026PJ</t>
  </si>
  <si>
    <t>109/09/2026PF</t>
  </si>
  <si>
    <t>1609/09/2026PF</t>
  </si>
  <si>
    <t>1009/09/2026PF</t>
  </si>
  <si>
    <t>1709/09/2026PJ</t>
  </si>
  <si>
    <t>1009/09/2026PJ</t>
  </si>
  <si>
    <t>1409/09/2026PF</t>
  </si>
  <si>
    <t>1809/09/2026PJ</t>
  </si>
  <si>
    <t>1109/09/2026PF</t>
  </si>
  <si>
    <t>909/09/2026PJ</t>
  </si>
  <si>
    <t>609/09/2026PJ</t>
  </si>
  <si>
    <t>1309/09/2026PF</t>
  </si>
  <si>
    <t>310/09/2026PF</t>
  </si>
  <si>
    <t>1410/09/2026PJ</t>
  </si>
  <si>
    <t>110/09/2026PF</t>
  </si>
  <si>
    <t>1710/09/2026PJ</t>
  </si>
  <si>
    <t>410/09/2026PF</t>
  </si>
  <si>
    <t>610/09/2026PJ</t>
  </si>
  <si>
    <t>2010/09/2026PJ</t>
  </si>
  <si>
    <t>1010/09/2026PJ</t>
  </si>
  <si>
    <t>IZABEL.RODRIGUES</t>
  </si>
  <si>
    <t>210/09/2026PF</t>
  </si>
  <si>
    <t>1910/09/2026PJ</t>
  </si>
  <si>
    <t>310/09/2026PJ</t>
  </si>
  <si>
    <t>ANTONIA.RENATA</t>
  </si>
  <si>
    <t>210/09/2026PJ</t>
  </si>
  <si>
    <t>710/09/2026PJ</t>
  </si>
  <si>
    <t>1510/09/2026PJ</t>
  </si>
  <si>
    <t>1810/09/2026PJ</t>
  </si>
  <si>
    <t>410/09/2026PJ</t>
  </si>
  <si>
    <t>910/09/2026PJ</t>
  </si>
  <si>
    <t>1610/09/2026PJ</t>
  </si>
  <si>
    <t>510/09/2026PF</t>
  </si>
  <si>
    <t>510/09/2026PJ</t>
  </si>
  <si>
    <t>1310/09/2026PJ</t>
  </si>
  <si>
    <t>810/09/2026PJ</t>
  </si>
  <si>
    <t>2110/09/2026PJ</t>
  </si>
  <si>
    <t>610/09/2026PF</t>
  </si>
  <si>
    <t>810/09/2026PF</t>
  </si>
  <si>
    <t>1210/09/2026PJ</t>
  </si>
  <si>
    <t>110/09/2026PJ</t>
  </si>
  <si>
    <t>2310/09/2026PJ</t>
  </si>
  <si>
    <t>910/09/2026PF</t>
  </si>
  <si>
    <t>710/09/2026PF</t>
  </si>
  <si>
    <t>1110/09/2026PJ</t>
  </si>
  <si>
    <t>2210/09/2026PJ</t>
  </si>
  <si>
    <t>TAMIRES.ARAUJO</t>
  </si>
  <si>
    <t>BRADESCO_03</t>
  </si>
  <si>
    <t>SANTANDER_E2_PJ_01</t>
  </si>
  <si>
    <t>511/09/2026PJ</t>
  </si>
  <si>
    <t>1911/09/2026PJ</t>
  </si>
  <si>
    <t>911/09/2026PF</t>
  </si>
  <si>
    <t>311/09/2026PF</t>
  </si>
  <si>
    <t>111/09/2026PJ</t>
  </si>
  <si>
    <t>611/09/2026PJ</t>
  </si>
  <si>
    <t>1411/09/2026PJ</t>
  </si>
  <si>
    <t>1611/09/2026PJ</t>
  </si>
  <si>
    <t>511/09/2026PF</t>
  </si>
  <si>
    <t>1311/09/2026PF</t>
  </si>
  <si>
    <t>2011/09/2026PJ</t>
  </si>
  <si>
    <t>711/09/2026PJ</t>
  </si>
  <si>
    <t>1111/09/2026PF</t>
  </si>
  <si>
    <t>1111/09/2026PJ</t>
  </si>
  <si>
    <t>911/09/2026PJ</t>
  </si>
  <si>
    <t>811/09/2026PF</t>
  </si>
  <si>
    <t>611/09/2026PF</t>
  </si>
  <si>
    <t>1311/09/2026PJ</t>
  </si>
  <si>
    <t>1011/09/2026PJ</t>
  </si>
  <si>
    <t>1711/09/2026PJ</t>
  </si>
  <si>
    <t>711/09/2026PF</t>
  </si>
  <si>
    <t>211/09/2026PF</t>
  </si>
  <si>
    <t>1211/09/2026PF</t>
  </si>
  <si>
    <t>1011/09/2026PF</t>
  </si>
  <si>
    <t>111/09/2026PF</t>
  </si>
  <si>
    <t>1211/09/2026PJ</t>
  </si>
  <si>
    <t>411/09/2026PJ</t>
  </si>
  <si>
    <t>411/09/2026PF</t>
  </si>
  <si>
    <t>1511/09/2026PJ</t>
  </si>
  <si>
    <t>311/09/2026PJ</t>
  </si>
  <si>
    <t>1811/09/2026PJ</t>
  </si>
  <si>
    <t>811/09/2026PJ</t>
  </si>
  <si>
    <t>211/09/2026PJ</t>
  </si>
  <si>
    <t>Du's 8</t>
  </si>
  <si>
    <t>Quanto a outra empresa, o valor da garantia é superior ao da proposta. Majoraria para alcançar o valor mínimo da garantia (R$ 191.620,00) e negociação das demais não ajuizadas.</t>
  </si>
  <si>
    <t>Negado, pois o valor da garantia é superior ao da proposta (R$ 260.333,71)</t>
  </si>
  <si>
    <t>Negado, considerando a PDD existente. Valor de PDD: R$118511.31</t>
  </si>
  <si>
    <t>Após analise realizada não somos favoraveis a proposta pelos seguintes motivos: Desconto excede os parametros. Limitar desconto em 52.0%; Proposta excede o dispersao de 30% permitido para acordos entre 6 e 12 meses.</t>
  </si>
  <si>
    <t>CLEITON OLIVEIRA MENDONCA LTDA</t>
  </si>
  <si>
    <t>20999682000103</t>
  </si>
  <si>
    <t>HOKUTO IMPORT E EXPORT LTDA</t>
  </si>
  <si>
    <t>38498884000129</t>
  </si>
  <si>
    <t>VITACENTER VIEIRA - MEDICAMENTOS E MATER</t>
  </si>
  <si>
    <t>24486689000174</t>
  </si>
  <si>
    <t>EDMILSON VIEIRA DE CARVALHO 78165776487</t>
  </si>
  <si>
    <t>15689811000119</t>
  </si>
  <si>
    <t>THAYNAH FORTUNATO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</si>
</sst>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  <numFmt numFmtId="166" formatCode="[h]:mm:ss;@"/>
    <numFmt numFmtId="167" formatCode="[$-F400]h:mm:ss\ AM/PM"/>
    <numFmt numFmtId="168" formatCode="0.0"/>
    <numFmt numFmtId="169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77C6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mediumDashDot">
        <color theme="5"/>
      </right>
      <top/>
      <bottom/>
      <diagonal/>
    </border>
    <border>
      <left/>
      <right style="mediumDashDot">
        <color theme="5"/>
      </right>
      <top/>
      <bottom style="thin">
        <color theme="0" tint="-0.34998626667073579"/>
      </bottom>
      <diagonal/>
    </border>
    <border>
      <left/>
      <right style="mediumDashDot">
        <color theme="5"/>
      </right>
      <top style="double">
        <color auto="1"/>
      </top>
      <bottom/>
      <diagonal/>
    </border>
    <border>
      <left/>
      <right style="mediumDashed">
        <color theme="5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5">
    <xf numFmtId="0" fontId="0" fillId="0" borderId="0" xfId="0"/>
    <xf numFmtId="43" fontId="2" fillId="2" borderId="0" xfId="1" applyFont="1" applyFill="1" applyAlignment="1">
      <alignment horizontal="center" vertical="center"/>
    </xf>
    <xf numFmtId="0" fontId="0" fillId="2" borderId="0" xfId="0" applyFill="1"/>
    <xf numFmtId="43" fontId="3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2" borderId="0" xfId="1" applyNumberFormat="1" applyFont="1" applyFill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3" fontId="2" fillId="2" borderId="0" xfId="1" applyNumberFormat="1" applyFont="1" applyFill="1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/>
    </xf>
    <xf numFmtId="164" fontId="0" fillId="4" borderId="0" xfId="3" applyNumberFormat="1" applyFont="1" applyFill="1" applyAlignment="1">
      <alignment horizontal="center"/>
    </xf>
    <xf numFmtId="44" fontId="0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3" fontId="3" fillId="3" borderId="0" xfId="0" applyNumberFormat="1" applyFont="1" applyFill="1" applyAlignment="1">
      <alignment horizontal="center"/>
    </xf>
    <xf numFmtId="164" fontId="0" fillId="4" borderId="0" xfId="2" applyNumberFormat="1" applyFont="1" applyFill="1" applyAlignment="1">
      <alignment horizontal="center"/>
    </xf>
    <xf numFmtId="44" fontId="6" fillId="4" borderId="0" xfId="2" applyFont="1" applyFill="1" applyAlignment="1">
      <alignment horizontal="center"/>
    </xf>
    <xf numFmtId="44" fontId="3" fillId="2" borderId="0" xfId="2" applyFont="1" applyFill="1" applyAlignment="1">
      <alignment horizontal="center" vertical="center"/>
    </xf>
    <xf numFmtId="44" fontId="6" fillId="4" borderId="2" xfId="2" applyFont="1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44" fontId="0" fillId="4" borderId="2" xfId="2" applyFont="1" applyFill="1" applyBorder="1" applyAlignment="1">
      <alignment horizontal="center"/>
    </xf>
    <xf numFmtId="164" fontId="0" fillId="4" borderId="2" xfId="3" applyNumberFormat="1" applyFont="1" applyFill="1" applyBorder="1" applyAlignment="1">
      <alignment horizontal="center"/>
    </xf>
    <xf numFmtId="3" fontId="3" fillId="3" borderId="0" xfId="0" applyNumberFormat="1" applyFont="1" applyFill="1" applyAlignment="1">
      <alignment horizontal="center" vertical="center"/>
    </xf>
    <xf numFmtId="44" fontId="3" fillId="3" borderId="0" xfId="2" applyFont="1" applyFill="1" applyAlignment="1">
      <alignment horizontal="center" vertical="center"/>
    </xf>
    <xf numFmtId="164" fontId="3" fillId="6" borderId="0" xfId="3" applyNumberFormat="1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44" fontId="2" fillId="2" borderId="0" xfId="2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64" fontId="0" fillId="2" borderId="0" xfId="3" applyNumberFormat="1" applyFont="1" applyFill="1"/>
    <xf numFmtId="164" fontId="6" fillId="5" borderId="1" xfId="3" applyNumberFormat="1" applyFont="1" applyFill="1" applyBorder="1" applyAlignment="1">
      <alignment horizontal="center"/>
    </xf>
    <xf numFmtId="164" fontId="0" fillId="0" borderId="1" xfId="3" applyNumberFormat="1" applyFont="1" applyFill="1" applyBorder="1" applyAlignment="1">
      <alignment horizontal="center"/>
    </xf>
    <xf numFmtId="0" fontId="0" fillId="2" borderId="3" xfId="0" applyFill="1" applyBorder="1"/>
    <xf numFmtId="3" fontId="3" fillId="2" borderId="3" xfId="1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164" fontId="0" fillId="0" borderId="5" xfId="3" applyNumberFormat="1" applyFont="1" applyFill="1" applyBorder="1" applyAlignment="1">
      <alignment horizontal="center"/>
    </xf>
    <xf numFmtId="3" fontId="2" fillId="2" borderId="3" xfId="1" applyNumberFormat="1" applyFont="1" applyFill="1" applyBorder="1" applyAlignment="1">
      <alignment horizontal="center" vertical="center"/>
    </xf>
    <xf numFmtId="0" fontId="0" fillId="2" borderId="6" xfId="0" applyFill="1" applyBorder="1"/>
    <xf numFmtId="3" fontId="0" fillId="4" borderId="6" xfId="0" applyNumberFormat="1" applyFill="1" applyBorder="1" applyAlignment="1">
      <alignment horizontal="center"/>
    </xf>
    <xf numFmtId="3" fontId="2" fillId="2" borderId="6" xfId="1" applyNumberFormat="1" applyFont="1" applyFill="1" applyBorder="1" applyAlignment="1">
      <alignment horizontal="center" vertical="center"/>
    </xf>
    <xf numFmtId="14" fontId="0" fillId="0" borderId="0" xfId="0" applyNumberFormat="1"/>
    <xf numFmtId="3" fontId="5" fillId="2" borderId="0" xfId="0" applyNumberFormat="1" applyFont="1" applyFill="1" applyAlignment="1">
      <alignment horizontal="center" vertical="center"/>
    </xf>
    <xf numFmtId="44" fontId="0" fillId="0" borderId="0" xfId="2" applyFont="1" applyAlignment="1">
      <alignment horizontal="center"/>
    </xf>
    <xf numFmtId="9" fontId="2" fillId="6" borderId="0" xfId="3" applyFont="1" applyFill="1" applyAlignment="1">
      <alignment horizontal="center" vertical="center"/>
    </xf>
    <xf numFmtId="0" fontId="0" fillId="7" borderId="0" xfId="0" applyFill="1"/>
    <xf numFmtId="9" fontId="0" fillId="0" borderId="0" xfId="3" applyFont="1"/>
    <xf numFmtId="3" fontId="2" fillId="8" borderId="0" xfId="0" applyNumberFormat="1" applyFont="1" applyFill="1" applyAlignment="1">
      <alignment horizontal="center" vertical="center"/>
    </xf>
    <xf numFmtId="44" fontId="2" fillId="8" borderId="0" xfId="2" applyFont="1" applyFill="1" applyAlignment="1">
      <alignment horizontal="center" vertical="center"/>
    </xf>
    <xf numFmtId="3" fontId="3" fillId="8" borderId="0" xfId="0" applyNumberFormat="1" applyFont="1" applyFill="1" applyAlignment="1">
      <alignment horizontal="center" vertical="center"/>
    </xf>
    <xf numFmtId="44" fontId="3" fillId="8" borderId="0" xfId="2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9" fontId="2" fillId="8" borderId="0" xfId="3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43" fontId="2" fillId="8" borderId="0" xfId="1" applyFont="1" applyFill="1" applyAlignment="1">
      <alignment horizontal="center" vertical="center"/>
    </xf>
    <xf numFmtId="3" fontId="2" fillId="8" borderId="0" xfId="1" applyNumberFormat="1" applyFont="1" applyFill="1" applyAlignment="1">
      <alignment horizontal="center" vertical="center"/>
    </xf>
    <xf numFmtId="3" fontId="2" fillId="8" borderId="6" xfId="1" applyNumberFormat="1" applyFont="1" applyFill="1" applyBorder="1" applyAlignment="1">
      <alignment horizontal="center" vertical="center"/>
    </xf>
    <xf numFmtId="10" fontId="0" fillId="4" borderId="0" xfId="3" applyNumberFormat="1" applyFont="1" applyFill="1" applyAlignment="1">
      <alignment horizontal="center"/>
    </xf>
    <xf numFmtId="10" fontId="3" fillId="2" borderId="0" xfId="0" applyNumberFormat="1" applyFont="1" applyFill="1"/>
    <xf numFmtId="10" fontId="3" fillId="2" borderId="0" xfId="3" applyNumberFormat="1" applyFont="1" applyFill="1"/>
    <xf numFmtId="0" fontId="8" fillId="2" borderId="0" xfId="0" applyFont="1" applyFill="1"/>
    <xf numFmtId="164" fontId="6" fillId="4" borderId="0" xfId="3" applyNumberFormat="1" applyFont="1" applyFill="1" applyBorder="1" applyAlignment="1">
      <alignment horizontal="center"/>
    </xf>
    <xf numFmtId="44" fontId="6" fillId="4" borderId="0" xfId="2" applyFont="1" applyFill="1" applyBorder="1" applyAlignment="1">
      <alignment horizontal="center"/>
    </xf>
    <xf numFmtId="164" fontId="6" fillId="2" borderId="0" xfId="3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44" fontId="0" fillId="2" borderId="0" xfId="0" applyNumberFormat="1" applyFill="1" applyAlignment="1">
      <alignment horizontal="center"/>
    </xf>
    <xf numFmtId="9" fontId="0" fillId="2" borderId="0" xfId="3" applyFont="1" applyFill="1" applyBorder="1" applyAlignment="1">
      <alignment horizontal="center"/>
    </xf>
    <xf numFmtId="43" fontId="6" fillId="2" borderId="0" xfId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9" fontId="2" fillId="2" borderId="0" xfId="3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43" fontId="2" fillId="9" borderId="0" xfId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3" fontId="0" fillId="2" borderId="9" xfId="0" applyNumberFormat="1" applyFill="1" applyBorder="1" applyAlignment="1">
      <alignment horizontal="center"/>
    </xf>
    <xf numFmtId="44" fontId="0" fillId="2" borderId="9" xfId="0" applyNumberFormat="1" applyFill="1" applyBorder="1" applyAlignment="1">
      <alignment horizontal="center"/>
    </xf>
    <xf numFmtId="9" fontId="0" fillId="2" borderId="9" xfId="3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4" fontId="2" fillId="2" borderId="0" xfId="2" applyFont="1" applyFill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2" fillId="2" borderId="0" xfId="0" applyFont="1" applyFill="1"/>
    <xf numFmtId="3" fontId="6" fillId="4" borderId="0" xfId="0" applyNumberFormat="1" applyFont="1" applyFill="1" applyAlignment="1">
      <alignment horizontal="center"/>
    </xf>
    <xf numFmtId="164" fontId="6" fillId="4" borderId="0" xfId="2" applyNumberFormat="1" applyFont="1" applyFill="1" applyBorder="1" applyAlignment="1">
      <alignment horizontal="center"/>
    </xf>
    <xf numFmtId="164" fontId="6" fillId="4" borderId="7" xfId="3" applyNumberFormat="1" applyFont="1" applyFill="1" applyBorder="1" applyAlignment="1">
      <alignment horizontal="center"/>
    </xf>
    <xf numFmtId="3" fontId="6" fillId="4" borderId="7" xfId="0" applyNumberFormat="1" applyFont="1" applyFill="1" applyBorder="1" applyAlignment="1">
      <alignment horizontal="center"/>
    </xf>
    <xf numFmtId="44" fontId="6" fillId="4" borderId="7" xfId="0" applyNumberFormat="1" applyFont="1" applyFill="1" applyBorder="1" applyAlignment="1">
      <alignment horizontal="center"/>
    </xf>
    <xf numFmtId="9" fontId="6" fillId="4" borderId="7" xfId="3" applyFont="1" applyFill="1" applyBorder="1" applyAlignment="1">
      <alignment horizontal="center"/>
    </xf>
    <xf numFmtId="3" fontId="1" fillId="4" borderId="0" xfId="0" applyNumberFormat="1" applyFont="1" applyFill="1" applyAlignment="1">
      <alignment horizontal="center"/>
    </xf>
    <xf numFmtId="44" fontId="1" fillId="4" borderId="0" xfId="2" applyFont="1" applyFill="1" applyBorder="1" applyAlignment="1">
      <alignment horizontal="center"/>
    </xf>
    <xf numFmtId="44" fontId="1" fillId="4" borderId="0" xfId="0" applyNumberFormat="1" applyFont="1" applyFill="1" applyAlignment="1">
      <alignment horizontal="center"/>
    </xf>
    <xf numFmtId="10" fontId="1" fillId="4" borderId="0" xfId="2" applyNumberFormat="1" applyFont="1" applyFill="1" applyBorder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2" borderId="0" xfId="3" applyNumberFormat="1" applyFont="1" applyFill="1" applyAlignment="1">
      <alignment horizontal="center" vertical="center"/>
    </xf>
    <xf numFmtId="1" fontId="2" fillId="2" borderId="0" xfId="3" applyNumberFormat="1" applyFont="1" applyFill="1" applyAlignment="1">
      <alignment horizontal="center" vertical="center"/>
    </xf>
    <xf numFmtId="44" fontId="1" fillId="4" borderId="0" xfId="2" applyFont="1" applyFill="1" applyBorder="1" applyAlignment="1">
      <alignment horizontal="left" vertical="center"/>
    </xf>
    <xf numFmtId="165" fontId="1" fillId="4" borderId="0" xfId="0" applyNumberFormat="1" applyFont="1" applyFill="1" applyAlignment="1">
      <alignment horizontal="left" vertical="center"/>
    </xf>
    <xf numFmtId="10" fontId="0" fillId="0" borderId="0" xfId="3" applyNumberFormat="1" applyFont="1"/>
    <xf numFmtId="0" fontId="9" fillId="2" borderId="0" xfId="0" applyFont="1" applyFill="1"/>
    <xf numFmtId="1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2" applyNumberFormat="1" applyFont="1" applyAlignment="1">
      <alignment horizontal="center"/>
    </xf>
    <xf numFmtId="10" fontId="6" fillId="5" borderId="1" xfId="3" applyNumberFormat="1" applyFont="1" applyFill="1" applyBorder="1" applyAlignment="1">
      <alignment horizontal="center"/>
    </xf>
    <xf numFmtId="10" fontId="0" fillId="0" borderId="1" xfId="3" applyNumberFormat="1" applyFont="1" applyFill="1" applyBorder="1" applyAlignment="1">
      <alignment horizontal="center"/>
    </xf>
    <xf numFmtId="10" fontId="0" fillId="0" borderId="5" xfId="3" applyNumberFormat="1" applyFont="1" applyFill="1" applyBorder="1" applyAlignment="1">
      <alignment horizontal="center"/>
    </xf>
    <xf numFmtId="10" fontId="2" fillId="2" borderId="0" xfId="2" applyNumberFormat="1" applyFont="1" applyFill="1" applyAlignment="1">
      <alignment horizontal="center" vertical="center"/>
    </xf>
    <xf numFmtId="10" fontId="2" fillId="2" borderId="0" xfId="1" applyNumberFormat="1" applyFont="1" applyFill="1" applyAlignment="1">
      <alignment horizontal="center" vertical="center"/>
    </xf>
    <xf numFmtId="10" fontId="0" fillId="2" borderId="0" xfId="0" applyNumberFormat="1" applyFill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21" fontId="1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20" fontId="0" fillId="2" borderId="0" xfId="0" applyNumberFormat="1" applyFill="1"/>
    <xf numFmtId="20" fontId="9" fillId="2" borderId="0" xfId="0" applyNumberFormat="1" applyFont="1" applyFill="1"/>
    <xf numFmtId="166" fontId="2" fillId="2" borderId="0" xfId="3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/>
    </xf>
    <xf numFmtId="43" fontId="2" fillId="12" borderId="0" xfId="1" applyFont="1" applyFill="1" applyAlignment="1">
      <alignment horizontal="center" vertical="center"/>
    </xf>
    <xf numFmtId="166" fontId="6" fillId="4" borderId="0" xfId="3" applyNumberFormat="1" applyFont="1" applyFill="1" applyAlignment="1">
      <alignment horizontal="center" vertical="center"/>
    </xf>
    <xf numFmtId="43" fontId="2" fillId="13" borderId="0" xfId="1" applyFont="1" applyFill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166" fontId="6" fillId="4" borderId="0" xfId="2" applyNumberFormat="1" applyFont="1" applyFill="1" applyBorder="1" applyAlignment="1">
      <alignment horizontal="center"/>
    </xf>
    <xf numFmtId="167" fontId="6" fillId="4" borderId="0" xfId="0" applyNumberFormat="1" applyFont="1" applyFill="1" applyAlignment="1">
      <alignment horizontal="center"/>
    </xf>
    <xf numFmtId="43" fontId="6" fillId="8" borderId="0" xfId="1" applyFont="1" applyFill="1" applyBorder="1" applyAlignment="1">
      <alignment horizontal="center" vertical="center"/>
    </xf>
    <xf numFmtId="3" fontId="0" fillId="8" borderId="0" xfId="1" applyNumberFormat="1" applyFont="1" applyFill="1" applyBorder="1" applyAlignment="1">
      <alignment horizontal="center" vertical="center"/>
    </xf>
    <xf numFmtId="3" fontId="3" fillId="8" borderId="0" xfId="1" applyNumberFormat="1" applyFont="1" applyFill="1" applyBorder="1" applyAlignment="1">
      <alignment horizontal="center" vertical="center"/>
    </xf>
    <xf numFmtId="43" fontId="3" fillId="8" borderId="0" xfId="1" applyFont="1" applyFill="1" applyBorder="1" applyAlignment="1">
      <alignment horizontal="center" vertical="center"/>
    </xf>
    <xf numFmtId="44" fontId="3" fillId="8" borderId="0" xfId="2" applyFont="1" applyFill="1" applyBorder="1" applyAlignment="1">
      <alignment horizontal="center" vertical="center"/>
    </xf>
    <xf numFmtId="0" fontId="0" fillId="8" borderId="0" xfId="0" applyFill="1"/>
    <xf numFmtId="20" fontId="8" fillId="2" borderId="0" xfId="0" applyNumberFormat="1" applyFont="1" applyFill="1"/>
    <xf numFmtId="3" fontId="7" fillId="2" borderId="0" xfId="0" applyNumberFormat="1" applyFont="1" applyFill="1" applyAlignment="1">
      <alignment horizontal="center" vertical="center"/>
    </xf>
    <xf numFmtId="167" fontId="8" fillId="2" borderId="0" xfId="0" applyNumberFormat="1" applyFont="1" applyFill="1"/>
    <xf numFmtId="0" fontId="2" fillId="12" borderId="8" xfId="0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3" fontId="6" fillId="4" borderId="0" xfId="2" applyNumberFormat="1" applyFont="1" applyFill="1" applyBorder="1" applyAlignment="1">
      <alignment horizontal="center"/>
    </xf>
    <xf numFmtId="3" fontId="2" fillId="13" borderId="0" xfId="1" applyNumberFormat="1" applyFont="1" applyFill="1" applyAlignment="1">
      <alignment horizontal="center" vertical="center"/>
    </xf>
    <xf numFmtId="3" fontId="2" fillId="2" borderId="0" xfId="3" applyNumberFormat="1" applyFont="1" applyFill="1" applyAlignment="1">
      <alignment horizontal="center" vertical="center"/>
    </xf>
    <xf numFmtId="168" fontId="6" fillId="4" borderId="0" xfId="0" applyNumberFormat="1" applyFont="1" applyFill="1" applyAlignment="1">
      <alignment horizontal="center"/>
    </xf>
    <xf numFmtId="169" fontId="1" fillId="4" borderId="0" xfId="0" applyNumberFormat="1" applyFont="1" applyFill="1" applyAlignment="1">
      <alignment horizontal="center"/>
    </xf>
    <xf numFmtId="10" fontId="1" fillId="4" borderId="0" xfId="3" applyNumberFormat="1" applyFont="1" applyFill="1" applyBorder="1" applyAlignment="1">
      <alignment horizontal="center"/>
    </xf>
    <xf numFmtId="10" fontId="6" fillId="4" borderId="0" xfId="3" applyNumberFormat="1" applyFont="1" applyFill="1" applyBorder="1" applyAlignment="1">
      <alignment horizontal="center"/>
    </xf>
    <xf numFmtId="10" fontId="6" fillId="4" borderId="0" xfId="2" applyNumberFormat="1" applyFont="1" applyFill="1" applyBorder="1" applyAlignment="1">
      <alignment horizontal="center"/>
    </xf>
    <xf numFmtId="10" fontId="6" fillId="4" borderId="7" xfId="3" applyNumberFormat="1" applyFont="1" applyFill="1" applyBorder="1" applyAlignment="1">
      <alignment horizontal="center"/>
    </xf>
    <xf numFmtId="0" fontId="2" fillId="14" borderId="0" xfId="0" applyFont="1" applyFill="1" applyAlignment="1">
      <alignment vertical="center"/>
    </xf>
    <xf numFmtId="0" fontId="2" fillId="14" borderId="0" xfId="0" applyFont="1" applyFill="1" applyAlignment="1">
      <alignment horizontal="center" vertical="center"/>
    </xf>
    <xf numFmtId="1" fontId="2" fillId="14" borderId="0" xfId="0" applyNumberFormat="1" applyFont="1" applyFill="1" applyAlignment="1">
      <alignment horizontal="center" vertical="center"/>
    </xf>
    <xf numFmtId="3" fontId="2" fillId="14" borderId="0" xfId="0" applyNumberFormat="1" applyFont="1" applyFill="1" applyAlignment="1">
      <alignment horizontal="center" vertical="center"/>
    </xf>
    <xf numFmtId="44" fontId="2" fillId="14" borderId="0" xfId="2" applyFont="1" applyFill="1" applyAlignment="1">
      <alignment horizontal="center" vertical="center"/>
    </xf>
    <xf numFmtId="3" fontId="2" fillId="14" borderId="0" xfId="2" applyNumberFormat="1" applyFont="1" applyFill="1" applyAlignment="1">
      <alignment horizontal="center" vertical="center"/>
    </xf>
    <xf numFmtId="0" fontId="12" fillId="11" borderId="0" xfId="0" applyFont="1" applyFill="1" applyAlignment="1">
      <alignment horizontal="center"/>
    </xf>
    <xf numFmtId="166" fontId="12" fillId="11" borderId="0" xfId="0" applyNumberFormat="1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4" fontId="12" fillId="11" borderId="0" xfId="0" applyNumberFormat="1" applyFont="1" applyFill="1" applyAlignment="1">
      <alignment horizontal="center"/>
    </xf>
    <xf numFmtId="3" fontId="12" fillId="11" borderId="0" xfId="0" applyNumberFormat="1" applyFont="1" applyFill="1" applyAlignment="1">
      <alignment horizontal="center"/>
    </xf>
    <xf numFmtId="166" fontId="11" fillId="10" borderId="0" xfId="0" applyNumberFormat="1" applyFont="1" applyFill="1" applyAlignment="1">
      <alignment horizontal="center"/>
    </xf>
    <xf numFmtId="14" fontId="11" fillId="10" borderId="0" xfId="0" applyNumberFormat="1" applyFont="1" applyFill="1" applyAlignment="1">
      <alignment horizontal="center"/>
    </xf>
    <xf numFmtId="1" fontId="12" fillId="11" borderId="0" xfId="0" applyNumberFormat="1" applyFont="1" applyFill="1" applyAlignment="1">
      <alignment horizontal="center"/>
    </xf>
    <xf numFmtId="166" fontId="11" fillId="10" borderId="0" xfId="0" applyNumberFormat="1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ill="1"/>
    <xf numFmtId="167" fontId="10" fillId="0" borderId="0" xfId="0" applyNumberFormat="1" applyFont="1" applyAlignment="1">
      <alignment horizontal="center"/>
    </xf>
    <xf numFmtId="167" fontId="11" fillId="10" borderId="0" xfId="0" applyNumberFormat="1" applyFont="1" applyFill="1" applyAlignment="1">
      <alignment horizontal="center"/>
    </xf>
    <xf numFmtId="168" fontId="6" fillId="4" borderId="0" xfId="2" applyNumberFormat="1" applyFont="1" applyFill="1" applyBorder="1" applyAlignment="1">
      <alignment horizontal="center"/>
    </xf>
    <xf numFmtId="1" fontId="6" fillId="4" borderId="0" xfId="2" applyNumberFormat="1" applyFont="1" applyFill="1" applyBorder="1" applyAlignment="1">
      <alignment horizontal="center"/>
    </xf>
    <xf numFmtId="168" fontId="1" fillId="4" borderId="0" xfId="0" applyNumberFormat="1" applyFont="1" applyFill="1" applyAlignment="1">
      <alignment horizontal="center"/>
    </xf>
    <xf numFmtId="169" fontId="6" fillId="4" borderId="0" xfId="2" applyNumberFormat="1" applyFont="1" applyFill="1" applyBorder="1" applyAlignment="1">
      <alignment horizontal="center"/>
    </xf>
    <xf numFmtId="164" fontId="3" fillId="2" borderId="0" xfId="3" applyNumberFormat="1" applyFont="1" applyFill="1"/>
    <xf numFmtId="0" fontId="0" fillId="4" borderId="0" xfId="0" applyFill="1"/>
    <xf numFmtId="3" fontId="5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6">
    <cellStyle name="Moeda" xfId="2" builtinId="4"/>
    <cellStyle name="Moeda 12" xfId="4" xr:uid="{F138FCE1-E6F7-4154-B61C-B7F0A790E908}"/>
    <cellStyle name="Normal" xfId="0" builtinId="0"/>
    <cellStyle name="Porcentagem" xfId="3" builtinId="5"/>
    <cellStyle name="Vírgula" xfId="1" builtinId="3"/>
    <cellStyle name="Vírgula 2" xfId="5" xr:uid="{D24AA96C-8BDE-4515-B8F7-F969CBFDFB4B}"/>
  </cellStyles>
  <dxfs count="12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</dxfs>
  <tableStyles count="4" defaultTableStyle="TableStyleMedium2" defaultPivotStyle="PivotStyleLight16">
    <tableStyle name="Estilo de Segmentação de Dados 1" pivot="0" table="0" count="1" xr9:uid="{766763FD-661B-4EB7-8063-E390F8A7DA9B}">
      <tableStyleElement type="wholeTable" dxfId="123"/>
    </tableStyle>
    <tableStyle name="Estilo de Segmentação de Dados 2" pivot="0" table="0" count="1" xr9:uid="{DBAD6FA9-BF69-46DA-8617-E381E83C071D}">
      <tableStyleElement type="headerRow" dxfId="122"/>
    </tableStyle>
    <tableStyle name="Estilo de Segmentação de Dados 3" pivot="0" table="0" count="0" xr9:uid="{FAB57B46-860B-457E-8C31-E027932E9A08}"/>
    <tableStyle name="Estilo de Segmentação de Dados 4" pivot="0" table="0" count="0" xr9:uid="{CBDAE2E9-0CA2-4578-B14E-3E56BEAF4165}"/>
  </tableStyles>
  <colors>
    <mruColors>
      <color rgb="FFC6EFCE"/>
      <color rgb="FFF77C63"/>
      <color rgb="FFFF7979"/>
      <color rgb="FFF54E1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91440</xdr:colOff>
      <xdr:row>0</xdr:row>
      <xdr:rowOff>57038</xdr:rowOff>
    </xdr:from>
    <xdr:to>
      <xdr:col>3</xdr:col>
      <xdr:colOff>436245</xdr:colOff>
      <xdr:row>3</xdr:row>
      <xdr:rowOff>56493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A32ED0-78A4-461D-A7CF-48C320BB6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27" b="32670"/>
        <a:stretch/>
      </xdr:blipFill>
      <xdr:spPr>
        <a:xfrm>
          <a:off x="681990" y="68468"/>
          <a:ext cx="2556510" cy="542380"/>
        </a:xfrm>
        <a:prstGeom prst="rect">
          <a:avLst/>
        </a:prstGeom>
        <a:solidFill>
          <a:srgbClr val="002060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116205</xdr:rowOff>
    </xdr:from>
    <xdr:to>
      <xdr:col>3</xdr:col>
      <xdr:colOff>377190</xdr:colOff>
      <xdr:row>3</xdr:row>
      <xdr:rowOff>96610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F4CD99-8E96-46BC-987C-D817444E7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27" b="32670"/>
        <a:stretch/>
      </xdr:blipFill>
      <xdr:spPr>
        <a:xfrm>
          <a:off x="628650" y="116205"/>
          <a:ext cx="2990850" cy="546190"/>
        </a:xfrm>
        <a:prstGeom prst="rect">
          <a:avLst/>
        </a:prstGeom>
        <a:solidFill>
          <a:srgbClr val="002060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144780</xdr:rowOff>
    </xdr:from>
    <xdr:to>
      <xdr:col>2</xdr:col>
      <xdr:colOff>990600</xdr:colOff>
      <xdr:row>3</xdr:row>
      <xdr:rowOff>128995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79A11C-36DA-4AF6-96C4-262A33D0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27" b="32670"/>
        <a:stretch/>
      </xdr:blipFill>
      <xdr:spPr>
        <a:xfrm>
          <a:off x="636814" y="144780"/>
          <a:ext cx="3717472" cy="550272"/>
        </a:xfrm>
        <a:prstGeom prst="rect">
          <a:avLst/>
        </a:prstGeom>
        <a:solidFill>
          <a:srgbClr val="002060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4</xdr:col>
      <xdr:colOff>281940</xdr:colOff>
      <xdr:row>2</xdr:row>
      <xdr:rowOff>91440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ECD133-8B7F-457D-93E4-87D81354E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27" b="32670"/>
        <a:stretch/>
      </xdr:blipFill>
      <xdr:spPr>
        <a:xfrm>
          <a:off x="0" y="102870"/>
          <a:ext cx="3248025" cy="5734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rnando.santos\AppData\Local\Microsoft\Windows\INetCache\Content.Outlook\8LY2SYHD\CONTROLE%20E%20GEST&#195;O%20TEMPOS_20260626.xlsb" TargetMode="External"/><Relationship Id="rId1" Type="http://schemas.openxmlformats.org/officeDocument/2006/relationships/externalLinkPath" Target="file:///C:\Users\fernando.santos\AppData\Local\Microsoft\Windows\INetCache\Content.Outlook\8LY2SYHD\CONTROLE%20E%20GEST&#195;O%20TEMPOS_20260626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rnando.santos\AppData\Local\Microsoft\Windows\INetCache\Content.Outlook\8LY2SYHD\CONTROLE%20E%20GEST&#195;O%20TEMPOS_20260911.xlsb" TargetMode="External"/><Relationship Id="rId1" Type="http://schemas.openxmlformats.org/officeDocument/2006/relationships/externalLinkPath" Target="file:///C:\Users\fernando.santos\AppData\Local\Microsoft\Windows\INetCache\Content.Outlook\8LY2SYHD\CONTROLE%20E%20GEST&#195;O%20TEMPOS_2026091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INEL"/>
      <sheetName val="OPERADOR"/>
      <sheetName val="PAUSA"/>
      <sheetName val="DASHBOARD"/>
      <sheetName val="DE-PARA OP"/>
      <sheetName val="BD"/>
      <sheetName val="FUP"/>
      <sheetName val="DIN"/>
      <sheetName val="AUX"/>
      <sheetName val="CONTROLE E GESTÃO TEMPOS_2026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>
        <row r="2">
          <cell r="B2" t="str">
            <v>DIAS DO MÊS</v>
          </cell>
          <cell r="C2" t="str">
            <v>DIA SEMANA</v>
          </cell>
          <cell r="D2" t="str">
            <v>DU</v>
          </cell>
          <cell r="J2" t="str">
            <v>CAMPANHA</v>
          </cell>
          <cell r="K2" t="str">
            <v>CARTEIRA</v>
          </cell>
        </row>
        <row r="3">
          <cell r="B3">
            <v>46174</v>
          </cell>
          <cell r="C3" t="str">
            <v>segunda-feira</v>
          </cell>
          <cell r="D3">
            <v>1</v>
          </cell>
          <cell r="J3" t="str">
            <v>VP_BB_01</v>
          </cell>
          <cell r="K3" t="str">
            <v>BANCO DO BRASIL</v>
          </cell>
        </row>
        <row r="4">
          <cell r="B4">
            <v>46175</v>
          </cell>
          <cell r="C4" t="str">
            <v>terça-feira</v>
          </cell>
          <cell r="D4">
            <v>2</v>
          </cell>
          <cell r="J4" t="str">
            <v>VP_BRAD_01</v>
          </cell>
          <cell r="K4" t="str">
            <v>BRADESCO</v>
          </cell>
        </row>
        <row r="5">
          <cell r="B5">
            <v>46176</v>
          </cell>
          <cell r="C5" t="str">
            <v>quarta-feira</v>
          </cell>
          <cell r="D5">
            <v>3</v>
          </cell>
          <cell r="J5" t="str">
            <v>VP_COLCHAO</v>
          </cell>
          <cell r="K5" t="str">
            <v>COLCHÃO</v>
          </cell>
        </row>
        <row r="6">
          <cell r="B6">
            <v>46177</v>
          </cell>
          <cell r="C6" t="str">
            <v>quinta-feira</v>
          </cell>
          <cell r="D6">
            <v>3</v>
          </cell>
          <cell r="J6" t="str">
            <v>VP_COOPER_01</v>
          </cell>
          <cell r="K6" t="str">
            <v>COOPERFORTE</v>
          </cell>
        </row>
        <row r="7">
          <cell r="B7">
            <v>46178</v>
          </cell>
          <cell r="C7" t="str">
            <v>sexta-feira</v>
          </cell>
          <cell r="D7">
            <v>4</v>
          </cell>
          <cell r="J7" t="str">
            <v>VP_GO_CASE</v>
          </cell>
          <cell r="K7" t="str">
            <v>GO CASE</v>
          </cell>
        </row>
        <row r="8">
          <cell r="B8">
            <v>46179</v>
          </cell>
          <cell r="C8" t="str">
            <v>sábado</v>
          </cell>
          <cell r="D8">
            <v>4</v>
          </cell>
          <cell r="J8" t="str">
            <v>VP_STD_PF_DISCADOR</v>
          </cell>
          <cell r="K8" t="str">
            <v>SANTANDER</v>
          </cell>
        </row>
        <row r="9">
          <cell r="B9">
            <v>46180</v>
          </cell>
          <cell r="C9" t="str">
            <v>domingo</v>
          </cell>
          <cell r="D9">
            <v>4</v>
          </cell>
          <cell r="J9" t="str">
            <v>VP_STD_PF_MANUAL</v>
          </cell>
          <cell r="K9" t="str">
            <v>SANTANDER</v>
          </cell>
        </row>
        <row r="10">
          <cell r="B10">
            <v>46181</v>
          </cell>
          <cell r="C10" t="str">
            <v>segunda-feira</v>
          </cell>
          <cell r="D10">
            <v>5</v>
          </cell>
          <cell r="J10" t="str">
            <v>VP_STD_PJ_DISCADOR</v>
          </cell>
          <cell r="K10" t="str">
            <v>SANTANDER</v>
          </cell>
        </row>
        <row r="11">
          <cell r="B11">
            <v>46182</v>
          </cell>
          <cell r="C11" t="str">
            <v>terça-feira</v>
          </cell>
          <cell r="D11">
            <v>6</v>
          </cell>
          <cell r="J11" t="str">
            <v>VP_STD_PJ_E1</v>
          </cell>
          <cell r="K11" t="str">
            <v>SANTANDER</v>
          </cell>
        </row>
        <row r="12">
          <cell r="B12">
            <v>46183</v>
          </cell>
          <cell r="C12" t="str">
            <v>quarta-feira</v>
          </cell>
          <cell r="D12">
            <v>7</v>
          </cell>
          <cell r="J12" t="str">
            <v>VP_STD_PJ_E2</v>
          </cell>
          <cell r="K12" t="str">
            <v>SANTANDER</v>
          </cell>
        </row>
        <row r="13">
          <cell r="B13">
            <v>46184</v>
          </cell>
          <cell r="C13" t="str">
            <v>quinta-feira</v>
          </cell>
          <cell r="D13">
            <v>8</v>
          </cell>
          <cell r="J13" t="str">
            <v>VP_STD_PJ_MANUAL</v>
          </cell>
          <cell r="K13" t="str">
            <v>SANTANDER</v>
          </cell>
        </row>
        <row r="14">
          <cell r="B14">
            <v>46185</v>
          </cell>
          <cell r="C14" t="str">
            <v>sexta-feira</v>
          </cell>
          <cell r="D14">
            <v>9</v>
          </cell>
          <cell r="J14" t="str">
            <v>VP_STD_PREVENTIVO</v>
          </cell>
          <cell r="K14" t="str">
            <v>SANTANDER</v>
          </cell>
        </row>
        <row r="15">
          <cell r="B15">
            <v>46186</v>
          </cell>
          <cell r="C15" t="str">
            <v>sábado</v>
          </cell>
          <cell r="D15">
            <v>9</v>
          </cell>
          <cell r="J15" t="str">
            <v>VP_AMC_DO_BRASIL</v>
          </cell>
          <cell r="K15" t="str">
            <v>AMC</v>
          </cell>
        </row>
        <row r="16">
          <cell r="B16">
            <v>46187</v>
          </cell>
          <cell r="C16" t="str">
            <v>domingo</v>
          </cell>
          <cell r="D16">
            <v>9</v>
          </cell>
        </row>
        <row r="17">
          <cell r="B17">
            <v>46188</v>
          </cell>
          <cell r="C17" t="str">
            <v>segunda-feira</v>
          </cell>
          <cell r="D17">
            <v>10</v>
          </cell>
        </row>
        <row r="18">
          <cell r="B18">
            <v>46189</v>
          </cell>
          <cell r="C18" t="str">
            <v>terça-feira</v>
          </cell>
          <cell r="D18">
            <v>11</v>
          </cell>
        </row>
        <row r="19">
          <cell r="B19">
            <v>46190</v>
          </cell>
          <cell r="C19" t="str">
            <v>quarta-feira</v>
          </cell>
          <cell r="D19">
            <v>12</v>
          </cell>
        </row>
        <row r="20">
          <cell r="B20">
            <v>46191</v>
          </cell>
          <cell r="C20" t="str">
            <v>quinta-feira</v>
          </cell>
          <cell r="D20">
            <v>13</v>
          </cell>
        </row>
        <row r="21">
          <cell r="B21">
            <v>46192</v>
          </cell>
          <cell r="C21" t="str">
            <v>sexta-feira</v>
          </cell>
          <cell r="D21">
            <v>14</v>
          </cell>
        </row>
        <row r="22">
          <cell r="B22">
            <v>46193</v>
          </cell>
          <cell r="C22" t="str">
            <v>sábado</v>
          </cell>
          <cell r="D22">
            <v>14</v>
          </cell>
        </row>
        <row r="23">
          <cell r="B23">
            <v>46194</v>
          </cell>
          <cell r="C23" t="str">
            <v>domingo</v>
          </cell>
          <cell r="D23">
            <v>14</v>
          </cell>
        </row>
        <row r="24">
          <cell r="B24">
            <v>46195</v>
          </cell>
          <cell r="C24" t="str">
            <v>segunda-feira</v>
          </cell>
          <cell r="D24">
            <v>15</v>
          </cell>
        </row>
        <row r="25">
          <cell r="B25">
            <v>46196</v>
          </cell>
          <cell r="C25" t="str">
            <v>terça-feira</v>
          </cell>
          <cell r="D25">
            <v>16</v>
          </cell>
        </row>
        <row r="26">
          <cell r="B26">
            <v>46197</v>
          </cell>
          <cell r="C26" t="str">
            <v>quarta-feira</v>
          </cell>
          <cell r="D26">
            <v>17</v>
          </cell>
        </row>
        <row r="27">
          <cell r="B27">
            <v>46198</v>
          </cell>
          <cell r="C27" t="str">
            <v>quinta-feira</v>
          </cell>
          <cell r="D27">
            <v>18</v>
          </cell>
        </row>
        <row r="28">
          <cell r="B28">
            <v>46199</v>
          </cell>
          <cell r="C28" t="str">
            <v>sexta-feira</v>
          </cell>
          <cell r="D28">
            <v>19</v>
          </cell>
        </row>
        <row r="29">
          <cell r="B29">
            <v>46200</v>
          </cell>
          <cell r="C29" t="str">
            <v>sábado</v>
          </cell>
          <cell r="D29">
            <v>19</v>
          </cell>
        </row>
        <row r="30">
          <cell r="B30">
            <v>46201</v>
          </cell>
          <cell r="C30" t="str">
            <v>domingo</v>
          </cell>
          <cell r="D30">
            <v>19</v>
          </cell>
        </row>
        <row r="31">
          <cell r="B31">
            <v>46202</v>
          </cell>
          <cell r="C31" t="str">
            <v>segunda-feira</v>
          </cell>
          <cell r="D31">
            <v>20</v>
          </cell>
        </row>
        <row r="32">
          <cell r="B32">
            <v>46203</v>
          </cell>
          <cell r="C32" t="str">
            <v>terça-feira</v>
          </cell>
          <cell r="D32">
            <v>21</v>
          </cell>
        </row>
        <row r="33">
          <cell r="B33">
            <v>46204</v>
          </cell>
          <cell r="C33" t="str">
            <v>quarta-feira</v>
          </cell>
          <cell r="D33">
            <v>1</v>
          </cell>
        </row>
        <row r="34">
          <cell r="B34">
            <v>46205</v>
          </cell>
          <cell r="C34" t="str">
            <v>quinta-feira</v>
          </cell>
          <cell r="D34">
            <v>2</v>
          </cell>
        </row>
        <row r="35">
          <cell r="B35">
            <v>46206</v>
          </cell>
          <cell r="C35" t="str">
            <v>sexta-feira</v>
          </cell>
          <cell r="D35">
            <v>3</v>
          </cell>
        </row>
        <row r="36">
          <cell r="B36">
            <v>46207</v>
          </cell>
          <cell r="C36" t="str">
            <v>sábado</v>
          </cell>
          <cell r="D36">
            <v>3</v>
          </cell>
        </row>
        <row r="37">
          <cell r="B37">
            <v>46208</v>
          </cell>
          <cell r="C37" t="str">
            <v>domingo</v>
          </cell>
          <cell r="D37">
            <v>3</v>
          </cell>
        </row>
        <row r="38">
          <cell r="B38">
            <v>46209</v>
          </cell>
          <cell r="C38" t="str">
            <v>segunda-feira</v>
          </cell>
          <cell r="D38">
            <v>4</v>
          </cell>
        </row>
        <row r="39">
          <cell r="B39">
            <v>46210</v>
          </cell>
          <cell r="C39" t="str">
            <v>terça-feira</v>
          </cell>
          <cell r="D39">
            <v>5</v>
          </cell>
        </row>
        <row r="40">
          <cell r="B40">
            <v>46211</v>
          </cell>
          <cell r="C40" t="str">
            <v>quarta-feira</v>
          </cell>
          <cell r="D40">
            <v>6</v>
          </cell>
        </row>
        <row r="41">
          <cell r="B41">
            <v>46212</v>
          </cell>
          <cell r="C41" t="str">
            <v>quinta-feira</v>
          </cell>
          <cell r="D41">
            <v>7</v>
          </cell>
        </row>
        <row r="42">
          <cell r="B42">
            <v>46213</v>
          </cell>
          <cell r="C42" t="str">
            <v>sexta-feira</v>
          </cell>
          <cell r="D42">
            <v>8</v>
          </cell>
        </row>
        <row r="43">
          <cell r="B43">
            <v>46214</v>
          </cell>
          <cell r="C43" t="str">
            <v>sábado</v>
          </cell>
          <cell r="D43">
            <v>8</v>
          </cell>
        </row>
        <row r="44">
          <cell r="B44">
            <v>46215</v>
          </cell>
          <cell r="C44" t="str">
            <v>domingo</v>
          </cell>
          <cell r="D44">
            <v>8</v>
          </cell>
        </row>
        <row r="45">
          <cell r="B45">
            <v>46216</v>
          </cell>
          <cell r="C45" t="str">
            <v>segunda-feira</v>
          </cell>
          <cell r="D45">
            <v>9</v>
          </cell>
        </row>
        <row r="46">
          <cell r="B46">
            <v>46217</v>
          </cell>
          <cell r="C46" t="str">
            <v>terça-feira</v>
          </cell>
          <cell r="D46">
            <v>10</v>
          </cell>
        </row>
        <row r="47">
          <cell r="B47">
            <v>46218</v>
          </cell>
          <cell r="C47" t="str">
            <v>quarta-feira</v>
          </cell>
          <cell r="D47">
            <v>11</v>
          </cell>
        </row>
        <row r="48">
          <cell r="B48">
            <v>46219</v>
          </cell>
          <cell r="C48" t="str">
            <v>quinta-feira</v>
          </cell>
          <cell r="D48">
            <v>12</v>
          </cell>
        </row>
        <row r="49">
          <cell r="B49">
            <v>46220</v>
          </cell>
          <cell r="C49" t="str">
            <v>sexta-feira</v>
          </cell>
          <cell r="D49">
            <v>13</v>
          </cell>
        </row>
        <row r="50">
          <cell r="B50">
            <v>46221</v>
          </cell>
          <cell r="C50" t="str">
            <v>sábado</v>
          </cell>
          <cell r="D50">
            <v>13</v>
          </cell>
        </row>
        <row r="51">
          <cell r="B51">
            <v>46222</v>
          </cell>
          <cell r="C51" t="str">
            <v>domingo</v>
          </cell>
          <cell r="D51">
            <v>13</v>
          </cell>
        </row>
        <row r="52">
          <cell r="B52">
            <v>46223</v>
          </cell>
          <cell r="C52" t="str">
            <v>segunda-feira</v>
          </cell>
          <cell r="D52">
            <v>14</v>
          </cell>
        </row>
        <row r="53">
          <cell r="B53">
            <v>46224</v>
          </cell>
          <cell r="C53" t="str">
            <v>terça-feira</v>
          </cell>
          <cell r="D53">
            <v>15</v>
          </cell>
        </row>
        <row r="54">
          <cell r="B54">
            <v>46225</v>
          </cell>
          <cell r="C54" t="str">
            <v>quarta-feira</v>
          </cell>
          <cell r="D54">
            <v>16</v>
          </cell>
        </row>
        <row r="55">
          <cell r="B55">
            <v>46226</v>
          </cell>
          <cell r="C55" t="str">
            <v>quinta-feira</v>
          </cell>
          <cell r="D55">
            <v>17</v>
          </cell>
        </row>
        <row r="56">
          <cell r="B56">
            <v>46227</v>
          </cell>
          <cell r="C56" t="str">
            <v>sexta-feira</v>
          </cell>
          <cell r="D56">
            <v>18</v>
          </cell>
        </row>
        <row r="57">
          <cell r="B57">
            <v>46228</v>
          </cell>
          <cell r="C57" t="str">
            <v>sábado</v>
          </cell>
          <cell r="D57">
            <v>18</v>
          </cell>
        </row>
        <row r="58">
          <cell r="B58">
            <v>46229</v>
          </cell>
          <cell r="C58" t="str">
            <v>domingo</v>
          </cell>
          <cell r="D58">
            <v>18</v>
          </cell>
        </row>
        <row r="59">
          <cell r="B59">
            <v>46230</v>
          </cell>
          <cell r="C59" t="str">
            <v>segunda-feira</v>
          </cell>
          <cell r="D59">
            <v>19</v>
          </cell>
        </row>
        <row r="60">
          <cell r="B60">
            <v>46231</v>
          </cell>
          <cell r="C60" t="str">
            <v>terça-feira</v>
          </cell>
          <cell r="D60">
            <v>20</v>
          </cell>
        </row>
        <row r="61">
          <cell r="B61">
            <v>46232</v>
          </cell>
          <cell r="C61" t="str">
            <v>quarta-feira</v>
          </cell>
          <cell r="D61">
            <v>21</v>
          </cell>
        </row>
        <row r="62">
          <cell r="B62">
            <v>46233</v>
          </cell>
          <cell r="C62" t="str">
            <v>quinta-feira</v>
          </cell>
          <cell r="D62">
            <v>22</v>
          </cell>
        </row>
        <row r="63">
          <cell r="B63">
            <v>46234</v>
          </cell>
          <cell r="C63" t="str">
            <v>sexta-feira</v>
          </cell>
          <cell r="D63">
            <v>23</v>
          </cell>
        </row>
        <row r="64">
          <cell r="B64">
            <v>46235</v>
          </cell>
          <cell r="C64" t="str">
            <v>sábado</v>
          </cell>
          <cell r="D64">
            <v>0</v>
          </cell>
        </row>
        <row r="65">
          <cell r="B65">
            <v>46236</v>
          </cell>
          <cell r="C65" t="str">
            <v>domingo</v>
          </cell>
          <cell r="D65">
            <v>0</v>
          </cell>
        </row>
        <row r="66">
          <cell r="B66">
            <v>46237</v>
          </cell>
          <cell r="C66" t="str">
            <v>segunda-feira</v>
          </cell>
          <cell r="D66">
            <v>1</v>
          </cell>
        </row>
        <row r="67">
          <cell r="B67">
            <v>46238</v>
          </cell>
          <cell r="C67" t="str">
            <v>terça-feira</v>
          </cell>
          <cell r="D67">
            <v>2</v>
          </cell>
        </row>
        <row r="68">
          <cell r="B68">
            <v>46239</v>
          </cell>
          <cell r="C68" t="str">
            <v>quarta-feira</v>
          </cell>
          <cell r="D68">
            <v>3</v>
          </cell>
        </row>
        <row r="69">
          <cell r="B69">
            <v>46240</v>
          </cell>
          <cell r="C69" t="str">
            <v>quinta-feira</v>
          </cell>
          <cell r="D69">
            <v>4</v>
          </cell>
        </row>
        <row r="70">
          <cell r="B70">
            <v>46241</v>
          </cell>
          <cell r="C70" t="str">
            <v>sexta-feira</v>
          </cell>
          <cell r="D70">
            <v>5</v>
          </cell>
        </row>
        <row r="71">
          <cell r="B71">
            <v>46242</v>
          </cell>
          <cell r="C71" t="str">
            <v>sábado</v>
          </cell>
          <cell r="D71">
            <v>5</v>
          </cell>
        </row>
        <row r="72">
          <cell r="B72">
            <v>46243</v>
          </cell>
          <cell r="C72" t="str">
            <v>domingo</v>
          </cell>
          <cell r="D72">
            <v>5</v>
          </cell>
        </row>
        <row r="73">
          <cell r="B73">
            <v>46244</v>
          </cell>
          <cell r="C73" t="str">
            <v>segunda-feira</v>
          </cell>
          <cell r="D73">
            <v>6</v>
          </cell>
        </row>
        <row r="74">
          <cell r="B74">
            <v>46245</v>
          </cell>
          <cell r="C74" t="str">
            <v>terça-feira</v>
          </cell>
          <cell r="D74">
            <v>7</v>
          </cell>
        </row>
        <row r="75">
          <cell r="B75">
            <v>46246</v>
          </cell>
          <cell r="C75" t="str">
            <v>quarta-feira</v>
          </cell>
          <cell r="D75">
            <v>8</v>
          </cell>
        </row>
        <row r="76">
          <cell r="B76">
            <v>46247</v>
          </cell>
          <cell r="C76" t="str">
            <v>quinta-feira</v>
          </cell>
          <cell r="D76">
            <v>9</v>
          </cell>
        </row>
        <row r="77">
          <cell r="B77">
            <v>46248</v>
          </cell>
          <cell r="C77" t="str">
            <v>sexta-feira</v>
          </cell>
          <cell r="D77">
            <v>10</v>
          </cell>
        </row>
        <row r="78">
          <cell r="B78">
            <v>46249</v>
          </cell>
          <cell r="C78" t="str">
            <v>sábado</v>
          </cell>
          <cell r="D78">
            <v>10</v>
          </cell>
        </row>
        <row r="79">
          <cell r="B79">
            <v>46250</v>
          </cell>
          <cell r="C79" t="str">
            <v>domingo</v>
          </cell>
          <cell r="D79">
            <v>10</v>
          </cell>
        </row>
        <row r="80">
          <cell r="B80">
            <v>46251</v>
          </cell>
          <cell r="C80" t="str">
            <v>segunda-feira</v>
          </cell>
          <cell r="D80">
            <v>11</v>
          </cell>
        </row>
        <row r="81">
          <cell r="B81">
            <v>46252</v>
          </cell>
          <cell r="C81" t="str">
            <v>terça-feira</v>
          </cell>
          <cell r="D81">
            <v>12</v>
          </cell>
        </row>
        <row r="82">
          <cell r="B82">
            <v>46253</v>
          </cell>
          <cell r="C82" t="str">
            <v>quarta-feira</v>
          </cell>
          <cell r="D82">
            <v>13</v>
          </cell>
        </row>
        <row r="83">
          <cell r="B83">
            <v>46254</v>
          </cell>
          <cell r="C83" t="str">
            <v>quinta-feira</v>
          </cell>
          <cell r="D83">
            <v>14</v>
          </cell>
        </row>
        <row r="84">
          <cell r="B84">
            <v>46255</v>
          </cell>
          <cell r="C84" t="str">
            <v>sexta-feira</v>
          </cell>
          <cell r="D84">
            <v>15</v>
          </cell>
        </row>
        <row r="85">
          <cell r="B85">
            <v>46256</v>
          </cell>
          <cell r="C85" t="str">
            <v>sábado</v>
          </cell>
          <cell r="D85">
            <v>15</v>
          </cell>
        </row>
        <row r="86">
          <cell r="B86">
            <v>46257</v>
          </cell>
          <cell r="C86" t="str">
            <v>domingo</v>
          </cell>
          <cell r="D86">
            <v>15</v>
          </cell>
        </row>
        <row r="87">
          <cell r="B87">
            <v>46258</v>
          </cell>
          <cell r="C87" t="str">
            <v>segunda-feira</v>
          </cell>
          <cell r="D87">
            <v>16</v>
          </cell>
        </row>
        <row r="88">
          <cell r="B88">
            <v>46259</v>
          </cell>
          <cell r="C88" t="str">
            <v>terça-feira</v>
          </cell>
          <cell r="D88">
            <v>17</v>
          </cell>
        </row>
        <row r="89">
          <cell r="B89">
            <v>46260</v>
          </cell>
          <cell r="C89" t="str">
            <v>quarta-feira</v>
          </cell>
          <cell r="D89">
            <v>18</v>
          </cell>
        </row>
        <row r="90">
          <cell r="B90">
            <v>46261</v>
          </cell>
          <cell r="C90" t="str">
            <v>quinta-feira</v>
          </cell>
          <cell r="D90">
            <v>19</v>
          </cell>
        </row>
        <row r="91">
          <cell r="B91">
            <v>46262</v>
          </cell>
          <cell r="C91" t="str">
            <v>sexta-feira</v>
          </cell>
          <cell r="D91">
            <v>20</v>
          </cell>
        </row>
        <row r="92">
          <cell r="B92">
            <v>46263</v>
          </cell>
          <cell r="C92" t="str">
            <v>sábado</v>
          </cell>
          <cell r="D92">
            <v>20</v>
          </cell>
        </row>
        <row r="93">
          <cell r="B93">
            <v>46264</v>
          </cell>
          <cell r="C93" t="str">
            <v>domingo</v>
          </cell>
          <cell r="D93">
            <v>20</v>
          </cell>
        </row>
        <row r="94">
          <cell r="B94">
            <v>46265</v>
          </cell>
          <cell r="C94" t="str">
            <v>segunda-feira</v>
          </cell>
          <cell r="D94">
            <v>21</v>
          </cell>
        </row>
        <row r="95">
          <cell r="B95">
            <v>46266</v>
          </cell>
          <cell r="C95" t="str">
            <v>terça-feira</v>
          </cell>
          <cell r="D95">
            <v>1</v>
          </cell>
        </row>
        <row r="96">
          <cell r="B96">
            <v>46267</v>
          </cell>
          <cell r="C96" t="str">
            <v>quarta-feira</v>
          </cell>
          <cell r="D96">
            <v>2</v>
          </cell>
        </row>
        <row r="97">
          <cell r="B97">
            <v>46268</v>
          </cell>
          <cell r="C97" t="str">
            <v>quinta-feira</v>
          </cell>
          <cell r="D97">
            <v>3</v>
          </cell>
        </row>
        <row r="98">
          <cell r="B98">
            <v>46269</v>
          </cell>
          <cell r="C98" t="str">
            <v>sexta-feira</v>
          </cell>
          <cell r="D98">
            <v>4</v>
          </cell>
        </row>
        <row r="99">
          <cell r="B99">
            <v>46270</v>
          </cell>
          <cell r="C99" t="str">
            <v>sábado</v>
          </cell>
          <cell r="D99">
            <v>4</v>
          </cell>
        </row>
        <row r="100">
          <cell r="B100">
            <v>46271</v>
          </cell>
          <cell r="C100" t="str">
            <v>domingo</v>
          </cell>
          <cell r="D100">
            <v>4</v>
          </cell>
        </row>
        <row r="101">
          <cell r="B101">
            <v>46272</v>
          </cell>
          <cell r="C101" t="str">
            <v>segunda-feira</v>
          </cell>
          <cell r="D101">
            <v>4</v>
          </cell>
        </row>
        <row r="102">
          <cell r="B102">
            <v>46273</v>
          </cell>
          <cell r="C102" t="str">
            <v>terça-feira</v>
          </cell>
          <cell r="D102">
            <v>5</v>
          </cell>
        </row>
        <row r="103">
          <cell r="B103">
            <v>46274</v>
          </cell>
          <cell r="C103" t="str">
            <v>quarta-feira</v>
          </cell>
          <cell r="D103">
            <v>6</v>
          </cell>
        </row>
        <row r="104">
          <cell r="B104">
            <v>46275</v>
          </cell>
          <cell r="C104" t="str">
            <v>quinta-feira</v>
          </cell>
          <cell r="D104">
            <v>7</v>
          </cell>
        </row>
        <row r="105">
          <cell r="B105">
            <v>46276</v>
          </cell>
          <cell r="C105" t="str">
            <v>sexta-feira</v>
          </cell>
          <cell r="D105">
            <v>8</v>
          </cell>
        </row>
        <row r="106">
          <cell r="B106">
            <v>46277</v>
          </cell>
          <cell r="C106" t="str">
            <v>sábado</v>
          </cell>
          <cell r="D106">
            <v>8</v>
          </cell>
        </row>
        <row r="107">
          <cell r="B107">
            <v>46278</v>
          </cell>
          <cell r="C107" t="str">
            <v>domingo</v>
          </cell>
          <cell r="D107">
            <v>8</v>
          </cell>
        </row>
        <row r="108">
          <cell r="B108">
            <v>46279</v>
          </cell>
          <cell r="C108" t="str">
            <v>segunda-feira</v>
          </cell>
          <cell r="D108">
            <v>9</v>
          </cell>
        </row>
        <row r="109">
          <cell r="B109">
            <v>46280</v>
          </cell>
          <cell r="C109" t="str">
            <v>terça-feira</v>
          </cell>
          <cell r="D109">
            <v>10</v>
          </cell>
        </row>
        <row r="110">
          <cell r="B110">
            <v>46281</v>
          </cell>
          <cell r="C110" t="str">
            <v>quarta-feira</v>
          </cell>
          <cell r="D110">
            <v>11</v>
          </cell>
        </row>
        <row r="111">
          <cell r="B111">
            <v>46282</v>
          </cell>
          <cell r="C111" t="str">
            <v>quinta-feira</v>
          </cell>
          <cell r="D111">
            <v>12</v>
          </cell>
        </row>
        <row r="112">
          <cell r="B112">
            <v>46283</v>
          </cell>
          <cell r="C112" t="str">
            <v>sexta-feira</v>
          </cell>
          <cell r="D112">
            <v>13</v>
          </cell>
        </row>
        <row r="113">
          <cell r="B113">
            <v>46284</v>
          </cell>
          <cell r="C113" t="str">
            <v>sábado</v>
          </cell>
          <cell r="D113">
            <v>13</v>
          </cell>
        </row>
        <row r="114">
          <cell r="B114">
            <v>46285</v>
          </cell>
          <cell r="C114" t="str">
            <v>domingo</v>
          </cell>
          <cell r="D114">
            <v>13</v>
          </cell>
        </row>
        <row r="115">
          <cell r="B115">
            <v>46286</v>
          </cell>
          <cell r="C115" t="str">
            <v>segunda-feira</v>
          </cell>
          <cell r="D115">
            <v>14</v>
          </cell>
        </row>
        <row r="116">
          <cell r="B116">
            <v>46287</v>
          </cell>
          <cell r="C116" t="str">
            <v>terça-feira</v>
          </cell>
          <cell r="D116">
            <v>15</v>
          </cell>
        </row>
        <row r="117">
          <cell r="B117">
            <v>46288</v>
          </cell>
          <cell r="C117" t="str">
            <v>quarta-feira</v>
          </cell>
          <cell r="D117">
            <v>16</v>
          </cell>
        </row>
        <row r="118">
          <cell r="B118">
            <v>46289</v>
          </cell>
          <cell r="C118" t="str">
            <v>quinta-feira</v>
          </cell>
          <cell r="D118">
            <v>17</v>
          </cell>
        </row>
        <row r="119">
          <cell r="B119">
            <v>46290</v>
          </cell>
          <cell r="C119" t="str">
            <v>sexta-feira</v>
          </cell>
          <cell r="D119">
            <v>18</v>
          </cell>
        </row>
        <row r="120">
          <cell r="B120">
            <v>46291</v>
          </cell>
          <cell r="C120" t="str">
            <v>sábado</v>
          </cell>
          <cell r="D120">
            <v>18</v>
          </cell>
        </row>
        <row r="121">
          <cell r="B121">
            <v>46292</v>
          </cell>
          <cell r="C121" t="str">
            <v>domingo</v>
          </cell>
          <cell r="D121">
            <v>18</v>
          </cell>
        </row>
        <row r="122">
          <cell r="B122">
            <v>46293</v>
          </cell>
          <cell r="C122" t="str">
            <v>segunda-feira</v>
          </cell>
          <cell r="D122">
            <v>19</v>
          </cell>
        </row>
        <row r="123">
          <cell r="B123">
            <v>46294</v>
          </cell>
          <cell r="C123" t="str">
            <v>terça-feira</v>
          </cell>
          <cell r="D123">
            <v>20</v>
          </cell>
        </row>
        <row r="124">
          <cell r="B124">
            <v>46295</v>
          </cell>
          <cell r="C124" t="str">
            <v>quarta-feira</v>
          </cell>
          <cell r="D124">
            <v>21</v>
          </cell>
        </row>
        <row r="125">
          <cell r="B125">
            <v>46296</v>
          </cell>
          <cell r="C125" t="str">
            <v>quinta-feira</v>
          </cell>
          <cell r="D125">
            <v>1</v>
          </cell>
        </row>
        <row r="126">
          <cell r="B126">
            <v>46297</v>
          </cell>
          <cell r="C126" t="str">
            <v>sexta-feira</v>
          </cell>
          <cell r="D126">
            <v>2</v>
          </cell>
        </row>
        <row r="127">
          <cell r="B127">
            <v>46298</v>
          </cell>
          <cell r="C127" t="str">
            <v>sábado</v>
          </cell>
          <cell r="D127">
            <v>2</v>
          </cell>
        </row>
        <row r="128">
          <cell r="B128">
            <v>46299</v>
          </cell>
          <cell r="C128" t="str">
            <v>domingo</v>
          </cell>
          <cell r="D128">
            <v>2</v>
          </cell>
        </row>
        <row r="129">
          <cell r="B129">
            <v>46300</v>
          </cell>
          <cell r="C129" t="str">
            <v>segunda-feira</v>
          </cell>
          <cell r="D129">
            <v>3</v>
          </cell>
        </row>
        <row r="130">
          <cell r="B130">
            <v>46301</v>
          </cell>
          <cell r="C130" t="str">
            <v>terça-feira</v>
          </cell>
          <cell r="D130">
            <v>4</v>
          </cell>
        </row>
        <row r="131">
          <cell r="B131">
            <v>46302</v>
          </cell>
          <cell r="C131" t="str">
            <v>quarta-feira</v>
          </cell>
          <cell r="D131">
            <v>5</v>
          </cell>
        </row>
        <row r="132">
          <cell r="B132">
            <v>46303</v>
          </cell>
          <cell r="C132" t="str">
            <v>quinta-feira</v>
          </cell>
          <cell r="D132">
            <v>6</v>
          </cell>
        </row>
        <row r="133">
          <cell r="B133">
            <v>46304</v>
          </cell>
          <cell r="C133" t="str">
            <v>sexta-feira</v>
          </cell>
          <cell r="D133">
            <v>7</v>
          </cell>
        </row>
        <row r="134">
          <cell r="B134">
            <v>46305</v>
          </cell>
          <cell r="C134" t="str">
            <v>sábado</v>
          </cell>
          <cell r="D134">
            <v>7</v>
          </cell>
        </row>
        <row r="135">
          <cell r="B135">
            <v>46306</v>
          </cell>
          <cell r="C135" t="str">
            <v>domingo</v>
          </cell>
          <cell r="D135">
            <v>7</v>
          </cell>
        </row>
        <row r="136">
          <cell r="B136">
            <v>46307</v>
          </cell>
          <cell r="C136" t="str">
            <v>segunda-feira</v>
          </cell>
          <cell r="D136">
            <v>7</v>
          </cell>
        </row>
        <row r="137">
          <cell r="B137">
            <v>46308</v>
          </cell>
          <cell r="C137" t="str">
            <v>terça-feira</v>
          </cell>
          <cell r="D137">
            <v>8</v>
          </cell>
        </row>
        <row r="138">
          <cell r="B138">
            <v>46309</v>
          </cell>
          <cell r="C138" t="str">
            <v>quarta-feira</v>
          </cell>
          <cell r="D138">
            <v>9</v>
          </cell>
        </row>
        <row r="139">
          <cell r="B139">
            <v>46310</v>
          </cell>
          <cell r="C139" t="str">
            <v>quinta-feira</v>
          </cell>
          <cell r="D139">
            <v>10</v>
          </cell>
        </row>
        <row r="140">
          <cell r="B140">
            <v>46311</v>
          </cell>
          <cell r="C140" t="str">
            <v>sexta-feira</v>
          </cell>
          <cell r="D140">
            <v>11</v>
          </cell>
        </row>
        <row r="141">
          <cell r="B141">
            <v>46312</v>
          </cell>
          <cell r="C141" t="str">
            <v>sábado</v>
          </cell>
          <cell r="D141">
            <v>11</v>
          </cell>
        </row>
        <row r="142">
          <cell r="B142">
            <v>46313</v>
          </cell>
          <cell r="C142" t="str">
            <v>domingo</v>
          </cell>
          <cell r="D142">
            <v>11</v>
          </cell>
        </row>
        <row r="143">
          <cell r="B143">
            <v>46314</v>
          </cell>
          <cell r="C143" t="str">
            <v>segunda-feira</v>
          </cell>
          <cell r="D143">
            <v>12</v>
          </cell>
        </row>
        <row r="144">
          <cell r="B144">
            <v>46315</v>
          </cell>
          <cell r="C144" t="str">
            <v>terça-feira</v>
          </cell>
          <cell r="D144">
            <v>13</v>
          </cell>
        </row>
        <row r="145">
          <cell r="B145">
            <v>46316</v>
          </cell>
          <cell r="C145" t="str">
            <v>quarta-feira</v>
          </cell>
          <cell r="D145">
            <v>14</v>
          </cell>
        </row>
        <row r="146">
          <cell r="B146">
            <v>46317</v>
          </cell>
          <cell r="C146" t="str">
            <v>quinta-feira</v>
          </cell>
          <cell r="D146">
            <v>15</v>
          </cell>
        </row>
        <row r="147">
          <cell r="B147">
            <v>46318</v>
          </cell>
          <cell r="C147" t="str">
            <v>sexta-feira</v>
          </cell>
          <cell r="D147">
            <v>16</v>
          </cell>
        </row>
        <row r="148">
          <cell r="B148">
            <v>46319</v>
          </cell>
          <cell r="C148" t="str">
            <v>sábado</v>
          </cell>
          <cell r="D148">
            <v>16</v>
          </cell>
        </row>
        <row r="149">
          <cell r="B149">
            <v>46320</v>
          </cell>
          <cell r="C149" t="str">
            <v>domingo</v>
          </cell>
          <cell r="D149">
            <v>16</v>
          </cell>
        </row>
        <row r="150">
          <cell r="B150">
            <v>46321</v>
          </cell>
          <cell r="C150" t="str">
            <v>segunda-feira</v>
          </cell>
          <cell r="D150">
            <v>17</v>
          </cell>
        </row>
        <row r="151">
          <cell r="B151">
            <v>46322</v>
          </cell>
          <cell r="C151" t="str">
            <v>terça-feira</v>
          </cell>
          <cell r="D151">
            <v>18</v>
          </cell>
        </row>
        <row r="152">
          <cell r="B152">
            <v>46323</v>
          </cell>
          <cell r="C152" t="str">
            <v>quarta-feira</v>
          </cell>
          <cell r="D152">
            <v>19</v>
          </cell>
        </row>
        <row r="153">
          <cell r="B153">
            <v>46324</v>
          </cell>
          <cell r="C153" t="str">
            <v>quinta-feira</v>
          </cell>
          <cell r="D153">
            <v>20</v>
          </cell>
        </row>
        <row r="154">
          <cell r="B154">
            <v>46325</v>
          </cell>
          <cell r="C154" t="str">
            <v>sexta-feira</v>
          </cell>
          <cell r="D154">
            <v>21</v>
          </cell>
        </row>
        <row r="155">
          <cell r="B155">
            <v>46326</v>
          </cell>
          <cell r="C155" t="str">
            <v>sábado</v>
          </cell>
          <cell r="D155">
            <v>21</v>
          </cell>
        </row>
        <row r="156">
          <cell r="B156">
            <v>46327</v>
          </cell>
          <cell r="C156" t="str">
            <v>domingo</v>
          </cell>
          <cell r="D156">
            <v>0</v>
          </cell>
        </row>
        <row r="157">
          <cell r="B157">
            <v>46328</v>
          </cell>
          <cell r="C157" t="str">
            <v>segunda-feira</v>
          </cell>
          <cell r="D157">
            <v>0</v>
          </cell>
        </row>
        <row r="158">
          <cell r="B158">
            <v>46329</v>
          </cell>
          <cell r="C158" t="str">
            <v>terça-feira</v>
          </cell>
          <cell r="D158">
            <v>1</v>
          </cell>
        </row>
        <row r="159">
          <cell r="B159">
            <v>46330</v>
          </cell>
          <cell r="C159" t="str">
            <v>quarta-feira</v>
          </cell>
          <cell r="D159">
            <v>2</v>
          </cell>
        </row>
        <row r="160">
          <cell r="B160">
            <v>46331</v>
          </cell>
          <cell r="C160" t="str">
            <v>quinta-feira</v>
          </cell>
          <cell r="D160">
            <v>3</v>
          </cell>
        </row>
        <row r="161">
          <cell r="B161">
            <v>46332</v>
          </cell>
          <cell r="C161" t="str">
            <v>sexta-feira</v>
          </cell>
          <cell r="D161">
            <v>4</v>
          </cell>
        </row>
        <row r="162">
          <cell r="B162">
            <v>46333</v>
          </cell>
          <cell r="C162" t="str">
            <v>sábado</v>
          </cell>
          <cell r="D162">
            <v>4</v>
          </cell>
        </row>
        <row r="163">
          <cell r="B163">
            <v>46334</v>
          </cell>
          <cell r="C163" t="str">
            <v>domingo</v>
          </cell>
          <cell r="D163">
            <v>4</v>
          </cell>
        </row>
        <row r="164">
          <cell r="B164">
            <v>46335</v>
          </cell>
          <cell r="C164" t="str">
            <v>segunda-feira</v>
          </cell>
          <cell r="D164">
            <v>5</v>
          </cell>
        </row>
        <row r="165">
          <cell r="B165">
            <v>46336</v>
          </cell>
          <cell r="C165" t="str">
            <v>terça-feira</v>
          </cell>
          <cell r="D165">
            <v>6</v>
          </cell>
        </row>
        <row r="166">
          <cell r="B166">
            <v>46337</v>
          </cell>
          <cell r="C166" t="str">
            <v>quarta-feira</v>
          </cell>
          <cell r="D166">
            <v>7</v>
          </cell>
        </row>
        <row r="167">
          <cell r="B167">
            <v>46338</v>
          </cell>
          <cell r="C167" t="str">
            <v>quinta-feira</v>
          </cell>
          <cell r="D167">
            <v>8</v>
          </cell>
        </row>
        <row r="168">
          <cell r="B168">
            <v>46339</v>
          </cell>
          <cell r="C168" t="str">
            <v>sexta-feira</v>
          </cell>
          <cell r="D168">
            <v>9</v>
          </cell>
        </row>
        <row r="169">
          <cell r="B169">
            <v>46340</v>
          </cell>
          <cell r="C169" t="str">
            <v>sábado</v>
          </cell>
          <cell r="D169">
            <v>9</v>
          </cell>
        </row>
        <row r="170">
          <cell r="B170">
            <v>46341</v>
          </cell>
          <cell r="C170" t="str">
            <v>domingo</v>
          </cell>
          <cell r="D170">
            <v>9</v>
          </cell>
        </row>
        <row r="171">
          <cell r="B171">
            <v>46342</v>
          </cell>
          <cell r="C171" t="str">
            <v>segunda-feira</v>
          </cell>
          <cell r="D171">
            <v>10</v>
          </cell>
        </row>
        <row r="172">
          <cell r="B172">
            <v>46343</v>
          </cell>
          <cell r="C172" t="str">
            <v>terça-feira</v>
          </cell>
          <cell r="D172">
            <v>11</v>
          </cell>
        </row>
        <row r="173">
          <cell r="B173">
            <v>46344</v>
          </cell>
          <cell r="C173" t="str">
            <v>quarta-feira</v>
          </cell>
          <cell r="D173">
            <v>12</v>
          </cell>
        </row>
        <row r="174">
          <cell r="B174">
            <v>46345</v>
          </cell>
          <cell r="C174" t="str">
            <v>quinta-feira</v>
          </cell>
          <cell r="D174">
            <v>13</v>
          </cell>
        </row>
        <row r="175">
          <cell r="B175">
            <v>46346</v>
          </cell>
          <cell r="C175" t="str">
            <v>sexta-feira</v>
          </cell>
          <cell r="D175">
            <v>14</v>
          </cell>
        </row>
        <row r="176">
          <cell r="B176">
            <v>46347</v>
          </cell>
          <cell r="C176" t="str">
            <v>sábado</v>
          </cell>
          <cell r="D176">
            <v>14</v>
          </cell>
        </row>
        <row r="177">
          <cell r="B177">
            <v>46348</v>
          </cell>
          <cell r="C177" t="str">
            <v>domingo</v>
          </cell>
          <cell r="D177">
            <v>14</v>
          </cell>
        </row>
        <row r="178">
          <cell r="B178">
            <v>46349</v>
          </cell>
          <cell r="C178" t="str">
            <v>segunda-feira</v>
          </cell>
          <cell r="D178">
            <v>15</v>
          </cell>
        </row>
        <row r="179">
          <cell r="B179">
            <v>46350</v>
          </cell>
          <cell r="C179" t="str">
            <v>terça-feira</v>
          </cell>
          <cell r="D179">
            <v>16</v>
          </cell>
        </row>
        <row r="180">
          <cell r="B180">
            <v>46351</v>
          </cell>
          <cell r="C180" t="str">
            <v>quarta-feira</v>
          </cell>
          <cell r="D180">
            <v>17</v>
          </cell>
        </row>
        <row r="181">
          <cell r="B181">
            <v>46352</v>
          </cell>
          <cell r="C181" t="str">
            <v>quinta-feira</v>
          </cell>
          <cell r="D181">
            <v>18</v>
          </cell>
        </row>
        <row r="182">
          <cell r="B182">
            <v>46353</v>
          </cell>
          <cell r="C182" t="str">
            <v>sexta-feira</v>
          </cell>
          <cell r="D182">
            <v>19</v>
          </cell>
        </row>
        <row r="183">
          <cell r="B183">
            <v>46354</v>
          </cell>
          <cell r="C183" t="str">
            <v>sábado</v>
          </cell>
          <cell r="D183">
            <v>19</v>
          </cell>
        </row>
        <row r="184">
          <cell r="B184">
            <v>46355</v>
          </cell>
          <cell r="C184" t="str">
            <v>domingo</v>
          </cell>
          <cell r="D184">
            <v>19</v>
          </cell>
        </row>
        <row r="185">
          <cell r="B185">
            <v>46356</v>
          </cell>
          <cell r="C185" t="str">
            <v>segunda-feira</v>
          </cell>
          <cell r="D185">
            <v>20</v>
          </cell>
        </row>
        <row r="186">
          <cell r="B186">
            <v>46357</v>
          </cell>
          <cell r="C186" t="str">
            <v>terça-feira</v>
          </cell>
          <cell r="D186">
            <v>1</v>
          </cell>
        </row>
        <row r="187">
          <cell r="B187">
            <v>46358</v>
          </cell>
          <cell r="C187" t="str">
            <v>quarta-feira</v>
          </cell>
          <cell r="D187">
            <v>2</v>
          </cell>
        </row>
        <row r="188">
          <cell r="B188">
            <v>46359</v>
          </cell>
          <cell r="C188" t="str">
            <v>quinta-feira</v>
          </cell>
          <cell r="D188">
            <v>3</v>
          </cell>
        </row>
        <row r="189">
          <cell r="B189">
            <v>46360</v>
          </cell>
          <cell r="C189" t="str">
            <v>sexta-feira</v>
          </cell>
          <cell r="D189">
            <v>4</v>
          </cell>
        </row>
        <row r="190">
          <cell r="B190">
            <v>46361</v>
          </cell>
          <cell r="C190" t="str">
            <v>sábado</v>
          </cell>
          <cell r="D190">
            <v>4</v>
          </cell>
        </row>
        <row r="191">
          <cell r="B191">
            <v>46362</v>
          </cell>
          <cell r="C191" t="str">
            <v>domingo</v>
          </cell>
          <cell r="D191">
            <v>4</v>
          </cell>
        </row>
        <row r="192">
          <cell r="B192">
            <v>46363</v>
          </cell>
          <cell r="C192" t="str">
            <v>segunda-feira</v>
          </cell>
          <cell r="D192">
            <v>5</v>
          </cell>
        </row>
        <row r="193">
          <cell r="B193">
            <v>46364</v>
          </cell>
          <cell r="C193" t="str">
            <v>terça-feira</v>
          </cell>
          <cell r="D193">
            <v>6</v>
          </cell>
        </row>
        <row r="194">
          <cell r="B194">
            <v>46365</v>
          </cell>
          <cell r="C194" t="str">
            <v>quarta-feira</v>
          </cell>
          <cell r="D194">
            <v>7</v>
          </cell>
        </row>
        <row r="195">
          <cell r="B195">
            <v>46366</v>
          </cell>
          <cell r="C195" t="str">
            <v>quinta-feira</v>
          </cell>
          <cell r="D195">
            <v>8</v>
          </cell>
        </row>
        <row r="196">
          <cell r="B196">
            <v>46367</v>
          </cell>
          <cell r="C196" t="str">
            <v>sexta-feira</v>
          </cell>
          <cell r="D196">
            <v>9</v>
          </cell>
        </row>
        <row r="197">
          <cell r="B197">
            <v>46368</v>
          </cell>
          <cell r="C197" t="str">
            <v>sábado</v>
          </cell>
          <cell r="D197">
            <v>9</v>
          </cell>
        </row>
        <row r="198">
          <cell r="B198">
            <v>46369</v>
          </cell>
          <cell r="C198" t="str">
            <v>domingo</v>
          </cell>
          <cell r="D198">
            <v>9</v>
          </cell>
        </row>
        <row r="199">
          <cell r="B199">
            <v>46370</v>
          </cell>
          <cell r="C199" t="str">
            <v>segunda-feira</v>
          </cell>
          <cell r="D199">
            <v>10</v>
          </cell>
        </row>
        <row r="200">
          <cell r="B200">
            <v>46371</v>
          </cell>
          <cell r="C200" t="str">
            <v>terça-feira</v>
          </cell>
          <cell r="D200">
            <v>11</v>
          </cell>
        </row>
        <row r="201">
          <cell r="B201">
            <v>46372</v>
          </cell>
          <cell r="C201" t="str">
            <v>quarta-feira</v>
          </cell>
          <cell r="D201">
            <v>12</v>
          </cell>
        </row>
        <row r="202">
          <cell r="B202">
            <v>46373</v>
          </cell>
          <cell r="C202" t="str">
            <v>quinta-feira</v>
          </cell>
          <cell r="D202">
            <v>13</v>
          </cell>
        </row>
        <row r="203">
          <cell r="B203">
            <v>46374</v>
          </cell>
          <cell r="C203" t="str">
            <v>sexta-feira</v>
          </cell>
          <cell r="D203">
            <v>14</v>
          </cell>
        </row>
        <row r="204">
          <cell r="B204">
            <v>46375</v>
          </cell>
          <cell r="C204" t="str">
            <v>sábado</v>
          </cell>
          <cell r="D204">
            <v>14</v>
          </cell>
        </row>
        <row r="205">
          <cell r="B205">
            <v>46376</v>
          </cell>
          <cell r="C205" t="str">
            <v>domingo</v>
          </cell>
          <cell r="D205">
            <v>14</v>
          </cell>
        </row>
        <row r="206">
          <cell r="B206">
            <v>46377</v>
          </cell>
          <cell r="C206" t="str">
            <v>segunda-feira</v>
          </cell>
          <cell r="D206">
            <v>15</v>
          </cell>
        </row>
        <row r="207">
          <cell r="B207">
            <v>46378</v>
          </cell>
          <cell r="C207" t="str">
            <v>terça-feira</v>
          </cell>
          <cell r="D207">
            <v>16</v>
          </cell>
        </row>
        <row r="208">
          <cell r="B208">
            <v>46379</v>
          </cell>
          <cell r="C208" t="str">
            <v>quarta-feira</v>
          </cell>
          <cell r="D208">
            <v>17</v>
          </cell>
        </row>
        <row r="209">
          <cell r="B209">
            <v>46380</v>
          </cell>
          <cell r="C209" t="str">
            <v>quinta-feira</v>
          </cell>
          <cell r="D209">
            <v>18</v>
          </cell>
        </row>
        <row r="210">
          <cell r="B210">
            <v>46381</v>
          </cell>
          <cell r="C210" t="str">
            <v>sexta-feira</v>
          </cell>
          <cell r="D210">
            <v>18</v>
          </cell>
        </row>
        <row r="211">
          <cell r="B211">
            <v>46382</v>
          </cell>
          <cell r="C211" t="str">
            <v>sábado</v>
          </cell>
          <cell r="D211">
            <v>18</v>
          </cell>
        </row>
        <row r="212">
          <cell r="B212">
            <v>46383</v>
          </cell>
          <cell r="C212" t="str">
            <v>domingo</v>
          </cell>
          <cell r="D212">
            <v>18</v>
          </cell>
        </row>
        <row r="213">
          <cell r="B213">
            <v>46384</v>
          </cell>
          <cell r="C213" t="str">
            <v>segunda-feira</v>
          </cell>
          <cell r="D213">
            <v>19</v>
          </cell>
        </row>
        <row r="214">
          <cell r="B214">
            <v>46385</v>
          </cell>
          <cell r="C214" t="str">
            <v>terça-feira</v>
          </cell>
          <cell r="D214">
            <v>20</v>
          </cell>
        </row>
        <row r="215">
          <cell r="B215">
            <v>46386</v>
          </cell>
          <cell r="C215" t="str">
            <v>quarta-feira</v>
          </cell>
          <cell r="D215">
            <v>21</v>
          </cell>
        </row>
        <row r="216">
          <cell r="B216">
            <v>46387</v>
          </cell>
          <cell r="C216" t="str">
            <v>quinta-feira</v>
          </cell>
          <cell r="D216">
            <v>22</v>
          </cell>
        </row>
        <row r="217">
          <cell r="B217">
            <v>46388</v>
          </cell>
          <cell r="C217" t="str">
            <v>sexta-feira</v>
          </cell>
          <cell r="D217">
            <v>1</v>
          </cell>
        </row>
        <row r="218">
          <cell r="B218">
            <v>46389</v>
          </cell>
          <cell r="C218" t="str">
            <v>sábado</v>
          </cell>
          <cell r="D218">
            <v>1</v>
          </cell>
        </row>
        <row r="219">
          <cell r="B219">
            <v>46390</v>
          </cell>
          <cell r="C219" t="str">
            <v>domingo</v>
          </cell>
          <cell r="D219">
            <v>1</v>
          </cell>
        </row>
        <row r="220">
          <cell r="B220">
            <v>46391</v>
          </cell>
          <cell r="C220" t="str">
            <v>segunda-feira</v>
          </cell>
          <cell r="D220">
            <v>2</v>
          </cell>
        </row>
        <row r="221">
          <cell r="B221">
            <v>46392</v>
          </cell>
          <cell r="C221" t="str">
            <v>terça-feira</v>
          </cell>
          <cell r="D221">
            <v>3</v>
          </cell>
        </row>
        <row r="222">
          <cell r="B222">
            <v>46393</v>
          </cell>
          <cell r="C222" t="str">
            <v>quarta-feira</v>
          </cell>
          <cell r="D222">
            <v>4</v>
          </cell>
        </row>
        <row r="223">
          <cell r="B223">
            <v>46394</v>
          </cell>
          <cell r="C223" t="str">
            <v>quinta-feira</v>
          </cell>
          <cell r="D223">
            <v>5</v>
          </cell>
        </row>
        <row r="224">
          <cell r="B224">
            <v>46395</v>
          </cell>
          <cell r="C224" t="str">
            <v>sexta-feira</v>
          </cell>
          <cell r="D224">
            <v>6</v>
          </cell>
        </row>
        <row r="225">
          <cell r="B225">
            <v>46396</v>
          </cell>
          <cell r="C225" t="str">
            <v>sábado</v>
          </cell>
          <cell r="D225">
            <v>6</v>
          </cell>
        </row>
        <row r="226">
          <cell r="B226">
            <v>46397</v>
          </cell>
          <cell r="C226" t="str">
            <v>domingo</v>
          </cell>
          <cell r="D226">
            <v>6</v>
          </cell>
        </row>
        <row r="227">
          <cell r="B227">
            <v>46398</v>
          </cell>
          <cell r="C227" t="str">
            <v>segunda-feira</v>
          </cell>
          <cell r="D227">
            <v>7</v>
          </cell>
        </row>
        <row r="228">
          <cell r="B228">
            <v>46399</v>
          </cell>
          <cell r="C228" t="str">
            <v>terça-feira</v>
          </cell>
          <cell r="D228">
            <v>8</v>
          </cell>
        </row>
        <row r="229">
          <cell r="B229">
            <v>46400</v>
          </cell>
          <cell r="C229" t="str">
            <v>quarta-feira</v>
          </cell>
          <cell r="D229">
            <v>9</v>
          </cell>
        </row>
        <row r="230">
          <cell r="B230">
            <v>46401</v>
          </cell>
          <cell r="C230" t="str">
            <v>quinta-feira</v>
          </cell>
          <cell r="D230">
            <v>10</v>
          </cell>
        </row>
        <row r="231">
          <cell r="B231">
            <v>46402</v>
          </cell>
          <cell r="C231" t="str">
            <v>sexta-feira</v>
          </cell>
          <cell r="D231">
            <v>11</v>
          </cell>
        </row>
        <row r="232">
          <cell r="B232">
            <v>46403</v>
          </cell>
          <cell r="C232" t="str">
            <v>sábado</v>
          </cell>
          <cell r="D232">
            <v>11</v>
          </cell>
        </row>
        <row r="233">
          <cell r="B233">
            <v>46404</v>
          </cell>
          <cell r="C233" t="str">
            <v>domingo</v>
          </cell>
          <cell r="D233">
            <v>11</v>
          </cell>
        </row>
        <row r="234">
          <cell r="B234">
            <v>46405</v>
          </cell>
          <cell r="C234" t="str">
            <v>segunda-feira</v>
          </cell>
          <cell r="D234">
            <v>12</v>
          </cell>
        </row>
        <row r="235">
          <cell r="B235">
            <v>46406</v>
          </cell>
          <cell r="C235" t="str">
            <v>terça-feira</v>
          </cell>
          <cell r="D235">
            <v>13</v>
          </cell>
        </row>
        <row r="236">
          <cell r="B236">
            <v>46407</v>
          </cell>
          <cell r="C236" t="str">
            <v>quarta-feira</v>
          </cell>
          <cell r="D236">
            <v>14</v>
          </cell>
        </row>
        <row r="237">
          <cell r="B237">
            <v>46408</v>
          </cell>
          <cell r="C237" t="str">
            <v>quinta-feira</v>
          </cell>
          <cell r="D237">
            <v>15</v>
          </cell>
        </row>
        <row r="238">
          <cell r="B238">
            <v>46409</v>
          </cell>
          <cell r="C238" t="str">
            <v>sexta-feira</v>
          </cell>
          <cell r="D238">
            <v>16</v>
          </cell>
        </row>
        <row r="239">
          <cell r="B239">
            <v>46410</v>
          </cell>
          <cell r="C239" t="str">
            <v>sábado</v>
          </cell>
          <cell r="D239">
            <v>16</v>
          </cell>
        </row>
        <row r="240">
          <cell r="B240">
            <v>46411</v>
          </cell>
          <cell r="C240" t="str">
            <v>domingo</v>
          </cell>
          <cell r="D240">
            <v>16</v>
          </cell>
        </row>
        <row r="241">
          <cell r="B241">
            <v>46412</v>
          </cell>
          <cell r="C241" t="str">
            <v>segunda-feira</v>
          </cell>
          <cell r="D241">
            <v>17</v>
          </cell>
        </row>
        <row r="242">
          <cell r="B242">
            <v>46413</v>
          </cell>
          <cell r="C242" t="str">
            <v>terça-feira</v>
          </cell>
          <cell r="D242">
            <v>18</v>
          </cell>
        </row>
        <row r="243">
          <cell r="B243">
            <v>46414</v>
          </cell>
          <cell r="C243" t="str">
            <v>quarta-feira</v>
          </cell>
          <cell r="D243">
            <v>19</v>
          </cell>
        </row>
        <row r="244">
          <cell r="B244">
            <v>46415</v>
          </cell>
          <cell r="C244" t="str">
            <v>quinta-feira</v>
          </cell>
          <cell r="D244">
            <v>20</v>
          </cell>
        </row>
        <row r="245">
          <cell r="B245">
            <v>46416</v>
          </cell>
          <cell r="C245" t="str">
            <v>sexta-feira</v>
          </cell>
          <cell r="D245">
            <v>21</v>
          </cell>
        </row>
        <row r="246">
          <cell r="B246">
            <v>46417</v>
          </cell>
          <cell r="C246" t="str">
            <v>sábado</v>
          </cell>
          <cell r="D246">
            <v>21</v>
          </cell>
        </row>
        <row r="247">
          <cell r="B247">
            <v>46418</v>
          </cell>
          <cell r="C247" t="str">
            <v>domingo</v>
          </cell>
          <cell r="D247">
            <v>21</v>
          </cell>
        </row>
      </sheetData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INEL"/>
      <sheetName val="OPERADOR"/>
      <sheetName val="PAUSA"/>
      <sheetName val="BD"/>
      <sheetName val="DASHBOARD"/>
      <sheetName val="DE-PARA OP"/>
      <sheetName val="FUP"/>
      <sheetName val="DIN"/>
      <sheetName val="AUX"/>
      <sheetName val="CONTROLE E GESTÃO TEMPOS_202609"/>
    </sheetNames>
    <sheetDataSet>
      <sheetData sheetId="0" refreshError="1"/>
      <sheetData sheetId="1" refreshError="1"/>
      <sheetData sheetId="2" refreshError="1"/>
      <sheetData sheetId="3">
        <row r="3">
          <cell r="Z3" t="str">
            <v>FELIPEFERREIRA.46269</v>
          </cell>
        </row>
        <row r="4">
          <cell r="Z4" t="str">
            <v>SABRINAERLLEN.46266</v>
          </cell>
        </row>
        <row r="5">
          <cell r="Z5" t="str">
            <v>CLAUDIABARREIRA.46269</v>
          </cell>
        </row>
        <row r="6">
          <cell r="Z6" t="str">
            <v>BEATRIZPARENTE.46267</v>
          </cell>
        </row>
        <row r="7">
          <cell r="Z7" t="str">
            <v>MAIARACOSTA.46273</v>
          </cell>
        </row>
        <row r="8">
          <cell r="Z8" t="str">
            <v>KATIAMORAIS.46273</v>
          </cell>
        </row>
        <row r="9">
          <cell r="Z9" t="str">
            <v>ADAILTONBERNARDO.46275</v>
          </cell>
        </row>
        <row r="10">
          <cell r="Z10" t="str">
            <v>SAMIAAGOSTINHO.46267</v>
          </cell>
        </row>
        <row r="11">
          <cell r="Z11" t="str">
            <v>SAMIANASCIMENTO.46267</v>
          </cell>
        </row>
        <row r="12">
          <cell r="Z12" t="str">
            <v>GABRIELACRUZ.46266</v>
          </cell>
        </row>
        <row r="13">
          <cell r="Z13" t="str">
            <v>MARLEYALVES.46269</v>
          </cell>
        </row>
        <row r="14">
          <cell r="Z14" t="str">
            <v>CLAUDIAVALERO.46267</v>
          </cell>
        </row>
        <row r="15">
          <cell r="Z15" t="str">
            <v>BRUNOBEZERRA.46266</v>
          </cell>
        </row>
        <row r="16">
          <cell r="Z16" t="str">
            <v>KATIAMORAIS.46275</v>
          </cell>
        </row>
        <row r="17">
          <cell r="Z17" t="str">
            <v>NARIELEGUEDES.46266</v>
          </cell>
        </row>
        <row r="18">
          <cell r="Z18" t="str">
            <v>SAMARAPAIXAO.46274</v>
          </cell>
        </row>
        <row r="19">
          <cell r="Z19" t="str">
            <v>RENATOOLIVEIRA.46266</v>
          </cell>
        </row>
        <row r="20">
          <cell r="Z20" t="str">
            <v>KAUANEGOMES.46269</v>
          </cell>
        </row>
        <row r="21">
          <cell r="Z21" t="str">
            <v>SAMIANASCIMENTO.46266</v>
          </cell>
        </row>
        <row r="22">
          <cell r="Z22" t="str">
            <v>CLAUDIAVALERO.46268</v>
          </cell>
        </row>
        <row r="23">
          <cell r="Z23" t="str">
            <v>LUCASPEDRACA.46266</v>
          </cell>
        </row>
        <row r="24">
          <cell r="Z24" t="str">
            <v>LUCASPEDRACA.46273</v>
          </cell>
        </row>
        <row r="25">
          <cell r="Z25" t="str">
            <v>ANTONIARENATA.46273</v>
          </cell>
        </row>
        <row r="26">
          <cell r="Z26" t="str">
            <v>MICHELEGUIMARAES.46275</v>
          </cell>
        </row>
        <row r="27">
          <cell r="Z27" t="str">
            <v>LUZIACASTRO.46269</v>
          </cell>
        </row>
        <row r="28">
          <cell r="Z28" t="str">
            <v>LIEGINAPAZ.46267</v>
          </cell>
        </row>
        <row r="29">
          <cell r="Z29" t="str">
            <v>DANIELELEITE.46275</v>
          </cell>
        </row>
        <row r="30">
          <cell r="Z30" t="str">
            <v>ANTONIARENATA.46266</v>
          </cell>
        </row>
        <row r="31">
          <cell r="Z31" t="str">
            <v>SAMARAPAIXAO.46267</v>
          </cell>
        </row>
        <row r="32">
          <cell r="Z32" t="str">
            <v>NARIELEGUEDES.46273</v>
          </cell>
        </row>
        <row r="33">
          <cell r="Z33" t="str">
            <v>NATARODRIGUES.46273</v>
          </cell>
        </row>
        <row r="34">
          <cell r="Z34" t="str">
            <v>SARAHOLIVEIRA.46273</v>
          </cell>
        </row>
        <row r="35">
          <cell r="Z35" t="str">
            <v>KATIAMORAIS.46269</v>
          </cell>
        </row>
        <row r="36">
          <cell r="Z36" t="str">
            <v>DANIELELEITE.46269</v>
          </cell>
        </row>
        <row r="37">
          <cell r="Z37" t="str">
            <v>RAQUELMARINHO.46274</v>
          </cell>
        </row>
        <row r="38">
          <cell r="Z38" t="str">
            <v>GABRIELACRUZ.46268</v>
          </cell>
        </row>
        <row r="39">
          <cell r="Z39" t="str">
            <v>RAYSSAQUEIROZ.46267</v>
          </cell>
        </row>
        <row r="40">
          <cell r="Z40" t="str">
            <v>MAIARACOSTA.46275</v>
          </cell>
        </row>
        <row r="41">
          <cell r="Z41" t="str">
            <v>VANIELLYALMEIDA.46267</v>
          </cell>
        </row>
        <row r="42">
          <cell r="Z42" t="str">
            <v>KARINESANTOS.46266</v>
          </cell>
        </row>
        <row r="43">
          <cell r="Z43" t="str">
            <v>MARLEYALVES.46268</v>
          </cell>
        </row>
        <row r="44">
          <cell r="Z44" t="str">
            <v>SARAHOLIVEIRA.46266</v>
          </cell>
        </row>
        <row r="45">
          <cell r="Z45" t="str">
            <v>BEATRIZPARENTE.46274</v>
          </cell>
        </row>
        <row r="46">
          <cell r="Z46" t="str">
            <v>LIEGINAPAZ.46266</v>
          </cell>
        </row>
        <row r="47">
          <cell r="Z47" t="str">
            <v>KAUANEGOMES.46266</v>
          </cell>
        </row>
        <row r="48">
          <cell r="Z48" t="str">
            <v>MAYARAMELO.46269</v>
          </cell>
        </row>
        <row r="49">
          <cell r="Z49" t="str">
            <v>VANESSACARNEIRO.46268</v>
          </cell>
        </row>
        <row r="50">
          <cell r="Z50" t="str">
            <v>ADAILTONBERNARDO.46269</v>
          </cell>
        </row>
        <row r="51">
          <cell r="Z51" t="str">
            <v>JAQUELINEMAGALHA.46274</v>
          </cell>
        </row>
        <row r="52">
          <cell r="Z52" t="str">
            <v>JAQUELINEMAGALHA.46275</v>
          </cell>
        </row>
        <row r="53">
          <cell r="Z53" t="str">
            <v>GRAZIELYLIMA.46266</v>
          </cell>
        </row>
        <row r="54">
          <cell r="Z54" t="str">
            <v>LUCASPEDRACA.46267</v>
          </cell>
        </row>
        <row r="55">
          <cell r="Z55" t="str">
            <v>BEATRIZPARENTE.46273</v>
          </cell>
        </row>
        <row r="56">
          <cell r="Z56" t="str">
            <v>VANESSACARNEIRO.46269</v>
          </cell>
        </row>
        <row r="57">
          <cell r="Z57" t="str">
            <v>FELIPEFERREIRA.46267</v>
          </cell>
        </row>
        <row r="58">
          <cell r="Z58" t="str">
            <v>SAMIAAGOSTINHO.46266</v>
          </cell>
        </row>
        <row r="59">
          <cell r="Z59" t="str">
            <v>KAUANEGOMES.46273</v>
          </cell>
        </row>
        <row r="60">
          <cell r="Z60" t="str">
            <v>JONATASSILVA.46268</v>
          </cell>
        </row>
        <row r="61">
          <cell r="Z61" t="str">
            <v>FERNANDALIMA.46269</v>
          </cell>
        </row>
        <row r="62">
          <cell r="Z62" t="str">
            <v>JONATASSILVA.46273</v>
          </cell>
        </row>
        <row r="63">
          <cell r="Z63" t="str">
            <v>SARAHOLIVEIRA.46268</v>
          </cell>
        </row>
        <row r="64">
          <cell r="Z64" t="str">
            <v>RAYSSAQUEIROZ.46273</v>
          </cell>
        </row>
        <row r="65">
          <cell r="Z65" t="str">
            <v>RAYSSAQUEIROZ.46268</v>
          </cell>
        </row>
        <row r="66">
          <cell r="Z66" t="str">
            <v>FERNANDALIMA.46273</v>
          </cell>
        </row>
        <row r="67">
          <cell r="Z67" t="str">
            <v>KARINESANTOS.46274</v>
          </cell>
        </row>
        <row r="68">
          <cell r="Z68" t="str">
            <v>LUZIACASTRO.46267</v>
          </cell>
        </row>
        <row r="69">
          <cell r="Z69" t="str">
            <v>DANIELMSILVA.46269</v>
          </cell>
        </row>
        <row r="70">
          <cell r="Z70" t="str">
            <v>SAMARAPAIXAO.46268</v>
          </cell>
        </row>
        <row r="71">
          <cell r="Z71" t="str">
            <v>ADAILTONBERNARDO.46266</v>
          </cell>
        </row>
        <row r="72">
          <cell r="Z72" t="str">
            <v>VANESSACARNEIRO.46273</v>
          </cell>
        </row>
        <row r="73">
          <cell r="Z73" t="str">
            <v>CLAUDIABARREIRA.46268</v>
          </cell>
        </row>
        <row r="74">
          <cell r="Z74" t="str">
            <v>DANIELELEITE.46268</v>
          </cell>
        </row>
        <row r="75">
          <cell r="Z75" t="str">
            <v>SAMIAAGOSTINHO.46274</v>
          </cell>
        </row>
        <row r="76">
          <cell r="Z76" t="str">
            <v>DANIELELEITE.46267</v>
          </cell>
        </row>
        <row r="77">
          <cell r="Z77" t="str">
            <v>MAYARAMELO.46275</v>
          </cell>
        </row>
        <row r="78">
          <cell r="Z78" t="str">
            <v>CLAUDIABARREIRA.46267</v>
          </cell>
        </row>
        <row r="79">
          <cell r="Z79" t="str">
            <v>RAYSSAQUEIROZ.46269</v>
          </cell>
        </row>
        <row r="80">
          <cell r="Z80" t="str">
            <v>MAYARAMELO.46273</v>
          </cell>
        </row>
        <row r="81">
          <cell r="Z81" t="str">
            <v>FERNANDALIMA.46266</v>
          </cell>
        </row>
        <row r="82">
          <cell r="Z82" t="str">
            <v>MARCIAFACANHA.46268</v>
          </cell>
        </row>
        <row r="83">
          <cell r="Z83" t="str">
            <v>ANTONIARENATA.46269</v>
          </cell>
        </row>
        <row r="84">
          <cell r="Z84" t="str">
            <v>CLAUDIAVALERO.46266</v>
          </cell>
        </row>
        <row r="85">
          <cell r="Z85" t="str">
            <v>SABRINAERLLEN.46274</v>
          </cell>
        </row>
        <row r="86">
          <cell r="Z86" t="str">
            <v>BRUNOBEZERRA.46269</v>
          </cell>
        </row>
        <row r="87">
          <cell r="Z87" t="str">
            <v>RAYSSAQUEIROZ.46275</v>
          </cell>
        </row>
        <row r="88">
          <cell r="Z88" t="str">
            <v>SARAHOLIVEIRA.46267</v>
          </cell>
        </row>
        <row r="89">
          <cell r="Z89" t="str">
            <v>KATIAMORAIS.46268</v>
          </cell>
        </row>
        <row r="90">
          <cell r="Z90" t="str">
            <v>KATIAMORAIS.46267</v>
          </cell>
        </row>
        <row r="91">
          <cell r="Z91" t="str">
            <v>MARLEYALVES.46273</v>
          </cell>
        </row>
        <row r="92">
          <cell r="Z92" t="str">
            <v>BEATRIZPARENTE.46266</v>
          </cell>
        </row>
        <row r="93">
          <cell r="Z93" t="str">
            <v>MAIRLEALBUQUERQU.46273</v>
          </cell>
        </row>
        <row r="94">
          <cell r="Z94" t="str">
            <v>VANESSACARNEIRO.46267</v>
          </cell>
        </row>
        <row r="95">
          <cell r="Z95" t="str">
            <v>VANIELLYALMEIDA.46273</v>
          </cell>
        </row>
        <row r="96">
          <cell r="Z96" t="str">
            <v>KAUANEGOMES.46267</v>
          </cell>
        </row>
        <row r="97">
          <cell r="Z97" t="str">
            <v>ADAILTONBERNARDO.46274</v>
          </cell>
        </row>
        <row r="98">
          <cell r="Z98" t="str">
            <v>MICHELEGUIMARAES.46273</v>
          </cell>
        </row>
        <row r="99">
          <cell r="Z99" t="str">
            <v>ANTONIARENATA.46275</v>
          </cell>
        </row>
        <row r="100">
          <cell r="Z100" t="str">
            <v>FELIPEFERREIRA.46273</v>
          </cell>
        </row>
        <row r="101">
          <cell r="Z101" t="str">
            <v>KATIAMORAIS.46274</v>
          </cell>
        </row>
        <row r="102">
          <cell r="Z102" t="str">
            <v>MARCIAFACANHA.46266</v>
          </cell>
        </row>
        <row r="103">
          <cell r="Z103" t="str">
            <v>RENATOOLIVEIRA.46275</v>
          </cell>
        </row>
        <row r="104">
          <cell r="Z104" t="str">
            <v>FERNANDALIMA.46274</v>
          </cell>
        </row>
        <row r="105">
          <cell r="Z105" t="str">
            <v>DANIELMSILVA.46274</v>
          </cell>
        </row>
        <row r="106">
          <cell r="Z106" t="str">
            <v>ANTONIARENATA.46268</v>
          </cell>
        </row>
        <row r="107">
          <cell r="Z107" t="str">
            <v>MIKELYNEALVES.46267</v>
          </cell>
        </row>
        <row r="108">
          <cell r="Z108" t="str">
            <v>VANIELLYALMEIDA.46268</v>
          </cell>
        </row>
        <row r="109">
          <cell r="Z109" t="str">
            <v>RAQUELMARINHO.46266</v>
          </cell>
        </row>
        <row r="110">
          <cell r="Z110" t="str">
            <v>SAMARAPAIXAO.46275</v>
          </cell>
        </row>
        <row r="111">
          <cell r="Z111" t="str">
            <v>RAYSSAQUEIROZ.46266</v>
          </cell>
        </row>
        <row r="112">
          <cell r="Z112" t="str">
            <v>MARLEYALVES.46267</v>
          </cell>
        </row>
        <row r="113">
          <cell r="Z113" t="str">
            <v>KARINESANTOS.46269</v>
          </cell>
        </row>
        <row r="114">
          <cell r="Z114" t="str">
            <v>NATHALIAMARQUES.46268</v>
          </cell>
        </row>
        <row r="115">
          <cell r="Z115" t="str">
            <v>MAIRLEALBUQUERQU.46274</v>
          </cell>
        </row>
        <row r="116">
          <cell r="Z116" t="str">
            <v>ADAILTONBERNARDO.46268</v>
          </cell>
        </row>
        <row r="117">
          <cell r="Z117" t="str">
            <v>ADAILTONBERNARDO.46267</v>
          </cell>
        </row>
        <row r="118">
          <cell r="Z118" t="str">
            <v>DANIELMSILVA.46266</v>
          </cell>
        </row>
        <row r="119">
          <cell r="Z119" t="str">
            <v>SAMARAPAIXAO.46273</v>
          </cell>
        </row>
        <row r="120">
          <cell r="Z120" t="str">
            <v>VANESSACARNEIRO.46274</v>
          </cell>
        </row>
        <row r="121">
          <cell r="Z121" t="str">
            <v>SAMIANASCIMENTO.46268</v>
          </cell>
        </row>
        <row r="122">
          <cell r="Z122" t="str">
            <v>JAQUELINEMAGALHA.46267</v>
          </cell>
        </row>
        <row r="123">
          <cell r="Z123" t="str">
            <v>GRAZIELYLIMA.46267</v>
          </cell>
        </row>
        <row r="124">
          <cell r="Z124" t="str">
            <v>JONATASSILVA.46267</v>
          </cell>
        </row>
        <row r="125">
          <cell r="Z125" t="str">
            <v>BRUNOBEZERRA.46267</v>
          </cell>
        </row>
        <row r="126">
          <cell r="Z126" t="str">
            <v>MAIRLEALBUQUERQU.46269</v>
          </cell>
        </row>
        <row r="127">
          <cell r="Z127" t="str">
            <v>NATHALIAMARQUES.46266</v>
          </cell>
        </row>
        <row r="128">
          <cell r="Z128" t="str">
            <v>CLAUDIAVALERO.46275</v>
          </cell>
        </row>
        <row r="129">
          <cell r="Z129" t="str">
            <v>LUZIACASTRO.46275</v>
          </cell>
        </row>
        <row r="130">
          <cell r="Z130" t="str">
            <v>NATHALIAMARQUES.46267</v>
          </cell>
        </row>
        <row r="131">
          <cell r="Z131" t="str">
            <v>FELIPEFERREIRA.46268</v>
          </cell>
        </row>
        <row r="132">
          <cell r="Z132" t="str">
            <v>GRAZIELYLIMA.46268</v>
          </cell>
        </row>
        <row r="133">
          <cell r="Z133" t="str">
            <v>GABRIELACRUZ.46267</v>
          </cell>
        </row>
        <row r="134">
          <cell r="Z134" t="str">
            <v>LUZIACASTRO.46268</v>
          </cell>
        </row>
        <row r="135">
          <cell r="Z135" t="str">
            <v>BRUNOBEZERRA.46274</v>
          </cell>
        </row>
        <row r="136">
          <cell r="Z136" t="str">
            <v>MAIRLEALBUQUERQU.46268</v>
          </cell>
        </row>
        <row r="137">
          <cell r="Z137" t="str">
            <v>MAYARAMELO.46266</v>
          </cell>
        </row>
        <row r="138">
          <cell r="Z138" t="str">
            <v>KAUANEGOMES.46268</v>
          </cell>
        </row>
        <row r="139">
          <cell r="Z139" t="str">
            <v>GABRIELACRUZ.46273</v>
          </cell>
        </row>
        <row r="140">
          <cell r="Z140" t="str">
            <v>JONATASSILVA.46274</v>
          </cell>
        </row>
        <row r="141">
          <cell r="Z141" t="str">
            <v>SAMIAAGOSTINHO.46269</v>
          </cell>
        </row>
        <row r="142">
          <cell r="Z142" t="str">
            <v>FERNANDALIMA.46275</v>
          </cell>
        </row>
        <row r="143">
          <cell r="Z143" t="str">
            <v>CLAUDIAVALERO.46269</v>
          </cell>
        </row>
        <row r="144">
          <cell r="Z144" t="str">
            <v>SAMARAPAIXAO.46269</v>
          </cell>
        </row>
        <row r="145">
          <cell r="Z145" t="str">
            <v>RAQUELMARINHO.46275</v>
          </cell>
        </row>
        <row r="146">
          <cell r="Z146" t="str">
            <v>SAMIAAGOSTINHO.46268</v>
          </cell>
        </row>
        <row r="147">
          <cell r="Z147" t="str">
            <v>MIKELYNEALVES.46273</v>
          </cell>
        </row>
        <row r="148">
          <cell r="Z148" t="str">
            <v>RAQUELMARINHO.46267</v>
          </cell>
        </row>
        <row r="149">
          <cell r="Z149" t="str">
            <v>VANESSACARNEIRO.46275</v>
          </cell>
        </row>
        <row r="150">
          <cell r="Z150" t="str">
            <v>ANTONIARENATA.46274</v>
          </cell>
        </row>
        <row r="151">
          <cell r="Z151" t="str">
            <v>FELIPEFERREIRA.46274</v>
          </cell>
        </row>
        <row r="152">
          <cell r="Z152" t="str">
            <v>RENATOOLIVEIRA.46267</v>
          </cell>
        </row>
        <row r="153">
          <cell r="Z153" t="str">
            <v>JONATASSILVA.46266</v>
          </cell>
        </row>
        <row r="154">
          <cell r="Z154" t="str">
            <v>KARINESANTOS.46268</v>
          </cell>
        </row>
        <row r="155">
          <cell r="Z155" t="str">
            <v>NATARODRIGUES.46267</v>
          </cell>
        </row>
        <row r="156">
          <cell r="Z156" t="str">
            <v>SABRINAERLLEN.46273</v>
          </cell>
        </row>
        <row r="157">
          <cell r="Z157" t="str">
            <v>BEATRIZPARENTE.46269</v>
          </cell>
        </row>
        <row r="158">
          <cell r="Z158" t="str">
            <v>LUCASPEDRACA.46275</v>
          </cell>
        </row>
        <row r="159">
          <cell r="Z159" t="str">
            <v>NARIELEGUEDES.46274</v>
          </cell>
        </row>
        <row r="160">
          <cell r="Z160" t="str">
            <v>MAIRLEALBUQUERQU.46267</v>
          </cell>
        </row>
        <row r="161">
          <cell r="Z161" t="str">
            <v>LUZIACASTRO.46266</v>
          </cell>
        </row>
        <row r="162">
          <cell r="Z162" t="str">
            <v>SAMARAPAIXAO.46266</v>
          </cell>
        </row>
        <row r="163">
          <cell r="Z163" t="str">
            <v>VANIELLYALMEIDA.46266</v>
          </cell>
        </row>
        <row r="164">
          <cell r="Z164" t="str">
            <v>SAMIAAGOSTINHO.46273</v>
          </cell>
        </row>
        <row r="165">
          <cell r="Z165" t="str">
            <v>BEATRIZPARENTE.46268</v>
          </cell>
        </row>
        <row r="166">
          <cell r="Z166" t="str">
            <v>DANIELELEITE.46266</v>
          </cell>
        </row>
        <row r="167">
          <cell r="Z167" t="str">
            <v>CLAUDIABARREIRA.46274</v>
          </cell>
        </row>
        <row r="168">
          <cell r="Z168" t="str">
            <v>FELIPEFERREIRA.46275</v>
          </cell>
        </row>
        <row r="169">
          <cell r="Z169" t="str">
            <v>MAIARACOSTA.46274</v>
          </cell>
        </row>
        <row r="170">
          <cell r="Z170" t="str">
            <v>SABRINAERLLEN.46269</v>
          </cell>
        </row>
        <row r="171">
          <cell r="Z171" t="str">
            <v>SARAHOLIVEIRA.46269</v>
          </cell>
        </row>
        <row r="172">
          <cell r="Z172" t="str">
            <v>SABRINAERLLEN.46275</v>
          </cell>
        </row>
        <row r="173">
          <cell r="Z173" t="str">
            <v>LIEGINAPAZ.46268</v>
          </cell>
        </row>
        <row r="174">
          <cell r="Z174" t="str">
            <v>DANIELMSILVA.46273</v>
          </cell>
        </row>
        <row r="175">
          <cell r="Z175" t="str">
            <v>MICHELEGUIMARAES.46269</v>
          </cell>
        </row>
        <row r="176">
          <cell r="Z176" t="str">
            <v>NARIELEGUEDES.46268</v>
          </cell>
        </row>
        <row r="177">
          <cell r="Z177" t="str">
            <v>MICHELEGUIMARAES.46274</v>
          </cell>
        </row>
        <row r="178">
          <cell r="Z178" t="str">
            <v>VANESSACARNEIRO.46266</v>
          </cell>
        </row>
        <row r="179">
          <cell r="Z179" t="str">
            <v>NATARODRIGUES.46269</v>
          </cell>
        </row>
        <row r="180">
          <cell r="Z180" t="str">
            <v>KARINESANTOS.46273</v>
          </cell>
        </row>
        <row r="181">
          <cell r="Z181" t="str">
            <v>BRUNOBEZERRA.46275</v>
          </cell>
        </row>
        <row r="182">
          <cell r="Z182" t="str">
            <v>FERNANDALIMA.46268</v>
          </cell>
        </row>
        <row r="183">
          <cell r="Z183" t="str">
            <v>MAIARACOSTA.46267</v>
          </cell>
        </row>
        <row r="184">
          <cell r="Z184" t="str">
            <v>DANIELMSILVA.46275</v>
          </cell>
        </row>
        <row r="185">
          <cell r="Z185" t="str">
            <v>SARAHOLIVEIRA.46274</v>
          </cell>
        </row>
        <row r="186">
          <cell r="Z186" t="str">
            <v>NARIELEGUEDES.46275</v>
          </cell>
        </row>
        <row r="187">
          <cell r="Z187" t="str">
            <v>FERNANDALIMA.46267</v>
          </cell>
        </row>
        <row r="188">
          <cell r="Z188" t="str">
            <v>LUZIACASTRO.46274</v>
          </cell>
        </row>
        <row r="189">
          <cell r="Z189" t="str">
            <v>NATARODRIGUES.46266</v>
          </cell>
        </row>
        <row r="190">
          <cell r="Z190" t="str">
            <v>MAIRLEALBUQUERQU.46266</v>
          </cell>
        </row>
        <row r="191">
          <cell r="Z191" t="str">
            <v>NATARODRIGUES.46275</v>
          </cell>
        </row>
        <row r="192">
          <cell r="Z192" t="str">
            <v>MAIARACOSTA.46269</v>
          </cell>
        </row>
        <row r="193">
          <cell r="Z193" t="str">
            <v>RENATOOLIVEIRA.46273</v>
          </cell>
        </row>
        <row r="194">
          <cell r="Z194" t="str">
            <v>MARLEYALVES.46274</v>
          </cell>
        </row>
        <row r="195">
          <cell r="Z195" t="str">
            <v>MICHELEGUIMARAES.46268</v>
          </cell>
        </row>
        <row r="196">
          <cell r="Z196" t="str">
            <v>KAUANEGOMES.46274</v>
          </cell>
        </row>
        <row r="197">
          <cell r="Z197" t="str">
            <v>NARIELEGUEDES.46267</v>
          </cell>
        </row>
        <row r="198">
          <cell r="Z198" t="str">
            <v>SARAHOLIVEIRA.46275</v>
          </cell>
        </row>
        <row r="199">
          <cell r="Z199" t="str">
            <v>RENATOOLIVEIRA.46274</v>
          </cell>
        </row>
        <row r="200">
          <cell r="Z200" t="str">
            <v>FELIPEFERREIRA.46266</v>
          </cell>
        </row>
        <row r="201">
          <cell r="Z201" t="str">
            <v>MAYARAMELO.46267</v>
          </cell>
        </row>
        <row r="202">
          <cell r="Z202" t="str">
            <v>MARLEYALVES.46266</v>
          </cell>
        </row>
        <row r="203">
          <cell r="Z203" t="str">
            <v>JONATASSILVA.46275</v>
          </cell>
        </row>
        <row r="204">
          <cell r="Z204" t="str">
            <v>CLAUDIAVALERO.46273</v>
          </cell>
        </row>
        <row r="205">
          <cell r="Z205" t="str">
            <v>CLAUDIABARREIRA.46273</v>
          </cell>
        </row>
        <row r="206">
          <cell r="Z206" t="str">
            <v>MAIRLEALBUQUERQU.46275</v>
          </cell>
        </row>
        <row r="207">
          <cell r="Z207" t="str">
            <v>GABRIELACRUZ.46274</v>
          </cell>
        </row>
        <row r="208">
          <cell r="Z208" t="str">
            <v>MICHELEGUIMARAES.46267</v>
          </cell>
        </row>
        <row r="209">
          <cell r="Z209" t="str">
            <v>DANIELMSILVA.46268</v>
          </cell>
        </row>
        <row r="210">
          <cell r="Z210" t="str">
            <v>BRUNOBEZERRA.46273</v>
          </cell>
        </row>
        <row r="211">
          <cell r="Z211" t="str">
            <v>DANIELMSILVA.46267</v>
          </cell>
        </row>
        <row r="212">
          <cell r="Z212" t="str">
            <v>JAQUELINEMAGALHA.46268</v>
          </cell>
        </row>
        <row r="213">
          <cell r="Z213" t="str">
            <v>MAIARACOSTA.46268</v>
          </cell>
        </row>
        <row r="214">
          <cell r="Z214" t="str">
            <v>GABRIELACRUZ.46275</v>
          </cell>
        </row>
        <row r="215">
          <cell r="Z215" t="str">
            <v>ANALIAMORAIS.46268</v>
          </cell>
        </row>
        <row r="216">
          <cell r="Z216" t="str">
            <v>MARCIAFACANHA.46267</v>
          </cell>
        </row>
        <row r="217">
          <cell r="Z217" t="str">
            <v>SABRINAERLLEN.46268</v>
          </cell>
        </row>
        <row r="218">
          <cell r="Z218" t="str">
            <v>MIKELYNEALVES.46266</v>
          </cell>
        </row>
        <row r="219">
          <cell r="Z219" t="str">
            <v>NARIELEGUEDES.46269</v>
          </cell>
        </row>
        <row r="220">
          <cell r="Z220" t="str">
            <v>BRUNOBEZERRA.46268</v>
          </cell>
        </row>
        <row r="221">
          <cell r="Z221" t="str">
            <v>GABRIELACRUZ.46269</v>
          </cell>
        </row>
        <row r="222">
          <cell r="Z222" t="str">
            <v>MAIARACOSTA.46266</v>
          </cell>
        </row>
        <row r="223">
          <cell r="Z223" t="str">
            <v>NATARODRIGUES.46274</v>
          </cell>
        </row>
        <row r="224">
          <cell r="Z224" t="str">
            <v>ADAILTONBERNARDO.46273</v>
          </cell>
        </row>
        <row r="225">
          <cell r="Z225" t="str">
            <v>CLAUDIABARREIRA.46275</v>
          </cell>
        </row>
        <row r="226">
          <cell r="Z226" t="str">
            <v>JAQUELINEMAGALHA.46269</v>
          </cell>
        </row>
        <row r="227">
          <cell r="Z227" t="str">
            <v>JONATASSILVA.46269</v>
          </cell>
        </row>
        <row r="228">
          <cell r="Z228" t="str">
            <v>MAYARAMELO.46274</v>
          </cell>
        </row>
        <row r="229">
          <cell r="Z229" t="str">
            <v>KARINESANTOS.46267</v>
          </cell>
        </row>
        <row r="230">
          <cell r="Z230" t="str">
            <v>JAQUELINEMAGALHA.46273</v>
          </cell>
        </row>
        <row r="231">
          <cell r="Z231" t="str">
            <v>VANIELLYALMEIDA.46274</v>
          </cell>
        </row>
        <row r="232">
          <cell r="Z232" t="str">
            <v>SAMIAAGOSTINHO.46275</v>
          </cell>
        </row>
        <row r="233">
          <cell r="Z233" t="str">
            <v>KARINESANTOS.46275</v>
          </cell>
        </row>
        <row r="234">
          <cell r="Z234" t="str">
            <v>RAYSSAQUEIROZ.46274</v>
          </cell>
        </row>
        <row r="235">
          <cell r="Z235" t="str">
            <v>KAUANEGOMES.46275</v>
          </cell>
        </row>
        <row r="236">
          <cell r="Z236" t="str">
            <v>CLAUDIABARREIRA.46266</v>
          </cell>
        </row>
        <row r="237">
          <cell r="Z237" t="str">
            <v>ANTONIARENATA.46267</v>
          </cell>
        </row>
        <row r="238">
          <cell r="Z238" t="str">
            <v>VANIELLYALMEIDA.46269</v>
          </cell>
        </row>
        <row r="239">
          <cell r="Z239" t="str">
            <v>LUZIACASTRO.46273</v>
          </cell>
        </row>
        <row r="240">
          <cell r="Z240" t="str">
            <v>LUCASPEDRACA.46274</v>
          </cell>
        </row>
        <row r="241">
          <cell r="Z241" t="str">
            <v>ANALIAMORAIS.46266</v>
          </cell>
        </row>
        <row r="242">
          <cell r="Z242" t="str">
            <v>KATIAMORAIS.46266</v>
          </cell>
        </row>
        <row r="243">
          <cell r="Z243" t="str">
            <v>RENATOOLIVEIRA.46268</v>
          </cell>
        </row>
        <row r="244">
          <cell r="Z244" t="str">
            <v>MAYARAMELO.46268</v>
          </cell>
        </row>
        <row r="245">
          <cell r="Z245" t="str">
            <v>ANALIAMORAIS.46267</v>
          </cell>
        </row>
        <row r="246">
          <cell r="Z246" t="str">
            <v>CLAUDIAVALERO.46274</v>
          </cell>
        </row>
        <row r="247">
          <cell r="Z247" t="str">
            <v>BEATRIZPARENTE.46275</v>
          </cell>
        </row>
      </sheetData>
      <sheetData sheetId="4" refreshError="1"/>
      <sheetData sheetId="5" refreshError="1"/>
      <sheetData sheetId="6"/>
      <sheetData sheetId="7" refreshError="1"/>
      <sheetData sheetId="8">
        <row r="2">
          <cell r="B2" t="str">
            <v>DIAS DO MÊS</v>
          </cell>
          <cell r="C2" t="str">
            <v>DIA SEMANA</v>
          </cell>
          <cell r="D2" t="str">
            <v>DU</v>
          </cell>
          <cell r="J2" t="str">
            <v>CAMPANHA</v>
          </cell>
          <cell r="K2" t="str">
            <v>CARTEIRA</v>
          </cell>
        </row>
        <row r="3">
          <cell r="B3">
            <v>46235</v>
          </cell>
          <cell r="C3" t="str">
            <v>sábado</v>
          </cell>
          <cell r="D3">
            <v>0</v>
          </cell>
          <cell r="J3" t="str">
            <v>VP_BB_01</v>
          </cell>
          <cell r="K3" t="str">
            <v>BANCO DO BRASIL</v>
          </cell>
        </row>
        <row r="4">
          <cell r="B4">
            <v>46236</v>
          </cell>
          <cell r="C4" t="str">
            <v>domingo</v>
          </cell>
          <cell r="D4">
            <v>0</v>
          </cell>
          <cell r="J4" t="str">
            <v>VP_BRAD_01</v>
          </cell>
          <cell r="K4" t="str">
            <v>BRADESCO</v>
          </cell>
        </row>
        <row r="5">
          <cell r="B5">
            <v>46237</v>
          </cell>
          <cell r="C5" t="str">
            <v>segunda-feira</v>
          </cell>
          <cell r="D5">
            <v>1</v>
          </cell>
          <cell r="J5" t="str">
            <v>VP_COLCHAO</v>
          </cell>
          <cell r="K5" t="str">
            <v>COLCHÃO</v>
          </cell>
        </row>
        <row r="6">
          <cell r="B6">
            <v>46238</v>
          </cell>
          <cell r="C6" t="str">
            <v>terça-feira</v>
          </cell>
          <cell r="D6">
            <v>2</v>
          </cell>
          <cell r="J6" t="str">
            <v>VP_COOPER_01</v>
          </cell>
          <cell r="K6" t="str">
            <v>COOPERFORTE</v>
          </cell>
        </row>
        <row r="7">
          <cell r="B7">
            <v>46239</v>
          </cell>
          <cell r="C7" t="str">
            <v>quarta-feira</v>
          </cell>
          <cell r="D7">
            <v>3</v>
          </cell>
          <cell r="J7" t="str">
            <v>VP_GO_CASE</v>
          </cell>
          <cell r="K7" t="str">
            <v>GO CASE</v>
          </cell>
        </row>
        <row r="8">
          <cell r="B8">
            <v>46240</v>
          </cell>
          <cell r="C8" t="str">
            <v>quinta-feira</v>
          </cell>
          <cell r="D8">
            <v>4</v>
          </cell>
          <cell r="J8" t="str">
            <v>VP_STD_PF_DISCADOR</v>
          </cell>
          <cell r="K8" t="str">
            <v>SANTANDER</v>
          </cell>
        </row>
        <row r="9">
          <cell r="B9">
            <v>46241</v>
          </cell>
          <cell r="C9" t="str">
            <v>sexta-feira</v>
          </cell>
          <cell r="D9">
            <v>5</v>
          </cell>
          <cell r="J9" t="str">
            <v>VP_STD_PF_MANUAL</v>
          </cell>
          <cell r="K9" t="str">
            <v>SANTANDER</v>
          </cell>
        </row>
        <row r="10">
          <cell r="B10">
            <v>46242</v>
          </cell>
          <cell r="C10" t="str">
            <v>sábado</v>
          </cell>
          <cell r="D10">
            <v>5</v>
          </cell>
          <cell r="J10" t="str">
            <v>VP_STD_PJ_DISCADOR</v>
          </cell>
          <cell r="K10" t="str">
            <v>SANTANDER</v>
          </cell>
        </row>
        <row r="11">
          <cell r="B11">
            <v>46243</v>
          </cell>
          <cell r="C11" t="str">
            <v>domingo</v>
          </cell>
          <cell r="D11">
            <v>5</v>
          </cell>
          <cell r="J11" t="str">
            <v>VP_STD_PJ_E1</v>
          </cell>
          <cell r="K11" t="str">
            <v>SANTANDER</v>
          </cell>
        </row>
        <row r="12">
          <cell r="B12">
            <v>46244</v>
          </cell>
          <cell r="C12" t="str">
            <v>segunda-feira</v>
          </cell>
          <cell r="D12">
            <v>6</v>
          </cell>
          <cell r="J12" t="str">
            <v>VP_STD_PJ_E2</v>
          </cell>
          <cell r="K12" t="str">
            <v>SANTANDER</v>
          </cell>
        </row>
        <row r="13">
          <cell r="B13">
            <v>46245</v>
          </cell>
          <cell r="C13" t="str">
            <v>terça-feira</v>
          </cell>
          <cell r="D13">
            <v>7</v>
          </cell>
          <cell r="J13" t="str">
            <v>VP_STD_PJ_MANUAL</v>
          </cell>
          <cell r="K13" t="str">
            <v>SANTANDER</v>
          </cell>
        </row>
        <row r="14">
          <cell r="B14">
            <v>46246</v>
          </cell>
          <cell r="C14" t="str">
            <v>quarta-feira</v>
          </cell>
          <cell r="D14">
            <v>8</v>
          </cell>
          <cell r="J14" t="str">
            <v>VP_STD_PREVENTIVO</v>
          </cell>
          <cell r="K14" t="str">
            <v>SANTANDER</v>
          </cell>
        </row>
        <row r="15">
          <cell r="B15">
            <v>46247</v>
          </cell>
          <cell r="C15" t="str">
            <v>quinta-feira</v>
          </cell>
          <cell r="D15">
            <v>9</v>
          </cell>
          <cell r="J15" t="str">
            <v>VP_AMC_DO_BRASIL</v>
          </cell>
          <cell r="K15" t="str">
            <v>AMC</v>
          </cell>
        </row>
        <row r="16">
          <cell r="B16">
            <v>46248</v>
          </cell>
          <cell r="C16" t="str">
            <v>sexta-feira</v>
          </cell>
          <cell r="D16">
            <v>10</v>
          </cell>
          <cell r="J16" t="str">
            <v>VP_STD_PJ_NAO_AJUIZADO</v>
          </cell>
          <cell r="K16" t="str">
            <v>SANTANDER</v>
          </cell>
        </row>
        <row r="17">
          <cell r="B17">
            <v>46249</v>
          </cell>
          <cell r="C17" t="str">
            <v>sábado</v>
          </cell>
          <cell r="D17">
            <v>10</v>
          </cell>
        </row>
        <row r="18">
          <cell r="B18">
            <v>46250</v>
          </cell>
          <cell r="C18" t="str">
            <v>domingo</v>
          </cell>
          <cell r="D18">
            <v>10</v>
          </cell>
        </row>
        <row r="19">
          <cell r="B19">
            <v>46251</v>
          </cell>
          <cell r="C19" t="str">
            <v>segunda-feira</v>
          </cell>
          <cell r="D19">
            <v>11</v>
          </cell>
        </row>
        <row r="20">
          <cell r="B20">
            <v>46252</v>
          </cell>
          <cell r="C20" t="str">
            <v>terça-feira</v>
          </cell>
          <cell r="D20">
            <v>12</v>
          </cell>
        </row>
        <row r="21">
          <cell r="B21">
            <v>46253</v>
          </cell>
          <cell r="C21" t="str">
            <v>quarta-feira</v>
          </cell>
          <cell r="D21">
            <v>13</v>
          </cell>
        </row>
        <row r="22">
          <cell r="B22">
            <v>46254</v>
          </cell>
          <cell r="C22" t="str">
            <v>quinta-feira</v>
          </cell>
          <cell r="D22">
            <v>14</v>
          </cell>
        </row>
        <row r="23">
          <cell r="B23">
            <v>46255</v>
          </cell>
          <cell r="C23" t="str">
            <v>sexta-feira</v>
          </cell>
          <cell r="D23">
            <v>15</v>
          </cell>
        </row>
        <row r="24">
          <cell r="B24">
            <v>46256</v>
          </cell>
          <cell r="C24" t="str">
            <v>sábado</v>
          </cell>
          <cell r="D24">
            <v>15</v>
          </cell>
        </row>
        <row r="25">
          <cell r="B25">
            <v>46257</v>
          </cell>
          <cell r="C25" t="str">
            <v>domingo</v>
          </cell>
          <cell r="D25">
            <v>15</v>
          </cell>
        </row>
        <row r="26">
          <cell r="B26">
            <v>46258</v>
          </cell>
          <cell r="C26" t="str">
            <v>segunda-feira</v>
          </cell>
          <cell r="D26">
            <v>16</v>
          </cell>
        </row>
        <row r="27">
          <cell r="B27">
            <v>46259</v>
          </cell>
          <cell r="C27" t="str">
            <v>terça-feira</v>
          </cell>
          <cell r="D27">
            <v>17</v>
          </cell>
        </row>
        <row r="28">
          <cell r="B28">
            <v>46260</v>
          </cell>
          <cell r="C28" t="str">
            <v>quarta-feira</v>
          </cell>
          <cell r="D28">
            <v>18</v>
          </cell>
        </row>
        <row r="29">
          <cell r="B29">
            <v>46261</v>
          </cell>
          <cell r="C29" t="str">
            <v>quinta-feira</v>
          </cell>
          <cell r="D29">
            <v>19</v>
          </cell>
        </row>
        <row r="30">
          <cell r="B30">
            <v>46262</v>
          </cell>
          <cell r="C30" t="str">
            <v>sexta-feira</v>
          </cell>
          <cell r="D30">
            <v>20</v>
          </cell>
        </row>
        <row r="31">
          <cell r="B31">
            <v>46263</v>
          </cell>
          <cell r="C31" t="str">
            <v>sábado</v>
          </cell>
          <cell r="D31">
            <v>20</v>
          </cell>
        </row>
        <row r="32">
          <cell r="B32">
            <v>46264</v>
          </cell>
          <cell r="C32" t="str">
            <v>domingo</v>
          </cell>
          <cell r="D32">
            <v>20</v>
          </cell>
        </row>
        <row r="33">
          <cell r="B33">
            <v>46265</v>
          </cell>
          <cell r="C33" t="str">
            <v>segunda-feira</v>
          </cell>
          <cell r="D33">
            <v>21</v>
          </cell>
        </row>
        <row r="34">
          <cell r="B34">
            <v>46266</v>
          </cell>
          <cell r="C34" t="str">
            <v>terça-feira</v>
          </cell>
          <cell r="D34">
            <v>1</v>
          </cell>
        </row>
        <row r="35">
          <cell r="B35">
            <v>46267</v>
          </cell>
          <cell r="C35" t="str">
            <v>quarta-feira</v>
          </cell>
          <cell r="D35">
            <v>2</v>
          </cell>
        </row>
        <row r="36">
          <cell r="B36">
            <v>46268</v>
          </cell>
          <cell r="C36" t="str">
            <v>quinta-feira</v>
          </cell>
          <cell r="D36">
            <v>3</v>
          </cell>
        </row>
        <row r="37">
          <cell r="B37">
            <v>46269</v>
          </cell>
          <cell r="C37" t="str">
            <v>sexta-feira</v>
          </cell>
          <cell r="D37">
            <v>4</v>
          </cell>
        </row>
        <row r="38">
          <cell r="B38">
            <v>46270</v>
          </cell>
          <cell r="C38" t="str">
            <v>sábado</v>
          </cell>
          <cell r="D38">
            <v>4</v>
          </cell>
        </row>
        <row r="39">
          <cell r="B39">
            <v>46271</v>
          </cell>
          <cell r="C39" t="str">
            <v>domingo</v>
          </cell>
          <cell r="D39">
            <v>4</v>
          </cell>
        </row>
        <row r="40">
          <cell r="B40">
            <v>46272</v>
          </cell>
          <cell r="C40" t="str">
            <v>segunda-feira</v>
          </cell>
          <cell r="D40">
            <v>4</v>
          </cell>
        </row>
        <row r="41">
          <cell r="B41">
            <v>46273</v>
          </cell>
          <cell r="C41" t="str">
            <v>terça-feira</v>
          </cell>
          <cell r="D41">
            <v>5</v>
          </cell>
        </row>
        <row r="42">
          <cell r="B42">
            <v>46274</v>
          </cell>
          <cell r="C42" t="str">
            <v>quarta-feira</v>
          </cell>
          <cell r="D42">
            <v>6</v>
          </cell>
        </row>
        <row r="43">
          <cell r="B43">
            <v>46275</v>
          </cell>
          <cell r="C43" t="str">
            <v>quinta-feira</v>
          </cell>
          <cell r="D43">
            <v>7</v>
          </cell>
        </row>
        <row r="44">
          <cell r="B44">
            <v>46276</v>
          </cell>
          <cell r="C44" t="str">
            <v>sexta-feira</v>
          </cell>
          <cell r="D44">
            <v>8</v>
          </cell>
        </row>
        <row r="45">
          <cell r="B45">
            <v>46277</v>
          </cell>
          <cell r="C45" t="str">
            <v>sábado</v>
          </cell>
          <cell r="D45">
            <v>8</v>
          </cell>
        </row>
        <row r="46">
          <cell r="B46">
            <v>46278</v>
          </cell>
          <cell r="C46" t="str">
            <v>domingo</v>
          </cell>
          <cell r="D46">
            <v>8</v>
          </cell>
        </row>
        <row r="47">
          <cell r="B47">
            <v>46279</v>
          </cell>
          <cell r="C47" t="str">
            <v>segunda-feira</v>
          </cell>
          <cell r="D47">
            <v>9</v>
          </cell>
        </row>
        <row r="48">
          <cell r="B48">
            <v>46280</v>
          </cell>
          <cell r="C48" t="str">
            <v>terça-feira</v>
          </cell>
          <cell r="D48">
            <v>10</v>
          </cell>
        </row>
        <row r="49">
          <cell r="B49">
            <v>46281</v>
          </cell>
          <cell r="C49" t="str">
            <v>quarta-feira</v>
          </cell>
          <cell r="D49">
            <v>11</v>
          </cell>
        </row>
        <row r="50">
          <cell r="B50">
            <v>46282</v>
          </cell>
          <cell r="C50" t="str">
            <v>quinta-feira</v>
          </cell>
          <cell r="D50">
            <v>12</v>
          </cell>
        </row>
        <row r="51">
          <cell r="B51">
            <v>46283</v>
          </cell>
          <cell r="C51" t="str">
            <v>sexta-feira</v>
          </cell>
          <cell r="D51">
            <v>13</v>
          </cell>
        </row>
        <row r="52">
          <cell r="B52">
            <v>46284</v>
          </cell>
          <cell r="C52" t="str">
            <v>sábado</v>
          </cell>
          <cell r="D52">
            <v>13</v>
          </cell>
        </row>
        <row r="53">
          <cell r="B53">
            <v>46285</v>
          </cell>
          <cell r="C53" t="str">
            <v>domingo</v>
          </cell>
          <cell r="D53">
            <v>13</v>
          </cell>
        </row>
        <row r="54">
          <cell r="B54">
            <v>46286</v>
          </cell>
          <cell r="C54" t="str">
            <v>segunda-feira</v>
          </cell>
          <cell r="D54">
            <v>14</v>
          </cell>
        </row>
        <row r="55">
          <cell r="B55">
            <v>46287</v>
          </cell>
          <cell r="C55" t="str">
            <v>terça-feira</v>
          </cell>
          <cell r="D55">
            <v>15</v>
          </cell>
        </row>
        <row r="56">
          <cell r="B56">
            <v>46288</v>
          </cell>
          <cell r="C56" t="str">
            <v>quarta-feira</v>
          </cell>
          <cell r="D56">
            <v>16</v>
          </cell>
        </row>
        <row r="57">
          <cell r="B57">
            <v>46289</v>
          </cell>
          <cell r="C57" t="str">
            <v>quinta-feira</v>
          </cell>
          <cell r="D57">
            <v>17</v>
          </cell>
        </row>
        <row r="58">
          <cell r="B58">
            <v>46290</v>
          </cell>
          <cell r="C58" t="str">
            <v>sexta-feira</v>
          </cell>
          <cell r="D58">
            <v>18</v>
          </cell>
        </row>
        <row r="59">
          <cell r="B59">
            <v>46291</v>
          </cell>
          <cell r="C59" t="str">
            <v>sábado</v>
          </cell>
          <cell r="D59">
            <v>18</v>
          </cell>
        </row>
        <row r="60">
          <cell r="B60">
            <v>46292</v>
          </cell>
          <cell r="C60" t="str">
            <v>domingo</v>
          </cell>
          <cell r="D60">
            <v>18</v>
          </cell>
        </row>
        <row r="61">
          <cell r="B61">
            <v>46293</v>
          </cell>
          <cell r="C61" t="str">
            <v>segunda-feira</v>
          </cell>
          <cell r="D61">
            <v>19</v>
          </cell>
        </row>
        <row r="62">
          <cell r="B62">
            <v>46294</v>
          </cell>
          <cell r="C62" t="str">
            <v>terça-feira</v>
          </cell>
          <cell r="D62">
            <v>20</v>
          </cell>
        </row>
        <row r="63">
          <cell r="B63">
            <v>46295</v>
          </cell>
          <cell r="C63" t="str">
            <v>quarta-feira</v>
          </cell>
          <cell r="D63">
            <v>21</v>
          </cell>
        </row>
        <row r="64">
          <cell r="B64">
            <v>46296</v>
          </cell>
          <cell r="C64" t="str">
            <v>quinta-feira</v>
          </cell>
          <cell r="D64">
            <v>1</v>
          </cell>
        </row>
        <row r="65">
          <cell r="B65">
            <v>46297</v>
          </cell>
          <cell r="C65" t="str">
            <v>sexta-feira</v>
          </cell>
          <cell r="D65">
            <v>2</v>
          </cell>
        </row>
        <row r="66">
          <cell r="B66">
            <v>46298</v>
          </cell>
          <cell r="C66" t="str">
            <v>sábado</v>
          </cell>
          <cell r="D66">
            <v>2</v>
          </cell>
        </row>
        <row r="67">
          <cell r="B67">
            <v>46299</v>
          </cell>
          <cell r="C67" t="str">
            <v>domingo</v>
          </cell>
          <cell r="D67">
            <v>2</v>
          </cell>
        </row>
        <row r="68">
          <cell r="B68">
            <v>46300</v>
          </cell>
          <cell r="C68" t="str">
            <v>segunda-feira</v>
          </cell>
          <cell r="D68">
            <v>3</v>
          </cell>
        </row>
        <row r="69">
          <cell r="B69">
            <v>46301</v>
          </cell>
          <cell r="C69" t="str">
            <v>terça-feira</v>
          </cell>
          <cell r="D69">
            <v>4</v>
          </cell>
        </row>
        <row r="70">
          <cell r="B70">
            <v>46302</v>
          </cell>
          <cell r="C70" t="str">
            <v>quarta-feira</v>
          </cell>
          <cell r="D70">
            <v>5</v>
          </cell>
        </row>
        <row r="71">
          <cell r="B71">
            <v>46303</v>
          </cell>
          <cell r="C71" t="str">
            <v>quinta-feira</v>
          </cell>
          <cell r="D71">
            <v>6</v>
          </cell>
        </row>
        <row r="72">
          <cell r="B72">
            <v>46304</v>
          </cell>
          <cell r="C72" t="str">
            <v>sexta-feira</v>
          </cell>
          <cell r="D72">
            <v>7</v>
          </cell>
        </row>
        <row r="73">
          <cell r="B73">
            <v>46305</v>
          </cell>
          <cell r="C73" t="str">
            <v>sábado</v>
          </cell>
          <cell r="D73">
            <v>7</v>
          </cell>
        </row>
        <row r="74">
          <cell r="B74">
            <v>46306</v>
          </cell>
          <cell r="C74" t="str">
            <v>domingo</v>
          </cell>
          <cell r="D74">
            <v>7</v>
          </cell>
        </row>
        <row r="75">
          <cell r="B75">
            <v>46307</v>
          </cell>
          <cell r="C75" t="str">
            <v>segunda-feira</v>
          </cell>
          <cell r="D75">
            <v>7</v>
          </cell>
        </row>
        <row r="76">
          <cell r="B76">
            <v>46308</v>
          </cell>
          <cell r="C76" t="str">
            <v>terça-feira</v>
          </cell>
          <cell r="D76">
            <v>8</v>
          </cell>
        </row>
        <row r="77">
          <cell r="B77">
            <v>46309</v>
          </cell>
          <cell r="C77" t="str">
            <v>quarta-feira</v>
          </cell>
          <cell r="D77">
            <v>9</v>
          </cell>
        </row>
        <row r="78">
          <cell r="B78">
            <v>46310</v>
          </cell>
          <cell r="C78" t="str">
            <v>quinta-feira</v>
          </cell>
          <cell r="D78">
            <v>10</v>
          </cell>
        </row>
        <row r="79">
          <cell r="B79">
            <v>46311</v>
          </cell>
          <cell r="C79" t="str">
            <v>sexta-feira</v>
          </cell>
          <cell r="D79">
            <v>11</v>
          </cell>
        </row>
        <row r="80">
          <cell r="B80">
            <v>46312</v>
          </cell>
          <cell r="C80" t="str">
            <v>sábado</v>
          </cell>
          <cell r="D80">
            <v>11</v>
          </cell>
        </row>
        <row r="81">
          <cell r="B81">
            <v>46313</v>
          </cell>
          <cell r="C81" t="str">
            <v>domingo</v>
          </cell>
          <cell r="D81">
            <v>11</v>
          </cell>
        </row>
        <row r="82">
          <cell r="B82">
            <v>46314</v>
          </cell>
          <cell r="C82" t="str">
            <v>segunda-feira</v>
          </cell>
          <cell r="D82">
            <v>12</v>
          </cell>
        </row>
        <row r="83">
          <cell r="B83">
            <v>46315</v>
          </cell>
          <cell r="C83" t="str">
            <v>terça-feira</v>
          </cell>
          <cell r="D83">
            <v>13</v>
          </cell>
        </row>
        <row r="84">
          <cell r="B84">
            <v>46316</v>
          </cell>
          <cell r="C84" t="str">
            <v>quarta-feira</v>
          </cell>
          <cell r="D84">
            <v>14</v>
          </cell>
        </row>
        <row r="85">
          <cell r="B85">
            <v>46317</v>
          </cell>
          <cell r="C85" t="str">
            <v>quinta-feira</v>
          </cell>
          <cell r="D85">
            <v>15</v>
          </cell>
        </row>
        <row r="86">
          <cell r="B86">
            <v>46318</v>
          </cell>
          <cell r="C86" t="str">
            <v>sexta-feira</v>
          </cell>
          <cell r="D86">
            <v>16</v>
          </cell>
        </row>
        <row r="87">
          <cell r="B87">
            <v>46319</v>
          </cell>
          <cell r="C87" t="str">
            <v>sábado</v>
          </cell>
          <cell r="D87">
            <v>16</v>
          </cell>
        </row>
        <row r="88">
          <cell r="B88">
            <v>46320</v>
          </cell>
          <cell r="C88" t="str">
            <v>domingo</v>
          </cell>
          <cell r="D88">
            <v>16</v>
          </cell>
        </row>
        <row r="89">
          <cell r="B89">
            <v>46321</v>
          </cell>
          <cell r="C89" t="str">
            <v>segunda-feira</v>
          </cell>
          <cell r="D89">
            <v>17</v>
          </cell>
        </row>
        <row r="90">
          <cell r="B90">
            <v>46322</v>
          </cell>
          <cell r="C90" t="str">
            <v>terça-feira</v>
          </cell>
          <cell r="D90">
            <v>18</v>
          </cell>
        </row>
        <row r="91">
          <cell r="B91">
            <v>46323</v>
          </cell>
          <cell r="C91" t="str">
            <v>quarta-feira</v>
          </cell>
          <cell r="D91">
            <v>19</v>
          </cell>
        </row>
        <row r="92">
          <cell r="B92">
            <v>46324</v>
          </cell>
          <cell r="C92" t="str">
            <v>quinta-feira</v>
          </cell>
          <cell r="D92">
            <v>20</v>
          </cell>
        </row>
        <row r="93">
          <cell r="B93">
            <v>46325</v>
          </cell>
          <cell r="C93" t="str">
            <v>sexta-feira</v>
          </cell>
          <cell r="D93">
            <v>21</v>
          </cell>
        </row>
        <row r="94">
          <cell r="B94">
            <v>46326</v>
          </cell>
          <cell r="C94" t="str">
            <v>sábado</v>
          </cell>
          <cell r="D94">
            <v>21</v>
          </cell>
        </row>
        <row r="95">
          <cell r="B95">
            <v>46327</v>
          </cell>
          <cell r="C95" t="str">
            <v>domingo</v>
          </cell>
          <cell r="D95">
            <v>0</v>
          </cell>
        </row>
        <row r="96">
          <cell r="B96">
            <v>46328</v>
          </cell>
          <cell r="C96" t="str">
            <v>segunda-feira</v>
          </cell>
          <cell r="D96">
            <v>0</v>
          </cell>
        </row>
        <row r="97">
          <cell r="B97">
            <v>46329</v>
          </cell>
          <cell r="C97" t="str">
            <v>terça-feira</v>
          </cell>
          <cell r="D97">
            <v>1</v>
          </cell>
        </row>
        <row r="98">
          <cell r="B98">
            <v>46330</v>
          </cell>
          <cell r="C98" t="str">
            <v>quarta-feira</v>
          </cell>
          <cell r="D98">
            <v>2</v>
          </cell>
        </row>
        <row r="99">
          <cell r="B99">
            <v>46331</v>
          </cell>
          <cell r="C99" t="str">
            <v>quinta-feira</v>
          </cell>
          <cell r="D99">
            <v>3</v>
          </cell>
        </row>
        <row r="100">
          <cell r="B100">
            <v>46332</v>
          </cell>
          <cell r="C100" t="str">
            <v>sexta-feira</v>
          </cell>
          <cell r="D100">
            <v>4</v>
          </cell>
        </row>
        <row r="101">
          <cell r="B101">
            <v>46333</v>
          </cell>
          <cell r="C101" t="str">
            <v>sábado</v>
          </cell>
          <cell r="D101">
            <v>4</v>
          </cell>
        </row>
        <row r="102">
          <cell r="B102">
            <v>46334</v>
          </cell>
          <cell r="C102" t="str">
            <v>domingo</v>
          </cell>
          <cell r="D102">
            <v>4</v>
          </cell>
        </row>
        <row r="103">
          <cell r="B103">
            <v>46335</v>
          </cell>
          <cell r="C103" t="str">
            <v>segunda-feira</v>
          </cell>
          <cell r="D103">
            <v>5</v>
          </cell>
        </row>
        <row r="104">
          <cell r="B104">
            <v>46336</v>
          </cell>
          <cell r="C104" t="str">
            <v>terça-feira</v>
          </cell>
          <cell r="D104">
            <v>6</v>
          </cell>
        </row>
        <row r="105">
          <cell r="B105">
            <v>46337</v>
          </cell>
          <cell r="C105" t="str">
            <v>quarta-feira</v>
          </cell>
          <cell r="D105">
            <v>7</v>
          </cell>
        </row>
        <row r="106">
          <cell r="B106">
            <v>46338</v>
          </cell>
          <cell r="C106" t="str">
            <v>quinta-feira</v>
          </cell>
          <cell r="D106">
            <v>8</v>
          </cell>
        </row>
        <row r="107">
          <cell r="B107">
            <v>46339</v>
          </cell>
          <cell r="C107" t="str">
            <v>sexta-feira</v>
          </cell>
          <cell r="D107">
            <v>9</v>
          </cell>
        </row>
        <row r="108">
          <cell r="B108">
            <v>46340</v>
          </cell>
          <cell r="C108" t="str">
            <v>sábado</v>
          </cell>
          <cell r="D108">
            <v>9</v>
          </cell>
        </row>
        <row r="109">
          <cell r="B109">
            <v>46341</v>
          </cell>
          <cell r="C109" t="str">
            <v>domingo</v>
          </cell>
          <cell r="D109">
            <v>9</v>
          </cell>
        </row>
        <row r="110">
          <cell r="B110">
            <v>46342</v>
          </cell>
          <cell r="C110" t="str">
            <v>segunda-feira</v>
          </cell>
          <cell r="D110">
            <v>10</v>
          </cell>
        </row>
        <row r="111">
          <cell r="B111">
            <v>46343</v>
          </cell>
          <cell r="C111" t="str">
            <v>terça-feira</v>
          </cell>
          <cell r="D111">
            <v>11</v>
          </cell>
        </row>
        <row r="112">
          <cell r="B112">
            <v>46344</v>
          </cell>
          <cell r="C112" t="str">
            <v>quarta-feira</v>
          </cell>
          <cell r="D112">
            <v>12</v>
          </cell>
        </row>
        <row r="113">
          <cell r="B113">
            <v>46345</v>
          </cell>
          <cell r="C113" t="str">
            <v>quinta-feira</v>
          </cell>
          <cell r="D113">
            <v>13</v>
          </cell>
        </row>
        <row r="114">
          <cell r="B114">
            <v>46346</v>
          </cell>
          <cell r="C114" t="str">
            <v>sexta-feira</v>
          </cell>
          <cell r="D114">
            <v>14</v>
          </cell>
        </row>
        <row r="115">
          <cell r="B115">
            <v>46347</v>
          </cell>
          <cell r="C115" t="str">
            <v>sábado</v>
          </cell>
          <cell r="D115">
            <v>14</v>
          </cell>
        </row>
        <row r="116">
          <cell r="B116">
            <v>46348</v>
          </cell>
          <cell r="C116" t="str">
            <v>domingo</v>
          </cell>
          <cell r="D116">
            <v>14</v>
          </cell>
        </row>
        <row r="117">
          <cell r="B117">
            <v>46349</v>
          </cell>
          <cell r="C117" t="str">
            <v>segunda-feira</v>
          </cell>
          <cell r="D117">
            <v>15</v>
          </cell>
        </row>
        <row r="118">
          <cell r="B118">
            <v>46350</v>
          </cell>
          <cell r="C118" t="str">
            <v>terça-feira</v>
          </cell>
          <cell r="D118">
            <v>16</v>
          </cell>
        </row>
        <row r="119">
          <cell r="B119">
            <v>46351</v>
          </cell>
          <cell r="C119" t="str">
            <v>quarta-feira</v>
          </cell>
          <cell r="D119">
            <v>17</v>
          </cell>
        </row>
        <row r="120">
          <cell r="B120">
            <v>46352</v>
          </cell>
          <cell r="C120" t="str">
            <v>quinta-feira</v>
          </cell>
          <cell r="D120">
            <v>18</v>
          </cell>
        </row>
        <row r="121">
          <cell r="B121">
            <v>46353</v>
          </cell>
          <cell r="C121" t="str">
            <v>sexta-feira</v>
          </cell>
          <cell r="D121">
            <v>19</v>
          </cell>
        </row>
        <row r="122">
          <cell r="B122">
            <v>46354</v>
          </cell>
          <cell r="C122" t="str">
            <v>sábado</v>
          </cell>
          <cell r="D122">
            <v>19</v>
          </cell>
        </row>
        <row r="123">
          <cell r="B123">
            <v>46355</v>
          </cell>
          <cell r="C123" t="str">
            <v>domingo</v>
          </cell>
          <cell r="D123">
            <v>19</v>
          </cell>
        </row>
        <row r="124">
          <cell r="B124">
            <v>46356</v>
          </cell>
          <cell r="C124" t="str">
            <v>segunda-feira</v>
          </cell>
          <cell r="D124">
            <v>20</v>
          </cell>
        </row>
        <row r="125">
          <cell r="B125">
            <v>46357</v>
          </cell>
          <cell r="C125" t="str">
            <v>terça-feira</v>
          </cell>
          <cell r="D125">
            <v>1</v>
          </cell>
        </row>
        <row r="126">
          <cell r="B126">
            <v>46358</v>
          </cell>
          <cell r="C126" t="str">
            <v>quarta-feira</v>
          </cell>
          <cell r="D126">
            <v>2</v>
          </cell>
        </row>
        <row r="127">
          <cell r="B127">
            <v>46359</v>
          </cell>
          <cell r="C127" t="str">
            <v>quinta-feira</v>
          </cell>
          <cell r="D127">
            <v>3</v>
          </cell>
        </row>
        <row r="128">
          <cell r="B128">
            <v>46360</v>
          </cell>
          <cell r="C128" t="str">
            <v>sexta-feira</v>
          </cell>
          <cell r="D128">
            <v>4</v>
          </cell>
        </row>
        <row r="129">
          <cell r="B129">
            <v>46361</v>
          </cell>
          <cell r="C129" t="str">
            <v>sábado</v>
          </cell>
          <cell r="D129">
            <v>4</v>
          </cell>
        </row>
        <row r="130">
          <cell r="B130">
            <v>46362</v>
          </cell>
          <cell r="C130" t="str">
            <v>domingo</v>
          </cell>
          <cell r="D130">
            <v>4</v>
          </cell>
        </row>
        <row r="131">
          <cell r="B131">
            <v>46363</v>
          </cell>
          <cell r="C131" t="str">
            <v>segunda-feira</v>
          </cell>
          <cell r="D131">
            <v>5</v>
          </cell>
        </row>
        <row r="132">
          <cell r="B132">
            <v>46364</v>
          </cell>
          <cell r="C132" t="str">
            <v>terça-feira</v>
          </cell>
          <cell r="D132">
            <v>6</v>
          </cell>
        </row>
        <row r="133">
          <cell r="B133">
            <v>46365</v>
          </cell>
          <cell r="C133" t="str">
            <v>quarta-feira</v>
          </cell>
          <cell r="D133">
            <v>7</v>
          </cell>
        </row>
        <row r="134">
          <cell r="B134">
            <v>46366</v>
          </cell>
          <cell r="C134" t="str">
            <v>quinta-feira</v>
          </cell>
          <cell r="D134">
            <v>8</v>
          </cell>
        </row>
        <row r="135">
          <cell r="B135">
            <v>46367</v>
          </cell>
          <cell r="C135" t="str">
            <v>sexta-feira</v>
          </cell>
          <cell r="D135">
            <v>9</v>
          </cell>
        </row>
        <row r="136">
          <cell r="B136">
            <v>46368</v>
          </cell>
          <cell r="C136" t="str">
            <v>sábado</v>
          </cell>
          <cell r="D136">
            <v>9</v>
          </cell>
        </row>
        <row r="137">
          <cell r="B137">
            <v>46369</v>
          </cell>
          <cell r="C137" t="str">
            <v>domingo</v>
          </cell>
          <cell r="D137">
            <v>9</v>
          </cell>
        </row>
        <row r="138">
          <cell r="B138">
            <v>46370</v>
          </cell>
          <cell r="C138" t="str">
            <v>segunda-feira</v>
          </cell>
          <cell r="D138">
            <v>10</v>
          </cell>
        </row>
        <row r="139">
          <cell r="B139">
            <v>46371</v>
          </cell>
          <cell r="C139" t="str">
            <v>terça-feira</v>
          </cell>
          <cell r="D139">
            <v>11</v>
          </cell>
        </row>
        <row r="140">
          <cell r="B140">
            <v>46372</v>
          </cell>
          <cell r="C140" t="str">
            <v>quarta-feira</v>
          </cell>
          <cell r="D140">
            <v>12</v>
          </cell>
        </row>
        <row r="141">
          <cell r="B141">
            <v>46373</v>
          </cell>
          <cell r="C141" t="str">
            <v>quinta-feira</v>
          </cell>
          <cell r="D141">
            <v>13</v>
          </cell>
        </row>
        <row r="142">
          <cell r="B142">
            <v>46374</v>
          </cell>
          <cell r="C142" t="str">
            <v>sexta-feira</v>
          </cell>
          <cell r="D142">
            <v>14</v>
          </cell>
        </row>
        <row r="143">
          <cell r="B143">
            <v>46375</v>
          </cell>
          <cell r="C143" t="str">
            <v>sábado</v>
          </cell>
          <cell r="D143">
            <v>14</v>
          </cell>
        </row>
        <row r="144">
          <cell r="B144">
            <v>46376</v>
          </cell>
          <cell r="C144" t="str">
            <v>domingo</v>
          </cell>
          <cell r="D144">
            <v>14</v>
          </cell>
        </row>
        <row r="145">
          <cell r="B145">
            <v>46377</v>
          </cell>
          <cell r="C145" t="str">
            <v>segunda-feira</v>
          </cell>
          <cell r="D145">
            <v>15</v>
          </cell>
        </row>
        <row r="146">
          <cell r="B146">
            <v>46378</v>
          </cell>
          <cell r="C146" t="str">
            <v>terça-feira</v>
          </cell>
          <cell r="D146">
            <v>16</v>
          </cell>
        </row>
        <row r="147">
          <cell r="B147">
            <v>46379</v>
          </cell>
          <cell r="C147" t="str">
            <v>quarta-feira</v>
          </cell>
          <cell r="D147">
            <v>17</v>
          </cell>
        </row>
        <row r="148">
          <cell r="B148">
            <v>46380</v>
          </cell>
          <cell r="C148" t="str">
            <v>quinta-feira</v>
          </cell>
          <cell r="D148">
            <v>18</v>
          </cell>
        </row>
        <row r="149">
          <cell r="B149">
            <v>46381</v>
          </cell>
          <cell r="C149" t="str">
            <v>sexta-feira</v>
          </cell>
          <cell r="D149">
            <v>18</v>
          </cell>
        </row>
        <row r="150">
          <cell r="B150">
            <v>46382</v>
          </cell>
          <cell r="C150" t="str">
            <v>sábado</v>
          </cell>
          <cell r="D150">
            <v>18</v>
          </cell>
        </row>
        <row r="151">
          <cell r="B151">
            <v>46383</v>
          </cell>
          <cell r="C151" t="str">
            <v>domingo</v>
          </cell>
          <cell r="D151">
            <v>18</v>
          </cell>
        </row>
        <row r="152">
          <cell r="B152">
            <v>46384</v>
          </cell>
          <cell r="C152" t="str">
            <v>segunda-feira</v>
          </cell>
          <cell r="D152">
            <v>19</v>
          </cell>
        </row>
        <row r="153">
          <cell r="B153">
            <v>46385</v>
          </cell>
          <cell r="C153" t="str">
            <v>terça-feira</v>
          </cell>
          <cell r="D153">
            <v>20</v>
          </cell>
        </row>
        <row r="154">
          <cell r="B154">
            <v>46386</v>
          </cell>
          <cell r="C154" t="str">
            <v>quarta-feira</v>
          </cell>
          <cell r="D154">
            <v>21</v>
          </cell>
        </row>
        <row r="155">
          <cell r="B155">
            <v>46387</v>
          </cell>
          <cell r="C155" t="str">
            <v>quinta-feira</v>
          </cell>
          <cell r="D155">
            <v>22</v>
          </cell>
        </row>
        <row r="156">
          <cell r="B156">
            <v>46388</v>
          </cell>
          <cell r="C156" t="str">
            <v>sexta-feira</v>
          </cell>
          <cell r="D156">
            <v>1</v>
          </cell>
        </row>
        <row r="157">
          <cell r="B157">
            <v>46389</v>
          </cell>
          <cell r="C157" t="str">
            <v>sábado</v>
          </cell>
          <cell r="D157">
            <v>1</v>
          </cell>
        </row>
        <row r="158">
          <cell r="B158">
            <v>46390</v>
          </cell>
          <cell r="C158" t="str">
            <v>domingo</v>
          </cell>
          <cell r="D158">
            <v>1</v>
          </cell>
        </row>
        <row r="159">
          <cell r="B159">
            <v>46391</v>
          </cell>
          <cell r="C159" t="str">
            <v>segunda-feira</v>
          </cell>
          <cell r="D159">
            <v>2</v>
          </cell>
        </row>
        <row r="160">
          <cell r="B160">
            <v>46392</v>
          </cell>
          <cell r="C160" t="str">
            <v>terça-feira</v>
          </cell>
          <cell r="D160">
            <v>3</v>
          </cell>
        </row>
        <row r="161">
          <cell r="B161">
            <v>46393</v>
          </cell>
          <cell r="C161" t="str">
            <v>quarta-feira</v>
          </cell>
          <cell r="D161">
            <v>4</v>
          </cell>
        </row>
        <row r="162">
          <cell r="B162">
            <v>46394</v>
          </cell>
          <cell r="C162" t="str">
            <v>quinta-feira</v>
          </cell>
          <cell r="D162">
            <v>5</v>
          </cell>
        </row>
        <row r="163">
          <cell r="B163">
            <v>46395</v>
          </cell>
          <cell r="C163" t="str">
            <v>sexta-feira</v>
          </cell>
          <cell r="D163">
            <v>6</v>
          </cell>
        </row>
        <row r="164">
          <cell r="B164">
            <v>46396</v>
          </cell>
          <cell r="C164" t="str">
            <v>sábado</v>
          </cell>
          <cell r="D164">
            <v>6</v>
          </cell>
        </row>
        <row r="165">
          <cell r="B165">
            <v>46397</v>
          </cell>
          <cell r="C165" t="str">
            <v>domingo</v>
          </cell>
          <cell r="D165">
            <v>6</v>
          </cell>
        </row>
        <row r="166">
          <cell r="B166">
            <v>46398</v>
          </cell>
          <cell r="C166" t="str">
            <v>segunda-feira</v>
          </cell>
          <cell r="D166">
            <v>7</v>
          </cell>
        </row>
        <row r="167">
          <cell r="B167">
            <v>46399</v>
          </cell>
          <cell r="C167" t="str">
            <v>terça-feira</v>
          </cell>
          <cell r="D167">
            <v>8</v>
          </cell>
        </row>
        <row r="168">
          <cell r="B168">
            <v>46400</v>
          </cell>
          <cell r="C168" t="str">
            <v>quarta-feira</v>
          </cell>
          <cell r="D168">
            <v>9</v>
          </cell>
        </row>
        <row r="169">
          <cell r="B169">
            <v>46401</v>
          </cell>
          <cell r="C169" t="str">
            <v>quinta-feira</v>
          </cell>
          <cell r="D169">
            <v>10</v>
          </cell>
        </row>
        <row r="170">
          <cell r="B170">
            <v>46402</v>
          </cell>
          <cell r="C170" t="str">
            <v>sexta-feira</v>
          </cell>
          <cell r="D170">
            <v>11</v>
          </cell>
        </row>
        <row r="171">
          <cell r="B171">
            <v>46403</v>
          </cell>
          <cell r="C171" t="str">
            <v>sábado</v>
          </cell>
          <cell r="D171">
            <v>11</v>
          </cell>
        </row>
        <row r="172">
          <cell r="B172">
            <v>46404</v>
          </cell>
          <cell r="C172" t="str">
            <v>domingo</v>
          </cell>
          <cell r="D172">
            <v>11</v>
          </cell>
        </row>
        <row r="173">
          <cell r="B173">
            <v>46405</v>
          </cell>
          <cell r="C173" t="str">
            <v>segunda-feira</v>
          </cell>
          <cell r="D173">
            <v>12</v>
          </cell>
        </row>
        <row r="174">
          <cell r="B174">
            <v>46406</v>
          </cell>
          <cell r="C174" t="str">
            <v>terça-feira</v>
          </cell>
          <cell r="D174">
            <v>13</v>
          </cell>
        </row>
        <row r="175">
          <cell r="B175">
            <v>46407</v>
          </cell>
          <cell r="C175" t="str">
            <v>quarta-feira</v>
          </cell>
          <cell r="D175">
            <v>14</v>
          </cell>
        </row>
        <row r="176">
          <cell r="B176">
            <v>46408</v>
          </cell>
          <cell r="C176" t="str">
            <v>quinta-feira</v>
          </cell>
          <cell r="D176">
            <v>15</v>
          </cell>
        </row>
        <row r="177">
          <cell r="B177">
            <v>46409</v>
          </cell>
          <cell r="C177" t="str">
            <v>sexta-feira</v>
          </cell>
          <cell r="D177">
            <v>16</v>
          </cell>
        </row>
        <row r="178">
          <cell r="B178">
            <v>46410</v>
          </cell>
          <cell r="C178" t="str">
            <v>sábado</v>
          </cell>
          <cell r="D178">
            <v>16</v>
          </cell>
        </row>
        <row r="179">
          <cell r="B179">
            <v>46411</v>
          </cell>
          <cell r="C179" t="str">
            <v>domingo</v>
          </cell>
          <cell r="D179">
            <v>16</v>
          </cell>
        </row>
        <row r="180">
          <cell r="B180">
            <v>46412</v>
          </cell>
          <cell r="C180" t="str">
            <v>segunda-feira</v>
          </cell>
          <cell r="D180">
            <v>17</v>
          </cell>
        </row>
        <row r="181">
          <cell r="B181">
            <v>46413</v>
          </cell>
          <cell r="C181" t="str">
            <v>terça-feira</v>
          </cell>
          <cell r="D181">
            <v>18</v>
          </cell>
        </row>
        <row r="182">
          <cell r="B182">
            <v>46414</v>
          </cell>
          <cell r="C182" t="str">
            <v>quarta-feira</v>
          </cell>
          <cell r="D182">
            <v>19</v>
          </cell>
        </row>
        <row r="183">
          <cell r="B183">
            <v>46415</v>
          </cell>
          <cell r="C183" t="str">
            <v>quinta-feira</v>
          </cell>
          <cell r="D183">
            <v>20</v>
          </cell>
        </row>
        <row r="184">
          <cell r="B184">
            <v>46416</v>
          </cell>
          <cell r="C184" t="str">
            <v>sexta-feira</v>
          </cell>
          <cell r="D184">
            <v>21</v>
          </cell>
        </row>
        <row r="185">
          <cell r="B185">
            <v>46417</v>
          </cell>
          <cell r="C185" t="str">
            <v>sábado</v>
          </cell>
          <cell r="D185">
            <v>21</v>
          </cell>
        </row>
        <row r="186">
          <cell r="B186">
            <v>46418</v>
          </cell>
          <cell r="C186" t="str">
            <v>domingo</v>
          </cell>
          <cell r="D186">
            <v>21</v>
          </cell>
        </row>
        <row r="187">
          <cell r="B187">
            <v>46419</v>
          </cell>
          <cell r="C187" t="str">
            <v>segunda-feira</v>
          </cell>
          <cell r="D187">
            <v>1</v>
          </cell>
        </row>
        <row r="188">
          <cell r="B188">
            <v>46420</v>
          </cell>
          <cell r="C188" t="str">
            <v>terça-feira</v>
          </cell>
          <cell r="D188">
            <v>2</v>
          </cell>
        </row>
        <row r="189">
          <cell r="B189">
            <v>46421</v>
          </cell>
          <cell r="C189" t="str">
            <v>quarta-feira</v>
          </cell>
          <cell r="D189">
            <v>3</v>
          </cell>
        </row>
        <row r="190">
          <cell r="B190">
            <v>46422</v>
          </cell>
          <cell r="C190" t="str">
            <v>quinta-feira</v>
          </cell>
          <cell r="D190">
            <v>4</v>
          </cell>
        </row>
        <row r="191">
          <cell r="B191">
            <v>46423</v>
          </cell>
          <cell r="C191" t="str">
            <v>sexta-feira</v>
          </cell>
          <cell r="D191">
            <v>5</v>
          </cell>
        </row>
        <row r="192">
          <cell r="B192">
            <v>46424</v>
          </cell>
          <cell r="C192" t="str">
            <v>sábado</v>
          </cell>
          <cell r="D192">
            <v>5</v>
          </cell>
        </row>
        <row r="193">
          <cell r="B193">
            <v>46425</v>
          </cell>
          <cell r="C193" t="str">
            <v>domingo</v>
          </cell>
          <cell r="D193">
            <v>5</v>
          </cell>
        </row>
        <row r="194">
          <cell r="B194">
            <v>46426</v>
          </cell>
          <cell r="C194" t="str">
            <v>segunda-feira</v>
          </cell>
          <cell r="D194">
            <v>6</v>
          </cell>
        </row>
        <row r="195">
          <cell r="B195">
            <v>46427</v>
          </cell>
          <cell r="C195" t="str">
            <v>terça-feira</v>
          </cell>
          <cell r="D195">
            <v>7</v>
          </cell>
        </row>
        <row r="196">
          <cell r="B196">
            <v>46428</v>
          </cell>
          <cell r="C196" t="str">
            <v>quarta-feira</v>
          </cell>
          <cell r="D196">
            <v>8</v>
          </cell>
        </row>
        <row r="197">
          <cell r="B197">
            <v>46429</v>
          </cell>
          <cell r="C197" t="str">
            <v>quinta-feira</v>
          </cell>
          <cell r="D197">
            <v>9</v>
          </cell>
        </row>
        <row r="198">
          <cell r="B198">
            <v>46430</v>
          </cell>
          <cell r="C198" t="str">
            <v>sexta-feira</v>
          </cell>
          <cell r="D198">
            <v>10</v>
          </cell>
        </row>
        <row r="199">
          <cell r="B199">
            <v>46431</v>
          </cell>
          <cell r="C199" t="str">
            <v>sábado</v>
          </cell>
          <cell r="D199">
            <v>10</v>
          </cell>
        </row>
        <row r="200">
          <cell r="B200">
            <v>46432</v>
          </cell>
          <cell r="C200" t="str">
            <v>domingo</v>
          </cell>
          <cell r="D200">
            <v>10</v>
          </cell>
        </row>
        <row r="201">
          <cell r="B201">
            <v>46433</v>
          </cell>
          <cell r="C201" t="str">
            <v>segunda-feira</v>
          </cell>
          <cell r="D201">
            <v>11</v>
          </cell>
        </row>
        <row r="202">
          <cell r="B202">
            <v>46434</v>
          </cell>
          <cell r="C202" t="str">
            <v>terça-feira</v>
          </cell>
          <cell r="D202">
            <v>12</v>
          </cell>
        </row>
        <row r="203">
          <cell r="B203">
            <v>46435</v>
          </cell>
          <cell r="C203" t="str">
            <v>quarta-feira</v>
          </cell>
          <cell r="D203">
            <v>13</v>
          </cell>
        </row>
        <row r="204">
          <cell r="B204">
            <v>46436</v>
          </cell>
          <cell r="C204" t="str">
            <v>quinta-feira</v>
          </cell>
          <cell r="D204">
            <v>14</v>
          </cell>
        </row>
        <row r="205">
          <cell r="B205">
            <v>46437</v>
          </cell>
          <cell r="C205" t="str">
            <v>sexta-feira</v>
          </cell>
          <cell r="D205">
            <v>15</v>
          </cell>
        </row>
        <row r="206">
          <cell r="B206">
            <v>46438</v>
          </cell>
          <cell r="C206" t="str">
            <v>sábado</v>
          </cell>
          <cell r="D206">
            <v>15</v>
          </cell>
        </row>
        <row r="207">
          <cell r="B207">
            <v>46439</v>
          </cell>
          <cell r="C207" t="str">
            <v>domingo</v>
          </cell>
          <cell r="D207">
            <v>15</v>
          </cell>
        </row>
        <row r="208">
          <cell r="B208">
            <v>46440</v>
          </cell>
          <cell r="C208" t="str">
            <v>segunda-feira</v>
          </cell>
          <cell r="D208">
            <v>16</v>
          </cell>
        </row>
        <row r="209">
          <cell r="B209">
            <v>46441</v>
          </cell>
          <cell r="C209" t="str">
            <v>terça-feira</v>
          </cell>
          <cell r="D209">
            <v>17</v>
          </cell>
        </row>
        <row r="210">
          <cell r="B210">
            <v>46442</v>
          </cell>
          <cell r="C210" t="str">
            <v>quarta-feira</v>
          </cell>
          <cell r="D210">
            <v>18</v>
          </cell>
        </row>
        <row r="211">
          <cell r="B211">
            <v>46443</v>
          </cell>
          <cell r="C211" t="str">
            <v>quinta-feira</v>
          </cell>
          <cell r="D211">
            <v>19</v>
          </cell>
        </row>
        <row r="212">
          <cell r="B212">
            <v>46444</v>
          </cell>
          <cell r="C212" t="str">
            <v>sexta-feira</v>
          </cell>
          <cell r="D212">
            <v>20</v>
          </cell>
        </row>
        <row r="213">
          <cell r="B213">
            <v>46445</v>
          </cell>
          <cell r="C213" t="str">
            <v>sábado</v>
          </cell>
          <cell r="D213">
            <v>20</v>
          </cell>
        </row>
        <row r="214">
          <cell r="B214">
            <v>46446</v>
          </cell>
          <cell r="C214" t="str">
            <v>domingo</v>
          </cell>
          <cell r="D214">
            <v>20</v>
          </cell>
        </row>
        <row r="215">
          <cell r="B215">
            <v>46447</v>
          </cell>
          <cell r="C215" t="str">
            <v>segunda-feira</v>
          </cell>
          <cell r="D215">
            <v>1</v>
          </cell>
        </row>
        <row r="216">
          <cell r="B216">
            <v>46448</v>
          </cell>
          <cell r="C216" t="str">
            <v>terça-feira</v>
          </cell>
          <cell r="D216">
            <v>2</v>
          </cell>
        </row>
        <row r="217">
          <cell r="B217">
            <v>46449</v>
          </cell>
          <cell r="C217" t="str">
            <v>quarta-feira</v>
          </cell>
          <cell r="D217">
            <v>3</v>
          </cell>
        </row>
        <row r="218">
          <cell r="B218">
            <v>46450</v>
          </cell>
          <cell r="C218" t="str">
            <v>quinta-feira</v>
          </cell>
          <cell r="D218">
            <v>4</v>
          </cell>
        </row>
        <row r="219">
          <cell r="B219">
            <v>46451</v>
          </cell>
          <cell r="C219" t="str">
            <v>sexta-feira</v>
          </cell>
          <cell r="D219">
            <v>5</v>
          </cell>
        </row>
        <row r="220">
          <cell r="B220">
            <v>46452</v>
          </cell>
          <cell r="C220" t="str">
            <v>sábado</v>
          </cell>
          <cell r="D220">
            <v>5</v>
          </cell>
        </row>
        <row r="221">
          <cell r="B221">
            <v>46453</v>
          </cell>
          <cell r="C221" t="str">
            <v>domingo</v>
          </cell>
          <cell r="D221">
            <v>5</v>
          </cell>
        </row>
        <row r="222">
          <cell r="B222">
            <v>46454</v>
          </cell>
          <cell r="C222" t="str">
            <v>segunda-feira</v>
          </cell>
          <cell r="D222">
            <v>6</v>
          </cell>
        </row>
        <row r="223">
          <cell r="B223">
            <v>46455</v>
          </cell>
          <cell r="C223" t="str">
            <v>terça-feira</v>
          </cell>
          <cell r="D223">
            <v>7</v>
          </cell>
        </row>
        <row r="224">
          <cell r="B224">
            <v>46456</v>
          </cell>
          <cell r="C224" t="str">
            <v>quarta-feira</v>
          </cell>
          <cell r="D224">
            <v>8</v>
          </cell>
        </row>
        <row r="225">
          <cell r="B225">
            <v>46457</v>
          </cell>
          <cell r="C225" t="str">
            <v>quinta-feira</v>
          </cell>
          <cell r="D225">
            <v>9</v>
          </cell>
        </row>
        <row r="226">
          <cell r="B226">
            <v>46458</v>
          </cell>
          <cell r="C226" t="str">
            <v>sexta-feira</v>
          </cell>
          <cell r="D226">
            <v>10</v>
          </cell>
        </row>
        <row r="227">
          <cell r="B227">
            <v>46459</v>
          </cell>
          <cell r="C227" t="str">
            <v>sábado</v>
          </cell>
          <cell r="D227">
            <v>10</v>
          </cell>
        </row>
        <row r="228">
          <cell r="B228">
            <v>46460</v>
          </cell>
          <cell r="C228" t="str">
            <v>domingo</v>
          </cell>
          <cell r="D228">
            <v>10</v>
          </cell>
        </row>
        <row r="229">
          <cell r="B229">
            <v>46461</v>
          </cell>
          <cell r="C229" t="str">
            <v>segunda-feira</v>
          </cell>
          <cell r="D229">
            <v>11</v>
          </cell>
        </row>
        <row r="230">
          <cell r="B230">
            <v>46462</v>
          </cell>
          <cell r="C230" t="str">
            <v>terça-feira</v>
          </cell>
          <cell r="D230">
            <v>12</v>
          </cell>
        </row>
        <row r="231">
          <cell r="B231">
            <v>46463</v>
          </cell>
          <cell r="C231" t="str">
            <v>quarta-feira</v>
          </cell>
          <cell r="D231">
            <v>13</v>
          </cell>
        </row>
        <row r="232">
          <cell r="B232">
            <v>46464</v>
          </cell>
          <cell r="C232" t="str">
            <v>quinta-feira</v>
          </cell>
          <cell r="D232">
            <v>14</v>
          </cell>
        </row>
        <row r="233">
          <cell r="B233">
            <v>46465</v>
          </cell>
          <cell r="C233" t="str">
            <v>sexta-feira</v>
          </cell>
          <cell r="D233">
            <v>15</v>
          </cell>
        </row>
        <row r="234">
          <cell r="B234">
            <v>46466</v>
          </cell>
          <cell r="C234" t="str">
            <v>sábado</v>
          </cell>
          <cell r="D234">
            <v>15</v>
          </cell>
        </row>
        <row r="235">
          <cell r="B235">
            <v>46467</v>
          </cell>
          <cell r="C235" t="str">
            <v>domingo</v>
          </cell>
          <cell r="D235">
            <v>15</v>
          </cell>
        </row>
        <row r="236">
          <cell r="B236">
            <v>46468</v>
          </cell>
          <cell r="C236" t="str">
            <v>segunda-feira</v>
          </cell>
          <cell r="D236">
            <v>16</v>
          </cell>
        </row>
        <row r="237">
          <cell r="B237">
            <v>46469</v>
          </cell>
          <cell r="C237" t="str">
            <v>terça-feira</v>
          </cell>
          <cell r="D237">
            <v>17</v>
          </cell>
        </row>
        <row r="238">
          <cell r="B238">
            <v>46470</v>
          </cell>
          <cell r="C238" t="str">
            <v>quarta-feira</v>
          </cell>
          <cell r="D238">
            <v>18</v>
          </cell>
        </row>
        <row r="239">
          <cell r="B239">
            <v>46471</v>
          </cell>
          <cell r="C239" t="str">
            <v>quinta-feira</v>
          </cell>
          <cell r="D239">
            <v>19</v>
          </cell>
        </row>
        <row r="240">
          <cell r="B240">
            <v>46472</v>
          </cell>
          <cell r="C240" t="str">
            <v>sexta-feira</v>
          </cell>
          <cell r="D240">
            <v>20</v>
          </cell>
        </row>
        <row r="241">
          <cell r="B241">
            <v>46473</v>
          </cell>
          <cell r="C241" t="str">
            <v>sábado</v>
          </cell>
          <cell r="D241">
            <v>20</v>
          </cell>
        </row>
        <row r="242">
          <cell r="B242">
            <v>46474</v>
          </cell>
          <cell r="C242" t="str">
            <v>domingo</v>
          </cell>
          <cell r="D242">
            <v>20</v>
          </cell>
        </row>
        <row r="243">
          <cell r="B243">
            <v>46475</v>
          </cell>
          <cell r="C243" t="str">
            <v>segunda-feira</v>
          </cell>
          <cell r="D243">
            <v>21</v>
          </cell>
        </row>
        <row r="244">
          <cell r="B244">
            <v>46476</v>
          </cell>
          <cell r="C244" t="str">
            <v>terça-feira</v>
          </cell>
          <cell r="D244">
            <v>22</v>
          </cell>
        </row>
        <row r="245">
          <cell r="B245">
            <v>46477</v>
          </cell>
          <cell r="C245" t="str">
            <v>quarta-feira</v>
          </cell>
          <cell r="D245">
            <v>23</v>
          </cell>
        </row>
        <row r="246">
          <cell r="B246">
            <v>46478</v>
          </cell>
          <cell r="C246" t="str">
            <v>quinta-feira</v>
          </cell>
          <cell r="D246">
            <v>1</v>
          </cell>
        </row>
        <row r="247">
          <cell r="B247">
            <v>46479</v>
          </cell>
          <cell r="C247" t="str">
            <v>sexta-feira</v>
          </cell>
          <cell r="D247">
            <v>2</v>
          </cell>
        </row>
      </sheetData>
      <sheetData sheetId="9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F42FA1-6EC3-4FF7-9F54-F19B0D0696A4}" autoFormatId="16" applyNumberFormats="0" applyBorderFormats="0" applyFontFormats="0" applyPatternFormats="0" applyAlignmentFormats="0" applyWidthHeightFormats="0">
  <queryTableRefresh nextId="63">
    <queryTableFields count="62">
      <queryTableField id="1" name="ANO" tableColumnId="1"/>
      <queryTableField id="2" name="MÊS" tableColumnId="2"/>
      <queryTableField id="3" name="DATA DO ENVIO DA PROPOSTA" tableColumnId="3"/>
      <queryTableField id="4" name="DATA DA APROVAÇÃO" tableColumnId="4"/>
      <queryTableField id="5" name="EQUIPE INTERNA" tableColumnId="5"/>
      <queryTableField id="6" name="GESTOR" tableColumnId="6"/>
      <queryTableField id="7" name="ESCRITÓRIO" tableColumnId="7"/>
      <queryTableField id="8" name="TIPO DE PESSOA" tableColumnId="8"/>
      <queryTableField id="9" name="SEGMENTO" tableColumnId="9"/>
      <queryTableField id="10" name="FAIXA_ATRASO" tableColumnId="10"/>
      <queryTableField id="11" name="DATA DE ENVIO DA PROPOSTA " tableColumnId="11"/>
      <queryTableField id="12" name="D.U DO ENVIO DA PROPOSTA " tableColumnId="12"/>
      <queryTableField id="13" name="CLIENTE" tableColumnId="13"/>
      <queryTableField id="14" name="CPF/CNPJ" tableColumnId="14"/>
      <queryTableField id="15" name="CASH" tableColumnId="15"/>
      <queryTableField id="16" name="VALOR NEGOCIADO" tableColumnId="16"/>
      <queryTableField id="17" name="RISCO" tableColumnId="17"/>
      <queryTableField id="18" name="SDO. CONTABIL / F6" tableColumnId="18"/>
      <queryTableField id="19" name="STATUS DAS PROPOSTAS" tableColumnId="19"/>
      <queryTableField id="20" name="Nº DO ACORDO" tableColumnId="20"/>
      <queryTableField id="21" name="PREVISÃO DE PAGAMENTO" tableColumnId="21"/>
      <queryTableField id="22" name="DATA EXPURGADA" tableColumnId="22"/>
      <queryTableField id="23" name="ALTO IMPACTO/ALTO TICKET" tableColumnId="23"/>
      <queryTableField id="24" name="ESTRATÉGIAS" tableColumnId="24"/>
      <queryTableField id="25" name="CAMPANHAS" tableColumnId="25"/>
      <queryTableField id="26" name="FLAG AJUIZADO " tableColumnId="26"/>
      <queryTableField id="27" name="FLAG ALTO IMPACTO " tableColumnId="27"/>
      <queryTableField id="28" name="MACRO REGIÃO" tableColumnId="28"/>
      <queryTableField id="29" name="ORIGEM NEGOCIAÇÃO" tableColumnId="29"/>
      <queryTableField id="30" name="CANCELADA?" tableColumnId="30"/>
      <queryTableField id="31" name="MOTIVO DO CANCELAMENTO" tableColumnId="31"/>
      <queryTableField id="32" name="PROPOSTA NEGADA NO  MÊS VIGENTE" tableColumnId="32"/>
      <queryTableField id="33" name="MOTIVO DA NEGATIVA" tableColumnId="33"/>
      <queryTableField id="34" name="ALÇADA" tableColumnId="34"/>
      <queryTableField id="35" name="TAXA APLICADA" tableColumnId="35"/>
      <queryTableField id="36" name="% DESCONTO CONCEDIDO" tableColumnId="36"/>
      <queryTableField id="37" name="% DESCONTO CAMPANHA" tableColumnId="37"/>
      <queryTableField id="38" name="NEGOCIADOR" tableColumnId="38"/>
      <queryTableField id="39" name="UF" tableColumnId="39"/>
      <queryTableField id="40" name="ASSINATURA C2" tableColumnId="40"/>
      <queryTableField id="41" name="EXCEÇÃO" tableColumnId="41"/>
      <queryTableField id="42" name="PARCELAMENTO" tableColumnId="42"/>
      <queryTableField id="43" name="VALOR DA PARCELA" tableColumnId="43"/>
      <queryTableField id="44" name="VAL. PARC. IRREG." tableColumnId="44"/>
      <queryTableField id="45" name="VENC. PARC." tableColumnId="45"/>
      <queryTableField id="46" name="REVALIDAÇÃO" tableColumnId="46"/>
      <queryTableField id="47" name="COMITÊ" tableColumnId="47"/>
      <queryTableField id="48" name="TIPO DE AÇÃO" tableColumnId="48"/>
      <queryTableField id="49" name="TIPO DE CITAÇÃO" tableColumnId="49"/>
      <queryTableField id="50" name="PESQUISA PATRIMONIAL" tableColumnId="50"/>
      <queryTableField id="51" name="STATUS DA PESQUISA PATRIMONIAL" tableColumnId="51"/>
      <queryTableField id="52" name="RETORNO DA PESQUISA PATRIMONIAL" tableColumnId="52"/>
      <queryTableField id="53" name="EFEITO_ PESQUISA" tableColumnId="53"/>
      <queryTableField id="54" name="Garantia" tableColumnId="54"/>
      <queryTableField id="55" name="Tipo _Garantia" tableColumnId="55"/>
      <queryTableField id="56" name="GATILHO BANCO" tableColumnId="56"/>
      <queryTableField id="57" name="STATUS DO GATILHO" tableColumnId="57"/>
      <queryTableField id="58" name="Nº Dossie" tableColumnId="58"/>
      <queryTableField id="59" name="DATA DO PAGAMENTO" tableColumnId="59"/>
      <queryTableField id="60" name="BACKOFFICE" tableColumnId="60"/>
      <queryTableField id="61" name="Column61" tableColumnId="61"/>
      <queryTableField id="62" name="Column62" tableColumnId="6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4968D27-7DC7-4540-AA76-552A3CF5CD1E}" autoFormatId="16" applyNumberFormats="0" applyBorderFormats="0" applyFontFormats="0" applyPatternFormats="0" applyAlignmentFormats="0" applyWidthHeightFormats="0">
  <queryTableRefresh nextId="60" unboundColumnsRight="1">
    <queryTableFields count="58">
      <queryTableField id="1" name="ANO" tableColumnId="1"/>
      <queryTableField id="2" name="MÊS" tableColumnId="2"/>
      <queryTableField id="3" name="DATA DO ENVIO DA PROPOSTA" tableColumnId="3"/>
      <queryTableField id="4" name="DATA DA APROVAÇÃO" tableColumnId="4"/>
      <queryTableField id="5" name="EQUIPE INTERNA" tableColumnId="5"/>
      <queryTableField id="6" name="GESTOR" tableColumnId="6"/>
      <queryTableField id="7" name="ESCRITÓRIO" tableColumnId="7"/>
      <queryTableField id="8" name="TIPO DE PESSOA" tableColumnId="8"/>
      <queryTableField id="9" name="SEGMENTO" tableColumnId="9"/>
      <queryTableField id="10" name="FAIXA_ATRASO" tableColumnId="10"/>
      <queryTableField id="11" name="DATA DE ENVIO DA PROPOSTA " tableColumnId="11"/>
      <queryTableField id="12" name="D.U DO ENVIO DA PROPOSTA " tableColumnId="12"/>
      <queryTableField id="13" name="CLIENTE" tableColumnId="13"/>
      <queryTableField id="14" name="CPF/CNPJ" tableColumnId="14"/>
      <queryTableField id="15" name="CASH" tableColumnId="15"/>
      <queryTableField id="16" name="VALOR NEGOCIADO" tableColumnId="16"/>
      <queryTableField id="17" name="RISCO" tableColumnId="17"/>
      <queryTableField id="18" name="SDO. CONTABIL / F6" tableColumnId="18"/>
      <queryTableField id="19" name="STATUS DAS PROPOSTAS" tableColumnId="19"/>
      <queryTableField id="20" name="Nº DO ACORDO" tableColumnId="20"/>
      <queryTableField id="21" name="PREVISÃO DE PAGAMENTO" tableColumnId="21"/>
      <queryTableField id="22" name="DATA EXPURGADA" tableColumnId="22"/>
      <queryTableField id="23" name="ALTO IMPACTO/ALTO TICKET" tableColumnId="23"/>
      <queryTableField id="24" name="CAMPANHAS" tableColumnId="24"/>
      <queryTableField id="25" name="FLAG AJUIZADO " tableColumnId="25"/>
      <queryTableField id="26" name="FLAG ALTO IMPACTO " tableColumnId="26"/>
      <queryTableField id="27" name="MACRO REGIÃO" tableColumnId="27"/>
      <queryTableField id="28" name="ORIGEM NEGOCIAÇÃO" tableColumnId="28"/>
      <queryTableField id="29" name="CANCELADA?" tableColumnId="29"/>
      <queryTableField id="30" name="MOTIVO DO CANCELAMENTO" tableColumnId="30"/>
      <queryTableField id="31" name="MOTIVO DA NEGATIVA" tableColumnId="31"/>
      <queryTableField id="32" name="ALÇADA" tableColumnId="32"/>
      <queryTableField id="33" name="TAXA APLICADA" tableColumnId="33"/>
      <queryTableField id="34" name="% DESCONTO CONCEDIDO" tableColumnId="34"/>
      <queryTableField id="35" name="NEGOCIADOR" tableColumnId="35"/>
      <queryTableField id="36" name="UF" tableColumnId="36"/>
      <queryTableField id="37" name="EXCEÇÃO" tableColumnId="37"/>
      <queryTableField id="38" name="PARCELAMENTO" tableColumnId="38"/>
      <queryTableField id="39" name="VALOR DA PARCELA" tableColumnId="39"/>
      <queryTableField id="40" name="VAL. PARC. IRREG." tableColumnId="40"/>
      <queryTableField id="41" name="VENC. PARC." tableColumnId="41"/>
      <queryTableField id="42" name="REVALIDAÇÃO" tableColumnId="42"/>
      <queryTableField id="43" name="COMITÊ" tableColumnId="43"/>
      <queryTableField id="44" name="TIPO DE AÇÃO" tableColumnId="44"/>
      <queryTableField id="45" name="TIPO DE CITAÇÃO" tableColumnId="45"/>
      <queryTableField id="46" name="PESQUISA PATRIMONIAL" tableColumnId="46"/>
      <queryTableField id="47" name="STATUS DA PESQUISA PATRIMONIAL" tableColumnId="47"/>
      <queryTableField id="48" name="RETORNO DA PESQUISA PATRIMONIAL" tableColumnId="48"/>
      <queryTableField id="49" name="EFEITO_ PESQUISA" tableColumnId="49"/>
      <queryTableField id="50" name="Garantia" tableColumnId="50"/>
      <queryTableField id="51" name="Tipo _Garantia" tableColumnId="51"/>
      <queryTableField id="52" name="GATILHO BANCO" tableColumnId="52"/>
      <queryTableField id="53" name="STATUS DO GATILHO" tableColumnId="53"/>
      <queryTableField id="54" name="Nº Dossie" tableColumnId="54"/>
      <queryTableField id="55" name="DATA DO PAGAMENTO" tableColumnId="55"/>
      <queryTableField id="56" name="BACKOFFICE" tableColumnId="56"/>
      <queryTableField id="57" name="CANAL FORMALIZADOR" tableColumnId="57"/>
      <queryTableField id="58" dataBound="0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3217-2B94-4EE9-A125-8D76D451FF52}" name="BASE" displayName="BASE" ref="A1:BJ278" tableType="queryTable" totalsRowShown="0" headerRowDxfId="121" dataDxfId="120">
  <autoFilter ref="A1:BJ278" xr:uid="{5EC43217-2B94-4EE9-A125-8D76D451FF52}"/>
  <sortState xmlns:xlrd2="http://schemas.microsoft.com/office/spreadsheetml/2017/richdata2" ref="A2:BJ278">
    <sortCondition ref="C1:C278"/>
  </sortState>
  <tableColumns count="62">
    <tableColumn id="1" xr3:uid="{11DE6963-32C6-4738-A455-2D50F13117A3}" uniqueName="1" name="ANO" queryTableFieldId="1" dataDxfId="119"/>
    <tableColumn id="2" xr3:uid="{76BA0B37-0E48-46FB-9086-61F58451D4E4}" uniqueName="2" name="MÊS" queryTableFieldId="2" dataDxfId="118"/>
    <tableColumn id="3" xr3:uid="{A1F491BD-BBD6-4E30-9E7D-F01917F3A2E1}" uniqueName="3" name="DATA DO ENVIO DA PROPOSTA" queryTableFieldId="3" dataDxfId="117"/>
    <tableColumn id="4" xr3:uid="{53B39023-D227-4D04-B729-18ECC470E392}" uniqueName="4" name="DATA DA APROVAÇÃO" queryTableFieldId="4" dataDxfId="116"/>
    <tableColumn id="5" xr3:uid="{6E9D9798-1012-44D8-A3AE-FA3F55820A39}" uniqueName="5" name="EQUIPE INTERNA" queryTableFieldId="5" dataDxfId="115"/>
    <tableColumn id="6" xr3:uid="{B0BA4642-1A2F-4F04-8493-8F164A26D935}" uniqueName="6" name="GESTOR" queryTableFieldId="6" dataDxfId="114"/>
    <tableColumn id="7" xr3:uid="{E53A7563-5866-4554-9CFA-35D60E3CC34F}" uniqueName="7" name="ESCRITÓRIO" queryTableFieldId="7" dataDxfId="113"/>
    <tableColumn id="8" xr3:uid="{D441D290-44A3-41D1-8F28-C56289097C7D}" uniqueName="8" name="TIPO DE PESSOA" queryTableFieldId="8" dataDxfId="112"/>
    <tableColumn id="9" xr3:uid="{E9C4B5D0-768F-408F-8994-BB30E8996412}" uniqueName="9" name="SEGMENTO" queryTableFieldId="9" dataDxfId="111"/>
    <tableColumn id="10" xr3:uid="{C75197F7-B482-4BAC-A033-DD393C78EB9F}" uniqueName="10" name="FAIXA_ATRASO" queryTableFieldId="10" dataDxfId="110"/>
    <tableColumn id="11" xr3:uid="{18E79062-A5A9-4EA9-AF29-E11D2F784001}" uniqueName="11" name="DATA DE ENVIO DA PROPOSTA " queryTableFieldId="11" dataDxfId="109"/>
    <tableColumn id="12" xr3:uid="{7E4D0245-621B-4C27-97FF-8E519765ED2D}" uniqueName="12" name="D.U DO ENVIO DA PROPOSTA " queryTableFieldId="12" dataDxfId="108"/>
    <tableColumn id="13" xr3:uid="{3A1AA06F-BDCF-472F-9661-45143AEAD8E3}" uniqueName="13" name="CLIENTE" queryTableFieldId="13" dataDxfId="107"/>
    <tableColumn id="14" xr3:uid="{15D7B31B-9F67-4384-A019-70BFF22EC077}" uniqueName="14" name="CPF/CNPJ" queryTableFieldId="14" dataDxfId="106"/>
    <tableColumn id="15" xr3:uid="{B4C3042B-9756-43F9-B57D-83B46D6DA33F}" uniqueName="15" name="CASH" queryTableFieldId="15" dataDxfId="105"/>
    <tableColumn id="16" xr3:uid="{C43207A6-F84A-4EF8-9EEF-7E1DAC9DF875}" uniqueName="16" name="VALOR NEGOCIADO" queryTableFieldId="16" dataDxfId="104"/>
    <tableColumn id="17" xr3:uid="{7CBBBF22-41B7-436C-9229-B3132DA8E4AB}" uniqueName="17" name="RISCO" queryTableFieldId="17" dataDxfId="103"/>
    <tableColumn id="18" xr3:uid="{2E2649E0-21B7-4C07-94EF-8DD72356ECB2}" uniqueName="18" name="SDO. CONTABIL / F6" queryTableFieldId="18" dataDxfId="102"/>
    <tableColumn id="19" xr3:uid="{E8E21BB9-DADE-479A-B6CC-F6D5BB1A59C6}" uniqueName="19" name="STATUS DAS PROPOSTAS" queryTableFieldId="19" dataDxfId="101"/>
    <tableColumn id="20" xr3:uid="{C49FBAB3-2D6E-4038-889E-59BCA5C7E84C}" uniqueName="20" name="Nº DO ACORDO" queryTableFieldId="20" dataDxfId="100"/>
    <tableColumn id="21" xr3:uid="{05E3D179-2E8F-4F5A-AF9D-18F9AD416FCB}" uniqueName="21" name="PREVISÃO DE PAGAMENTO" queryTableFieldId="21" dataDxfId="99"/>
    <tableColumn id="22" xr3:uid="{25E8325A-8B94-469D-BF05-EB1F8115F839}" uniqueName="22" name="DATA EXPURGADA" queryTableFieldId="22" dataDxfId="98"/>
    <tableColumn id="23" xr3:uid="{A0A1F76E-56E3-4C2D-B233-A6F4ACB5D034}" uniqueName="23" name="ALTO IMPACTO/ALTO TICKET" queryTableFieldId="23" dataDxfId="97"/>
    <tableColumn id="24" xr3:uid="{3930C0FF-989B-46B3-AAFB-8455B4629868}" uniqueName="24" name="ESTRATÉGIAS" queryTableFieldId="24" dataDxfId="96"/>
    <tableColumn id="25" xr3:uid="{182C6A7D-0251-4333-913F-7B2B04912EEE}" uniqueName="25" name="CAMPANHAS" queryTableFieldId="25" dataDxfId="95"/>
    <tableColumn id="26" xr3:uid="{14FE0FF9-A59A-4F37-A398-003B51FEBB76}" uniqueName="26" name="FLAG AJUIZADO " queryTableFieldId="26" dataDxfId="94"/>
    <tableColumn id="27" xr3:uid="{76603E0A-AAC9-4F15-A603-B5C3B5DB4A12}" uniqueName="27" name="FLAG ALTO IMPACTO " queryTableFieldId="27" dataDxfId="93"/>
    <tableColumn id="28" xr3:uid="{5C7F5631-DB40-46AE-A254-B1B2217535E4}" uniqueName="28" name="MACRO REGIÃO" queryTableFieldId="28" dataDxfId="92"/>
    <tableColumn id="29" xr3:uid="{5A1ACDB2-421D-469F-A4AE-1B225ADE0C42}" uniqueName="29" name="ORIGEM NEGOCIAÇÃO" queryTableFieldId="29" dataDxfId="91"/>
    <tableColumn id="30" xr3:uid="{2400F152-05A2-46C5-85E3-90F6FB831440}" uniqueName="30" name="CANCELADA?" queryTableFieldId="30" dataDxfId="90"/>
    <tableColumn id="31" xr3:uid="{76BEB2C4-F70F-458E-A7C2-20B9C11E5089}" uniqueName="31" name="MOTIVO DO CANCELAMENTO" queryTableFieldId="31" dataDxfId="89"/>
    <tableColumn id="32" xr3:uid="{8E57727F-4286-474F-8660-88B2C650A427}" uniqueName="32" name="PROPOSTA NEGADA NO  MÊS VIGENTE" queryTableFieldId="32" dataDxfId="88"/>
    <tableColumn id="33" xr3:uid="{ECE3328F-79F8-4F75-AE51-6EDC51C94EFE}" uniqueName="33" name="MOTIVO DA NEGATIVA" queryTableFieldId="33" dataDxfId="87"/>
    <tableColumn id="34" xr3:uid="{B28D73F4-A060-4FB7-BC7A-A9EF96AB9F2B}" uniqueName="34" name="ALÇADA" queryTableFieldId="34" dataDxfId="86"/>
    <tableColumn id="35" xr3:uid="{6B81437C-37DC-4B5A-8A81-8A5443643130}" uniqueName="35" name="TAXA APLICADA" queryTableFieldId="35" dataDxfId="85"/>
    <tableColumn id="36" xr3:uid="{534111F2-1536-41E5-9008-EBBBD6849601}" uniqueName="36" name="% DESCONTO CONCEDIDO" queryTableFieldId="36" dataDxfId="84"/>
    <tableColumn id="37" xr3:uid="{8594D62D-6EC8-4522-ADE4-569D87520DC9}" uniqueName="37" name="% DESCONTO CAMPANHA" queryTableFieldId="37" dataDxfId="83"/>
    <tableColumn id="38" xr3:uid="{93723147-670F-44A1-97C6-C6675990D48B}" uniqueName="38" name="NEGOCIADOR" queryTableFieldId="38" dataDxfId="82"/>
    <tableColumn id="39" xr3:uid="{647FAE40-5926-4140-A799-BBB74478C7A9}" uniqueName="39" name="UF" queryTableFieldId="39" dataDxfId="81"/>
    <tableColumn id="40" xr3:uid="{E3473EED-CCAF-4BBE-B6AA-4CFECF1D4D22}" uniqueName="40" name="ASSINATURA C2" queryTableFieldId="40" dataDxfId="80"/>
    <tableColumn id="41" xr3:uid="{A5209E62-B7E5-46ED-8AED-5ADCDAE9A203}" uniqueName="41" name="EXCEÇÃO" queryTableFieldId="41" dataDxfId="79"/>
    <tableColumn id="42" xr3:uid="{7B151EFE-C7A4-4474-84F5-4163F8E5D4DF}" uniqueName="42" name="PARCELAMENTO" queryTableFieldId="42" dataDxfId="78"/>
    <tableColumn id="43" xr3:uid="{C07CCAB2-D253-475C-93D8-8C226CC2B0FF}" uniqueName="43" name="VALOR DA PARCELA" queryTableFieldId="43" dataDxfId="77"/>
    <tableColumn id="44" xr3:uid="{42EE262D-39CA-4BFA-8165-36D1BD7142D7}" uniqueName="44" name="VAL. PARC. IRREG." queryTableFieldId="44" dataDxfId="76"/>
    <tableColumn id="45" xr3:uid="{F0F5EA08-5279-4B7F-B375-0C41ABF88DB7}" uniqueName="45" name="VENC. PARC." queryTableFieldId="45" dataDxfId="75"/>
    <tableColumn id="46" xr3:uid="{F28EF7B5-0ED9-4E2E-8082-8C2BB7AAC2B8}" uniqueName="46" name="REVALIDAÇÃO" queryTableFieldId="46" dataDxfId="74"/>
    <tableColumn id="47" xr3:uid="{2B26FAD9-B5CE-40CC-81DC-84C12697F120}" uniqueName="47" name="COMITÊ" queryTableFieldId="47" dataDxfId="73"/>
    <tableColumn id="48" xr3:uid="{05539403-E82D-45AE-9209-1FBCD1C47884}" uniqueName="48" name="TIPO DE AÇÃO" queryTableFieldId="48" dataDxfId="72"/>
    <tableColumn id="49" xr3:uid="{1A2F802D-976A-4A31-B80B-C63BE4112F5E}" uniqueName="49" name="TIPO DE CITAÇÃO" queryTableFieldId="49" dataDxfId="71"/>
    <tableColumn id="50" xr3:uid="{30585A42-9998-4E10-94CE-0A7E8E712C1B}" uniqueName="50" name="PESQUISA PATRIMONIAL" queryTableFieldId="50" dataDxfId="70"/>
    <tableColumn id="51" xr3:uid="{2764A48C-F24B-4037-B59E-564378F1C128}" uniqueName="51" name="STATUS DA PESQUISA PATRIMONIAL" queryTableFieldId="51" dataDxfId="69"/>
    <tableColumn id="52" xr3:uid="{AC2090EE-B633-4FCE-B5A8-894F7DB242D4}" uniqueName="52" name="RETORNO DA PESQUISA PATRIMONIAL" queryTableFieldId="52" dataDxfId="68"/>
    <tableColumn id="53" xr3:uid="{716F7D1F-4F9C-4B8C-8A09-E8435B7AB381}" uniqueName="53" name="EFEITO_ PESQUISA" queryTableFieldId="53" dataDxfId="67"/>
    <tableColumn id="54" xr3:uid="{77BE05A8-50F3-458E-9E5A-990C09F20458}" uniqueName="54" name="Garantia" queryTableFieldId="54" dataDxfId="66"/>
    <tableColumn id="55" xr3:uid="{F34B0754-2944-47E2-8648-4F0345D69219}" uniqueName="55" name="Tipo _Garantia" queryTableFieldId="55" dataDxfId="65"/>
    <tableColumn id="56" xr3:uid="{B35076B0-2A21-4C1B-ABB7-38A499B5290B}" uniqueName="56" name="GATILHO BANCO" queryTableFieldId="56" dataDxfId="64"/>
    <tableColumn id="57" xr3:uid="{E1CB632C-B1F5-4D44-A700-0DE0BB26ABF5}" uniqueName="57" name="STATUS DO GATILHO" queryTableFieldId="57" dataDxfId="63"/>
    <tableColumn id="58" xr3:uid="{3189EE78-86EB-421B-9154-1BC1DCE26E2A}" uniqueName="58" name="Nº Dossie" queryTableFieldId="58" dataDxfId="62"/>
    <tableColumn id="59" xr3:uid="{F49C3FDE-D803-43CF-ABEA-CC02CE6EB958}" uniqueName="59" name="DATA DO PAGAMENTO" queryTableFieldId="59" dataDxfId="61"/>
    <tableColumn id="60" xr3:uid="{23CBCC7E-AA42-4263-BAEB-7B379618D591}" uniqueName="60" name="BACKOFFICE" queryTableFieldId="60" dataDxfId="60"/>
    <tableColumn id="61" xr3:uid="{21988EB1-70B0-4EBC-A054-D923EBC4B617}" uniqueName="61" name="Column61" queryTableFieldId="61" dataDxfId="59"/>
    <tableColumn id="62" xr3:uid="{C45E8B9C-4A27-4635-B59A-8F29D19A61AC}" uniqueName="62" name="Column62" queryTableFieldId="62" dataDxfId="5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11249-A965-4F5C-8ECB-5292BC70176B}" name="BASE__2" displayName="BASE__2" ref="A1:BF187" tableType="queryTable" totalsRowShown="0">
  <tableColumns count="58">
    <tableColumn id="1" xr3:uid="{8C53F886-F640-4CE8-9846-79B01841A082}" uniqueName="1" name="ANO" queryTableFieldId="1"/>
    <tableColumn id="2" xr3:uid="{44A7488A-FA6D-42FD-95AC-57882A302555}" uniqueName="2" name="MÊS" queryTableFieldId="2" dataDxfId="57"/>
    <tableColumn id="3" xr3:uid="{28741701-732D-4136-BA07-6D183B9E64D0}" uniqueName="3" name="DATA DO ENVIO DA PROPOSTA" queryTableFieldId="3" dataDxfId="56"/>
    <tableColumn id="4" xr3:uid="{2E10ADAC-E153-4150-8B65-75B456B229DE}" uniqueName="4" name="DATA DA APROVAÇÃO" queryTableFieldId="4" dataDxfId="55"/>
    <tableColumn id="5" xr3:uid="{B2C0626F-FBDC-4D29-978C-84EBFE744E0A}" uniqueName="5" name="EQUIPE INTERNA" queryTableFieldId="5" dataDxfId="54"/>
    <tableColumn id="6" xr3:uid="{CC8F7819-D623-44B5-B7E5-46147A427392}" uniqueName="6" name="GESTOR" queryTableFieldId="6" dataDxfId="53"/>
    <tableColumn id="7" xr3:uid="{9FF9EC09-3BFF-4E6A-9C79-CA3A2FD32528}" uniqueName="7" name="ESCRITÓRIO" queryTableFieldId="7" dataDxfId="52"/>
    <tableColumn id="8" xr3:uid="{14626D1B-D0ED-41B8-B913-7109B635137B}" uniqueName="8" name="TIPO DE PESSOA" queryTableFieldId="8" dataDxfId="51"/>
    <tableColumn id="9" xr3:uid="{A8DDBDAD-36A6-4351-B4BE-A2C034D02965}" uniqueName="9" name="SEGMENTO" queryTableFieldId="9" dataDxfId="50"/>
    <tableColumn id="10" xr3:uid="{C30E6ADF-EAC7-4433-A24F-2B3CFAB2B89D}" uniqueName="10" name="FAIXA_ATRASO" queryTableFieldId="10" dataDxfId="49"/>
    <tableColumn id="11" xr3:uid="{38F6FC51-11D6-4B51-9A36-B6662776E98D}" uniqueName="11" name="DATA DE ENVIO DA PROPOSTA " queryTableFieldId="11" dataDxfId="48"/>
    <tableColumn id="12" xr3:uid="{2678B24E-2CC5-4CD0-A82F-3E4AB032E0B5}" uniqueName="12" name="D.U DO ENVIO DA PROPOSTA " queryTableFieldId="12"/>
    <tableColumn id="13" xr3:uid="{48A208A4-6DDC-4760-83EB-94A664BCDE2D}" uniqueName="13" name="CLIENTE" queryTableFieldId="13" dataDxfId="47"/>
    <tableColumn id="14" xr3:uid="{979C61BF-4946-442F-B649-260069CC8C6A}" uniqueName="14" name="CPF/CNPJ" queryTableFieldId="14" dataDxfId="46"/>
    <tableColumn id="15" xr3:uid="{0037E573-352C-42B9-AE44-9798ED29C5FE}" uniqueName="15" name="CASH" queryTableFieldId="15"/>
    <tableColumn id="16" xr3:uid="{120CDF45-CC0D-40E2-9237-8E86EEABF297}" uniqueName="16" name="VALOR NEGOCIADO" queryTableFieldId="16"/>
    <tableColumn id="17" xr3:uid="{E855C327-819D-443C-829F-04723ACB3178}" uniqueName="17" name="RISCO" queryTableFieldId="17"/>
    <tableColumn id="18" xr3:uid="{79B5F3DE-45D6-4CB7-AE49-F77F07A2BB1B}" uniqueName="18" name="SDO. CONTABIL / F6" queryTableFieldId="18"/>
    <tableColumn id="19" xr3:uid="{CA78747A-A1BD-4DD7-BF9A-44BDD94D142C}" uniqueName="19" name="STATUS DAS PROPOSTAS" queryTableFieldId="19" dataDxfId="45"/>
    <tableColumn id="20" xr3:uid="{87659577-E011-4DC9-97AF-B15150A4DDC0}" uniqueName="20" name="Nº DO ACORDO" queryTableFieldId="20"/>
    <tableColumn id="21" xr3:uid="{4F4A4B34-66ED-40B6-8F76-7BAE627BC302}" uniqueName="21" name="PREVISÃO DE PAGAMENTO" queryTableFieldId="21" dataDxfId="44"/>
    <tableColumn id="22" xr3:uid="{AFAF3A14-C567-40F5-B904-ED1F78797CD6}" uniqueName="22" name="DATA EXPURGADA" queryTableFieldId="22" dataDxfId="43"/>
    <tableColumn id="23" xr3:uid="{678EEF84-2DF1-4400-B1B7-DE3A3372864E}" uniqueName="23" name="ALTO IMPACTO/ALTO TICKET" queryTableFieldId="23" dataDxfId="42"/>
    <tableColumn id="24" xr3:uid="{EA7393AF-D1D0-45A7-8F6F-49A188FABCEE}" uniqueName="24" name="CAMPANHAS" queryTableFieldId="24" dataDxfId="41"/>
    <tableColumn id="25" xr3:uid="{CAD9D42A-7EDE-48FB-91CC-B6708D934E41}" uniqueName="25" name="FLAG AJUIZADO " queryTableFieldId="25" dataDxfId="40"/>
    <tableColumn id="26" xr3:uid="{2E5C0EA9-D2B8-4304-94D8-6B54EA83D97B}" uniqueName="26" name="FLAG ALTO IMPACTO " queryTableFieldId="26" dataDxfId="39"/>
    <tableColumn id="27" xr3:uid="{E4B2E5F0-155B-4F3D-AF50-E282F4B0EA30}" uniqueName="27" name="MACRO REGIÃO" queryTableFieldId="27" dataDxfId="38"/>
    <tableColumn id="28" xr3:uid="{640076F6-F129-46EC-A7F7-D845672647F5}" uniqueName="28" name="ORIGEM NEGOCIAÇÃO" queryTableFieldId="28" dataDxfId="37"/>
    <tableColumn id="29" xr3:uid="{B761B6A6-BEA9-485B-80C3-D884114C4D61}" uniqueName="29" name="CANCELADA?" queryTableFieldId="29" dataDxfId="36"/>
    <tableColumn id="30" xr3:uid="{C48AEB5C-9FC4-4735-B502-0AF09A167021}" uniqueName="30" name="MOTIVO DO CANCELAMENTO" queryTableFieldId="30" dataDxfId="35"/>
    <tableColumn id="31" xr3:uid="{393F43B1-BA15-402D-B170-517D6C837AFC}" uniqueName="31" name="MOTIVO DA NEGATIVA" queryTableFieldId="31" dataDxfId="34"/>
    <tableColumn id="32" xr3:uid="{27A04B71-F08A-4027-86C9-5B3EC715CCD3}" uniqueName="32" name="ALÇADA" queryTableFieldId="32"/>
    <tableColumn id="33" xr3:uid="{74315608-E02A-4173-A474-0ED4470C65A6}" uniqueName="33" name="TAXA APLICADA" queryTableFieldId="33"/>
    <tableColumn id="34" xr3:uid="{C609F0E0-67EB-45F9-B66D-F56E5AA5B6CF}" uniqueName="34" name="% DESCONTO CONCEDIDO" queryTableFieldId="34"/>
    <tableColumn id="35" xr3:uid="{7DB93ED5-5081-4087-B39D-CC7FD8052011}" uniqueName="35" name="NEGOCIADOR" queryTableFieldId="35" dataDxfId="33"/>
    <tableColumn id="36" xr3:uid="{9FBCD5DA-498B-4236-8185-67E7A4B80EF8}" uniqueName="36" name="UF" queryTableFieldId="36" dataDxfId="32"/>
    <tableColumn id="37" xr3:uid="{34D3116C-8134-4F47-B1DA-B272BA8BBCBC}" uniqueName="37" name="EXCEÇÃO" queryTableFieldId="37" dataDxfId="31"/>
    <tableColumn id="38" xr3:uid="{E3D81EB3-A3A8-485B-A415-B9EF7157D942}" uniqueName="38" name="PARCELAMENTO" queryTableFieldId="38"/>
    <tableColumn id="39" xr3:uid="{03FC54FF-51C8-4EAF-822D-048AD6BD8ADD}" uniqueName="39" name="VALOR DA PARCELA" queryTableFieldId="39"/>
    <tableColumn id="40" xr3:uid="{6B9D6A9B-A195-4522-9F30-F6794DFF4E49}" uniqueName="40" name="VAL. PARC. IRREG." queryTableFieldId="40"/>
    <tableColumn id="41" xr3:uid="{B395EB8C-F47C-4D97-8F0D-7ED8EEEA1C99}" uniqueName="41" name="VENC. PARC." queryTableFieldId="41"/>
    <tableColumn id="42" xr3:uid="{9DD096EB-6851-4C92-A1DD-C2D069C207AD}" uniqueName="42" name="REVALIDAÇÃO" queryTableFieldId="42" dataDxfId="30"/>
    <tableColumn id="43" xr3:uid="{A46E07C3-FDB7-4228-90D3-D9F2AB261DDB}" uniqueName="43" name="COMITÊ" queryTableFieldId="43"/>
    <tableColumn id="44" xr3:uid="{8A5B052C-BD23-40C9-86AE-48BFC409C870}" uniqueName="44" name="TIPO DE AÇÃO" queryTableFieldId="44" dataDxfId="29"/>
    <tableColumn id="45" xr3:uid="{7425AB39-F679-4ACA-BAFB-9EC59BA3D2A9}" uniqueName="45" name="TIPO DE CITAÇÃO" queryTableFieldId="45" dataDxfId="28"/>
    <tableColumn id="46" xr3:uid="{52E8E8A7-EEE5-4FDF-A867-7323CACD49EB}" uniqueName="46" name="PESQUISA PATRIMONIAL" queryTableFieldId="46" dataDxfId="27"/>
    <tableColumn id="47" xr3:uid="{1873902C-4F0D-4690-8086-B7A4FC80E859}" uniqueName="47" name="STATUS DA PESQUISA PATRIMONIAL" queryTableFieldId="47" dataDxfId="26"/>
    <tableColumn id="48" xr3:uid="{2ED5EDA9-1A02-48E6-9FA1-6BA9262B2082}" uniqueName="48" name="RETORNO DA PESQUISA PATRIMONIAL" queryTableFieldId="48" dataDxfId="25"/>
    <tableColumn id="49" xr3:uid="{8749F3D2-7AE3-452D-8E8B-98ACAF02BD80}" uniqueName="49" name="EFEITO_ PESQUISA" queryTableFieldId="49" dataDxfId="24"/>
    <tableColumn id="50" xr3:uid="{E90C71A0-36A7-4E9B-B1F6-53D81A7EA2E0}" uniqueName="50" name="Garantia" queryTableFieldId="50" dataDxfId="23"/>
    <tableColumn id="51" xr3:uid="{20B06E73-18CF-40B9-8A53-587435635975}" uniqueName="51" name="Tipo _Garantia" queryTableFieldId="51" dataDxfId="22"/>
    <tableColumn id="52" xr3:uid="{74292A05-D19D-4A52-BC0C-586055EB5BF6}" uniqueName="52" name="GATILHO BANCO" queryTableFieldId="52" dataDxfId="21"/>
    <tableColumn id="53" xr3:uid="{5319E765-93DB-452B-8C39-9DB6E5B834C0}" uniqueName="53" name="STATUS DO GATILHO" queryTableFieldId="53" dataDxfId="20"/>
    <tableColumn id="54" xr3:uid="{963A0891-B522-4B27-A0E2-136994BA323F}" uniqueName="54" name="Nº Dossie" queryTableFieldId="54"/>
    <tableColumn id="55" xr3:uid="{E08FC292-AD31-4B70-AEEE-C3776B296832}" uniqueName="55" name="DATA DO PAGAMENTO" queryTableFieldId="55" dataDxfId="19"/>
    <tableColumn id="56" xr3:uid="{DDC4CF38-6F55-4D1E-AD7A-1E8BBE4E33CD}" uniqueName="56" name="BACKOFFICE" queryTableFieldId="56" dataDxfId="18"/>
    <tableColumn id="57" xr3:uid="{E588D36A-9057-4E58-A57B-9E0C258D58C9}" uniqueName="57" name="CANAL FORMALIZADOR" queryTableFieldId="57" dataDxfId="17"/>
    <tableColumn id="58" xr3:uid="{15CC08E2-53DF-4046-B4F4-E06C0283FC58}" uniqueName="58" name="PAGAMENTO" queryTableFieldId="58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AA9B-F949-4C90-8C11-A1137D6A0B31}">
  <sheetPr>
    <tabColor rgb="FF00B050"/>
  </sheetPr>
  <dimension ref="A1:U37"/>
  <sheetViews>
    <sheetView zoomScaleNormal="100" workbookViewId="0">
      <selection activeCell="J26" sqref="J26"/>
    </sheetView>
  </sheetViews>
  <sheetFormatPr defaultColWidth="8.7109375" defaultRowHeight="15" x14ac:dyDescent="0.25"/>
  <cols>
    <col min="1" max="1" width="8.7109375" style="2" customWidth="1"/>
    <col min="2" max="2" width="20.140625" style="2" bestFit="1" customWidth="1"/>
    <col min="3" max="3" width="11.85546875" style="2" bestFit="1" customWidth="1"/>
    <col min="4" max="4" width="18.85546875" style="2" bestFit="1" customWidth="1"/>
    <col min="5" max="6" width="11.85546875" style="2" customWidth="1"/>
    <col min="7" max="7" width="9.140625" style="2" bestFit="1" customWidth="1"/>
    <col min="8" max="8" width="8.5703125" style="2" bestFit="1" customWidth="1"/>
    <col min="9" max="9" width="10.85546875" style="39" bestFit="1" customWidth="1"/>
    <col min="10" max="10" width="13.7109375" style="2" bestFit="1" customWidth="1"/>
    <col min="11" max="11" width="15" style="2" bestFit="1" customWidth="1"/>
    <col min="12" max="12" width="14.5703125" style="2" bestFit="1" customWidth="1"/>
    <col min="13" max="13" width="17.7109375" style="2" bestFit="1" customWidth="1"/>
    <col min="14" max="14" width="18" style="2" bestFit="1" customWidth="1"/>
    <col min="15" max="15" width="16.7109375" style="2" bestFit="1" customWidth="1"/>
    <col min="16" max="16" width="9.28515625" style="2" bestFit="1" customWidth="1"/>
    <col min="17" max="17" width="15.42578125" style="2" bestFit="1" customWidth="1"/>
    <col min="18" max="18" width="11.5703125" style="2" customWidth="1"/>
    <col min="19" max="19" width="6.28515625" style="2" bestFit="1" customWidth="1"/>
    <col min="20" max="20" width="7.28515625" style="2" bestFit="1" customWidth="1"/>
    <col min="21" max="16384" width="8.7109375" style="2"/>
  </cols>
  <sheetData>
    <row r="1" spans="1:19" x14ac:dyDescent="0.25">
      <c r="Q1" s="61" t="s">
        <v>11</v>
      </c>
      <c r="R1" s="61" t="s">
        <v>11</v>
      </c>
      <c r="S1" s="61" t="s">
        <v>11</v>
      </c>
    </row>
    <row r="2" spans="1:19" x14ac:dyDescent="0.25">
      <c r="A2" s="101"/>
      <c r="G2" s="178" t="s">
        <v>11</v>
      </c>
      <c r="H2" s="178"/>
      <c r="I2" s="178"/>
      <c r="J2" s="178"/>
      <c r="K2" s="178"/>
      <c r="L2" s="178"/>
      <c r="M2" s="178"/>
      <c r="N2" s="178"/>
      <c r="O2" s="178"/>
    </row>
    <row r="3" spans="1:19" ht="14.45" customHeight="1" x14ac:dyDescent="0.25">
      <c r="A3" s="124"/>
      <c r="G3" s="178"/>
      <c r="H3" s="178"/>
      <c r="I3" s="178"/>
      <c r="J3" s="178"/>
      <c r="K3" s="178"/>
      <c r="L3" s="178"/>
      <c r="M3" s="178"/>
      <c r="N3" s="178"/>
      <c r="O3" s="178"/>
    </row>
    <row r="4" spans="1:19" ht="14.45" customHeight="1" x14ac:dyDescent="0.25">
      <c r="A4" s="124"/>
      <c r="F4" s="176"/>
      <c r="J4" s="182" t="s">
        <v>161</v>
      </c>
      <c r="K4" s="182"/>
      <c r="L4" s="182"/>
      <c r="M4" s="182"/>
      <c r="N4" s="182"/>
      <c r="O4" s="182"/>
      <c r="P4" s="182"/>
      <c r="Q4" s="182"/>
      <c r="R4" s="182"/>
    </row>
    <row r="5" spans="1:19" ht="7.5" customHeight="1" x14ac:dyDescent="0.25">
      <c r="A5" s="101"/>
      <c r="J5" s="182"/>
      <c r="K5" s="182"/>
      <c r="L5" s="182"/>
      <c r="M5" s="182"/>
      <c r="N5" s="182"/>
      <c r="O5" s="182"/>
      <c r="P5" s="182"/>
      <c r="Q5" s="182"/>
      <c r="R5" s="182"/>
    </row>
    <row r="6" spans="1:19" x14ac:dyDescent="0.25">
      <c r="A6" s="141">
        <v>0.2722222222222222</v>
      </c>
      <c r="B6" s="180" t="s">
        <v>1563</v>
      </c>
      <c r="C6" s="78" t="s">
        <v>823</v>
      </c>
      <c r="D6" s="78" t="s">
        <v>846</v>
      </c>
      <c r="E6" s="78" t="s">
        <v>833</v>
      </c>
      <c r="F6" s="78" t="s">
        <v>832</v>
      </c>
      <c r="G6" s="79" t="s">
        <v>4</v>
      </c>
      <c r="H6" s="79" t="s">
        <v>756</v>
      </c>
      <c r="I6" s="79" t="s">
        <v>5</v>
      </c>
      <c r="J6" s="79" t="s">
        <v>757</v>
      </c>
      <c r="K6" s="79" t="s">
        <v>155</v>
      </c>
      <c r="L6" s="79" t="s">
        <v>156</v>
      </c>
      <c r="M6" s="79" t="s">
        <v>157</v>
      </c>
      <c r="N6" s="79" t="s">
        <v>158</v>
      </c>
      <c r="O6" s="79" t="s">
        <v>761</v>
      </c>
      <c r="P6" s="79" t="str">
        <f>AUX!B11</f>
        <v>(%) CPC</v>
      </c>
      <c r="Q6" s="79" t="s">
        <v>758</v>
      </c>
    </row>
    <row r="7" spans="1:19" x14ac:dyDescent="0.25">
      <c r="A7" s="101"/>
      <c r="B7" s="181"/>
      <c r="C7" s="97">
        <v>9</v>
      </c>
      <c r="D7" s="125">
        <f>C7*A6</f>
        <v>2.4499999999999997</v>
      </c>
      <c r="E7" s="97">
        <v>16539</v>
      </c>
      <c r="F7" s="97">
        <v>308</v>
      </c>
      <c r="G7" s="69">
        <f>AUX!C2</f>
        <v>17</v>
      </c>
      <c r="H7" s="69">
        <f>AUX!C3</f>
        <v>11</v>
      </c>
      <c r="I7" s="69">
        <f>AUX!C4</f>
        <v>2</v>
      </c>
      <c r="J7" s="69">
        <f>AUX!C5</f>
        <v>1</v>
      </c>
      <c r="K7" s="80">
        <f>AUX!C6</f>
        <v>12516.182380952381</v>
      </c>
      <c r="L7" s="80">
        <f>AUX!C7</f>
        <v>5973.63</v>
      </c>
      <c r="M7" s="80">
        <f>AUX!C8</f>
        <v>210239.32</v>
      </c>
      <c r="N7" s="80">
        <f>AUX!C9</f>
        <v>105119.66</v>
      </c>
      <c r="O7" s="81">
        <f>AUX!C10</f>
        <v>0.19</v>
      </c>
      <c r="P7" s="81">
        <f>AUX!C11</f>
        <v>0.56000000000000005</v>
      </c>
      <c r="Q7" s="81">
        <f>AUX!C12</f>
        <v>0.7</v>
      </c>
    </row>
    <row r="8" spans="1:19" ht="8.4499999999999993" customHeight="1" x14ac:dyDescent="0.25">
      <c r="A8" s="101"/>
      <c r="B8" s="133"/>
      <c r="C8" s="133"/>
      <c r="D8" s="133"/>
      <c r="E8" s="133"/>
      <c r="F8" s="133"/>
      <c r="G8" s="134"/>
      <c r="H8" s="135"/>
      <c r="I8" s="135"/>
      <c r="J8" s="136"/>
      <c r="K8" s="137"/>
      <c r="L8" s="137"/>
      <c r="M8" s="137"/>
      <c r="N8" s="137"/>
      <c r="O8" s="136"/>
      <c r="P8" s="136"/>
      <c r="Q8" s="138"/>
    </row>
    <row r="9" spans="1:19" ht="14.45" customHeight="1" x14ac:dyDescent="0.25">
      <c r="A9" s="2">
        <v>8</v>
      </c>
      <c r="B9" s="63" t="s">
        <v>17</v>
      </c>
      <c r="C9" s="175">
        <v>7</v>
      </c>
      <c r="D9" s="128">
        <f>D7*A9</f>
        <v>19.599999999999998</v>
      </c>
      <c r="E9" s="144">
        <f>E7*A9</f>
        <v>132312</v>
      </c>
      <c r="F9" s="144">
        <f>F7*A9</f>
        <v>2464</v>
      </c>
      <c r="G9" s="84">
        <f>G7*A9</f>
        <v>136</v>
      </c>
      <c r="H9" s="90">
        <f>H7*A9</f>
        <v>88</v>
      </c>
      <c r="I9" s="90">
        <f>I7*A9</f>
        <v>16</v>
      </c>
      <c r="J9" s="90">
        <f>J7*A9</f>
        <v>8</v>
      </c>
      <c r="K9" s="98">
        <v>357000</v>
      </c>
      <c r="L9" s="91">
        <v>14236.15</v>
      </c>
      <c r="M9" s="91">
        <v>5000000</v>
      </c>
      <c r="N9" s="92">
        <v>103800.73</v>
      </c>
      <c r="O9" s="149">
        <f>O7</f>
        <v>0.19</v>
      </c>
      <c r="P9" s="149">
        <f>P7</f>
        <v>0.56000000000000005</v>
      </c>
      <c r="Q9" s="149">
        <f>Q7</f>
        <v>0.7</v>
      </c>
    </row>
    <row r="10" spans="1:19" x14ac:dyDescent="0.25">
      <c r="B10" s="63" t="s">
        <v>14</v>
      </c>
      <c r="C10" s="148">
        <f>AVERAGE(C17:C24)</f>
        <v>5.7744229591836742</v>
      </c>
      <c r="D10" s="128">
        <f>SUM(D17:D37)</f>
        <v>12.575410000000002</v>
      </c>
      <c r="E10" s="144">
        <f>SUM(E17:E37)</f>
        <v>499351</v>
      </c>
      <c r="F10" s="144">
        <f>SUM(F17:F37)</f>
        <v>5455</v>
      </c>
      <c r="G10" s="84">
        <f>SUM(G17:G37)</f>
        <v>304</v>
      </c>
      <c r="H10" s="90">
        <f>SUM(H17:H37)</f>
        <v>112</v>
      </c>
      <c r="I10" s="90">
        <f>SUM(I17:I36)</f>
        <v>20</v>
      </c>
      <c r="J10" s="90">
        <f>SUM(J17:J36)</f>
        <v>7</v>
      </c>
      <c r="K10" s="98">
        <f>SUM(K17:K37)</f>
        <v>88313.9</v>
      </c>
      <c r="L10" s="91">
        <f>IFERROR(K10/J10,0)</f>
        <v>12616.271428571428</v>
      </c>
      <c r="M10" s="98">
        <f>SUM(M17:M36)</f>
        <v>283641.88999999996</v>
      </c>
      <c r="N10" s="91">
        <f>IFERROR(M10/J10,0)</f>
        <v>40520.269999999997</v>
      </c>
      <c r="O10" s="93">
        <f>AVERAGE(O17:O36)</f>
        <v>7.8132480842019666E-2</v>
      </c>
      <c r="P10" s="93">
        <f>AVERAGE(P17:P24)</f>
        <v>0.3790389034658983</v>
      </c>
      <c r="Q10" s="93">
        <f>IFERROR(AVERAGE(Q17:Q36),0)</f>
        <v>0.58333333333333337</v>
      </c>
    </row>
    <row r="11" spans="1:19" ht="14.45" customHeight="1" x14ac:dyDescent="0.25">
      <c r="B11" s="62" t="s">
        <v>808</v>
      </c>
      <c r="C11" s="90" t="s">
        <v>819</v>
      </c>
      <c r="D11" s="131">
        <f>D7*(COUNTIFS(D17:D36,"&gt;="&amp;0))</f>
        <v>48.999999999999993</v>
      </c>
      <c r="E11" s="144">
        <f t="shared" ref="E11:J11" si="0">E7*(COUNTIFS(E17:E34,"&gt;="&amp;1))</f>
        <v>132312</v>
      </c>
      <c r="F11" s="144">
        <f t="shared" si="0"/>
        <v>2464</v>
      </c>
      <c r="G11" s="84">
        <f>G7*(COUNTIFS(G17:G37,"&gt;="&amp;1))</f>
        <v>136</v>
      </c>
      <c r="H11" s="90">
        <f t="shared" si="0"/>
        <v>88</v>
      </c>
      <c r="I11" s="90">
        <f t="shared" si="0"/>
        <v>14</v>
      </c>
      <c r="J11" s="90">
        <f t="shared" si="0"/>
        <v>5</v>
      </c>
      <c r="K11" s="99">
        <f>K7*(COUNTIFS(G17:G34,"&gt;="&amp;1))</f>
        <v>100129.45904761905</v>
      </c>
      <c r="L11" s="92">
        <f t="shared" ref="L11" si="1">L9</f>
        <v>14236.15</v>
      </c>
      <c r="M11" s="94">
        <f>M7*(COUNTIFS(G17:G29,"&gt;="&amp;1))</f>
        <v>1681914.56</v>
      </c>
      <c r="N11" s="92">
        <f>N9</f>
        <v>103800.73</v>
      </c>
      <c r="O11" s="149">
        <f>O9</f>
        <v>0.19</v>
      </c>
      <c r="P11" s="93">
        <f>P9</f>
        <v>0.56000000000000005</v>
      </c>
      <c r="Q11" s="149">
        <f t="shared" ref="Q11" si="2">Q9</f>
        <v>0.7</v>
      </c>
    </row>
    <row r="12" spans="1:19" ht="4.9000000000000004" customHeight="1" thickBot="1" x14ac:dyDescent="0.3">
      <c r="I12" s="2"/>
    </row>
    <row r="13" spans="1:19" ht="14.45" customHeight="1" thickTop="1" thickBot="1" x14ac:dyDescent="0.3">
      <c r="B13" s="31" t="s">
        <v>807</v>
      </c>
      <c r="C13" s="110">
        <f>C10/C9</f>
        <v>0.82491756559766771</v>
      </c>
      <c r="D13" s="110">
        <f>D10/D9</f>
        <v>0.64160255102040831</v>
      </c>
      <c r="E13" s="110">
        <f>E10/E9</f>
        <v>3.7740416591087733</v>
      </c>
      <c r="F13" s="110">
        <f>F10/F9</f>
        <v>2.2138798701298703</v>
      </c>
      <c r="G13" s="111">
        <f>G10/G9</f>
        <v>2.2352941176470589</v>
      </c>
      <c r="H13" s="111">
        <f t="shared" ref="H13:P13" si="3">H10/H9</f>
        <v>1.2727272727272727</v>
      </c>
      <c r="I13" s="111">
        <f t="shared" si="3"/>
        <v>1.25</v>
      </c>
      <c r="J13" s="111">
        <f t="shared" si="3"/>
        <v>0.875</v>
      </c>
      <c r="K13" s="111">
        <f t="shared" si="3"/>
        <v>0.24737787114845936</v>
      </c>
      <c r="L13" s="111">
        <f t="shared" si="3"/>
        <v>0.88621371849632302</v>
      </c>
      <c r="M13" s="111">
        <f t="shared" si="3"/>
        <v>5.6728377999999989E-2</v>
      </c>
      <c r="N13" s="111">
        <f t="shared" si="3"/>
        <v>0.39036594443988976</v>
      </c>
      <c r="O13" s="111">
        <f t="shared" si="3"/>
        <v>0.41122358337905085</v>
      </c>
      <c r="P13" s="111">
        <f t="shared" si="3"/>
        <v>0.67685518476053264</v>
      </c>
      <c r="Q13" s="111">
        <f>IFERROR(Q10/Q9,0)</f>
        <v>0.83333333333333348</v>
      </c>
    </row>
    <row r="14" spans="1:19" s="30" customFormat="1" ht="14.45" customHeight="1" thickTop="1" x14ac:dyDescent="0.25">
      <c r="B14" s="31" t="s">
        <v>805</v>
      </c>
      <c r="C14" s="31" t="s">
        <v>819</v>
      </c>
      <c r="D14" s="31">
        <f>D10/D11</f>
        <v>0.25664102040816333</v>
      </c>
      <c r="E14" s="111">
        <f>E10/E11</f>
        <v>3.7740416591087733</v>
      </c>
      <c r="F14" s="111">
        <f>F10/F11</f>
        <v>2.2138798701298703</v>
      </c>
      <c r="G14" s="111">
        <f>G10/G11</f>
        <v>2.2352941176470589</v>
      </c>
      <c r="H14" s="111">
        <f t="shared" ref="H14:N14" si="4">H10/H11</f>
        <v>1.2727272727272727</v>
      </c>
      <c r="I14" s="111">
        <f t="shared" si="4"/>
        <v>1.4285714285714286</v>
      </c>
      <c r="J14" s="111">
        <f>IFERROR(J10/J11,0)</f>
        <v>1.4</v>
      </c>
      <c r="K14" s="111">
        <f t="shared" si="4"/>
        <v>0.88199717485740259</v>
      </c>
      <c r="L14" s="111">
        <f t="shared" si="4"/>
        <v>0.88621371849632302</v>
      </c>
      <c r="M14" s="111">
        <f t="shared" si="4"/>
        <v>0.1686422703897634</v>
      </c>
      <c r="N14" s="111">
        <f t="shared" si="4"/>
        <v>0.39036594443988976</v>
      </c>
      <c r="O14" s="111">
        <f>O10/O11</f>
        <v>0.41122358337905085</v>
      </c>
      <c r="P14" s="111">
        <f>P10/P9</f>
        <v>0.67685518476053264</v>
      </c>
      <c r="Q14" s="111">
        <f>IFERROR(Q10/Q9,0)</f>
        <v>0.83333333333333348</v>
      </c>
      <c r="S14" s="2"/>
    </row>
    <row r="15" spans="1:19" ht="8.4499999999999993" customHeight="1" x14ac:dyDescent="0.25">
      <c r="B15" s="1"/>
      <c r="C15" s="1"/>
      <c r="D15" s="1"/>
      <c r="E15" s="1"/>
      <c r="F15" s="1"/>
      <c r="G15" s="8"/>
      <c r="H15" s="8"/>
      <c r="I15" s="41"/>
      <c r="J15" s="1"/>
      <c r="K15" s="26"/>
      <c r="L15" s="113"/>
      <c r="M15" s="113"/>
      <c r="N15" s="113"/>
      <c r="O15" s="114"/>
      <c r="P15" s="114"/>
      <c r="Q15" s="115"/>
    </row>
    <row r="16" spans="1:19" x14ac:dyDescent="0.25">
      <c r="B16" s="55" t="s">
        <v>1</v>
      </c>
      <c r="C16" s="127" t="s">
        <v>14</v>
      </c>
      <c r="D16" s="127" t="s">
        <v>916</v>
      </c>
      <c r="E16" s="142" t="s">
        <v>833</v>
      </c>
      <c r="F16" s="142" t="s">
        <v>832</v>
      </c>
      <c r="G16" s="56" t="s">
        <v>4</v>
      </c>
      <c r="H16" s="56" t="s">
        <v>756</v>
      </c>
      <c r="I16" s="57" t="s">
        <v>5</v>
      </c>
      <c r="J16" s="55" t="s">
        <v>757</v>
      </c>
      <c r="K16" s="49" t="s">
        <v>155</v>
      </c>
      <c r="L16" s="49" t="s">
        <v>156</v>
      </c>
      <c r="M16" s="49" t="s">
        <v>157</v>
      </c>
      <c r="N16" s="49" t="s">
        <v>158</v>
      </c>
      <c r="O16" s="55" t="s">
        <v>761</v>
      </c>
      <c r="P16" s="56" t="s">
        <v>0</v>
      </c>
      <c r="Q16" s="56" t="s">
        <v>758</v>
      </c>
    </row>
    <row r="17" spans="2:21" x14ac:dyDescent="0.25">
      <c r="B17" s="10">
        <v>46266</v>
      </c>
      <c r="C17" s="147">
        <f>D17/$A$6</f>
        <v>5.3086775510204092</v>
      </c>
      <c r="D17" s="126">
        <f>SUMIFS(TEMPOS!AL:AL,TEMPOS!X:X,PF!$Q$1,TEMPOS!Y:Y,B17)</f>
        <v>1.4451400000000001</v>
      </c>
      <c r="E17" s="144">
        <f>SUMIFS('HORA HORA'!G:G,'HORA HORA'!C:C,PF!$S$1,'HORA HORA'!B:B,PF!B17)</f>
        <v>49688</v>
      </c>
      <c r="F17" s="144">
        <f>SUMIFS('HORA HORA'!H:H,'HORA HORA'!B:B,PF!B17,'HORA HORA'!C:C,PF!$S$1)</f>
        <v>631</v>
      </c>
      <c r="G17" s="5">
        <f>SUMIFS('HORA HORA'!J:J,'HORA HORA'!C:C,PF!$G$2,'HORA HORA'!B:B,B17,'HORA HORA'!C:C,PF!$G$2)</f>
        <v>44</v>
      </c>
      <c r="H17" s="5">
        <f>SUMIFS('HORA HORA'!K:K,'HORA HORA'!C:C,PF!$G$2,'HORA HORA'!B:B,B17,'HORA HORA'!C:C,PF!$G$2)</f>
        <v>14</v>
      </c>
      <c r="I17" s="40">
        <f>SUMIFS('HORA HORA'!L:L,'HORA HORA'!C:C,PF!$G$2,'HORA HORA'!B:B,B17,'HORA HORA'!C:C,PF!$G$2)</f>
        <v>1</v>
      </c>
      <c r="J17" s="5">
        <f>COUNTIFS(ACOMPANHAMENTO!S:S,"ACORDO IMPLANTADO",ACOMPANHAMENTO!BC:BC,B17,ACOMPANHAMENTO!H:H,PF!$G$2)</f>
        <v>0</v>
      </c>
      <c r="K17" s="12">
        <f>SUMIFS(ACOMPANHAMENTO!O:O,ACOMPANHAMENTO!H:H,PF!$G$2,ACOMPANHAMENTO!BC:BC,B17)</f>
        <v>0</v>
      </c>
      <c r="L17" s="12">
        <f>K17/I17</f>
        <v>0</v>
      </c>
      <c r="M17" s="12">
        <f>SUMIFS(ACOMPANHAMENTO!R:R,ACOMPANHAMENTO!H:H,PF!$G$2,ACOMPANHAMENTO!BC:BC,PF!B17)</f>
        <v>0</v>
      </c>
      <c r="N17" s="12">
        <f>M17/I17</f>
        <v>0</v>
      </c>
      <c r="O17" s="58">
        <f>IFERROR(IF(I17/G17=0,"-",I17/G17),"-")</f>
        <v>2.2727272727272728E-2</v>
      </c>
      <c r="P17" s="58">
        <f>SUMIFS('HORA HORA'!$K:$K,'HORA HORA'!$B:$B,$B17,'HORA HORA'!$C:$C,"="&amp;"PF")/SUMIFS('HORA HORA'!$J:$J,'HORA HORA'!$B:$B,PF!$B17,'HORA HORA'!$C:$C,$G$2)</f>
        <v>0.31818181818181818</v>
      </c>
      <c r="Q17" s="58" t="str">
        <f>IFERROR(IF(J17/I17=0,"-",J17/I17),"-")</f>
        <v>-</v>
      </c>
      <c r="R17" s="60"/>
      <c r="T17" s="60"/>
      <c r="U17" s="59"/>
    </row>
    <row r="18" spans="2:21" x14ac:dyDescent="0.25">
      <c r="B18" s="10">
        <v>46267</v>
      </c>
      <c r="C18" s="147">
        <f>D18/$A$6</f>
        <v>7.1256783673469402</v>
      </c>
      <c r="D18" s="126">
        <f>SUMIFS(TEMPOS!AL:AL,TEMPOS!X:X,PF!$Q$1,TEMPOS!Y:Y,B18)</f>
        <v>1.9397680000000002</v>
      </c>
      <c r="E18" s="144">
        <f>SUMIFS('HORA HORA'!G:G,'HORA HORA'!C:C,PF!$S$1,'HORA HORA'!B:B,PF!B18)</f>
        <v>66752</v>
      </c>
      <c r="F18" s="144">
        <f>SUMIFS('HORA HORA'!H:H,'HORA HORA'!B:B,PF!B18,'HORA HORA'!C:C,PF!$S$1)</f>
        <v>699</v>
      </c>
      <c r="G18" s="5">
        <f>SUMIFS('HORA HORA'!J:J,'HORA HORA'!C:C,PF!$G$2,'HORA HORA'!B:B,B18,'HORA HORA'!C:C,PF!$G$2)</f>
        <v>49</v>
      </c>
      <c r="H18" s="5">
        <f>SUMIFS('HORA HORA'!K:K,'HORA HORA'!C:C,PF!$G$2,'HORA HORA'!B:B,B18,'HORA HORA'!C:C,PF!$G$2)</f>
        <v>14</v>
      </c>
      <c r="I18" s="40">
        <f>SUMIFS('HORA HORA'!L:L,'HORA HORA'!C:C,PF!$G$2,'HORA HORA'!B:B,B18,'HORA HORA'!C:C,PF!$G$2)</f>
        <v>4</v>
      </c>
      <c r="J18" s="5">
        <f>COUNTIFS(ACOMPANHAMENTO!S:S,"ACORDO IMPLANTADO",ACOMPANHAMENTO!BC:BC,B18,ACOMPANHAMENTO!H:H,PF!$G$2)</f>
        <v>0</v>
      </c>
      <c r="K18" s="12">
        <f>SUMIFS(ACOMPANHAMENTO!O:O,ACOMPANHAMENTO!H:H,PF!$G$2,ACOMPANHAMENTO!BC:BC,B18)</f>
        <v>0</v>
      </c>
      <c r="L18" s="12">
        <f>IFERROR(K18/I18,0)</f>
        <v>0</v>
      </c>
      <c r="M18" s="12">
        <f>SUMIFS(ACOMPANHAMENTO!R:R,ACOMPANHAMENTO!H:H,PF!$G$2,ACOMPANHAMENTO!BC:BC,PF!B18)</f>
        <v>0</v>
      </c>
      <c r="N18" s="12">
        <f>IFERROR(M18/I18,0)</f>
        <v>0</v>
      </c>
      <c r="O18" s="58">
        <f>IFERROR(IF(I18/G18=0,"-",I18/G18),"-")</f>
        <v>8.1632653061224483E-2</v>
      </c>
      <c r="P18" s="58">
        <f>IFERROR(SUMIFS('HORA HORA'!$K:$K,'HORA HORA'!$B:$B,$B18,'HORA HORA'!$C:$C,"="&amp;"PF")/SUMIFS('HORA HORA'!$J:$J,'HORA HORA'!$B:$B,PF!$B18,'HORA HORA'!$C:$C,$G$2),0)</f>
        <v>0.2857142857142857</v>
      </c>
      <c r="Q18" s="58" t="str">
        <f t="shared" ref="Q18:Q34" si="5">IFERROR(IF(J18/I18=0,"-",J18/I18),"-")</f>
        <v>-</v>
      </c>
      <c r="R18" s="60"/>
      <c r="T18" s="60"/>
    </row>
    <row r="19" spans="2:21" x14ac:dyDescent="0.25">
      <c r="B19" s="10">
        <v>46268</v>
      </c>
      <c r="C19" s="147">
        <f t="shared" ref="C19:C36" si="6">D19/$A$6</f>
        <v>6.1508093877551024</v>
      </c>
      <c r="D19" s="126">
        <f>SUMIFS(TEMPOS!AL:AL,TEMPOS!X:X,PF!$Q$1,TEMPOS!Y:Y,B19)</f>
        <v>1.6743869999999998</v>
      </c>
      <c r="E19" s="144">
        <f>SUMIFS('HORA HORA'!G:G,'HORA HORA'!C:C,PF!$S$1,'HORA HORA'!B:B,PF!B19)</f>
        <v>65425</v>
      </c>
      <c r="F19" s="144">
        <f>SUMIFS('HORA HORA'!H:H,'HORA HORA'!B:B,PF!B19,'HORA HORA'!C:C,PF!$S$1)</f>
        <v>644</v>
      </c>
      <c r="G19" s="5">
        <f>SUMIFS('HORA HORA'!J:J,'HORA HORA'!C:C,PF!$G$2,'HORA HORA'!B:B,B19,'HORA HORA'!C:C,PF!$G$2)</f>
        <v>40</v>
      </c>
      <c r="H19" s="5">
        <f>SUMIFS('HORA HORA'!K:K,'HORA HORA'!C:C,PF!$G$2,'HORA HORA'!B:B,B19,'HORA HORA'!C:C,PF!$G$2)</f>
        <v>10</v>
      </c>
      <c r="I19" s="40">
        <f>SUMIFS('HORA HORA'!L:L,'HORA HORA'!C:C,PF!$G$2,'HORA HORA'!B:B,B19,'HORA HORA'!C:C,PF!$G$2)</f>
        <v>2</v>
      </c>
      <c r="J19" s="5">
        <f>COUNTIFS(ACOMPANHAMENTO!S:S,"ACORDO IMPLANTADO",ACOMPANHAMENTO!BC:BC,B19,ACOMPANHAMENTO!H:H,PF!$G$2)</f>
        <v>0</v>
      </c>
      <c r="K19" s="12">
        <f>SUMIFS(ACOMPANHAMENTO!O:O,ACOMPANHAMENTO!H:H,PF!$G$2,ACOMPANHAMENTO!BC:BC,B19)</f>
        <v>0</v>
      </c>
      <c r="L19" s="12">
        <f t="shared" ref="L19:L29" si="7">IFERROR(K19/I19,0)</f>
        <v>0</v>
      </c>
      <c r="M19" s="12">
        <f>SUMIFS(ACOMPANHAMENTO!R:R,ACOMPANHAMENTO!H:H,PF!$G$2,ACOMPANHAMENTO!BC:BC,PF!B19)</f>
        <v>0</v>
      </c>
      <c r="N19" s="12">
        <f t="shared" ref="N19:N29" si="8">IFERROR(M19/I19,0)</f>
        <v>0</v>
      </c>
      <c r="O19" s="58">
        <f t="shared" ref="O19:O28" si="9">IFERROR(IF(I19/G19=0,"-",I19/G19),"-")</f>
        <v>0.05</v>
      </c>
      <c r="P19" s="58">
        <f>IFERROR(SUMIFS('HORA HORA'!$K:$K,'HORA HORA'!$B:$B,$B19,'HORA HORA'!$C:$C,"="&amp;"PF")/SUMIFS('HORA HORA'!$J:$J,'HORA HORA'!$B:$B,PF!$B19,'HORA HORA'!$C:$C,$G$2),0)</f>
        <v>0.25</v>
      </c>
      <c r="Q19" s="58" t="str">
        <f>IFERROR(IF(J19/I19=0,"-",J19/I19),"-")</f>
        <v>-</v>
      </c>
      <c r="R19" s="60"/>
      <c r="T19" s="60"/>
    </row>
    <row r="20" spans="2:21" x14ac:dyDescent="0.25">
      <c r="B20" s="10">
        <v>46269</v>
      </c>
      <c r="C20" s="147">
        <f>D20/$A$6</f>
        <v>6.9091457142857164</v>
      </c>
      <c r="D20" s="126">
        <f>SUMIFS(TEMPOS!AL:AL,TEMPOS!X:X,PF!$Q$1,TEMPOS!Y:Y,B20)</f>
        <v>1.8808230000000004</v>
      </c>
      <c r="E20" s="144">
        <f>SUMIFS('HORA HORA'!G:G,'HORA HORA'!C:C,PF!$S$1,'HORA HORA'!B:B,PF!B20)</f>
        <v>67901</v>
      </c>
      <c r="F20" s="144">
        <f>SUMIFS('HORA HORA'!H:H,'HORA HORA'!B:B,PF!B20,'HORA HORA'!C:C,PF!$S$1)</f>
        <v>659</v>
      </c>
      <c r="G20" s="5">
        <f>SUMIFS('HORA HORA'!J:J,'HORA HORA'!C:C,PF!$G$2,'HORA HORA'!B:B,B20,'HORA HORA'!C:C,PF!$G$2)</f>
        <v>31</v>
      </c>
      <c r="H20" s="5">
        <f>SUMIFS('HORA HORA'!K:K,'HORA HORA'!C:C,PF!$G$2,'HORA HORA'!B:B,B20,'HORA HORA'!C:C,PF!$G$2)</f>
        <v>12</v>
      </c>
      <c r="I20" s="40">
        <f>SUMIFS('HORA HORA'!L:L,'HORA HORA'!C:C,PF!$G$2,'HORA HORA'!B:B,B20,'HORA HORA'!C:C,PF!$G$2)</f>
        <v>4</v>
      </c>
      <c r="J20" s="5">
        <f>COUNTIFS(ACOMPANHAMENTO!S:S,"ACORDO IMPLANTADO",ACOMPANHAMENTO!BC:BC,B20,ACOMPANHAMENTO!H:H,PF!$G$2)</f>
        <v>1</v>
      </c>
      <c r="K20" s="12">
        <f>SUMIFS(ACOMPANHAMENTO!O:O,ACOMPANHAMENTO!H:H,PF!$G$2,ACOMPANHAMENTO!BC:BC,B20)</f>
        <v>5000</v>
      </c>
      <c r="L20" s="12">
        <f t="shared" si="7"/>
        <v>1250</v>
      </c>
      <c r="M20" s="12">
        <f>SUMIFS(ACOMPANHAMENTO!R:R,ACOMPANHAMENTO!H:H,PF!$G$2,ACOMPANHAMENTO!BC:BC,PF!B20)</f>
        <v>0</v>
      </c>
      <c r="N20" s="12">
        <f t="shared" si="8"/>
        <v>0</v>
      </c>
      <c r="O20" s="58">
        <f t="shared" si="9"/>
        <v>0.12903225806451613</v>
      </c>
      <c r="P20" s="58">
        <f>IFERROR(SUMIFS('HORA HORA'!$K:$K,'HORA HORA'!$B:$B,$B20,'HORA HORA'!$C:$C,"="&amp;"PF")/SUMIFS('HORA HORA'!$J:$J,'HORA HORA'!$B:$B,PF!$B20,'HORA HORA'!$C:$C,$G$2),0)</f>
        <v>0.38709677419354838</v>
      </c>
      <c r="Q20" s="58">
        <f>IFERROR(IF(J20/I20=0,"-",J20/I20),"-")</f>
        <v>0.25</v>
      </c>
      <c r="R20" s="60"/>
      <c r="T20" s="60"/>
    </row>
    <row r="21" spans="2:21" x14ac:dyDescent="0.25">
      <c r="B21" s="10">
        <v>46273</v>
      </c>
      <c r="C21" s="147">
        <f t="shared" si="6"/>
        <v>6.5947775510204085</v>
      </c>
      <c r="D21" s="126">
        <f>SUMIFS(TEMPOS!AL:AL,TEMPOS!X:X,PF!$Q$1,TEMPOS!Y:Y,B21)</f>
        <v>1.795245</v>
      </c>
      <c r="E21" s="144">
        <f>SUMIFS('HORA HORA'!G:G,'HORA HORA'!C:C,PF!$S$1,'HORA HORA'!B:B,PF!B21)</f>
        <v>59736</v>
      </c>
      <c r="F21" s="144">
        <f>SUMIFS('HORA HORA'!H:H,'HORA HORA'!B:B,PF!B21,'HORA HORA'!C:C,PF!$S$1)</f>
        <v>640</v>
      </c>
      <c r="G21" s="5">
        <f>SUMIFS('HORA HORA'!J:J,'HORA HORA'!C:C,PF!$G$2,'HORA HORA'!B:B,B21,'HORA HORA'!C:C,PF!$G$2)</f>
        <v>31</v>
      </c>
      <c r="H21" s="5">
        <f>SUMIFS('HORA HORA'!K:K,'HORA HORA'!C:C,PF!$G$2,'HORA HORA'!B:B,B21,'HORA HORA'!C:C,PF!$G$2)</f>
        <v>20</v>
      </c>
      <c r="I21" s="40">
        <f>SUMIFS('HORA HORA'!L:L,'HORA HORA'!C:C,PF!$G$2,'HORA HORA'!B:B,B21,'HORA HORA'!C:C,PF!$G$2)</f>
        <v>4</v>
      </c>
      <c r="J21" s="5">
        <f>COUNTIFS(ACOMPANHAMENTO!S:S,"ACORDO IMPLANTADO",ACOMPANHAMENTO!BC:BC,B21,ACOMPANHAMENTO!H:H,PF!$G$2)</f>
        <v>1</v>
      </c>
      <c r="K21" s="12">
        <f>SUMIFS(ACOMPANHAMENTO!O:O,ACOMPANHAMENTO!H:H,PF!$G$2,ACOMPANHAMENTO!BC:BC,B21)</f>
        <v>7735.51</v>
      </c>
      <c r="L21" s="12">
        <f t="shared" si="7"/>
        <v>1933.8775000000001</v>
      </c>
      <c r="M21" s="12">
        <f>SUMIFS(ACOMPANHAMENTO!R:R,ACOMPANHAMENTO!H:H,PF!$G$2,ACOMPANHAMENTO!BC:BC,PF!B21)</f>
        <v>69713.73</v>
      </c>
      <c r="N21" s="12">
        <f t="shared" si="8"/>
        <v>17428.432499999999</v>
      </c>
      <c r="O21" s="58">
        <f t="shared" si="9"/>
        <v>0.12903225806451613</v>
      </c>
      <c r="P21" s="58">
        <f>IFERROR(SUMIFS('HORA HORA'!$K:$K,'HORA HORA'!$B:$B,$B21,'HORA HORA'!$C:$C,"="&amp;"PF")/SUMIFS('HORA HORA'!$J:$J,'HORA HORA'!$B:$B,PF!$B21,'HORA HORA'!$C:$C,$G$2),0)</f>
        <v>0.64516129032258063</v>
      </c>
      <c r="Q21" s="58">
        <f t="shared" si="5"/>
        <v>0.25</v>
      </c>
      <c r="R21" s="60"/>
      <c r="T21" s="60"/>
    </row>
    <row r="22" spans="2:21" x14ac:dyDescent="0.25">
      <c r="B22" s="10">
        <v>46274</v>
      </c>
      <c r="C22" s="147">
        <f t="shared" si="6"/>
        <v>6.9705808163265308</v>
      </c>
      <c r="D22" s="126">
        <f>SUMIFS(TEMPOS!AL:AL,TEMPOS!X:X,PF!$Q$1,TEMPOS!Y:Y,B22)</f>
        <v>1.8975469999999999</v>
      </c>
      <c r="E22" s="144">
        <f>SUMIFS('HORA HORA'!G:G,'HORA HORA'!C:C,PF!$S$1,'HORA HORA'!B:B,PF!B22)</f>
        <v>61385</v>
      </c>
      <c r="F22" s="144">
        <f>SUMIFS('HORA HORA'!H:H,'HORA HORA'!B:B,PF!B22,'HORA HORA'!C:C,PF!$S$1)</f>
        <v>810</v>
      </c>
      <c r="G22" s="5">
        <f>SUMIFS('HORA HORA'!J:J,'HORA HORA'!C:C,PF!$G$2,'HORA HORA'!B:B,B22,'HORA HORA'!C:C,PF!$G$2)</f>
        <v>36</v>
      </c>
      <c r="H22" s="5">
        <f>SUMIFS('HORA HORA'!K:K,'HORA HORA'!C:C,PF!$G$2,'HORA HORA'!B:B,B22,'HORA HORA'!C:C,PF!$G$2)</f>
        <v>11</v>
      </c>
      <c r="I22" s="40">
        <f>SUMIFS('HORA HORA'!L:L,'HORA HORA'!C:C,PF!$G$2,'HORA HORA'!B:B,B22,'HORA HORA'!C:C,PF!$G$2)</f>
        <v>2</v>
      </c>
      <c r="J22" s="5">
        <f>COUNTIFS(ACOMPANHAMENTO!S:S,"ACORDO IMPLANTADO",ACOMPANHAMENTO!BC:BC,B22,ACOMPANHAMENTO!H:H,PF!$G$2)</f>
        <v>3</v>
      </c>
      <c r="K22" s="12">
        <f>SUMIFS(ACOMPANHAMENTO!O:O,ACOMPANHAMENTO!H:H,PF!$G$2,ACOMPANHAMENTO!BC:BC,B22)</f>
        <v>50446.06</v>
      </c>
      <c r="L22" s="12">
        <f t="shared" si="7"/>
        <v>25223.03</v>
      </c>
      <c r="M22" s="12">
        <f>SUMIFS(ACOMPANHAMENTO!R:R,ACOMPANHAMENTO!H:H,PF!$G$2,ACOMPANHAMENTO!BC:BC,PF!B22)</f>
        <v>91192.87</v>
      </c>
      <c r="N22" s="12">
        <f t="shared" si="8"/>
        <v>45596.434999999998</v>
      </c>
      <c r="O22" s="58">
        <f t="shared" si="9"/>
        <v>5.5555555555555552E-2</v>
      </c>
      <c r="P22" s="58">
        <f>IFERROR(SUMIFS('HORA HORA'!$K:$K,'HORA HORA'!$B:$B,$B22,'HORA HORA'!$C:$C,"="&amp;"PF")/SUMIFS('HORA HORA'!$J:$J,'HORA HORA'!$B:$B,PF!$B22,'HORA HORA'!$C:$C,$G$2),0)</f>
        <v>0.30555555555555558</v>
      </c>
      <c r="Q22" s="58">
        <f t="shared" si="5"/>
        <v>1.5</v>
      </c>
      <c r="R22" s="60"/>
      <c r="T22" s="60"/>
    </row>
    <row r="23" spans="2:21" x14ac:dyDescent="0.25">
      <c r="B23" s="10">
        <v>46275</v>
      </c>
      <c r="C23" s="147">
        <f t="shared" si="6"/>
        <v>7.1357142857142861</v>
      </c>
      <c r="D23" s="126">
        <f>SUMIFS(TEMPOS!AL:AL,TEMPOS!X:X,PF!$Q$1,TEMPOS!Y:Y,B23)</f>
        <v>1.9424999999999999</v>
      </c>
      <c r="E23" s="144">
        <f>SUMIFS('HORA HORA'!G:G,'HORA HORA'!C:C,PF!$S$1,'HORA HORA'!B:B,PF!B23)</f>
        <v>60597</v>
      </c>
      <c r="F23" s="144">
        <f>SUMIFS('HORA HORA'!H:H,'HORA HORA'!B:B,PF!B23,'HORA HORA'!C:C,PF!$S$1)</f>
        <v>656</v>
      </c>
      <c r="G23" s="5">
        <f>SUMIFS('HORA HORA'!J:J,'HORA HORA'!C:C,PF!$G$2,'HORA HORA'!B:B,B23,'HORA HORA'!C:C,PF!$G$2)</f>
        <v>35</v>
      </c>
      <c r="H23" s="5">
        <f>SUMIFS('HORA HORA'!K:K,'HORA HORA'!C:C,PF!$G$2,'HORA HORA'!B:B,B23,'HORA HORA'!C:C,PF!$G$2)</f>
        <v>11</v>
      </c>
      <c r="I23" s="40">
        <f>SUMIFS('HORA HORA'!L:L,'HORA HORA'!C:C,PF!$G$2,'HORA HORA'!B:B,B23,'HORA HORA'!C:C,PF!$G$2)</f>
        <v>0</v>
      </c>
      <c r="J23" s="5">
        <f>COUNTIFS(ACOMPANHAMENTO!S:S,"ACORDO IMPLANTADO",ACOMPANHAMENTO!BC:BC,B23,ACOMPANHAMENTO!H:H,PF!$G$2)</f>
        <v>1</v>
      </c>
      <c r="K23" s="12">
        <f>SUMIFS(ACOMPANHAMENTO!O:O,ACOMPANHAMENTO!H:H,PF!$G$2,ACOMPANHAMENTO!BC:BC,B23)</f>
        <v>132.32</v>
      </c>
      <c r="L23" s="12">
        <f t="shared" si="7"/>
        <v>0</v>
      </c>
      <c r="M23" s="12">
        <f>SUMIFS(ACOMPANHAMENTO!R:R,ACOMPANHAMENTO!H:H,PF!$G$2,ACOMPANHAMENTO!BC:BC,PF!B23)</f>
        <v>5970.05</v>
      </c>
      <c r="N23" s="12">
        <f t="shared" si="8"/>
        <v>0</v>
      </c>
      <c r="O23" s="58" t="str">
        <f t="shared" si="9"/>
        <v>-</v>
      </c>
      <c r="P23" s="58">
        <f>IFERROR(SUMIFS('HORA HORA'!$K:$K,'HORA HORA'!$B:$B,$B23,'HORA HORA'!$C:$C,"="&amp;"PF")/SUMIFS('HORA HORA'!$J:$J,'HORA HORA'!$B:$B,PF!$B23,'HORA HORA'!$C:$C,$G$2),0)</f>
        <v>0.31428571428571428</v>
      </c>
      <c r="Q23" s="58" t="str">
        <f t="shared" si="5"/>
        <v>-</v>
      </c>
      <c r="R23" s="60"/>
      <c r="T23" s="60"/>
    </row>
    <row r="24" spans="2:21" x14ac:dyDescent="0.25">
      <c r="B24" s="10">
        <v>46276</v>
      </c>
      <c r="C24" s="147">
        <f t="shared" si="6"/>
        <v>0</v>
      </c>
      <c r="D24" s="126">
        <f>SUMIFS(TEMPOS!AL:AL,TEMPOS!X:X,PF!$Q$1,TEMPOS!Y:Y,B24)</f>
        <v>0</v>
      </c>
      <c r="E24" s="144">
        <f>SUMIFS('HORA HORA'!G:G,'HORA HORA'!C:C,PF!$S$1,'HORA HORA'!B:B,PF!B24)</f>
        <v>67867</v>
      </c>
      <c r="F24" s="144">
        <f>SUMIFS('HORA HORA'!H:H,'HORA HORA'!B:B,PF!B24,'HORA HORA'!C:C,PF!$S$1)</f>
        <v>716</v>
      </c>
      <c r="G24" s="5">
        <f>SUMIFS('HORA HORA'!J:J,'HORA HORA'!C:C,PF!$G$2,'HORA HORA'!B:B,B24,'HORA HORA'!C:C,PF!$G$2)</f>
        <v>38</v>
      </c>
      <c r="H24" s="5">
        <f>SUMIFS('HORA HORA'!K:K,'HORA HORA'!C:C,PF!$G$2,'HORA HORA'!B:B,B24,'HORA HORA'!C:C,PF!$G$2)</f>
        <v>20</v>
      </c>
      <c r="I24" s="40">
        <f>SUMIFS('HORA HORA'!L:L,'HORA HORA'!C:C,PF!$G$2,'HORA HORA'!B:B,B24,'HORA HORA'!C:C,PF!$G$2)</f>
        <v>3</v>
      </c>
      <c r="J24" s="5">
        <f>COUNTIFS(ACOMPANHAMENTO!S:S,"ACORDO IMPLANTADO",ACOMPANHAMENTO!BC:BC,B24,ACOMPANHAMENTO!H:H,PF!$G$2)</f>
        <v>1</v>
      </c>
      <c r="K24" s="12">
        <f>SUMIFS(ACOMPANHAMENTO!O:O,ACOMPANHAMENTO!H:H,PF!$G$2,ACOMPANHAMENTO!BC:BC,B24)</f>
        <v>25000.01</v>
      </c>
      <c r="L24" s="12">
        <f t="shared" si="7"/>
        <v>8333.3366666666661</v>
      </c>
      <c r="M24" s="12">
        <f>SUMIFS(ACOMPANHAMENTO!R:R,ACOMPANHAMENTO!H:H,PF!$G$2,ACOMPANHAMENTO!BC:BC,PF!B24)</f>
        <v>116765.24</v>
      </c>
      <c r="N24" s="12">
        <f t="shared" si="8"/>
        <v>38921.746666666666</v>
      </c>
      <c r="O24" s="58">
        <f t="shared" si="9"/>
        <v>7.8947368421052627E-2</v>
      </c>
      <c r="P24" s="58">
        <f>IFERROR(SUMIFS('HORA HORA'!$K:$K,'HORA HORA'!$B:$B,$B24,'HORA HORA'!$C:$C,"="&amp;"PF")/SUMIFS('HORA HORA'!$J:$J,'HORA HORA'!$B:$B,PF!$B24,'HORA HORA'!$C:$C,$G$2),0)</f>
        <v>0.52631578947368418</v>
      </c>
      <c r="Q24" s="58">
        <f t="shared" si="5"/>
        <v>0.33333333333333331</v>
      </c>
      <c r="T24" s="60"/>
    </row>
    <row r="25" spans="2:21" x14ac:dyDescent="0.25">
      <c r="B25" s="10">
        <v>46279</v>
      </c>
      <c r="C25" s="147">
        <f t="shared" si="6"/>
        <v>0</v>
      </c>
      <c r="D25" s="126">
        <f>SUMIFS(TEMPOS!AL:AL,TEMPOS!X:X,PF!$Q$1,TEMPOS!Y:Y,B25)</f>
        <v>0</v>
      </c>
      <c r="E25" s="144">
        <f>SUMIFS('HORA HORA'!G:G,'HORA HORA'!C:C,PF!$S$1,'HORA HORA'!B:B,PF!B25)</f>
        <v>0</v>
      </c>
      <c r="F25" s="144">
        <f>SUMIFS('HORA HORA'!H:H,'HORA HORA'!B:B,PF!B25,'HORA HORA'!C:C,PF!$S$1)</f>
        <v>0</v>
      </c>
      <c r="G25" s="5">
        <f>SUMIFS('HORA HORA'!J:J,'HORA HORA'!C:C,PF!$G$2,'HORA HORA'!B:B,B25,'HORA HORA'!C:C,PF!$G$2)</f>
        <v>0</v>
      </c>
      <c r="H25" s="5">
        <f>SUMIFS('HORA HORA'!K:K,'HORA HORA'!C:C,PF!$G$2,'HORA HORA'!B:B,B25,'HORA HORA'!C:C,PF!$G$2)</f>
        <v>0</v>
      </c>
      <c r="I25" s="40">
        <f>SUMIFS('HORA HORA'!L:L,'HORA HORA'!C:C,PF!$G$2,'HORA HORA'!B:B,B25,'HORA HORA'!C:C,PF!$G$2)</f>
        <v>0</v>
      </c>
      <c r="J25" s="5">
        <f>COUNTIFS(ACOMPANHAMENTO!S:S,"ACORDO IMPLANTADO",ACOMPANHAMENTO!BC:BC,B25,ACOMPANHAMENTO!H:H,PF!$G$2)</f>
        <v>0</v>
      </c>
      <c r="K25" s="12">
        <f>SUMIFS(ACOMPANHAMENTO!O:O,ACOMPANHAMENTO!H:H,PF!$G$2,ACOMPANHAMENTO!BC:BC,B25)</f>
        <v>0</v>
      </c>
      <c r="L25" s="12">
        <f t="shared" si="7"/>
        <v>0</v>
      </c>
      <c r="M25" s="12">
        <f>SUMIFS(ACOMPANHAMENTO!R:R,ACOMPANHAMENTO!H:H,PF!$G$2,ACOMPANHAMENTO!BC:BC,PF!B25)</f>
        <v>0</v>
      </c>
      <c r="N25" s="12">
        <f t="shared" si="8"/>
        <v>0</v>
      </c>
      <c r="O25" s="58" t="str">
        <f t="shared" si="9"/>
        <v>-</v>
      </c>
      <c r="P25" s="58">
        <f>IFERROR(SUMIFS('HORA HORA'!$K:$K,'HORA HORA'!$B:$B,$B25,'HORA HORA'!$C:$C,"="&amp;"PF")/SUMIFS('HORA HORA'!$J:$J,'HORA HORA'!$B:$B,PF!$B25,'HORA HORA'!$C:$C,$G$2),0)</f>
        <v>0</v>
      </c>
      <c r="Q25" s="58" t="str">
        <f t="shared" si="5"/>
        <v>-</v>
      </c>
      <c r="T25" s="60"/>
    </row>
    <row r="26" spans="2:21" x14ac:dyDescent="0.25">
      <c r="B26" s="10">
        <v>46280</v>
      </c>
      <c r="C26" s="147">
        <f t="shared" si="6"/>
        <v>0</v>
      </c>
      <c r="D26" s="126">
        <f>SUMIFS(TEMPOS!AL:AL,TEMPOS!X:X,PF!$Q$1,TEMPOS!Y:Y,B26)</f>
        <v>0</v>
      </c>
      <c r="E26" s="144">
        <f>SUMIFS('HORA HORA'!G:G,'HORA HORA'!C:C,PF!$S$1,'HORA HORA'!B:B,PF!B26)</f>
        <v>0</v>
      </c>
      <c r="F26" s="144">
        <f>SUMIFS('HORA HORA'!H:H,'HORA HORA'!B:B,PF!B26,'HORA HORA'!C:C,PF!$S$1)</f>
        <v>0</v>
      </c>
      <c r="G26" s="5">
        <f>SUMIFS('HORA HORA'!J:J,'HORA HORA'!C:C,PF!$G$2,'HORA HORA'!B:B,B26,'HORA HORA'!C:C,PF!$G$2)</f>
        <v>0</v>
      </c>
      <c r="H26" s="5">
        <f>SUMIFS('HORA HORA'!K:K,'HORA HORA'!C:C,PF!$G$2,'HORA HORA'!B:B,B26,'HORA HORA'!C:C,PF!$G$2)</f>
        <v>0</v>
      </c>
      <c r="I26" s="40">
        <f>SUMIFS('HORA HORA'!L:L,'HORA HORA'!C:C,PF!$G$2,'HORA HORA'!B:B,B26,'HORA HORA'!C:C,PF!$G$2)</f>
        <v>0</v>
      </c>
      <c r="J26" s="5">
        <f>COUNTIFS(ACOMPANHAMENTO!S:S,"ACORDO IMPLANTADO",ACOMPANHAMENTO!BC:BC,B26,ACOMPANHAMENTO!H:H,PF!$G$2)</f>
        <v>0</v>
      </c>
      <c r="K26" s="12">
        <f>SUMIFS(ACOMPANHAMENTO!O:O,ACOMPANHAMENTO!H:H,PF!$G$2,ACOMPANHAMENTO!BC:BC,B26)</f>
        <v>0</v>
      </c>
      <c r="L26" s="12">
        <f t="shared" si="7"/>
        <v>0</v>
      </c>
      <c r="M26" s="12">
        <f>SUMIFS(ACOMPANHAMENTO!R:R,ACOMPANHAMENTO!H:H,PF!$G$2,ACOMPANHAMENTO!BC:BC,PF!B26)</f>
        <v>0</v>
      </c>
      <c r="N26" s="12">
        <f t="shared" si="8"/>
        <v>0</v>
      </c>
      <c r="O26" s="58" t="str">
        <f t="shared" si="9"/>
        <v>-</v>
      </c>
      <c r="P26" s="58">
        <f>IFERROR(SUMIFS('HORA HORA'!$K:$K,'HORA HORA'!$B:$B,$B26,'HORA HORA'!$C:$C,"="&amp;"PF")/SUMIFS('HORA HORA'!$J:$J,'HORA HORA'!$B:$B,PF!$B26,'HORA HORA'!$C:$C,$G$2),0)</f>
        <v>0</v>
      </c>
      <c r="Q26" s="58" t="str">
        <f t="shared" si="5"/>
        <v>-</v>
      </c>
      <c r="T26" s="60"/>
    </row>
    <row r="27" spans="2:21" ht="12.6" customHeight="1" x14ac:dyDescent="0.25">
      <c r="B27" s="10">
        <v>46281</v>
      </c>
      <c r="C27" s="147">
        <f t="shared" si="6"/>
        <v>0</v>
      </c>
      <c r="D27" s="126">
        <f>SUMIFS(TEMPOS!AL:AL,TEMPOS!X:X,PF!$Q$1,TEMPOS!Y:Y,B27)</f>
        <v>0</v>
      </c>
      <c r="E27" s="144">
        <f>SUMIFS('HORA HORA'!G:G,'HORA HORA'!C:C,PF!$S$1,'HORA HORA'!B:B,PF!B27)</f>
        <v>0</v>
      </c>
      <c r="F27" s="144">
        <f>SUMIFS('HORA HORA'!H:H,'HORA HORA'!B:B,PF!B27,'HORA HORA'!C:C,PF!$S$1)</f>
        <v>0</v>
      </c>
      <c r="G27" s="5">
        <f>SUMIFS('HORA HORA'!J:J,'HORA HORA'!C:C,PF!$G$2,'HORA HORA'!B:B,B27,'HORA HORA'!C:C,PF!$G$2)</f>
        <v>0</v>
      </c>
      <c r="H27" s="5">
        <f>SUMIFS('HORA HORA'!K:K,'HORA HORA'!C:C,PF!$G$2,'HORA HORA'!B:B,B27,'HORA HORA'!C:C,PF!$G$2)</f>
        <v>0</v>
      </c>
      <c r="I27" s="40">
        <f>SUMIFS('HORA HORA'!L:L,'HORA HORA'!C:C,PF!$G$2,'HORA HORA'!B:B,B27,'HORA HORA'!C:C,PF!$G$2)</f>
        <v>0</v>
      </c>
      <c r="J27" s="5">
        <f>COUNTIFS(ACOMPANHAMENTO!S:S,"ACORDO IMPLANTADO",ACOMPANHAMENTO!BC:BC,B27,ACOMPANHAMENTO!H:H,PF!$G$2)</f>
        <v>0</v>
      </c>
      <c r="K27" s="12">
        <f>SUMIFS(ACOMPANHAMENTO!O:O,ACOMPANHAMENTO!H:H,PF!$G$2,ACOMPANHAMENTO!BC:BC,B27)</f>
        <v>0</v>
      </c>
      <c r="L27" s="12">
        <f t="shared" si="7"/>
        <v>0</v>
      </c>
      <c r="M27" s="12">
        <f>SUMIFS(ACOMPANHAMENTO!R:R,ACOMPANHAMENTO!H:H,PF!$G$2,ACOMPANHAMENTO!BC:BC,PF!B27)</f>
        <v>0</v>
      </c>
      <c r="N27" s="12">
        <f t="shared" si="8"/>
        <v>0</v>
      </c>
      <c r="O27" s="58" t="str">
        <f t="shared" si="9"/>
        <v>-</v>
      </c>
      <c r="P27" s="58">
        <f>IFERROR(SUMIFS('HORA HORA'!$K:$K,'HORA HORA'!$B:$B,$B27,'HORA HORA'!$C:$C,"="&amp;"PF")/SUMIFS('HORA HORA'!$J:$J,'HORA HORA'!$B:$B,PF!$B27,'HORA HORA'!$C:$C,$G$2),0)</f>
        <v>0</v>
      </c>
      <c r="Q27" s="58" t="str">
        <f t="shared" si="5"/>
        <v>-</v>
      </c>
      <c r="T27" s="60"/>
    </row>
    <row r="28" spans="2:21" x14ac:dyDescent="0.25">
      <c r="B28" s="10">
        <v>46282</v>
      </c>
      <c r="C28" s="147">
        <f t="shared" si="6"/>
        <v>0</v>
      </c>
      <c r="D28" s="126">
        <f>SUMIFS(TEMPOS!AL:AL,TEMPOS!X:X,PF!$Q$1,TEMPOS!Y:Y,B28)</f>
        <v>0</v>
      </c>
      <c r="E28" s="144">
        <f>SUMIFS('HORA HORA'!G:G,'HORA HORA'!C:C,PF!$S$1,'HORA HORA'!B:B,PF!B28)</f>
        <v>0</v>
      </c>
      <c r="F28" s="144">
        <f>SUMIFS('HORA HORA'!H:H,'HORA HORA'!B:B,PF!B28,'HORA HORA'!C:C,PF!$S$1)</f>
        <v>0</v>
      </c>
      <c r="G28" s="5">
        <f>SUMIFS('HORA HORA'!J:J,'HORA HORA'!C:C,PF!$G$2,'HORA HORA'!B:B,B28,'HORA HORA'!C:C,PF!$G$2)</f>
        <v>0</v>
      </c>
      <c r="H28" s="5">
        <f>SUMIFS('HORA HORA'!K:K,'HORA HORA'!C:C,PF!$G$2,'HORA HORA'!B:B,B28,'HORA HORA'!C:C,PF!$G$2)</f>
        <v>0</v>
      </c>
      <c r="I28" s="40">
        <f>SUMIFS('HORA HORA'!L:L,'HORA HORA'!C:C,PF!$G$2,'HORA HORA'!B:B,B28,'HORA HORA'!C:C,PF!$G$2)</f>
        <v>0</v>
      </c>
      <c r="J28" s="5">
        <f>COUNTIFS(ACOMPANHAMENTO!S:S,"ACORDO IMPLANTADO",ACOMPANHAMENTO!BC:BC,B28,ACOMPANHAMENTO!H:H,PF!$G$2)</f>
        <v>0</v>
      </c>
      <c r="K28" s="12">
        <f>SUMIFS(ACOMPANHAMENTO!O:O,ACOMPANHAMENTO!H:H,PF!$G$2,ACOMPANHAMENTO!BC:BC,B28)</f>
        <v>0</v>
      </c>
      <c r="L28" s="12">
        <f t="shared" si="7"/>
        <v>0</v>
      </c>
      <c r="M28" s="12">
        <f>SUMIFS(ACOMPANHAMENTO!R:R,ACOMPANHAMENTO!H:H,PF!$G$2,ACOMPANHAMENTO!BC:BC,PF!B28)</f>
        <v>0</v>
      </c>
      <c r="N28" s="12">
        <f t="shared" si="8"/>
        <v>0</v>
      </c>
      <c r="O28" s="58" t="str">
        <f t="shared" si="9"/>
        <v>-</v>
      </c>
      <c r="P28" s="58">
        <f>IFERROR(SUMIFS('HORA HORA'!$K:$K,'HORA HORA'!$B:$B,$B28,'HORA HORA'!$C:$C,"="&amp;"PF")/SUMIFS('HORA HORA'!$J:$J,'HORA HORA'!$B:$B,PF!$B28,'HORA HORA'!$C:$C,$G$2),0)</f>
        <v>0</v>
      </c>
      <c r="Q28" s="58" t="str">
        <f t="shared" si="5"/>
        <v>-</v>
      </c>
    </row>
    <row r="29" spans="2:21" x14ac:dyDescent="0.25">
      <c r="B29" s="10">
        <v>46283</v>
      </c>
      <c r="C29" s="147">
        <f t="shared" si="6"/>
        <v>0</v>
      </c>
      <c r="D29" s="126">
        <f>SUMIFS(TEMPOS!AL:AL,TEMPOS!X:X,PF!$Q$1,TEMPOS!Y:Y,B29)</f>
        <v>0</v>
      </c>
      <c r="E29" s="144">
        <f>SUMIFS('HORA HORA'!G:G,'HORA HORA'!C:C,PF!$S$1,'HORA HORA'!B:B,PF!B29)</f>
        <v>0</v>
      </c>
      <c r="F29" s="144">
        <f>SUMIFS('HORA HORA'!H:H,'HORA HORA'!B:B,PF!B29,'HORA HORA'!C:C,PF!$S$1)</f>
        <v>0</v>
      </c>
      <c r="G29" s="5">
        <f>SUMIFS('HORA HORA'!J:J,'HORA HORA'!C:C,PF!$G$2,'HORA HORA'!B:B,B29,'HORA HORA'!C:C,PF!$G$2)</f>
        <v>0</v>
      </c>
      <c r="H29" s="5">
        <f>SUMIFS('HORA HORA'!K:K,'HORA HORA'!C:C,PF!$G$2,'HORA HORA'!B:B,B29,'HORA HORA'!C:C,PF!$G$2)</f>
        <v>0</v>
      </c>
      <c r="I29" s="40">
        <f>SUMIFS('HORA HORA'!L:L,'HORA HORA'!C:C,PF!$G$2,'HORA HORA'!B:B,B29,'HORA HORA'!C:C,PF!$G$2)</f>
        <v>0</v>
      </c>
      <c r="J29" s="5">
        <f>COUNTIFS(ACOMPANHAMENTO!S:S,"ACORDO IMPLANTADO",ACOMPANHAMENTO!BC:BC,B29,ACOMPANHAMENTO!H:H,PF!$G$2)</f>
        <v>0</v>
      </c>
      <c r="K29" s="12">
        <f>SUMIFS(ACOMPANHAMENTO!O:O,ACOMPANHAMENTO!H:H,PF!$G$2,ACOMPANHAMENTO!BC:BC,B29)</f>
        <v>0</v>
      </c>
      <c r="L29" s="12">
        <f t="shared" si="7"/>
        <v>0</v>
      </c>
      <c r="M29" s="12">
        <f>SUMIFS(ACOMPANHAMENTO!R:R,ACOMPANHAMENTO!H:H,PF!$G$2,ACOMPANHAMENTO!BC:BC,PF!B29)</f>
        <v>0</v>
      </c>
      <c r="N29" s="12">
        <f t="shared" si="8"/>
        <v>0</v>
      </c>
      <c r="O29" s="58" t="str">
        <f t="shared" ref="O29" si="10">IFERROR(IF(I29/G29=0,"-",I29/G29),"-")</f>
        <v>-</v>
      </c>
      <c r="P29" s="58">
        <f>IFERROR(SUMIFS('HORA HORA'!$K:$K,'HORA HORA'!$B:$B,$B29,'HORA HORA'!$C:$C,"="&amp;"PF")/SUMIFS('HORA HORA'!$J:$J,'HORA HORA'!$B:$B,PF!$B29,'HORA HORA'!$C:$C,$G$2),0)</f>
        <v>0</v>
      </c>
      <c r="Q29" s="58" t="str">
        <f t="shared" si="5"/>
        <v>-</v>
      </c>
    </row>
    <row r="30" spans="2:21" x14ac:dyDescent="0.25">
      <c r="B30" s="10">
        <v>46286</v>
      </c>
      <c r="C30" s="147">
        <f t="shared" si="6"/>
        <v>0</v>
      </c>
      <c r="D30" s="126">
        <f>SUMIFS(TEMPOS!AL:AL,TEMPOS!X:X,PF!$Q$1,TEMPOS!Y:Y,B30)</f>
        <v>0</v>
      </c>
      <c r="E30" s="144">
        <f>SUMIFS('HORA HORA'!G:G,'HORA HORA'!C:C,PF!$S$1,'HORA HORA'!B:B,PF!B30)</f>
        <v>0</v>
      </c>
      <c r="F30" s="144">
        <f>SUMIFS('HORA HORA'!H:H,'HORA HORA'!B:B,PF!B30,'HORA HORA'!C:C,PF!$S$1)</f>
        <v>0</v>
      </c>
      <c r="G30" s="5">
        <f>SUMIFS('HORA HORA'!J:J,'HORA HORA'!C:C,PF!$G$2,'HORA HORA'!B:B,B30,'HORA HORA'!C:C,PF!$G$2)</f>
        <v>0</v>
      </c>
      <c r="H30" s="5">
        <f>SUMIFS('HORA HORA'!K:K,'HORA HORA'!C:C,PF!$G$2,'HORA HORA'!B:B,B30,'HORA HORA'!C:C,PF!$G$2)</f>
        <v>0</v>
      </c>
      <c r="I30" s="40">
        <f>SUMIFS('HORA HORA'!L:L,'HORA HORA'!C:C,PF!$G$2,'HORA HORA'!B:B,B30,'HORA HORA'!C:C,PF!$G$2)</f>
        <v>0</v>
      </c>
      <c r="J30" s="5">
        <f>COUNTIFS(ACOMPANHAMENTO!S:S,"ACORDO IMPLANTADO",ACOMPANHAMENTO!BC:BC,B30,ACOMPANHAMENTO!H:H,PF!$G$2)</f>
        <v>0</v>
      </c>
      <c r="K30" s="12">
        <f>SUMIFS(ACOMPANHAMENTO!O:O,ACOMPANHAMENTO!H:H,PF!$G$2,ACOMPANHAMENTO!BC:BC,B30)</f>
        <v>0</v>
      </c>
      <c r="L30" s="12">
        <f t="shared" ref="L30:L34" si="11">IFERROR(K30/I30,0)</f>
        <v>0</v>
      </c>
      <c r="M30" s="12">
        <f>SUMIFS(ACOMPANHAMENTO!R:R,ACOMPANHAMENTO!H:H,PF!$G$2,ACOMPANHAMENTO!BC:BC,PF!B30)</f>
        <v>0</v>
      </c>
      <c r="N30" s="12">
        <f t="shared" ref="N30:N34" si="12">IFERROR(M30/I30,0)</f>
        <v>0</v>
      </c>
      <c r="O30" s="58" t="str">
        <f t="shared" ref="O30:O34" si="13">IFERROR(IF(I30/G30=0,"-",I30/G30),"-")</f>
        <v>-</v>
      </c>
      <c r="P30" s="58">
        <f>IFERROR(SUMIFS('HORA HORA'!$K:$K,'HORA HORA'!$B:$B,$B30,'HORA HORA'!$C:$C,"="&amp;"PF")/SUMIFS('HORA HORA'!$J:$J,'HORA HORA'!$B:$B,PF!$B30,'HORA HORA'!$C:$C,$G$2),0)</f>
        <v>0</v>
      </c>
      <c r="Q30" s="58" t="str">
        <f t="shared" si="5"/>
        <v>-</v>
      </c>
    </row>
    <row r="31" spans="2:21" x14ac:dyDescent="0.25">
      <c r="B31" s="10">
        <v>46287</v>
      </c>
      <c r="C31" s="147">
        <f t="shared" si="6"/>
        <v>0</v>
      </c>
      <c r="D31" s="126">
        <f>SUMIFS(TEMPOS!AL:AL,TEMPOS!X:X,PF!$Q$1,TEMPOS!Y:Y,B31)</f>
        <v>0</v>
      </c>
      <c r="E31" s="144">
        <f>SUMIFS('HORA HORA'!G:G,'HORA HORA'!C:C,PF!$S$1,'HORA HORA'!B:B,PF!B31)</f>
        <v>0</v>
      </c>
      <c r="F31" s="144">
        <f>SUMIFS('HORA HORA'!H:H,'HORA HORA'!B:B,PF!B31,'HORA HORA'!C:C,PF!$S$1)</f>
        <v>0</v>
      </c>
      <c r="G31" s="5">
        <f>SUMIFS('HORA HORA'!J:J,'HORA HORA'!C:C,PF!$G$2,'HORA HORA'!B:B,B31,'HORA HORA'!C:C,PF!$G$2)</f>
        <v>0</v>
      </c>
      <c r="H31" s="5">
        <f>SUMIFS('HORA HORA'!K:K,'HORA HORA'!C:C,PF!$G$2,'HORA HORA'!B:B,B31,'HORA HORA'!C:C,PF!$G$2)</f>
        <v>0</v>
      </c>
      <c r="I31" s="40">
        <f>SUMIFS('HORA HORA'!L:L,'HORA HORA'!C:C,PF!$G$2,'HORA HORA'!B:B,B31,'HORA HORA'!C:C,PF!$G$2)</f>
        <v>0</v>
      </c>
      <c r="J31" s="5">
        <f>COUNTIFS(ACOMPANHAMENTO!S:S,"ACORDO IMPLANTADO",ACOMPANHAMENTO!BC:BC,B31,ACOMPANHAMENTO!H:H,PF!$G$2)</f>
        <v>0</v>
      </c>
      <c r="K31" s="12">
        <f>SUMIFS(ACOMPANHAMENTO!O:O,ACOMPANHAMENTO!H:H,PF!$G$2,ACOMPANHAMENTO!BC:BC,B31)</f>
        <v>0</v>
      </c>
      <c r="L31" s="12">
        <f t="shared" si="11"/>
        <v>0</v>
      </c>
      <c r="M31" s="12">
        <f>SUMIFS(ACOMPANHAMENTO!R:R,ACOMPANHAMENTO!H:H,PF!$G$2,ACOMPANHAMENTO!BC:BC,PF!B31)</f>
        <v>0</v>
      </c>
      <c r="N31" s="12">
        <f t="shared" si="12"/>
        <v>0</v>
      </c>
      <c r="O31" s="58" t="str">
        <f t="shared" si="13"/>
        <v>-</v>
      </c>
      <c r="P31" s="58">
        <f>IFERROR(SUMIFS('HORA HORA'!$K:$K,'HORA HORA'!$B:$B,$B31,'HORA HORA'!$C:$C,"="&amp;"PF")/SUMIFS('HORA HORA'!$J:$J,'HORA HORA'!$B:$B,PF!$B31,'HORA HORA'!$C:$C,$G$2),0)</f>
        <v>0</v>
      </c>
      <c r="Q31" s="58" t="str">
        <f t="shared" si="5"/>
        <v>-</v>
      </c>
    </row>
    <row r="32" spans="2:21" x14ac:dyDescent="0.25">
      <c r="B32" s="10">
        <v>46288</v>
      </c>
      <c r="C32" s="147">
        <f t="shared" si="6"/>
        <v>0</v>
      </c>
      <c r="D32" s="126">
        <f>SUMIFS(TEMPOS!AL:AL,TEMPOS!X:X,PF!$Q$1,TEMPOS!Y:Y,B32)</f>
        <v>0</v>
      </c>
      <c r="E32" s="144">
        <f>SUMIFS('HORA HORA'!G:G,'HORA HORA'!C:C,PF!$S$1,'HORA HORA'!B:B,PF!B32)</f>
        <v>0</v>
      </c>
      <c r="F32" s="144">
        <f>SUMIFS('HORA HORA'!H:H,'HORA HORA'!B:B,PF!B32,'HORA HORA'!C:C,PF!$S$1)</f>
        <v>0</v>
      </c>
      <c r="G32" s="5">
        <f>SUMIFS('HORA HORA'!J:J,'HORA HORA'!C:C,PF!$G$2,'HORA HORA'!B:B,B32,'HORA HORA'!C:C,PF!$G$2)</f>
        <v>0</v>
      </c>
      <c r="H32" s="5">
        <f>SUMIFS('HORA HORA'!K:K,'HORA HORA'!C:C,PF!$G$2,'HORA HORA'!B:B,B32,'HORA HORA'!C:C,PF!$G$2)</f>
        <v>0</v>
      </c>
      <c r="I32" s="40">
        <f>SUMIFS('HORA HORA'!L:L,'HORA HORA'!C:C,PF!$G$2,'HORA HORA'!B:B,B32,'HORA HORA'!C:C,PF!$G$2)</f>
        <v>0</v>
      </c>
      <c r="J32" s="5">
        <f>COUNTIFS(ACOMPANHAMENTO!S:S,"ACORDO IMPLANTADO",ACOMPANHAMENTO!BC:BC,B32,ACOMPANHAMENTO!H:H,PF!$G$2)</f>
        <v>0</v>
      </c>
      <c r="K32" s="12">
        <f>SUMIFS(ACOMPANHAMENTO!O:O,ACOMPANHAMENTO!H:H,PF!$G$2,ACOMPANHAMENTO!BC:BC,B32)</f>
        <v>0</v>
      </c>
      <c r="L32" s="12">
        <f t="shared" si="11"/>
        <v>0</v>
      </c>
      <c r="M32" s="12">
        <f>SUMIFS(ACOMPANHAMENTO!R:R,ACOMPANHAMENTO!H:H,PF!$G$2,ACOMPANHAMENTO!BC:BC,PF!B32)</f>
        <v>0</v>
      </c>
      <c r="N32" s="12">
        <f t="shared" si="12"/>
        <v>0</v>
      </c>
      <c r="O32" s="58" t="str">
        <f t="shared" si="13"/>
        <v>-</v>
      </c>
      <c r="P32" s="58">
        <f>IFERROR(SUMIFS('HORA HORA'!$K:$K,'HORA HORA'!$B:$B,$B32,'HORA HORA'!$C:$C,"="&amp;"PF")/SUMIFS('HORA HORA'!$J:$J,'HORA HORA'!$B:$B,PF!$B32,'HORA HORA'!$C:$C,$G$2),0)</f>
        <v>0</v>
      </c>
      <c r="Q32" s="58" t="str">
        <f t="shared" si="5"/>
        <v>-</v>
      </c>
    </row>
    <row r="33" spans="2:17" x14ac:dyDescent="0.25">
      <c r="B33" s="10">
        <v>46289</v>
      </c>
      <c r="C33" s="147">
        <f t="shared" si="6"/>
        <v>0</v>
      </c>
      <c r="D33" s="126">
        <f>SUMIFS(TEMPOS!AL:AL,TEMPOS!X:X,PF!$Q$1,TEMPOS!Y:Y,B33)</f>
        <v>0</v>
      </c>
      <c r="E33" s="144">
        <f>SUMIFS('HORA HORA'!G:G,'HORA HORA'!C:C,PF!$S$1,'HORA HORA'!B:B,PF!B33)</f>
        <v>0</v>
      </c>
      <c r="F33" s="144">
        <f>SUMIFS('HORA HORA'!H:H,'HORA HORA'!B:B,PF!B33,'HORA HORA'!C:C,PF!$S$1)</f>
        <v>0</v>
      </c>
      <c r="G33" s="5">
        <f>SUMIFS('HORA HORA'!J:J,'HORA HORA'!C:C,PF!$G$2,'HORA HORA'!B:B,B33,'HORA HORA'!C:C,PF!$G$2)</f>
        <v>0</v>
      </c>
      <c r="H33" s="5">
        <f>SUMIFS('HORA HORA'!K:K,'HORA HORA'!C:C,PF!$G$2,'HORA HORA'!B:B,B33,'HORA HORA'!C:C,PF!$G$2)</f>
        <v>0</v>
      </c>
      <c r="I33" s="40">
        <f>SUMIFS('HORA HORA'!L:L,'HORA HORA'!C:C,PF!$G$2,'HORA HORA'!B:B,B33,'HORA HORA'!C:C,PF!$G$2)</f>
        <v>0</v>
      </c>
      <c r="J33" s="5">
        <f>COUNTIFS(ACOMPANHAMENTO!S:S,"ACORDO IMPLANTADO",ACOMPANHAMENTO!BC:BC,B33,ACOMPANHAMENTO!H:H,PF!$G$2)</f>
        <v>0</v>
      </c>
      <c r="K33" s="12">
        <f>SUMIFS(ACOMPANHAMENTO!O:O,ACOMPANHAMENTO!H:H,PF!$G$2,ACOMPANHAMENTO!BC:BC,B33)</f>
        <v>0</v>
      </c>
      <c r="L33" s="12">
        <f t="shared" si="11"/>
        <v>0</v>
      </c>
      <c r="M33" s="12">
        <f>SUMIFS(ACOMPANHAMENTO!R:R,ACOMPANHAMENTO!H:H,PF!$G$2,ACOMPANHAMENTO!BC:BC,PF!B33)</f>
        <v>0</v>
      </c>
      <c r="N33" s="12">
        <f t="shared" si="12"/>
        <v>0</v>
      </c>
      <c r="O33" s="58" t="str">
        <f t="shared" si="13"/>
        <v>-</v>
      </c>
      <c r="P33" s="58">
        <f>IFERROR(SUMIFS('HORA HORA'!$K:$K,'HORA HORA'!$B:$B,$B33,'HORA HORA'!$C:$C,"="&amp;"PF")/SUMIFS('HORA HORA'!$J:$J,'HORA HORA'!$B:$B,PF!$B33,'HORA HORA'!$C:$C,$G$2),0)</f>
        <v>0</v>
      </c>
      <c r="Q33" s="58" t="str">
        <f t="shared" si="5"/>
        <v>-</v>
      </c>
    </row>
    <row r="34" spans="2:17" x14ac:dyDescent="0.25">
      <c r="B34" s="10">
        <v>46290</v>
      </c>
      <c r="C34" s="147">
        <f t="shared" si="6"/>
        <v>0</v>
      </c>
      <c r="D34" s="126">
        <f>SUMIFS(TEMPOS!AL:AL,TEMPOS!X:X,PF!$Q$1,TEMPOS!Y:Y,B34)</f>
        <v>0</v>
      </c>
      <c r="E34" s="95">
        <f>SUMIFS('HORA HORA'!G:G,'HORA HORA'!C:C,PF!$S$1,'HORA HORA'!B:B,PF!B34)</f>
        <v>0</v>
      </c>
      <c r="F34" s="95">
        <f>SUMIFS('HORA HORA'!H:H,'HORA HORA'!B:B,PF!B34,'HORA HORA'!C:C,PF!$S$1)</f>
        <v>0</v>
      </c>
      <c r="G34" s="5">
        <f>SUMIFS('HORA HORA'!J:J,'HORA HORA'!C:C,PF!$G$2,'HORA HORA'!B:B,B34,'HORA HORA'!C:C,PF!$G$2)</f>
        <v>0</v>
      </c>
      <c r="H34" s="5">
        <f>SUMIFS('HORA HORA'!K:K,'HORA HORA'!C:C,PF!$G$2,'HORA HORA'!B:B,B34,'HORA HORA'!C:C,PF!$G$2)</f>
        <v>0</v>
      </c>
      <c r="I34" s="40">
        <f>SUMIFS('HORA HORA'!L:L,'HORA HORA'!C:C,PF!$G$2,'HORA HORA'!B:B,B34,'HORA HORA'!C:C,PF!$G$2)</f>
        <v>0</v>
      </c>
      <c r="J34" s="5">
        <f>COUNTIFS(ACOMPANHAMENTO!S:S,"ACORDO IMPLANTADO",ACOMPANHAMENTO!BC:BC,B34,ACOMPANHAMENTO!H:H,PF!$G$2)</f>
        <v>0</v>
      </c>
      <c r="K34" s="12">
        <f>SUMIFS(ACOMPANHAMENTO!O:O,ACOMPANHAMENTO!H:H,PF!$G$2,ACOMPANHAMENTO!BC:BC,B34)</f>
        <v>0</v>
      </c>
      <c r="L34" s="12">
        <f t="shared" si="11"/>
        <v>0</v>
      </c>
      <c r="M34" s="12">
        <f>SUMIFS(ACOMPANHAMENTO!R:R,ACOMPANHAMENTO!H:H,PF!$G$2,ACOMPANHAMENTO!BC:BC,PF!B34)</f>
        <v>0</v>
      </c>
      <c r="N34" s="12">
        <f t="shared" si="12"/>
        <v>0</v>
      </c>
      <c r="O34" s="58" t="str">
        <f t="shared" si="13"/>
        <v>-</v>
      </c>
      <c r="P34" s="58">
        <f>IFERROR(SUMIFS('HORA HORA'!$K:$K,'HORA HORA'!$B:$B,$B34,'HORA HORA'!$C:$C,"="&amp;"PF")/SUMIFS('HORA HORA'!$J:$J,'HORA HORA'!$B:$B,PF!$B34,'HORA HORA'!$C:$C,$G$2),0)</f>
        <v>0</v>
      </c>
      <c r="Q34" s="58" t="str">
        <f t="shared" si="5"/>
        <v>-</v>
      </c>
    </row>
    <row r="35" spans="2:17" x14ac:dyDescent="0.25">
      <c r="B35" s="10">
        <v>46293</v>
      </c>
      <c r="C35" s="147">
        <f t="shared" si="6"/>
        <v>0</v>
      </c>
      <c r="D35" s="126">
        <f>SUMIFS(TEMPOS!AL:AL,TEMPOS!X:X,PF!$Q$1,TEMPOS!Y:Y,B35)</f>
        <v>0</v>
      </c>
      <c r="E35" s="95">
        <f>SUMIFS('HORA HORA'!G:G,'HORA HORA'!C:C,PF!$S$1,'HORA HORA'!B:B,PF!B35)</f>
        <v>0</v>
      </c>
      <c r="F35" s="95">
        <f>SUMIFS('HORA HORA'!H:H,'HORA HORA'!B:B,PF!B35,'HORA HORA'!C:C,PF!$S$1)</f>
        <v>0</v>
      </c>
      <c r="G35" s="5">
        <f>SUMIFS('HORA HORA'!J:J,'HORA HORA'!C:C,PF!$G$2,'HORA HORA'!B:B,B35,'HORA HORA'!C:C,PF!$G$2)</f>
        <v>0</v>
      </c>
      <c r="H35" s="5">
        <f>SUMIFS('HORA HORA'!K:K,'HORA HORA'!C:C,PF!$G$2,'HORA HORA'!B:B,B35,'HORA HORA'!C:C,PF!$G$2)</f>
        <v>0</v>
      </c>
      <c r="I35" s="40">
        <f>SUMIFS('HORA HORA'!L:L,'HORA HORA'!C:C,PF!$G$2,'HORA HORA'!B:B,B35,'HORA HORA'!C:C,PF!$G$2)</f>
        <v>0</v>
      </c>
      <c r="J35" s="5">
        <f>COUNTIFS(ACOMPANHAMENTO!S:S,"ACORDO IMPLANTADO",ACOMPANHAMENTO!BC:BC,B35,ACOMPANHAMENTO!H:H,PF!$G$2)</f>
        <v>0</v>
      </c>
      <c r="K35" s="12">
        <f>SUMIFS(ACOMPANHAMENTO!O:O,ACOMPANHAMENTO!H:H,PF!$G$2,ACOMPANHAMENTO!BC:BC,B35)</f>
        <v>0</v>
      </c>
      <c r="L35" s="12">
        <f t="shared" ref="L35:L37" si="14">IFERROR(K35/I35,0)</f>
        <v>0</v>
      </c>
      <c r="M35" s="12">
        <f>SUMIFS(ACOMPANHAMENTO!R:R,ACOMPANHAMENTO!H:H,PF!$G$2,ACOMPANHAMENTO!BC:BC,PF!B35)</f>
        <v>0</v>
      </c>
      <c r="N35" s="12">
        <f t="shared" ref="N35:N37" si="15">IFERROR(M35/I35,0)</f>
        <v>0</v>
      </c>
      <c r="O35" s="58" t="str">
        <f t="shared" ref="O35:O37" si="16">IFERROR(IF(I35/G35=0,"-",I35/G35),"-")</f>
        <v>-</v>
      </c>
      <c r="P35" s="58">
        <f>IFERROR(SUMIFS('HORA HORA'!$K:$K,'HORA HORA'!$B:$B,$B35,'HORA HORA'!$C:$C,"="&amp;"PF")/SUMIFS('HORA HORA'!$J:$J,'HORA HORA'!$B:$B,PF!$B35,'HORA HORA'!$C:$C,$G$2),0)</f>
        <v>0</v>
      </c>
      <c r="Q35" s="58" t="str">
        <f t="shared" ref="Q35:Q37" si="17">IFERROR(IF(J35/I35=0,"-",J35/I35),"-")</f>
        <v>-</v>
      </c>
    </row>
    <row r="36" spans="2:17" x14ac:dyDescent="0.25">
      <c r="B36" s="10">
        <v>46294</v>
      </c>
      <c r="C36" s="147">
        <f t="shared" si="6"/>
        <v>0</v>
      </c>
      <c r="D36" s="126">
        <f>SUMIFS(TEMPOS!AL:AL,TEMPOS!X:X,PF!$Q$1,TEMPOS!Y:Y,B36)</f>
        <v>0</v>
      </c>
      <c r="E36" s="95">
        <f>SUMIFS('HORA HORA'!G:G,'HORA HORA'!C:C,PF!$S$1,'HORA HORA'!B:B,PF!B36)</f>
        <v>0</v>
      </c>
      <c r="F36" s="95">
        <f>SUMIFS('HORA HORA'!H:H,'HORA HORA'!B:B,PF!B36,'HORA HORA'!C:C,PF!$S$1)</f>
        <v>0</v>
      </c>
      <c r="G36" s="5">
        <f>SUMIFS('HORA HORA'!J:J,'HORA HORA'!C:C,PF!$G$2,'HORA HORA'!B:B,B36,'HORA HORA'!C:C,PF!$G$2)</f>
        <v>0</v>
      </c>
      <c r="H36" s="5">
        <f>SUMIFS('HORA HORA'!K:K,'HORA HORA'!C:C,PF!$G$2,'HORA HORA'!B:B,B36,'HORA HORA'!C:C,PF!$G$2)</f>
        <v>0</v>
      </c>
      <c r="I36" s="40">
        <f>SUMIFS('HORA HORA'!L:L,'HORA HORA'!C:C,PF!$G$2,'HORA HORA'!B:B,B36,'HORA HORA'!C:C,PF!$G$2)</f>
        <v>0</v>
      </c>
      <c r="J36" s="5">
        <f>COUNTIFS(ACOMPANHAMENTO!S:S,"ACORDO IMPLANTADO",ACOMPANHAMENTO!BC:BC,B36,ACOMPANHAMENTO!H:H,PF!$G$2)</f>
        <v>0</v>
      </c>
      <c r="K36" s="12">
        <f>SUMIFS(ACOMPANHAMENTO!O:O,ACOMPANHAMENTO!H:H,PF!$G$2,ACOMPANHAMENTO!BC:BC,B36)</f>
        <v>0</v>
      </c>
      <c r="L36" s="12">
        <f t="shared" si="14"/>
        <v>0</v>
      </c>
      <c r="M36" s="12">
        <f>SUMIFS(ACOMPANHAMENTO!R:R,ACOMPANHAMENTO!H:H,PF!$G$2,ACOMPANHAMENTO!BC:BC,PF!B36)</f>
        <v>0</v>
      </c>
      <c r="N36" s="12">
        <f t="shared" si="15"/>
        <v>0</v>
      </c>
      <c r="O36" s="58" t="str">
        <f t="shared" si="16"/>
        <v>-</v>
      </c>
      <c r="P36" s="58">
        <f>IFERROR(SUMIFS('HORA HORA'!$K:$K,'HORA HORA'!$B:$B,$B36,'HORA HORA'!$C:$C,"="&amp;"PF")/SUMIFS('HORA HORA'!$J:$J,'HORA HORA'!$B:$B,PF!$B36,'HORA HORA'!$C:$C,$G$2),0)</f>
        <v>0</v>
      </c>
      <c r="Q36" s="58" t="str">
        <f t="shared" si="17"/>
        <v>-</v>
      </c>
    </row>
    <row r="37" spans="2:17" x14ac:dyDescent="0.25">
      <c r="B37" s="10">
        <v>46295</v>
      </c>
      <c r="C37" s="147">
        <f t="shared" ref="C37" si="18">D37/$A$6</f>
        <v>0</v>
      </c>
      <c r="D37" s="126">
        <f>SUMIFS(TEMPOS!AL:AL,TEMPOS!X:X,PF!$Q$1,TEMPOS!Y:Y,B37)</f>
        <v>0</v>
      </c>
      <c r="E37" s="144">
        <f>SUMIFS('HORA HORA'!G:G,'HORA HORA'!C:C,PF!$S$1,'HORA HORA'!B:B,PF!B37)</f>
        <v>0</v>
      </c>
      <c r="F37" s="144">
        <f>SUMIFS('HORA HORA'!H:H,'HORA HORA'!B:B,PF!B37,'HORA HORA'!C:C,PF!$S$1)</f>
        <v>0</v>
      </c>
      <c r="G37" s="5">
        <f>SUMIFS('HORA HORA'!J:J,'HORA HORA'!C:C,PF!$G$2,'HORA HORA'!B:B,B37,'HORA HORA'!C:C,PF!$G$2)</f>
        <v>0</v>
      </c>
      <c r="H37" s="5">
        <f>SUMIFS('HORA HORA'!K:K,'HORA HORA'!C:C,PF!$G$2,'HORA HORA'!B:B,B37,'HORA HORA'!C:C,PF!$G$2)</f>
        <v>0</v>
      </c>
      <c r="I37" s="40">
        <f>SUMIFS('HORA HORA'!L:L,'HORA HORA'!C:C,PF!$G$2,'HORA HORA'!B:B,B37,'HORA HORA'!C:C,PF!$G$2)</f>
        <v>0</v>
      </c>
      <c r="J37" s="5">
        <f>COUNTIFS(ACOMPANHAMENTO!S:S,"ACORDO IMPLANTADO",ACOMPANHAMENTO!BC:BC,B37,ACOMPANHAMENTO!H:H,PF!$G$2)</f>
        <v>0</v>
      </c>
      <c r="K37" s="12">
        <f>SUMIFS(ACOMPANHAMENTO!O:O,ACOMPANHAMENTO!H:H,PF!$G$2,ACOMPANHAMENTO!BC:BC,B37)</f>
        <v>0</v>
      </c>
      <c r="L37" s="12">
        <f t="shared" si="14"/>
        <v>0</v>
      </c>
      <c r="M37" s="12">
        <f>SUMIFS(ACOMPANHAMENTO!R:R,ACOMPANHAMENTO!H:H,PF!$G$2,ACOMPANHAMENTO!BC:BC,PF!B37)</f>
        <v>0</v>
      </c>
      <c r="N37" s="12">
        <f t="shared" si="15"/>
        <v>0</v>
      </c>
      <c r="O37" s="58" t="str">
        <f t="shared" si="16"/>
        <v>-</v>
      </c>
      <c r="P37" s="58">
        <f>IFERROR(SUMIFS('HORA HORA'!$K:$K,'HORA HORA'!$B:$B,$B37,'HORA HORA'!$C:$C,"="&amp;"PF")/SUMIFS('HORA HORA'!$J:$J,'HORA HORA'!$B:$B,PF!$B37,'HORA HORA'!$C:$C,$G$2),0)</f>
        <v>0</v>
      </c>
      <c r="Q37" s="58" t="str">
        <f t="shared" si="17"/>
        <v>-</v>
      </c>
    </row>
  </sheetData>
  <mergeCells count="3">
    <mergeCell ref="B6:B7"/>
    <mergeCell ref="J4:R5"/>
    <mergeCell ref="G2:O3"/>
  </mergeCells>
  <conditionalFormatting sqref="E14:F14">
    <cfRule type="cellIs" dxfId="15" priority="1" operator="lessThan">
      <formula>1</formula>
    </cfRule>
    <cfRule type="cellIs" dxfId="14" priority="2" operator="greaterThan">
      <formula>1</formula>
    </cfRule>
  </conditionalFormatting>
  <conditionalFormatting sqref="G13:Q14">
    <cfRule type="cellIs" dxfId="13" priority="5" operator="lessThan">
      <formula>1</formula>
    </cfRule>
    <cfRule type="cellIs" dxfId="12" priority="6" operator="greaterThan">
      <formula>1</formula>
    </cfRule>
  </conditionalFormatting>
  <conditionalFormatting sqref="G17:Q37">
    <cfRule type="cellIs" dxfId="11" priority="8" operator="greaterThanOrEqual">
      <formula>G$7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:P1 G15:R15 O9:R9 G8:R8 B7 R6 G4:R5 P2:R3 R11 G38:R1048576 T1:XFD9 T14:XFD16 R14 T11:XFD11 M11 B38:B1048576 B8:B9 B15:B16 B1:B5 J14 T32:XFD1048576 R32:R36 V17:XFD28 Q10 L10 J10 M10:P10 R37 R26:R28 G1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0C89-D65E-43A6-BF56-5EE01540E67A}">
  <sheetPr>
    <tabColor rgb="FF00B050"/>
  </sheetPr>
  <dimension ref="A1:T37"/>
  <sheetViews>
    <sheetView showGridLines="0" zoomScaleNormal="100" workbookViewId="0">
      <selection activeCell="T10" sqref="T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7109375" defaultRowHeight="15" x14ac:dyDescent="0.25"/>
  <cols>
    <col min="1" max="1" width="8.7109375" style="2"/>
    <col min="2" max="2" width="20.140625" style="2" bestFit="1" customWidth="1"/>
    <col min="3" max="3" width="11.85546875" style="2" bestFit="1" customWidth="1"/>
    <col min="4" max="4" width="17.42578125" style="2" bestFit="1" customWidth="1"/>
    <col min="5" max="5" width="11.7109375" style="2" bestFit="1" customWidth="1"/>
    <col min="6" max="6" width="11.28515625" style="2" bestFit="1" customWidth="1"/>
    <col min="7" max="7" width="7.42578125" style="2" bestFit="1" customWidth="1"/>
    <col min="8" max="8" width="7.85546875" style="2" bestFit="1" customWidth="1"/>
    <col min="9" max="9" width="10.28515625" style="33" bestFit="1" customWidth="1"/>
    <col min="10" max="10" width="12.42578125" style="2" bestFit="1" customWidth="1"/>
    <col min="11" max="11" width="16.7109375" style="2" bestFit="1" customWidth="1"/>
    <col min="12" max="12" width="15" style="2" bestFit="1" customWidth="1"/>
    <col min="13" max="13" width="17.7109375" style="2" bestFit="1" customWidth="1"/>
    <col min="14" max="14" width="16" style="2" bestFit="1" customWidth="1"/>
    <col min="15" max="15" width="15.28515625" style="2" bestFit="1" customWidth="1"/>
    <col min="16" max="16" width="7.85546875" style="2" bestFit="1" customWidth="1"/>
    <col min="17" max="17" width="15.42578125" style="2" bestFit="1" customWidth="1"/>
    <col min="18" max="18" width="7.28515625" style="2" customWidth="1"/>
    <col min="19" max="19" width="1.42578125" style="2" bestFit="1" customWidth="1"/>
    <col min="20" max="20" width="6.140625" style="2" bestFit="1" customWidth="1"/>
    <col min="21" max="16384" width="8.7109375" style="2"/>
  </cols>
  <sheetData>
    <row r="1" spans="1:18" x14ac:dyDescent="0.25">
      <c r="R1" s="61" t="s">
        <v>12</v>
      </c>
    </row>
    <row r="2" spans="1:18" ht="15.6" customHeight="1" x14ac:dyDescent="0.25">
      <c r="I2" s="178" t="s">
        <v>797</v>
      </c>
      <c r="J2" s="178"/>
      <c r="K2" s="178"/>
      <c r="L2" s="178"/>
      <c r="M2" s="178"/>
      <c r="N2" s="178"/>
      <c r="O2" s="178"/>
      <c r="P2" s="178"/>
      <c r="Q2" s="178"/>
      <c r="R2" s="140" t="s">
        <v>820</v>
      </c>
    </row>
    <row r="3" spans="1:18" ht="14.45" customHeight="1" x14ac:dyDescent="0.25">
      <c r="I3" s="178"/>
      <c r="J3" s="178"/>
      <c r="K3" s="178"/>
      <c r="L3" s="178"/>
      <c r="M3" s="178"/>
      <c r="N3" s="178"/>
      <c r="O3" s="178"/>
      <c r="P3" s="178"/>
      <c r="Q3" s="178"/>
      <c r="R3" s="43"/>
    </row>
    <row r="4" spans="1:18" ht="14.45" customHeight="1" x14ac:dyDescent="0.25">
      <c r="J4" s="179"/>
      <c r="K4" s="179"/>
      <c r="L4" s="179"/>
      <c r="M4" s="179"/>
      <c r="N4" s="179"/>
      <c r="O4" s="179"/>
      <c r="P4" s="179"/>
      <c r="Q4" s="179"/>
      <c r="R4" s="179"/>
    </row>
    <row r="5" spans="1:18" ht="7.5" customHeight="1" x14ac:dyDescent="0.25">
      <c r="J5" s="179"/>
      <c r="K5" s="179"/>
      <c r="L5" s="179"/>
      <c r="M5" s="179"/>
      <c r="N5" s="179"/>
      <c r="O5" s="179"/>
      <c r="P5" s="179"/>
      <c r="Q5" s="179"/>
      <c r="R5" s="179"/>
    </row>
    <row r="6" spans="1:18" x14ac:dyDescent="0.25">
      <c r="A6" s="139">
        <v>0.2722222222222222</v>
      </c>
      <c r="B6" s="180" t="s">
        <v>806</v>
      </c>
      <c r="C6" s="78" t="s">
        <v>823</v>
      </c>
      <c r="D6" s="78" t="s">
        <v>846</v>
      </c>
      <c r="E6" s="78" t="s">
        <v>833</v>
      </c>
      <c r="F6" s="78" t="s">
        <v>832</v>
      </c>
      <c r="G6" s="78" t="s">
        <v>4</v>
      </c>
      <c r="H6" s="78" t="s">
        <v>756</v>
      </c>
      <c r="I6" s="78" t="s">
        <v>5</v>
      </c>
      <c r="J6" s="78" t="s">
        <v>757</v>
      </c>
      <c r="K6" s="78" t="s">
        <v>155</v>
      </c>
      <c r="L6" s="78" t="s">
        <v>156</v>
      </c>
      <c r="M6" s="78" t="s">
        <v>157</v>
      </c>
      <c r="N6" s="78" t="s">
        <v>158</v>
      </c>
      <c r="O6" s="78" t="s">
        <v>761</v>
      </c>
      <c r="P6" s="78" t="str">
        <f>AUX!B11</f>
        <v>(%) CPC</v>
      </c>
      <c r="Q6" s="78" t="s">
        <v>758</v>
      </c>
    </row>
    <row r="7" spans="1:18" x14ac:dyDescent="0.25">
      <c r="A7" s="139">
        <v>0.2722222222222222</v>
      </c>
      <c r="B7" s="181"/>
      <c r="C7" s="96">
        <v>10</v>
      </c>
      <c r="D7" s="125">
        <f>A7*7</f>
        <v>1.9055555555555554</v>
      </c>
      <c r="E7" s="146">
        <v>55737</v>
      </c>
      <c r="F7" s="146">
        <v>1165</v>
      </c>
      <c r="G7" s="69">
        <f>AUX!C15</f>
        <v>70</v>
      </c>
      <c r="H7" s="69">
        <f>AUX!C16</f>
        <v>46</v>
      </c>
      <c r="I7" s="69">
        <f>AUX!C17</f>
        <v>12</v>
      </c>
      <c r="J7" s="69">
        <f>AUX!C18</f>
        <v>5</v>
      </c>
      <c r="K7" s="80">
        <f>AUX!C19</f>
        <v>75686.940476190473</v>
      </c>
      <c r="L7" s="80">
        <f>AUX!C20</f>
        <v>6307.2450396825398</v>
      </c>
      <c r="M7" s="80">
        <f>AUX!C21</f>
        <v>976768.67999999993</v>
      </c>
      <c r="N7" s="80">
        <f>AUX!C22</f>
        <v>81397.39</v>
      </c>
      <c r="O7" s="70">
        <f>AUX!C35</f>
        <v>0.43</v>
      </c>
      <c r="P7" s="71">
        <f>AUX!C36</f>
        <v>0.57999999999999996</v>
      </c>
      <c r="Q7" s="71">
        <f>AUX!C37</f>
        <v>0.46</v>
      </c>
    </row>
    <row r="8" spans="1:18" ht="8.4499999999999993" customHeight="1" x14ac:dyDescent="0.25">
      <c r="B8" s="72"/>
      <c r="C8" s="68"/>
      <c r="D8" s="68"/>
      <c r="E8" s="68"/>
      <c r="F8" s="68"/>
      <c r="G8" s="82"/>
      <c r="H8" s="82"/>
      <c r="I8" s="82"/>
      <c r="J8" s="72"/>
      <c r="K8" s="80"/>
      <c r="L8" s="80"/>
      <c r="M8" s="80"/>
      <c r="N8" s="80"/>
      <c r="O8" s="72"/>
      <c r="P8" s="72"/>
      <c r="Q8" s="83"/>
    </row>
    <row r="9" spans="1:18" ht="14.45" customHeight="1" x14ac:dyDescent="0.25">
      <c r="A9" s="2">
        <v>8</v>
      </c>
      <c r="B9" s="63" t="s">
        <v>17</v>
      </c>
      <c r="C9" s="172">
        <v>13</v>
      </c>
      <c r="D9" s="131">
        <f>D7*A9</f>
        <v>15.244444444444444</v>
      </c>
      <c r="E9" s="144">
        <f>E7*A9</f>
        <v>445896</v>
      </c>
      <c r="F9" s="144">
        <f>F7*A9</f>
        <v>9320</v>
      </c>
      <c r="G9" s="84">
        <f>G7*A9</f>
        <v>560</v>
      </c>
      <c r="H9" s="84">
        <f>H7*A9</f>
        <v>368</v>
      </c>
      <c r="I9" s="84">
        <f>I7*A9</f>
        <v>96</v>
      </c>
      <c r="J9" s="84">
        <f>J7*A9</f>
        <v>40</v>
      </c>
      <c r="K9" s="63">
        <v>1245000</v>
      </c>
      <c r="L9" s="63">
        <f>L7</f>
        <v>6307.2450396825398</v>
      </c>
      <c r="M9" s="63">
        <v>10200000</v>
      </c>
      <c r="N9" s="63">
        <f>N7</f>
        <v>81397.39</v>
      </c>
      <c r="O9" s="62">
        <f>O7</f>
        <v>0.43</v>
      </c>
      <c r="P9" s="62">
        <f>P7</f>
        <v>0.57999999999999996</v>
      </c>
      <c r="Q9" s="62">
        <f>Q7</f>
        <v>0.46</v>
      </c>
    </row>
    <row r="10" spans="1:18" ht="15" customHeight="1" x14ac:dyDescent="0.25">
      <c r="B10" s="63" t="s">
        <v>14</v>
      </c>
      <c r="C10" s="174">
        <f>AVERAGE(C17:C23)</f>
        <v>5.2065267638483963</v>
      </c>
      <c r="D10" s="131">
        <f>SUM(D17:D37)</f>
        <v>9.9213260000000005</v>
      </c>
      <c r="E10" s="84">
        <f>SUM(E17:E37)</f>
        <v>494185</v>
      </c>
      <c r="F10" s="84">
        <f>SUM(F17:F37)</f>
        <v>8528</v>
      </c>
      <c r="G10" s="84">
        <f>SUM(G17:G37)</f>
        <v>414</v>
      </c>
      <c r="H10" s="84">
        <f t="shared" ref="H10:K10" si="0">SUM(H17:H32)</f>
        <v>245</v>
      </c>
      <c r="I10" s="84">
        <f t="shared" si="0"/>
        <v>61</v>
      </c>
      <c r="J10" s="84">
        <f t="shared" si="0"/>
        <v>31</v>
      </c>
      <c r="K10" s="63">
        <f t="shared" si="0"/>
        <v>565753.49</v>
      </c>
      <c r="L10" s="63">
        <f>IFERROR(K10/J10,0)</f>
        <v>18250.11258064516</v>
      </c>
      <c r="M10" s="63">
        <f>SUM(M17:M28)</f>
        <v>1772364.56</v>
      </c>
      <c r="N10" s="63">
        <f>IFERROR(M10/J10,0)</f>
        <v>57173.050322580646</v>
      </c>
      <c r="O10" s="85">
        <f>AVERAGE(O17:O37)</f>
        <v>0.14719954388951945</v>
      </c>
      <c r="P10" s="85">
        <f>AVERAGE(P17:P24)</f>
        <v>0.59106593857853051</v>
      </c>
      <c r="Q10" s="85">
        <f>AVERAGE(Q17:Q37)</f>
        <v>0.70699404761904761</v>
      </c>
    </row>
    <row r="11" spans="1:18" s="61" customFormat="1" x14ac:dyDescent="0.25">
      <c r="B11" s="86" t="s">
        <v>808</v>
      </c>
      <c r="C11" s="148" t="s">
        <v>819</v>
      </c>
      <c r="D11" s="131">
        <f>D7*(COUNTIFS(D17:D33,"&gt;="&amp;0))</f>
        <v>32.394444444444446</v>
      </c>
      <c r="E11" s="90">
        <f>E7*(COUNTIFS(E17:E33,"&gt;="&amp;1))</f>
        <v>445896</v>
      </c>
      <c r="F11" s="90">
        <f>F7*(COUNTIFS(F17:F33,"&gt;="&amp;1))</f>
        <v>9320</v>
      </c>
      <c r="G11" s="87">
        <f>G7*(COUNTIFS(G16:G33,"&gt;="&amp;1))</f>
        <v>560</v>
      </c>
      <c r="H11" s="87">
        <f>H7*(COUNTIFS(H16:H29,"&gt;="&amp;1))</f>
        <v>368</v>
      </c>
      <c r="I11" s="87">
        <f>I7*(COUNTIFS(I16:I29,"&gt;="&amp;1))</f>
        <v>96</v>
      </c>
      <c r="J11" s="87">
        <f>J7*(COUNTIFS(J16:J29,"&gt;="&amp;1))</f>
        <v>35</v>
      </c>
      <c r="K11" s="88">
        <f>K7*(COUNTIFS(K16:K29,"&gt;="&amp;1))</f>
        <v>529808.58333333326</v>
      </c>
      <c r="L11" s="88">
        <f>L9</f>
        <v>6307.2450396825398</v>
      </c>
      <c r="M11" s="88">
        <f>M7*(COUNTIFS(M16:M29,"&gt;="&amp;1))</f>
        <v>6837380.7599999998</v>
      </c>
      <c r="N11" s="88">
        <f>N9</f>
        <v>81397.39</v>
      </c>
      <c r="O11" s="89">
        <f>O9</f>
        <v>0.43</v>
      </c>
      <c r="P11" s="86">
        <f>P9</f>
        <v>0.57999999999999996</v>
      </c>
      <c r="Q11" s="86">
        <f t="shared" ref="Q11" si="1">Q9</f>
        <v>0.46</v>
      </c>
    </row>
    <row r="12" spans="1:18" s="61" customFormat="1" ht="6.6" customHeight="1" thickBot="1" x14ac:dyDescent="0.3">
      <c r="B12" s="64"/>
      <c r="C12" s="2"/>
      <c r="D12" s="2"/>
      <c r="E12" s="2"/>
      <c r="F12" s="2"/>
      <c r="G12" s="75"/>
      <c r="H12" s="65"/>
      <c r="I12" s="65"/>
      <c r="J12" s="65"/>
      <c r="K12" s="66"/>
      <c r="L12" s="66"/>
      <c r="M12" s="76"/>
      <c r="N12" s="76"/>
      <c r="O12" s="77"/>
      <c r="P12" s="77"/>
      <c r="Q12" s="67"/>
    </row>
    <row r="13" spans="1:18" s="61" customFormat="1" ht="16.5" thickTop="1" thickBot="1" x14ac:dyDescent="0.3">
      <c r="B13" s="31" t="s">
        <v>807</v>
      </c>
      <c r="C13" s="110">
        <f>C10/C9</f>
        <v>0.40050205875756895</v>
      </c>
      <c r="D13" s="111">
        <f>D10/D9</f>
        <v>0.65081584548104965</v>
      </c>
      <c r="E13" s="111">
        <f>E10/E9</f>
        <v>1.1082965534564113</v>
      </c>
      <c r="F13" s="111">
        <f>F10/F9</f>
        <v>0.9150214592274678</v>
      </c>
      <c r="G13" s="111">
        <f>G10/G9</f>
        <v>0.73928571428571432</v>
      </c>
      <c r="H13" s="111">
        <f t="shared" ref="H13:Q13" si="2">H10/H9</f>
        <v>0.66576086956521741</v>
      </c>
      <c r="I13" s="112">
        <f>I10/I9</f>
        <v>0.63541666666666663</v>
      </c>
      <c r="J13" s="111">
        <f t="shared" si="2"/>
        <v>0.77500000000000002</v>
      </c>
      <c r="K13" s="111">
        <f t="shared" si="2"/>
        <v>0.45442047389558232</v>
      </c>
      <c r="L13" s="111">
        <f>L10/L9</f>
        <v>2.893515705482046</v>
      </c>
      <c r="M13" s="111">
        <f t="shared" si="2"/>
        <v>0.17376123137254904</v>
      </c>
      <c r="N13" s="111">
        <f>N10/N9</f>
        <v>0.70239414706762271</v>
      </c>
      <c r="O13" s="111">
        <f t="shared" si="2"/>
        <v>0.34232452067330105</v>
      </c>
      <c r="P13" s="111">
        <f t="shared" si="2"/>
        <v>1.0190792044457424</v>
      </c>
      <c r="Q13" s="111">
        <f t="shared" si="2"/>
        <v>1.5369435817805381</v>
      </c>
    </row>
    <row r="14" spans="1:18" ht="14.45" customHeight="1" thickTop="1" x14ac:dyDescent="0.25">
      <c r="B14" s="31" t="s">
        <v>805</v>
      </c>
      <c r="C14" s="31" t="s">
        <v>819</v>
      </c>
      <c r="D14" s="111">
        <f>D10/D11</f>
        <v>0.30626628022637625</v>
      </c>
      <c r="E14" s="111">
        <f>E10/E11</f>
        <v>1.1082965534564113</v>
      </c>
      <c r="F14" s="111">
        <f>F10/F11</f>
        <v>0.9150214592274678</v>
      </c>
      <c r="G14" s="111">
        <f>G10/G11</f>
        <v>0.73928571428571432</v>
      </c>
      <c r="H14" s="111">
        <f t="shared" ref="H14:Q14" si="3">H10/H11</f>
        <v>0.66576086956521741</v>
      </c>
      <c r="I14" s="111">
        <f>I10/I11</f>
        <v>0.63541666666666663</v>
      </c>
      <c r="J14" s="111">
        <f>IFERROR(J10/J11,0)</f>
        <v>0.88571428571428568</v>
      </c>
      <c r="K14" s="111">
        <f>IFERROR(K10/K11,0)</f>
        <v>1.0678450817850411</v>
      </c>
      <c r="L14" s="111">
        <f>L10/L11</f>
        <v>2.893515705482046</v>
      </c>
      <c r="M14" s="111">
        <f>IFERROR(M10/M11,0)</f>
        <v>0.25921688760828937</v>
      </c>
      <c r="N14" s="111">
        <f>N10/N11</f>
        <v>0.70239414706762271</v>
      </c>
      <c r="O14" s="111">
        <f t="shared" si="3"/>
        <v>0.34232452067330105</v>
      </c>
      <c r="P14" s="111">
        <f t="shared" si="3"/>
        <v>1.0190792044457424</v>
      </c>
      <c r="Q14" s="111">
        <f t="shared" si="3"/>
        <v>1.5369435817805381</v>
      </c>
    </row>
    <row r="15" spans="1:18" ht="8.4499999999999993" customHeight="1" x14ac:dyDescent="0.25">
      <c r="B15" s="1"/>
      <c r="C15" s="1"/>
      <c r="D15" s="1"/>
      <c r="E15" s="1"/>
      <c r="F15" s="1"/>
      <c r="G15" s="8"/>
      <c r="H15" s="8"/>
      <c r="I15" s="38"/>
      <c r="J15" s="1"/>
      <c r="K15" s="26"/>
      <c r="L15" s="26"/>
      <c r="M15" s="26"/>
      <c r="N15" s="26"/>
      <c r="O15" s="1"/>
      <c r="P15" s="1"/>
    </row>
    <row r="16" spans="1:18" x14ac:dyDescent="0.25">
      <c r="B16" s="73" t="s">
        <v>1</v>
      </c>
      <c r="C16" s="129" t="s">
        <v>14</v>
      </c>
      <c r="D16" s="130" t="s">
        <v>916</v>
      </c>
      <c r="E16" s="145" t="s">
        <v>833</v>
      </c>
      <c r="F16" s="145" t="s">
        <v>832</v>
      </c>
      <c r="G16" s="74" t="s">
        <v>4</v>
      </c>
      <c r="H16" s="74" t="s">
        <v>756</v>
      </c>
      <c r="I16" s="74" t="s">
        <v>5</v>
      </c>
      <c r="J16" s="74" t="s">
        <v>757</v>
      </c>
      <c r="K16" s="74" t="s">
        <v>155</v>
      </c>
      <c r="L16" s="74" t="s">
        <v>156</v>
      </c>
      <c r="M16" s="74" t="s">
        <v>157</v>
      </c>
      <c r="N16" s="74" t="s">
        <v>158</v>
      </c>
      <c r="O16" s="74" t="s">
        <v>761</v>
      </c>
      <c r="P16" s="74" t="s">
        <v>0</v>
      </c>
      <c r="Q16" s="74" t="s">
        <v>758</v>
      </c>
    </row>
    <row r="17" spans="2:20" x14ac:dyDescent="0.25">
      <c r="B17" s="10">
        <v>46266</v>
      </c>
      <c r="C17" s="147">
        <f>D17/$A$7</f>
        <v>6.3419326530612246</v>
      </c>
      <c r="D17" s="126">
        <f>SUMIFS(TEMPOS!AL:AL,TEMPOS!X:X,$R$2,TEMPOS!Y:Y,B17)</f>
        <v>1.7264149999999998</v>
      </c>
      <c r="E17" s="84">
        <f>SUMIFS('HORA HORA'!G:G,'HORA HORA'!C:C,PJ_B1!$R$1,'HORA HORA'!B:B,PJ_B1!B17,'HORA HORA'!Y:Y,"&lt;&gt;"&amp;"EMPRESAS_2")</f>
        <v>48484</v>
      </c>
      <c r="F17" s="84">
        <f>SUMIFS('HORA HORA'!H:H,'HORA HORA'!C:C,PJ_B1!$R$1,'HORA HORA'!B:B,PJ_B1!B17,'HORA HORA'!Y:Y,"&lt;&gt;"&amp;"EMPRESAS_2")</f>
        <v>1186</v>
      </c>
      <c r="G17" s="5">
        <f>SUMIFS('HORA HORA'!J:J,'HORA HORA'!C:C,PJ_B1!$R$1,'HORA HORA'!B:B,PJ_B1!B17,'HORA HORA'!Y:Y,"&lt;&gt;"&amp;"EMPRESAS_2")</f>
        <v>72</v>
      </c>
      <c r="H17" s="5">
        <f>SUMIFS('HORA HORA'!K:K,'HORA HORA'!C:C,PJ_B1!$R$1,'HORA HORA'!B:B,PJ_B1!B17,'HORA HORA'!Y:Y,"&lt;&gt;"&amp;"EMPRESAS_2")</f>
        <v>45</v>
      </c>
      <c r="I17" s="36">
        <f>SUMIFS('HORA HORA'!L:L,'HORA HORA'!C:C,PJ_B1!$R$1,'HORA HORA'!B:B,PJ_B1!B17,'HORA HORA'!Y:Y,"&lt;&gt;"&amp;"EMPRESAS_2")</f>
        <v>10</v>
      </c>
      <c r="J17" s="36">
        <f>COUNTIFS(ACOMPANHAMENTO!S:S,"ACORDO IMPLANTADO",ACOMPANHAMENTO!BC:BC,B17,ACOMPANHAMENTO!H:H,PJ_B1!$R$1,ACOMPANHAMENTO!I:I,"="&amp;"Business Banking 1")</f>
        <v>2</v>
      </c>
      <c r="K17" s="12">
        <f>SUMIFS(ACOMPANHAMENTO!O:O,ACOMPANHAMENTO!H:H,PJ_B1!$R$1,ACOMPANHAMENTO!BC:BC,PJ_B1!B17,ACOMPANHAMENTO!I:I,"="&amp;"Business Banking 1")</f>
        <v>72000</v>
      </c>
      <c r="L17" s="12">
        <f>K17/I17</f>
        <v>7200</v>
      </c>
      <c r="M17" s="12">
        <f>SUMIFS(ACOMPANHAMENTO!R:R,ACOMPANHAMENTO!H:H,PJ_B1!$R$1,ACOMPANHAMENTO!BC:BC,PJ_B1!B17,ACOMPANHAMENTO!I:I,"="&amp;"Business Banking 1")</f>
        <v>41195.64</v>
      </c>
      <c r="N17" s="12">
        <f>M17/I17</f>
        <v>4119.5640000000003</v>
      </c>
      <c r="O17" s="11">
        <f>IFERROR(IF(I17/G17=0,"-",I17/G17),"-")</f>
        <v>0.1388888888888889</v>
      </c>
      <c r="P17" s="11">
        <f>SUMIFS('HORA HORA'!$K:$K,'HORA HORA'!$B:$B,PJ_B1!$B17,'HORA HORA'!$C:$C,"="&amp;"PJ",'HORA HORA'!$Y:$Y,"&lt;&gt;"&amp;"EMPRESAS_2")/SUMIFS('HORA HORA'!$J:$J,'HORA HORA'!$B:$B,PJ_B1!$B17,'HORA HORA'!$C:$C,"="&amp;"PJ",'HORA HORA'!$Y:$Y,"&lt;&gt;"&amp;"EMPRESAS_2")</f>
        <v>0.625</v>
      </c>
      <c r="Q17" s="11">
        <f>IFERROR(J17/I17,"-")</f>
        <v>0.2</v>
      </c>
      <c r="R17" s="60"/>
      <c r="T17" s="60"/>
    </row>
    <row r="18" spans="2:20" x14ac:dyDescent="0.25">
      <c r="B18" s="10">
        <v>46267</v>
      </c>
      <c r="C18" s="147">
        <f t="shared" ref="C18:C36" si="4">D18/$A$7</f>
        <v>5.9954069387755107</v>
      </c>
      <c r="D18" s="126">
        <f>SUMIFS(TEMPOS!AL:AL,TEMPOS!X:X,$R$2,TEMPOS!Y:Y,B18)</f>
        <v>1.632083</v>
      </c>
      <c r="E18" s="84">
        <f>SUMIFS('HORA HORA'!G:G,'HORA HORA'!C:C,PJ_B1!$R$1,'HORA HORA'!B:B,PJ_B1!B18,'HORA HORA'!Y:Y,"&lt;&gt;"&amp;"EMPRESAS_2")</f>
        <v>48063</v>
      </c>
      <c r="F18" s="84">
        <f>SUMIFS('HORA HORA'!H:H,'HORA HORA'!C:C,PJ_B1!$R$1,'HORA HORA'!B:B,PJ_B1!B18,'HORA HORA'!Y:Y,"&lt;&gt;"&amp;"EMPRESAS_2")</f>
        <v>1206</v>
      </c>
      <c r="G18" s="5">
        <f>SUMIFS('HORA HORA'!J:J,'HORA HORA'!C:C,PJ_B1!$R$1,'HORA HORA'!B:B,PJ_B1!B18,'HORA HORA'!Y:Y,"&lt;&gt;"&amp;"EMPRESAS_2")</f>
        <v>42</v>
      </c>
      <c r="H18" s="5">
        <f>SUMIFS('HORA HORA'!K:K,'HORA HORA'!C:C,PJ_B1!$R$1,'HORA HORA'!B:B,PJ_B1!B18,'HORA HORA'!Y:Y,"&lt;&gt;"&amp;"EMPRESAS_2")</f>
        <v>27</v>
      </c>
      <c r="I18" s="36">
        <f>SUMIFS('HORA HORA'!L:L,'HORA HORA'!C:C,PJ_B1!$R$1,'HORA HORA'!B:B,PJ_B1!B18,'HORA HORA'!Y:Y,"&lt;&gt;"&amp;"EMPRESAS_2")</f>
        <v>6</v>
      </c>
      <c r="J18" s="36">
        <f>COUNTIFS(ACOMPANHAMENTO!S:S,"ACORDO IMPLANTADO",ACOMPANHAMENTO!BC:BC,B18,ACOMPANHAMENTO!H:H,PJ_B1!$R$1,ACOMPANHAMENTO!I:I,"="&amp;"Business Banking 1")</f>
        <v>4</v>
      </c>
      <c r="K18" s="12">
        <f>SUMIFS(ACOMPANHAMENTO!O:O,ACOMPANHAMENTO!H:H,PJ_B1!$R$1,ACOMPANHAMENTO!BC:BC,PJ_B1!B18,ACOMPANHAMENTO!I:I,"="&amp;"Business Banking 1")</f>
        <v>37078.58</v>
      </c>
      <c r="L18" s="12">
        <f>IFERROR(K18/I18,0)</f>
        <v>6179.7633333333333</v>
      </c>
      <c r="M18" s="12">
        <f>SUMIFS(ACOMPANHAMENTO!R:R,ACOMPANHAMENTO!H:H,PJ_B1!$R$1,ACOMPANHAMENTO!BC:BC,PJ_B1!B18,ACOMPANHAMENTO!I:I,"="&amp;"Business Banking 1")</f>
        <v>227832.3</v>
      </c>
      <c r="N18" s="12">
        <f>IFERROR(M18/I18,0)</f>
        <v>37972.049999999996</v>
      </c>
      <c r="O18" s="11">
        <f t="shared" ref="O18:O28" si="5">IFERROR(IF(I18/G18=0,"-",I18/G18),"-")</f>
        <v>0.14285714285714285</v>
      </c>
      <c r="P18" s="11">
        <f>IFERROR(SUMIFS('HORA HORA'!$K:$K,'HORA HORA'!$B:$B,PJ_B1!$B18,'HORA HORA'!$C:$C,"="&amp;"PJ",'HORA HORA'!$Y:$Y,"&lt;&gt;"&amp;"EMPRESAS_2")/SUMIFS('HORA HORA'!$J:$J,'HORA HORA'!$B:$B,PJ_B1!$B18,'HORA HORA'!$C:$C,"="&amp;"PJ",'HORA HORA'!$Y:$Y,"&lt;&gt;"&amp;"EMPRESAS_2"),0)</f>
        <v>0.6428571428571429</v>
      </c>
      <c r="Q18" s="11">
        <f t="shared" ref="Q18:Q33" si="6">IFERROR(J18/I18,"-")</f>
        <v>0.66666666666666663</v>
      </c>
      <c r="T18" s="60"/>
    </row>
    <row r="19" spans="2:20" x14ac:dyDescent="0.25">
      <c r="B19" s="10">
        <v>46268</v>
      </c>
      <c r="C19" s="147">
        <f t="shared" si="4"/>
        <v>4.6156922448979598</v>
      </c>
      <c r="D19" s="126">
        <f>SUMIFS(TEMPOS!AL:AL,TEMPOS!X:X,$R$2,TEMPOS!Y:Y,B19)</f>
        <v>1.256494</v>
      </c>
      <c r="E19" s="84">
        <f>SUMIFS('HORA HORA'!G:G,'HORA HORA'!C:C,PJ_B1!$R$1,'HORA HORA'!B:B,PJ_B1!B19,'HORA HORA'!Y:Y,"&lt;&gt;"&amp;"EMPRESAS_2")</f>
        <v>34619</v>
      </c>
      <c r="F19" s="84">
        <f>SUMIFS('HORA HORA'!H:H,'HORA HORA'!C:C,PJ_B1!$R$1,'HORA HORA'!B:B,PJ_B1!B19,'HORA HORA'!Y:Y,"&lt;&gt;"&amp;"EMPRESAS_2")</f>
        <v>687</v>
      </c>
      <c r="G19" s="5">
        <f>SUMIFS('HORA HORA'!J:J,'HORA HORA'!C:C,PJ_B1!$R$1,'HORA HORA'!B:B,PJ_B1!B19,'HORA HORA'!Y:Y,"&lt;&gt;"&amp;"EMPRESAS_2")</f>
        <v>49</v>
      </c>
      <c r="H19" s="5">
        <f>SUMIFS('HORA HORA'!K:K,'HORA HORA'!C:C,PJ_B1!$R$1,'HORA HORA'!B:B,PJ_B1!B19,'HORA HORA'!Y:Y,"&lt;&gt;"&amp;"EMPRESAS_2")</f>
        <v>28</v>
      </c>
      <c r="I19" s="36">
        <f>SUMIFS('HORA HORA'!L:L,'HORA HORA'!C:C,PJ_B1!$R$1,'HORA HORA'!B:B,PJ_B1!B19,'HORA HORA'!Y:Y,"&lt;&gt;"&amp;"EMPRESAS_2")</f>
        <v>12</v>
      </c>
      <c r="J19" s="36">
        <f>COUNTIFS(ACOMPANHAMENTO!S:S,"ACORDO IMPLANTADO",ACOMPANHAMENTO!BC:BC,B19,ACOMPANHAMENTO!H:H,PJ_B1!$R$1,ACOMPANHAMENTO!I:I,"="&amp;"Business Banking 1")</f>
        <v>0</v>
      </c>
      <c r="K19" s="12">
        <f>SUMIFS(ACOMPANHAMENTO!O:O,ACOMPANHAMENTO!H:H,PJ_B1!$R$1,ACOMPANHAMENTO!BC:BC,PJ_B1!B19,ACOMPANHAMENTO!I:I,"="&amp;"Business Banking 1")</f>
        <v>0</v>
      </c>
      <c r="L19" s="12">
        <f t="shared" ref="L19:L29" si="7">IFERROR(K19/I19,0)</f>
        <v>0</v>
      </c>
      <c r="M19" s="12">
        <f>SUMIFS(ACOMPANHAMENTO!R:R,ACOMPANHAMENTO!H:H,PJ_B1!$R$1,ACOMPANHAMENTO!BC:BC,PJ_B1!B19,ACOMPANHAMENTO!I:I,"="&amp;"Business Banking 1")</f>
        <v>0</v>
      </c>
      <c r="N19" s="12">
        <f t="shared" ref="N19:N29" si="8">IFERROR(M19/I19,0)</f>
        <v>0</v>
      </c>
      <c r="O19" s="11">
        <f t="shared" si="5"/>
        <v>0.24489795918367346</v>
      </c>
      <c r="P19" s="11">
        <f>IFERROR(SUMIFS('HORA HORA'!$K:$K,'HORA HORA'!$B:$B,PJ_B1!$B19,'HORA HORA'!$C:$C,"="&amp;"PJ",'HORA HORA'!$Y:$Y,"&lt;&gt;"&amp;"EMPRESAS_2")/SUMIFS('HORA HORA'!$J:$J,'HORA HORA'!$B:$B,PJ_B1!$B19,'HORA HORA'!$C:$C,"="&amp;"PJ",'HORA HORA'!$Y:$Y,"&lt;&gt;"&amp;"EMPRESAS_2"),0)</f>
        <v>0.5714285714285714</v>
      </c>
      <c r="Q19" s="11">
        <f t="shared" si="6"/>
        <v>0</v>
      </c>
      <c r="T19" s="60"/>
    </row>
    <row r="20" spans="2:20" ht="13.9" customHeight="1" x14ac:dyDescent="0.25">
      <c r="B20" s="10">
        <v>46269</v>
      </c>
      <c r="C20" s="147">
        <f t="shared" si="4"/>
        <v>3.6886922448979593</v>
      </c>
      <c r="D20" s="126">
        <f>SUMIFS(TEMPOS!AL:AL,TEMPOS!X:X,$R$2,TEMPOS!Y:Y,B20)</f>
        <v>1.0041439999999999</v>
      </c>
      <c r="E20" s="84">
        <f>SUMIFS('HORA HORA'!G:G,'HORA HORA'!C:C,PJ_B1!$R$1,'HORA HORA'!B:B,PJ_B1!B20,'HORA HORA'!Y:Y,"&lt;&gt;"&amp;"EMPRESAS_2")</f>
        <v>32943</v>
      </c>
      <c r="F20" s="84">
        <f>SUMIFS('HORA HORA'!H:H,'HORA HORA'!C:C,PJ_B1!$R$1,'HORA HORA'!B:B,PJ_B1!B20,'HORA HORA'!Y:Y,"&lt;&gt;"&amp;"EMPRESAS_2")</f>
        <v>595</v>
      </c>
      <c r="G20" s="5">
        <f>SUMIFS('HORA HORA'!J:J,'HORA HORA'!C:C,PJ_B1!$R$1,'HORA HORA'!B:B,PJ_B1!B20,'HORA HORA'!Y:Y,"&lt;&gt;"&amp;"EMPRESAS_2")</f>
        <v>24</v>
      </c>
      <c r="H20" s="5">
        <f>SUMIFS('HORA HORA'!K:K,'HORA HORA'!C:C,PJ_B1!$R$1,'HORA HORA'!B:B,PJ_B1!B20,'HORA HORA'!Y:Y,"&lt;&gt;"&amp;"EMPRESAS_2")</f>
        <v>14</v>
      </c>
      <c r="I20" s="36">
        <f>SUMIFS('HORA HORA'!L:L,'HORA HORA'!C:C,PJ_B1!$R$1,'HORA HORA'!B:B,PJ_B1!B20,'HORA HORA'!Y:Y,"&lt;&gt;"&amp;"EMPRESAS_2")</f>
        <v>3</v>
      </c>
      <c r="J20" s="36">
        <f>COUNTIFS(ACOMPANHAMENTO!S:S,"ACORDO IMPLANTADO",ACOMPANHAMENTO!BC:BC,B20,ACOMPANHAMENTO!H:H,PJ_B1!$R$1,ACOMPANHAMENTO!I:I,"="&amp;"Business Banking 1")</f>
        <v>6</v>
      </c>
      <c r="K20" s="12">
        <f>SUMIFS(ACOMPANHAMENTO!O:O,ACOMPANHAMENTO!H:H,PJ_B1!$R$1,ACOMPANHAMENTO!BC:BC,PJ_B1!B20,ACOMPANHAMENTO!I:I,"="&amp;"Business Banking 1")</f>
        <v>82441.3</v>
      </c>
      <c r="L20" s="12">
        <f t="shared" si="7"/>
        <v>27480.433333333334</v>
      </c>
      <c r="M20" s="12">
        <f>SUMIFS(ACOMPANHAMENTO!R:R,ACOMPANHAMENTO!H:H,PJ_B1!$R$1,ACOMPANHAMENTO!BC:BC,PJ_B1!B20,ACOMPANHAMENTO!I:I,"="&amp;"Business Banking 1")</f>
        <v>95773.78</v>
      </c>
      <c r="N20" s="12">
        <f t="shared" si="8"/>
        <v>31924.593333333334</v>
      </c>
      <c r="O20" s="11">
        <f t="shared" si="5"/>
        <v>0.125</v>
      </c>
      <c r="P20" s="11">
        <f>IFERROR(SUMIFS('HORA HORA'!$K:$K,'HORA HORA'!$B:$B,PJ_B1!$B20,'HORA HORA'!$C:$C,"="&amp;"PJ",'HORA HORA'!$Y:$Y,"&lt;&gt;"&amp;"EMPRESAS_2")/SUMIFS('HORA HORA'!$J:$J,'HORA HORA'!$B:$B,PJ_B1!$B20,'HORA HORA'!$C:$C,"="&amp;"PJ",'HORA HORA'!$Y:$Y,"&lt;&gt;"&amp;"EMPRESAS_2"),0)</f>
        <v>0.58333333333333337</v>
      </c>
      <c r="Q20" s="11">
        <f t="shared" si="6"/>
        <v>2</v>
      </c>
      <c r="T20" s="60"/>
    </row>
    <row r="21" spans="2:20" ht="13.9" customHeight="1" x14ac:dyDescent="0.25">
      <c r="B21" s="10">
        <v>46273</v>
      </c>
      <c r="C21" s="147">
        <f t="shared" si="4"/>
        <v>4.9910730612244905</v>
      </c>
      <c r="D21" s="126">
        <f>SUMIFS(TEMPOS!AL:AL,TEMPOS!X:X,$R$2,TEMPOS!Y:Y,B21)</f>
        <v>1.358681</v>
      </c>
      <c r="E21" s="84">
        <f>SUMIFS('HORA HORA'!G:G,'HORA HORA'!C:C,PJ_B1!$R$1,'HORA HORA'!B:B,PJ_B1!B21,'HORA HORA'!Y:Y,"&lt;&gt;"&amp;"EMPRESAS_2")</f>
        <v>49897</v>
      </c>
      <c r="F21" s="84">
        <f>SUMIFS('HORA HORA'!H:H,'HORA HORA'!C:C,PJ_B1!$R$1,'HORA HORA'!B:B,PJ_B1!B21,'HORA HORA'!Y:Y,"&lt;&gt;"&amp;"EMPRESAS_2")</f>
        <v>913</v>
      </c>
      <c r="G21" s="5">
        <f>SUMIFS('HORA HORA'!J:J,'HORA HORA'!C:C,PJ_B1!$R$1,'HORA HORA'!B:B,PJ_B1!B21,'HORA HORA'!Y:Y,"&lt;&gt;"&amp;"EMPRESAS_2")</f>
        <v>53</v>
      </c>
      <c r="H21" s="5">
        <f>SUMIFS('HORA HORA'!K:K,'HORA HORA'!C:C,PJ_B1!$R$1,'HORA HORA'!B:B,PJ_B1!B21,'HORA HORA'!Y:Y,"&lt;&gt;"&amp;"EMPRESAS_2")</f>
        <v>28</v>
      </c>
      <c r="I21" s="36">
        <f>SUMIFS('HORA HORA'!L:L,'HORA HORA'!C:C,PJ_B1!$R$1,'HORA HORA'!B:B,PJ_B1!B21,'HORA HORA'!Y:Y,"&lt;&gt;"&amp;"EMPRESAS_2")</f>
        <v>5</v>
      </c>
      <c r="J21" s="36">
        <f>COUNTIFS(ACOMPANHAMENTO!S:S,"ACORDO IMPLANTADO",ACOMPANHAMENTO!BC:BC,B21,ACOMPANHAMENTO!H:H,PJ_B1!$R$1,ACOMPANHAMENTO!I:I,"="&amp;"Business Banking 1")</f>
        <v>6</v>
      </c>
      <c r="K21" s="12">
        <f>SUMIFS(ACOMPANHAMENTO!O:O,ACOMPANHAMENTO!H:H,PJ_B1!$R$1,ACOMPANHAMENTO!BC:BC,PJ_B1!B21,ACOMPANHAMENTO!I:I,"="&amp;"Business Banking 1")</f>
        <v>34385.19</v>
      </c>
      <c r="L21" s="12">
        <f t="shared" si="7"/>
        <v>6877.0380000000005</v>
      </c>
      <c r="M21" s="12">
        <f>SUMIFS(ACOMPANHAMENTO!R:R,ACOMPANHAMENTO!H:H,PJ_B1!$R$1,ACOMPANHAMENTO!BC:BC,PJ_B1!B21,ACOMPANHAMENTO!I:I,"="&amp;"Business Banking 1")</f>
        <v>662287.64</v>
      </c>
      <c r="N21" s="12">
        <f t="shared" si="8"/>
        <v>132457.52799999999</v>
      </c>
      <c r="O21" s="11">
        <f t="shared" si="5"/>
        <v>9.4339622641509441E-2</v>
      </c>
      <c r="P21" s="11">
        <f>IFERROR(SUMIFS('HORA HORA'!$K:$K,'HORA HORA'!$B:$B,PJ_B1!$B21,'HORA HORA'!$C:$C,"="&amp;"PJ",'HORA HORA'!$Y:$Y,"&lt;&gt;"&amp;"EMPRESAS_2")/SUMIFS('HORA HORA'!$J:$J,'HORA HORA'!$B:$B,PJ_B1!$B21,'HORA HORA'!$C:$C,"="&amp;"PJ",'HORA HORA'!$Y:$Y,"&lt;&gt;"&amp;"EMPRESAS_2"),0)</f>
        <v>0.52830188679245282</v>
      </c>
      <c r="Q21" s="11">
        <f t="shared" si="6"/>
        <v>1.2</v>
      </c>
      <c r="T21" s="60"/>
    </row>
    <row r="22" spans="2:20" ht="13.9" customHeight="1" x14ac:dyDescent="0.25">
      <c r="B22" s="10">
        <v>46274</v>
      </c>
      <c r="C22" s="147">
        <f t="shared" si="4"/>
        <v>4.9892877551020414</v>
      </c>
      <c r="D22" s="126">
        <f>SUMIFS(TEMPOS!AL:AL,TEMPOS!X:X,$R$2,TEMPOS!Y:Y,B22)</f>
        <v>1.358195</v>
      </c>
      <c r="E22" s="84">
        <f>SUMIFS('HORA HORA'!G:G,'HORA HORA'!C:C,PJ_B1!$R$1,'HORA HORA'!B:B,PJ_B1!B22,'HORA HORA'!Y:Y,"&lt;&gt;"&amp;"EMPRESAS_2")</f>
        <v>78395</v>
      </c>
      <c r="F22" s="84">
        <f>SUMIFS('HORA HORA'!H:H,'HORA HORA'!C:C,PJ_B1!$R$1,'HORA HORA'!B:B,PJ_B1!B22,'HORA HORA'!Y:Y,"&lt;&gt;"&amp;"EMPRESAS_2")</f>
        <v>1486</v>
      </c>
      <c r="G22" s="5">
        <f>SUMIFS('HORA HORA'!J:J,'HORA HORA'!C:C,PJ_B1!$R$1,'HORA HORA'!B:B,PJ_B1!B22,'HORA HORA'!Y:Y,"&lt;&gt;"&amp;"EMPRESAS_2")</f>
        <v>59</v>
      </c>
      <c r="H22" s="5">
        <f>SUMIFS('HORA HORA'!K:K,'HORA HORA'!C:C,PJ_B1!$R$1,'HORA HORA'!B:B,PJ_B1!B22,'HORA HORA'!Y:Y,"&lt;&gt;"&amp;"EMPRESAS_2")</f>
        <v>28</v>
      </c>
      <c r="I22" s="36">
        <f>SUMIFS('HORA HORA'!L:L,'HORA HORA'!C:C,PJ_B1!$R$1,'HORA HORA'!B:B,PJ_B1!B22,'HORA HORA'!Y:Y,"&lt;&gt;"&amp;"EMPRESAS_2")</f>
        <v>10</v>
      </c>
      <c r="J22" s="36">
        <f>COUNTIFS(ACOMPANHAMENTO!S:S,"ACORDO IMPLANTADO",ACOMPANHAMENTO!BC:BC,B22,ACOMPANHAMENTO!H:H,PJ_B1!$R$1,ACOMPANHAMENTO!I:I,"="&amp;"Business Banking 1")</f>
        <v>5</v>
      </c>
      <c r="K22" s="12">
        <f>SUMIFS(ACOMPANHAMENTO!O:O,ACOMPANHAMENTO!H:H,PJ_B1!$R$1,ACOMPANHAMENTO!BC:BC,PJ_B1!B22,ACOMPANHAMENTO!I:I,"="&amp;"Business Banking 1")</f>
        <v>221827.5</v>
      </c>
      <c r="L22" s="12">
        <f t="shared" si="7"/>
        <v>22182.75</v>
      </c>
      <c r="M22" s="12">
        <f>SUMIFS(ACOMPANHAMENTO!R:R,ACOMPANHAMENTO!H:H,PJ_B1!$R$1,ACOMPANHAMENTO!BC:BC,PJ_B1!B22,ACOMPANHAMENTO!I:I,"="&amp;"Business Banking 1")</f>
        <v>304928.99</v>
      </c>
      <c r="N22" s="12">
        <f t="shared" si="8"/>
        <v>30492.898999999998</v>
      </c>
      <c r="O22" s="11">
        <f t="shared" si="5"/>
        <v>0.16949152542372881</v>
      </c>
      <c r="P22" s="11">
        <f>IFERROR(SUMIFS('HORA HORA'!$K:$K,'HORA HORA'!$B:$B,PJ_B1!$B22,'HORA HORA'!$C:$C,"="&amp;"PJ",'HORA HORA'!$Y:$Y,"&lt;&gt;"&amp;"EMPRESAS_2")/SUMIFS('HORA HORA'!$J:$J,'HORA HORA'!$B:$B,PJ_B1!$B22,'HORA HORA'!$C:$C,"="&amp;"PJ",'HORA HORA'!$Y:$Y,"&lt;&gt;"&amp;"EMPRESAS_2"),0)</f>
        <v>0.47457627118644069</v>
      </c>
      <c r="Q22" s="11">
        <f t="shared" si="6"/>
        <v>0.5</v>
      </c>
      <c r="T22" s="60"/>
    </row>
    <row r="23" spans="2:20" ht="13.9" customHeight="1" x14ac:dyDescent="0.25">
      <c r="B23" s="10">
        <v>46275</v>
      </c>
      <c r="C23" s="147">
        <f t="shared" si="4"/>
        <v>5.8236024489795923</v>
      </c>
      <c r="D23" s="126">
        <f>SUMIFS(TEMPOS!AL:AL,TEMPOS!X:X,$R$2,TEMPOS!Y:Y,B23)</f>
        <v>1.5853140000000001</v>
      </c>
      <c r="E23" s="84">
        <f>SUMIFS('HORA HORA'!G:G,'HORA HORA'!C:C,PJ_B1!$R$1,'HORA HORA'!B:B,PJ_B1!B23,'HORA HORA'!Y:Y,"&lt;&gt;"&amp;"EMPRESAS_2")</f>
        <v>94812</v>
      </c>
      <c r="F23" s="84">
        <f>SUMIFS('HORA HORA'!H:H,'HORA HORA'!C:C,PJ_B1!$R$1,'HORA HORA'!B:B,PJ_B1!B23,'HORA HORA'!Y:Y,"&lt;&gt;"&amp;"EMPRESAS_2")</f>
        <v>1171</v>
      </c>
      <c r="G23" s="5">
        <f>SUMIFS('HORA HORA'!J:J,'HORA HORA'!C:C,PJ_B1!$R$1,'HORA HORA'!B:B,PJ_B1!B23,'HORA HORA'!Y:Y,"&lt;&gt;"&amp;"EMPRESAS_2")</f>
        <v>60</v>
      </c>
      <c r="H23" s="5">
        <f>SUMIFS('HORA HORA'!K:K,'HORA HORA'!C:C,PJ_B1!$R$1,'HORA HORA'!B:B,PJ_B1!B23,'HORA HORA'!Y:Y,"&lt;&gt;"&amp;"EMPRESAS_2")</f>
        <v>40</v>
      </c>
      <c r="I23" s="36">
        <f>SUMIFS('HORA HORA'!L:L,'HORA HORA'!C:C,PJ_B1!$R$1,'HORA HORA'!B:B,PJ_B1!B23,'HORA HORA'!Y:Y,"&lt;&gt;"&amp;"EMPRESAS_2")</f>
        <v>7</v>
      </c>
      <c r="J23" s="36">
        <f>COUNTIFS(ACOMPANHAMENTO!S:S,"ACORDO IMPLANTADO",ACOMPANHAMENTO!BC:BC,B23,ACOMPANHAMENTO!H:H,PJ_B1!$R$1,ACOMPANHAMENTO!I:I,"="&amp;"Business Banking 1")</f>
        <v>5</v>
      </c>
      <c r="K23" s="12">
        <f>SUMIFS(ACOMPANHAMENTO!O:O,ACOMPANHAMENTO!H:H,PJ_B1!$R$1,ACOMPANHAMENTO!BC:BC,PJ_B1!B23,ACOMPANHAMENTO!I:I,"="&amp;"Business Banking 1")</f>
        <v>34020.92</v>
      </c>
      <c r="L23" s="12">
        <f t="shared" si="7"/>
        <v>4860.1314285714279</v>
      </c>
      <c r="M23" s="12">
        <f>SUMIFS(ACOMPANHAMENTO!R:R,ACOMPANHAMENTO!H:H,PJ_B1!$R$1,ACOMPANHAMENTO!BC:BC,PJ_B1!B23,ACOMPANHAMENTO!I:I,"="&amp;"Business Banking 1")</f>
        <v>397651</v>
      </c>
      <c r="N23" s="12">
        <f t="shared" si="8"/>
        <v>56807.285714285717</v>
      </c>
      <c r="O23" s="11">
        <f t="shared" si="5"/>
        <v>0.11666666666666667</v>
      </c>
      <c r="P23" s="11">
        <f>IFERROR(SUMIFS('HORA HORA'!$K:$K,'HORA HORA'!$B:$B,PJ_B1!$B23,'HORA HORA'!$C:$C,"="&amp;"PJ",'HORA HORA'!$Y:$Y,"&lt;&gt;"&amp;"EMPRESAS_2")/SUMIFS('HORA HORA'!$J:$J,'HORA HORA'!$B:$B,PJ_B1!$B23,'HORA HORA'!$C:$C,"="&amp;"PJ",'HORA HORA'!$Y:$Y,"&lt;&gt;"&amp;"EMPRESAS_2"),0)</f>
        <v>0.66666666666666663</v>
      </c>
      <c r="Q23" s="11">
        <f t="shared" si="6"/>
        <v>0.7142857142857143</v>
      </c>
    </row>
    <row r="24" spans="2:20" ht="13.9" customHeight="1" x14ac:dyDescent="0.25">
      <c r="B24" s="10">
        <v>46276</v>
      </c>
      <c r="C24" s="147">
        <f t="shared" si="4"/>
        <v>0</v>
      </c>
      <c r="D24" s="126">
        <f>SUMIFS(TEMPOS!AL:AL,TEMPOS!X:X,$R$2,TEMPOS!Y:Y,B24)</f>
        <v>0</v>
      </c>
      <c r="E24" s="84">
        <f>SUMIFS('HORA HORA'!G:G,'HORA HORA'!C:C,PJ_B1!$R$1,'HORA HORA'!B:B,PJ_B1!B24,'HORA HORA'!Y:Y,"&lt;&gt;"&amp;"EMPRESAS_2")</f>
        <v>106972</v>
      </c>
      <c r="F24" s="84">
        <f>SUMIFS('HORA HORA'!H:H,'HORA HORA'!C:C,PJ_B1!$R$1,'HORA HORA'!B:B,PJ_B1!B24,'HORA HORA'!Y:Y,"&lt;&gt;"&amp;"EMPRESAS_2")</f>
        <v>1284</v>
      </c>
      <c r="G24" s="5">
        <f>SUMIFS('HORA HORA'!J:J,'HORA HORA'!C:C,PJ_B1!$R$1,'HORA HORA'!B:B,PJ_B1!B24,'HORA HORA'!Y:Y,"&lt;&gt;"&amp;"EMPRESAS_2")</f>
        <v>55</v>
      </c>
      <c r="H24" s="5">
        <f>SUMIFS('HORA HORA'!K:K,'HORA HORA'!C:C,PJ_B1!$R$1,'HORA HORA'!B:B,PJ_B1!B24,'HORA HORA'!Y:Y,"&lt;&gt;"&amp;"EMPRESAS_2")</f>
        <v>35</v>
      </c>
      <c r="I24" s="36">
        <f>SUMIFS('HORA HORA'!L:L,'HORA HORA'!C:C,PJ_B1!$R$1,'HORA HORA'!B:B,PJ_B1!B24,'HORA HORA'!Y:Y,"&lt;&gt;"&amp;"EMPRESAS_2")</f>
        <v>8</v>
      </c>
      <c r="J24" s="36">
        <f>COUNTIFS(ACOMPANHAMENTO!S:S,"ACORDO IMPLANTADO",ACOMPANHAMENTO!BC:BC,B24,ACOMPANHAMENTO!H:H,PJ_B1!$R$1,ACOMPANHAMENTO!I:I,"="&amp;"Business Banking 1")</f>
        <v>3</v>
      </c>
      <c r="K24" s="12">
        <f>SUMIFS(ACOMPANHAMENTO!O:O,ACOMPANHAMENTO!H:H,PJ_B1!$R$1,ACOMPANHAMENTO!BC:BC,PJ_B1!B24,ACOMPANHAMENTO!I:I,"="&amp;"Business Banking 1")</f>
        <v>84000</v>
      </c>
      <c r="L24" s="12">
        <f t="shared" si="7"/>
        <v>10500</v>
      </c>
      <c r="M24" s="12">
        <f>SUMIFS(ACOMPANHAMENTO!R:R,ACOMPANHAMENTO!H:H,PJ_B1!$R$1,ACOMPANHAMENTO!BC:BC,PJ_B1!B24,ACOMPANHAMENTO!I:I,"="&amp;"Business Banking 1")</f>
        <v>42695.21</v>
      </c>
      <c r="N24" s="12">
        <f t="shared" si="8"/>
        <v>5336.9012499999999</v>
      </c>
      <c r="O24" s="11">
        <f t="shared" si="5"/>
        <v>0.14545454545454545</v>
      </c>
      <c r="P24" s="11">
        <f>IFERROR(SUMIFS('HORA HORA'!$K:$K,'HORA HORA'!$B:$B,PJ_B1!$B24,'HORA HORA'!$C:$C,"="&amp;"PJ",'HORA HORA'!$Y:$Y,"&lt;&gt;"&amp;"EMPRESAS_2")/SUMIFS('HORA HORA'!$J:$J,'HORA HORA'!$B:$B,PJ_B1!$B24,'HORA HORA'!$C:$C,"="&amp;"PJ",'HORA HORA'!$Y:$Y,"&lt;&gt;"&amp;"EMPRESAS_2"),0)</f>
        <v>0.63636363636363635</v>
      </c>
      <c r="Q24" s="11">
        <f t="shared" si="6"/>
        <v>0.375</v>
      </c>
    </row>
    <row r="25" spans="2:20" ht="13.9" customHeight="1" x14ac:dyDescent="0.25">
      <c r="B25" s="10">
        <v>46279</v>
      </c>
      <c r="C25" s="147">
        <f t="shared" si="4"/>
        <v>0</v>
      </c>
      <c r="D25" s="126">
        <f>SUMIFS(TEMPOS!AL:AL,TEMPOS!X:X,$R$2,TEMPOS!Y:Y,B25)</f>
        <v>0</v>
      </c>
      <c r="E25" s="84">
        <f>SUMIFS('HORA HORA'!G:G,'HORA HORA'!C:C,PJ_B1!$R$1,'HORA HORA'!B:B,PJ_B1!B25,'HORA HORA'!Y:Y,"&lt;&gt;"&amp;"EMPRESAS_2")</f>
        <v>0</v>
      </c>
      <c r="F25" s="84">
        <f>SUMIFS('HORA HORA'!H:H,'HORA HORA'!C:C,PJ_B1!$R$1,'HORA HORA'!B:B,PJ_B1!B25,'HORA HORA'!Y:Y,"&lt;&gt;"&amp;"EMPRESAS_2")</f>
        <v>0</v>
      </c>
      <c r="G25" s="5">
        <f>SUMIFS('HORA HORA'!J:J,'HORA HORA'!C:C,PJ_B1!$R$1,'HORA HORA'!B:B,PJ_B1!B25,'HORA HORA'!Y:Y,"&lt;&gt;"&amp;"EMPRESAS_2")</f>
        <v>0</v>
      </c>
      <c r="H25" s="5">
        <f>SUMIFS('HORA HORA'!K:K,'HORA HORA'!C:C,PJ_B1!$R$1,'HORA HORA'!B:B,PJ_B1!B25,'HORA HORA'!Y:Y,"&lt;&gt;"&amp;"EMPRESAS_2")</f>
        <v>0</v>
      </c>
      <c r="I25" s="36">
        <f>SUMIFS('HORA HORA'!L:L,'HORA HORA'!C:C,PJ_B1!$R$1,'HORA HORA'!B:B,PJ_B1!B25,'HORA HORA'!Y:Y,"&lt;&gt;"&amp;"EMPRESAS_2")</f>
        <v>0</v>
      </c>
      <c r="J25" s="36">
        <f>COUNTIFS(ACOMPANHAMENTO!S:S,"ACORDO IMPLANTADO",ACOMPANHAMENTO!BC:BC,B25,ACOMPANHAMENTO!H:H,PJ_B1!$R$1,ACOMPANHAMENTO!I:I,"="&amp;"Business Banking 1")</f>
        <v>0</v>
      </c>
      <c r="K25" s="12">
        <f>SUMIFS(ACOMPANHAMENTO!O:O,ACOMPANHAMENTO!H:H,PJ_B1!$R$1,ACOMPANHAMENTO!BC:BC,PJ_B1!B25,ACOMPANHAMENTO!I:I,"="&amp;"Business Banking 1")</f>
        <v>0</v>
      </c>
      <c r="L25" s="12">
        <f t="shared" si="7"/>
        <v>0</v>
      </c>
      <c r="M25" s="12">
        <f>SUMIFS(ACOMPANHAMENTO!R:R,ACOMPANHAMENTO!H:H,PJ_B1!$R$1,ACOMPANHAMENTO!BC:BC,PJ_B1!B25,ACOMPANHAMENTO!I:I,"="&amp;"Business Banking 1")</f>
        <v>0</v>
      </c>
      <c r="N25" s="12">
        <f t="shared" si="8"/>
        <v>0</v>
      </c>
      <c r="O25" s="11" t="str">
        <f t="shared" si="5"/>
        <v>-</v>
      </c>
      <c r="P25" s="11">
        <f>IFERROR(SUMIFS('HORA HORA'!$K:$K,'HORA HORA'!$B:$B,PJ_B1!$B25,'HORA HORA'!$C:$C,"="&amp;"PJ",'HORA HORA'!$Y:$Y,"&lt;&gt;"&amp;"EMPRESAS_2")/SUMIFS('HORA HORA'!$J:$J,'HORA HORA'!$B:$B,PJ_B1!$B25,'HORA HORA'!$C:$C,"="&amp;"PJ",'HORA HORA'!$Y:$Y,"&lt;&gt;"&amp;"EMPRESAS_2"),0)</f>
        <v>0</v>
      </c>
      <c r="Q25" s="11" t="str">
        <f t="shared" si="6"/>
        <v>-</v>
      </c>
    </row>
    <row r="26" spans="2:20" ht="13.9" customHeight="1" x14ac:dyDescent="0.25">
      <c r="B26" s="10">
        <v>46280</v>
      </c>
      <c r="C26" s="147">
        <f t="shared" si="4"/>
        <v>0</v>
      </c>
      <c r="D26" s="126">
        <f>SUMIFS(TEMPOS!AL:AL,TEMPOS!X:X,$R$2,TEMPOS!Y:Y,B26)</f>
        <v>0</v>
      </c>
      <c r="E26" s="84">
        <f>SUMIFS('HORA HORA'!G:G,'HORA HORA'!C:C,PJ_B1!$R$1,'HORA HORA'!B:B,PJ_B1!B26,'HORA HORA'!Y:Y,"&lt;&gt;"&amp;"EMPRESAS_2")</f>
        <v>0</v>
      </c>
      <c r="F26" s="84">
        <f>SUMIFS('HORA HORA'!H:H,'HORA HORA'!C:C,PJ_B1!$R$1,'HORA HORA'!B:B,PJ_B1!B26,'HORA HORA'!Y:Y,"&lt;&gt;"&amp;"EMPRESAS_2")</f>
        <v>0</v>
      </c>
      <c r="G26" s="5">
        <f>SUMIFS('HORA HORA'!J:J,'HORA HORA'!C:C,PJ_B1!$R$1,'HORA HORA'!B:B,PJ_B1!B26,'HORA HORA'!Y:Y,"&lt;&gt;"&amp;"EMPRESAS_2")</f>
        <v>0</v>
      </c>
      <c r="H26" s="5">
        <f>SUMIFS('HORA HORA'!K:K,'HORA HORA'!C:C,PJ_B1!$R$1,'HORA HORA'!B:B,PJ_B1!B26,'HORA HORA'!Y:Y,"&lt;&gt;"&amp;"EMPRESAS_2")</f>
        <v>0</v>
      </c>
      <c r="I26" s="36">
        <f>SUMIFS('HORA HORA'!L:L,'HORA HORA'!C:C,PJ_B1!$R$1,'HORA HORA'!B:B,PJ_B1!B26,'HORA HORA'!Y:Y,"&lt;&gt;"&amp;"EMPRESAS_2")</f>
        <v>0</v>
      </c>
      <c r="J26" s="36">
        <f>COUNTIFS(ACOMPANHAMENTO!S:S,"ACORDO IMPLANTADO",ACOMPANHAMENTO!BC:BC,B26,ACOMPANHAMENTO!H:H,PJ_B1!$R$1,ACOMPANHAMENTO!I:I,"="&amp;"Business Banking 1")</f>
        <v>0</v>
      </c>
      <c r="K26" s="12">
        <f>SUMIFS(ACOMPANHAMENTO!O:O,ACOMPANHAMENTO!H:H,PJ_B1!$R$1,ACOMPANHAMENTO!BC:BC,PJ_B1!B26,ACOMPANHAMENTO!I:I,"="&amp;"Business Banking 1")</f>
        <v>0</v>
      </c>
      <c r="L26" s="12">
        <f t="shared" si="7"/>
        <v>0</v>
      </c>
      <c r="M26" s="12">
        <f>SUMIFS(ACOMPANHAMENTO!R:R,ACOMPANHAMENTO!H:H,PJ_B1!$R$1,ACOMPANHAMENTO!BC:BC,PJ_B1!B26,ACOMPANHAMENTO!I:I,"="&amp;"Business Banking 1")</f>
        <v>0</v>
      </c>
      <c r="N26" s="12">
        <f t="shared" si="8"/>
        <v>0</v>
      </c>
      <c r="O26" s="11" t="str">
        <f t="shared" si="5"/>
        <v>-</v>
      </c>
      <c r="P26" s="11">
        <f>IFERROR(SUMIFS('HORA HORA'!$K:$K,'HORA HORA'!$B:$B,PJ_B1!$B26,'HORA HORA'!$C:$C,"="&amp;"PJ",'HORA HORA'!$Y:$Y,"&lt;&gt;"&amp;"EMPRESAS_2")/SUMIFS('HORA HORA'!$J:$J,'HORA HORA'!$B:$B,PJ_B1!$B26,'HORA HORA'!$C:$C,"="&amp;"PJ",'HORA HORA'!$Y:$Y,"&lt;&gt;"&amp;"EMPRESAS_2"),0)</f>
        <v>0</v>
      </c>
      <c r="Q26" s="11" t="str">
        <f t="shared" si="6"/>
        <v>-</v>
      </c>
    </row>
    <row r="27" spans="2:20" ht="13.9" customHeight="1" x14ac:dyDescent="0.25">
      <c r="B27" s="10">
        <v>46281</v>
      </c>
      <c r="C27" s="147">
        <f t="shared" si="4"/>
        <v>0</v>
      </c>
      <c r="D27" s="126">
        <f>SUMIFS(TEMPOS!AL:AL,TEMPOS!X:X,$R$2,TEMPOS!Y:Y,B27)</f>
        <v>0</v>
      </c>
      <c r="E27" s="84">
        <f>SUMIFS('HORA HORA'!G:G,'HORA HORA'!C:C,PJ_B1!$R$1,'HORA HORA'!B:B,PJ_B1!B27,'HORA HORA'!Y:Y,"&lt;&gt;"&amp;"EMPRESAS_2")</f>
        <v>0</v>
      </c>
      <c r="F27" s="84">
        <f>SUMIFS('HORA HORA'!H:H,'HORA HORA'!C:C,PJ_B1!$R$1,'HORA HORA'!B:B,PJ_B1!B27,'HORA HORA'!Y:Y,"&lt;&gt;"&amp;"EMPRESAS_2")</f>
        <v>0</v>
      </c>
      <c r="G27" s="5">
        <f>SUMIFS('HORA HORA'!J:J,'HORA HORA'!C:C,PJ_B1!$R$1,'HORA HORA'!B:B,PJ_B1!B27,'HORA HORA'!Y:Y,"&lt;&gt;"&amp;"EMPRESAS_2")</f>
        <v>0</v>
      </c>
      <c r="H27" s="5">
        <f>SUMIFS('HORA HORA'!K:K,'HORA HORA'!C:C,PJ_B1!$R$1,'HORA HORA'!B:B,PJ_B1!B27,'HORA HORA'!Y:Y,"&lt;&gt;"&amp;"EMPRESAS_2")</f>
        <v>0</v>
      </c>
      <c r="I27" s="36">
        <f>SUMIFS('HORA HORA'!L:L,'HORA HORA'!C:C,PJ_B1!$R$1,'HORA HORA'!B:B,PJ_B1!B27,'HORA HORA'!Y:Y,"&lt;&gt;"&amp;"EMPRESAS_2")</f>
        <v>0</v>
      </c>
      <c r="J27" s="36">
        <f>COUNTIFS(ACOMPANHAMENTO!S:S,"ACORDO IMPLANTADO",ACOMPANHAMENTO!BC:BC,B27,ACOMPANHAMENTO!H:H,PJ_B1!$R$1,ACOMPANHAMENTO!I:I,"="&amp;"Business Banking 1")</f>
        <v>0</v>
      </c>
      <c r="K27" s="12">
        <f>SUMIFS(ACOMPANHAMENTO!O:O,ACOMPANHAMENTO!H:H,PJ_B1!$R$1,ACOMPANHAMENTO!BC:BC,PJ_B1!B27,ACOMPANHAMENTO!I:I,"="&amp;"Business Banking 1")</f>
        <v>0</v>
      </c>
      <c r="L27" s="12">
        <f t="shared" si="7"/>
        <v>0</v>
      </c>
      <c r="M27" s="12">
        <f>SUMIFS(ACOMPANHAMENTO!R:R,ACOMPANHAMENTO!H:H,PJ_B1!$R$1,ACOMPANHAMENTO!BC:BC,PJ_B1!B27,ACOMPANHAMENTO!I:I,"="&amp;"Business Banking 1")</f>
        <v>0</v>
      </c>
      <c r="N27" s="12">
        <f t="shared" si="8"/>
        <v>0</v>
      </c>
      <c r="O27" s="11" t="str">
        <f t="shared" si="5"/>
        <v>-</v>
      </c>
      <c r="P27" s="11">
        <f>IFERROR(SUMIFS('HORA HORA'!$K:$K,'HORA HORA'!$B:$B,PJ_B1!$B27,'HORA HORA'!$C:$C,"="&amp;"PJ",'HORA HORA'!$Y:$Y,"&lt;&gt;"&amp;"EMPRESAS_2")/SUMIFS('HORA HORA'!$J:$J,'HORA HORA'!$B:$B,PJ_B1!$B27,'HORA HORA'!$C:$C,"="&amp;"PJ",'HORA HORA'!$Y:$Y,"&lt;&gt;"&amp;"EMPRESAS_2"),0)</f>
        <v>0</v>
      </c>
      <c r="Q27" s="11" t="str">
        <f t="shared" si="6"/>
        <v>-</v>
      </c>
    </row>
    <row r="28" spans="2:20" ht="13.9" customHeight="1" x14ac:dyDescent="0.25">
      <c r="B28" s="10">
        <v>46282</v>
      </c>
      <c r="C28" s="147">
        <f t="shared" si="4"/>
        <v>0</v>
      </c>
      <c r="D28" s="126">
        <f>SUMIFS(TEMPOS!AL:AL,TEMPOS!X:X,$R$2,TEMPOS!Y:Y,B28)</f>
        <v>0</v>
      </c>
      <c r="E28" s="84">
        <f>SUMIFS('HORA HORA'!G:G,'HORA HORA'!C:C,PJ_B1!$R$1,'HORA HORA'!B:B,PJ_B1!B28,'HORA HORA'!Y:Y,"&lt;&gt;"&amp;"EMPRESAS_2")</f>
        <v>0</v>
      </c>
      <c r="F28" s="84">
        <f>SUMIFS('HORA HORA'!H:H,'HORA HORA'!C:C,PJ_B1!$R$1,'HORA HORA'!B:B,PJ_B1!B28,'HORA HORA'!Y:Y,"&lt;&gt;"&amp;"EMPRESAS_2")</f>
        <v>0</v>
      </c>
      <c r="G28" s="5">
        <f>SUMIFS('HORA HORA'!J:J,'HORA HORA'!C:C,PJ_B1!$R$1,'HORA HORA'!B:B,PJ_B1!B28,'HORA HORA'!Y:Y,"&lt;&gt;"&amp;"EMPRESAS_2")</f>
        <v>0</v>
      </c>
      <c r="H28" s="5">
        <f>SUMIFS('HORA HORA'!K:K,'HORA HORA'!C:C,PJ_B1!$R$1,'HORA HORA'!B:B,PJ_B1!B28,'HORA HORA'!Y:Y,"&lt;&gt;"&amp;"EMPRESAS_2")</f>
        <v>0</v>
      </c>
      <c r="I28" s="36">
        <f>SUMIFS('HORA HORA'!L:L,'HORA HORA'!C:C,PJ_B1!$R$1,'HORA HORA'!B:B,PJ_B1!B28,'HORA HORA'!Y:Y,"&lt;&gt;"&amp;"EMPRESAS_2")</f>
        <v>0</v>
      </c>
      <c r="J28" s="36">
        <f>COUNTIFS(ACOMPANHAMENTO!S:S,"ACORDO IMPLANTADO",ACOMPANHAMENTO!BC:BC,B28,ACOMPANHAMENTO!H:H,PJ_B1!$R$1,ACOMPANHAMENTO!I:I,"="&amp;"Business Banking 1")</f>
        <v>0</v>
      </c>
      <c r="K28" s="12">
        <f>SUMIFS(ACOMPANHAMENTO!O:O,ACOMPANHAMENTO!H:H,PJ_B1!$R$1,ACOMPANHAMENTO!BC:BC,PJ_B1!B28,ACOMPANHAMENTO!I:I,"="&amp;"Business Banking 1")</f>
        <v>0</v>
      </c>
      <c r="L28" s="12">
        <f t="shared" si="7"/>
        <v>0</v>
      </c>
      <c r="M28" s="12">
        <f>SUMIFS(ACOMPANHAMENTO!R:R,ACOMPANHAMENTO!H:H,PJ_B1!$R$1,ACOMPANHAMENTO!BC:BC,PJ_B1!B28,ACOMPANHAMENTO!I:I,"="&amp;"Business Banking 1")</f>
        <v>0</v>
      </c>
      <c r="N28" s="12">
        <f t="shared" si="8"/>
        <v>0</v>
      </c>
      <c r="O28" s="11" t="str">
        <f t="shared" si="5"/>
        <v>-</v>
      </c>
      <c r="P28" s="11">
        <f>IFERROR(SUMIFS('HORA HORA'!$K:$K,'HORA HORA'!$B:$B,PJ_B1!$B28,'HORA HORA'!$C:$C,"="&amp;"PJ",'HORA HORA'!$Y:$Y,"&lt;&gt;"&amp;"EMPRESAS_2")/SUMIFS('HORA HORA'!$J:$J,'HORA HORA'!$B:$B,PJ_B1!$B28,'HORA HORA'!$C:$C,"="&amp;"PJ",'HORA HORA'!$Y:$Y,"&lt;&gt;"&amp;"EMPRESAS_2"),0)</f>
        <v>0</v>
      </c>
      <c r="Q28" s="11" t="str">
        <f t="shared" si="6"/>
        <v>-</v>
      </c>
    </row>
    <row r="29" spans="2:20" ht="13.9" customHeight="1" x14ac:dyDescent="0.25">
      <c r="B29" s="10">
        <v>46283</v>
      </c>
      <c r="C29" s="147">
        <f t="shared" si="4"/>
        <v>0</v>
      </c>
      <c r="D29" s="126">
        <f>SUMIFS(TEMPOS!AL:AL,TEMPOS!X:X,$R$2,TEMPOS!Y:Y,B29)</f>
        <v>0</v>
      </c>
      <c r="E29" s="84">
        <f>SUMIFS('HORA HORA'!G:G,'HORA HORA'!C:C,PJ_B1!$R$1,'HORA HORA'!B:B,PJ_B1!B29,'HORA HORA'!Y:Y,"&lt;&gt;"&amp;"EMPRESAS_2")</f>
        <v>0</v>
      </c>
      <c r="F29" s="84">
        <f>SUMIFS('HORA HORA'!H:H,'HORA HORA'!C:C,PJ_B1!$R$1,'HORA HORA'!B:B,PJ_B1!B29,'HORA HORA'!Y:Y,"&lt;&gt;"&amp;"EMPRESAS_2")</f>
        <v>0</v>
      </c>
      <c r="G29" s="5">
        <f>SUMIFS('HORA HORA'!J:J,'HORA HORA'!C:C,PJ_B1!$R$1,'HORA HORA'!B:B,PJ_B1!B29,'HORA HORA'!Y:Y,"&lt;&gt;"&amp;"EMPRESAS_2")</f>
        <v>0</v>
      </c>
      <c r="H29" s="5">
        <f>SUMIFS('HORA HORA'!K:K,'HORA HORA'!C:C,PJ_B1!$R$1,'HORA HORA'!B:B,PJ_B1!B29,'HORA HORA'!Y:Y,"&lt;&gt;"&amp;"EMPRESAS_2")</f>
        <v>0</v>
      </c>
      <c r="I29" s="36">
        <f>SUMIFS('HORA HORA'!L:L,'HORA HORA'!C:C,PJ_B1!$R$1,'HORA HORA'!B:B,PJ_B1!B29,'HORA HORA'!Y:Y,"&lt;&gt;"&amp;"EMPRESAS_2")</f>
        <v>0</v>
      </c>
      <c r="J29" s="36">
        <f>COUNTIFS(ACOMPANHAMENTO!S:S,"ACORDO IMPLANTADO",ACOMPANHAMENTO!BC:BC,B29,ACOMPANHAMENTO!H:H,PJ_B1!$R$1,ACOMPANHAMENTO!I:I,"="&amp;"Business Banking 1")</f>
        <v>0</v>
      </c>
      <c r="K29" s="12">
        <f>SUMIFS(ACOMPANHAMENTO!O:O,ACOMPANHAMENTO!H:H,PJ_B1!$R$1,ACOMPANHAMENTO!BC:BC,PJ_B1!B29,ACOMPANHAMENTO!I:I,"="&amp;"Business Banking 1")</f>
        <v>0</v>
      </c>
      <c r="L29" s="12">
        <f t="shared" si="7"/>
        <v>0</v>
      </c>
      <c r="M29" s="12">
        <f>SUMIFS(ACOMPANHAMENTO!R:R,ACOMPANHAMENTO!H:H,PJ_B1!$R$1,ACOMPANHAMENTO!BC:BC,PJ_B1!B29,ACOMPANHAMENTO!I:I,"="&amp;"Business Banking 1")</f>
        <v>0</v>
      </c>
      <c r="N29" s="12">
        <f t="shared" si="8"/>
        <v>0</v>
      </c>
      <c r="O29" s="11" t="str">
        <f t="shared" ref="O29:O31" si="9">IFERROR(IF(I29/G29=0,"-",I29/G29),"-")</f>
        <v>-</v>
      </c>
      <c r="P29" s="11">
        <f>IFERROR(SUMIFS('HORA HORA'!$K:$K,'HORA HORA'!$B:$B,PJ_B1!$B29,'HORA HORA'!$C:$C,"="&amp;"PJ",'HORA HORA'!$Y:$Y,"&lt;&gt;"&amp;"EMPRESAS_2")/SUMIFS('HORA HORA'!$J:$J,'HORA HORA'!$B:$B,PJ_B1!$B29,'HORA HORA'!$C:$C,"="&amp;"PJ",'HORA HORA'!$Y:$Y,"&lt;&gt;"&amp;"EMPRESAS_2"),0)</f>
        <v>0</v>
      </c>
      <c r="Q29" s="11" t="str">
        <f t="shared" si="6"/>
        <v>-</v>
      </c>
    </row>
    <row r="30" spans="2:20" ht="13.9" customHeight="1" x14ac:dyDescent="0.25">
      <c r="B30" s="10">
        <v>46286</v>
      </c>
      <c r="C30" s="147">
        <f t="shared" si="4"/>
        <v>0</v>
      </c>
      <c r="D30" s="126">
        <f>SUMIFS(TEMPOS!AL:AL,TEMPOS!X:X,$R$2,TEMPOS!Y:Y,B30)</f>
        <v>0</v>
      </c>
      <c r="E30" s="84">
        <f>SUMIFS('HORA HORA'!G:G,'HORA HORA'!C:C,PJ_B1!$R$1,'HORA HORA'!B:B,PJ_B1!B30,'HORA HORA'!Y:Y,"&lt;&gt;"&amp;"EMPRESAS_2")</f>
        <v>0</v>
      </c>
      <c r="F30" s="84">
        <f>SUMIFS('HORA HORA'!H:H,'HORA HORA'!C:C,PJ_B1!$R$1,'HORA HORA'!B:B,PJ_B1!B30,'HORA HORA'!Y:Y,"&lt;&gt;"&amp;"EMPRESAS_2")</f>
        <v>0</v>
      </c>
      <c r="G30" s="5">
        <f>SUMIFS('HORA HORA'!J:J,'HORA HORA'!C:C,PJ_B1!$R$1,'HORA HORA'!B:B,PJ_B1!B30,'HORA HORA'!Y:Y,"&lt;&gt;"&amp;"EMPRESAS_2")</f>
        <v>0</v>
      </c>
      <c r="H30" s="5">
        <f>SUMIFS('HORA HORA'!K:K,'HORA HORA'!C:C,PJ_B1!$R$1,'HORA HORA'!B:B,PJ_B1!B30,'HORA HORA'!Y:Y,"&lt;&gt;"&amp;"EMPRESAS_2")</f>
        <v>0</v>
      </c>
      <c r="I30" s="36">
        <f>SUMIFS('HORA HORA'!L:L,'HORA HORA'!C:C,PJ_B1!$R$1,'HORA HORA'!B:B,PJ_B1!B30,'HORA HORA'!Y:Y,"&lt;&gt;"&amp;"EMPRESAS_2")</f>
        <v>0</v>
      </c>
      <c r="J30" s="36">
        <f>COUNTIFS(ACOMPANHAMENTO!S:S,"ACORDO IMPLANTADO",ACOMPANHAMENTO!BC:BC,B30,ACOMPANHAMENTO!H:H,PJ_B1!$R$1,ACOMPANHAMENTO!I:I,"="&amp;"Business Banking 1")</f>
        <v>0</v>
      </c>
      <c r="K30" s="12">
        <f>SUMIFS(ACOMPANHAMENTO!O:O,ACOMPANHAMENTO!H:H,PJ_B1!$R$1,ACOMPANHAMENTO!BC:BC,PJ_B1!B30,ACOMPANHAMENTO!I:I,"="&amp;"Business Banking 1")</f>
        <v>0</v>
      </c>
      <c r="L30" s="12">
        <f t="shared" ref="L30:L33" si="10">IFERROR(K30/I30,0)</f>
        <v>0</v>
      </c>
      <c r="M30" s="12">
        <f>SUMIFS(ACOMPANHAMENTO!R:R,ACOMPANHAMENTO!H:H,PJ_B1!$R$1,ACOMPANHAMENTO!BC:BC,PJ_B1!B30,ACOMPANHAMENTO!I:I,"="&amp;"Business Banking 1")</f>
        <v>0</v>
      </c>
      <c r="N30" s="12">
        <f t="shared" ref="N30:N33" si="11">IFERROR(M30/I30,0)</f>
        <v>0</v>
      </c>
      <c r="O30" s="11" t="str">
        <f t="shared" si="9"/>
        <v>-</v>
      </c>
      <c r="P30" s="11">
        <f>IFERROR(SUMIFS('HORA HORA'!$K:$K,'HORA HORA'!$B:$B,PJ_B1!$B30,'HORA HORA'!$C:$C,"="&amp;"PJ",'HORA HORA'!$Y:$Y,"&lt;&gt;"&amp;"EMPRESAS_2")/SUMIFS('HORA HORA'!$J:$J,'HORA HORA'!$B:$B,PJ_B1!$B30,'HORA HORA'!$C:$C,"="&amp;"PJ",'HORA HORA'!$Y:$Y,"&lt;&gt;"&amp;"EMPRESAS_2"),0)</f>
        <v>0</v>
      </c>
      <c r="Q30" s="11" t="str">
        <f t="shared" si="6"/>
        <v>-</v>
      </c>
    </row>
    <row r="31" spans="2:20" ht="13.9" customHeight="1" x14ac:dyDescent="0.25">
      <c r="B31" s="10">
        <v>46287</v>
      </c>
      <c r="C31" s="147">
        <f t="shared" si="4"/>
        <v>0</v>
      </c>
      <c r="D31" s="126">
        <f>SUMIFS(TEMPOS!AL:AL,TEMPOS!X:X,$R$2,TEMPOS!Y:Y,B31)</f>
        <v>0</v>
      </c>
      <c r="E31" s="84">
        <f>SUMIFS('HORA HORA'!G:G,'HORA HORA'!C:C,PJ_B1!$R$1,'HORA HORA'!B:B,PJ_B1!B31,'HORA HORA'!Y:Y,"&lt;&gt;"&amp;"EMPRESAS_2")</f>
        <v>0</v>
      </c>
      <c r="F31" s="84">
        <f>SUMIFS('HORA HORA'!H:H,'HORA HORA'!C:C,PJ_B1!$R$1,'HORA HORA'!B:B,PJ_B1!B31,'HORA HORA'!Y:Y,"&lt;&gt;"&amp;"EMPRESAS_2")</f>
        <v>0</v>
      </c>
      <c r="G31" s="5">
        <f>SUMIFS('HORA HORA'!J:J,'HORA HORA'!C:C,PJ_B1!$R$1,'HORA HORA'!B:B,PJ_B1!B31,'HORA HORA'!Y:Y,"&lt;&gt;"&amp;"EMPRESAS_2")</f>
        <v>0</v>
      </c>
      <c r="H31" s="5">
        <f>SUMIFS('HORA HORA'!K:K,'HORA HORA'!C:C,PJ_B1!$R$1,'HORA HORA'!B:B,PJ_B1!B31,'HORA HORA'!Y:Y,"&lt;&gt;"&amp;"EMPRESAS_2")</f>
        <v>0</v>
      </c>
      <c r="I31" s="36">
        <f>SUMIFS('HORA HORA'!L:L,'HORA HORA'!C:C,PJ_B1!$R$1,'HORA HORA'!B:B,PJ_B1!B31,'HORA HORA'!Y:Y,"&lt;&gt;"&amp;"EMPRESAS_2")</f>
        <v>0</v>
      </c>
      <c r="J31" s="36">
        <f>COUNTIFS(ACOMPANHAMENTO!S:S,"ACORDO IMPLANTADO",ACOMPANHAMENTO!BC:BC,B31,ACOMPANHAMENTO!H:H,PJ_B1!$R$1,ACOMPANHAMENTO!I:I,"="&amp;"Business Banking 1")</f>
        <v>0</v>
      </c>
      <c r="K31" s="12">
        <f>SUMIFS(ACOMPANHAMENTO!O:O,ACOMPANHAMENTO!H:H,PJ_B1!$R$1,ACOMPANHAMENTO!BC:BC,PJ_B1!B31,ACOMPANHAMENTO!I:I,"="&amp;"Business Banking 1")</f>
        <v>0</v>
      </c>
      <c r="L31" s="12">
        <f t="shared" si="10"/>
        <v>0</v>
      </c>
      <c r="M31" s="12">
        <f>SUMIFS(ACOMPANHAMENTO!R:R,ACOMPANHAMENTO!H:H,PJ_B1!$R$1,ACOMPANHAMENTO!BC:BC,PJ_B1!B31,ACOMPANHAMENTO!I:I,"="&amp;"Business Banking 1")</f>
        <v>0</v>
      </c>
      <c r="N31" s="12">
        <f t="shared" si="11"/>
        <v>0</v>
      </c>
      <c r="O31" s="11" t="str">
        <f t="shared" si="9"/>
        <v>-</v>
      </c>
      <c r="P31" s="11">
        <f>IFERROR(SUMIFS('HORA HORA'!$K:$K,'HORA HORA'!$B:$B,PJ_B1!$B31,'HORA HORA'!$C:$C,"="&amp;"PJ",'HORA HORA'!$Y:$Y,"&lt;&gt;"&amp;"EMPRESAS_2")/SUMIFS('HORA HORA'!$J:$J,'HORA HORA'!$B:$B,PJ_B1!$B31,'HORA HORA'!$C:$C,"="&amp;"PJ",'HORA HORA'!$Y:$Y,"&lt;&gt;"&amp;"EMPRESAS_2"),0)</f>
        <v>0</v>
      </c>
      <c r="Q31" s="11" t="str">
        <f t="shared" si="6"/>
        <v>-</v>
      </c>
    </row>
    <row r="32" spans="2:20" x14ac:dyDescent="0.25">
      <c r="B32" s="10">
        <v>46288</v>
      </c>
      <c r="C32" s="147">
        <f t="shared" si="4"/>
        <v>0</v>
      </c>
      <c r="D32" s="126">
        <f>SUMIFS(TEMPOS!AL:AL,TEMPOS!X:X,$R$2,TEMPOS!Y:Y,B32)</f>
        <v>0</v>
      </c>
      <c r="E32" s="84">
        <f>SUMIFS('HORA HORA'!G:G,'HORA HORA'!C:C,PJ_B1!$R$1,'HORA HORA'!B:B,PJ_B1!B32,'HORA HORA'!Y:Y,"&lt;&gt;"&amp;"EMPRESAS_2")</f>
        <v>0</v>
      </c>
      <c r="F32" s="84">
        <f>SUMIFS('HORA HORA'!H:H,'HORA HORA'!C:C,PJ_B1!$R$1,'HORA HORA'!B:B,PJ_B1!B32,'HORA HORA'!Y:Y,"&lt;&gt;"&amp;"EMPRESAS_2")</f>
        <v>0</v>
      </c>
      <c r="G32" s="5">
        <f>SUMIFS('HORA HORA'!J:J,'HORA HORA'!C:C,PJ_B1!$R$1,'HORA HORA'!B:B,PJ_B1!B32,'HORA HORA'!Y:Y,"&lt;&gt;"&amp;"EMPRESAS_2")</f>
        <v>0</v>
      </c>
      <c r="H32" s="5">
        <f>SUMIFS('HORA HORA'!K:K,'HORA HORA'!C:C,PJ_B1!$R$1,'HORA HORA'!B:B,PJ_B1!B32,'HORA HORA'!Y:Y,"&lt;&gt;"&amp;"EMPRESAS_2")</f>
        <v>0</v>
      </c>
      <c r="I32" s="36">
        <f>SUMIFS('HORA HORA'!L:L,'HORA HORA'!C:C,PJ_B1!$R$1,'HORA HORA'!B:B,PJ_B1!B32,'HORA HORA'!Y:Y,"&lt;&gt;"&amp;"EMPRESAS_2")</f>
        <v>0</v>
      </c>
      <c r="J32" s="36">
        <f>COUNTIFS(ACOMPANHAMENTO!S:S,"ACORDO IMPLANTADO",ACOMPANHAMENTO!BC:BC,B32,ACOMPANHAMENTO!H:H,PJ_B1!$R$1,ACOMPANHAMENTO!I:I,"="&amp;"Business Banking 1")</f>
        <v>0</v>
      </c>
      <c r="K32" s="12">
        <f>SUMIFS(ACOMPANHAMENTO!O:O,ACOMPANHAMENTO!H:H,PJ_B1!$R$1,ACOMPANHAMENTO!BC:BC,PJ_B1!B32,ACOMPANHAMENTO!I:I,"="&amp;"Business Banking 1")</f>
        <v>0</v>
      </c>
      <c r="L32" s="12">
        <f t="shared" si="10"/>
        <v>0</v>
      </c>
      <c r="M32" s="12">
        <f>SUMIFS(ACOMPANHAMENTO!R:R,ACOMPANHAMENTO!H:H,PJ_B1!$R$1,ACOMPANHAMENTO!BC:BC,PJ_B1!B32,ACOMPANHAMENTO!I:I,"="&amp;"Business Banking 1")</f>
        <v>0</v>
      </c>
      <c r="N32" s="12">
        <f t="shared" si="11"/>
        <v>0</v>
      </c>
      <c r="O32" s="11" t="str">
        <f t="shared" ref="O32:O33" si="12">IFERROR(IF(I32/G32=0,"-",I32/G32),"-")</f>
        <v>-</v>
      </c>
      <c r="P32" s="11">
        <f>IFERROR(SUMIFS('HORA HORA'!$K:$K,'HORA HORA'!$B:$B,PJ_B1!$B32,'HORA HORA'!$C:$C,"="&amp;"PJ",'HORA HORA'!$Y:$Y,"&lt;&gt;"&amp;"EMPRESAS_2")/SUMIFS('HORA HORA'!$J:$J,'HORA HORA'!$B:$B,PJ_B1!$B32,'HORA HORA'!$C:$C,"="&amp;"PJ",'HORA HORA'!$Y:$Y,"&lt;&gt;"&amp;"EMPRESAS_2"),0)</f>
        <v>0</v>
      </c>
      <c r="Q32" s="11" t="str">
        <f t="shared" si="6"/>
        <v>-</v>
      </c>
    </row>
    <row r="33" spans="2:17" x14ac:dyDescent="0.25">
      <c r="B33" s="10">
        <v>46289</v>
      </c>
      <c r="C33" s="147">
        <f t="shared" si="4"/>
        <v>0</v>
      </c>
      <c r="D33" s="126">
        <f>SUMIFS(TEMPOS!AL:AL,TEMPOS!X:X,$R$2,TEMPOS!Y:Y,B33)</f>
        <v>0</v>
      </c>
      <c r="E33" s="84">
        <f>SUMIFS('HORA HORA'!G:G,'HORA HORA'!C:C,PJ_B1!$R$1,'HORA HORA'!B:B,PJ_B1!B33,'HORA HORA'!Y:Y,"&lt;&gt;"&amp;"EMPRESAS_2")</f>
        <v>0</v>
      </c>
      <c r="F33" s="84">
        <f>SUMIFS('HORA HORA'!H:H,'HORA HORA'!C:C,PJ_B1!$R$1,'HORA HORA'!B:B,PJ_B1!B33,'HORA HORA'!Y:Y,"&lt;&gt;"&amp;"EMPRESAS_2")</f>
        <v>0</v>
      </c>
      <c r="G33" s="5">
        <f>SUMIFS('HORA HORA'!J:J,'HORA HORA'!C:C,PJ_B1!$R$1,'HORA HORA'!B:B,PJ_B1!B33,'HORA HORA'!Y:Y,"&lt;&gt;"&amp;"EMPRESAS_2")</f>
        <v>0</v>
      </c>
      <c r="H33" s="5">
        <f>SUMIFS('HORA HORA'!K:K,'HORA HORA'!C:C,PJ_B1!$R$1,'HORA HORA'!B:B,PJ_B1!B33,'HORA HORA'!Y:Y,"&lt;&gt;"&amp;"EMPRESAS_2")</f>
        <v>0</v>
      </c>
      <c r="I33" s="36">
        <f>SUMIFS('HORA HORA'!L:L,'HORA HORA'!C:C,PJ_B1!$R$1,'HORA HORA'!B:B,PJ_B1!B33,'HORA HORA'!Y:Y,"&lt;&gt;"&amp;"EMPRESAS_2")</f>
        <v>0</v>
      </c>
      <c r="J33" s="36">
        <f>COUNTIFS(ACOMPANHAMENTO!S:S,"ACORDO IMPLANTADO",ACOMPANHAMENTO!BC:BC,B33,ACOMPANHAMENTO!H:H,PJ_B1!$R$1,ACOMPANHAMENTO!I:I,"="&amp;"Business Banking 1")</f>
        <v>0</v>
      </c>
      <c r="K33" s="12">
        <f>SUMIFS(ACOMPANHAMENTO!O:O,ACOMPANHAMENTO!H:H,PJ_B1!$R$1,ACOMPANHAMENTO!BC:BC,PJ_B1!B33,ACOMPANHAMENTO!I:I,"="&amp;"Business Banking 1")</f>
        <v>0</v>
      </c>
      <c r="L33" s="12">
        <f t="shared" si="10"/>
        <v>0</v>
      </c>
      <c r="M33" s="12">
        <f>SUMIFS(ACOMPANHAMENTO!R:R,ACOMPANHAMENTO!H:H,PJ_B1!$R$1,ACOMPANHAMENTO!BC:BC,PJ_B1!B33,ACOMPANHAMENTO!I:I,"="&amp;"Business Banking 1")</f>
        <v>0</v>
      </c>
      <c r="N33" s="12">
        <f t="shared" si="11"/>
        <v>0</v>
      </c>
      <c r="O33" s="11" t="str">
        <f t="shared" si="12"/>
        <v>-</v>
      </c>
      <c r="P33" s="11">
        <f>IFERROR(SUMIFS('HORA HORA'!$K:$K,'HORA HORA'!$B:$B,PJ_B1!$B33,'HORA HORA'!$C:$C,"="&amp;"PJ",'HORA HORA'!$Y:$Y,"&lt;&gt;"&amp;"EMPRESAS_2")/SUMIFS('HORA HORA'!$J:$J,'HORA HORA'!$B:$B,PJ_B1!$B33,'HORA HORA'!$C:$C,"="&amp;"PJ",'HORA HORA'!$Y:$Y,"&lt;&gt;"&amp;"EMPRESAS_2"),0)</f>
        <v>0</v>
      </c>
      <c r="Q33" s="11" t="str">
        <f t="shared" si="6"/>
        <v>-</v>
      </c>
    </row>
    <row r="34" spans="2:17" x14ac:dyDescent="0.25">
      <c r="B34" s="10">
        <v>46290</v>
      </c>
      <c r="C34" s="147">
        <f t="shared" si="4"/>
        <v>0</v>
      </c>
      <c r="D34" s="126">
        <f>SUMIFS(TEMPOS!AL:AL,TEMPOS!X:X,$R$2,TEMPOS!Y:Y,B34)</f>
        <v>0</v>
      </c>
      <c r="E34" s="84">
        <f>SUMIFS('HORA HORA'!G:G,'HORA HORA'!C:C,PJ_B1!$R$1,'HORA HORA'!B:B,PJ_B1!B34,'HORA HORA'!Y:Y,"&lt;&gt;"&amp;"EMPRESAS_2")</f>
        <v>0</v>
      </c>
      <c r="F34" s="84">
        <f>SUMIFS('HORA HORA'!H:H,'HORA HORA'!C:C,PJ_B1!$R$1,'HORA HORA'!B:B,PJ_B1!B34,'HORA HORA'!Y:Y,"&lt;&gt;"&amp;"EMPRESAS_2")</f>
        <v>0</v>
      </c>
      <c r="G34" s="5">
        <f>SUMIFS('HORA HORA'!J:J,'HORA HORA'!C:C,PJ_B1!$R$1,'HORA HORA'!B:B,PJ_B1!B34,'HORA HORA'!Y:Y,"&lt;&gt;"&amp;"EMPRESAS_2")</f>
        <v>0</v>
      </c>
      <c r="H34" s="5">
        <f>SUMIFS('HORA HORA'!K:K,'HORA HORA'!C:C,PJ_B1!$R$1,'HORA HORA'!B:B,PJ_B1!B34,'HORA HORA'!Y:Y,"&lt;&gt;"&amp;"EMPRESAS_2")</f>
        <v>0</v>
      </c>
      <c r="I34" s="36">
        <f>SUMIFS('HORA HORA'!L:L,'HORA HORA'!C:C,PJ_B1!$R$1,'HORA HORA'!B:B,PJ_B1!B34,'HORA HORA'!Y:Y,"&lt;&gt;"&amp;"EMPRESAS_2")</f>
        <v>0</v>
      </c>
      <c r="J34" s="36">
        <f>COUNTIFS(ACOMPANHAMENTO!S:S,"ACORDO IMPLANTADO",ACOMPANHAMENTO!BC:BC,B34,ACOMPANHAMENTO!H:H,PJ_B1!$R$1,ACOMPANHAMENTO!I:I,"="&amp;"Business Banking 1")</f>
        <v>0</v>
      </c>
      <c r="K34" s="12">
        <f>SUMIFS(ACOMPANHAMENTO!O:O,ACOMPANHAMENTO!H:H,PJ_B1!$R$1,ACOMPANHAMENTO!BC:BC,PJ_B1!B34,ACOMPANHAMENTO!I:I,"="&amp;"Business Banking 1")</f>
        <v>0</v>
      </c>
      <c r="L34" s="12">
        <f t="shared" ref="L34" si="13">IFERROR(K34/I34,0)</f>
        <v>0</v>
      </c>
      <c r="M34" s="12">
        <f>SUMIFS(ACOMPANHAMENTO!R:R,ACOMPANHAMENTO!H:H,PJ_B1!$R$1,ACOMPANHAMENTO!BC:BC,PJ_B1!B34,ACOMPANHAMENTO!I:I,"="&amp;"Business Banking 1")</f>
        <v>0</v>
      </c>
      <c r="N34" s="12">
        <f t="shared" ref="N34" si="14">IFERROR(M34/I34,0)</f>
        <v>0</v>
      </c>
      <c r="O34" s="11" t="str">
        <f t="shared" ref="O34" si="15">IFERROR(IF(I34/G34=0,"-",I34/G34),"-")</f>
        <v>-</v>
      </c>
      <c r="P34" s="11">
        <f>IFERROR(SUMIFS('HORA HORA'!$K:$K,'HORA HORA'!$B:$B,PJ_B1!$B34,'HORA HORA'!$C:$C,"="&amp;"PJ",'HORA HORA'!$Y:$Y,"&lt;&gt;"&amp;"EMPRESAS_2")/SUMIFS('HORA HORA'!$J:$J,'HORA HORA'!$B:$B,PJ_B1!$B34,'HORA HORA'!$C:$C,"="&amp;"PJ",'HORA HORA'!$Y:$Y,"&lt;&gt;"&amp;"EMPRESAS_2"),0)</f>
        <v>0</v>
      </c>
      <c r="Q34" s="11" t="str">
        <f t="shared" ref="Q34" si="16">IFERROR(J34/I34,"-")</f>
        <v>-</v>
      </c>
    </row>
    <row r="35" spans="2:17" x14ac:dyDescent="0.25">
      <c r="B35" s="10">
        <v>46293</v>
      </c>
      <c r="C35" s="147">
        <f t="shared" si="4"/>
        <v>0</v>
      </c>
      <c r="D35" s="126">
        <f>SUMIFS(TEMPOS!AL:AL,TEMPOS!X:X,$R$2,TEMPOS!Y:Y,B35)</f>
        <v>0</v>
      </c>
      <c r="E35" s="84">
        <f>SUMIFS('HORA HORA'!G:G,'HORA HORA'!C:C,PJ_B1!$R$1,'HORA HORA'!B:B,PJ_B1!B35,'HORA HORA'!Y:Y,"&lt;&gt;"&amp;"EMPRESAS_2")</f>
        <v>0</v>
      </c>
      <c r="F35" s="84">
        <f>SUMIFS('HORA HORA'!H:H,'HORA HORA'!C:C,PJ_B1!$R$1,'HORA HORA'!B:B,PJ_B1!B35,'HORA HORA'!Y:Y,"&lt;&gt;"&amp;"EMPRESAS_2")</f>
        <v>0</v>
      </c>
      <c r="G35" s="5">
        <f>SUMIFS('HORA HORA'!J:J,'HORA HORA'!C:C,PJ_B1!$R$1,'HORA HORA'!B:B,PJ_B1!B35,'HORA HORA'!Y:Y,"&lt;&gt;"&amp;"EMPRESAS_2")</f>
        <v>0</v>
      </c>
      <c r="H35" s="5">
        <f>SUMIFS('HORA HORA'!K:K,'HORA HORA'!C:C,PJ_B1!$R$1,'HORA HORA'!B:B,PJ_B1!B35,'HORA HORA'!Y:Y,"&lt;&gt;"&amp;"EMPRESAS_2")</f>
        <v>0</v>
      </c>
      <c r="I35" s="36">
        <f>SUMIFS('HORA HORA'!L:L,'HORA HORA'!C:C,PJ_B1!$R$1,'HORA HORA'!B:B,PJ_B1!B35,'HORA HORA'!Y:Y,"&lt;&gt;"&amp;"EMPRESAS_2")</f>
        <v>0</v>
      </c>
      <c r="J35" s="36">
        <f>COUNTIFS(ACOMPANHAMENTO!S:S,"ACORDO IMPLANTADO",ACOMPANHAMENTO!BC:BC,B35,ACOMPANHAMENTO!H:H,PJ_B1!$R$1,ACOMPANHAMENTO!I:I,"="&amp;"Business Banking 1")</f>
        <v>0</v>
      </c>
      <c r="K35" s="12">
        <f>SUMIFS(ACOMPANHAMENTO!O:O,ACOMPANHAMENTO!H:H,PJ_B1!$R$1,ACOMPANHAMENTO!BC:BC,PJ_B1!B35,ACOMPANHAMENTO!I:I,"="&amp;"Business Banking 1")</f>
        <v>0</v>
      </c>
      <c r="L35" s="12">
        <f t="shared" ref="L35:L36" si="17">IFERROR(K35/I35,0)</f>
        <v>0</v>
      </c>
      <c r="M35" s="12">
        <f>SUMIFS(ACOMPANHAMENTO!R:R,ACOMPANHAMENTO!H:H,PJ_B1!$R$1,ACOMPANHAMENTO!BC:BC,PJ_B1!B35,ACOMPANHAMENTO!I:I,"="&amp;"Business Banking 1")</f>
        <v>0</v>
      </c>
      <c r="N35" s="12">
        <f t="shared" ref="N35:N36" si="18">IFERROR(M35/I35,0)</f>
        <v>0</v>
      </c>
      <c r="O35" s="11" t="str">
        <f t="shared" ref="O35:O36" si="19">IFERROR(IF(I35/G35=0,"-",I35/G35),"-")</f>
        <v>-</v>
      </c>
      <c r="P35" s="11">
        <f>IFERROR(SUMIFS('HORA HORA'!$K:$K,'HORA HORA'!$B:$B,PJ_B1!$B35,'HORA HORA'!$C:$C,"="&amp;"PJ",'HORA HORA'!$Y:$Y,"&lt;&gt;"&amp;"EMPRESAS_2")/SUMIFS('HORA HORA'!$J:$J,'HORA HORA'!$B:$B,PJ_B1!$B35,'HORA HORA'!$C:$C,"="&amp;"PJ",'HORA HORA'!$Y:$Y,"&lt;&gt;"&amp;"EMPRESAS_2"),0)</f>
        <v>0</v>
      </c>
      <c r="Q35" s="11" t="str">
        <f t="shared" ref="Q35:Q36" si="20">IFERROR(J35/I35,"-")</f>
        <v>-</v>
      </c>
    </row>
    <row r="36" spans="2:17" x14ac:dyDescent="0.25">
      <c r="B36" s="10">
        <v>46294</v>
      </c>
      <c r="C36" s="147">
        <f t="shared" si="4"/>
        <v>0</v>
      </c>
      <c r="D36" s="126">
        <f>SUMIFS(TEMPOS!AL:AL,TEMPOS!X:X,$R$2,TEMPOS!Y:Y,B36)</f>
        <v>0</v>
      </c>
      <c r="E36" s="84">
        <f>SUMIFS('HORA HORA'!G:G,'HORA HORA'!C:C,PJ_B1!$R$1,'HORA HORA'!B:B,PJ_B1!B36,'HORA HORA'!Y:Y,"&lt;&gt;"&amp;"EMPRESAS_2")</f>
        <v>0</v>
      </c>
      <c r="F36" s="84">
        <f>SUMIFS('HORA HORA'!H:H,'HORA HORA'!C:C,PJ_B1!$R$1,'HORA HORA'!B:B,PJ_B1!B36,'HORA HORA'!Y:Y,"&lt;&gt;"&amp;"EMPRESAS_2")</f>
        <v>0</v>
      </c>
      <c r="G36" s="5">
        <f>SUMIFS('HORA HORA'!J:J,'HORA HORA'!C:C,PJ_B1!$R$1,'HORA HORA'!B:B,PJ_B1!B36,'HORA HORA'!Y:Y,"&lt;&gt;"&amp;"EMPRESAS_2")</f>
        <v>0</v>
      </c>
      <c r="H36" s="5">
        <f>SUMIFS('HORA HORA'!K:K,'HORA HORA'!C:C,PJ_B1!$R$1,'HORA HORA'!B:B,PJ_B1!B36,'HORA HORA'!Y:Y,"&lt;&gt;"&amp;"EMPRESAS_2")</f>
        <v>0</v>
      </c>
      <c r="I36" s="36">
        <f>SUMIFS('HORA HORA'!L:L,'HORA HORA'!C:C,PJ_B1!$R$1,'HORA HORA'!B:B,PJ_B1!B36,'HORA HORA'!Y:Y,"&lt;&gt;"&amp;"EMPRESAS_2")</f>
        <v>0</v>
      </c>
      <c r="J36" s="36">
        <f>COUNTIFS(ACOMPANHAMENTO!S:S,"ACORDO IMPLANTADO",ACOMPANHAMENTO!BC:BC,B36,ACOMPANHAMENTO!H:H,PJ_B1!$R$1,ACOMPANHAMENTO!I:I,"="&amp;"Business Banking 1")</f>
        <v>0</v>
      </c>
      <c r="K36" s="12">
        <f>SUMIFS(ACOMPANHAMENTO!O:O,ACOMPANHAMENTO!H:H,PJ_B1!$R$1,ACOMPANHAMENTO!BC:BC,PJ_B1!B36,ACOMPANHAMENTO!I:I,"="&amp;"Business Banking 1")</f>
        <v>0</v>
      </c>
      <c r="L36" s="12">
        <f t="shared" si="17"/>
        <v>0</v>
      </c>
      <c r="M36" s="12">
        <f>SUMIFS(ACOMPANHAMENTO!R:R,ACOMPANHAMENTO!H:H,PJ_B1!$R$1,ACOMPANHAMENTO!BC:BC,PJ_B1!B36,ACOMPANHAMENTO!I:I,"="&amp;"Business Banking 1")</f>
        <v>0</v>
      </c>
      <c r="N36" s="12">
        <f t="shared" si="18"/>
        <v>0</v>
      </c>
      <c r="O36" s="11" t="str">
        <f t="shared" si="19"/>
        <v>-</v>
      </c>
      <c r="P36" s="11">
        <f>IFERROR(SUMIFS('HORA HORA'!$K:$K,'HORA HORA'!$B:$B,PJ_B1!$B36,'HORA HORA'!$C:$C,"="&amp;"PJ",'HORA HORA'!$Y:$Y,"&lt;&gt;"&amp;"EMPRESAS_2")/SUMIFS('HORA HORA'!$J:$J,'HORA HORA'!$B:$B,PJ_B1!$B36,'HORA HORA'!$C:$C,"="&amp;"PJ",'HORA HORA'!$Y:$Y,"&lt;&gt;"&amp;"EMPRESAS_2"),0)</f>
        <v>0</v>
      </c>
      <c r="Q36" s="11" t="str">
        <f t="shared" si="20"/>
        <v>-</v>
      </c>
    </row>
    <row r="37" spans="2:17" x14ac:dyDescent="0.25">
      <c r="B37" s="10">
        <v>46295</v>
      </c>
      <c r="C37" s="147">
        <f t="shared" ref="C37" si="21">D37/$A$7</f>
        <v>0</v>
      </c>
      <c r="D37" s="126">
        <f>SUMIFS(TEMPOS!AL:AL,TEMPOS!X:X,$R$2,TEMPOS!Y:Y,B37)</f>
        <v>0</v>
      </c>
      <c r="E37" s="84">
        <f>SUMIFS('HORA HORA'!G:G,'HORA HORA'!C:C,PJ_B1!$R$1,'HORA HORA'!B:B,PJ_B1!B37,'HORA HORA'!Y:Y,"&lt;&gt;"&amp;"EMPRESAS_2")</f>
        <v>0</v>
      </c>
      <c r="F37" s="84">
        <f>SUMIFS('HORA HORA'!H:H,'HORA HORA'!C:C,PJ_B1!$R$1,'HORA HORA'!B:B,PJ_B1!B37,'HORA HORA'!Y:Y,"&lt;&gt;"&amp;"EMPRESAS_2")</f>
        <v>0</v>
      </c>
      <c r="G37" s="5">
        <f>SUMIFS('HORA HORA'!J:J,'HORA HORA'!C:C,PJ_B1!$R$1,'HORA HORA'!B:B,PJ_B1!B37,'HORA HORA'!Y:Y,"&lt;&gt;"&amp;"EMPRESAS_2")</f>
        <v>0</v>
      </c>
      <c r="H37" s="5">
        <f>SUMIFS('HORA HORA'!K:K,'HORA HORA'!C:C,PJ_B1!$R$1,'HORA HORA'!B:B,PJ_B1!B37,'HORA HORA'!Y:Y,"&lt;&gt;"&amp;"EMPRESAS_2")</f>
        <v>0</v>
      </c>
      <c r="I37" s="36">
        <f>SUMIFS('HORA HORA'!L:L,'HORA HORA'!C:C,PJ_B1!$R$1,'HORA HORA'!B:B,PJ_B1!B37,'HORA HORA'!Y:Y,"&lt;&gt;"&amp;"EMPRESAS_2")</f>
        <v>0</v>
      </c>
      <c r="J37" s="36">
        <f>COUNTIFS(ACOMPANHAMENTO!S:S,"ACORDO IMPLANTADO",ACOMPANHAMENTO!BC:BC,B37,ACOMPANHAMENTO!H:H,PJ_B1!$R$1,ACOMPANHAMENTO!I:I,"="&amp;"Business Banking 1")</f>
        <v>0</v>
      </c>
      <c r="K37" s="12">
        <f>SUMIFS(ACOMPANHAMENTO!O:O,ACOMPANHAMENTO!H:H,PJ_B1!$R$1,ACOMPANHAMENTO!BC:BC,PJ_B1!B37,ACOMPANHAMENTO!I:I,"="&amp;"Business Banking 1")</f>
        <v>0</v>
      </c>
      <c r="L37" s="12">
        <f t="shared" ref="L37" si="22">IFERROR(K37/I37,0)</f>
        <v>0</v>
      </c>
      <c r="M37" s="12">
        <f>SUMIFS(ACOMPANHAMENTO!R:R,ACOMPANHAMENTO!H:H,PJ_B1!$R$1,ACOMPANHAMENTO!BC:BC,PJ_B1!B37,ACOMPANHAMENTO!I:I,"="&amp;"Business Banking 1")</f>
        <v>0</v>
      </c>
      <c r="N37" s="12">
        <f t="shared" ref="N37" si="23">IFERROR(M37/I37,0)</f>
        <v>0</v>
      </c>
      <c r="O37" s="11" t="str">
        <f t="shared" ref="O37" si="24">IFERROR(IF(I37/G37=0,"-",I37/G37),"-")</f>
        <v>-</v>
      </c>
      <c r="P37" s="11">
        <f>IFERROR(SUMIFS('HORA HORA'!$K:$K,'HORA HORA'!$B:$B,PJ_B1!$B37,'HORA HORA'!$C:$C,"="&amp;"PJ",'HORA HORA'!$Y:$Y,"&lt;&gt;"&amp;"EMPRESAS_2")/SUMIFS('HORA HORA'!$J:$J,'HORA HORA'!$B:$B,PJ_B1!$B37,'HORA HORA'!$C:$C,"="&amp;"PJ",'HORA HORA'!$Y:$Y,"&lt;&gt;"&amp;"EMPRESAS_2"),0)</f>
        <v>0</v>
      </c>
      <c r="Q37" s="11" t="str">
        <f t="shared" ref="Q37" si="25">IFERROR(J37/I37,"-")</f>
        <v>-</v>
      </c>
    </row>
  </sheetData>
  <mergeCells count="3">
    <mergeCell ref="B6:B7"/>
    <mergeCell ref="J4:R5"/>
    <mergeCell ref="I2:Q3"/>
  </mergeCells>
  <conditionalFormatting sqref="D13:Q14">
    <cfRule type="cellIs" dxfId="10" priority="1" operator="lessThan">
      <formula>1</formula>
    </cfRule>
    <cfRule type="cellIs" dxfId="9" priority="2" operator="greaterThan">
      <formula>1</formula>
    </cfRule>
  </conditionalFormatting>
  <conditionalFormatting sqref="G17:Q37">
    <cfRule type="cellIs" dxfId="8" priority="9" operator="greaterThan">
      <formula>G$7</formula>
    </cfRule>
  </conditionalFormatting>
  <conditionalFormatting sqref="J17:J37">
    <cfRule type="cellIs" dxfId="7" priority="7" operator="greaterThanOrEqual">
      <formula>3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:Q1 V29:XFD29 G4:S5 G2:H3 T15:XFD16 G38:S1048576 G8:S8 B7 R6:S7 R16:S16 L9 G15:S15 S1 R18:S19 S17 H10:L10 T1:XFD10 L11:M11 B15:B16 B8:B10 B38:B1048576 B1:B5 L14:M14 R30:XFD32 N9:S9 R33:S36 T33:XFD1048576 N10 R23:XFD28 R37:S37 U18:XFD19 U17:XFD17 R20:S22 U20:XFD22 R10:S10 O10:Q1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F405-D337-4AE4-8889-377835115FE6}">
  <sheetPr>
    <tabColor rgb="FF00B050"/>
  </sheetPr>
  <dimension ref="A1:R37"/>
  <sheetViews>
    <sheetView showGridLines="0" tabSelected="1" topLeftCell="A4" zoomScaleNormal="100" workbookViewId="0">
      <selection activeCell="W13" sqref="W13"/>
    </sheetView>
  </sheetViews>
  <sheetFormatPr defaultColWidth="8.7109375" defaultRowHeight="15" x14ac:dyDescent="0.25"/>
  <cols>
    <col min="1" max="1" width="6" style="2" bestFit="1" customWidth="1"/>
    <col min="2" max="2" width="19.7109375" style="2" bestFit="1" customWidth="1"/>
    <col min="3" max="3" width="12" style="2" bestFit="1" customWidth="1"/>
    <col min="4" max="4" width="18.85546875" style="2" bestFit="1" customWidth="1"/>
    <col min="5" max="5" width="11.42578125" style="2" bestFit="1" customWidth="1"/>
    <col min="6" max="6" width="11.28515625" style="2" bestFit="1" customWidth="1"/>
    <col min="7" max="8" width="7.42578125" style="2" bestFit="1" customWidth="1"/>
    <col min="9" max="9" width="10.42578125" style="33" bestFit="1" customWidth="1"/>
    <col min="10" max="10" width="12.42578125" style="2" customWidth="1"/>
    <col min="11" max="11" width="16.7109375" style="2" bestFit="1" customWidth="1"/>
    <col min="12" max="12" width="14.42578125" style="2" bestFit="1" customWidth="1"/>
    <col min="13" max="13" width="17.7109375" style="2" bestFit="1" customWidth="1"/>
    <col min="14" max="14" width="16.28515625" style="2" bestFit="1" customWidth="1"/>
    <col min="15" max="15" width="15.28515625" style="2" bestFit="1" customWidth="1"/>
    <col min="16" max="16" width="8.5703125" style="2" bestFit="1" customWidth="1"/>
    <col min="17" max="17" width="15.28515625" style="2" bestFit="1" customWidth="1"/>
    <col min="18" max="18" width="6.42578125" style="2" bestFit="1" customWidth="1"/>
    <col min="19" max="19" width="1.42578125" style="2" bestFit="1" customWidth="1"/>
    <col min="20" max="20" width="4.42578125" style="2" customWidth="1"/>
    <col min="21" max="16384" width="8.7109375" style="2"/>
  </cols>
  <sheetData>
    <row r="1" spans="1:18" x14ac:dyDescent="0.25">
      <c r="A1" s="2" t="s">
        <v>825</v>
      </c>
      <c r="R1" s="61" t="s">
        <v>12</v>
      </c>
    </row>
    <row r="2" spans="1:18" ht="15.6" customHeight="1" x14ac:dyDescent="0.25">
      <c r="I2" s="178" t="s">
        <v>799</v>
      </c>
      <c r="J2" s="178"/>
      <c r="K2" s="178"/>
      <c r="L2" s="178"/>
      <c r="M2" s="178"/>
      <c r="N2" s="178"/>
      <c r="O2" s="178"/>
      <c r="P2" s="178"/>
      <c r="Q2" s="178"/>
      <c r="R2" s="140" t="s">
        <v>821</v>
      </c>
    </row>
    <row r="3" spans="1:18" ht="14.45" customHeight="1" x14ac:dyDescent="0.25">
      <c r="I3" s="178"/>
      <c r="J3" s="178"/>
      <c r="K3" s="178"/>
      <c r="L3" s="178"/>
      <c r="M3" s="178"/>
      <c r="N3" s="178"/>
      <c r="O3" s="178"/>
      <c r="P3" s="178"/>
      <c r="Q3" s="178"/>
      <c r="R3" s="43"/>
    </row>
    <row r="4" spans="1:18" ht="14.45" customHeight="1" x14ac:dyDescent="0.25">
      <c r="J4" s="179"/>
      <c r="K4" s="179"/>
      <c r="L4" s="179"/>
      <c r="M4" s="179"/>
      <c r="N4" s="179"/>
      <c r="O4" s="179"/>
      <c r="P4" s="179"/>
      <c r="Q4" s="179"/>
      <c r="R4" s="179"/>
    </row>
    <row r="5" spans="1:18" ht="7.5" customHeight="1" x14ac:dyDescent="0.25">
      <c r="J5" s="179"/>
      <c r="K5" s="179"/>
      <c r="L5" s="179"/>
      <c r="M5" s="179"/>
      <c r="N5" s="179"/>
      <c r="O5" s="179"/>
      <c r="P5" s="179"/>
      <c r="Q5" s="179"/>
      <c r="R5" s="179"/>
    </row>
    <row r="6" spans="1:18" x14ac:dyDescent="0.25">
      <c r="B6" s="180" t="s">
        <v>806</v>
      </c>
      <c r="C6" s="78" t="s">
        <v>823</v>
      </c>
      <c r="D6" s="78" t="s">
        <v>846</v>
      </c>
      <c r="E6" s="78" t="s">
        <v>833</v>
      </c>
      <c r="F6" s="78" t="s">
        <v>832</v>
      </c>
      <c r="G6" s="78" t="s">
        <v>4</v>
      </c>
      <c r="H6" s="78" t="s">
        <v>756</v>
      </c>
      <c r="I6" s="78" t="s">
        <v>5</v>
      </c>
      <c r="J6" s="78" t="s">
        <v>757</v>
      </c>
      <c r="K6" s="78" t="s">
        <v>155</v>
      </c>
      <c r="L6" s="78" t="s">
        <v>156</v>
      </c>
      <c r="M6" s="78" t="s">
        <v>157</v>
      </c>
      <c r="N6" s="78" t="s">
        <v>158</v>
      </c>
      <c r="O6" s="78" t="s">
        <v>761</v>
      </c>
      <c r="P6" s="78" t="str">
        <f>AUX!B11</f>
        <v>(%) CPC</v>
      </c>
      <c r="Q6" s="78" t="s">
        <v>758</v>
      </c>
    </row>
    <row r="7" spans="1:18" x14ac:dyDescent="0.25">
      <c r="A7" s="123">
        <v>0.2722222222222222</v>
      </c>
      <c r="B7" s="181"/>
      <c r="C7" s="97">
        <f>AVERAGE(C9)</f>
        <v>3</v>
      </c>
      <c r="D7" s="125">
        <f>A7*4</f>
        <v>1.0888888888888888</v>
      </c>
      <c r="E7" s="97">
        <v>4528</v>
      </c>
      <c r="F7" s="97">
        <v>106</v>
      </c>
      <c r="G7" s="69">
        <v>5</v>
      </c>
      <c r="H7" s="69">
        <v>4</v>
      </c>
      <c r="I7" s="69">
        <v>2</v>
      </c>
      <c r="J7" s="69">
        <v>1</v>
      </c>
      <c r="K7" s="80">
        <f>AUX!C31</f>
        <v>52471.542857142849</v>
      </c>
      <c r="L7" s="80">
        <f>AUX!C32</f>
        <v>26235.771428571425</v>
      </c>
      <c r="M7" s="80">
        <f>AUX!C33</f>
        <v>1282413.56</v>
      </c>
      <c r="N7" s="80">
        <f>AUX!C34</f>
        <v>320603.39</v>
      </c>
      <c r="O7" s="70">
        <f>AUX!C35</f>
        <v>0.43</v>
      </c>
      <c r="P7" s="71">
        <f>AUX!C36</f>
        <v>0.57999999999999996</v>
      </c>
      <c r="Q7" s="71">
        <f>AUX!C37</f>
        <v>0.46</v>
      </c>
    </row>
    <row r="8" spans="1:18" ht="8.4499999999999993" customHeight="1" x14ac:dyDescent="0.25">
      <c r="B8" s="72"/>
      <c r="C8" s="68"/>
      <c r="D8" s="68"/>
      <c r="E8" s="68"/>
      <c r="F8" s="68"/>
      <c r="G8" s="82"/>
      <c r="H8" s="82"/>
      <c r="I8" s="82"/>
      <c r="J8" s="72"/>
      <c r="K8" s="80"/>
      <c r="L8" s="80"/>
      <c r="M8" s="80"/>
      <c r="N8" s="80"/>
      <c r="O8" s="72"/>
      <c r="P8" s="72"/>
      <c r="Q8" s="83"/>
    </row>
    <row r="9" spans="1:18" ht="14.45" customHeight="1" x14ac:dyDescent="0.25">
      <c r="A9" s="177">
        <v>8</v>
      </c>
      <c r="B9" s="63" t="s">
        <v>17</v>
      </c>
      <c r="C9" s="173">
        <v>3</v>
      </c>
      <c r="D9" s="131">
        <f>D7*A9</f>
        <v>8.7111111111111104</v>
      </c>
      <c r="E9" s="144">
        <f>E7*A9</f>
        <v>36224</v>
      </c>
      <c r="F9" s="144">
        <f>F7*A9</f>
        <v>848</v>
      </c>
      <c r="G9" s="84">
        <f>G7*A9</f>
        <v>40</v>
      </c>
      <c r="H9" s="84">
        <f>H7*A9</f>
        <v>32</v>
      </c>
      <c r="I9" s="84">
        <f>I7*A9</f>
        <v>16</v>
      </c>
      <c r="J9" s="84">
        <f>J7*A9</f>
        <v>8</v>
      </c>
      <c r="K9" s="63">
        <v>1245000</v>
      </c>
      <c r="L9" s="63">
        <f>L7</f>
        <v>26235.771428571425</v>
      </c>
      <c r="M9" s="63">
        <v>10200000</v>
      </c>
      <c r="N9" s="63">
        <f>N7</f>
        <v>320603.39</v>
      </c>
      <c r="O9" s="150">
        <f>O7</f>
        <v>0.43</v>
      </c>
      <c r="P9" s="150">
        <f>P7</f>
        <v>0.57999999999999996</v>
      </c>
      <c r="Q9" s="150">
        <f>Q7</f>
        <v>0.46</v>
      </c>
    </row>
    <row r="10" spans="1:18" ht="15" customHeight="1" x14ac:dyDescent="0.25">
      <c r="B10" s="63" t="s">
        <v>14</v>
      </c>
      <c r="C10" s="148">
        <f>AVERAGE(C17:C24)</f>
        <v>1.0909822959183675</v>
      </c>
      <c r="D10" s="131">
        <f>SUM(D17:D37)</f>
        <v>2.3759169999999994</v>
      </c>
      <c r="E10" s="144">
        <f>SUM(E17:E34)</f>
        <v>57210</v>
      </c>
      <c r="F10" s="144">
        <f>SUM(F17:F37)</f>
        <v>1229</v>
      </c>
      <c r="G10" s="84">
        <f>SUM(G17:G37)</f>
        <v>105</v>
      </c>
      <c r="H10" s="84">
        <f>SUM(H17:H34)</f>
        <v>89</v>
      </c>
      <c r="I10" s="84">
        <f>SUM(I17:I37)</f>
        <v>30</v>
      </c>
      <c r="J10" s="84">
        <f>SUM(J17:J37)</f>
        <v>6</v>
      </c>
      <c r="K10" s="63">
        <f>SUM(K17:K37)</f>
        <v>182711.71000000002</v>
      </c>
      <c r="L10" s="63">
        <f>IFERROR(K10/J10,0)</f>
        <v>30451.951666666671</v>
      </c>
      <c r="M10" s="63">
        <f>SUM(M17:M37)</f>
        <v>760855.69</v>
      </c>
      <c r="N10" s="63">
        <f>IFERROR(M10/J10,0)</f>
        <v>126809.28166666666</v>
      </c>
      <c r="O10" s="151">
        <f>AVERAGE(O17:O36)</f>
        <v>0.27411182567432568</v>
      </c>
      <c r="P10" s="151">
        <f>IFERROR(AVERAGE(P17:P24),0)</f>
        <v>0.82964223276723281</v>
      </c>
      <c r="Q10" s="151">
        <f>AVERAGE(Q17:Q37)</f>
        <v>0.21994047619047619</v>
      </c>
    </row>
    <row r="11" spans="1:18" s="61" customFormat="1" x14ac:dyDescent="0.25">
      <c r="B11" s="86" t="s">
        <v>808</v>
      </c>
      <c r="C11" s="90" t="s">
        <v>819</v>
      </c>
      <c r="D11" s="131">
        <f>D7*(COUNTIFS(D17:D34,"&gt;="&amp;0))</f>
        <v>19.599999999999998</v>
      </c>
      <c r="E11" s="144">
        <f>E7*(COUNTIFS(E17:E33,"&gt;="&amp;1))</f>
        <v>36224</v>
      </c>
      <c r="F11" s="144">
        <f>F7*(COUNTIFS(F17:F33,"&gt;="&amp;1))</f>
        <v>848</v>
      </c>
      <c r="G11" s="84">
        <f>G7*(COUNTIFS(G16:G30,"&gt;="&amp;1))</f>
        <v>40</v>
      </c>
      <c r="H11" s="87">
        <f>H7*(COUNTIFS(H17:H34,"&gt;="&amp;1))</f>
        <v>32</v>
      </c>
      <c r="I11" s="87">
        <f>I7*(COUNTIFS(I17:I34,"&gt;="&amp;1))</f>
        <v>16</v>
      </c>
      <c r="J11" s="87">
        <f>J7*(COUNTIFS(J16:J33,"&gt;="&amp;1))</f>
        <v>5</v>
      </c>
      <c r="K11" s="88">
        <f>K7*(COUNTIFS(K16:K34,"&gt;="&amp;1))</f>
        <v>262357.71428571426</v>
      </c>
      <c r="L11" s="88">
        <f>L9</f>
        <v>26235.771428571425</v>
      </c>
      <c r="M11" s="88">
        <f>M7*(COUNTIFS(M16:M34,"&gt;="&amp;1))</f>
        <v>6412067.8000000007</v>
      </c>
      <c r="N11" s="88">
        <f>N9</f>
        <v>320603.39</v>
      </c>
      <c r="O11" s="152">
        <f>O9</f>
        <v>0.43</v>
      </c>
      <c r="P11" s="152">
        <f t="shared" ref="P11:Q11" si="0">P9</f>
        <v>0.57999999999999996</v>
      </c>
      <c r="Q11" s="152">
        <f t="shared" si="0"/>
        <v>0.46</v>
      </c>
    </row>
    <row r="12" spans="1:18" s="61" customFormat="1" ht="6.6" customHeight="1" thickBot="1" x14ac:dyDescent="0.3">
      <c r="B12" s="64"/>
      <c r="C12" s="2"/>
      <c r="D12" s="2"/>
      <c r="E12" s="2"/>
      <c r="F12" s="2"/>
      <c r="G12" s="75"/>
      <c r="H12" s="65"/>
      <c r="I12" s="65"/>
      <c r="J12" s="65"/>
      <c r="K12" s="66"/>
      <c r="L12" s="66"/>
      <c r="M12" s="76"/>
      <c r="N12" s="76"/>
      <c r="O12" s="77"/>
      <c r="P12" s="77"/>
      <c r="Q12" s="67"/>
    </row>
    <row r="13" spans="1:18" s="61" customFormat="1" ht="16.5" thickTop="1" thickBot="1" x14ac:dyDescent="0.3">
      <c r="B13" s="31" t="s">
        <v>807</v>
      </c>
      <c r="C13" s="110">
        <f>C10/C9</f>
        <v>0.36366076530612251</v>
      </c>
      <c r="D13" s="110"/>
      <c r="E13" s="110">
        <f>E10/E9</f>
        <v>1.5793396643109541</v>
      </c>
      <c r="F13" s="110">
        <f>F10/F9</f>
        <v>1.4492924528301887</v>
      </c>
      <c r="G13" s="32">
        <f>G10/G9</f>
        <v>2.625</v>
      </c>
      <c r="H13" s="32">
        <f t="shared" ref="H13:Q13" si="1">H10/H9</f>
        <v>2.78125</v>
      </c>
      <c r="I13" s="37">
        <f>I10/I9</f>
        <v>1.875</v>
      </c>
      <c r="J13" s="32">
        <f t="shared" si="1"/>
        <v>0.75</v>
      </c>
      <c r="K13" s="111">
        <f t="shared" si="1"/>
        <v>0.14675639357429721</v>
      </c>
      <c r="L13" s="111">
        <f>L10/L9</f>
        <v>1.1607034978778523</v>
      </c>
      <c r="M13" s="111">
        <f t="shared" si="1"/>
        <v>7.4593695098039203E-2</v>
      </c>
      <c r="N13" s="111">
        <f>N10/N9</f>
        <v>0.39553319029679213</v>
      </c>
      <c r="O13" s="111">
        <f t="shared" si="1"/>
        <v>0.6374693620333155</v>
      </c>
      <c r="P13" s="111">
        <f t="shared" si="1"/>
        <v>1.4304176427021256</v>
      </c>
      <c r="Q13" s="111">
        <f t="shared" si="1"/>
        <v>0.47813146997929601</v>
      </c>
    </row>
    <row r="14" spans="1:18" ht="14.45" customHeight="1" thickTop="1" x14ac:dyDescent="0.25">
      <c r="B14" s="31" t="s">
        <v>805</v>
      </c>
      <c r="C14" s="31" t="s">
        <v>819</v>
      </c>
      <c r="D14" s="31"/>
      <c r="E14" s="31">
        <f>E10/E11</f>
        <v>1.5793396643109541</v>
      </c>
      <c r="F14" s="31">
        <f>F10/F11</f>
        <v>1.4492924528301887</v>
      </c>
      <c r="G14" s="32">
        <f>G10/G11</f>
        <v>2.625</v>
      </c>
      <c r="H14" s="32">
        <f t="shared" ref="H14:Q14" si="2">H10/H11</f>
        <v>2.78125</v>
      </c>
      <c r="I14" s="32">
        <f>I10/I11</f>
        <v>1.875</v>
      </c>
      <c r="J14" s="32">
        <f>IFERROR(J10/J11,0)</f>
        <v>1.2</v>
      </c>
      <c r="K14" s="111">
        <f>IFERROR(K10/K11,0)</f>
        <v>0.69642209872671135</v>
      </c>
      <c r="L14" s="111">
        <f>L10/L11</f>
        <v>1.1607034978778523</v>
      </c>
      <c r="M14" s="111">
        <f>IFERROR(M10/M11,0)</f>
        <v>0.11865995708903762</v>
      </c>
      <c r="N14" s="111">
        <f>N10/N11</f>
        <v>0.39553319029679213</v>
      </c>
      <c r="O14" s="111">
        <f t="shared" si="2"/>
        <v>0.6374693620333155</v>
      </c>
      <c r="P14" s="111">
        <f t="shared" si="2"/>
        <v>1.4304176427021256</v>
      </c>
      <c r="Q14" s="111">
        <f t="shared" si="2"/>
        <v>0.47813146997929601</v>
      </c>
    </row>
    <row r="15" spans="1:18" ht="8.4499999999999993" customHeight="1" x14ac:dyDescent="0.25">
      <c r="B15" s="1"/>
      <c r="C15" s="1"/>
      <c r="D15" s="1"/>
      <c r="E15" s="1"/>
      <c r="F15" s="1"/>
      <c r="G15" s="8"/>
      <c r="H15" s="8"/>
      <c r="I15" s="38"/>
      <c r="J15" s="1"/>
      <c r="K15" s="26"/>
      <c r="L15" s="26"/>
      <c r="M15" s="26"/>
      <c r="N15" s="26"/>
      <c r="O15" s="1"/>
      <c r="P15" s="1"/>
    </row>
    <row r="16" spans="1:18" x14ac:dyDescent="0.25">
      <c r="B16" s="73" t="s">
        <v>1</v>
      </c>
      <c r="C16" s="127" t="s">
        <v>14</v>
      </c>
      <c r="D16" s="127" t="s">
        <v>916</v>
      </c>
      <c r="E16" s="127" t="s">
        <v>833</v>
      </c>
      <c r="F16" s="127" t="s">
        <v>832</v>
      </c>
      <c r="G16" s="74" t="s">
        <v>4</v>
      </c>
      <c r="H16" s="74" t="s">
        <v>756</v>
      </c>
      <c r="I16" s="74" t="s">
        <v>5</v>
      </c>
      <c r="J16" s="74" t="s">
        <v>757</v>
      </c>
      <c r="K16" s="74" t="s">
        <v>155</v>
      </c>
      <c r="L16" s="74" t="s">
        <v>156</v>
      </c>
      <c r="M16" s="74" t="s">
        <v>157</v>
      </c>
      <c r="N16" s="74" t="s">
        <v>158</v>
      </c>
      <c r="O16" s="74" t="s">
        <v>761</v>
      </c>
      <c r="P16" s="74" t="s">
        <v>0</v>
      </c>
      <c r="Q16" s="74" t="s">
        <v>758</v>
      </c>
    </row>
    <row r="17" spans="2:18" x14ac:dyDescent="0.25">
      <c r="B17" s="10">
        <v>46266</v>
      </c>
      <c r="C17" s="147">
        <f>D17/$A$7</f>
        <v>0.64153469387755102</v>
      </c>
      <c r="D17" s="132">
        <f>SUMIFS(TEMPOS!AL:AL,TEMPOS!X:X,$R$2,TEMPOS!Y:Y,B17)</f>
        <v>0.17463999999999999</v>
      </c>
      <c r="E17" s="144">
        <f>SUMIFS('HORA HORA'!G:G,'HORA HORA'!C:C,PJ_B2!$R$1,'HORA HORA'!B:B,PJ_B2!B17,'HORA HORA'!Y:Y,"="&amp;"EMPRESAS_2")</f>
        <v>5059</v>
      </c>
      <c r="F17" s="144">
        <f>SUMIFS('HORA HORA'!H:H,'HORA HORA'!C:C,PJ_B2!$R$1,'HORA HORA'!B:B,PJ_B2!B17,'HORA HORA'!Y:Y,"="&amp;"EMPRESAS_2")</f>
        <v>136</v>
      </c>
      <c r="G17" s="5">
        <f>SUMIFS('HORA HORA'!J:J,'HORA HORA'!C:C,PJ_B2!$R$1,'HORA HORA'!B:B,PJ_B2!B17,'HORA HORA'!Y:Y,"="&amp;"EMPRESAS_2")</f>
        <v>16</v>
      </c>
      <c r="H17" s="5">
        <f>SUMIFS('HORA HORA'!K:K,'HORA HORA'!C:C,PJ_B2!$R$1,'HORA HORA'!B:B,PJ_B2!B17,'HORA HORA'!Y:Y,"="&amp;"EMPRESAS_2")</f>
        <v>16</v>
      </c>
      <c r="I17" s="36">
        <f>SUMIFS('HORA HORA'!L:L,'HORA HORA'!C:C,PJ_B2!$R$1,'HORA HORA'!B:B,PJ_B2!B17,'HORA HORA'!Y:Y,"="&amp;"EMPRESAS_2")</f>
        <v>5</v>
      </c>
      <c r="J17" s="36">
        <f>COUNTIFS(ACOMPANHAMENTO!S:S,"ACORDO IMPLANTADO",ACOMPANHAMENTO!BC:BC,B17,ACOMPANHAMENTO!H:H,PJ_B2!$R$1,ACOMPANHAMENTO!I:I,"="&amp;"Business Banking 2")</f>
        <v>1</v>
      </c>
      <c r="K17" s="12">
        <f>SUMIFS(ACOMPANHAMENTO!O:O,ACOMPANHAMENTO!H:H,PJ_B1!$R$1,ACOMPANHAMENTO!BC:BC,PJ_B1!B17,ACOMPANHAMENTO!I:I,"="&amp;"Business Banking 2")</f>
        <v>57697.26</v>
      </c>
      <c r="L17" s="12">
        <f>K17/I17</f>
        <v>11539.452000000001</v>
      </c>
      <c r="M17" s="12">
        <f>SUMIFS(ACOMPANHAMENTO!R:R,ACOMPANHAMENTO!H:H,PJ_B1!$R$1,ACOMPANHAMENTO!BC:BC,PJ_B2!B17,ACOMPANHAMENTO!I:I,"="&amp;"Business Banking 2")</f>
        <v>354701.99</v>
      </c>
      <c r="N17" s="12">
        <f>M17/I17</f>
        <v>70940.398000000001</v>
      </c>
      <c r="O17" s="11">
        <f>IFERROR(IF(I17/G17=0,"-",I17/G17),"-")</f>
        <v>0.3125</v>
      </c>
      <c r="P17" s="11">
        <f>SUMIFS('HORA HORA'!$K:$K,'HORA HORA'!$B:$B,PJ_B2!$B17,'HORA HORA'!$C:$C,"="&amp;"PJ",'HORA HORA'!$Y:$Y,"="&amp;"EMPRESAS_2")/SUMIFS('HORA HORA'!$J:$J,'HORA HORA'!$B:$B,PJ_B1!$B17,'HORA HORA'!$C:$C,"="&amp;"PJ",'HORA HORA'!$Y:$Y,"="&amp;"EMPRESAS_2")</f>
        <v>1</v>
      </c>
      <c r="Q17" s="11">
        <f>IFERROR(J17/I17,"-")</f>
        <v>0.2</v>
      </c>
      <c r="R17" s="60"/>
    </row>
    <row r="18" spans="2:18" x14ac:dyDescent="0.25">
      <c r="B18" s="10">
        <v>46267</v>
      </c>
      <c r="C18" s="147">
        <f>D18/$A$7</f>
        <v>1.5763628571428572</v>
      </c>
      <c r="D18" s="132">
        <f>SUMIFS(TEMPOS!AL:AL,TEMPOS!X:X,$R$2,TEMPOS!Y:Y,B18)</f>
        <v>0.42912099999999997</v>
      </c>
      <c r="E18" s="144">
        <f>SUMIFS('HORA HORA'!G:G,'HORA HORA'!C:C,PJ_B2!$R$1,'HORA HORA'!B:B,PJ_B2!B18,'HORA HORA'!Y:Y,"="&amp;"EMPRESAS_2")</f>
        <v>8044</v>
      </c>
      <c r="F18" s="144">
        <f>SUMIFS('HORA HORA'!H:H,'HORA HORA'!C:C,PJ_B2!$R$1,'HORA HORA'!B:B,PJ_B2!B18,'HORA HORA'!Y:Y,"="&amp;"EMPRESAS_2")</f>
        <v>208</v>
      </c>
      <c r="G18" s="5">
        <f>SUMIFS('HORA HORA'!J:J,'HORA HORA'!C:C,PJ_B2!$R$1,'HORA HORA'!B:B,PJ_B2!B18,'HORA HORA'!Y:Y,"="&amp;"EMPRESAS_2")</f>
        <v>13</v>
      </c>
      <c r="H18" s="5">
        <f>SUMIFS('HORA HORA'!K:K,'HORA HORA'!C:C,PJ_B2!$R$1,'HORA HORA'!B:B,PJ_B2!B18,'HORA HORA'!Y:Y,"="&amp;"EMPRESAS_2")</f>
        <v>12</v>
      </c>
      <c r="I18" s="36">
        <f>SUMIFS('HORA HORA'!L:L,'HORA HORA'!C:C,PJ_B2!$R$1,'HORA HORA'!B:B,PJ_B2!B18,'HORA HORA'!Y:Y,"="&amp;"EMPRESAS_2")</f>
        <v>3</v>
      </c>
      <c r="J18" s="36">
        <f>COUNTIFS(ACOMPANHAMENTO!S:S,"ACORDO IMPLANTADO",ACOMPANHAMENTO!BC:BC,B18,ACOMPANHAMENTO!H:H,PJ_B2!$R$1,ACOMPANHAMENTO!I:I,"="&amp;"Business Banking 2")</f>
        <v>0</v>
      </c>
      <c r="K18" s="12">
        <f>SUMIFS(ACOMPANHAMENTO!O:O,ACOMPANHAMENTO!H:H,PJ_B1!$R$1,ACOMPANHAMENTO!BC:BC,PJ_B1!B18,ACOMPANHAMENTO!I:I,"="&amp;"Business Banking 2")</f>
        <v>0</v>
      </c>
      <c r="L18" s="12">
        <f>IFERROR(K18/I18,0)</f>
        <v>0</v>
      </c>
      <c r="M18" s="12">
        <f>SUMIFS(ACOMPANHAMENTO!R:R,ACOMPANHAMENTO!H:H,PJ_B1!$R$1,ACOMPANHAMENTO!BC:BC,PJ_B2!B18,ACOMPANHAMENTO!I:I,"="&amp;"Business Banking 2")</f>
        <v>0</v>
      </c>
      <c r="N18" s="12">
        <f>IFERROR(M18/I18,0)</f>
        <v>0</v>
      </c>
      <c r="O18" s="11">
        <f t="shared" ref="O18:O30" si="3">IFERROR(IF(I18/G18=0,"-",I18/G18),"-")</f>
        <v>0.23076923076923078</v>
      </c>
      <c r="P18" s="11">
        <f>SUMIFS('HORA HORA'!$K:$K,'HORA HORA'!$B:$B,PJ_B2!$B18,'HORA HORA'!$C:$C,"="&amp;"PJ",'HORA HORA'!$Y:$Y,"="&amp;"EMPRESAS_2")/SUMIFS('HORA HORA'!$J:$J,'HORA HORA'!$B:$B,PJ_B1!$B18,'HORA HORA'!$C:$C,"="&amp;"PJ",'HORA HORA'!$Y:$Y,"="&amp;"EMPRESAS_2")</f>
        <v>0.92307692307692313</v>
      </c>
      <c r="Q18" s="11">
        <f t="shared" ref="Q18:Q32" si="4">IFERROR(J18/I18,"-")</f>
        <v>0</v>
      </c>
    </row>
    <row r="19" spans="2:18" x14ac:dyDescent="0.25">
      <c r="B19" s="10">
        <v>46268</v>
      </c>
      <c r="C19" s="147">
        <f t="shared" ref="C19:C36" si="5">D19/$A$7</f>
        <v>1.1154342857142856</v>
      </c>
      <c r="D19" s="132">
        <f>SUMIFS(TEMPOS!AL:AL,TEMPOS!X:X,$R$2,TEMPOS!Y:Y,B19)</f>
        <v>0.30364599999999997</v>
      </c>
      <c r="E19" s="144">
        <f>SUMIFS('HORA HORA'!G:G,'HORA HORA'!C:C,PJ_B2!$R$1,'HORA HORA'!B:B,PJ_B2!B19,'HORA HORA'!Y:Y,"="&amp;"EMPRESAS_2")</f>
        <v>7599</v>
      </c>
      <c r="F19" s="144">
        <f>SUMIFS('HORA HORA'!H:H,'HORA HORA'!C:C,PJ_B2!$R$1,'HORA HORA'!B:B,PJ_B2!B19,'HORA HORA'!Y:Y,"="&amp;"EMPRESAS_2")</f>
        <v>210</v>
      </c>
      <c r="G19" s="5">
        <f>SUMIFS('HORA HORA'!J:J,'HORA HORA'!C:C,PJ_B2!$R$1,'HORA HORA'!B:B,PJ_B2!B19,'HORA HORA'!Y:Y,"="&amp;"EMPRESAS_2")</f>
        <v>14</v>
      </c>
      <c r="H19" s="5">
        <f>SUMIFS('HORA HORA'!K:K,'HORA HORA'!C:C,PJ_B2!$R$1,'HORA HORA'!B:B,PJ_B2!B19,'HORA HORA'!Y:Y,"="&amp;"EMPRESAS_2")</f>
        <v>13</v>
      </c>
      <c r="I19" s="36">
        <f>SUMIFS('HORA HORA'!L:L,'HORA HORA'!C:C,PJ_B2!$R$1,'HORA HORA'!B:B,PJ_B2!B19,'HORA HORA'!Y:Y,"="&amp;"EMPRESAS_2")</f>
        <v>5</v>
      </c>
      <c r="J19" s="36">
        <f>COUNTIFS(ACOMPANHAMENTO!S:S,"ACORDO IMPLANTADO",ACOMPANHAMENTO!BC:BC,B19,ACOMPANHAMENTO!H:H,PJ_B2!$R$1,ACOMPANHAMENTO!I:I,"="&amp;"Business Banking 2")</f>
        <v>0</v>
      </c>
      <c r="K19" s="12">
        <f>SUMIFS(ACOMPANHAMENTO!O:O,ACOMPANHAMENTO!H:H,PJ_B1!$R$1,ACOMPANHAMENTO!BC:BC,PJ_B1!B19,ACOMPANHAMENTO!I:I,"="&amp;"Business Banking 2")</f>
        <v>0</v>
      </c>
      <c r="L19" s="12">
        <f t="shared" ref="L19:L30" si="6">IFERROR(K19/I19,0)</f>
        <v>0</v>
      </c>
      <c r="M19" s="12">
        <f>SUMIFS(ACOMPANHAMENTO!R:R,ACOMPANHAMENTO!H:H,PJ_B1!$R$1,ACOMPANHAMENTO!BC:BC,PJ_B2!B19,ACOMPANHAMENTO!I:I,"="&amp;"Business Banking 2")</f>
        <v>0</v>
      </c>
      <c r="N19" s="12">
        <f t="shared" ref="N19:N30" si="7">IFERROR(M19/I19,0)</f>
        <v>0</v>
      </c>
      <c r="O19" s="11">
        <f t="shared" si="3"/>
        <v>0.35714285714285715</v>
      </c>
      <c r="P19" s="11">
        <f>SUMIFS('HORA HORA'!$K:$K,'HORA HORA'!$B:$B,PJ_B1!$B19,'HORA HORA'!$C:$C,"="&amp;"PJ",'HORA HORA'!$Y:$Y,"="&amp;"EMPRESAS_2")/SUMIFS('HORA HORA'!$J:$J,'HORA HORA'!$B:$B,PJ_B2!$B19,'HORA HORA'!$C:$C,"="&amp;"PJ",'HORA HORA'!$Y:$Y,"="&amp;"EMPRESAS_2")</f>
        <v>0.9285714285714286</v>
      </c>
      <c r="Q19" s="11">
        <f t="shared" si="4"/>
        <v>0</v>
      </c>
    </row>
    <row r="20" spans="2:18" ht="13.9" customHeight="1" x14ac:dyDescent="0.25">
      <c r="B20" s="10">
        <v>46269</v>
      </c>
      <c r="C20" s="147">
        <f t="shared" si="5"/>
        <v>1.3118693877551022</v>
      </c>
      <c r="D20" s="132">
        <f>SUMIFS(TEMPOS!AL:AL,TEMPOS!X:X,$R$2,TEMPOS!Y:Y,B20)</f>
        <v>0.35711999999999999</v>
      </c>
      <c r="E20" s="144">
        <f>SUMIFS('HORA HORA'!G:G,'HORA HORA'!C:C,PJ_B2!$R$1,'HORA HORA'!B:B,PJ_B2!B20,'HORA HORA'!Y:Y,"="&amp;"EMPRESAS_2")</f>
        <v>5941</v>
      </c>
      <c r="F20" s="144">
        <f>SUMIFS('HORA HORA'!H:H,'HORA HORA'!C:C,PJ_B2!$R$1,'HORA HORA'!B:B,PJ_B2!B20,'HORA HORA'!Y:Y,"="&amp;"EMPRESAS_2")</f>
        <v>113</v>
      </c>
      <c r="G20" s="5">
        <f>SUMIFS('HORA HORA'!J:J,'HORA HORA'!C:C,PJ_B2!$R$1,'HORA HORA'!B:B,PJ_B2!B20,'HORA HORA'!Y:Y,"="&amp;"EMPRESAS_2")</f>
        <v>8</v>
      </c>
      <c r="H20" s="5">
        <f>SUMIFS('HORA HORA'!K:K,'HORA HORA'!C:C,PJ_B2!$R$1,'HORA HORA'!B:B,PJ_B2!B20,'HORA HORA'!Y:Y,"="&amp;"EMPRESAS_2")</f>
        <v>5</v>
      </c>
      <c r="I20" s="36">
        <f>SUMIFS('HORA HORA'!L:L,'HORA HORA'!C:C,PJ_B2!$R$1,'HORA HORA'!B:B,PJ_B2!B20,'HORA HORA'!Y:Y,"="&amp;"EMPRESAS_2")</f>
        <v>1</v>
      </c>
      <c r="J20" s="36">
        <f>COUNTIFS(ACOMPANHAMENTO!S:S,"ACORDO IMPLANTADO",ACOMPANHAMENTO!BC:BC,B20,ACOMPANHAMENTO!H:H,PJ_B2!$R$1,ACOMPANHAMENTO!I:I,"="&amp;"Business Banking 2")</f>
        <v>0</v>
      </c>
      <c r="K20" s="12">
        <f>SUMIFS(ACOMPANHAMENTO!O:O,ACOMPANHAMENTO!H:H,PJ_B1!$R$1,ACOMPANHAMENTO!BC:BC,PJ_B1!#REF!,ACOMPANHAMENTO!I:I,"="&amp;"Business Banking 2")</f>
        <v>0</v>
      </c>
      <c r="L20" s="12">
        <f t="shared" si="6"/>
        <v>0</v>
      </c>
      <c r="M20" s="12">
        <f>SUMIFS(ACOMPANHAMENTO!R:R,ACOMPANHAMENTO!H:H,PJ_B1!$R$1,ACOMPANHAMENTO!BC:BC,PJ_B2!B20,ACOMPANHAMENTO!I:I,"="&amp;"Business Banking 2")</f>
        <v>0</v>
      </c>
      <c r="N20" s="12">
        <f t="shared" si="7"/>
        <v>0</v>
      </c>
      <c r="O20" s="11">
        <f t="shared" si="3"/>
        <v>0.125</v>
      </c>
      <c r="P20" s="11">
        <f>SUMIFS('HORA HORA'!$K:$K,'HORA HORA'!$B:$B,PJ_B1!$B20,'HORA HORA'!$C:$C,"="&amp;"PJ",'HORA HORA'!$Y:$Y,"="&amp;"EMPRESAS_2")/SUMIFS('HORA HORA'!$J:$J,'HORA HORA'!$B:$B,PJ_B1!$B20,'HORA HORA'!$C:$C,"="&amp;"PJ",'HORA HORA'!$Y:$Y,"="&amp;"EMPRESAS_2")</f>
        <v>0.625</v>
      </c>
      <c r="Q20" s="11">
        <f t="shared" si="4"/>
        <v>0</v>
      </c>
    </row>
    <row r="21" spans="2:18" ht="13.9" customHeight="1" x14ac:dyDescent="0.25">
      <c r="B21" s="10">
        <v>46273</v>
      </c>
      <c r="C21" s="147">
        <f t="shared" si="5"/>
        <v>1.5344816326530613</v>
      </c>
      <c r="D21" s="132">
        <f>SUMIFS(TEMPOS!AL:AL,TEMPOS!X:X,$R$2,TEMPOS!Y:Y,B21)</f>
        <v>0.41771999999999998</v>
      </c>
      <c r="E21" s="144">
        <f>SUMIFS('HORA HORA'!G:G,'HORA HORA'!C:C,PJ_B2!$R$1,'HORA HORA'!B:B,PJ_B2!B21,'HORA HORA'!Y:Y,"="&amp;"EMPRESAS_2")</f>
        <v>6960</v>
      </c>
      <c r="F21" s="144">
        <f>SUMIFS('HORA HORA'!H:H,'HORA HORA'!C:C,PJ_B2!$R$1,'HORA HORA'!B:B,PJ_B2!B21,'HORA HORA'!Y:Y,"="&amp;"EMPRESAS_2")</f>
        <v>130</v>
      </c>
      <c r="G21" s="5">
        <f>SUMIFS('HORA HORA'!J:J,'HORA HORA'!C:C,PJ_B2!$R$1,'HORA HORA'!B:B,PJ_B2!B21,'HORA HORA'!Y:Y,"="&amp;"EMPRESAS_2")</f>
        <v>20</v>
      </c>
      <c r="H21" s="5">
        <f>SUMIFS('HORA HORA'!K:K,'HORA HORA'!C:C,PJ_B2!$R$1,'HORA HORA'!B:B,PJ_B2!B21,'HORA HORA'!Y:Y,"="&amp;"EMPRESAS_2")</f>
        <v>17</v>
      </c>
      <c r="I21" s="36">
        <f>SUMIFS('HORA HORA'!L:L,'HORA HORA'!C:C,PJ_B2!$R$1,'HORA HORA'!B:B,PJ_B2!B21,'HORA HORA'!Y:Y,"="&amp;"EMPRESAS_2")</f>
        <v>7</v>
      </c>
      <c r="J21" s="36">
        <f>COUNTIFS(ACOMPANHAMENTO!S:S,"ACORDO IMPLANTADO",ACOMPANHAMENTO!BC:BC,B21,ACOMPANHAMENTO!H:H,PJ_B2!$R$1,ACOMPANHAMENTO!I:I,"="&amp;"Business Banking 2")</f>
        <v>1</v>
      </c>
      <c r="K21" s="12">
        <f>SUMIFS(ACOMPANHAMENTO!O:O,ACOMPANHAMENTO!H:H,PJ_B1!$R$1,ACOMPANHAMENTO!BC:BC,PJ_B1!#REF!,ACOMPANHAMENTO!I:I,"="&amp;"Business Banking 2")</f>
        <v>0</v>
      </c>
      <c r="L21" s="12">
        <f t="shared" si="6"/>
        <v>0</v>
      </c>
      <c r="M21" s="12">
        <f>SUMIFS(ACOMPANHAMENTO!R:R,ACOMPANHAMENTO!H:H,PJ_B1!$R$1,ACOMPANHAMENTO!BC:BC,PJ_B2!B21,ACOMPANHAMENTO!I:I,"="&amp;"Business Banking 2")</f>
        <v>33523.07</v>
      </c>
      <c r="N21" s="12">
        <f t="shared" si="7"/>
        <v>4789.01</v>
      </c>
      <c r="O21" s="11">
        <f t="shared" si="3"/>
        <v>0.35</v>
      </c>
      <c r="P21" s="11">
        <f>SUMIFS('HORA HORA'!$K:$K,'HORA HORA'!$B:$B,PJ_B2!$B21,'HORA HORA'!$C:$C,"="&amp;"PJ",'HORA HORA'!$Y:$Y,"="&amp;"EMPRESAS_2")/SUMIFS('HORA HORA'!$J:$J,'HORA HORA'!$B:$B,PJ_B2!$B21,'HORA HORA'!$C:$C,"="&amp;"PJ",'HORA HORA'!$Y:$Y,"="&amp;"EMPRESAS_2")</f>
        <v>0.85</v>
      </c>
      <c r="Q21" s="11">
        <f t="shared" si="4"/>
        <v>0.14285714285714285</v>
      </c>
    </row>
    <row r="22" spans="2:18" ht="13.9" customHeight="1" x14ac:dyDescent="0.25">
      <c r="B22" s="10">
        <v>46274</v>
      </c>
      <c r="C22" s="147">
        <f t="shared" si="5"/>
        <v>1.8583787755102044</v>
      </c>
      <c r="D22" s="132">
        <f>SUMIFS(TEMPOS!AL:AL,TEMPOS!X:X,$R$2,TEMPOS!Y:Y,B22)</f>
        <v>0.50589200000000001</v>
      </c>
      <c r="E22" s="144">
        <f>SUMIFS('HORA HORA'!G:G,'HORA HORA'!C:C,PJ_B2!$R$1,'HORA HORA'!B:B,PJ_B2!B22,'HORA HORA'!Y:Y,"="&amp;"EMPRESAS_2")</f>
        <v>9155</v>
      </c>
      <c r="F22" s="144">
        <f>SUMIFS('HORA HORA'!H:H,'HORA HORA'!C:C,PJ_B2!$R$1,'HORA HORA'!B:B,PJ_B2!B22,'HORA HORA'!Y:Y,"="&amp;"EMPRESAS_2")</f>
        <v>179</v>
      </c>
      <c r="G22" s="5">
        <f>SUMIFS('HORA HORA'!J:J,'HORA HORA'!C:C,PJ_B2!$R$1,'HORA HORA'!B:B,PJ_B2!B22,'HORA HORA'!Y:Y,"="&amp;"EMPRESAS_2")</f>
        <v>13</v>
      </c>
      <c r="H22" s="5">
        <f>SUMIFS('HORA HORA'!K:K,'HORA HORA'!C:C,PJ_B2!$R$1,'HORA HORA'!B:B,PJ_B2!B22,'HORA HORA'!Y:Y,"="&amp;"EMPRESAS_2")</f>
        <v>9</v>
      </c>
      <c r="I22" s="36">
        <f>SUMIFS('HORA HORA'!L:L,'HORA HORA'!C:C,PJ_B2!$R$1,'HORA HORA'!B:B,PJ_B2!B22,'HORA HORA'!Y:Y,"="&amp;"EMPRESAS_2")</f>
        <v>2</v>
      </c>
      <c r="J22" s="36">
        <f>COUNTIFS(ACOMPANHAMENTO!S:S,"ACORDO IMPLANTADO",ACOMPANHAMENTO!BC:BC,B22,ACOMPANHAMENTO!H:H,PJ_B2!$R$1,ACOMPANHAMENTO!I:I,"="&amp;"Business Banking 2")</f>
        <v>1</v>
      </c>
      <c r="K22" s="12">
        <f>SUMIFS(ACOMPANHAMENTO!O:O,ACOMPANHAMENTO!H:H,PJ_B1!$R$1,ACOMPANHAMENTO!BC:BC,PJ_B1!B21,ACOMPANHAMENTO!I:I,"="&amp;"Business Banking 2")</f>
        <v>85000</v>
      </c>
      <c r="L22" s="12">
        <f t="shared" si="6"/>
        <v>42500</v>
      </c>
      <c r="M22" s="12">
        <f>SUMIFS(ACOMPANHAMENTO!R:R,ACOMPANHAMENTO!H:H,PJ_B1!$R$1,ACOMPANHAMENTO!BC:BC,PJ_B2!B22,ACOMPANHAMENTO!I:I,"="&amp;"Business Banking 2")</f>
        <v>21086.32</v>
      </c>
      <c r="N22" s="12">
        <f t="shared" si="7"/>
        <v>10543.16</v>
      </c>
      <c r="O22" s="11">
        <f t="shared" si="3"/>
        <v>0.15384615384615385</v>
      </c>
      <c r="P22" s="11">
        <f>SUMIFS('HORA HORA'!$K:$K,'HORA HORA'!$B:$B,PJ_B2!$B22,'HORA HORA'!$C:$C,"="&amp;"PJ",'HORA HORA'!$Y:$Y,"="&amp;"EMPRESAS_2")/SUMIFS('HORA HORA'!$J:$J,'HORA HORA'!$B:$B,PJ_B2!$B22,'HORA HORA'!$C:$C,"="&amp;"PJ",'HORA HORA'!$Y:$Y,"="&amp;"EMPRESAS_2")</f>
        <v>0.69230769230769229</v>
      </c>
      <c r="Q22" s="11">
        <f t="shared" si="4"/>
        <v>0.5</v>
      </c>
    </row>
    <row r="23" spans="2:18" ht="13.9" customHeight="1" x14ac:dyDescent="0.25">
      <c r="B23" s="10">
        <v>46275</v>
      </c>
      <c r="C23" s="147">
        <f t="shared" si="5"/>
        <v>0.68979673469387759</v>
      </c>
      <c r="D23" s="132">
        <f>SUMIFS(TEMPOS!AL:AL,TEMPOS!X:X,$R$2,TEMPOS!Y:Y,B23)</f>
        <v>0.187778</v>
      </c>
      <c r="E23" s="144">
        <f>SUMIFS('HORA HORA'!G:G,'HORA HORA'!C:C,PJ_B2!$R$1,'HORA HORA'!B:B,PJ_B2!B23,'HORA HORA'!Y:Y,"="&amp;"EMPRESAS_2")</f>
        <v>9391</v>
      </c>
      <c r="F23" s="144">
        <f>SUMIFS('HORA HORA'!H:H,'HORA HORA'!C:C,PJ_B2!$R$1,'HORA HORA'!B:B,PJ_B2!B23,'HORA HORA'!Y:Y,"="&amp;"EMPRESAS_2")</f>
        <v>168</v>
      </c>
      <c r="G23" s="5">
        <f>SUMIFS('HORA HORA'!J:J,'HORA HORA'!C:C,PJ_B2!$R$1,'HORA HORA'!B:B,PJ_B2!B23,'HORA HORA'!Y:Y,"="&amp;"EMPRESAS_2")</f>
        <v>11</v>
      </c>
      <c r="H23" s="5">
        <f>SUMIFS('HORA HORA'!K:K,'HORA HORA'!C:C,PJ_B2!$R$1,'HORA HORA'!B:B,PJ_B2!B23,'HORA HORA'!Y:Y,"="&amp;"EMPRESAS_2")</f>
        <v>9</v>
      </c>
      <c r="I23" s="36">
        <f>SUMIFS('HORA HORA'!L:L,'HORA HORA'!C:C,PJ_B2!$R$1,'HORA HORA'!B:B,PJ_B2!B23,'HORA HORA'!Y:Y,"="&amp;"EMPRESAS_2")</f>
        <v>4</v>
      </c>
      <c r="J23" s="36">
        <f>COUNTIFS(ACOMPANHAMENTO!S:S,"ACORDO IMPLANTADO",ACOMPANHAMENTO!BC:BC,B23,ACOMPANHAMENTO!H:H,PJ_B2!$R$1,ACOMPANHAMENTO!I:I,"="&amp;"Business Banking 2")</f>
        <v>1</v>
      </c>
      <c r="K23" s="12">
        <f>SUMIFS(ACOMPANHAMENTO!O:O,ACOMPANHAMENTO!H:H,PJ_B1!$R$1,ACOMPANHAMENTO!BC:BC,PJ_B1!B22,ACOMPANHAMENTO!I:I,"="&amp;"Business Banking 2")</f>
        <v>10000</v>
      </c>
      <c r="L23" s="12">
        <f t="shared" si="6"/>
        <v>2500</v>
      </c>
      <c r="M23" s="12">
        <f>SUMIFS(ACOMPANHAMENTO!R:R,ACOMPANHAMENTO!H:H,PJ_B1!$R$1,ACOMPANHAMENTO!BC:BC,PJ_B2!B23,ACOMPANHAMENTO!I:I,"="&amp;"Business Banking 2")</f>
        <v>80464.97</v>
      </c>
      <c r="N23" s="12">
        <f t="shared" si="7"/>
        <v>20116.2425</v>
      </c>
      <c r="O23" s="11">
        <f t="shared" si="3"/>
        <v>0.36363636363636365</v>
      </c>
      <c r="P23" s="11">
        <f>SUMIFS('HORA HORA'!$K:$K,'HORA HORA'!$B:$B,PJ_B2!$B23,'HORA HORA'!$C:$C,"="&amp;"PJ",'HORA HORA'!$Y:$Y,"="&amp;"EMPRESAS_2")/SUMIFS('HORA HORA'!$J:$J,'HORA HORA'!$B:$B,PJ_B2!$B23,'HORA HORA'!$C:$C,"="&amp;"PJ",'HORA HORA'!$Y:$Y,"="&amp;"EMPRESAS_2")</f>
        <v>0.81818181818181823</v>
      </c>
      <c r="Q23" s="11">
        <f t="shared" si="4"/>
        <v>0.25</v>
      </c>
    </row>
    <row r="24" spans="2:18" ht="13.9" customHeight="1" x14ac:dyDescent="0.25">
      <c r="B24" s="10">
        <v>46276</v>
      </c>
      <c r="C24" s="147">
        <f t="shared" si="5"/>
        <v>0</v>
      </c>
      <c r="D24" s="132">
        <f>SUMIFS(TEMPOS!AL:AL,TEMPOS!X:X,$R$2,TEMPOS!Y:Y,B24)</f>
        <v>0</v>
      </c>
      <c r="E24" s="144">
        <f>SUMIFS('HORA HORA'!G:G,'HORA HORA'!C:C,PJ_B2!$R$1,'HORA HORA'!B:B,PJ_B2!B24,'HORA HORA'!Y:Y,"="&amp;"EMPRESAS_2")</f>
        <v>5061</v>
      </c>
      <c r="F24" s="144">
        <f>SUMIFS('HORA HORA'!H:H,'HORA HORA'!C:C,PJ_B2!$R$1,'HORA HORA'!B:B,PJ_B2!B24,'HORA HORA'!Y:Y,"="&amp;"EMPRESAS_2")</f>
        <v>85</v>
      </c>
      <c r="G24" s="5">
        <f>SUMIFS('HORA HORA'!J:J,'HORA HORA'!C:C,PJ_B2!$R$1,'HORA HORA'!B:B,PJ_B2!B24,'HORA HORA'!Y:Y,"="&amp;"EMPRESAS_2")</f>
        <v>10</v>
      </c>
      <c r="H24" s="5">
        <f>SUMIFS('HORA HORA'!K:K,'HORA HORA'!C:C,PJ_B2!$R$1,'HORA HORA'!B:B,PJ_B2!B24,'HORA HORA'!Y:Y,"="&amp;"EMPRESAS_2")</f>
        <v>8</v>
      </c>
      <c r="I24" s="36">
        <f>SUMIFS('HORA HORA'!L:L,'HORA HORA'!C:C,PJ_B2!$R$1,'HORA HORA'!B:B,PJ_B2!B24,'HORA HORA'!Y:Y,"="&amp;"EMPRESAS_2")</f>
        <v>3</v>
      </c>
      <c r="J24" s="36">
        <f>COUNTIFS(ACOMPANHAMENTO!S:S,"ACORDO IMPLANTADO",ACOMPANHAMENTO!BC:BC,B24,ACOMPANHAMENTO!H:H,PJ_B2!$R$1,ACOMPANHAMENTO!I:I,"="&amp;"Business Banking 2")</f>
        <v>2</v>
      </c>
      <c r="K24" s="12">
        <f>SUMIFS(ACOMPANHAMENTO!O:O,ACOMPANHAMENTO!H:H,PJ_B1!$R$1,ACOMPANHAMENTO!BC:BC,PJ_B1!B23,ACOMPANHAMENTO!I:I,"="&amp;"Business Banking 2")</f>
        <v>10005.780000000001</v>
      </c>
      <c r="L24" s="12">
        <f t="shared" si="6"/>
        <v>3335.26</v>
      </c>
      <c r="M24" s="12">
        <f>SUMIFS(ACOMPANHAMENTO!R:R,ACOMPANHAMENTO!H:H,PJ_B1!$R$1,ACOMPANHAMENTO!BC:BC,PJ_B2!B24,ACOMPANHAMENTO!I:I,"="&amp;"Business Banking 2")</f>
        <v>271079.33999999997</v>
      </c>
      <c r="N24" s="12">
        <f t="shared" si="7"/>
        <v>90359.779999999984</v>
      </c>
      <c r="O24" s="11">
        <f t="shared" si="3"/>
        <v>0.3</v>
      </c>
      <c r="P24" s="11">
        <f>SUMIFS('HORA HORA'!$K:$K,'HORA HORA'!$B:$B,PJ_B2!$B24,'HORA HORA'!$C:$C,"="&amp;"PJ",'HORA HORA'!$Y:$Y,"="&amp;"EMPRESAS_2")/SUMIFS('HORA HORA'!$J:$J,'HORA HORA'!$B:$B,PJ_B2!$B24,'HORA HORA'!$C:$C,"="&amp;"PJ",'HORA HORA'!$Y:$Y,"="&amp;"EMPRESAS_2")</f>
        <v>0.8</v>
      </c>
      <c r="Q24" s="11">
        <f t="shared" si="4"/>
        <v>0.66666666666666663</v>
      </c>
    </row>
    <row r="25" spans="2:18" ht="13.9" customHeight="1" x14ac:dyDescent="0.25">
      <c r="B25" s="10">
        <v>46279</v>
      </c>
      <c r="C25" s="147">
        <f t="shared" si="5"/>
        <v>0</v>
      </c>
      <c r="D25" s="132">
        <f>SUMIFS(TEMPOS!AL:AL,TEMPOS!X:X,$R$2,TEMPOS!Y:Y,B25)</f>
        <v>0</v>
      </c>
      <c r="E25" s="144">
        <f>SUMIFS('HORA HORA'!G:G,'HORA HORA'!C:C,PJ_B2!$R$1,'HORA HORA'!B:B,PJ_B2!B25,'HORA HORA'!Y:Y,"="&amp;"EMPRESAS_2")</f>
        <v>0</v>
      </c>
      <c r="F25" s="144">
        <f>SUMIFS('HORA HORA'!H:H,'HORA HORA'!C:C,PJ_B2!$R$1,'HORA HORA'!B:B,PJ_B2!B25,'HORA HORA'!Y:Y,"="&amp;"EMPRESAS_2")</f>
        <v>0</v>
      </c>
      <c r="G25" s="5">
        <f>SUMIFS('HORA HORA'!J:J,'HORA HORA'!C:C,PJ_B2!$R$1,'HORA HORA'!B:B,PJ_B2!B25,'HORA HORA'!Y:Y,"="&amp;"EMPRESAS_2")</f>
        <v>0</v>
      </c>
      <c r="H25" s="5">
        <f>SUMIFS('HORA HORA'!K:K,'HORA HORA'!C:C,PJ_B2!$R$1,'HORA HORA'!B:B,PJ_B2!B25,'HORA HORA'!Y:Y,"="&amp;"EMPRESAS_2")</f>
        <v>0</v>
      </c>
      <c r="I25" s="36">
        <f>SUMIFS('HORA HORA'!L:L,'HORA HORA'!C:C,PJ_B2!$R$1,'HORA HORA'!B:B,PJ_B2!B25,'HORA HORA'!Y:Y,"="&amp;"EMPRESAS_2")</f>
        <v>0</v>
      </c>
      <c r="J25" s="36">
        <f>COUNTIFS(ACOMPANHAMENTO!S:S,"ACORDO IMPLANTADO",ACOMPANHAMENTO!BC:BC,B25,ACOMPANHAMENTO!H:H,PJ_B2!$R$1,ACOMPANHAMENTO!I:I,"="&amp;"Business Banking 2")</f>
        <v>0</v>
      </c>
      <c r="K25" s="12">
        <f>SUMIFS(ACOMPANHAMENTO!O:O,ACOMPANHAMENTO!H:H,PJ_B1!$R$1,ACOMPANHAMENTO!BC:BC,PJ_B1!B24,ACOMPANHAMENTO!I:I,"="&amp;"Business Banking 2")</f>
        <v>20008.669999999998</v>
      </c>
      <c r="L25" s="12">
        <f t="shared" si="6"/>
        <v>0</v>
      </c>
      <c r="M25" s="12">
        <f>SUMIFS(ACOMPANHAMENTO!R:R,ACOMPANHAMENTO!H:H,PJ_B1!$R$1,ACOMPANHAMENTO!BC:BC,PJ_B2!B25,ACOMPANHAMENTO!I:I,"="&amp;"Business Banking 2")</f>
        <v>0</v>
      </c>
      <c r="N25" s="12">
        <f t="shared" si="7"/>
        <v>0</v>
      </c>
      <c r="O25" s="11" t="str">
        <f t="shared" si="3"/>
        <v>-</v>
      </c>
      <c r="P25" s="11" t="e">
        <f>SUMIFS('HORA HORA'!$K:$K,'HORA HORA'!$B:$B,PJ_B2!$B25,'HORA HORA'!$C:$C,"="&amp;"PJ",'HORA HORA'!$Y:$Y,"="&amp;"EMPRESAS_2")/SUMIFS('HORA HORA'!$J:$J,'HORA HORA'!$B:$B,PJ_B2!$B25,'HORA HORA'!$C:$C,"="&amp;"PJ",'HORA HORA'!$Y:$Y,"="&amp;"EMPRESAS_2")</f>
        <v>#DIV/0!</v>
      </c>
      <c r="Q25" s="11" t="str">
        <f t="shared" si="4"/>
        <v>-</v>
      </c>
    </row>
    <row r="26" spans="2:18" ht="13.9" customHeight="1" x14ac:dyDescent="0.25">
      <c r="B26" s="10">
        <v>46280</v>
      </c>
      <c r="C26" s="147">
        <f t="shared" si="5"/>
        <v>0</v>
      </c>
      <c r="D26" s="132">
        <f>SUMIFS(TEMPOS!AL:AL,TEMPOS!X:X,$R$2,TEMPOS!Y:Y,B26)</f>
        <v>0</v>
      </c>
      <c r="E26" s="144">
        <f>SUMIFS('HORA HORA'!G:G,'HORA HORA'!C:C,PJ_B2!$R$1,'HORA HORA'!B:B,PJ_B2!B26,'HORA HORA'!Y:Y,"="&amp;"EMPRESAS_2")</f>
        <v>0</v>
      </c>
      <c r="F26" s="144">
        <f>SUMIFS('HORA HORA'!H:H,'HORA HORA'!C:C,PJ_B2!$R$1,'HORA HORA'!B:B,PJ_B2!B26,'HORA HORA'!Y:Y,"="&amp;"EMPRESAS_2")</f>
        <v>0</v>
      </c>
      <c r="G26" s="5">
        <f>SUMIFS('HORA HORA'!J:J,'HORA HORA'!C:C,PJ_B2!$R$1,'HORA HORA'!B:B,PJ_B2!B26,'HORA HORA'!Y:Y,"="&amp;"EMPRESAS_2")</f>
        <v>0</v>
      </c>
      <c r="H26" s="5">
        <f>SUMIFS('HORA HORA'!K:K,'HORA HORA'!C:C,PJ_B2!$R$1,'HORA HORA'!B:B,PJ_B2!B26,'HORA HORA'!Y:Y,"="&amp;"EMPRESAS_2")</f>
        <v>0</v>
      </c>
      <c r="I26" s="36">
        <f>SUMIFS('HORA HORA'!L:L,'HORA HORA'!C:C,PJ_B2!$R$1,'HORA HORA'!B:B,PJ_B2!B26,'HORA HORA'!Y:Y,"="&amp;"EMPRESAS_2")</f>
        <v>0</v>
      </c>
      <c r="J26" s="36">
        <f>COUNTIFS(ACOMPANHAMENTO!S:S,"ACORDO IMPLANTADO",ACOMPANHAMENTO!BC:BC,B26,ACOMPANHAMENTO!H:H,PJ_B2!$R$1,ACOMPANHAMENTO!I:I,"="&amp;"Business Banking 2")</f>
        <v>0</v>
      </c>
      <c r="K26" s="12">
        <f>SUMIFS(ACOMPANHAMENTO!O:O,ACOMPANHAMENTO!H:H,PJ_B1!$R$1,ACOMPANHAMENTO!BC:BC,PJ_B1!B25,ACOMPANHAMENTO!I:I,"="&amp;"Business Banking 2")</f>
        <v>0</v>
      </c>
      <c r="L26" s="12">
        <f t="shared" si="6"/>
        <v>0</v>
      </c>
      <c r="M26" s="12">
        <f>SUMIFS(ACOMPANHAMENTO!R:R,ACOMPANHAMENTO!H:H,PJ_B1!$R$1,ACOMPANHAMENTO!BC:BC,PJ_B2!B26,ACOMPANHAMENTO!I:I,"="&amp;"Business Banking 2")</f>
        <v>0</v>
      </c>
      <c r="N26" s="12">
        <f t="shared" si="7"/>
        <v>0</v>
      </c>
      <c r="O26" s="11" t="str">
        <f t="shared" si="3"/>
        <v>-</v>
      </c>
      <c r="P26" s="11" t="e">
        <f>SUMIFS('HORA HORA'!$K:$K,'HORA HORA'!$B:$B,PJ_B2!$B26,'HORA HORA'!$C:$C,"="&amp;"PJ",'HORA HORA'!$Y:$Y,"="&amp;"EMPRESAS_2")/SUMIFS('HORA HORA'!$J:$J,'HORA HORA'!$B:$B,PJ_B2!$B26,'HORA HORA'!$C:$C,"="&amp;"PJ",'HORA HORA'!$Y:$Y,"="&amp;"EMPRESAS_2")</f>
        <v>#DIV/0!</v>
      </c>
      <c r="Q26" s="11" t="str">
        <f t="shared" si="4"/>
        <v>-</v>
      </c>
    </row>
    <row r="27" spans="2:18" ht="13.9" customHeight="1" x14ac:dyDescent="0.25">
      <c r="B27" s="10">
        <v>46281</v>
      </c>
      <c r="C27" s="147">
        <f t="shared" si="5"/>
        <v>0</v>
      </c>
      <c r="D27" s="132">
        <f>SUMIFS(TEMPOS!AL:AL,TEMPOS!X:X,$R$2,TEMPOS!Y:Y,B27)</f>
        <v>0</v>
      </c>
      <c r="E27" s="144">
        <f>SUMIFS('HORA HORA'!G:G,'HORA HORA'!C:C,PJ_B2!$R$1,'HORA HORA'!B:B,PJ_B2!B27,'HORA HORA'!Y:Y,"="&amp;"EMPRESAS_2")</f>
        <v>0</v>
      </c>
      <c r="F27" s="144">
        <f>SUMIFS('HORA HORA'!H:H,'HORA HORA'!C:C,PJ_B2!$R$1,'HORA HORA'!B:B,PJ_B2!B27,'HORA HORA'!Y:Y,"="&amp;"EMPRESAS_2")</f>
        <v>0</v>
      </c>
      <c r="G27" s="5">
        <f>SUMIFS('HORA HORA'!J:J,'HORA HORA'!C:C,PJ_B2!$R$1,'HORA HORA'!B:B,PJ_B2!B27,'HORA HORA'!Y:Y,"="&amp;"EMPRESAS_2")</f>
        <v>0</v>
      </c>
      <c r="H27" s="5">
        <f>SUMIFS('HORA HORA'!K:K,'HORA HORA'!C:C,PJ_B2!$R$1,'HORA HORA'!B:B,PJ_B2!B27,'HORA HORA'!Y:Y,"="&amp;"EMPRESAS_2")</f>
        <v>0</v>
      </c>
      <c r="I27" s="36">
        <f>SUMIFS('HORA HORA'!L:L,'HORA HORA'!C:C,PJ_B2!$R$1,'HORA HORA'!B:B,PJ_B2!B27,'HORA HORA'!Y:Y,"="&amp;"EMPRESAS_2")</f>
        <v>0</v>
      </c>
      <c r="J27" s="36">
        <f>COUNTIFS(ACOMPANHAMENTO!S:S,"ACORDO IMPLANTADO",ACOMPANHAMENTO!BC:BC,B27,ACOMPANHAMENTO!H:H,PJ_B2!$R$1,ACOMPANHAMENTO!I:I,"="&amp;"Business Banking 2")</f>
        <v>0</v>
      </c>
      <c r="K27" s="12">
        <f>SUMIFS(ACOMPANHAMENTO!O:O,ACOMPANHAMENTO!H:H,PJ_B1!$R$1,ACOMPANHAMENTO!BC:BC,PJ_B1!B26,ACOMPANHAMENTO!I:I,"="&amp;"Business Banking 2")</f>
        <v>0</v>
      </c>
      <c r="L27" s="12">
        <f t="shared" si="6"/>
        <v>0</v>
      </c>
      <c r="M27" s="12">
        <f>SUMIFS(ACOMPANHAMENTO!R:R,ACOMPANHAMENTO!H:H,PJ_B1!$R$1,ACOMPANHAMENTO!BC:BC,PJ_B2!B27,ACOMPANHAMENTO!I:I,"="&amp;"Business Banking 2")</f>
        <v>0</v>
      </c>
      <c r="N27" s="12">
        <f t="shared" si="7"/>
        <v>0</v>
      </c>
      <c r="O27" s="11" t="str">
        <f t="shared" si="3"/>
        <v>-</v>
      </c>
      <c r="P27" s="11" t="e">
        <f>SUMIFS('HORA HORA'!$K:$K,'HORA HORA'!$B:$B,PJ_B2!$B27,'HORA HORA'!$C:$C,"="&amp;"PJ",'HORA HORA'!$Y:$Y,"="&amp;"EMPRESAS_2")/SUMIFS('HORA HORA'!$J:$J,'HORA HORA'!$B:$B,PJ_B2!$B27,'HORA HORA'!$C:$C,"="&amp;"PJ",'HORA HORA'!$Y:$Y,"="&amp;"EMPRESAS_2")</f>
        <v>#DIV/0!</v>
      </c>
      <c r="Q27" s="11" t="str">
        <f t="shared" si="4"/>
        <v>-</v>
      </c>
    </row>
    <row r="28" spans="2:18" ht="13.9" customHeight="1" x14ac:dyDescent="0.25">
      <c r="B28" s="10">
        <v>46282</v>
      </c>
      <c r="C28" s="147">
        <f t="shared" si="5"/>
        <v>0</v>
      </c>
      <c r="D28" s="132">
        <f>SUMIFS(TEMPOS!AL:AL,TEMPOS!X:X,$R$2,TEMPOS!Y:Y,B28)</f>
        <v>0</v>
      </c>
      <c r="E28" s="144">
        <f>SUMIFS('HORA HORA'!G:G,'HORA HORA'!C:C,PJ_B2!$R$1,'HORA HORA'!B:B,PJ_B2!B28,'HORA HORA'!Y:Y,"="&amp;"EMPRESAS_2")</f>
        <v>0</v>
      </c>
      <c r="F28" s="144">
        <f>SUMIFS('HORA HORA'!H:H,'HORA HORA'!C:C,PJ_B2!$R$1,'HORA HORA'!B:B,PJ_B2!B28,'HORA HORA'!Y:Y,"="&amp;"EMPRESAS_2")</f>
        <v>0</v>
      </c>
      <c r="G28" s="5">
        <f>SUMIFS('HORA HORA'!J:J,'HORA HORA'!C:C,PJ_B2!$R$1,'HORA HORA'!B:B,PJ_B2!B28,'HORA HORA'!Y:Y,"="&amp;"EMPRESAS_2")</f>
        <v>0</v>
      </c>
      <c r="H28" s="5">
        <f>SUMIFS('HORA HORA'!K:K,'HORA HORA'!C:C,PJ_B2!$R$1,'HORA HORA'!B:B,PJ_B2!B28,'HORA HORA'!Y:Y,"="&amp;"EMPRESAS_2")</f>
        <v>0</v>
      </c>
      <c r="I28" s="36">
        <f>SUMIFS('HORA HORA'!L:L,'HORA HORA'!C:C,PJ_B2!$R$1,'HORA HORA'!B:B,PJ_B2!B28,'HORA HORA'!Y:Y,"="&amp;"EMPRESAS_2")</f>
        <v>0</v>
      </c>
      <c r="J28" s="36">
        <f>COUNTIFS(ACOMPANHAMENTO!S:S,"ACORDO IMPLANTADO",ACOMPANHAMENTO!BC:BC,B28,ACOMPANHAMENTO!H:H,PJ_B2!$R$1,ACOMPANHAMENTO!I:I,"="&amp;"Business Banking 2")</f>
        <v>0</v>
      </c>
      <c r="K28" s="12">
        <f>SUMIFS(ACOMPANHAMENTO!O:O,ACOMPANHAMENTO!H:H,PJ_B1!$R$1,ACOMPANHAMENTO!BC:BC,PJ_B1!B27,ACOMPANHAMENTO!I:I,"="&amp;"Business Banking 2")</f>
        <v>0</v>
      </c>
      <c r="L28" s="12">
        <f t="shared" si="6"/>
        <v>0</v>
      </c>
      <c r="M28" s="12">
        <f>SUMIFS(ACOMPANHAMENTO!R:R,ACOMPANHAMENTO!H:H,PJ_B1!$R$1,ACOMPANHAMENTO!BC:BC,PJ_B2!B28,ACOMPANHAMENTO!I:I,"="&amp;"Business Banking 2")</f>
        <v>0</v>
      </c>
      <c r="N28" s="12">
        <f t="shared" si="7"/>
        <v>0</v>
      </c>
      <c r="O28" s="11" t="str">
        <f t="shared" si="3"/>
        <v>-</v>
      </c>
      <c r="P28" s="11" t="e">
        <f>SUMIFS('HORA HORA'!$K:$K,'HORA HORA'!$B:$B,PJ_B2!$B28,'HORA HORA'!$C:$C,"="&amp;"PJ",'HORA HORA'!$Y:$Y,"="&amp;"EMPRESAS_2")/SUMIFS('HORA HORA'!$J:$J,'HORA HORA'!$B:$B,PJ_B2!$B28,'HORA HORA'!$C:$C,"="&amp;"PJ",'HORA HORA'!$Y:$Y,"="&amp;"EMPRESAS_2")</f>
        <v>#DIV/0!</v>
      </c>
      <c r="Q28" s="11" t="str">
        <f t="shared" si="4"/>
        <v>-</v>
      </c>
    </row>
    <row r="29" spans="2:18" ht="13.9" customHeight="1" x14ac:dyDescent="0.25">
      <c r="B29" s="10">
        <v>46283</v>
      </c>
      <c r="C29" s="147">
        <f t="shared" si="5"/>
        <v>0</v>
      </c>
      <c r="D29" s="132">
        <f>SUMIFS(TEMPOS!AL:AL,TEMPOS!X:X,$R$2,TEMPOS!Y:Y,B29)</f>
        <v>0</v>
      </c>
      <c r="E29" s="144">
        <f>SUMIFS('HORA HORA'!G:G,'HORA HORA'!C:C,PJ_B2!$R$1,'HORA HORA'!B:B,PJ_B2!B29,'HORA HORA'!Y:Y,"="&amp;"EMPRESAS_2")</f>
        <v>0</v>
      </c>
      <c r="F29" s="144">
        <f>SUMIFS('HORA HORA'!H:H,'HORA HORA'!C:C,PJ_B2!$R$1,'HORA HORA'!B:B,PJ_B2!B29,'HORA HORA'!Y:Y,"="&amp;"EMPRESAS_2")</f>
        <v>0</v>
      </c>
      <c r="G29" s="5">
        <f>SUMIFS('HORA HORA'!J:J,'HORA HORA'!C:C,PJ_B2!$R$1,'HORA HORA'!B:B,PJ_B2!B29,'HORA HORA'!Y:Y,"="&amp;"EMPRESAS_2")</f>
        <v>0</v>
      </c>
      <c r="H29" s="5">
        <f>SUMIFS('HORA HORA'!K:K,'HORA HORA'!C:C,PJ_B2!$R$1,'HORA HORA'!B:B,PJ_B2!B29,'HORA HORA'!Y:Y,"="&amp;"EMPRESAS_2")</f>
        <v>0</v>
      </c>
      <c r="I29" s="36">
        <f>SUMIFS('HORA HORA'!L:L,'HORA HORA'!C:C,PJ_B2!$R$1,'HORA HORA'!B:B,PJ_B2!B29,'HORA HORA'!Y:Y,"="&amp;"EMPRESAS_2")</f>
        <v>0</v>
      </c>
      <c r="J29" s="36">
        <f>COUNTIFS(ACOMPANHAMENTO!S:S,"ACORDO IMPLANTADO",ACOMPANHAMENTO!BC:BC,B29,ACOMPANHAMENTO!H:H,PJ_B2!$R$1,ACOMPANHAMENTO!I:I,"="&amp;"Business Banking 2")</f>
        <v>0</v>
      </c>
      <c r="K29" s="12">
        <f>SUMIFS(ACOMPANHAMENTO!O:O,ACOMPANHAMENTO!H:H,PJ_B1!$R$1,ACOMPANHAMENTO!BC:BC,PJ_B1!B28,ACOMPANHAMENTO!I:I,"="&amp;"Business Banking 2")</f>
        <v>0</v>
      </c>
      <c r="L29" s="12">
        <f t="shared" si="6"/>
        <v>0</v>
      </c>
      <c r="M29" s="12">
        <f>SUMIFS(ACOMPANHAMENTO!R:R,ACOMPANHAMENTO!H:H,PJ_B1!$R$1,ACOMPANHAMENTO!BC:BC,PJ_B2!B29,ACOMPANHAMENTO!I:I,"="&amp;"Business Banking 2")</f>
        <v>0</v>
      </c>
      <c r="N29" s="12">
        <f t="shared" si="7"/>
        <v>0</v>
      </c>
      <c r="O29" s="11" t="str">
        <f t="shared" si="3"/>
        <v>-</v>
      </c>
      <c r="P29" s="11" t="e">
        <f>SUMIFS('HORA HORA'!$K:$K,'HORA HORA'!$B:$B,PJ_B2!$B29,'HORA HORA'!$C:$C,"="&amp;"PJ",'HORA HORA'!$Y:$Y,"="&amp;"EMPRESAS_2")/SUMIFS('HORA HORA'!$J:$J,'HORA HORA'!$B:$B,PJ_B2!$B29,'HORA HORA'!$C:$C,"="&amp;"PJ",'HORA HORA'!$Y:$Y,"="&amp;"EMPRESAS_2")</f>
        <v>#DIV/0!</v>
      </c>
      <c r="Q29" s="11" t="str">
        <f t="shared" si="4"/>
        <v>-</v>
      </c>
    </row>
    <row r="30" spans="2:18" ht="13.9" customHeight="1" x14ac:dyDescent="0.25">
      <c r="B30" s="10">
        <v>46286</v>
      </c>
      <c r="C30" s="147">
        <f t="shared" si="5"/>
        <v>0</v>
      </c>
      <c r="D30" s="132">
        <f>SUMIFS(TEMPOS!AL:AL,TEMPOS!X:X,$R$2,TEMPOS!Y:Y,B30)</f>
        <v>0</v>
      </c>
      <c r="E30" s="144">
        <f>SUMIFS('HORA HORA'!G:G,'HORA HORA'!C:C,PJ_B2!$R$1,'HORA HORA'!B:B,PJ_B2!B30,'HORA HORA'!Y:Y,"="&amp;"EMPRESAS_2")</f>
        <v>0</v>
      </c>
      <c r="F30" s="144">
        <f>SUMIFS('HORA HORA'!H:H,'HORA HORA'!C:C,PJ_B2!$R$1,'HORA HORA'!B:B,PJ_B2!B30,'HORA HORA'!Y:Y,"="&amp;"EMPRESAS_2")</f>
        <v>0</v>
      </c>
      <c r="G30" s="5">
        <f>SUMIFS('HORA HORA'!J:J,'HORA HORA'!C:C,PJ_B2!$R$1,'HORA HORA'!B:B,PJ_B2!B30,'HORA HORA'!Y:Y,"="&amp;"EMPRESAS_2")</f>
        <v>0</v>
      </c>
      <c r="H30" s="5">
        <f>SUMIFS('HORA HORA'!K:K,'HORA HORA'!C:C,PJ_B2!$R$1,'HORA HORA'!B:B,PJ_B2!B30,'HORA HORA'!Y:Y,"="&amp;"EMPRESAS_2")</f>
        <v>0</v>
      </c>
      <c r="I30" s="36">
        <f>SUMIFS('HORA HORA'!L:L,'HORA HORA'!C:C,PJ_B2!$R$1,'HORA HORA'!B:B,PJ_B2!B30,'HORA HORA'!Y:Y,"="&amp;"EMPRESAS_2")</f>
        <v>0</v>
      </c>
      <c r="J30" s="36">
        <f>COUNTIFS(ACOMPANHAMENTO!S:S,"ACORDO IMPLANTADO",ACOMPANHAMENTO!BC:BC,B30,ACOMPANHAMENTO!H:H,PJ_B2!$R$1,ACOMPANHAMENTO!I:I,"="&amp;"Business Banking 2")</f>
        <v>0</v>
      </c>
      <c r="K30" s="12">
        <f>SUMIFS(ACOMPANHAMENTO!O:O,ACOMPANHAMENTO!H:H,PJ_B1!$R$1,ACOMPANHAMENTO!BC:BC,PJ_B1!B29,ACOMPANHAMENTO!I:I,"="&amp;"Business Banking 2")</f>
        <v>0</v>
      </c>
      <c r="L30" s="12">
        <f t="shared" si="6"/>
        <v>0</v>
      </c>
      <c r="M30" s="12">
        <f>SUMIFS(ACOMPANHAMENTO!R:R,ACOMPANHAMENTO!H:H,PJ_B1!$R$1,ACOMPANHAMENTO!BC:BC,PJ_B2!B30,ACOMPANHAMENTO!I:I,"="&amp;"Business Banking 2")</f>
        <v>0</v>
      </c>
      <c r="N30" s="12">
        <f t="shared" si="7"/>
        <v>0</v>
      </c>
      <c r="O30" s="11" t="str">
        <f t="shared" si="3"/>
        <v>-</v>
      </c>
      <c r="P30" s="11" t="e">
        <f>SUMIFS('HORA HORA'!$K:$K,'HORA HORA'!$B:$B,PJ_B2!$B30,'HORA HORA'!$C:$C,"="&amp;"PJ",'HORA HORA'!$Y:$Y,"="&amp;"EMPRESAS_2")/SUMIFS('HORA HORA'!$J:$J,'HORA HORA'!$B:$B,PJ_B2!$B30,'HORA HORA'!$C:$C,"="&amp;"PJ",'HORA HORA'!$Y:$Y,"="&amp;"EMPRESAS_2")</f>
        <v>#DIV/0!</v>
      </c>
      <c r="Q30" s="11" t="str">
        <f t="shared" si="4"/>
        <v>-</v>
      </c>
    </row>
    <row r="31" spans="2:18" ht="13.9" customHeight="1" x14ac:dyDescent="0.25">
      <c r="B31" s="10">
        <v>46287</v>
      </c>
      <c r="C31" s="147">
        <f t="shared" si="5"/>
        <v>0</v>
      </c>
      <c r="D31" s="132">
        <f>SUMIFS(TEMPOS!AL:AL,TEMPOS!X:X,$R$2,TEMPOS!Y:Y,B31)</f>
        <v>0</v>
      </c>
      <c r="E31" s="144">
        <f>SUMIFS('HORA HORA'!G:G,'HORA HORA'!C:C,PJ_B2!$R$1,'HORA HORA'!B:B,PJ_B2!B31,'HORA HORA'!Y:Y,"="&amp;"EMPRESAS_2")</f>
        <v>0</v>
      </c>
      <c r="F31" s="144">
        <f>SUMIFS('HORA HORA'!H:H,'HORA HORA'!C:C,PJ_B2!$R$1,'HORA HORA'!B:B,PJ_B2!B31,'HORA HORA'!Y:Y,"="&amp;"EMPRESAS_2")</f>
        <v>0</v>
      </c>
      <c r="G31" s="5">
        <f>SUMIFS('HORA HORA'!J:J,'HORA HORA'!C:C,PJ_B2!$R$1,'HORA HORA'!B:B,PJ_B2!B31,'HORA HORA'!Y:Y,"="&amp;"EMPRESAS_2")</f>
        <v>0</v>
      </c>
      <c r="H31" s="5">
        <f>SUMIFS('HORA HORA'!K:K,'HORA HORA'!C:C,PJ_B2!$R$1,'HORA HORA'!B:B,PJ_B2!B31,'HORA HORA'!Y:Y,"="&amp;"EMPRESAS_2")</f>
        <v>0</v>
      </c>
      <c r="I31" s="36">
        <f>SUMIFS('HORA HORA'!L:L,'HORA HORA'!C:C,PJ_B2!$R$1,'HORA HORA'!B:B,PJ_B2!B31,'HORA HORA'!Y:Y,"="&amp;"EMPRESAS_2")</f>
        <v>0</v>
      </c>
      <c r="J31" s="36">
        <f>COUNTIFS(ACOMPANHAMENTO!S:S,"ACORDO IMPLANTADO",ACOMPANHAMENTO!BC:BC,B31,ACOMPANHAMENTO!H:H,PJ_B2!$R$1,ACOMPANHAMENTO!I:I,"="&amp;"Business Banking 2")</f>
        <v>0</v>
      </c>
      <c r="K31" s="12">
        <f>SUMIFS(ACOMPANHAMENTO!O:O,ACOMPANHAMENTO!H:H,PJ_B1!$R$1,ACOMPANHAMENTO!BC:BC,PJ_B1!B30,ACOMPANHAMENTO!I:I,"="&amp;"Business Banking 2")</f>
        <v>0</v>
      </c>
      <c r="L31" s="12">
        <f t="shared" ref="L31:L34" si="8">IFERROR(K31/I31,0)</f>
        <v>0</v>
      </c>
      <c r="M31" s="12">
        <f>SUMIFS(ACOMPANHAMENTO!R:R,ACOMPANHAMENTO!H:H,PJ_B1!$R$1,ACOMPANHAMENTO!BC:BC,PJ_B2!B31,ACOMPANHAMENTO!I:I,"="&amp;"Business Banking 2")</f>
        <v>0</v>
      </c>
      <c r="N31" s="12">
        <f t="shared" ref="N31:N34" si="9">IFERROR(M31/I31,0)</f>
        <v>0</v>
      </c>
      <c r="O31" s="11" t="str">
        <f t="shared" ref="O31:O34" si="10">IFERROR(IF(I31/G31=0,"-",I31/G31),"-")</f>
        <v>-</v>
      </c>
      <c r="P31" s="11" t="e">
        <f>SUMIFS('HORA HORA'!$K:$K,'HORA HORA'!$B:$B,PJ_B2!$B31,'HORA HORA'!$C:$C,"="&amp;"PJ",'HORA HORA'!$Y:$Y,"="&amp;"EMPRESAS_2")/SUMIFS('HORA HORA'!$J:$J,'HORA HORA'!$B:$B,PJ_B2!$B31,'HORA HORA'!$C:$C,"="&amp;"PJ",'HORA HORA'!$Y:$Y,"="&amp;"EMPRESAS_2")</f>
        <v>#DIV/0!</v>
      </c>
      <c r="Q31" s="11" t="str">
        <f t="shared" si="4"/>
        <v>-</v>
      </c>
    </row>
    <row r="32" spans="2:18" ht="13.9" customHeight="1" x14ac:dyDescent="0.25">
      <c r="B32" s="10">
        <v>46288</v>
      </c>
      <c r="C32" s="147">
        <f t="shared" si="5"/>
        <v>0</v>
      </c>
      <c r="D32" s="132">
        <f>SUMIFS(TEMPOS!AL:AL,TEMPOS!X:X,$R$2,TEMPOS!Y:Y,B32)</f>
        <v>0</v>
      </c>
      <c r="E32" s="144">
        <f>SUMIFS('HORA HORA'!G:G,'HORA HORA'!C:C,PJ_B2!$R$1,'HORA HORA'!B:B,PJ_B2!B32,'HORA HORA'!Y:Y,"="&amp;"EMPRESAS_2")</f>
        <v>0</v>
      </c>
      <c r="F32" s="144">
        <f>SUMIFS('HORA HORA'!H:H,'HORA HORA'!C:C,PJ_B2!$R$1,'HORA HORA'!B:B,PJ_B2!B32,'HORA HORA'!Y:Y,"="&amp;"EMPRESAS_2")</f>
        <v>0</v>
      </c>
      <c r="G32" s="5">
        <f>SUMIFS('HORA HORA'!J:J,'HORA HORA'!C:C,PJ_B2!$R$1,'HORA HORA'!B:B,PJ_B2!B32,'HORA HORA'!Y:Y,"="&amp;"EMPRESAS_2")</f>
        <v>0</v>
      </c>
      <c r="H32" s="5">
        <f>SUMIFS('HORA HORA'!K:K,'HORA HORA'!C:C,PJ_B2!$R$1,'HORA HORA'!B:B,PJ_B2!B32,'HORA HORA'!Y:Y,"="&amp;"EMPRESAS_2")</f>
        <v>0</v>
      </c>
      <c r="I32" s="36">
        <f>SUMIFS('HORA HORA'!L:L,'HORA HORA'!C:C,PJ_B2!$R$1,'HORA HORA'!B:B,PJ_B2!B32,'HORA HORA'!Y:Y,"="&amp;"EMPRESAS_2")</f>
        <v>0</v>
      </c>
      <c r="J32" s="36">
        <f>COUNTIFS(ACOMPANHAMENTO!S:S,"ACORDO IMPLANTADO",ACOMPANHAMENTO!BC:BC,B32,ACOMPANHAMENTO!H:H,PJ_B2!$R$1,ACOMPANHAMENTO!I:I,"="&amp;"Business Banking 2")</f>
        <v>0</v>
      </c>
      <c r="K32" s="12">
        <f>SUMIFS(ACOMPANHAMENTO!O:O,ACOMPANHAMENTO!H:H,PJ_B1!$R$1,ACOMPANHAMENTO!BC:BC,PJ_B1!B31,ACOMPANHAMENTO!I:I,"="&amp;"Business Banking 2")</f>
        <v>0</v>
      </c>
      <c r="L32" s="12">
        <f t="shared" si="8"/>
        <v>0</v>
      </c>
      <c r="M32" s="12">
        <f>SUMIFS(ACOMPANHAMENTO!R:R,ACOMPANHAMENTO!H:H,PJ_B1!$R$1,ACOMPANHAMENTO!BC:BC,PJ_B2!B32,ACOMPANHAMENTO!I:I,"="&amp;"Business Banking 2")</f>
        <v>0</v>
      </c>
      <c r="N32" s="12">
        <f t="shared" si="9"/>
        <v>0</v>
      </c>
      <c r="O32" s="11" t="str">
        <f t="shared" si="10"/>
        <v>-</v>
      </c>
      <c r="P32" s="11" t="e">
        <f>SUMIFS('HORA HORA'!$K:$K,'HORA HORA'!$B:$B,PJ_B2!$B32,'HORA HORA'!$C:$C,"="&amp;"PJ",'HORA HORA'!$Y:$Y,"="&amp;"EMPRESAS_2")/SUMIFS('HORA HORA'!$J:$J,'HORA HORA'!$B:$B,PJ_B2!$B32,'HORA HORA'!$C:$C,"="&amp;"PJ",'HORA HORA'!$Y:$Y,"="&amp;"EMPRESAS_2")</f>
        <v>#DIV/0!</v>
      </c>
      <c r="Q32" s="11" t="str">
        <f t="shared" si="4"/>
        <v>-</v>
      </c>
    </row>
    <row r="33" spans="2:17" x14ac:dyDescent="0.25">
      <c r="B33" s="10">
        <v>46289</v>
      </c>
      <c r="C33" s="147">
        <f t="shared" si="5"/>
        <v>0</v>
      </c>
      <c r="D33" s="132">
        <f>SUMIFS(TEMPOS!AL:AL,TEMPOS!X:X,$R$2,TEMPOS!Y:Y,B33)</f>
        <v>0</v>
      </c>
      <c r="E33" s="144">
        <f>SUMIFS('HORA HORA'!G:G,'HORA HORA'!C:C,PJ_B2!$R$1,'HORA HORA'!B:B,PJ_B2!B33,'HORA HORA'!Y:Y,"="&amp;"EMPRESAS_2")</f>
        <v>0</v>
      </c>
      <c r="F33" s="144">
        <f>SUMIFS('HORA HORA'!H:H,'HORA HORA'!C:C,PJ_B2!$R$1,'HORA HORA'!B:B,PJ_B2!B33,'HORA HORA'!Y:Y,"="&amp;"EMPRESAS_2")</f>
        <v>0</v>
      </c>
      <c r="G33" s="5">
        <f>SUMIFS('HORA HORA'!J:J,'HORA HORA'!C:C,PJ_B2!$R$1,'HORA HORA'!B:B,PJ_B2!B33,'HORA HORA'!Y:Y,"="&amp;"EMPRESAS_2")</f>
        <v>0</v>
      </c>
      <c r="H33" s="5">
        <f>SUMIFS('HORA HORA'!K:K,'HORA HORA'!C:C,PJ_B2!$R$1,'HORA HORA'!B:B,PJ_B2!B33,'HORA HORA'!Y:Y,"="&amp;"EMPRESAS_2")</f>
        <v>0</v>
      </c>
      <c r="I33" s="36">
        <f>SUMIFS('HORA HORA'!L:L,'HORA HORA'!C:C,PJ_B2!$R$1,'HORA HORA'!B:B,PJ_B2!B33,'HORA HORA'!Y:Y,"="&amp;"EMPRESAS_2")</f>
        <v>0</v>
      </c>
      <c r="J33" s="36">
        <f>COUNTIFS(ACOMPANHAMENTO!S:S,"ACORDO IMPLANTADO",ACOMPANHAMENTO!BC:BC,B33,ACOMPANHAMENTO!H:H,PJ_B2!$R$1,ACOMPANHAMENTO!I:I,"="&amp;"Business Banking 2")</f>
        <v>0</v>
      </c>
      <c r="K33" s="12">
        <f>SUMIFS(ACOMPANHAMENTO!O:O,ACOMPANHAMENTO!H:H,PJ_B1!$R$1,ACOMPANHAMENTO!BC:BC,PJ_B1!B32,ACOMPANHAMENTO!I:I,"="&amp;"Business Banking 2")</f>
        <v>0</v>
      </c>
      <c r="L33" s="12">
        <f t="shared" si="8"/>
        <v>0</v>
      </c>
      <c r="M33" s="12">
        <f>SUMIFS(ACOMPANHAMENTO!R:R,ACOMPANHAMENTO!H:H,PJ_B1!$R$1,ACOMPANHAMENTO!BC:BC,PJ_B2!B33,ACOMPANHAMENTO!I:I,"="&amp;"Business Banking 2")</f>
        <v>0</v>
      </c>
      <c r="N33" s="12">
        <f t="shared" si="9"/>
        <v>0</v>
      </c>
      <c r="O33" s="11" t="str">
        <f t="shared" si="10"/>
        <v>-</v>
      </c>
      <c r="P33" s="11" t="e">
        <f>SUMIFS('HORA HORA'!$K:$K,'HORA HORA'!$B:$B,PJ_B2!$B33,'HORA HORA'!$C:$C,"="&amp;"PJ",'HORA HORA'!$Y:$Y,"="&amp;"EMPRESAS_2")/SUMIFS('HORA HORA'!$J:$J,'HORA HORA'!$B:$B,PJ_B2!$B33,'HORA HORA'!$C:$C,"="&amp;"PJ",'HORA HORA'!$Y:$Y,"="&amp;"EMPRESAS_2")</f>
        <v>#DIV/0!</v>
      </c>
      <c r="Q33" s="11" t="str">
        <f>IFERROR(J33/I33,"-")</f>
        <v>-</v>
      </c>
    </row>
    <row r="34" spans="2:17" x14ac:dyDescent="0.25">
      <c r="B34" s="10">
        <v>46290</v>
      </c>
      <c r="C34" s="147">
        <f t="shared" si="5"/>
        <v>0</v>
      </c>
      <c r="D34" s="132">
        <f>SUMIFS(TEMPOS!AL:AL,TEMPOS!X:X,$R$2,TEMPOS!Y:Y,B34)</f>
        <v>0</v>
      </c>
      <c r="E34" s="144">
        <f>SUMIFS('HORA HORA'!G:G,'HORA HORA'!C:C,PJ_B2!$R$1,'HORA HORA'!B:B,PJ_B2!B34,'HORA HORA'!Y:Y,"="&amp;"EMPRESAS_2")</f>
        <v>0</v>
      </c>
      <c r="F34" s="144">
        <f>SUMIFS('HORA HORA'!H:H,'HORA HORA'!C:C,PJ_B2!$R$1,'HORA HORA'!B:B,PJ_B2!B34,'HORA HORA'!Y:Y,"="&amp;"EMPRESAS_2")</f>
        <v>0</v>
      </c>
      <c r="G34" s="5">
        <f>SUMIFS('HORA HORA'!J:J,'HORA HORA'!C:C,PJ_B2!$R$1,'HORA HORA'!B:B,PJ_B2!B34,'HORA HORA'!Y:Y,"="&amp;"EMPRESAS_2")</f>
        <v>0</v>
      </c>
      <c r="H34" s="5">
        <f>SUMIFS('HORA HORA'!K:K,'HORA HORA'!C:C,PJ_B2!$R$1,'HORA HORA'!B:B,PJ_B2!B34,'HORA HORA'!Y:Y,"="&amp;"EMPRESAS_2")</f>
        <v>0</v>
      </c>
      <c r="I34" s="36">
        <f>SUMIFS('HORA HORA'!L:L,'HORA HORA'!C:C,PJ_B2!$R$1,'HORA HORA'!B:B,PJ_B2!B34,'HORA HORA'!Y:Y,"="&amp;"EMPRESAS_2")</f>
        <v>0</v>
      </c>
      <c r="J34" s="36">
        <f>COUNTIFS(ACOMPANHAMENTO!S:S,"ACORDO IMPLANTADO",ACOMPANHAMENTO!BC:BC,B34,ACOMPANHAMENTO!H:H,PJ_B2!$R$1,ACOMPANHAMENTO!I:I,"="&amp;"Business Banking 2")</f>
        <v>0</v>
      </c>
      <c r="K34" s="12">
        <f>SUMIFS(ACOMPANHAMENTO!O:O,ACOMPANHAMENTO!H:H,PJ_B1!$R$1,ACOMPANHAMENTO!BC:BC,PJ_B1!B33,ACOMPANHAMENTO!I:I,"="&amp;"Business Banking 2")</f>
        <v>0</v>
      </c>
      <c r="L34" s="12">
        <f t="shared" si="8"/>
        <v>0</v>
      </c>
      <c r="M34" s="12">
        <f>SUMIFS(ACOMPANHAMENTO!R:R,ACOMPANHAMENTO!H:H,PJ_B1!$R$1,ACOMPANHAMENTO!BC:BC,PJ_B2!B34,ACOMPANHAMENTO!I:I,"="&amp;"Business Banking 2")</f>
        <v>0</v>
      </c>
      <c r="N34" s="12">
        <f t="shared" si="9"/>
        <v>0</v>
      </c>
      <c r="O34" s="11" t="str">
        <f t="shared" si="10"/>
        <v>-</v>
      </c>
      <c r="P34" s="11" t="e">
        <f>SUMIFS('HORA HORA'!$K:$K,'HORA HORA'!$B:$B,PJ_B2!$B34,'HORA HORA'!$C:$C,"="&amp;"PJ",'HORA HORA'!$Y:$Y,"="&amp;"EMPRESAS_2")/SUMIFS('HORA HORA'!$J:$J,'HORA HORA'!$B:$B,PJ_B2!$B34,'HORA HORA'!$C:$C,"="&amp;"PJ",'HORA HORA'!$Y:$Y,"="&amp;"EMPRESAS_2")</f>
        <v>#DIV/0!</v>
      </c>
      <c r="Q34" s="11" t="str">
        <f t="shared" ref="Q34" si="11">IFERROR(J34/I34,"-")</f>
        <v>-</v>
      </c>
    </row>
    <row r="35" spans="2:17" x14ac:dyDescent="0.25">
      <c r="B35" s="10">
        <v>46293</v>
      </c>
      <c r="C35" s="147">
        <f t="shared" si="5"/>
        <v>0</v>
      </c>
      <c r="D35" s="132">
        <f>SUMIFS(TEMPOS!AL:AL,TEMPOS!X:X,$R$2,TEMPOS!Y:Y,B35)</f>
        <v>0</v>
      </c>
      <c r="E35" s="144">
        <f>SUMIFS('HORA HORA'!G:G,'HORA HORA'!C:C,PJ_B2!$R$1,'HORA HORA'!B:B,PJ_B2!B35,'HORA HORA'!Y:Y,"="&amp;"EMPRESAS_2")</f>
        <v>0</v>
      </c>
      <c r="F35" s="144">
        <f>SUMIFS('HORA HORA'!H:H,'HORA HORA'!C:C,PJ_B2!$R$1,'HORA HORA'!B:B,PJ_B2!B35,'HORA HORA'!Y:Y,"="&amp;"EMPRESAS_2")</f>
        <v>0</v>
      </c>
      <c r="G35" s="5">
        <f>SUMIFS('HORA HORA'!J:J,'HORA HORA'!C:C,PJ_B2!$R$1,'HORA HORA'!B:B,PJ_B2!B35,'HORA HORA'!Y:Y,"="&amp;"EMPRESAS_2")</f>
        <v>0</v>
      </c>
      <c r="H35" s="5">
        <f>SUMIFS('HORA HORA'!K:K,'HORA HORA'!C:C,PJ_B2!$R$1,'HORA HORA'!B:B,PJ_B2!B35,'HORA HORA'!Y:Y,"="&amp;"EMPRESAS_2")</f>
        <v>0</v>
      </c>
      <c r="I35" s="36">
        <f>SUMIFS('HORA HORA'!L:L,'HORA HORA'!C:C,PJ_B2!$R$1,'HORA HORA'!B:B,PJ_B2!B35,'HORA HORA'!Y:Y,"="&amp;"EMPRESAS_2")</f>
        <v>0</v>
      </c>
      <c r="J35" s="36">
        <f>COUNTIFS(ACOMPANHAMENTO!S:S,"ACORDO IMPLANTADO",ACOMPANHAMENTO!BC:BC,B35,ACOMPANHAMENTO!H:H,PJ_B2!$R$1,ACOMPANHAMENTO!I:I,"="&amp;"Business Banking 2")</f>
        <v>0</v>
      </c>
      <c r="K35" s="12">
        <f>SUMIFS(ACOMPANHAMENTO!O:O,ACOMPANHAMENTO!H:H,PJ_B1!$R$1,ACOMPANHAMENTO!BC:BC,PJ_B1!B34,ACOMPANHAMENTO!I:I,"="&amp;"Business Banking 2")</f>
        <v>0</v>
      </c>
      <c r="L35" s="12">
        <f t="shared" ref="L35:L37" si="12">IFERROR(K35/I35,0)</f>
        <v>0</v>
      </c>
      <c r="M35" s="12">
        <f>SUMIFS(ACOMPANHAMENTO!R:R,ACOMPANHAMENTO!H:H,PJ_B1!$R$1,ACOMPANHAMENTO!BC:BC,PJ_B2!B35,ACOMPANHAMENTO!I:I,"="&amp;"Business Banking 2")</f>
        <v>0</v>
      </c>
      <c r="N35" s="12">
        <f t="shared" ref="N35:N37" si="13">IFERROR(M35/I35,0)</f>
        <v>0</v>
      </c>
      <c r="O35" s="11" t="str">
        <f t="shared" ref="O35:O37" si="14">IFERROR(IF(I35/G35=0,"-",I35/G35),"-")</f>
        <v>-</v>
      </c>
      <c r="P35" s="11" t="e">
        <f>SUMIFS('HORA HORA'!$K:$K,'HORA HORA'!$B:$B,PJ_B2!$B35,'HORA HORA'!$C:$C,"="&amp;"PJ",'HORA HORA'!$Y:$Y,"="&amp;"EMPRESAS_2")/SUMIFS('HORA HORA'!$J:$J,'HORA HORA'!$B:$B,PJ_B2!$B35,'HORA HORA'!$C:$C,"="&amp;"PJ",'HORA HORA'!$Y:$Y,"="&amp;"EMPRESAS_2")</f>
        <v>#DIV/0!</v>
      </c>
      <c r="Q35" s="11" t="str">
        <f t="shared" ref="Q35:Q37" si="15">IFERROR(J35/I35,"-")</f>
        <v>-</v>
      </c>
    </row>
    <row r="36" spans="2:17" x14ac:dyDescent="0.25">
      <c r="B36" s="10">
        <v>46294</v>
      </c>
      <c r="C36" s="147">
        <f t="shared" si="5"/>
        <v>0</v>
      </c>
      <c r="D36" s="132">
        <f>SUMIFS(TEMPOS!AL:AL,TEMPOS!X:X,$R$2,TEMPOS!Y:Y,B36)</f>
        <v>0</v>
      </c>
      <c r="E36" s="144">
        <f>SUMIFS('HORA HORA'!G:G,'HORA HORA'!C:C,PJ_B2!$R$1,'HORA HORA'!B:B,PJ_B2!B36,'HORA HORA'!Y:Y,"="&amp;"EMPRESAS_2")</f>
        <v>0</v>
      </c>
      <c r="F36" s="144">
        <f>SUMIFS('HORA HORA'!H:H,'HORA HORA'!C:C,PJ_B2!$R$1,'HORA HORA'!B:B,PJ_B2!B36,'HORA HORA'!Y:Y,"="&amp;"EMPRESAS_2")</f>
        <v>0</v>
      </c>
      <c r="G36" s="5">
        <f>SUMIFS('HORA HORA'!J:J,'HORA HORA'!C:C,PJ_B2!$R$1,'HORA HORA'!B:B,PJ_B2!B36,'HORA HORA'!Y:Y,"="&amp;"EMPRESAS_2")</f>
        <v>0</v>
      </c>
      <c r="H36" s="5">
        <f>SUMIFS('HORA HORA'!K:K,'HORA HORA'!C:C,PJ_B2!$R$1,'HORA HORA'!B:B,PJ_B2!B36,'HORA HORA'!Y:Y,"="&amp;"EMPRESAS_2")</f>
        <v>0</v>
      </c>
      <c r="I36" s="36">
        <f>SUMIFS('HORA HORA'!L:L,'HORA HORA'!C:C,PJ_B2!$R$1,'HORA HORA'!B:B,PJ_B2!B36,'HORA HORA'!Y:Y,"="&amp;"EMPRESAS_2")</f>
        <v>0</v>
      </c>
      <c r="J36" s="36">
        <f>COUNTIFS(ACOMPANHAMENTO!S:S,"ACORDO IMPLANTADO",ACOMPANHAMENTO!BC:BC,B36,ACOMPANHAMENTO!H:H,PJ_B2!$R$1,ACOMPANHAMENTO!I:I,"="&amp;"Business Banking 2")</f>
        <v>0</v>
      </c>
      <c r="K36" s="12">
        <f>SUMIFS(ACOMPANHAMENTO!O:O,ACOMPANHAMENTO!H:H,PJ_B1!$R$1,ACOMPANHAMENTO!BC:BC,PJ_B1!B35,ACOMPANHAMENTO!I:I,"="&amp;"Business Banking 2")</f>
        <v>0</v>
      </c>
      <c r="L36" s="12">
        <f t="shared" si="12"/>
        <v>0</v>
      </c>
      <c r="M36" s="12">
        <f>SUMIFS(ACOMPANHAMENTO!R:R,ACOMPANHAMENTO!H:H,PJ_B1!$R$1,ACOMPANHAMENTO!BC:BC,PJ_B2!B36,ACOMPANHAMENTO!I:I,"="&amp;"Business Banking 2")</f>
        <v>0</v>
      </c>
      <c r="N36" s="12">
        <f t="shared" si="13"/>
        <v>0</v>
      </c>
      <c r="O36" s="11" t="str">
        <f t="shared" si="14"/>
        <v>-</v>
      </c>
      <c r="P36" s="11" t="e">
        <f>SUMIFS('HORA HORA'!$K:$K,'HORA HORA'!$B:$B,PJ_B2!$B36,'HORA HORA'!$C:$C,"="&amp;"PJ",'HORA HORA'!$Y:$Y,"="&amp;"EMPRESAS_2")/SUMIFS('HORA HORA'!$J:$J,'HORA HORA'!$B:$B,PJ_B2!$B36,'HORA HORA'!$C:$C,"="&amp;"PJ",'HORA HORA'!$Y:$Y,"="&amp;"EMPRESAS_2")</f>
        <v>#DIV/0!</v>
      </c>
      <c r="Q36" s="11" t="str">
        <f t="shared" si="15"/>
        <v>-</v>
      </c>
    </row>
    <row r="37" spans="2:17" x14ac:dyDescent="0.25">
      <c r="B37" s="10">
        <v>46295</v>
      </c>
      <c r="C37" s="147">
        <f t="shared" ref="C37" si="16">D37/$A$7</f>
        <v>0</v>
      </c>
      <c r="D37" s="132">
        <f>SUMIFS(TEMPOS!AL:AL,TEMPOS!X:X,$R$2,TEMPOS!Y:Y,B37)</f>
        <v>0</v>
      </c>
      <c r="E37" s="144">
        <f>SUMIFS('HORA HORA'!G:G,'HORA HORA'!C:C,PJ_B2!$R$1,'HORA HORA'!B:B,PJ_B2!B37,'HORA HORA'!Y:Y,"="&amp;"EMPRESAS_2")</f>
        <v>0</v>
      </c>
      <c r="F37" s="144">
        <f>SUMIFS('HORA HORA'!H:H,'HORA HORA'!C:C,PJ_B2!$R$1,'HORA HORA'!B:B,PJ_B2!B37,'HORA HORA'!Y:Y,"="&amp;"EMPRESAS_2")</f>
        <v>0</v>
      </c>
      <c r="G37" s="5">
        <f>SUMIFS('HORA HORA'!J:J,'HORA HORA'!C:C,PJ_B2!$R$1,'HORA HORA'!B:B,PJ_B2!B37,'HORA HORA'!Y:Y,"="&amp;"EMPRESAS_2")</f>
        <v>0</v>
      </c>
      <c r="H37" s="5">
        <f>SUMIFS('HORA HORA'!K:K,'HORA HORA'!C:C,PJ_B2!$R$1,'HORA HORA'!B:B,PJ_B2!B37,'HORA HORA'!Y:Y,"="&amp;"EMPRESAS_2")</f>
        <v>0</v>
      </c>
      <c r="I37" s="36">
        <f>SUMIFS('HORA HORA'!L:L,'HORA HORA'!C:C,PJ_B2!$R$1,'HORA HORA'!B:B,PJ_B2!B37,'HORA HORA'!Y:Y,"="&amp;"EMPRESAS_2")</f>
        <v>0</v>
      </c>
      <c r="J37" s="36">
        <f>COUNTIFS(ACOMPANHAMENTO!S:S,"ACORDO IMPLANTADO",ACOMPANHAMENTO!BC:BC,B37,ACOMPANHAMENTO!H:H,PJ_B2!$R$1,ACOMPANHAMENTO!I:I,"="&amp;"Business Banking 2")</f>
        <v>0</v>
      </c>
      <c r="K37" s="12">
        <f>SUMIFS(ACOMPANHAMENTO!O:O,ACOMPANHAMENTO!H:H,PJ_B1!$R$1,ACOMPANHAMENTO!BC:BC,PJ_B1!B36,ACOMPANHAMENTO!I:I,"="&amp;"Business Banking 2")</f>
        <v>0</v>
      </c>
      <c r="L37" s="12">
        <f t="shared" si="12"/>
        <v>0</v>
      </c>
      <c r="M37" s="12">
        <f>SUMIFS(ACOMPANHAMENTO!R:R,ACOMPANHAMENTO!H:H,PJ_B1!$R$1,ACOMPANHAMENTO!BC:BC,PJ_B2!B37,ACOMPANHAMENTO!I:I,"="&amp;"Business Banking 2")</f>
        <v>0</v>
      </c>
      <c r="N37" s="12">
        <f t="shared" si="13"/>
        <v>0</v>
      </c>
      <c r="O37" s="11" t="str">
        <f t="shared" si="14"/>
        <v>-</v>
      </c>
      <c r="P37" s="11" t="e">
        <f>SUMIFS('HORA HORA'!$K:$K,'HORA HORA'!$B:$B,PJ_B2!$B37,'HORA HORA'!$C:$C,"="&amp;"PJ",'HORA HORA'!$Y:$Y,"="&amp;"EMPRESAS_2")/SUMIFS('HORA HORA'!$J:$J,'HORA HORA'!$B:$B,PJ_B2!$B37,'HORA HORA'!$C:$C,"="&amp;"PJ",'HORA HORA'!$Y:$Y,"="&amp;"EMPRESAS_2")</f>
        <v>#DIV/0!</v>
      </c>
      <c r="Q37" s="11" t="str">
        <f t="shared" si="15"/>
        <v>-</v>
      </c>
    </row>
  </sheetData>
  <mergeCells count="3">
    <mergeCell ref="I2:Q3"/>
    <mergeCell ref="J4:R5"/>
    <mergeCell ref="B6:B7"/>
  </mergeCells>
  <conditionalFormatting sqref="G13:Q14">
    <cfRule type="cellIs" dxfId="6" priority="1" operator="lessThan">
      <formula>1</formula>
    </cfRule>
    <cfRule type="cellIs" dxfId="5" priority="2" operator="greaterThan">
      <formula>1</formula>
    </cfRule>
  </conditionalFormatting>
  <conditionalFormatting sqref="G17:Q37">
    <cfRule type="cellIs" dxfId="4" priority="4" operator="greaterThan">
      <formula>G$7</formula>
    </cfRule>
  </conditionalFormatting>
  <conditionalFormatting sqref="J17:J37">
    <cfRule type="cellIs" dxfId="3" priority="3" operator="greaterThanOrEqual">
      <formula>3</formula>
    </cfRule>
  </conditionalFormatting>
  <pageMargins left="0.511811024" right="0.511811024" top="0.78740157499999996" bottom="0.78740157499999996" header="0.31496062000000002" footer="0.31496062000000002"/>
  <ignoredErrors>
    <ignoredError sqref="L11 N10 E10 O10 K10:M10 H10" formula="1"/>
    <ignoredError sqref="P24" evalErro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47FB-F683-4383-A21E-59A77847F33F}">
  <sheetPr>
    <tabColor theme="5"/>
  </sheetPr>
  <dimension ref="A1:BJ502"/>
  <sheetViews>
    <sheetView showGridLines="0" showRowColHeaders="0" zoomScale="70" zoomScaleNormal="70" workbookViewId="0">
      <selection activeCell="H16183" sqref="H16183"/>
    </sheetView>
  </sheetViews>
  <sheetFormatPr defaultRowHeight="15" x14ac:dyDescent="0.25"/>
  <cols>
    <col min="1" max="2" width="11.5703125" bestFit="1" customWidth="1"/>
    <col min="3" max="3" width="34.85546875" bestFit="1" customWidth="1"/>
    <col min="4" max="4" width="27.28515625" bestFit="1" customWidth="1"/>
    <col min="5" max="5" width="21.85546875" bestFit="1" customWidth="1"/>
    <col min="6" max="6" width="17.42578125" bestFit="1" customWidth="1"/>
    <col min="7" max="7" width="34.42578125" bestFit="1" customWidth="1"/>
    <col min="8" max="8" width="21.28515625" bestFit="1" customWidth="1"/>
    <col min="9" max="9" width="17.140625" bestFit="1" customWidth="1"/>
    <col min="10" max="10" width="20.42578125" bestFit="1" customWidth="1"/>
    <col min="11" max="11" width="34.85546875" bestFit="1" customWidth="1"/>
    <col min="12" max="12" width="33.42578125" bestFit="1" customWidth="1"/>
    <col min="13" max="13" width="45" bestFit="1" customWidth="1"/>
    <col min="14" max="14" width="16.7109375" bestFit="1" customWidth="1"/>
    <col min="15" max="15" width="12" bestFit="1" customWidth="1"/>
    <col min="16" max="16" width="24.7109375" bestFit="1" customWidth="1"/>
    <col min="17" max="17" width="12.42578125" bestFit="1" customWidth="1"/>
    <col min="18" max="18" width="24.85546875" bestFit="1" customWidth="1"/>
    <col min="19" max="19" width="28.85546875" bestFit="1" customWidth="1"/>
    <col min="20" max="20" width="21.28515625" bestFit="1" customWidth="1"/>
    <col min="21" max="21" width="31.140625" bestFit="1" customWidth="1"/>
    <col min="22" max="22" width="23.42578125" bestFit="1" customWidth="1"/>
    <col min="23" max="23" width="32.7109375" bestFit="1" customWidth="1"/>
    <col min="24" max="24" width="18.5703125" bestFit="1" customWidth="1"/>
    <col min="25" max="25" width="27.85546875" bestFit="1" customWidth="1"/>
    <col min="26" max="26" width="21.5703125" bestFit="1" customWidth="1"/>
    <col min="27" max="27" width="26.28515625" bestFit="1" customWidth="1"/>
    <col min="28" max="28" width="21.28515625" bestFit="1" customWidth="1"/>
    <col min="29" max="29" width="26.85546875" bestFit="1" customWidth="1"/>
    <col min="30" max="30" width="19" bestFit="1" customWidth="1"/>
    <col min="31" max="31" width="33.42578125" bestFit="1" customWidth="1"/>
    <col min="32" max="32" width="41.28515625" bestFit="1" customWidth="1"/>
    <col min="33" max="33" width="80.85546875" bestFit="1" customWidth="1"/>
    <col min="34" max="34" width="14.5703125" bestFit="1" customWidth="1"/>
    <col min="35" max="35" width="21.28515625" bestFit="1" customWidth="1"/>
    <col min="36" max="37" width="30.28515625" bestFit="1" customWidth="1"/>
    <col min="38" max="38" width="21.28515625" bestFit="1" customWidth="1"/>
    <col min="39" max="39" width="9.7109375" bestFit="1" customWidth="1"/>
    <col min="40" max="40" width="21.28515625" bestFit="1" customWidth="1"/>
    <col min="41" max="41" width="15.28515625" bestFit="1" customWidth="1"/>
    <col min="42" max="42" width="21.85546875" bestFit="1" customWidth="1"/>
    <col min="43" max="43" width="24.85546875" bestFit="1" customWidth="1"/>
    <col min="44" max="44" width="23" bestFit="1" customWidth="1"/>
    <col min="45" max="45" width="18.28515625" bestFit="1" customWidth="1"/>
    <col min="46" max="46" width="19.7109375" bestFit="1" customWidth="1"/>
    <col min="47" max="47" width="14.140625" bestFit="1" customWidth="1"/>
    <col min="48" max="48" width="23" bestFit="1" customWidth="1"/>
    <col min="49" max="49" width="22.28515625" bestFit="1" customWidth="1"/>
    <col min="50" max="50" width="28.85546875" bestFit="1" customWidth="1"/>
    <col min="51" max="51" width="39" bestFit="1" customWidth="1"/>
    <col min="52" max="52" width="41.28515625" bestFit="1" customWidth="1"/>
    <col min="53" max="53" width="23.140625" bestFit="1" customWidth="1"/>
    <col min="54" max="54" width="14.7109375" bestFit="1" customWidth="1"/>
    <col min="55" max="55" width="23.42578125" bestFit="1" customWidth="1"/>
    <col min="56" max="56" width="22" bestFit="1" customWidth="1"/>
    <col min="57" max="57" width="25.28515625" bestFit="1" customWidth="1"/>
    <col min="58" max="58" width="15.7109375" bestFit="1" customWidth="1"/>
    <col min="59" max="59" width="27.5703125" bestFit="1" customWidth="1"/>
    <col min="60" max="60" width="17.85546875" bestFit="1" customWidth="1"/>
    <col min="61" max="62" width="16.28515625" bestFit="1" customWidth="1"/>
  </cols>
  <sheetData>
    <row r="1" spans="1:62" x14ac:dyDescent="0.25">
      <c r="A1" s="13" t="s">
        <v>29</v>
      </c>
      <c r="B1" s="13" t="s">
        <v>15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19</v>
      </c>
      <c r="J1" s="13" t="s">
        <v>36</v>
      </c>
      <c r="K1" s="13" t="s">
        <v>37</v>
      </c>
      <c r="L1" s="13" t="s">
        <v>38</v>
      </c>
      <c r="M1" s="13" t="s">
        <v>39</v>
      </c>
      <c r="N1" s="13" t="s">
        <v>40</v>
      </c>
      <c r="O1" s="13" t="s">
        <v>41</v>
      </c>
      <c r="P1" s="13" t="s">
        <v>42</v>
      </c>
      <c r="Q1" s="13" t="s">
        <v>43</v>
      </c>
      <c r="R1" s="13" t="s">
        <v>44</v>
      </c>
      <c r="S1" s="13" t="s">
        <v>45</v>
      </c>
      <c r="T1" s="13" t="s">
        <v>46</v>
      </c>
      <c r="U1" s="13" t="s">
        <v>47</v>
      </c>
      <c r="V1" s="13" t="s">
        <v>48</v>
      </c>
      <c r="W1" s="13" t="s">
        <v>49</v>
      </c>
      <c r="X1" s="13" t="s">
        <v>50</v>
      </c>
      <c r="Y1" s="13" t="s">
        <v>51</v>
      </c>
      <c r="Z1" s="13" t="s">
        <v>52</v>
      </c>
      <c r="AA1" s="13" t="s">
        <v>53</v>
      </c>
      <c r="AB1" s="13" t="s">
        <v>54</v>
      </c>
      <c r="AC1" s="13" t="s">
        <v>55</v>
      </c>
      <c r="AD1" s="13" t="s">
        <v>56</v>
      </c>
      <c r="AE1" s="13" t="s">
        <v>57</v>
      </c>
      <c r="AF1" s="13" t="s">
        <v>58</v>
      </c>
      <c r="AG1" s="13" t="s">
        <v>59</v>
      </c>
      <c r="AH1" s="13" t="s">
        <v>60</v>
      </c>
      <c r="AI1" s="13" t="s">
        <v>61</v>
      </c>
      <c r="AJ1" s="13" t="s">
        <v>62</v>
      </c>
      <c r="AK1" s="13" t="s">
        <v>63</v>
      </c>
      <c r="AL1" s="13" t="s">
        <v>64</v>
      </c>
      <c r="AM1" s="13" t="s">
        <v>65</v>
      </c>
      <c r="AN1" s="13" t="s">
        <v>66</v>
      </c>
      <c r="AO1" s="13" t="s">
        <v>67</v>
      </c>
      <c r="AP1" s="13" t="s">
        <v>68</v>
      </c>
      <c r="AQ1" s="13" t="s">
        <v>69</v>
      </c>
      <c r="AR1" s="13" t="s">
        <v>70</v>
      </c>
      <c r="AS1" s="13" t="s">
        <v>71</v>
      </c>
      <c r="AT1" s="13" t="s">
        <v>72</v>
      </c>
      <c r="AU1" s="13" t="s">
        <v>73</v>
      </c>
      <c r="AV1" s="13" t="s">
        <v>74</v>
      </c>
      <c r="AW1" s="13" t="s">
        <v>75</v>
      </c>
      <c r="AX1" s="13" t="s">
        <v>76</v>
      </c>
      <c r="AY1" s="13" t="s">
        <v>77</v>
      </c>
      <c r="AZ1" s="13" t="s">
        <v>78</v>
      </c>
      <c r="BA1" s="13" t="s">
        <v>79</v>
      </c>
      <c r="BB1" s="13" t="s">
        <v>80</v>
      </c>
      <c r="BC1" s="13" t="s">
        <v>81</v>
      </c>
      <c r="BD1" s="13" t="s">
        <v>82</v>
      </c>
      <c r="BE1" s="13" t="s">
        <v>83</v>
      </c>
      <c r="BF1" s="13" t="s">
        <v>84</v>
      </c>
      <c r="BG1" s="13" t="s">
        <v>85</v>
      </c>
      <c r="BH1" s="13" t="s">
        <v>86</v>
      </c>
      <c r="BI1" s="13" t="s">
        <v>87</v>
      </c>
      <c r="BJ1" s="13" t="s">
        <v>88</v>
      </c>
    </row>
    <row r="2" spans="1:62" x14ac:dyDescent="0.25">
      <c r="A2" s="13">
        <v>2025</v>
      </c>
      <c r="B2" s="28">
        <v>46003</v>
      </c>
      <c r="C2" s="28">
        <v>45960</v>
      </c>
      <c r="D2" s="28">
        <v>45967</v>
      </c>
      <c r="E2" s="13" t="s">
        <v>152</v>
      </c>
      <c r="F2" s="13" t="s">
        <v>149</v>
      </c>
      <c r="G2" s="13" t="s">
        <v>147</v>
      </c>
      <c r="H2" s="13" t="s">
        <v>12</v>
      </c>
      <c r="I2" s="13" t="s">
        <v>90</v>
      </c>
      <c r="J2" s="13" t="s">
        <v>91</v>
      </c>
      <c r="K2" s="28">
        <v>45960</v>
      </c>
      <c r="L2" s="13" t="s">
        <v>92</v>
      </c>
      <c r="M2" s="13" t="s">
        <v>182</v>
      </c>
      <c r="N2" s="13" t="s">
        <v>183</v>
      </c>
      <c r="O2" s="13">
        <v>15000</v>
      </c>
      <c r="P2" s="13">
        <v>766157.1</v>
      </c>
      <c r="Q2" s="13">
        <v>766157.1</v>
      </c>
      <c r="R2" s="13">
        <v>634531.29</v>
      </c>
      <c r="S2" s="13" t="s">
        <v>103</v>
      </c>
      <c r="T2" s="13">
        <v>255777495</v>
      </c>
      <c r="U2" s="28">
        <v>45986</v>
      </c>
      <c r="V2" s="28">
        <v>45996</v>
      </c>
      <c r="W2" s="13" t="s">
        <v>89</v>
      </c>
      <c r="X2" s="13" t="s">
        <v>94</v>
      </c>
      <c r="Y2" s="13" t="s">
        <v>104</v>
      </c>
      <c r="Z2" s="13" t="s">
        <v>95</v>
      </c>
      <c r="AA2" s="13" t="s">
        <v>96</v>
      </c>
      <c r="AB2" s="13" t="s">
        <v>137</v>
      </c>
      <c r="AC2" s="13" t="s">
        <v>105</v>
      </c>
      <c r="AD2" s="13"/>
      <c r="AE2" s="13"/>
      <c r="AF2" s="13"/>
      <c r="AG2" s="13"/>
      <c r="AH2" s="13" t="s">
        <v>98</v>
      </c>
      <c r="AI2" s="13">
        <v>1.12E-2</v>
      </c>
      <c r="AJ2" s="13">
        <v>0</v>
      </c>
      <c r="AK2" s="13">
        <v>0.9</v>
      </c>
      <c r="AL2" s="13" t="s">
        <v>170</v>
      </c>
      <c r="AM2" s="13" t="s">
        <v>128</v>
      </c>
      <c r="AN2" s="13"/>
      <c r="AO2" s="13" t="s">
        <v>96</v>
      </c>
      <c r="AP2" s="13">
        <v>49</v>
      </c>
      <c r="AQ2" s="13">
        <v>20462.77</v>
      </c>
      <c r="AR2" s="13"/>
      <c r="AS2" s="13">
        <v>46016</v>
      </c>
      <c r="AT2" s="13"/>
      <c r="AU2" s="13"/>
      <c r="AV2" s="13" t="s">
        <v>121</v>
      </c>
      <c r="AW2" s="13" t="s">
        <v>101</v>
      </c>
      <c r="AX2" s="13" t="s">
        <v>102</v>
      </c>
      <c r="AY2" s="13" t="s">
        <v>154</v>
      </c>
      <c r="AZ2" s="13"/>
      <c r="BA2" s="13"/>
      <c r="BB2" s="13" t="s">
        <v>96</v>
      </c>
      <c r="BC2" s="13"/>
      <c r="BD2" s="13"/>
      <c r="BE2" s="13"/>
      <c r="BF2" s="13"/>
      <c r="BG2" s="28"/>
      <c r="BH2" s="13" t="s">
        <v>112</v>
      </c>
      <c r="BI2" s="13"/>
      <c r="BJ2" s="13"/>
    </row>
    <row r="3" spans="1:62" x14ac:dyDescent="0.25">
      <c r="A3" s="13">
        <v>2025</v>
      </c>
      <c r="B3" s="28">
        <v>46003</v>
      </c>
      <c r="C3" s="28">
        <v>45960</v>
      </c>
      <c r="D3" s="28">
        <v>45967</v>
      </c>
      <c r="E3" s="13" t="s">
        <v>152</v>
      </c>
      <c r="F3" s="13" t="s">
        <v>149</v>
      </c>
      <c r="G3" s="13" t="s">
        <v>147</v>
      </c>
      <c r="H3" s="13" t="s">
        <v>12</v>
      </c>
      <c r="I3" s="13" t="s">
        <v>90</v>
      </c>
      <c r="J3" s="13" t="s">
        <v>91</v>
      </c>
      <c r="K3" s="28">
        <v>45960</v>
      </c>
      <c r="L3" s="13" t="s">
        <v>92</v>
      </c>
      <c r="M3" s="13" t="s">
        <v>184</v>
      </c>
      <c r="N3" s="13" t="s">
        <v>185</v>
      </c>
      <c r="O3" s="13">
        <v>10000</v>
      </c>
      <c r="P3" s="13">
        <v>221820.48</v>
      </c>
      <c r="Q3" s="13">
        <v>221820.48</v>
      </c>
      <c r="R3" s="13">
        <v>191915.73</v>
      </c>
      <c r="S3" s="13" t="s">
        <v>103</v>
      </c>
      <c r="T3" s="13">
        <v>255777405</v>
      </c>
      <c r="U3" s="28">
        <v>45986</v>
      </c>
      <c r="V3" s="28">
        <v>45996</v>
      </c>
      <c r="W3" s="13" t="s">
        <v>89</v>
      </c>
      <c r="X3" s="13" t="s">
        <v>94</v>
      </c>
      <c r="Y3" s="13" t="s">
        <v>104</v>
      </c>
      <c r="Z3" s="13" t="s">
        <v>95</v>
      </c>
      <c r="AA3" s="13" t="s">
        <v>96</v>
      </c>
      <c r="AB3" s="13" t="s">
        <v>137</v>
      </c>
      <c r="AC3" s="13" t="s">
        <v>105</v>
      </c>
      <c r="AD3" s="13"/>
      <c r="AE3" s="13"/>
      <c r="AF3" s="13"/>
      <c r="AG3" s="13"/>
      <c r="AH3" s="13" t="s">
        <v>98</v>
      </c>
      <c r="AI3" s="13">
        <v>1.12E-2</v>
      </c>
      <c r="AJ3" s="13">
        <v>0</v>
      </c>
      <c r="AK3" s="13">
        <v>0.9</v>
      </c>
      <c r="AL3" s="13" t="s">
        <v>170</v>
      </c>
      <c r="AM3" s="13" t="s">
        <v>128</v>
      </c>
      <c r="AN3" s="13"/>
      <c r="AO3" s="13" t="s">
        <v>96</v>
      </c>
      <c r="AP3" s="13">
        <v>49</v>
      </c>
      <c r="AQ3" s="13">
        <v>5771.45</v>
      </c>
      <c r="AR3" s="13"/>
      <c r="AS3" s="13">
        <v>46016</v>
      </c>
      <c r="AT3" s="13"/>
      <c r="AU3" s="13"/>
      <c r="AV3" s="13" t="s">
        <v>121</v>
      </c>
      <c r="AW3" s="13" t="s">
        <v>101</v>
      </c>
      <c r="AX3" s="13" t="s">
        <v>102</v>
      </c>
      <c r="AY3" s="13" t="s">
        <v>154</v>
      </c>
      <c r="AZ3" s="13"/>
      <c r="BA3" s="13"/>
      <c r="BB3" s="13" t="s">
        <v>96</v>
      </c>
      <c r="BC3" s="13"/>
      <c r="BD3" s="13"/>
      <c r="BE3" s="13"/>
      <c r="BF3" s="13"/>
      <c r="BG3" s="28"/>
      <c r="BH3" s="13" t="s">
        <v>112</v>
      </c>
      <c r="BI3" s="13"/>
      <c r="BJ3" s="13"/>
    </row>
    <row r="4" spans="1:62" x14ac:dyDescent="0.25">
      <c r="A4" s="13">
        <v>2025</v>
      </c>
      <c r="B4" s="28">
        <v>46003</v>
      </c>
      <c r="C4" s="28">
        <v>45967</v>
      </c>
      <c r="D4" s="28">
        <v>45967</v>
      </c>
      <c r="E4" s="13" t="s">
        <v>152</v>
      </c>
      <c r="F4" s="13" t="s">
        <v>149</v>
      </c>
      <c r="G4" s="13" t="s">
        <v>147</v>
      </c>
      <c r="H4" s="13" t="s">
        <v>12</v>
      </c>
      <c r="I4" s="13" t="s">
        <v>90</v>
      </c>
      <c r="J4" s="13" t="s">
        <v>91</v>
      </c>
      <c r="K4" s="28">
        <v>45967</v>
      </c>
      <c r="L4" s="13" t="s">
        <v>92</v>
      </c>
      <c r="M4" s="13" t="s">
        <v>180</v>
      </c>
      <c r="N4" s="13" t="s">
        <v>181</v>
      </c>
      <c r="O4" s="13">
        <v>9000</v>
      </c>
      <c r="P4" s="13">
        <v>790145.23</v>
      </c>
      <c r="Q4" s="13">
        <v>804985.56</v>
      </c>
      <c r="R4" s="13">
        <v>770273.94</v>
      </c>
      <c r="S4" s="13" t="s">
        <v>103</v>
      </c>
      <c r="T4" s="13">
        <v>255815132</v>
      </c>
      <c r="U4" s="28">
        <v>45981</v>
      </c>
      <c r="V4" s="28">
        <v>45993</v>
      </c>
      <c r="W4" s="13" t="s">
        <v>89</v>
      </c>
      <c r="X4" s="13" t="s">
        <v>94</v>
      </c>
      <c r="Y4" s="13" t="s">
        <v>104</v>
      </c>
      <c r="Z4" s="13" t="s">
        <v>96</v>
      </c>
      <c r="AA4" s="13" t="s">
        <v>96</v>
      </c>
      <c r="AB4" s="13" t="s">
        <v>137</v>
      </c>
      <c r="AC4" s="13" t="s">
        <v>105</v>
      </c>
      <c r="AD4" s="13"/>
      <c r="AE4" s="13"/>
      <c r="AF4" s="13"/>
      <c r="AG4" s="13"/>
      <c r="AH4" s="13" t="s">
        <v>98</v>
      </c>
      <c r="AI4" s="13">
        <v>1.12E-2</v>
      </c>
      <c r="AJ4" s="13">
        <v>1.84E-2</v>
      </c>
      <c r="AK4" s="13">
        <v>0.9</v>
      </c>
      <c r="AL4" s="13" t="s">
        <v>141</v>
      </c>
      <c r="AM4" s="13" t="s">
        <v>111</v>
      </c>
      <c r="AN4" s="13"/>
      <c r="AO4" s="13" t="s">
        <v>96</v>
      </c>
      <c r="AP4" s="13">
        <v>80</v>
      </c>
      <c r="AQ4" s="13">
        <v>8996.99</v>
      </c>
      <c r="AR4" s="13">
        <v>15561.65</v>
      </c>
      <c r="AS4" s="13">
        <v>46011</v>
      </c>
      <c r="AT4" s="13"/>
      <c r="AU4" s="13"/>
      <c r="AV4" s="13"/>
      <c r="AW4" s="13"/>
      <c r="AX4" s="13"/>
      <c r="AY4" s="13"/>
      <c r="AZ4" s="13"/>
      <c r="BA4" s="13"/>
      <c r="BB4" s="13" t="s">
        <v>96</v>
      </c>
      <c r="BC4" s="13"/>
      <c r="BD4" s="13"/>
      <c r="BE4" s="13"/>
      <c r="BF4" s="13"/>
      <c r="BG4" s="28"/>
      <c r="BH4" s="13" t="s">
        <v>112</v>
      </c>
      <c r="BI4" s="13"/>
      <c r="BJ4" s="13"/>
    </row>
    <row r="5" spans="1:62" x14ac:dyDescent="0.25">
      <c r="A5" s="13">
        <v>2025</v>
      </c>
      <c r="B5" s="28">
        <v>46003</v>
      </c>
      <c r="C5" s="28">
        <v>45968</v>
      </c>
      <c r="D5" s="28">
        <v>45968</v>
      </c>
      <c r="E5" s="13" t="s">
        <v>113</v>
      </c>
      <c r="F5" s="13" t="s">
        <v>151</v>
      </c>
      <c r="G5" s="13" t="s">
        <v>147</v>
      </c>
      <c r="H5" s="13" t="s">
        <v>11</v>
      </c>
      <c r="I5" s="13" t="s">
        <v>114</v>
      </c>
      <c r="J5" s="13" t="s">
        <v>91</v>
      </c>
      <c r="K5" s="28">
        <v>45968</v>
      </c>
      <c r="L5" s="13" t="s">
        <v>92</v>
      </c>
      <c r="M5" s="13" t="s">
        <v>197</v>
      </c>
      <c r="N5" s="13" t="s">
        <v>198</v>
      </c>
      <c r="O5" s="13">
        <v>1321.71</v>
      </c>
      <c r="P5" s="13">
        <v>1321.71</v>
      </c>
      <c r="Q5" s="13">
        <v>33043.019999999997</v>
      </c>
      <c r="R5" s="13">
        <v>20915.07</v>
      </c>
      <c r="S5" s="13" t="s">
        <v>103</v>
      </c>
      <c r="T5" s="13">
        <v>255786480</v>
      </c>
      <c r="U5" s="28">
        <v>45980</v>
      </c>
      <c r="V5" s="28">
        <v>45993</v>
      </c>
      <c r="W5" s="13"/>
      <c r="X5" s="13" t="s">
        <v>94</v>
      </c>
      <c r="Y5" s="13" t="s">
        <v>132</v>
      </c>
      <c r="Z5" s="13" t="s">
        <v>96</v>
      </c>
      <c r="AA5" s="13" t="s">
        <v>96</v>
      </c>
      <c r="AB5" s="13" t="s">
        <v>137</v>
      </c>
      <c r="AC5" s="13" t="s">
        <v>105</v>
      </c>
      <c r="AD5" s="13"/>
      <c r="AE5" s="13"/>
      <c r="AF5" s="13"/>
      <c r="AG5" s="13"/>
      <c r="AH5" s="13" t="s">
        <v>127</v>
      </c>
      <c r="AI5" s="13">
        <v>0</v>
      </c>
      <c r="AJ5" s="13">
        <v>0.96</v>
      </c>
      <c r="AK5" s="13">
        <v>0.9</v>
      </c>
      <c r="AL5" s="13" t="s">
        <v>144</v>
      </c>
      <c r="AM5" s="13" t="s">
        <v>117</v>
      </c>
      <c r="AN5" s="13"/>
      <c r="AO5" s="13" t="s">
        <v>96</v>
      </c>
      <c r="AP5" s="13" t="s">
        <v>99</v>
      </c>
      <c r="AQ5" s="13" t="s">
        <v>99</v>
      </c>
      <c r="AR5" s="13"/>
      <c r="AS5" s="13" t="s">
        <v>99</v>
      </c>
      <c r="AT5" s="13"/>
      <c r="AU5" s="13"/>
      <c r="AV5" s="13"/>
      <c r="AW5" s="13"/>
      <c r="AX5" s="13"/>
      <c r="AY5" s="13"/>
      <c r="AZ5" s="13"/>
      <c r="BA5" s="13"/>
      <c r="BB5" s="13" t="s">
        <v>96</v>
      </c>
      <c r="BC5" s="13"/>
      <c r="BD5" s="13"/>
      <c r="BE5" s="13"/>
      <c r="BF5" s="13"/>
      <c r="BG5" s="28"/>
      <c r="BH5" s="13" t="s">
        <v>196</v>
      </c>
      <c r="BI5" s="13"/>
      <c r="BJ5" s="13"/>
    </row>
    <row r="6" spans="1:62" x14ac:dyDescent="0.25">
      <c r="A6" s="13">
        <v>2025</v>
      </c>
      <c r="B6" s="28">
        <v>46003</v>
      </c>
      <c r="C6" s="28">
        <v>45971</v>
      </c>
      <c r="D6" s="28">
        <v>45971</v>
      </c>
      <c r="E6" s="13" t="s">
        <v>120</v>
      </c>
      <c r="F6" s="13" t="s">
        <v>150</v>
      </c>
      <c r="G6" s="13" t="s">
        <v>147</v>
      </c>
      <c r="H6" s="13" t="s">
        <v>12</v>
      </c>
      <c r="I6" s="13" t="s">
        <v>139</v>
      </c>
      <c r="J6" s="13" t="s">
        <v>107</v>
      </c>
      <c r="K6" s="28">
        <v>45971</v>
      </c>
      <c r="L6" s="13" t="s">
        <v>92</v>
      </c>
      <c r="M6" s="13" t="s">
        <v>199</v>
      </c>
      <c r="N6" s="13" t="s">
        <v>200</v>
      </c>
      <c r="O6" s="13">
        <v>19243.59</v>
      </c>
      <c r="P6" s="13">
        <v>19243.59</v>
      </c>
      <c r="Q6" s="13">
        <v>46935.58</v>
      </c>
      <c r="R6" s="13">
        <v>45024.46</v>
      </c>
      <c r="S6" s="13" t="s">
        <v>103</v>
      </c>
      <c r="T6" s="13">
        <v>255797958</v>
      </c>
      <c r="U6" s="28">
        <v>45982</v>
      </c>
      <c r="V6" s="28">
        <v>45994</v>
      </c>
      <c r="W6" s="13"/>
      <c r="X6" s="13" t="s">
        <v>94</v>
      </c>
      <c r="Y6" s="13" t="s">
        <v>132</v>
      </c>
      <c r="Z6" s="13" t="s">
        <v>96</v>
      </c>
      <c r="AA6" s="13" t="s">
        <v>96</v>
      </c>
      <c r="AB6" s="13" t="s">
        <v>6</v>
      </c>
      <c r="AC6" s="13" t="s">
        <v>97</v>
      </c>
      <c r="AD6" s="13"/>
      <c r="AE6" s="13"/>
      <c r="AF6" s="13"/>
      <c r="AG6" s="13"/>
      <c r="AH6" s="13" t="s">
        <v>127</v>
      </c>
      <c r="AI6" s="13">
        <v>0</v>
      </c>
      <c r="AJ6" s="13">
        <v>0.59</v>
      </c>
      <c r="AK6" s="13">
        <v>0.9</v>
      </c>
      <c r="AL6" s="13" t="s">
        <v>179</v>
      </c>
      <c r="AM6" s="13" t="s">
        <v>126</v>
      </c>
      <c r="AN6" s="13"/>
      <c r="AO6" s="13" t="s">
        <v>96</v>
      </c>
      <c r="AP6" s="13" t="s">
        <v>99</v>
      </c>
      <c r="AQ6" s="13" t="s">
        <v>99</v>
      </c>
      <c r="AR6" s="13"/>
      <c r="AS6" s="13" t="s">
        <v>99</v>
      </c>
      <c r="AT6" s="13"/>
      <c r="AU6" s="13"/>
      <c r="AV6" s="13"/>
      <c r="AW6" s="13"/>
      <c r="AX6" s="13"/>
      <c r="AY6" s="13"/>
      <c r="AZ6" s="13"/>
      <c r="BA6" s="13"/>
      <c r="BB6" s="13" t="s">
        <v>96</v>
      </c>
      <c r="BC6" s="13"/>
      <c r="BD6" s="13"/>
      <c r="BE6" s="13"/>
      <c r="BF6" s="13"/>
      <c r="BG6" s="28"/>
      <c r="BH6" s="13" t="s">
        <v>112</v>
      </c>
      <c r="BI6" s="13"/>
      <c r="BJ6" s="13"/>
    </row>
    <row r="7" spans="1:62" x14ac:dyDescent="0.25">
      <c r="A7" s="13">
        <v>2025</v>
      </c>
      <c r="B7" s="28">
        <v>46003</v>
      </c>
      <c r="C7" s="28">
        <v>45971</v>
      </c>
      <c r="D7" s="28">
        <v>45972</v>
      </c>
      <c r="E7" s="13" t="s">
        <v>120</v>
      </c>
      <c r="F7" s="13" t="s">
        <v>150</v>
      </c>
      <c r="G7" s="13" t="s">
        <v>147</v>
      </c>
      <c r="H7" s="13" t="s">
        <v>12</v>
      </c>
      <c r="I7" s="13" t="s">
        <v>139</v>
      </c>
      <c r="J7" s="13" t="s">
        <v>107</v>
      </c>
      <c r="K7" s="28">
        <v>45971</v>
      </c>
      <c r="L7" s="13" t="s">
        <v>92</v>
      </c>
      <c r="M7" s="13" t="s">
        <v>210</v>
      </c>
      <c r="N7" s="13" t="s">
        <v>211</v>
      </c>
      <c r="O7" s="13">
        <v>1500</v>
      </c>
      <c r="P7" s="13">
        <v>6835.48</v>
      </c>
      <c r="Q7" s="13">
        <v>6835.48</v>
      </c>
      <c r="R7" s="13">
        <v>6429.73</v>
      </c>
      <c r="S7" s="13" t="s">
        <v>103</v>
      </c>
      <c r="T7" s="13">
        <v>255818486</v>
      </c>
      <c r="U7" s="28">
        <v>45985</v>
      </c>
      <c r="V7" s="28">
        <v>45995</v>
      </c>
      <c r="W7" s="13"/>
      <c r="X7" s="13" t="s">
        <v>94</v>
      </c>
      <c r="Y7" s="13" t="s">
        <v>104</v>
      </c>
      <c r="Z7" s="13" t="s">
        <v>96</v>
      </c>
      <c r="AA7" s="13" t="s">
        <v>96</v>
      </c>
      <c r="AB7" s="13" t="s">
        <v>6</v>
      </c>
      <c r="AC7" s="13" t="s">
        <v>97</v>
      </c>
      <c r="AD7" s="13"/>
      <c r="AE7" s="13"/>
      <c r="AF7" s="13"/>
      <c r="AG7" s="13"/>
      <c r="AH7" s="13">
        <v>90</v>
      </c>
      <c r="AI7" s="13">
        <v>1.12E-2</v>
      </c>
      <c r="AJ7" s="13">
        <v>0</v>
      </c>
      <c r="AK7" s="13">
        <v>0.9</v>
      </c>
      <c r="AL7" s="13" t="s">
        <v>179</v>
      </c>
      <c r="AM7" s="13" t="s">
        <v>124</v>
      </c>
      <c r="AN7" s="13"/>
      <c r="AO7" s="13" t="s">
        <v>96</v>
      </c>
      <c r="AP7" s="13">
        <v>9</v>
      </c>
      <c r="AQ7" s="13">
        <v>705.67</v>
      </c>
      <c r="AR7" s="13"/>
      <c r="AS7" s="13">
        <v>46015</v>
      </c>
      <c r="AT7" s="13"/>
      <c r="AU7" s="13"/>
      <c r="AV7" s="13"/>
      <c r="AW7" s="13"/>
      <c r="AX7" s="13"/>
      <c r="AY7" s="13"/>
      <c r="AZ7" s="13"/>
      <c r="BA7" s="13"/>
      <c r="BB7" s="13" t="s">
        <v>96</v>
      </c>
      <c r="BC7" s="13"/>
      <c r="BD7" s="13"/>
      <c r="BE7" s="13"/>
      <c r="BF7" s="13"/>
      <c r="BG7" s="28"/>
      <c r="BH7" s="13" t="s">
        <v>196</v>
      </c>
      <c r="BI7" s="13"/>
      <c r="BJ7" s="13"/>
    </row>
    <row r="8" spans="1:62" x14ac:dyDescent="0.25">
      <c r="A8" s="13">
        <v>2025</v>
      </c>
      <c r="B8" s="28">
        <v>46003</v>
      </c>
      <c r="C8" s="28">
        <v>45973</v>
      </c>
      <c r="D8" s="28">
        <v>45973</v>
      </c>
      <c r="E8" s="13" t="s">
        <v>113</v>
      </c>
      <c r="F8" s="13" t="s">
        <v>151</v>
      </c>
      <c r="G8" s="13" t="s">
        <v>147</v>
      </c>
      <c r="H8" s="13" t="s">
        <v>11</v>
      </c>
      <c r="I8" s="13" t="s">
        <v>114</v>
      </c>
      <c r="J8" s="13" t="s">
        <v>91</v>
      </c>
      <c r="K8" s="28">
        <v>45973</v>
      </c>
      <c r="L8" s="13" t="s">
        <v>92</v>
      </c>
      <c r="M8" s="13" t="s">
        <v>220</v>
      </c>
      <c r="N8" s="13" t="s">
        <v>221</v>
      </c>
      <c r="O8" s="13">
        <v>4744.74</v>
      </c>
      <c r="P8" s="13">
        <v>4744.74</v>
      </c>
      <c r="Q8" s="13">
        <v>94658.72</v>
      </c>
      <c r="R8" s="13">
        <v>68965.31</v>
      </c>
      <c r="S8" s="13" t="s">
        <v>103</v>
      </c>
      <c r="T8" s="13">
        <v>255835605</v>
      </c>
      <c r="U8" s="28">
        <v>45989</v>
      </c>
      <c r="V8" s="28">
        <v>46001</v>
      </c>
      <c r="W8" s="13"/>
      <c r="X8" s="13" t="s">
        <v>94</v>
      </c>
      <c r="Y8" s="13" t="s">
        <v>132</v>
      </c>
      <c r="Z8" s="13" t="s">
        <v>96</v>
      </c>
      <c r="AA8" s="13" t="s">
        <v>96</v>
      </c>
      <c r="AB8" s="13" t="s">
        <v>6</v>
      </c>
      <c r="AC8" s="13" t="s">
        <v>105</v>
      </c>
      <c r="AD8" s="13"/>
      <c r="AE8" s="13"/>
      <c r="AF8" s="13"/>
      <c r="AG8" s="13"/>
      <c r="AH8" s="13" t="s">
        <v>127</v>
      </c>
      <c r="AI8" s="13">
        <v>0</v>
      </c>
      <c r="AJ8" s="13">
        <v>0.94989999999999997</v>
      </c>
      <c r="AK8" s="13">
        <v>0.9</v>
      </c>
      <c r="AL8" s="13" t="s">
        <v>163</v>
      </c>
      <c r="AM8" s="13" t="s">
        <v>126</v>
      </c>
      <c r="AN8" s="13"/>
      <c r="AO8" s="13" t="s">
        <v>96</v>
      </c>
      <c r="AP8" s="13" t="s">
        <v>99</v>
      </c>
      <c r="AQ8" s="13" t="s">
        <v>99</v>
      </c>
      <c r="AR8" s="13"/>
      <c r="AS8" s="13" t="s">
        <v>99</v>
      </c>
      <c r="AT8" s="13"/>
      <c r="AU8" s="13"/>
      <c r="AV8" s="13"/>
      <c r="AW8" s="13"/>
      <c r="AX8" s="13"/>
      <c r="AY8" s="13"/>
      <c r="AZ8" s="13"/>
      <c r="BA8" s="13"/>
      <c r="BB8" s="13" t="s">
        <v>96</v>
      </c>
      <c r="BC8" s="13"/>
      <c r="BD8" s="13"/>
      <c r="BE8" s="13"/>
      <c r="BF8" s="13"/>
      <c r="BG8" s="28"/>
      <c r="BH8" s="13" t="s">
        <v>112</v>
      </c>
      <c r="BI8" s="13"/>
      <c r="BJ8" s="13"/>
    </row>
    <row r="9" spans="1:62" x14ac:dyDescent="0.25">
      <c r="A9" s="13">
        <v>2025</v>
      </c>
      <c r="B9" s="28">
        <v>46003</v>
      </c>
      <c r="C9" s="28">
        <v>45973</v>
      </c>
      <c r="D9" s="28">
        <v>45973</v>
      </c>
      <c r="E9" s="13" t="s">
        <v>120</v>
      </c>
      <c r="F9" s="13" t="s">
        <v>150</v>
      </c>
      <c r="G9" s="13" t="s">
        <v>147</v>
      </c>
      <c r="H9" s="13" t="s">
        <v>12</v>
      </c>
      <c r="I9" s="13" t="s">
        <v>139</v>
      </c>
      <c r="J9" s="13" t="s">
        <v>91</v>
      </c>
      <c r="K9" s="28">
        <v>45973</v>
      </c>
      <c r="L9" s="13" t="s">
        <v>92</v>
      </c>
      <c r="M9" s="13" t="s">
        <v>226</v>
      </c>
      <c r="N9" s="13" t="s">
        <v>227</v>
      </c>
      <c r="O9" s="13">
        <v>28018.639999999999</v>
      </c>
      <c r="P9" s="13">
        <v>28018.639999999999</v>
      </c>
      <c r="Q9" s="13">
        <v>254022.04</v>
      </c>
      <c r="R9" s="13">
        <v>174108.16</v>
      </c>
      <c r="S9" s="13" t="s">
        <v>103</v>
      </c>
      <c r="T9" s="13">
        <v>255844169</v>
      </c>
      <c r="U9" s="28">
        <v>45986</v>
      </c>
      <c r="V9" s="28">
        <v>45996</v>
      </c>
      <c r="W9" s="13"/>
      <c r="X9" s="13" t="s">
        <v>94</v>
      </c>
      <c r="Y9" s="13" t="s">
        <v>104</v>
      </c>
      <c r="Z9" s="13" t="s">
        <v>95</v>
      </c>
      <c r="AA9" s="13" t="s">
        <v>96</v>
      </c>
      <c r="AB9" s="13" t="s">
        <v>7</v>
      </c>
      <c r="AC9" s="13" t="s">
        <v>105</v>
      </c>
      <c r="AD9" s="13"/>
      <c r="AE9" s="13"/>
      <c r="AF9" s="13"/>
      <c r="AG9" s="13"/>
      <c r="AH9" s="13" t="s">
        <v>127</v>
      </c>
      <c r="AI9" s="13">
        <v>0</v>
      </c>
      <c r="AJ9" s="13">
        <v>0.88970000000000005</v>
      </c>
      <c r="AK9" s="13">
        <v>0.9</v>
      </c>
      <c r="AL9" s="13" t="s">
        <v>166</v>
      </c>
      <c r="AM9" s="13" t="s">
        <v>108</v>
      </c>
      <c r="AN9" s="13"/>
      <c r="AO9" s="13" t="s">
        <v>96</v>
      </c>
      <c r="AP9" s="13" t="s">
        <v>99</v>
      </c>
      <c r="AQ9" s="13" t="s">
        <v>99</v>
      </c>
      <c r="AR9" s="13"/>
      <c r="AS9" s="13" t="s">
        <v>99</v>
      </c>
      <c r="AT9" s="13"/>
      <c r="AU9" s="13"/>
      <c r="AV9" s="13"/>
      <c r="AW9" s="13"/>
      <c r="AX9" s="13"/>
      <c r="AY9" s="13"/>
      <c r="AZ9" s="13"/>
      <c r="BA9" s="13"/>
      <c r="BB9" s="13" t="s">
        <v>96</v>
      </c>
      <c r="BC9" s="13"/>
      <c r="BD9" s="13"/>
      <c r="BE9" s="13"/>
      <c r="BF9" s="13"/>
      <c r="BG9" s="28"/>
      <c r="BH9" s="13" t="s">
        <v>112</v>
      </c>
      <c r="BI9" s="13"/>
      <c r="BJ9" s="13"/>
    </row>
    <row r="10" spans="1:62" x14ac:dyDescent="0.25">
      <c r="A10" s="13">
        <v>2025</v>
      </c>
      <c r="B10" s="28">
        <v>46003</v>
      </c>
      <c r="C10" s="28">
        <v>45973</v>
      </c>
      <c r="D10" s="28">
        <v>45973</v>
      </c>
      <c r="E10" s="13" t="s">
        <v>120</v>
      </c>
      <c r="F10" s="13" t="s">
        <v>150</v>
      </c>
      <c r="G10" s="13" t="s">
        <v>147</v>
      </c>
      <c r="H10" s="13" t="s">
        <v>12</v>
      </c>
      <c r="I10" s="13" t="s">
        <v>139</v>
      </c>
      <c r="J10" s="13" t="s">
        <v>91</v>
      </c>
      <c r="K10" s="28">
        <v>45973</v>
      </c>
      <c r="L10" s="13" t="s">
        <v>92</v>
      </c>
      <c r="M10" s="13" t="s">
        <v>228</v>
      </c>
      <c r="N10" s="13" t="s">
        <v>229</v>
      </c>
      <c r="O10" s="13">
        <v>40030.199999999997</v>
      </c>
      <c r="P10" s="13">
        <v>40030.199999999997</v>
      </c>
      <c r="Q10" s="13">
        <v>231659.98</v>
      </c>
      <c r="R10" s="13">
        <v>118786.33</v>
      </c>
      <c r="S10" s="13" t="s">
        <v>103</v>
      </c>
      <c r="T10" s="13">
        <v>256047496</v>
      </c>
      <c r="U10" s="28">
        <v>45987</v>
      </c>
      <c r="V10" s="28">
        <v>45999</v>
      </c>
      <c r="W10" s="13"/>
      <c r="X10" s="13" t="s">
        <v>94</v>
      </c>
      <c r="Y10" s="13" t="s">
        <v>104</v>
      </c>
      <c r="Z10" s="13" t="s">
        <v>95</v>
      </c>
      <c r="AA10" s="13" t="s">
        <v>96</v>
      </c>
      <c r="AB10" s="13" t="s">
        <v>7</v>
      </c>
      <c r="AC10" s="13" t="s">
        <v>97</v>
      </c>
      <c r="AD10" s="13"/>
      <c r="AE10" s="13"/>
      <c r="AF10" s="13"/>
      <c r="AG10" s="13"/>
      <c r="AH10" s="13" t="s">
        <v>127</v>
      </c>
      <c r="AI10" s="13">
        <v>0</v>
      </c>
      <c r="AJ10" s="13">
        <v>0.82720000000000005</v>
      </c>
      <c r="AK10" s="13">
        <v>0.9</v>
      </c>
      <c r="AL10" s="13" t="s">
        <v>166</v>
      </c>
      <c r="AM10" s="13" t="s">
        <v>168</v>
      </c>
      <c r="AN10" s="13"/>
      <c r="AO10" s="13" t="s">
        <v>96</v>
      </c>
      <c r="AP10" s="13" t="s">
        <v>99</v>
      </c>
      <c r="AQ10" s="13" t="s">
        <v>99</v>
      </c>
      <c r="AR10" s="13"/>
      <c r="AS10" s="13" t="s">
        <v>99</v>
      </c>
      <c r="AT10" s="13"/>
      <c r="AU10" s="13"/>
      <c r="AV10" s="13" t="s">
        <v>115</v>
      </c>
      <c r="AW10" s="13" t="s">
        <v>101</v>
      </c>
      <c r="AX10" s="13" t="s">
        <v>116</v>
      </c>
      <c r="AY10" s="13"/>
      <c r="AZ10" s="13"/>
      <c r="BA10" s="13"/>
      <c r="BB10" s="13" t="s">
        <v>95</v>
      </c>
      <c r="BC10" s="13" t="s">
        <v>109</v>
      </c>
      <c r="BD10" s="13"/>
      <c r="BE10" s="13"/>
      <c r="BF10" s="13"/>
      <c r="BG10" s="28"/>
      <c r="BH10" s="13" t="s">
        <v>196</v>
      </c>
      <c r="BI10" s="13"/>
      <c r="BJ10" s="13"/>
    </row>
    <row r="11" spans="1:62" x14ac:dyDescent="0.25">
      <c r="A11" s="13">
        <v>2025</v>
      </c>
      <c r="B11" s="28">
        <v>46003</v>
      </c>
      <c r="C11" s="28">
        <v>45973</v>
      </c>
      <c r="D11" s="28">
        <v>45973</v>
      </c>
      <c r="E11" s="13" t="s">
        <v>113</v>
      </c>
      <c r="F11" s="13" t="s">
        <v>151</v>
      </c>
      <c r="G11" s="13" t="s">
        <v>147</v>
      </c>
      <c r="H11" s="13" t="s">
        <v>11</v>
      </c>
      <c r="I11" s="13" t="s">
        <v>114</v>
      </c>
      <c r="J11" s="13" t="s">
        <v>91</v>
      </c>
      <c r="K11" s="28">
        <v>45973</v>
      </c>
      <c r="L11" s="13" t="s">
        <v>92</v>
      </c>
      <c r="M11" s="13" t="s">
        <v>234</v>
      </c>
      <c r="N11" s="13" t="s">
        <v>235</v>
      </c>
      <c r="O11" s="13">
        <v>1598.71</v>
      </c>
      <c r="P11" s="13">
        <v>36904.65</v>
      </c>
      <c r="Q11" s="13">
        <v>106580.76</v>
      </c>
      <c r="R11" s="13">
        <v>36905.300000000003</v>
      </c>
      <c r="S11" s="13" t="s">
        <v>103</v>
      </c>
      <c r="T11" s="13">
        <v>255843351</v>
      </c>
      <c r="U11" s="28">
        <v>45985</v>
      </c>
      <c r="V11" s="28">
        <v>45995</v>
      </c>
      <c r="W11" s="13"/>
      <c r="X11" s="13" t="s">
        <v>94</v>
      </c>
      <c r="Y11" s="13" t="s">
        <v>132</v>
      </c>
      <c r="Z11" s="13" t="s">
        <v>96</v>
      </c>
      <c r="AA11" s="13" t="s">
        <v>96</v>
      </c>
      <c r="AB11" s="13" t="s">
        <v>6</v>
      </c>
      <c r="AC11" s="13" t="s">
        <v>105</v>
      </c>
      <c r="AD11" s="13"/>
      <c r="AE11" s="13"/>
      <c r="AF11" s="13"/>
      <c r="AG11" s="13"/>
      <c r="AH11" s="13" t="s">
        <v>127</v>
      </c>
      <c r="AI11" s="13">
        <v>0</v>
      </c>
      <c r="AJ11" s="13">
        <v>0.65369999999999995</v>
      </c>
      <c r="AK11" s="13">
        <v>0.9</v>
      </c>
      <c r="AL11" s="13" t="s">
        <v>163</v>
      </c>
      <c r="AM11" s="13" t="s">
        <v>124</v>
      </c>
      <c r="AN11" s="13"/>
      <c r="AO11" s="13" t="s">
        <v>96</v>
      </c>
      <c r="AP11" s="13">
        <v>72</v>
      </c>
      <c r="AQ11" s="13">
        <v>497.26</v>
      </c>
      <c r="AR11" s="13"/>
      <c r="AS11" s="13">
        <v>46015</v>
      </c>
      <c r="AT11" s="13"/>
      <c r="AU11" s="13"/>
      <c r="AV11" s="13"/>
      <c r="AW11" s="13"/>
      <c r="AX11" s="13"/>
      <c r="AY11" s="13"/>
      <c r="AZ11" s="13"/>
      <c r="BA11" s="13"/>
      <c r="BB11" s="13" t="s">
        <v>96</v>
      </c>
      <c r="BC11" s="13"/>
      <c r="BD11" s="13"/>
      <c r="BE11" s="13"/>
      <c r="BF11" s="13"/>
      <c r="BG11" s="28"/>
      <c r="BH11" s="13" t="s">
        <v>196</v>
      </c>
      <c r="BI11" s="13"/>
      <c r="BJ11" s="13"/>
    </row>
    <row r="12" spans="1:62" x14ac:dyDescent="0.25">
      <c r="A12" s="13">
        <v>2025</v>
      </c>
      <c r="B12" s="28">
        <v>46003</v>
      </c>
      <c r="C12" s="28">
        <v>45974</v>
      </c>
      <c r="D12" s="28">
        <v>45975</v>
      </c>
      <c r="E12" s="13" t="s">
        <v>113</v>
      </c>
      <c r="F12" s="13" t="s">
        <v>151</v>
      </c>
      <c r="G12" s="13" t="s">
        <v>147</v>
      </c>
      <c r="H12" s="13" t="s">
        <v>11</v>
      </c>
      <c r="I12" s="13" t="s">
        <v>114</v>
      </c>
      <c r="J12" s="13" t="s">
        <v>91</v>
      </c>
      <c r="K12" s="28">
        <v>45974</v>
      </c>
      <c r="L12" s="13" t="s">
        <v>92</v>
      </c>
      <c r="M12" s="13" t="s">
        <v>236</v>
      </c>
      <c r="N12" s="13" t="s">
        <v>237</v>
      </c>
      <c r="O12" s="13">
        <v>2000</v>
      </c>
      <c r="P12" s="13">
        <v>138447.16</v>
      </c>
      <c r="Q12" s="13">
        <v>532489.05000000005</v>
      </c>
      <c r="R12" s="13">
        <v>377675.55</v>
      </c>
      <c r="S12" s="13" t="s">
        <v>103</v>
      </c>
      <c r="T12" s="13">
        <v>255852197</v>
      </c>
      <c r="U12" s="28">
        <v>45981</v>
      </c>
      <c r="V12" s="28">
        <v>45993</v>
      </c>
      <c r="W12" s="13" t="s">
        <v>118</v>
      </c>
      <c r="X12" s="13" t="s">
        <v>94</v>
      </c>
      <c r="Y12" s="13" t="s">
        <v>104</v>
      </c>
      <c r="Z12" s="13" t="s">
        <v>96</v>
      </c>
      <c r="AA12" s="13" t="s">
        <v>95</v>
      </c>
      <c r="AB12" s="13" t="s">
        <v>137</v>
      </c>
      <c r="AC12" s="13" t="s">
        <v>105</v>
      </c>
      <c r="AD12" s="13"/>
      <c r="AE12" s="13"/>
      <c r="AF12" s="13"/>
      <c r="AG12" s="13"/>
      <c r="AH12" s="13">
        <v>90</v>
      </c>
      <c r="AI12" s="13">
        <v>0.01</v>
      </c>
      <c r="AJ12" s="13">
        <v>0.74</v>
      </c>
      <c r="AK12" s="13">
        <v>0.9</v>
      </c>
      <c r="AL12" s="13" t="s">
        <v>138</v>
      </c>
      <c r="AM12" s="13" t="s">
        <v>128</v>
      </c>
      <c r="AN12" s="13"/>
      <c r="AO12" s="13" t="s">
        <v>96</v>
      </c>
      <c r="AP12" s="13">
        <v>121</v>
      </c>
      <c r="AQ12" s="13">
        <v>1962.9</v>
      </c>
      <c r="AR12" s="13"/>
      <c r="AS12" s="13">
        <v>46011</v>
      </c>
      <c r="AT12" s="13"/>
      <c r="AU12" s="13"/>
      <c r="AV12" s="13"/>
      <c r="AW12" s="13"/>
      <c r="AX12" s="13"/>
      <c r="AY12" s="13"/>
      <c r="AZ12" s="13"/>
      <c r="BA12" s="13"/>
      <c r="BB12" s="13" t="s">
        <v>96</v>
      </c>
      <c r="BC12" s="13"/>
      <c r="BD12" s="13"/>
      <c r="BE12" s="13"/>
      <c r="BF12" s="13"/>
      <c r="BG12" s="28"/>
      <c r="BH12" s="13" t="s">
        <v>112</v>
      </c>
      <c r="BI12" s="13"/>
      <c r="BJ12" s="13"/>
    </row>
    <row r="13" spans="1:62" x14ac:dyDescent="0.25">
      <c r="A13" s="13">
        <v>2025</v>
      </c>
      <c r="B13" s="28">
        <v>46003</v>
      </c>
      <c r="C13" s="28">
        <v>45974</v>
      </c>
      <c r="D13" s="28"/>
      <c r="E13" s="13" t="s">
        <v>152</v>
      </c>
      <c r="F13" s="13" t="s">
        <v>149</v>
      </c>
      <c r="G13" s="13" t="s">
        <v>147</v>
      </c>
      <c r="H13" s="13" t="s">
        <v>12</v>
      </c>
      <c r="I13" s="13" t="s">
        <v>90</v>
      </c>
      <c r="J13" s="13" t="s">
        <v>91</v>
      </c>
      <c r="K13" s="28">
        <v>45974</v>
      </c>
      <c r="L13" s="13" t="s">
        <v>92</v>
      </c>
      <c r="M13" s="13" t="s">
        <v>238</v>
      </c>
      <c r="N13" s="13" t="s">
        <v>239</v>
      </c>
      <c r="O13" s="13">
        <v>50000</v>
      </c>
      <c r="P13" s="13">
        <v>196701.68</v>
      </c>
      <c r="Q13" s="13">
        <v>1032793.04</v>
      </c>
      <c r="R13" s="13">
        <v>880630.06</v>
      </c>
      <c r="S13" s="13" t="s">
        <v>129</v>
      </c>
      <c r="T13" s="13" t="s">
        <v>98</v>
      </c>
      <c r="U13" s="28">
        <v>45975</v>
      </c>
      <c r="V13" s="28"/>
      <c r="W13" s="13" t="s">
        <v>89</v>
      </c>
      <c r="X13" s="13" t="s">
        <v>94</v>
      </c>
      <c r="Y13" s="13" t="s">
        <v>104</v>
      </c>
      <c r="Z13" s="13" t="s">
        <v>95</v>
      </c>
      <c r="AA13" s="13" t="s">
        <v>96</v>
      </c>
      <c r="AB13" s="13" t="s">
        <v>6</v>
      </c>
      <c r="AC13" s="13" t="s">
        <v>105</v>
      </c>
      <c r="AD13" s="13"/>
      <c r="AE13" s="13"/>
      <c r="AF13" s="13"/>
      <c r="AG13" s="13" t="s">
        <v>608</v>
      </c>
      <c r="AH13" s="13" t="s">
        <v>98</v>
      </c>
      <c r="AI13" s="13">
        <v>1.12E-2</v>
      </c>
      <c r="AJ13" s="13">
        <v>0.80900000000000005</v>
      </c>
      <c r="AK13" s="13">
        <v>0.9</v>
      </c>
      <c r="AL13" s="13" t="s">
        <v>141</v>
      </c>
      <c r="AM13" s="13" t="s">
        <v>126</v>
      </c>
      <c r="AN13" s="13"/>
      <c r="AO13" s="13" t="s">
        <v>96</v>
      </c>
      <c r="AP13" s="13">
        <v>4</v>
      </c>
      <c r="AQ13" s="13">
        <v>50000</v>
      </c>
      <c r="AR13" s="13"/>
      <c r="AS13" s="13">
        <v>46005</v>
      </c>
      <c r="AT13" s="13"/>
      <c r="AU13" s="13"/>
      <c r="AV13" s="13" t="s">
        <v>121</v>
      </c>
      <c r="AW13" s="13" t="s">
        <v>101</v>
      </c>
      <c r="AX13" s="13" t="s">
        <v>116</v>
      </c>
      <c r="AY13" s="13"/>
      <c r="AZ13" s="13"/>
      <c r="BA13" s="13"/>
      <c r="BB13" s="13" t="s">
        <v>96</v>
      </c>
      <c r="BC13" s="13"/>
      <c r="BD13" s="13"/>
      <c r="BE13" s="13"/>
      <c r="BF13" s="13"/>
      <c r="BG13" s="28"/>
      <c r="BH13" s="13" t="s">
        <v>174</v>
      </c>
      <c r="BI13" s="13"/>
      <c r="BJ13" s="13"/>
    </row>
    <row r="14" spans="1:62" x14ac:dyDescent="0.25">
      <c r="A14" s="13">
        <v>2025</v>
      </c>
      <c r="B14" s="28">
        <v>46003</v>
      </c>
      <c r="C14" s="28">
        <v>45974</v>
      </c>
      <c r="D14" s="28"/>
      <c r="E14" s="13" t="s">
        <v>152</v>
      </c>
      <c r="F14" s="13" t="s">
        <v>149</v>
      </c>
      <c r="G14" s="13" t="s">
        <v>147</v>
      </c>
      <c r="H14" s="13" t="s">
        <v>12</v>
      </c>
      <c r="I14" s="13" t="s">
        <v>90</v>
      </c>
      <c r="J14" s="13" t="s">
        <v>91</v>
      </c>
      <c r="K14" s="28">
        <v>45974</v>
      </c>
      <c r="L14" s="13" t="s">
        <v>92</v>
      </c>
      <c r="M14" s="13" t="s">
        <v>240</v>
      </c>
      <c r="N14" s="13" t="s">
        <v>241</v>
      </c>
      <c r="O14" s="13">
        <v>20000</v>
      </c>
      <c r="P14" s="13">
        <v>20000</v>
      </c>
      <c r="Q14" s="13">
        <v>152834.45000000001</v>
      </c>
      <c r="R14" s="13">
        <v>132786.29999999999</v>
      </c>
      <c r="S14" s="13" t="s">
        <v>129</v>
      </c>
      <c r="T14" s="13" t="s">
        <v>98</v>
      </c>
      <c r="U14" s="28">
        <v>45975</v>
      </c>
      <c r="V14" s="28"/>
      <c r="W14" s="13" t="s">
        <v>89</v>
      </c>
      <c r="X14" s="13" t="s">
        <v>94</v>
      </c>
      <c r="Y14" s="13" t="s">
        <v>104</v>
      </c>
      <c r="Z14" s="13" t="s">
        <v>95</v>
      </c>
      <c r="AA14" s="13" t="s">
        <v>96</v>
      </c>
      <c r="AB14" s="13" t="s">
        <v>6</v>
      </c>
      <c r="AC14" s="13" t="s">
        <v>105</v>
      </c>
      <c r="AD14" s="13"/>
      <c r="AE14" s="13"/>
      <c r="AF14" s="13"/>
      <c r="AG14" s="13" t="s">
        <v>608</v>
      </c>
      <c r="AH14" s="13" t="s">
        <v>98</v>
      </c>
      <c r="AI14" s="13">
        <v>0</v>
      </c>
      <c r="AJ14" s="13">
        <v>0.86899999999999999</v>
      </c>
      <c r="AK14" s="13">
        <v>0.9</v>
      </c>
      <c r="AL14" s="13" t="s">
        <v>141</v>
      </c>
      <c r="AM14" s="13" t="s">
        <v>126</v>
      </c>
      <c r="AN14" s="13"/>
      <c r="AO14" s="13" t="s">
        <v>96</v>
      </c>
      <c r="AP14" s="13" t="s">
        <v>99</v>
      </c>
      <c r="AQ14" s="13" t="s">
        <v>99</v>
      </c>
      <c r="AR14" s="13"/>
      <c r="AS14" s="13" t="s">
        <v>99</v>
      </c>
      <c r="AT14" s="13"/>
      <c r="AU14" s="13"/>
      <c r="AV14" s="13" t="s">
        <v>100</v>
      </c>
      <c r="AW14" s="13" t="s">
        <v>101</v>
      </c>
      <c r="AX14" s="13" t="s">
        <v>102</v>
      </c>
      <c r="AY14" s="13" t="s">
        <v>122</v>
      </c>
      <c r="AZ14" s="13"/>
      <c r="BA14" s="13"/>
      <c r="BB14" s="13" t="s">
        <v>96</v>
      </c>
      <c r="BC14" s="13"/>
      <c r="BD14" s="13"/>
      <c r="BE14" s="13"/>
      <c r="BF14" s="13"/>
      <c r="BG14" s="28"/>
      <c r="BH14" s="13" t="s">
        <v>174</v>
      </c>
      <c r="BI14" s="13"/>
      <c r="BJ14" s="13"/>
    </row>
    <row r="15" spans="1:62" x14ac:dyDescent="0.25">
      <c r="A15" s="13">
        <v>2025</v>
      </c>
      <c r="B15" s="28">
        <v>46003</v>
      </c>
      <c r="C15" s="28">
        <v>45975</v>
      </c>
      <c r="D15" s="28">
        <v>45978</v>
      </c>
      <c r="E15" s="13" t="s">
        <v>120</v>
      </c>
      <c r="F15" s="13" t="s">
        <v>150</v>
      </c>
      <c r="G15" s="13" t="s">
        <v>147</v>
      </c>
      <c r="H15" s="13" t="s">
        <v>12</v>
      </c>
      <c r="I15" s="13" t="s">
        <v>139</v>
      </c>
      <c r="J15" s="13" t="s">
        <v>91</v>
      </c>
      <c r="K15" s="28">
        <v>45975</v>
      </c>
      <c r="L15" s="13" t="s">
        <v>92</v>
      </c>
      <c r="M15" s="13" t="s">
        <v>244</v>
      </c>
      <c r="N15" s="13" t="s">
        <v>245</v>
      </c>
      <c r="O15" s="13">
        <v>5405.38</v>
      </c>
      <c r="P15" s="13">
        <v>5405.38</v>
      </c>
      <c r="Q15" s="13">
        <v>90089.52</v>
      </c>
      <c r="R15" s="13">
        <v>58941.38</v>
      </c>
      <c r="S15" s="13" t="s">
        <v>103</v>
      </c>
      <c r="T15" s="13">
        <v>255901688</v>
      </c>
      <c r="U15" s="28">
        <v>45980</v>
      </c>
      <c r="V15" s="28">
        <v>45993</v>
      </c>
      <c r="W15" s="13"/>
      <c r="X15" s="13" t="s">
        <v>94</v>
      </c>
      <c r="Y15" s="13" t="s">
        <v>104</v>
      </c>
      <c r="Z15" s="13" t="s">
        <v>96</v>
      </c>
      <c r="AA15" s="13" t="s">
        <v>96</v>
      </c>
      <c r="AB15" s="13" t="s">
        <v>137</v>
      </c>
      <c r="AC15" s="13" t="s">
        <v>105</v>
      </c>
      <c r="AD15" s="13"/>
      <c r="AE15" s="13"/>
      <c r="AF15" s="13"/>
      <c r="AG15" s="13"/>
      <c r="AH15" s="13">
        <v>90</v>
      </c>
      <c r="AI15" s="13">
        <v>0</v>
      </c>
      <c r="AJ15" s="13">
        <v>0.94</v>
      </c>
      <c r="AK15" s="13">
        <v>0.9</v>
      </c>
      <c r="AL15" s="13" t="s">
        <v>146</v>
      </c>
      <c r="AM15" s="13" t="s">
        <v>117</v>
      </c>
      <c r="AN15" s="13"/>
      <c r="AO15" s="13" t="s">
        <v>96</v>
      </c>
      <c r="AP15" s="13" t="s">
        <v>99</v>
      </c>
      <c r="AQ15" s="13" t="s">
        <v>99</v>
      </c>
      <c r="AR15" s="13"/>
      <c r="AS15" s="13" t="s">
        <v>99</v>
      </c>
      <c r="AT15" s="13"/>
      <c r="AU15" s="13"/>
      <c r="AV15" s="13"/>
      <c r="AW15" s="13"/>
      <c r="AX15" s="13"/>
      <c r="AY15" s="13"/>
      <c r="AZ15" s="13"/>
      <c r="BA15" s="13"/>
      <c r="BB15" s="13" t="s">
        <v>96</v>
      </c>
      <c r="BC15" s="13"/>
      <c r="BD15" s="13"/>
      <c r="BE15" s="13"/>
      <c r="BF15" s="13"/>
      <c r="BG15" s="28"/>
      <c r="BH15" s="13" t="s">
        <v>112</v>
      </c>
      <c r="BI15" s="13"/>
      <c r="BJ15" s="13"/>
    </row>
    <row r="16" spans="1:62" x14ac:dyDescent="0.25">
      <c r="A16" s="13">
        <v>2025</v>
      </c>
      <c r="B16" s="28">
        <v>46003</v>
      </c>
      <c r="C16" s="28">
        <v>45975</v>
      </c>
      <c r="D16" s="28">
        <v>45975</v>
      </c>
      <c r="E16" s="13" t="s">
        <v>113</v>
      </c>
      <c r="F16" s="13" t="s">
        <v>151</v>
      </c>
      <c r="G16" s="13" t="s">
        <v>147</v>
      </c>
      <c r="H16" s="13" t="s">
        <v>11</v>
      </c>
      <c r="I16" s="13" t="s">
        <v>114</v>
      </c>
      <c r="J16" s="13" t="s">
        <v>91</v>
      </c>
      <c r="K16" s="28">
        <v>45975</v>
      </c>
      <c r="L16" s="13" t="s">
        <v>92</v>
      </c>
      <c r="M16" s="13" t="s">
        <v>246</v>
      </c>
      <c r="N16" s="13" t="s">
        <v>247</v>
      </c>
      <c r="O16" s="13">
        <v>2870.03</v>
      </c>
      <c r="P16" s="13">
        <v>2870.03</v>
      </c>
      <c r="Q16" s="13">
        <v>47833.8</v>
      </c>
      <c r="R16" s="13">
        <v>41643.19</v>
      </c>
      <c r="S16" s="13" t="s">
        <v>103</v>
      </c>
      <c r="T16" s="13">
        <v>255915346</v>
      </c>
      <c r="U16" s="28">
        <v>45980</v>
      </c>
      <c r="V16" s="28">
        <v>45993</v>
      </c>
      <c r="W16" s="13"/>
      <c r="X16" s="13" t="s">
        <v>94</v>
      </c>
      <c r="Y16" s="13" t="s">
        <v>132</v>
      </c>
      <c r="Z16" s="13" t="s">
        <v>96</v>
      </c>
      <c r="AA16" s="13" t="s">
        <v>96</v>
      </c>
      <c r="AB16" s="13" t="s">
        <v>137</v>
      </c>
      <c r="AC16" s="13" t="s">
        <v>105</v>
      </c>
      <c r="AD16" s="13"/>
      <c r="AE16" s="13"/>
      <c r="AF16" s="13"/>
      <c r="AG16" s="13"/>
      <c r="AH16" s="13" t="s">
        <v>127</v>
      </c>
      <c r="AI16" s="13">
        <v>0</v>
      </c>
      <c r="AJ16" s="13">
        <v>0.94</v>
      </c>
      <c r="AK16" s="13">
        <v>0.9</v>
      </c>
      <c r="AL16" s="13" t="s">
        <v>163</v>
      </c>
      <c r="AM16" s="13" t="s">
        <v>131</v>
      </c>
      <c r="AN16" s="13"/>
      <c r="AO16" s="13" t="s">
        <v>96</v>
      </c>
      <c r="AP16" s="13" t="s">
        <v>99</v>
      </c>
      <c r="AQ16" s="13" t="s">
        <v>99</v>
      </c>
      <c r="AR16" s="13"/>
      <c r="AS16" s="13" t="s">
        <v>99</v>
      </c>
      <c r="AT16" s="13"/>
      <c r="AU16" s="13"/>
      <c r="AV16" s="13"/>
      <c r="AW16" s="13"/>
      <c r="AX16" s="13"/>
      <c r="AY16" s="13"/>
      <c r="AZ16" s="13"/>
      <c r="BA16" s="13"/>
      <c r="BB16" s="13" t="s">
        <v>96</v>
      </c>
      <c r="BC16" s="13"/>
      <c r="BD16" s="13"/>
      <c r="BE16" s="13"/>
      <c r="BF16" s="13"/>
      <c r="BG16" s="28"/>
      <c r="BH16" s="13" t="s">
        <v>112</v>
      </c>
      <c r="BI16" s="13"/>
      <c r="BJ16" s="13"/>
    </row>
    <row r="17" spans="1:62" x14ac:dyDescent="0.25">
      <c r="A17" s="13">
        <v>2025</v>
      </c>
      <c r="B17" s="28">
        <v>46003</v>
      </c>
      <c r="C17" s="28">
        <v>45978</v>
      </c>
      <c r="D17" s="28">
        <v>45979</v>
      </c>
      <c r="E17" s="13" t="s">
        <v>120</v>
      </c>
      <c r="F17" s="13" t="s">
        <v>150</v>
      </c>
      <c r="G17" s="13" t="s">
        <v>147</v>
      </c>
      <c r="H17" s="13" t="s">
        <v>12</v>
      </c>
      <c r="I17" s="13" t="s">
        <v>139</v>
      </c>
      <c r="J17" s="13" t="s">
        <v>107</v>
      </c>
      <c r="K17" s="28">
        <v>45978</v>
      </c>
      <c r="L17" s="13" t="s">
        <v>92</v>
      </c>
      <c r="M17" s="13" t="s">
        <v>242</v>
      </c>
      <c r="N17" s="13" t="s">
        <v>243</v>
      </c>
      <c r="O17" s="13">
        <v>10000</v>
      </c>
      <c r="P17" s="13">
        <v>200125.69</v>
      </c>
      <c r="Q17" s="13">
        <v>200125.69</v>
      </c>
      <c r="R17" s="13">
        <v>199579.9</v>
      </c>
      <c r="S17" s="13" t="s">
        <v>103</v>
      </c>
      <c r="T17" s="13">
        <v>255941562</v>
      </c>
      <c r="U17" s="28">
        <v>45982</v>
      </c>
      <c r="V17" s="28">
        <v>45994</v>
      </c>
      <c r="W17" s="13"/>
      <c r="X17" s="13" t="s">
        <v>94</v>
      </c>
      <c r="Y17" s="13" t="s">
        <v>104</v>
      </c>
      <c r="Z17" s="13" t="s">
        <v>96</v>
      </c>
      <c r="AA17" s="13" t="s">
        <v>96</v>
      </c>
      <c r="AB17" s="13" t="s">
        <v>6</v>
      </c>
      <c r="AC17" s="13" t="s">
        <v>105</v>
      </c>
      <c r="AD17" s="13"/>
      <c r="AE17" s="13"/>
      <c r="AF17" s="13"/>
      <c r="AG17" s="13"/>
      <c r="AH17" s="13">
        <v>90</v>
      </c>
      <c r="AI17" s="13">
        <v>1.12E-2</v>
      </c>
      <c r="AJ17" s="13">
        <v>0</v>
      </c>
      <c r="AK17" s="13">
        <v>0.9</v>
      </c>
      <c r="AL17" s="13" t="s">
        <v>209</v>
      </c>
      <c r="AM17" s="13" t="s">
        <v>124</v>
      </c>
      <c r="AN17" s="13"/>
      <c r="AO17" s="13" t="s">
        <v>96</v>
      </c>
      <c r="AP17" s="13">
        <v>85</v>
      </c>
      <c r="AQ17" s="13">
        <v>3508.57</v>
      </c>
      <c r="AR17" s="13"/>
      <c r="AS17" s="13">
        <v>46011</v>
      </c>
      <c r="AT17" s="13"/>
      <c r="AU17" s="13"/>
      <c r="AV17" s="13"/>
      <c r="AW17" s="13"/>
      <c r="AX17" s="13"/>
      <c r="AY17" s="13"/>
      <c r="AZ17" s="13"/>
      <c r="BA17" s="13"/>
      <c r="BB17" s="13" t="s">
        <v>96</v>
      </c>
      <c r="BC17" s="13"/>
      <c r="BD17" s="13"/>
      <c r="BE17" s="13"/>
      <c r="BF17" s="13"/>
      <c r="BG17" s="28"/>
      <c r="BH17" s="13" t="s">
        <v>112</v>
      </c>
      <c r="BI17" s="13"/>
      <c r="BJ17" s="13"/>
    </row>
    <row r="18" spans="1:62" x14ac:dyDescent="0.25">
      <c r="A18" s="13">
        <v>2025</v>
      </c>
      <c r="B18" s="28">
        <v>46003</v>
      </c>
      <c r="C18" s="28">
        <v>45978</v>
      </c>
      <c r="D18" s="28">
        <v>45978</v>
      </c>
      <c r="E18" s="13" t="s">
        <v>113</v>
      </c>
      <c r="F18" s="13" t="s">
        <v>151</v>
      </c>
      <c r="G18" s="13" t="s">
        <v>147</v>
      </c>
      <c r="H18" s="13" t="s">
        <v>11</v>
      </c>
      <c r="I18" s="13" t="s">
        <v>114</v>
      </c>
      <c r="J18" s="13" t="s">
        <v>91</v>
      </c>
      <c r="K18" s="28">
        <v>45978</v>
      </c>
      <c r="L18" s="13" t="s">
        <v>92</v>
      </c>
      <c r="M18" s="13" t="s">
        <v>248</v>
      </c>
      <c r="N18" s="13" t="s">
        <v>249</v>
      </c>
      <c r="O18" s="13">
        <v>8961.7800000000007</v>
      </c>
      <c r="P18" s="13">
        <v>8961.7800000000007</v>
      </c>
      <c r="Q18" s="13">
        <v>149363</v>
      </c>
      <c r="R18" s="13">
        <v>120664.87</v>
      </c>
      <c r="S18" s="13" t="s">
        <v>103</v>
      </c>
      <c r="T18" s="13">
        <v>255929914</v>
      </c>
      <c r="U18" s="28">
        <v>45989</v>
      </c>
      <c r="V18" s="28">
        <v>46001</v>
      </c>
      <c r="W18" s="13"/>
      <c r="X18" s="13" t="s">
        <v>94</v>
      </c>
      <c r="Y18" s="13" t="s">
        <v>132</v>
      </c>
      <c r="Z18" s="13" t="s">
        <v>96</v>
      </c>
      <c r="AA18" s="13" t="s">
        <v>96</v>
      </c>
      <c r="AB18" s="13" t="s">
        <v>6</v>
      </c>
      <c r="AC18" s="13" t="s">
        <v>105</v>
      </c>
      <c r="AD18" s="13"/>
      <c r="AE18" s="13"/>
      <c r="AF18" s="13"/>
      <c r="AG18" s="13"/>
      <c r="AH18" s="13" t="s">
        <v>127</v>
      </c>
      <c r="AI18" s="13">
        <v>0</v>
      </c>
      <c r="AJ18" s="13">
        <v>0.94</v>
      </c>
      <c r="AK18" s="13">
        <v>0.9</v>
      </c>
      <c r="AL18" s="13" t="s">
        <v>163</v>
      </c>
      <c r="AM18" s="13" t="s">
        <v>124</v>
      </c>
      <c r="AN18" s="13"/>
      <c r="AO18" s="13" t="s">
        <v>96</v>
      </c>
      <c r="AP18" s="13" t="s">
        <v>99</v>
      </c>
      <c r="AQ18" s="13" t="s">
        <v>99</v>
      </c>
      <c r="AR18" s="13"/>
      <c r="AS18" s="13" t="s">
        <v>99</v>
      </c>
      <c r="AT18" s="13"/>
      <c r="AU18" s="13"/>
      <c r="AV18" s="13"/>
      <c r="AW18" s="13"/>
      <c r="AX18" s="13"/>
      <c r="AY18" s="13"/>
      <c r="AZ18" s="13"/>
      <c r="BA18" s="13"/>
      <c r="BB18" s="13" t="s">
        <v>96</v>
      </c>
      <c r="BC18" s="13"/>
      <c r="BD18" s="13"/>
      <c r="BE18" s="13"/>
      <c r="BF18" s="13"/>
      <c r="BG18" s="28"/>
      <c r="BH18" s="13" t="s">
        <v>196</v>
      </c>
      <c r="BI18" s="13"/>
      <c r="BJ18" s="13"/>
    </row>
    <row r="19" spans="1:62" x14ac:dyDescent="0.25">
      <c r="A19" s="13">
        <v>2025</v>
      </c>
      <c r="B19" s="28">
        <v>46003</v>
      </c>
      <c r="C19" s="28">
        <v>45979</v>
      </c>
      <c r="D19" s="28">
        <v>45982</v>
      </c>
      <c r="E19" s="13" t="s">
        <v>120</v>
      </c>
      <c r="F19" s="13" t="s">
        <v>150</v>
      </c>
      <c r="G19" s="13" t="s">
        <v>147</v>
      </c>
      <c r="H19" s="13" t="s">
        <v>12</v>
      </c>
      <c r="I19" s="13" t="s">
        <v>139</v>
      </c>
      <c r="J19" s="13" t="s">
        <v>107</v>
      </c>
      <c r="K19" s="28">
        <v>45979</v>
      </c>
      <c r="L19" s="13" t="s">
        <v>92</v>
      </c>
      <c r="M19" s="13" t="s">
        <v>190</v>
      </c>
      <c r="N19" s="13" t="s">
        <v>191</v>
      </c>
      <c r="O19" s="13">
        <v>600</v>
      </c>
      <c r="P19" s="13">
        <v>77740.52</v>
      </c>
      <c r="Q19" s="13">
        <v>78605.17</v>
      </c>
      <c r="R19" s="13">
        <v>77309.77</v>
      </c>
      <c r="S19" s="13" t="s">
        <v>103</v>
      </c>
      <c r="T19" s="13">
        <v>255955586</v>
      </c>
      <c r="U19" s="28">
        <v>45982</v>
      </c>
      <c r="V19" s="28">
        <v>45994</v>
      </c>
      <c r="W19" s="13"/>
      <c r="X19" s="13" t="s">
        <v>94</v>
      </c>
      <c r="Y19" s="13" t="s">
        <v>104</v>
      </c>
      <c r="Z19" s="13" t="s">
        <v>96</v>
      </c>
      <c r="AA19" s="13" t="s">
        <v>96</v>
      </c>
      <c r="AB19" s="13" t="s">
        <v>137</v>
      </c>
      <c r="AC19" s="13" t="s">
        <v>105</v>
      </c>
      <c r="AD19" s="13"/>
      <c r="AE19" s="13"/>
      <c r="AF19" s="13"/>
      <c r="AG19" s="13"/>
      <c r="AH19" s="13">
        <v>90</v>
      </c>
      <c r="AI19" s="13">
        <v>1.12E-2</v>
      </c>
      <c r="AJ19" s="13">
        <v>1.0999999999999999E-2</v>
      </c>
      <c r="AK19" s="13">
        <v>0.9</v>
      </c>
      <c r="AL19" s="13" t="s">
        <v>209</v>
      </c>
      <c r="AM19" s="13" t="s">
        <v>128</v>
      </c>
      <c r="AN19" s="13"/>
      <c r="AO19" s="13" t="s">
        <v>96</v>
      </c>
      <c r="AP19" s="13">
        <v>49</v>
      </c>
      <c r="AQ19" s="13">
        <v>2088.7199999999998</v>
      </c>
      <c r="AR19" s="13"/>
      <c r="AS19" s="13">
        <v>46012</v>
      </c>
      <c r="AT19" s="13"/>
      <c r="AU19" s="13"/>
      <c r="AV19" s="13"/>
      <c r="AW19" s="13"/>
      <c r="AX19" s="13"/>
      <c r="AY19" s="13"/>
      <c r="AZ19" s="13"/>
      <c r="BA19" s="13"/>
      <c r="BB19" s="13" t="s">
        <v>96</v>
      </c>
      <c r="BC19" s="13"/>
      <c r="BD19" s="13"/>
      <c r="BE19" s="13"/>
      <c r="BF19" s="13"/>
      <c r="BG19" s="28"/>
      <c r="BH19" s="13" t="s">
        <v>112</v>
      </c>
      <c r="BI19" s="13"/>
      <c r="BJ19" s="13"/>
    </row>
    <row r="20" spans="1:62" x14ac:dyDescent="0.25">
      <c r="A20" s="13">
        <v>2025</v>
      </c>
      <c r="B20" s="28">
        <v>46003</v>
      </c>
      <c r="C20" s="28">
        <v>45980</v>
      </c>
      <c r="D20" s="28">
        <v>45982</v>
      </c>
      <c r="E20" s="13" t="s">
        <v>113</v>
      </c>
      <c r="F20" s="13" t="s">
        <v>151</v>
      </c>
      <c r="G20" s="13" t="s">
        <v>147</v>
      </c>
      <c r="H20" s="13" t="s">
        <v>11</v>
      </c>
      <c r="I20" s="13" t="s">
        <v>114</v>
      </c>
      <c r="J20" s="13" t="s">
        <v>91</v>
      </c>
      <c r="K20" s="28">
        <v>45980</v>
      </c>
      <c r="L20" s="13" t="s">
        <v>92</v>
      </c>
      <c r="M20" s="13" t="s">
        <v>250</v>
      </c>
      <c r="N20" s="13" t="s">
        <v>251</v>
      </c>
      <c r="O20" s="13">
        <v>2100</v>
      </c>
      <c r="P20" s="13">
        <v>25935.53</v>
      </c>
      <c r="Q20" s="13">
        <v>185253.73</v>
      </c>
      <c r="R20" s="13">
        <v>124869.55</v>
      </c>
      <c r="S20" s="13" t="s">
        <v>103</v>
      </c>
      <c r="T20" s="13">
        <v>255944371</v>
      </c>
      <c r="U20" s="28">
        <v>45982</v>
      </c>
      <c r="V20" s="28">
        <v>45994</v>
      </c>
      <c r="W20" s="13"/>
      <c r="X20" s="13" t="s">
        <v>94</v>
      </c>
      <c r="Y20" s="13" t="s">
        <v>104</v>
      </c>
      <c r="Z20" s="13" t="s">
        <v>96</v>
      </c>
      <c r="AA20" s="13" t="s">
        <v>96</v>
      </c>
      <c r="AB20" s="13" t="s">
        <v>137</v>
      </c>
      <c r="AC20" s="13" t="s">
        <v>105</v>
      </c>
      <c r="AD20" s="13"/>
      <c r="AE20" s="13"/>
      <c r="AF20" s="13"/>
      <c r="AG20" s="13"/>
      <c r="AH20" s="13">
        <v>90</v>
      </c>
      <c r="AI20" s="13">
        <v>0.01</v>
      </c>
      <c r="AJ20" s="13">
        <v>0.86</v>
      </c>
      <c r="AK20" s="13">
        <v>0.9</v>
      </c>
      <c r="AL20" s="13" t="s">
        <v>138</v>
      </c>
      <c r="AM20" s="13" t="s">
        <v>117</v>
      </c>
      <c r="AN20" s="13"/>
      <c r="AO20" s="13" t="s">
        <v>96</v>
      </c>
      <c r="AP20" s="13">
        <v>13</v>
      </c>
      <c r="AQ20" s="13">
        <v>2120.8200000000002</v>
      </c>
      <c r="AR20" s="13"/>
      <c r="AS20" s="13">
        <v>46012</v>
      </c>
      <c r="AT20" s="13"/>
      <c r="AU20" s="13"/>
      <c r="AV20" s="13"/>
      <c r="AW20" s="13"/>
      <c r="AX20" s="13"/>
      <c r="AY20" s="13"/>
      <c r="AZ20" s="13"/>
      <c r="BA20" s="13"/>
      <c r="BB20" s="13" t="s">
        <v>96</v>
      </c>
      <c r="BC20" s="13"/>
      <c r="BD20" s="13"/>
      <c r="BE20" s="13"/>
      <c r="BF20" s="13"/>
      <c r="BG20" s="28"/>
      <c r="BH20" s="13" t="s">
        <v>196</v>
      </c>
      <c r="BI20" s="13"/>
      <c r="BJ20" s="13"/>
    </row>
    <row r="21" spans="1:62" x14ac:dyDescent="0.25">
      <c r="A21" s="13">
        <v>2025</v>
      </c>
      <c r="B21" s="28">
        <v>46003</v>
      </c>
      <c r="C21" s="28">
        <v>45980</v>
      </c>
      <c r="D21" s="28">
        <v>45980</v>
      </c>
      <c r="E21" s="13" t="s">
        <v>120</v>
      </c>
      <c r="F21" s="13" t="s">
        <v>150</v>
      </c>
      <c r="G21" s="13" t="s">
        <v>147</v>
      </c>
      <c r="H21" s="13" t="s">
        <v>12</v>
      </c>
      <c r="I21" s="13" t="s">
        <v>139</v>
      </c>
      <c r="J21" s="13" t="s">
        <v>91</v>
      </c>
      <c r="K21" s="28">
        <v>45980</v>
      </c>
      <c r="L21" s="13" t="s">
        <v>92</v>
      </c>
      <c r="M21" s="13" t="s">
        <v>254</v>
      </c>
      <c r="N21" s="13" t="s">
        <v>255</v>
      </c>
      <c r="O21" s="13">
        <v>4000</v>
      </c>
      <c r="P21" s="13">
        <v>23748.82</v>
      </c>
      <c r="Q21" s="13">
        <v>158325.47</v>
      </c>
      <c r="R21" s="13">
        <v>133990.70000000001</v>
      </c>
      <c r="S21" s="13" t="s">
        <v>103</v>
      </c>
      <c r="T21" s="13">
        <v>255975177</v>
      </c>
      <c r="U21" s="28">
        <v>45987</v>
      </c>
      <c r="V21" s="28">
        <v>45995</v>
      </c>
      <c r="W21" s="13"/>
      <c r="X21" s="13" t="s">
        <v>94</v>
      </c>
      <c r="Y21" s="13" t="s">
        <v>104</v>
      </c>
      <c r="Z21" s="13" t="s">
        <v>96</v>
      </c>
      <c r="AA21" s="13" t="s">
        <v>96</v>
      </c>
      <c r="AB21" s="13" t="s">
        <v>137</v>
      </c>
      <c r="AC21" s="13" t="s">
        <v>105</v>
      </c>
      <c r="AD21" s="13"/>
      <c r="AE21" s="13"/>
      <c r="AF21" s="13"/>
      <c r="AG21" s="13"/>
      <c r="AH21" s="13" t="s">
        <v>127</v>
      </c>
      <c r="AI21" s="13">
        <v>7.7000000000000002E-3</v>
      </c>
      <c r="AJ21" s="13">
        <v>0.85</v>
      </c>
      <c r="AK21" s="13">
        <v>0.9</v>
      </c>
      <c r="AL21" s="13" t="s">
        <v>166</v>
      </c>
      <c r="AM21" s="13" t="s">
        <v>111</v>
      </c>
      <c r="AN21" s="13"/>
      <c r="AO21" s="13" t="s">
        <v>96</v>
      </c>
      <c r="AP21" s="13">
        <v>12</v>
      </c>
      <c r="AQ21" s="13">
        <v>1883.4</v>
      </c>
      <c r="AR21" s="13"/>
      <c r="AS21" s="13">
        <v>46017</v>
      </c>
      <c r="AT21" s="13"/>
      <c r="AU21" s="13"/>
      <c r="AV21" s="13"/>
      <c r="AW21" s="13"/>
      <c r="AX21" s="13"/>
      <c r="AY21" s="13"/>
      <c r="AZ21" s="13"/>
      <c r="BA21" s="13"/>
      <c r="BB21" s="13" t="s">
        <v>96</v>
      </c>
      <c r="BC21" s="13"/>
      <c r="BD21" s="13"/>
      <c r="BE21" s="13"/>
      <c r="BF21" s="13"/>
      <c r="BG21" s="28"/>
      <c r="BH21" s="13" t="s">
        <v>112</v>
      </c>
      <c r="BI21" s="13"/>
      <c r="BJ21" s="13"/>
    </row>
    <row r="22" spans="1:62" x14ac:dyDescent="0.25">
      <c r="A22" s="13">
        <v>2025</v>
      </c>
      <c r="B22" s="28">
        <v>46003</v>
      </c>
      <c r="C22" s="28">
        <v>45980</v>
      </c>
      <c r="D22" s="28">
        <v>45985</v>
      </c>
      <c r="E22" s="13" t="s">
        <v>148</v>
      </c>
      <c r="F22" s="13" t="s">
        <v>149</v>
      </c>
      <c r="G22" s="13" t="s">
        <v>147</v>
      </c>
      <c r="H22" s="13" t="s">
        <v>12</v>
      </c>
      <c r="I22" s="13" t="s">
        <v>90</v>
      </c>
      <c r="J22" s="13" t="s">
        <v>107</v>
      </c>
      <c r="K22" s="28">
        <v>45980</v>
      </c>
      <c r="L22" s="13" t="s">
        <v>92</v>
      </c>
      <c r="M22" s="13" t="s">
        <v>203</v>
      </c>
      <c r="N22" s="13" t="s">
        <v>204</v>
      </c>
      <c r="O22" s="13">
        <v>105000</v>
      </c>
      <c r="P22" s="13">
        <v>105000</v>
      </c>
      <c r="Q22" s="13">
        <v>374033.98</v>
      </c>
      <c r="R22" s="13">
        <v>347492.05</v>
      </c>
      <c r="S22" s="13" t="s">
        <v>103</v>
      </c>
      <c r="T22" s="13">
        <v>255976710</v>
      </c>
      <c r="U22" s="28">
        <v>45989</v>
      </c>
      <c r="V22" s="28">
        <v>46001</v>
      </c>
      <c r="W22" s="13"/>
      <c r="X22" s="13" t="s">
        <v>94</v>
      </c>
      <c r="Y22" s="13" t="s">
        <v>104</v>
      </c>
      <c r="Z22" s="13" t="s">
        <v>95</v>
      </c>
      <c r="AA22" s="13" t="s">
        <v>96</v>
      </c>
      <c r="AB22" s="13" t="s">
        <v>137</v>
      </c>
      <c r="AC22" s="13" t="s">
        <v>105</v>
      </c>
      <c r="AD22" s="13"/>
      <c r="AE22" s="13"/>
      <c r="AF22" s="13"/>
      <c r="AG22" s="13"/>
      <c r="AH22" s="13">
        <v>90</v>
      </c>
      <c r="AI22" s="13">
        <v>0</v>
      </c>
      <c r="AJ22" s="13">
        <v>0.71930000000000005</v>
      </c>
      <c r="AK22" s="13">
        <v>0.9</v>
      </c>
      <c r="AL22" s="13" t="s">
        <v>141</v>
      </c>
      <c r="AM22" s="13" t="s">
        <v>131</v>
      </c>
      <c r="AN22" s="13"/>
      <c r="AO22" s="13" t="s">
        <v>96</v>
      </c>
      <c r="AP22" s="13" t="s">
        <v>99</v>
      </c>
      <c r="AQ22" s="13" t="s">
        <v>99</v>
      </c>
      <c r="AR22" s="13"/>
      <c r="AS22" s="13" t="s">
        <v>99</v>
      </c>
      <c r="AT22" s="13"/>
      <c r="AU22" s="13"/>
      <c r="AV22" s="13" t="s">
        <v>121</v>
      </c>
      <c r="AW22" s="13" t="s">
        <v>101</v>
      </c>
      <c r="AX22" s="13" t="s">
        <v>102</v>
      </c>
      <c r="AY22" s="13" t="s">
        <v>122</v>
      </c>
      <c r="AZ22" s="13"/>
      <c r="BA22" s="13"/>
      <c r="BB22" s="13" t="s">
        <v>96</v>
      </c>
      <c r="BC22" s="13"/>
      <c r="BD22" s="13"/>
      <c r="BE22" s="13"/>
      <c r="BF22" s="13"/>
      <c r="BG22" s="28"/>
      <c r="BH22" s="13" t="s">
        <v>112</v>
      </c>
      <c r="BI22" s="13"/>
      <c r="BJ22" s="13"/>
    </row>
    <row r="23" spans="1:62" x14ac:dyDescent="0.25">
      <c r="A23" s="13">
        <v>2025</v>
      </c>
      <c r="B23" s="28">
        <v>46003</v>
      </c>
      <c r="C23" s="28">
        <v>45982</v>
      </c>
      <c r="D23" s="28">
        <v>45982</v>
      </c>
      <c r="E23" s="13" t="s">
        <v>120</v>
      </c>
      <c r="F23" s="13" t="s">
        <v>150</v>
      </c>
      <c r="G23" s="13" t="s">
        <v>147</v>
      </c>
      <c r="H23" s="13" t="s">
        <v>12</v>
      </c>
      <c r="I23" s="13" t="s">
        <v>139</v>
      </c>
      <c r="J23" s="13" t="s">
        <v>91</v>
      </c>
      <c r="K23" s="28">
        <v>45982</v>
      </c>
      <c r="L23" s="13" t="s">
        <v>92</v>
      </c>
      <c r="M23" s="13" t="s">
        <v>258</v>
      </c>
      <c r="N23" s="13" t="s">
        <v>259</v>
      </c>
      <c r="O23" s="13">
        <v>1595.8</v>
      </c>
      <c r="P23" s="13">
        <v>1595.8</v>
      </c>
      <c r="Q23" s="13">
        <v>4986.8900000000003</v>
      </c>
      <c r="R23" s="13">
        <v>4693.88</v>
      </c>
      <c r="S23" s="13" t="s">
        <v>103</v>
      </c>
      <c r="T23" s="13">
        <v>255973691</v>
      </c>
      <c r="U23" s="28">
        <v>45985</v>
      </c>
      <c r="V23" s="28">
        <v>45995</v>
      </c>
      <c r="W23" s="13"/>
      <c r="X23" s="13" t="s">
        <v>94</v>
      </c>
      <c r="Y23" s="13" t="s">
        <v>132</v>
      </c>
      <c r="Z23" s="13" t="s">
        <v>96</v>
      </c>
      <c r="AA23" s="13" t="s">
        <v>96</v>
      </c>
      <c r="AB23" s="13" t="s">
        <v>137</v>
      </c>
      <c r="AC23" s="13" t="s">
        <v>97</v>
      </c>
      <c r="AD23" s="13"/>
      <c r="AE23" s="13"/>
      <c r="AF23" s="13"/>
      <c r="AG23" s="13"/>
      <c r="AH23" s="13" t="s">
        <v>127</v>
      </c>
      <c r="AI23" s="13">
        <v>0</v>
      </c>
      <c r="AJ23" s="13">
        <v>0.68</v>
      </c>
      <c r="AK23" s="13">
        <v>0.9</v>
      </c>
      <c r="AL23" s="13" t="s">
        <v>175</v>
      </c>
      <c r="AM23" s="13" t="s">
        <v>134</v>
      </c>
      <c r="AN23" s="13"/>
      <c r="AO23" s="13" t="s">
        <v>96</v>
      </c>
      <c r="AP23" s="13" t="s">
        <v>99</v>
      </c>
      <c r="AQ23" s="13" t="s">
        <v>99</v>
      </c>
      <c r="AR23" s="13"/>
      <c r="AS23" s="13" t="s">
        <v>99</v>
      </c>
      <c r="AT23" s="13"/>
      <c r="AU23" s="13"/>
      <c r="AV23" s="13"/>
      <c r="AW23" s="13"/>
      <c r="AX23" s="13"/>
      <c r="AY23" s="13"/>
      <c r="AZ23" s="13"/>
      <c r="BA23" s="13"/>
      <c r="BB23" s="13" t="s">
        <v>96</v>
      </c>
      <c r="BC23" s="13"/>
      <c r="BD23" s="13"/>
      <c r="BE23" s="13"/>
      <c r="BF23" s="13"/>
      <c r="BG23" s="28"/>
      <c r="BH23" s="13" t="s">
        <v>196</v>
      </c>
      <c r="BI23" s="13"/>
      <c r="BJ23" s="13"/>
    </row>
    <row r="24" spans="1:62" x14ac:dyDescent="0.25">
      <c r="A24" s="13">
        <v>2025</v>
      </c>
      <c r="B24" s="28">
        <v>46003</v>
      </c>
      <c r="C24" s="28">
        <v>45982</v>
      </c>
      <c r="D24" s="28">
        <v>45985</v>
      </c>
      <c r="E24" s="13" t="s">
        <v>120</v>
      </c>
      <c r="F24" s="13" t="s">
        <v>150</v>
      </c>
      <c r="G24" s="13" t="s">
        <v>147</v>
      </c>
      <c r="H24" s="13" t="s">
        <v>12</v>
      </c>
      <c r="I24" s="13" t="s">
        <v>139</v>
      </c>
      <c r="J24" s="13" t="s">
        <v>107</v>
      </c>
      <c r="K24" s="28">
        <v>45982</v>
      </c>
      <c r="L24" s="13" t="s">
        <v>92</v>
      </c>
      <c r="M24" s="13" t="s">
        <v>262</v>
      </c>
      <c r="N24" s="13" t="s">
        <v>263</v>
      </c>
      <c r="O24" s="13">
        <v>3000</v>
      </c>
      <c r="P24" s="13">
        <v>75373.350000000006</v>
      </c>
      <c r="Q24" s="13">
        <v>125622.24</v>
      </c>
      <c r="R24" s="13">
        <v>123656.77</v>
      </c>
      <c r="S24" s="13" t="s">
        <v>103</v>
      </c>
      <c r="T24" s="13">
        <v>255973682</v>
      </c>
      <c r="U24" s="28">
        <v>45987</v>
      </c>
      <c r="V24" s="28">
        <v>45999</v>
      </c>
      <c r="W24" s="13"/>
      <c r="X24" s="13" t="s">
        <v>94</v>
      </c>
      <c r="Y24" s="13" t="s">
        <v>104</v>
      </c>
      <c r="Z24" s="13" t="s">
        <v>96</v>
      </c>
      <c r="AA24" s="13" t="s">
        <v>96</v>
      </c>
      <c r="AB24" s="13" t="s">
        <v>137</v>
      </c>
      <c r="AC24" s="13" t="s">
        <v>105</v>
      </c>
      <c r="AD24" s="13"/>
      <c r="AE24" s="13"/>
      <c r="AF24" s="13"/>
      <c r="AG24" s="13"/>
      <c r="AH24" s="13">
        <v>90</v>
      </c>
      <c r="AI24" s="13">
        <v>1.12E-2</v>
      </c>
      <c r="AJ24" s="13">
        <v>0.4</v>
      </c>
      <c r="AK24" s="13">
        <v>0.9</v>
      </c>
      <c r="AL24" s="13" t="s">
        <v>166</v>
      </c>
      <c r="AM24" s="13" t="s">
        <v>111</v>
      </c>
      <c r="AN24" s="13"/>
      <c r="AO24" s="13" t="s">
        <v>96</v>
      </c>
      <c r="AP24" s="13">
        <v>49</v>
      </c>
      <c r="AQ24" s="13">
        <v>1974.13</v>
      </c>
      <c r="AR24" s="13"/>
      <c r="AS24" s="13">
        <v>46017</v>
      </c>
      <c r="AT24" s="13"/>
      <c r="AU24" s="13"/>
      <c r="AV24" s="13"/>
      <c r="AW24" s="13"/>
      <c r="AX24" s="13"/>
      <c r="AY24" s="13"/>
      <c r="AZ24" s="13"/>
      <c r="BA24" s="13"/>
      <c r="BB24" s="13" t="s">
        <v>96</v>
      </c>
      <c r="BC24" s="13"/>
      <c r="BD24" s="13"/>
      <c r="BE24" s="13"/>
      <c r="BF24" s="13"/>
      <c r="BG24" s="28"/>
      <c r="BH24" s="13" t="s">
        <v>112</v>
      </c>
      <c r="BI24" s="13"/>
      <c r="BJ24" s="13"/>
    </row>
    <row r="25" spans="1:62" x14ac:dyDescent="0.25">
      <c r="A25" s="13">
        <v>2025</v>
      </c>
      <c r="B25" s="28">
        <v>46003</v>
      </c>
      <c r="C25" s="28">
        <v>45982</v>
      </c>
      <c r="D25" s="28">
        <v>45987</v>
      </c>
      <c r="E25" s="13" t="s">
        <v>152</v>
      </c>
      <c r="F25" s="13" t="s">
        <v>149</v>
      </c>
      <c r="G25" s="13" t="s">
        <v>147</v>
      </c>
      <c r="H25" s="13" t="s">
        <v>12</v>
      </c>
      <c r="I25" s="13" t="s">
        <v>90</v>
      </c>
      <c r="J25" s="13" t="s">
        <v>91</v>
      </c>
      <c r="K25" s="28">
        <v>45982</v>
      </c>
      <c r="L25" s="13" t="s">
        <v>92</v>
      </c>
      <c r="M25" s="13" t="s">
        <v>266</v>
      </c>
      <c r="N25" s="13" t="s">
        <v>267</v>
      </c>
      <c r="O25" s="13">
        <v>36429.980000000003</v>
      </c>
      <c r="P25" s="13">
        <v>569240.13</v>
      </c>
      <c r="Q25" s="13">
        <v>569240.13</v>
      </c>
      <c r="R25" s="13">
        <v>482277.65</v>
      </c>
      <c r="S25" s="13" t="s">
        <v>110</v>
      </c>
      <c r="T25" s="13">
        <v>256056827</v>
      </c>
      <c r="U25" s="28">
        <v>45988</v>
      </c>
      <c r="V25" s="28"/>
      <c r="W25" s="13" t="s">
        <v>89</v>
      </c>
      <c r="X25" s="13" t="s">
        <v>94</v>
      </c>
      <c r="Y25" s="13" t="s">
        <v>104</v>
      </c>
      <c r="Z25" s="13" t="s">
        <v>95</v>
      </c>
      <c r="AA25" s="13" t="s">
        <v>96</v>
      </c>
      <c r="AB25" s="13" t="s">
        <v>137</v>
      </c>
      <c r="AC25" s="13" t="s">
        <v>105</v>
      </c>
      <c r="AD25" s="13"/>
      <c r="AE25" s="13"/>
      <c r="AF25" s="13"/>
      <c r="AG25" s="13"/>
      <c r="AH25" s="13" t="s">
        <v>98</v>
      </c>
      <c r="AI25" s="13">
        <v>1.12E-2</v>
      </c>
      <c r="AJ25" s="13">
        <v>0</v>
      </c>
      <c r="AK25" s="13">
        <v>0.9</v>
      </c>
      <c r="AL25" s="13" t="s">
        <v>141</v>
      </c>
      <c r="AM25" s="13" t="s">
        <v>134</v>
      </c>
      <c r="AN25" s="13"/>
      <c r="AO25" s="13" t="s">
        <v>96</v>
      </c>
      <c r="AP25" s="13">
        <v>95</v>
      </c>
      <c r="AQ25" s="13">
        <v>9198.61</v>
      </c>
      <c r="AR25" s="13"/>
      <c r="AS25" s="13">
        <v>46018</v>
      </c>
      <c r="AT25" s="13"/>
      <c r="AU25" s="13"/>
      <c r="AV25" s="13" t="s">
        <v>121</v>
      </c>
      <c r="AW25" s="13" t="s">
        <v>101</v>
      </c>
      <c r="AX25" s="13" t="s">
        <v>102</v>
      </c>
      <c r="AY25" s="13" t="s">
        <v>122</v>
      </c>
      <c r="AZ25" s="13"/>
      <c r="BA25" s="13"/>
      <c r="BB25" s="13" t="s">
        <v>96</v>
      </c>
      <c r="BC25" s="13"/>
      <c r="BD25" s="13"/>
      <c r="BE25" s="13"/>
      <c r="BF25" s="13"/>
      <c r="BG25" s="28">
        <v>45993</v>
      </c>
      <c r="BH25" s="13" t="s">
        <v>112</v>
      </c>
      <c r="BI25" s="13"/>
      <c r="BJ25" s="13"/>
    </row>
    <row r="26" spans="1:62" x14ac:dyDescent="0.25">
      <c r="A26" s="13">
        <v>2025</v>
      </c>
      <c r="B26" s="28">
        <v>46003</v>
      </c>
      <c r="C26" s="28">
        <v>45982</v>
      </c>
      <c r="D26" s="28">
        <v>45987</v>
      </c>
      <c r="E26" s="13" t="s">
        <v>152</v>
      </c>
      <c r="F26" s="13" t="s">
        <v>149</v>
      </c>
      <c r="G26" s="13" t="s">
        <v>147</v>
      </c>
      <c r="H26" s="13" t="s">
        <v>12</v>
      </c>
      <c r="I26" s="13" t="s">
        <v>90</v>
      </c>
      <c r="J26" s="13" t="s">
        <v>91</v>
      </c>
      <c r="K26" s="28">
        <v>45982</v>
      </c>
      <c r="L26" s="13" t="s">
        <v>92</v>
      </c>
      <c r="M26" s="13" t="s">
        <v>268</v>
      </c>
      <c r="N26" s="13" t="s">
        <v>269</v>
      </c>
      <c r="O26" s="13">
        <v>36465.980000000003</v>
      </c>
      <c r="P26" s="13">
        <v>569751.37</v>
      </c>
      <c r="Q26" s="13">
        <v>569751.37</v>
      </c>
      <c r="R26" s="13">
        <v>484206.59</v>
      </c>
      <c r="S26" s="13" t="s">
        <v>103</v>
      </c>
      <c r="T26" s="13">
        <v>256056985</v>
      </c>
      <c r="U26" s="28">
        <v>45988</v>
      </c>
      <c r="V26" s="28">
        <v>46000</v>
      </c>
      <c r="W26" s="13" t="s">
        <v>89</v>
      </c>
      <c r="X26" s="13" t="s">
        <v>94</v>
      </c>
      <c r="Y26" s="13" t="s">
        <v>104</v>
      </c>
      <c r="Z26" s="13" t="s">
        <v>95</v>
      </c>
      <c r="AA26" s="13" t="s">
        <v>96</v>
      </c>
      <c r="AB26" s="13" t="s">
        <v>137</v>
      </c>
      <c r="AC26" s="13" t="s">
        <v>105</v>
      </c>
      <c r="AD26" s="13"/>
      <c r="AE26" s="13"/>
      <c r="AF26" s="13"/>
      <c r="AG26" s="13"/>
      <c r="AH26" s="13" t="s">
        <v>98</v>
      </c>
      <c r="AI26" s="13">
        <v>1.12E-2</v>
      </c>
      <c r="AJ26" s="13">
        <v>0</v>
      </c>
      <c r="AK26" s="13">
        <v>0.9</v>
      </c>
      <c r="AL26" s="13" t="s">
        <v>141</v>
      </c>
      <c r="AM26" s="13" t="s">
        <v>134</v>
      </c>
      <c r="AN26" s="13"/>
      <c r="AO26" s="13" t="s">
        <v>96</v>
      </c>
      <c r="AP26" s="13">
        <v>95</v>
      </c>
      <c r="AQ26" s="13">
        <v>9206.83</v>
      </c>
      <c r="AR26" s="13"/>
      <c r="AS26" s="13">
        <v>46018</v>
      </c>
      <c r="AT26" s="13"/>
      <c r="AU26" s="13"/>
      <c r="AV26" s="13" t="s">
        <v>115</v>
      </c>
      <c r="AW26" s="13" t="s">
        <v>101</v>
      </c>
      <c r="AX26" s="13" t="s">
        <v>102</v>
      </c>
      <c r="AY26" s="13" t="s">
        <v>154</v>
      </c>
      <c r="AZ26" s="13"/>
      <c r="BA26" s="13"/>
      <c r="BB26" s="13" t="s">
        <v>95</v>
      </c>
      <c r="BC26" s="13" t="s">
        <v>109</v>
      </c>
      <c r="BD26" s="13"/>
      <c r="BE26" s="13"/>
      <c r="BF26" s="13"/>
      <c r="BG26" s="28"/>
      <c r="BH26" s="13" t="s">
        <v>112</v>
      </c>
      <c r="BI26" s="13"/>
      <c r="BJ26" s="13"/>
    </row>
    <row r="27" spans="1:62" x14ac:dyDescent="0.25">
      <c r="A27" s="13">
        <v>2025</v>
      </c>
      <c r="B27" s="28">
        <v>46003</v>
      </c>
      <c r="C27" s="28">
        <v>45985</v>
      </c>
      <c r="D27" s="28">
        <v>45985</v>
      </c>
      <c r="E27" s="13" t="s">
        <v>148</v>
      </c>
      <c r="F27" s="13" t="s">
        <v>149</v>
      </c>
      <c r="G27" s="13" t="s">
        <v>147</v>
      </c>
      <c r="H27" s="13" t="s">
        <v>12</v>
      </c>
      <c r="I27" s="13" t="s">
        <v>90</v>
      </c>
      <c r="J27" s="13" t="s">
        <v>91</v>
      </c>
      <c r="K27" s="28">
        <v>45985</v>
      </c>
      <c r="L27" s="13" t="s">
        <v>92</v>
      </c>
      <c r="M27" s="13" t="s">
        <v>218</v>
      </c>
      <c r="N27" s="13" t="s">
        <v>219</v>
      </c>
      <c r="O27" s="13">
        <v>6956.61</v>
      </c>
      <c r="P27" s="13">
        <v>6956.61</v>
      </c>
      <c r="Q27" s="13">
        <v>231558.03</v>
      </c>
      <c r="R27" s="13">
        <v>119619.82</v>
      </c>
      <c r="S27" s="13" t="s">
        <v>103</v>
      </c>
      <c r="T27" s="13">
        <v>256023099</v>
      </c>
      <c r="U27" s="28">
        <v>45987</v>
      </c>
      <c r="V27" s="28">
        <v>45999</v>
      </c>
      <c r="W27" s="13"/>
      <c r="X27" s="13" t="s">
        <v>94</v>
      </c>
      <c r="Y27" s="13" t="s">
        <v>132</v>
      </c>
      <c r="Z27" s="13" t="s">
        <v>96</v>
      </c>
      <c r="AA27" s="13" t="s">
        <v>96</v>
      </c>
      <c r="AB27" s="13" t="s">
        <v>137</v>
      </c>
      <c r="AC27" s="13" t="s">
        <v>105</v>
      </c>
      <c r="AD27" s="13"/>
      <c r="AE27" s="13"/>
      <c r="AF27" s="13"/>
      <c r="AG27" s="13"/>
      <c r="AH27" s="13" t="s">
        <v>127</v>
      </c>
      <c r="AI27" s="13">
        <v>0</v>
      </c>
      <c r="AJ27" s="13">
        <v>0.97</v>
      </c>
      <c r="AK27" s="13">
        <v>0.9</v>
      </c>
      <c r="AL27" s="13" t="s">
        <v>178</v>
      </c>
      <c r="AM27" s="13" t="s">
        <v>111</v>
      </c>
      <c r="AN27" s="13"/>
      <c r="AO27" s="13" t="s">
        <v>96</v>
      </c>
      <c r="AP27" s="13" t="s">
        <v>99</v>
      </c>
      <c r="AQ27" s="13" t="s">
        <v>99</v>
      </c>
      <c r="AR27" s="13"/>
      <c r="AS27" s="13" t="s">
        <v>99</v>
      </c>
      <c r="AT27" s="13"/>
      <c r="AU27" s="13"/>
      <c r="AV27" s="13"/>
      <c r="AW27" s="13"/>
      <c r="AX27" s="13"/>
      <c r="AY27" s="13"/>
      <c r="AZ27" s="13"/>
      <c r="BA27" s="13"/>
      <c r="BB27" s="13" t="s">
        <v>96</v>
      </c>
      <c r="BC27" s="13"/>
      <c r="BD27" s="13"/>
      <c r="BE27" s="13"/>
      <c r="BF27" s="13"/>
      <c r="BG27" s="28"/>
      <c r="BH27" s="13" t="s">
        <v>112</v>
      </c>
      <c r="BI27" s="13"/>
      <c r="BJ27" s="13"/>
    </row>
    <row r="28" spans="1:62" x14ac:dyDescent="0.25">
      <c r="A28" s="13">
        <v>2025</v>
      </c>
      <c r="B28" s="28">
        <v>46003</v>
      </c>
      <c r="C28" s="28">
        <v>45986</v>
      </c>
      <c r="D28" s="28">
        <v>45986</v>
      </c>
      <c r="E28" s="13" t="s">
        <v>120</v>
      </c>
      <c r="F28" s="13" t="s">
        <v>150</v>
      </c>
      <c r="G28" s="13" t="s">
        <v>147</v>
      </c>
      <c r="H28" s="13" t="s">
        <v>12</v>
      </c>
      <c r="I28" s="13" t="s">
        <v>139</v>
      </c>
      <c r="J28" s="13" t="s">
        <v>91</v>
      </c>
      <c r="K28" s="28">
        <v>45986</v>
      </c>
      <c r="L28" s="13" t="s">
        <v>92</v>
      </c>
      <c r="M28" s="13" t="s">
        <v>272</v>
      </c>
      <c r="N28" s="13" t="s">
        <v>273</v>
      </c>
      <c r="O28" s="13">
        <v>6967.05</v>
      </c>
      <c r="P28" s="13">
        <v>6967.05</v>
      </c>
      <c r="Q28" s="13">
        <v>232235.04</v>
      </c>
      <c r="R28" s="13">
        <v>72521.19</v>
      </c>
      <c r="S28" s="13" t="s">
        <v>103</v>
      </c>
      <c r="T28" s="13">
        <v>256040176</v>
      </c>
      <c r="U28" s="28">
        <v>45989</v>
      </c>
      <c r="V28" s="28">
        <v>46001</v>
      </c>
      <c r="W28" s="13"/>
      <c r="X28" s="13" t="s">
        <v>94</v>
      </c>
      <c r="Y28" s="13" t="s">
        <v>132</v>
      </c>
      <c r="Z28" s="13" t="s">
        <v>96</v>
      </c>
      <c r="AA28" s="13" t="s">
        <v>96</v>
      </c>
      <c r="AB28" s="13" t="s">
        <v>6</v>
      </c>
      <c r="AC28" s="13" t="s">
        <v>105</v>
      </c>
      <c r="AD28" s="13"/>
      <c r="AE28" s="13"/>
      <c r="AF28" s="13"/>
      <c r="AG28" s="13"/>
      <c r="AH28" s="13" t="s">
        <v>127</v>
      </c>
      <c r="AI28" s="13">
        <v>0</v>
      </c>
      <c r="AJ28" s="13">
        <v>0.97</v>
      </c>
      <c r="AK28" s="13">
        <v>0.9</v>
      </c>
      <c r="AL28" s="13" t="s">
        <v>153</v>
      </c>
      <c r="AM28" s="13" t="s">
        <v>124</v>
      </c>
      <c r="AN28" s="13"/>
      <c r="AO28" s="13" t="s">
        <v>96</v>
      </c>
      <c r="AP28" s="13" t="s">
        <v>99</v>
      </c>
      <c r="AQ28" s="13" t="s">
        <v>99</v>
      </c>
      <c r="AR28" s="13"/>
      <c r="AS28" s="13" t="s">
        <v>99</v>
      </c>
      <c r="AT28" s="13"/>
      <c r="AU28" s="13"/>
      <c r="AV28" s="13"/>
      <c r="AW28" s="13"/>
      <c r="AX28" s="13"/>
      <c r="AY28" s="13"/>
      <c r="AZ28" s="13"/>
      <c r="BA28" s="13"/>
      <c r="BB28" s="13" t="s">
        <v>96</v>
      </c>
      <c r="BC28" s="13"/>
      <c r="BD28" s="13"/>
      <c r="BE28" s="13"/>
      <c r="BF28" s="13"/>
      <c r="BG28" s="28"/>
      <c r="BH28" s="13" t="s">
        <v>196</v>
      </c>
      <c r="BI28" s="13"/>
      <c r="BJ28" s="13"/>
    </row>
    <row r="29" spans="1:62" x14ac:dyDescent="0.25">
      <c r="A29" s="13">
        <v>2025</v>
      </c>
      <c r="B29" s="28">
        <v>46003</v>
      </c>
      <c r="C29" s="28">
        <v>45986</v>
      </c>
      <c r="D29" s="28">
        <v>45986</v>
      </c>
      <c r="E29" s="13" t="s">
        <v>120</v>
      </c>
      <c r="F29" s="13" t="s">
        <v>150</v>
      </c>
      <c r="G29" s="13" t="s">
        <v>147</v>
      </c>
      <c r="H29" s="13" t="s">
        <v>12</v>
      </c>
      <c r="I29" s="13" t="s">
        <v>139</v>
      </c>
      <c r="J29" s="13" t="s">
        <v>107</v>
      </c>
      <c r="K29" s="28">
        <v>45986</v>
      </c>
      <c r="L29" s="13" t="s">
        <v>92</v>
      </c>
      <c r="M29" s="13" t="s">
        <v>252</v>
      </c>
      <c r="N29" s="13" t="s">
        <v>253</v>
      </c>
      <c r="O29" s="13">
        <v>30000</v>
      </c>
      <c r="P29" s="13">
        <v>106402.41</v>
      </c>
      <c r="Q29" s="13">
        <v>152003.43</v>
      </c>
      <c r="R29" s="13">
        <v>149729.62</v>
      </c>
      <c r="S29" s="13" t="s">
        <v>103</v>
      </c>
      <c r="T29" s="13">
        <v>255997777</v>
      </c>
      <c r="U29" s="28">
        <v>45989</v>
      </c>
      <c r="V29" s="28">
        <v>45996</v>
      </c>
      <c r="W29" s="13"/>
      <c r="X29" s="13" t="s">
        <v>94</v>
      </c>
      <c r="Y29" s="13" t="s">
        <v>104</v>
      </c>
      <c r="Z29" s="13" t="s">
        <v>95</v>
      </c>
      <c r="AA29" s="13" t="s">
        <v>96</v>
      </c>
      <c r="AB29" s="13" t="s">
        <v>7</v>
      </c>
      <c r="AC29" s="13" t="s">
        <v>105</v>
      </c>
      <c r="AD29" s="13"/>
      <c r="AE29" s="13"/>
      <c r="AF29" s="13"/>
      <c r="AG29" s="13"/>
      <c r="AH29" s="13">
        <v>90</v>
      </c>
      <c r="AI29" s="13">
        <v>1.12E-2</v>
      </c>
      <c r="AJ29" s="13">
        <v>0.3</v>
      </c>
      <c r="AK29" s="13">
        <v>0.9</v>
      </c>
      <c r="AL29" s="13" t="s">
        <v>171</v>
      </c>
      <c r="AM29" s="13" t="s">
        <v>125</v>
      </c>
      <c r="AN29" s="13"/>
      <c r="AO29" s="13" t="s">
        <v>96</v>
      </c>
      <c r="AP29" s="13">
        <v>12</v>
      </c>
      <c r="AQ29" s="13">
        <v>7442.45</v>
      </c>
      <c r="AR29" s="13"/>
      <c r="AS29" s="13">
        <v>46017</v>
      </c>
      <c r="AT29" s="13"/>
      <c r="AU29" s="13"/>
      <c r="AV29" s="13"/>
      <c r="AW29" s="13"/>
      <c r="AX29" s="13"/>
      <c r="AY29" s="13"/>
      <c r="AZ29" s="13"/>
      <c r="BA29" s="13"/>
      <c r="BB29" s="13" t="s">
        <v>96</v>
      </c>
      <c r="BC29" s="13"/>
      <c r="BD29" s="13"/>
      <c r="BE29" s="13"/>
      <c r="BF29" s="13"/>
      <c r="BG29" s="28"/>
      <c r="BH29" s="13" t="s">
        <v>112</v>
      </c>
      <c r="BI29" s="13"/>
      <c r="BJ29" s="13"/>
    </row>
    <row r="30" spans="1:62" x14ac:dyDescent="0.25">
      <c r="A30" s="13">
        <v>2025</v>
      </c>
      <c r="B30" s="28">
        <v>46003</v>
      </c>
      <c r="C30" s="28">
        <v>45986</v>
      </c>
      <c r="D30" s="28">
        <v>45986</v>
      </c>
      <c r="E30" s="13" t="s">
        <v>113</v>
      </c>
      <c r="F30" s="13" t="s">
        <v>151</v>
      </c>
      <c r="G30" s="13" t="s">
        <v>147</v>
      </c>
      <c r="H30" s="13" t="s">
        <v>11</v>
      </c>
      <c r="I30" s="13" t="s">
        <v>114</v>
      </c>
      <c r="J30" s="13" t="s">
        <v>91</v>
      </c>
      <c r="K30" s="28">
        <v>45986</v>
      </c>
      <c r="L30" s="13" t="s">
        <v>92</v>
      </c>
      <c r="M30" s="13" t="s">
        <v>274</v>
      </c>
      <c r="N30" s="13" t="s">
        <v>275</v>
      </c>
      <c r="O30" s="13">
        <v>14544.79</v>
      </c>
      <c r="P30" s="13">
        <v>14544.79</v>
      </c>
      <c r="Q30" s="13">
        <v>363619.68</v>
      </c>
      <c r="R30" s="13">
        <v>225678.72</v>
      </c>
      <c r="S30" s="13" t="s">
        <v>110</v>
      </c>
      <c r="T30" s="13">
        <v>256026229</v>
      </c>
      <c r="U30" s="28">
        <v>45995</v>
      </c>
      <c r="V30" s="28"/>
      <c r="W30" s="13" t="s">
        <v>118</v>
      </c>
      <c r="X30" s="13" t="s">
        <v>94</v>
      </c>
      <c r="Y30" s="13" t="s">
        <v>132</v>
      </c>
      <c r="Z30" s="13" t="s">
        <v>96</v>
      </c>
      <c r="AA30" s="13" t="s">
        <v>95</v>
      </c>
      <c r="AB30" s="13" t="s">
        <v>7</v>
      </c>
      <c r="AC30" s="13" t="s">
        <v>105</v>
      </c>
      <c r="AD30" s="13"/>
      <c r="AE30" s="13"/>
      <c r="AF30" s="13"/>
      <c r="AG30" s="13"/>
      <c r="AH30" s="13" t="s">
        <v>127</v>
      </c>
      <c r="AI30" s="13">
        <v>0</v>
      </c>
      <c r="AJ30" s="13">
        <v>0.96</v>
      </c>
      <c r="AK30" s="13">
        <v>0.9</v>
      </c>
      <c r="AL30" s="13" t="s">
        <v>138</v>
      </c>
      <c r="AM30" s="13" t="s">
        <v>119</v>
      </c>
      <c r="AN30" s="13"/>
      <c r="AO30" s="13" t="s">
        <v>96</v>
      </c>
      <c r="AP30" s="13" t="s">
        <v>99</v>
      </c>
      <c r="AQ30" s="13" t="s">
        <v>99</v>
      </c>
      <c r="AR30" s="13"/>
      <c r="AS30" s="13" t="s">
        <v>99</v>
      </c>
      <c r="AT30" s="13"/>
      <c r="AU30" s="13"/>
      <c r="AV30" s="13"/>
      <c r="AW30" s="13"/>
      <c r="AX30" s="13"/>
      <c r="AY30" s="13"/>
      <c r="AZ30" s="13"/>
      <c r="BA30" s="13"/>
      <c r="BB30" s="13" t="s">
        <v>96</v>
      </c>
      <c r="BC30" s="13"/>
      <c r="BD30" s="13"/>
      <c r="BE30" s="13"/>
      <c r="BF30" s="13"/>
      <c r="BG30" s="28">
        <v>45994</v>
      </c>
      <c r="BH30" s="13" t="s">
        <v>112</v>
      </c>
      <c r="BI30" s="13"/>
      <c r="BJ30" s="13"/>
    </row>
    <row r="31" spans="1:62" x14ac:dyDescent="0.25">
      <c r="A31" s="13">
        <v>2025</v>
      </c>
      <c r="B31" s="28">
        <v>46003</v>
      </c>
      <c r="C31" s="28">
        <v>45987</v>
      </c>
      <c r="D31" s="28">
        <v>45987</v>
      </c>
      <c r="E31" s="13" t="s">
        <v>113</v>
      </c>
      <c r="F31" s="13" t="s">
        <v>151</v>
      </c>
      <c r="G31" s="13" t="s">
        <v>147</v>
      </c>
      <c r="H31" s="13" t="s">
        <v>11</v>
      </c>
      <c r="I31" s="13" t="s">
        <v>114</v>
      </c>
      <c r="J31" s="13" t="s">
        <v>107</v>
      </c>
      <c r="K31" s="28">
        <v>45987</v>
      </c>
      <c r="L31" s="13" t="s">
        <v>92</v>
      </c>
      <c r="M31" s="13" t="s">
        <v>280</v>
      </c>
      <c r="N31" s="13" t="s">
        <v>281</v>
      </c>
      <c r="O31" s="13">
        <v>13768.47</v>
      </c>
      <c r="P31" s="13">
        <v>13768.47</v>
      </c>
      <c r="Q31" s="13">
        <v>105911.34</v>
      </c>
      <c r="R31" s="13">
        <v>97434.71</v>
      </c>
      <c r="S31" s="13" t="s">
        <v>110</v>
      </c>
      <c r="T31" s="13">
        <v>256058835</v>
      </c>
      <c r="U31" s="28">
        <v>45999</v>
      </c>
      <c r="V31" s="28"/>
      <c r="W31" s="13"/>
      <c r="X31" s="13" t="s">
        <v>94</v>
      </c>
      <c r="Y31" s="13" t="s">
        <v>132</v>
      </c>
      <c r="Z31" s="13" t="s">
        <v>96</v>
      </c>
      <c r="AA31" s="13" t="s">
        <v>96</v>
      </c>
      <c r="AB31" s="13" t="s">
        <v>137</v>
      </c>
      <c r="AC31" s="13" t="s">
        <v>97</v>
      </c>
      <c r="AD31" s="13"/>
      <c r="AE31" s="13"/>
      <c r="AF31" s="13"/>
      <c r="AG31" s="13"/>
      <c r="AH31" s="13" t="s">
        <v>127</v>
      </c>
      <c r="AI31" s="13">
        <v>0</v>
      </c>
      <c r="AJ31" s="13">
        <v>0.87</v>
      </c>
      <c r="AK31" s="13">
        <v>0.9</v>
      </c>
      <c r="AL31" s="13" t="s">
        <v>138</v>
      </c>
      <c r="AM31" s="13" t="s">
        <v>128</v>
      </c>
      <c r="AN31" s="13"/>
      <c r="AO31" s="13" t="s">
        <v>96</v>
      </c>
      <c r="AP31" s="13" t="s">
        <v>99</v>
      </c>
      <c r="AQ31" s="13" t="s">
        <v>99</v>
      </c>
      <c r="AR31" s="13"/>
      <c r="AS31" s="13" t="s">
        <v>99</v>
      </c>
      <c r="AT31" s="13"/>
      <c r="AU31" s="13"/>
      <c r="AV31" s="13"/>
      <c r="AW31" s="13"/>
      <c r="AX31" s="13"/>
      <c r="AY31" s="13"/>
      <c r="AZ31" s="13"/>
      <c r="BA31" s="13"/>
      <c r="BB31" s="13" t="s">
        <v>96</v>
      </c>
      <c r="BC31" s="13"/>
      <c r="BD31" s="13"/>
      <c r="BE31" s="13"/>
      <c r="BF31" s="13"/>
      <c r="BG31" s="28">
        <v>45999</v>
      </c>
      <c r="BH31" s="13" t="s">
        <v>196</v>
      </c>
      <c r="BI31" s="13"/>
      <c r="BJ31" s="13"/>
    </row>
    <row r="32" spans="1:62" x14ac:dyDescent="0.25">
      <c r="A32" s="13">
        <v>2025</v>
      </c>
      <c r="B32" s="28">
        <v>46003</v>
      </c>
      <c r="C32" s="28">
        <v>45987</v>
      </c>
      <c r="D32" s="28">
        <v>45987</v>
      </c>
      <c r="E32" s="13" t="s">
        <v>113</v>
      </c>
      <c r="F32" s="13" t="s">
        <v>151</v>
      </c>
      <c r="G32" s="13" t="s">
        <v>147</v>
      </c>
      <c r="H32" s="13" t="s">
        <v>11</v>
      </c>
      <c r="I32" s="13" t="s">
        <v>114</v>
      </c>
      <c r="J32" s="13" t="s">
        <v>91</v>
      </c>
      <c r="K32" s="28">
        <v>45987</v>
      </c>
      <c r="L32" s="13" t="s">
        <v>92</v>
      </c>
      <c r="M32" s="13" t="s">
        <v>282</v>
      </c>
      <c r="N32" s="13" t="s">
        <v>283</v>
      </c>
      <c r="O32" s="13">
        <v>2074.5500000000002</v>
      </c>
      <c r="P32" s="13">
        <v>2074.5500000000002</v>
      </c>
      <c r="Q32" s="13">
        <v>51863.66</v>
      </c>
      <c r="R32" s="13">
        <v>32252.79</v>
      </c>
      <c r="S32" s="13" t="s">
        <v>110</v>
      </c>
      <c r="T32" s="13">
        <v>256046393</v>
      </c>
      <c r="U32" s="28">
        <v>45996</v>
      </c>
      <c r="V32" s="28"/>
      <c r="W32" s="13"/>
      <c r="X32" s="13" t="s">
        <v>94</v>
      </c>
      <c r="Y32" s="13" t="s">
        <v>132</v>
      </c>
      <c r="Z32" s="13" t="s">
        <v>96</v>
      </c>
      <c r="AA32" s="13" t="s">
        <v>96</v>
      </c>
      <c r="AB32" s="13" t="s">
        <v>7</v>
      </c>
      <c r="AC32" s="13" t="s">
        <v>105</v>
      </c>
      <c r="AD32" s="13"/>
      <c r="AE32" s="13"/>
      <c r="AF32" s="13"/>
      <c r="AG32" s="13"/>
      <c r="AH32" s="13" t="s">
        <v>127</v>
      </c>
      <c r="AI32" s="13">
        <v>0</v>
      </c>
      <c r="AJ32" s="13">
        <v>0.96</v>
      </c>
      <c r="AK32" s="13">
        <v>0.9</v>
      </c>
      <c r="AL32" s="13" t="s">
        <v>138</v>
      </c>
      <c r="AM32" s="13" t="s">
        <v>119</v>
      </c>
      <c r="AN32" s="13"/>
      <c r="AO32" s="13" t="s">
        <v>96</v>
      </c>
      <c r="AP32" s="13" t="s">
        <v>99</v>
      </c>
      <c r="AQ32" s="13" t="s">
        <v>99</v>
      </c>
      <c r="AR32" s="13"/>
      <c r="AS32" s="13" t="s">
        <v>99</v>
      </c>
      <c r="AT32" s="13"/>
      <c r="AU32" s="13"/>
      <c r="AV32" s="13"/>
      <c r="AW32" s="13"/>
      <c r="AX32" s="13"/>
      <c r="AY32" s="13"/>
      <c r="AZ32" s="13"/>
      <c r="BA32" s="13"/>
      <c r="BB32" s="13" t="s">
        <v>96</v>
      </c>
      <c r="BC32" s="13"/>
      <c r="BD32" s="13"/>
      <c r="BE32" s="13"/>
      <c r="BF32" s="13"/>
      <c r="BG32" s="28">
        <v>45996</v>
      </c>
      <c r="BH32" s="13" t="s">
        <v>196</v>
      </c>
      <c r="BI32" s="13"/>
      <c r="BJ32" s="13"/>
    </row>
    <row r="33" spans="1:62" x14ac:dyDescent="0.25">
      <c r="A33" s="13">
        <v>2025</v>
      </c>
      <c r="B33" s="28">
        <v>46003</v>
      </c>
      <c r="C33" s="28">
        <v>45987</v>
      </c>
      <c r="D33" s="28">
        <v>45988</v>
      </c>
      <c r="E33" s="13" t="s">
        <v>120</v>
      </c>
      <c r="F33" s="13" t="s">
        <v>150</v>
      </c>
      <c r="G33" s="13" t="s">
        <v>147</v>
      </c>
      <c r="H33" s="13" t="s">
        <v>12</v>
      </c>
      <c r="I33" s="13" t="s">
        <v>139</v>
      </c>
      <c r="J33" s="13" t="s">
        <v>107</v>
      </c>
      <c r="K33" s="28">
        <v>45987</v>
      </c>
      <c r="L33" s="13" t="s">
        <v>92</v>
      </c>
      <c r="M33" s="13" t="s">
        <v>284</v>
      </c>
      <c r="N33" s="13" t="s">
        <v>285</v>
      </c>
      <c r="O33" s="13">
        <v>1000</v>
      </c>
      <c r="P33" s="13">
        <v>175365.61</v>
      </c>
      <c r="Q33" s="13">
        <v>175365.61</v>
      </c>
      <c r="R33" s="13">
        <v>172452.36</v>
      </c>
      <c r="S33" s="13" t="s">
        <v>103</v>
      </c>
      <c r="T33" s="13">
        <v>256028447</v>
      </c>
      <c r="U33" s="28">
        <v>45989</v>
      </c>
      <c r="V33" s="28">
        <v>46001</v>
      </c>
      <c r="W33" s="13"/>
      <c r="X33" s="13" t="s">
        <v>94</v>
      </c>
      <c r="Y33" s="13" t="s">
        <v>104</v>
      </c>
      <c r="Z33" s="13" t="s">
        <v>95</v>
      </c>
      <c r="AA33" s="13" t="s">
        <v>96</v>
      </c>
      <c r="AB33" s="13" t="s">
        <v>6</v>
      </c>
      <c r="AC33" s="13" t="s">
        <v>105</v>
      </c>
      <c r="AD33" s="13"/>
      <c r="AE33" s="13"/>
      <c r="AF33" s="13"/>
      <c r="AG33" s="13"/>
      <c r="AH33" s="13">
        <v>90</v>
      </c>
      <c r="AI33" s="13">
        <v>1.12E-2</v>
      </c>
      <c r="AJ33" s="13">
        <v>0</v>
      </c>
      <c r="AK33" s="13">
        <v>0.9</v>
      </c>
      <c r="AL33" s="13" t="s">
        <v>172</v>
      </c>
      <c r="AM33" s="13" t="s">
        <v>126</v>
      </c>
      <c r="AN33" s="13"/>
      <c r="AO33" s="13" t="s">
        <v>96</v>
      </c>
      <c r="AP33" s="13">
        <v>97</v>
      </c>
      <c r="AQ33" s="13">
        <v>999.99</v>
      </c>
      <c r="AR33" s="13">
        <v>2199.9899999999998</v>
      </c>
      <c r="AS33" s="13">
        <v>46020</v>
      </c>
      <c r="AT33" s="13"/>
      <c r="AU33" s="13"/>
      <c r="AV33" s="13" t="s">
        <v>121</v>
      </c>
      <c r="AW33" s="13" t="s">
        <v>101</v>
      </c>
      <c r="AX33" s="13" t="s">
        <v>116</v>
      </c>
      <c r="AY33" s="13"/>
      <c r="AZ33" s="13"/>
      <c r="BA33" s="13"/>
      <c r="BB33" s="13" t="s">
        <v>96</v>
      </c>
      <c r="BC33" s="13"/>
      <c r="BD33" s="13"/>
      <c r="BE33" s="13"/>
      <c r="BF33" s="13"/>
      <c r="BG33" s="28"/>
      <c r="BH33" s="13" t="s">
        <v>112</v>
      </c>
      <c r="BI33" s="13"/>
      <c r="BJ33" s="13"/>
    </row>
    <row r="34" spans="1:62" x14ac:dyDescent="0.25">
      <c r="A34" s="13">
        <v>2025</v>
      </c>
      <c r="B34" s="28">
        <v>46003</v>
      </c>
      <c r="C34" s="28">
        <v>45987</v>
      </c>
      <c r="D34" s="28">
        <v>45987</v>
      </c>
      <c r="E34" s="13" t="s">
        <v>120</v>
      </c>
      <c r="F34" s="13" t="s">
        <v>150</v>
      </c>
      <c r="G34" s="13" t="s">
        <v>147</v>
      </c>
      <c r="H34" s="13" t="s">
        <v>12</v>
      </c>
      <c r="I34" s="13" t="s">
        <v>139</v>
      </c>
      <c r="J34" s="13" t="s">
        <v>107</v>
      </c>
      <c r="K34" s="28">
        <v>45987</v>
      </c>
      <c r="L34" s="13" t="s">
        <v>92</v>
      </c>
      <c r="M34" s="13" t="s">
        <v>288</v>
      </c>
      <c r="N34" s="13" t="s">
        <v>289</v>
      </c>
      <c r="O34" s="13">
        <v>2700</v>
      </c>
      <c r="P34" s="13">
        <v>252357.48</v>
      </c>
      <c r="Q34" s="13">
        <v>280397.19</v>
      </c>
      <c r="R34" s="13">
        <v>276309.65000000002</v>
      </c>
      <c r="S34" s="13" t="s">
        <v>103</v>
      </c>
      <c r="T34" s="13">
        <v>256060201</v>
      </c>
      <c r="U34" s="28">
        <v>45988</v>
      </c>
      <c r="V34" s="28">
        <v>46000</v>
      </c>
      <c r="W34" s="13"/>
      <c r="X34" s="13" t="s">
        <v>94</v>
      </c>
      <c r="Y34" s="13" t="s">
        <v>104</v>
      </c>
      <c r="Z34" s="13" t="s">
        <v>95</v>
      </c>
      <c r="AA34" s="13" t="s">
        <v>96</v>
      </c>
      <c r="AB34" s="13" t="s">
        <v>6</v>
      </c>
      <c r="AC34" s="13" t="s">
        <v>105</v>
      </c>
      <c r="AD34" s="13"/>
      <c r="AE34" s="13"/>
      <c r="AF34" s="13"/>
      <c r="AG34" s="13"/>
      <c r="AH34" s="13">
        <v>90</v>
      </c>
      <c r="AI34" s="13">
        <v>1.12E-2</v>
      </c>
      <c r="AJ34" s="13">
        <v>0.1</v>
      </c>
      <c r="AK34" s="13">
        <v>0.9</v>
      </c>
      <c r="AL34" s="13" t="s">
        <v>209</v>
      </c>
      <c r="AM34" s="13" t="s">
        <v>124</v>
      </c>
      <c r="AN34" s="13"/>
      <c r="AO34" s="13" t="s">
        <v>96</v>
      </c>
      <c r="AP34" s="13">
        <v>85</v>
      </c>
      <c r="AQ34" s="13">
        <v>4603.42</v>
      </c>
      <c r="AR34" s="13"/>
      <c r="AS34" s="13">
        <v>46018</v>
      </c>
      <c r="AT34" s="13"/>
      <c r="AU34" s="13"/>
      <c r="AV34" s="13" t="s">
        <v>121</v>
      </c>
      <c r="AW34" s="13" t="s">
        <v>101</v>
      </c>
      <c r="AX34" s="13" t="s">
        <v>116</v>
      </c>
      <c r="AY34" s="13"/>
      <c r="AZ34" s="13"/>
      <c r="BA34" s="13"/>
      <c r="BB34" s="13" t="s">
        <v>96</v>
      </c>
      <c r="BC34" s="13"/>
      <c r="BD34" s="13"/>
      <c r="BE34" s="13"/>
      <c r="BF34" s="13"/>
      <c r="BG34" s="28"/>
      <c r="BH34" s="13" t="s">
        <v>196</v>
      </c>
      <c r="BI34" s="13"/>
      <c r="BJ34" s="13"/>
    </row>
    <row r="35" spans="1:62" x14ac:dyDescent="0.25">
      <c r="A35" s="13">
        <v>2025</v>
      </c>
      <c r="B35" s="28">
        <v>46003</v>
      </c>
      <c r="C35" s="28">
        <v>45987</v>
      </c>
      <c r="D35" s="28">
        <v>45987</v>
      </c>
      <c r="E35" s="13" t="s">
        <v>148</v>
      </c>
      <c r="F35" s="13" t="s">
        <v>149</v>
      </c>
      <c r="G35" s="13" t="s">
        <v>147</v>
      </c>
      <c r="H35" s="13" t="s">
        <v>12</v>
      </c>
      <c r="I35" s="13" t="s">
        <v>90</v>
      </c>
      <c r="J35" s="13" t="s">
        <v>107</v>
      </c>
      <c r="K35" s="28">
        <v>45987</v>
      </c>
      <c r="L35" s="13" t="s">
        <v>92</v>
      </c>
      <c r="M35" s="13" t="s">
        <v>290</v>
      </c>
      <c r="N35" s="13" t="s">
        <v>291</v>
      </c>
      <c r="O35" s="13">
        <v>45000.02</v>
      </c>
      <c r="P35" s="13">
        <v>45000.02</v>
      </c>
      <c r="Q35" s="13">
        <v>65495.44</v>
      </c>
      <c r="R35" s="13">
        <v>65495.44</v>
      </c>
      <c r="S35" s="13" t="s">
        <v>103</v>
      </c>
      <c r="T35" s="13">
        <v>256517566</v>
      </c>
      <c r="U35" s="28">
        <v>46003</v>
      </c>
      <c r="V35" s="28">
        <v>46008</v>
      </c>
      <c r="W35" s="13" t="s">
        <v>118</v>
      </c>
      <c r="X35" s="13" t="s">
        <v>94</v>
      </c>
      <c r="Y35" s="13" t="s">
        <v>104</v>
      </c>
      <c r="Z35" s="13" t="s">
        <v>96</v>
      </c>
      <c r="AA35" s="13" t="s">
        <v>95</v>
      </c>
      <c r="AB35" s="13" t="s">
        <v>7</v>
      </c>
      <c r="AC35" s="13" t="s">
        <v>105</v>
      </c>
      <c r="AD35" s="13"/>
      <c r="AE35" s="13"/>
      <c r="AF35" s="13"/>
      <c r="AG35" s="13"/>
      <c r="AH35" s="13" t="s">
        <v>98</v>
      </c>
      <c r="AI35" s="13">
        <v>0</v>
      </c>
      <c r="AJ35" s="13">
        <v>0.31290000000000001</v>
      </c>
      <c r="AK35" s="13">
        <v>0.9</v>
      </c>
      <c r="AL35" s="13" t="s">
        <v>141</v>
      </c>
      <c r="AM35" s="13" t="s">
        <v>130</v>
      </c>
      <c r="AN35" s="13"/>
      <c r="AO35" s="13" t="s">
        <v>96</v>
      </c>
      <c r="AP35" s="13" t="s">
        <v>99</v>
      </c>
      <c r="AQ35" s="13" t="s">
        <v>99</v>
      </c>
      <c r="AR35" s="13"/>
      <c r="AS35" s="13" t="s">
        <v>99</v>
      </c>
      <c r="AT35" s="13"/>
      <c r="AU35" s="13"/>
      <c r="AV35" s="13"/>
      <c r="AW35" s="13"/>
      <c r="AX35" s="13"/>
      <c r="AY35" s="13"/>
      <c r="AZ35" s="13"/>
      <c r="BA35" s="13"/>
      <c r="BB35" s="13" t="s">
        <v>95</v>
      </c>
      <c r="BC35" s="13" t="s">
        <v>109</v>
      </c>
      <c r="BD35" s="13"/>
      <c r="BE35" s="13"/>
      <c r="BF35" s="13"/>
      <c r="BG35" s="28"/>
      <c r="BH35" s="13" t="s">
        <v>112</v>
      </c>
      <c r="BI35" s="13"/>
      <c r="BJ35" s="13"/>
    </row>
    <row r="36" spans="1:62" x14ac:dyDescent="0.25">
      <c r="A36" s="13">
        <v>2025</v>
      </c>
      <c r="B36" s="28">
        <v>46003</v>
      </c>
      <c r="C36" s="28">
        <v>45987</v>
      </c>
      <c r="D36" s="28">
        <v>45988</v>
      </c>
      <c r="E36" s="13" t="s">
        <v>148</v>
      </c>
      <c r="F36" s="13" t="s">
        <v>149</v>
      </c>
      <c r="G36" s="13" t="s">
        <v>147</v>
      </c>
      <c r="H36" s="13" t="s">
        <v>12</v>
      </c>
      <c r="I36" s="13" t="s">
        <v>90</v>
      </c>
      <c r="J36" s="13" t="s">
        <v>91</v>
      </c>
      <c r="K36" s="28">
        <v>45987</v>
      </c>
      <c r="L36" s="13" t="s">
        <v>92</v>
      </c>
      <c r="M36" s="13" t="s">
        <v>292</v>
      </c>
      <c r="N36" s="13" t="s">
        <v>293</v>
      </c>
      <c r="O36" s="13">
        <v>5000</v>
      </c>
      <c r="P36" s="13">
        <v>15309.2</v>
      </c>
      <c r="Q36" s="13">
        <v>153092</v>
      </c>
      <c r="R36" s="13">
        <v>124104.73</v>
      </c>
      <c r="S36" s="13" t="s">
        <v>103</v>
      </c>
      <c r="T36" s="13">
        <v>256016049</v>
      </c>
      <c r="U36" s="28">
        <v>45989</v>
      </c>
      <c r="V36" s="28">
        <v>46001</v>
      </c>
      <c r="W36" s="13"/>
      <c r="X36" s="13" t="s">
        <v>94</v>
      </c>
      <c r="Y36" s="13" t="s">
        <v>104</v>
      </c>
      <c r="Z36" s="13" t="s">
        <v>95</v>
      </c>
      <c r="AA36" s="13" t="s">
        <v>96</v>
      </c>
      <c r="AB36" s="13" t="s">
        <v>6</v>
      </c>
      <c r="AC36" s="13" t="s">
        <v>105</v>
      </c>
      <c r="AD36" s="13"/>
      <c r="AE36" s="13"/>
      <c r="AF36" s="13"/>
      <c r="AG36" s="13"/>
      <c r="AH36" s="13">
        <v>90</v>
      </c>
      <c r="AI36" s="13">
        <v>0</v>
      </c>
      <c r="AJ36" s="13">
        <v>0.9</v>
      </c>
      <c r="AK36" s="13">
        <v>0.9</v>
      </c>
      <c r="AL36" s="13" t="s">
        <v>141</v>
      </c>
      <c r="AM36" s="13" t="s">
        <v>123</v>
      </c>
      <c r="AN36" s="13"/>
      <c r="AO36" s="13" t="s">
        <v>96</v>
      </c>
      <c r="AP36" s="13">
        <v>4</v>
      </c>
      <c r="AQ36" s="13">
        <v>3436.4</v>
      </c>
      <c r="AR36" s="13"/>
      <c r="AS36" s="13">
        <v>46019</v>
      </c>
      <c r="AT36" s="13"/>
      <c r="AU36" s="13"/>
      <c r="AV36" s="13" t="s">
        <v>121</v>
      </c>
      <c r="AW36" s="13" t="s">
        <v>101</v>
      </c>
      <c r="AX36" s="13" t="s">
        <v>102</v>
      </c>
      <c r="AY36" s="13" t="s">
        <v>154</v>
      </c>
      <c r="AZ36" s="13"/>
      <c r="BA36" s="13"/>
      <c r="BB36" s="13" t="s">
        <v>96</v>
      </c>
      <c r="BC36" s="13"/>
      <c r="BD36" s="13"/>
      <c r="BE36" s="13"/>
      <c r="BF36" s="13"/>
      <c r="BG36" s="28"/>
      <c r="BH36" s="13" t="s">
        <v>112</v>
      </c>
      <c r="BI36" s="13"/>
      <c r="BJ36" s="13"/>
    </row>
    <row r="37" spans="1:62" x14ac:dyDescent="0.25">
      <c r="A37" s="13">
        <v>2025</v>
      </c>
      <c r="B37" s="28">
        <v>46003</v>
      </c>
      <c r="C37" s="28">
        <v>45987</v>
      </c>
      <c r="D37" s="28">
        <v>45988</v>
      </c>
      <c r="E37" s="13" t="s">
        <v>152</v>
      </c>
      <c r="F37" s="13" t="s">
        <v>149</v>
      </c>
      <c r="G37" s="13" t="s">
        <v>147</v>
      </c>
      <c r="H37" s="13" t="s">
        <v>12</v>
      </c>
      <c r="I37" s="13" t="s">
        <v>90</v>
      </c>
      <c r="J37" s="13" t="s">
        <v>91</v>
      </c>
      <c r="K37" s="28">
        <v>45987</v>
      </c>
      <c r="L37" s="13" t="s">
        <v>92</v>
      </c>
      <c r="M37" s="13" t="s">
        <v>294</v>
      </c>
      <c r="N37" s="13" t="s">
        <v>295</v>
      </c>
      <c r="O37" s="13">
        <v>8285.86</v>
      </c>
      <c r="P37" s="13">
        <v>8285.86</v>
      </c>
      <c r="Q37" s="13">
        <v>163606.78</v>
      </c>
      <c r="R37" s="13">
        <v>106256.98</v>
      </c>
      <c r="S37" s="13" t="s">
        <v>103</v>
      </c>
      <c r="T37" s="13">
        <v>256215704</v>
      </c>
      <c r="U37" s="28">
        <v>45989</v>
      </c>
      <c r="V37" s="28">
        <v>46001</v>
      </c>
      <c r="W37" s="13" t="s">
        <v>89</v>
      </c>
      <c r="X37" s="13" t="s">
        <v>94</v>
      </c>
      <c r="Y37" s="13" t="s">
        <v>104</v>
      </c>
      <c r="Z37" s="13" t="s">
        <v>95</v>
      </c>
      <c r="AA37" s="13" t="s">
        <v>96</v>
      </c>
      <c r="AB37" s="13" t="s">
        <v>137</v>
      </c>
      <c r="AC37" s="13" t="s">
        <v>105</v>
      </c>
      <c r="AD37" s="13"/>
      <c r="AE37" s="13"/>
      <c r="AF37" s="13"/>
      <c r="AG37" s="13"/>
      <c r="AH37" s="13" t="s">
        <v>98</v>
      </c>
      <c r="AI37" s="13">
        <v>0</v>
      </c>
      <c r="AJ37" s="13">
        <v>0.95620000000000005</v>
      </c>
      <c r="AK37" s="13">
        <v>0.9</v>
      </c>
      <c r="AL37" s="13" t="s">
        <v>171</v>
      </c>
      <c r="AM37" s="13" t="s">
        <v>128</v>
      </c>
      <c r="AN37" s="13"/>
      <c r="AO37" s="13" t="s">
        <v>96</v>
      </c>
      <c r="AP37" s="13" t="s">
        <v>99</v>
      </c>
      <c r="AQ37" s="13" t="s">
        <v>99</v>
      </c>
      <c r="AR37" s="13"/>
      <c r="AS37" s="13" t="s">
        <v>99</v>
      </c>
      <c r="AT37" s="13"/>
      <c r="AU37" s="13"/>
      <c r="AV37" s="13" t="s">
        <v>100</v>
      </c>
      <c r="AW37" s="13" t="s">
        <v>101</v>
      </c>
      <c r="AX37" s="13" t="s">
        <v>102</v>
      </c>
      <c r="AY37" s="13" t="s">
        <v>154</v>
      </c>
      <c r="AZ37" s="13"/>
      <c r="BA37" s="13"/>
      <c r="BB37" s="13" t="s">
        <v>96</v>
      </c>
      <c r="BC37" s="13"/>
      <c r="BD37" s="13"/>
      <c r="BE37" s="13"/>
      <c r="BF37" s="13"/>
      <c r="BG37" s="28"/>
      <c r="BH37" s="13" t="s">
        <v>112</v>
      </c>
      <c r="BI37" s="13"/>
      <c r="BJ37" s="13"/>
    </row>
    <row r="38" spans="1:62" x14ac:dyDescent="0.25">
      <c r="A38" s="13">
        <v>2025</v>
      </c>
      <c r="B38" s="28">
        <v>46003</v>
      </c>
      <c r="C38" s="28">
        <v>45988</v>
      </c>
      <c r="D38" s="28">
        <v>45988</v>
      </c>
      <c r="E38" s="13" t="s">
        <v>120</v>
      </c>
      <c r="F38" s="13" t="s">
        <v>150</v>
      </c>
      <c r="G38" s="13" t="s">
        <v>147</v>
      </c>
      <c r="H38" s="13" t="s">
        <v>12</v>
      </c>
      <c r="I38" s="13" t="s">
        <v>139</v>
      </c>
      <c r="J38" s="13" t="s">
        <v>91</v>
      </c>
      <c r="K38" s="28">
        <v>45988</v>
      </c>
      <c r="L38" s="13" t="s">
        <v>92</v>
      </c>
      <c r="M38" s="13" t="s">
        <v>188</v>
      </c>
      <c r="N38" s="13" t="s">
        <v>189</v>
      </c>
      <c r="O38" s="13">
        <v>30006.46</v>
      </c>
      <c r="P38" s="13">
        <v>30006.46</v>
      </c>
      <c r="Q38" s="13">
        <v>152471.84</v>
      </c>
      <c r="R38" s="13">
        <v>136024.85</v>
      </c>
      <c r="S38" s="13" t="s">
        <v>103</v>
      </c>
      <c r="T38" s="13">
        <v>256210699</v>
      </c>
      <c r="U38" s="28">
        <v>46001</v>
      </c>
      <c r="V38" s="28">
        <v>45996</v>
      </c>
      <c r="W38" s="13"/>
      <c r="X38" s="13" t="s">
        <v>94</v>
      </c>
      <c r="Y38" s="13" t="s">
        <v>104</v>
      </c>
      <c r="Z38" s="13" t="s">
        <v>96</v>
      </c>
      <c r="AA38" s="13" t="s">
        <v>96</v>
      </c>
      <c r="AB38" s="13" t="s">
        <v>7</v>
      </c>
      <c r="AC38" s="13" t="s">
        <v>105</v>
      </c>
      <c r="AD38" s="13"/>
      <c r="AE38" s="13"/>
      <c r="AF38" s="13"/>
      <c r="AG38" s="13"/>
      <c r="AH38" s="13">
        <v>90</v>
      </c>
      <c r="AI38" s="13">
        <v>0</v>
      </c>
      <c r="AJ38" s="13">
        <v>0.80320000000000003</v>
      </c>
      <c r="AK38" s="13">
        <v>0.9</v>
      </c>
      <c r="AL38" s="13" t="s">
        <v>138</v>
      </c>
      <c r="AM38" s="13" t="s">
        <v>108</v>
      </c>
      <c r="AN38" s="13"/>
      <c r="AO38" s="13" t="s">
        <v>96</v>
      </c>
      <c r="AP38" s="13" t="s">
        <v>99</v>
      </c>
      <c r="AQ38" s="13" t="s">
        <v>99</v>
      </c>
      <c r="AR38" s="13"/>
      <c r="AS38" s="13" t="s">
        <v>99</v>
      </c>
      <c r="AT38" s="13"/>
      <c r="AU38" s="13"/>
      <c r="AV38" s="13"/>
      <c r="AW38" s="13"/>
      <c r="AX38" s="13"/>
      <c r="AY38" s="13"/>
      <c r="AZ38" s="13"/>
      <c r="BA38" s="13"/>
      <c r="BB38" s="13" t="s">
        <v>96</v>
      </c>
      <c r="BC38" s="13"/>
      <c r="BD38" s="13"/>
      <c r="BE38" s="13"/>
      <c r="BF38" s="13"/>
      <c r="BG38" s="28"/>
      <c r="BH38" s="13" t="s">
        <v>112</v>
      </c>
      <c r="BI38" s="13"/>
      <c r="BJ38" s="13"/>
    </row>
    <row r="39" spans="1:62" x14ac:dyDescent="0.25">
      <c r="A39" s="13">
        <v>2025</v>
      </c>
      <c r="B39" s="28">
        <v>46003</v>
      </c>
      <c r="C39" s="28">
        <v>45988</v>
      </c>
      <c r="D39" s="28">
        <v>45988</v>
      </c>
      <c r="E39" s="13" t="s">
        <v>113</v>
      </c>
      <c r="F39" s="13" t="s">
        <v>151</v>
      </c>
      <c r="G39" s="13" t="s">
        <v>147</v>
      </c>
      <c r="H39" s="13" t="s">
        <v>11</v>
      </c>
      <c r="I39" s="13" t="s">
        <v>114</v>
      </c>
      <c r="J39" s="13" t="s">
        <v>91</v>
      </c>
      <c r="K39" s="28">
        <v>45988</v>
      </c>
      <c r="L39" s="13" t="s">
        <v>92</v>
      </c>
      <c r="M39" s="13" t="s">
        <v>296</v>
      </c>
      <c r="N39" s="13" t="s">
        <v>297</v>
      </c>
      <c r="O39" s="13">
        <v>3404.7</v>
      </c>
      <c r="P39" s="13">
        <v>3404.7</v>
      </c>
      <c r="Q39" s="13">
        <v>68093.86</v>
      </c>
      <c r="R39" s="13">
        <v>51712.56</v>
      </c>
      <c r="S39" s="13" t="s">
        <v>103</v>
      </c>
      <c r="T39" s="13">
        <v>256211358</v>
      </c>
      <c r="U39" s="28">
        <v>45996</v>
      </c>
      <c r="V39" s="28">
        <v>45993</v>
      </c>
      <c r="W39" s="13"/>
      <c r="X39" s="13" t="s">
        <v>94</v>
      </c>
      <c r="Y39" s="13" t="s">
        <v>132</v>
      </c>
      <c r="Z39" s="13" t="s">
        <v>96</v>
      </c>
      <c r="AA39" s="13" t="s">
        <v>96</v>
      </c>
      <c r="AB39" s="13" t="s">
        <v>6</v>
      </c>
      <c r="AC39" s="13" t="s">
        <v>97</v>
      </c>
      <c r="AD39" s="13"/>
      <c r="AE39" s="13"/>
      <c r="AF39" s="13"/>
      <c r="AG39" s="13"/>
      <c r="AH39" s="13" t="s">
        <v>127</v>
      </c>
      <c r="AI39" s="13">
        <v>0</v>
      </c>
      <c r="AJ39" s="13">
        <v>0.95</v>
      </c>
      <c r="AK39" s="13">
        <v>0.9</v>
      </c>
      <c r="AL39" s="13" t="s">
        <v>298</v>
      </c>
      <c r="AM39" s="13" t="s">
        <v>126</v>
      </c>
      <c r="AN39" s="13"/>
      <c r="AO39" s="13" t="s">
        <v>96</v>
      </c>
      <c r="AP39" s="13" t="s">
        <v>99</v>
      </c>
      <c r="AQ39" s="13" t="s">
        <v>99</v>
      </c>
      <c r="AR39" s="13"/>
      <c r="AS39" s="13" t="s">
        <v>99</v>
      </c>
      <c r="AT39" s="13"/>
      <c r="AU39" s="13"/>
      <c r="AV39" s="13"/>
      <c r="AW39" s="13"/>
      <c r="AX39" s="13"/>
      <c r="AY39" s="13"/>
      <c r="AZ39" s="13"/>
      <c r="BA39" s="13"/>
      <c r="BB39" s="13" t="s">
        <v>96</v>
      </c>
      <c r="BC39" s="13"/>
      <c r="BD39" s="13"/>
      <c r="BE39" s="13"/>
      <c r="BF39" s="13"/>
      <c r="BG39" s="28"/>
      <c r="BH39" s="13" t="s">
        <v>112</v>
      </c>
      <c r="BI39" s="13"/>
      <c r="BJ39" s="13"/>
    </row>
    <row r="40" spans="1:62" x14ac:dyDescent="0.25">
      <c r="A40" s="13">
        <v>2025</v>
      </c>
      <c r="B40" s="28">
        <v>46003</v>
      </c>
      <c r="C40" s="28">
        <v>45988</v>
      </c>
      <c r="D40" s="28">
        <v>45988</v>
      </c>
      <c r="E40" s="13" t="s">
        <v>120</v>
      </c>
      <c r="F40" s="13" t="s">
        <v>150</v>
      </c>
      <c r="G40" s="13" t="s">
        <v>147</v>
      </c>
      <c r="H40" s="13" t="s">
        <v>12</v>
      </c>
      <c r="I40" s="13" t="s">
        <v>139</v>
      </c>
      <c r="J40" s="13" t="s">
        <v>91</v>
      </c>
      <c r="K40" s="28">
        <v>45988</v>
      </c>
      <c r="L40" s="13" t="s">
        <v>92</v>
      </c>
      <c r="M40" s="13" t="s">
        <v>299</v>
      </c>
      <c r="N40" s="13" t="s">
        <v>300</v>
      </c>
      <c r="O40" s="13">
        <v>6004.47</v>
      </c>
      <c r="P40" s="13">
        <v>6004.47</v>
      </c>
      <c r="Q40" s="13">
        <v>59273.97</v>
      </c>
      <c r="R40" s="13">
        <v>45169.42</v>
      </c>
      <c r="S40" s="13" t="s">
        <v>110</v>
      </c>
      <c r="T40" s="13">
        <v>256359041</v>
      </c>
      <c r="U40" s="28">
        <v>45989</v>
      </c>
      <c r="V40" s="28"/>
      <c r="W40" s="13"/>
      <c r="X40" s="13" t="s">
        <v>94</v>
      </c>
      <c r="Y40" s="13" t="s">
        <v>104</v>
      </c>
      <c r="Z40" s="13" t="s">
        <v>95</v>
      </c>
      <c r="AA40" s="13" t="s">
        <v>96</v>
      </c>
      <c r="AB40" s="13" t="s">
        <v>7</v>
      </c>
      <c r="AC40" s="13" t="s">
        <v>105</v>
      </c>
      <c r="AD40" s="13"/>
      <c r="AE40" s="13"/>
      <c r="AF40" s="13"/>
      <c r="AG40" s="13"/>
      <c r="AH40" s="13" t="s">
        <v>127</v>
      </c>
      <c r="AI40" s="13">
        <v>0</v>
      </c>
      <c r="AJ40" s="13">
        <v>0.89870000000000005</v>
      </c>
      <c r="AK40" s="13">
        <v>0.9</v>
      </c>
      <c r="AL40" s="13" t="s">
        <v>166</v>
      </c>
      <c r="AM40" s="13" t="s">
        <v>173</v>
      </c>
      <c r="AN40" s="13"/>
      <c r="AO40" s="13" t="s">
        <v>96</v>
      </c>
      <c r="AP40" s="13" t="s">
        <v>99</v>
      </c>
      <c r="AQ40" s="13" t="s">
        <v>99</v>
      </c>
      <c r="AR40" s="13"/>
      <c r="AS40" s="13" t="s">
        <v>99</v>
      </c>
      <c r="AT40" s="13"/>
      <c r="AU40" s="13"/>
      <c r="AV40" s="13" t="s">
        <v>121</v>
      </c>
      <c r="AW40" s="13" t="s">
        <v>101</v>
      </c>
      <c r="AX40" s="13" t="s">
        <v>116</v>
      </c>
      <c r="AY40" s="13"/>
      <c r="AZ40" s="13"/>
      <c r="BA40" s="13"/>
      <c r="BB40" s="13" t="s">
        <v>95</v>
      </c>
      <c r="BC40" s="13" t="s">
        <v>133</v>
      </c>
      <c r="BD40" s="13"/>
      <c r="BE40" s="13"/>
      <c r="BF40" s="13"/>
      <c r="BG40" s="28">
        <v>45992</v>
      </c>
      <c r="BH40" s="13" t="s">
        <v>112</v>
      </c>
      <c r="BI40" s="13"/>
      <c r="BJ40" s="13"/>
    </row>
    <row r="41" spans="1:62" x14ac:dyDescent="0.25">
      <c r="A41" s="13">
        <v>2025</v>
      </c>
      <c r="B41" s="28">
        <v>46003</v>
      </c>
      <c r="C41" s="28">
        <v>45988</v>
      </c>
      <c r="D41" s="28">
        <v>45988</v>
      </c>
      <c r="E41" s="13" t="s">
        <v>120</v>
      </c>
      <c r="F41" s="13" t="s">
        <v>150</v>
      </c>
      <c r="G41" s="13" t="s">
        <v>147</v>
      </c>
      <c r="H41" s="13" t="s">
        <v>12</v>
      </c>
      <c r="I41" s="13" t="s">
        <v>139</v>
      </c>
      <c r="J41" s="13" t="s">
        <v>91</v>
      </c>
      <c r="K41" s="28">
        <v>45988</v>
      </c>
      <c r="L41" s="13" t="s">
        <v>92</v>
      </c>
      <c r="M41" s="13" t="s">
        <v>301</v>
      </c>
      <c r="N41" s="13" t="s">
        <v>302</v>
      </c>
      <c r="O41" s="13">
        <v>5000</v>
      </c>
      <c r="P41" s="13">
        <v>67186.63</v>
      </c>
      <c r="Q41" s="13">
        <v>223955.42</v>
      </c>
      <c r="R41" s="13">
        <v>187504.83</v>
      </c>
      <c r="S41" s="13" t="s">
        <v>103</v>
      </c>
      <c r="T41" s="13">
        <v>256207024</v>
      </c>
      <c r="U41" s="28">
        <v>45996</v>
      </c>
      <c r="V41" s="28">
        <v>46008</v>
      </c>
      <c r="W41" s="13"/>
      <c r="X41" s="13" t="s">
        <v>94</v>
      </c>
      <c r="Y41" s="13" t="s">
        <v>104</v>
      </c>
      <c r="Z41" s="13" t="s">
        <v>96</v>
      </c>
      <c r="AA41" s="13" t="s">
        <v>96</v>
      </c>
      <c r="AB41" s="13" t="s">
        <v>137</v>
      </c>
      <c r="AC41" s="13" t="s">
        <v>97</v>
      </c>
      <c r="AD41" s="13"/>
      <c r="AE41" s="13"/>
      <c r="AF41" s="13"/>
      <c r="AG41" s="13"/>
      <c r="AH41" s="13">
        <v>90</v>
      </c>
      <c r="AI41" s="13">
        <v>1.12E-2</v>
      </c>
      <c r="AJ41" s="13">
        <v>0.7</v>
      </c>
      <c r="AK41" s="13">
        <v>0.9</v>
      </c>
      <c r="AL41" s="13" t="s">
        <v>142</v>
      </c>
      <c r="AM41" s="13" t="s">
        <v>131</v>
      </c>
      <c r="AN41" s="13"/>
      <c r="AO41" s="13" t="s">
        <v>96</v>
      </c>
      <c r="AP41" s="13">
        <v>26</v>
      </c>
      <c r="AQ41" s="13">
        <v>2874.96</v>
      </c>
      <c r="AR41" s="13"/>
      <c r="AS41" s="13">
        <v>46027</v>
      </c>
      <c r="AT41" s="13"/>
      <c r="AU41" s="13"/>
      <c r="AV41" s="13"/>
      <c r="AW41" s="13"/>
      <c r="AX41" s="13"/>
      <c r="AY41" s="13"/>
      <c r="AZ41" s="13"/>
      <c r="BA41" s="13"/>
      <c r="BB41" s="13" t="s">
        <v>96</v>
      </c>
      <c r="BC41" s="13"/>
      <c r="BD41" s="13"/>
      <c r="BE41" s="13"/>
      <c r="BF41" s="13"/>
      <c r="BG41" s="28"/>
      <c r="BH41" s="13" t="s">
        <v>112</v>
      </c>
      <c r="BI41" s="13"/>
      <c r="BJ41" s="13"/>
    </row>
    <row r="42" spans="1:62" x14ac:dyDescent="0.25">
      <c r="A42" s="13">
        <v>2025</v>
      </c>
      <c r="B42" s="28">
        <v>46003</v>
      </c>
      <c r="C42" s="28">
        <v>45988</v>
      </c>
      <c r="D42" s="28">
        <v>45988</v>
      </c>
      <c r="E42" s="13" t="s">
        <v>113</v>
      </c>
      <c r="F42" s="13" t="s">
        <v>151</v>
      </c>
      <c r="G42" s="13" t="s">
        <v>147</v>
      </c>
      <c r="H42" s="13" t="s">
        <v>11</v>
      </c>
      <c r="I42" s="13" t="s">
        <v>114</v>
      </c>
      <c r="J42" s="13" t="s">
        <v>91</v>
      </c>
      <c r="K42" s="28">
        <v>45988</v>
      </c>
      <c r="L42" s="13" t="s">
        <v>92</v>
      </c>
      <c r="M42" s="13" t="s">
        <v>303</v>
      </c>
      <c r="N42" s="13" t="s">
        <v>304</v>
      </c>
      <c r="O42" s="13">
        <v>1248.5999999999999</v>
      </c>
      <c r="P42" s="13">
        <v>31214.97</v>
      </c>
      <c r="Q42" s="13">
        <v>124859.87</v>
      </c>
      <c r="R42" s="13">
        <v>111579.11</v>
      </c>
      <c r="S42" s="13" t="s">
        <v>103</v>
      </c>
      <c r="T42" s="13">
        <v>256210693</v>
      </c>
      <c r="U42" s="28">
        <v>45996</v>
      </c>
      <c r="V42" s="28">
        <v>45994</v>
      </c>
      <c r="W42" s="13"/>
      <c r="X42" s="13" t="s">
        <v>94</v>
      </c>
      <c r="Y42" s="13" t="s">
        <v>132</v>
      </c>
      <c r="Z42" s="13" t="s">
        <v>96</v>
      </c>
      <c r="AA42" s="13" t="s">
        <v>96</v>
      </c>
      <c r="AB42" s="13" t="s">
        <v>137</v>
      </c>
      <c r="AC42" s="13" t="s">
        <v>97</v>
      </c>
      <c r="AD42" s="13"/>
      <c r="AE42" s="13"/>
      <c r="AF42" s="13"/>
      <c r="AG42" s="13"/>
      <c r="AH42" s="13" t="s">
        <v>127</v>
      </c>
      <c r="AI42" s="13">
        <v>0</v>
      </c>
      <c r="AJ42" s="13">
        <v>0.75</v>
      </c>
      <c r="AK42" s="13">
        <v>0.9</v>
      </c>
      <c r="AL42" s="13" t="s">
        <v>298</v>
      </c>
      <c r="AM42" s="13" t="s">
        <v>128</v>
      </c>
      <c r="AN42" s="13"/>
      <c r="AO42" s="13" t="s">
        <v>96</v>
      </c>
      <c r="AP42" s="13">
        <v>24</v>
      </c>
      <c r="AQ42" s="13">
        <v>1348.95</v>
      </c>
      <c r="AR42" s="13"/>
      <c r="AS42" s="13">
        <v>46027</v>
      </c>
      <c r="AT42" s="13"/>
      <c r="AU42" s="13"/>
      <c r="AV42" s="13"/>
      <c r="AW42" s="13"/>
      <c r="AX42" s="13"/>
      <c r="AY42" s="13"/>
      <c r="AZ42" s="13"/>
      <c r="BA42" s="13"/>
      <c r="BB42" s="13" t="s">
        <v>96</v>
      </c>
      <c r="BC42" s="13"/>
      <c r="BD42" s="13"/>
      <c r="BE42" s="13"/>
      <c r="BF42" s="13"/>
      <c r="BG42" s="28"/>
      <c r="BH42" s="13" t="s">
        <v>112</v>
      </c>
      <c r="BI42" s="13"/>
      <c r="BJ42" s="13"/>
    </row>
    <row r="43" spans="1:62" x14ac:dyDescent="0.25">
      <c r="A43" s="13">
        <v>2025</v>
      </c>
      <c r="B43" s="28">
        <v>46003</v>
      </c>
      <c r="C43" s="28">
        <v>45988</v>
      </c>
      <c r="D43" s="28">
        <v>45988</v>
      </c>
      <c r="E43" s="13" t="s">
        <v>148</v>
      </c>
      <c r="F43" s="13" t="s">
        <v>149</v>
      </c>
      <c r="G43" s="13" t="s">
        <v>147</v>
      </c>
      <c r="H43" s="13" t="s">
        <v>12</v>
      </c>
      <c r="I43" s="13" t="s">
        <v>90</v>
      </c>
      <c r="J43" s="13" t="s">
        <v>107</v>
      </c>
      <c r="K43" s="28">
        <v>45988</v>
      </c>
      <c r="L43" s="13" t="s">
        <v>92</v>
      </c>
      <c r="M43" s="13" t="s">
        <v>305</v>
      </c>
      <c r="N43" s="13" t="s">
        <v>306</v>
      </c>
      <c r="O43" s="13">
        <v>3000</v>
      </c>
      <c r="P43" s="13">
        <v>85528.49</v>
      </c>
      <c r="Q43" s="13">
        <v>92965.75</v>
      </c>
      <c r="R43" s="13">
        <v>92321.9</v>
      </c>
      <c r="S43" s="13" t="s">
        <v>110</v>
      </c>
      <c r="T43" s="13">
        <v>256217881</v>
      </c>
      <c r="U43" s="28">
        <v>45989</v>
      </c>
      <c r="V43" s="28"/>
      <c r="W43" s="13"/>
      <c r="X43" s="13" t="s">
        <v>94</v>
      </c>
      <c r="Y43" s="13" t="s">
        <v>104</v>
      </c>
      <c r="Z43" s="13" t="s">
        <v>96</v>
      </c>
      <c r="AA43" s="13" t="s">
        <v>96</v>
      </c>
      <c r="AB43" s="13" t="s">
        <v>137</v>
      </c>
      <c r="AC43" s="13" t="s">
        <v>105</v>
      </c>
      <c r="AD43" s="13"/>
      <c r="AE43" s="13"/>
      <c r="AF43" s="13"/>
      <c r="AG43" s="13"/>
      <c r="AH43" s="13">
        <v>90</v>
      </c>
      <c r="AI43" s="13">
        <v>1.12E-2</v>
      </c>
      <c r="AJ43" s="13">
        <v>0.08</v>
      </c>
      <c r="AK43" s="13">
        <v>0.9</v>
      </c>
      <c r="AL43" s="13" t="s">
        <v>145</v>
      </c>
      <c r="AM43" s="13" t="s">
        <v>131</v>
      </c>
      <c r="AN43" s="13"/>
      <c r="AO43" s="13" t="s">
        <v>96</v>
      </c>
      <c r="AP43" s="13">
        <v>86</v>
      </c>
      <c r="AQ43" s="13">
        <v>1518.17</v>
      </c>
      <c r="AR43" s="13"/>
      <c r="AS43" s="13">
        <v>46018</v>
      </c>
      <c r="AT43" s="13"/>
      <c r="AU43" s="13"/>
      <c r="AV43" s="13"/>
      <c r="AW43" s="13"/>
      <c r="AX43" s="13"/>
      <c r="AY43" s="13"/>
      <c r="AZ43" s="13"/>
      <c r="BA43" s="13"/>
      <c r="BB43" s="13" t="s">
        <v>96</v>
      </c>
      <c r="BC43" s="13"/>
      <c r="BD43" s="13"/>
      <c r="BE43" s="13"/>
      <c r="BF43" s="13"/>
      <c r="BG43" s="28">
        <v>45996</v>
      </c>
      <c r="BH43" s="13" t="s">
        <v>112</v>
      </c>
      <c r="BI43" s="13"/>
      <c r="BJ43" s="13"/>
    </row>
    <row r="44" spans="1:62" x14ac:dyDescent="0.25">
      <c r="A44" s="13">
        <v>2025</v>
      </c>
      <c r="B44" s="28">
        <v>46003</v>
      </c>
      <c r="C44" s="28">
        <v>45988</v>
      </c>
      <c r="D44" s="28">
        <v>45988</v>
      </c>
      <c r="E44" s="13" t="s">
        <v>113</v>
      </c>
      <c r="F44" s="13" t="s">
        <v>151</v>
      </c>
      <c r="G44" s="13" t="s">
        <v>147</v>
      </c>
      <c r="H44" s="13" t="s">
        <v>11</v>
      </c>
      <c r="I44" s="13" t="s">
        <v>114</v>
      </c>
      <c r="J44" s="13" t="s">
        <v>91</v>
      </c>
      <c r="K44" s="28">
        <v>45988</v>
      </c>
      <c r="L44" s="13" t="s">
        <v>92</v>
      </c>
      <c r="M44" s="13" t="s">
        <v>307</v>
      </c>
      <c r="N44" s="13" t="s">
        <v>308</v>
      </c>
      <c r="O44" s="13">
        <v>5001.08</v>
      </c>
      <c r="P44" s="13">
        <v>5001.08</v>
      </c>
      <c r="Q44" s="13">
        <v>19033.419999999998</v>
      </c>
      <c r="R44" s="13">
        <v>10667.1</v>
      </c>
      <c r="S44" s="13" t="s">
        <v>93</v>
      </c>
      <c r="T44" s="13">
        <v>256207402</v>
      </c>
      <c r="U44" s="28">
        <v>46001</v>
      </c>
      <c r="V44" s="28"/>
      <c r="W44" s="13"/>
      <c r="X44" s="13" t="s">
        <v>94</v>
      </c>
      <c r="Y44" s="13" t="s">
        <v>104</v>
      </c>
      <c r="Z44" s="13" t="s">
        <v>96</v>
      </c>
      <c r="AA44" s="13" t="s">
        <v>96</v>
      </c>
      <c r="AB44" s="13" t="s">
        <v>7</v>
      </c>
      <c r="AC44" s="13" t="s">
        <v>97</v>
      </c>
      <c r="AD44" s="13"/>
      <c r="AE44" s="13"/>
      <c r="AF44" s="13"/>
      <c r="AG44" s="13"/>
      <c r="AH44" s="13" t="s">
        <v>127</v>
      </c>
      <c r="AI44" s="13">
        <v>0</v>
      </c>
      <c r="AJ44" s="13">
        <v>0.73719999999999997</v>
      </c>
      <c r="AK44" s="13">
        <v>0.9</v>
      </c>
      <c r="AL44" s="13" t="s">
        <v>143</v>
      </c>
      <c r="AM44" s="13" t="s">
        <v>119</v>
      </c>
      <c r="AN44" s="13"/>
      <c r="AO44" s="13" t="s">
        <v>96</v>
      </c>
      <c r="AP44" s="13" t="s">
        <v>99</v>
      </c>
      <c r="AQ44" s="13" t="s">
        <v>99</v>
      </c>
      <c r="AR44" s="13"/>
      <c r="AS44" s="13" t="s">
        <v>99</v>
      </c>
      <c r="AT44" s="13"/>
      <c r="AU44" s="13"/>
      <c r="AV44" s="13"/>
      <c r="AW44" s="13"/>
      <c r="AX44" s="13"/>
      <c r="AY44" s="13"/>
      <c r="AZ44" s="13"/>
      <c r="BA44" s="13"/>
      <c r="BB44" s="13" t="s">
        <v>96</v>
      </c>
      <c r="BC44" s="13"/>
      <c r="BD44" s="13"/>
      <c r="BE44" s="13"/>
      <c r="BF44" s="13"/>
      <c r="BG44" s="28"/>
      <c r="BH44" s="13" t="s">
        <v>196</v>
      </c>
      <c r="BI44" s="13"/>
      <c r="BJ44" s="13"/>
    </row>
    <row r="45" spans="1:62" x14ac:dyDescent="0.25">
      <c r="A45" s="13">
        <v>2025</v>
      </c>
      <c r="B45" s="28">
        <v>46003</v>
      </c>
      <c r="C45" s="28">
        <v>45988</v>
      </c>
      <c r="D45" s="28">
        <v>45988</v>
      </c>
      <c r="E45" s="13" t="s">
        <v>120</v>
      </c>
      <c r="F45" s="13" t="s">
        <v>150</v>
      </c>
      <c r="G45" s="13" t="s">
        <v>147</v>
      </c>
      <c r="H45" s="13" t="s">
        <v>12</v>
      </c>
      <c r="I45" s="13" t="s">
        <v>139</v>
      </c>
      <c r="J45" s="13" t="s">
        <v>91</v>
      </c>
      <c r="K45" s="28">
        <v>45988</v>
      </c>
      <c r="L45" s="13" t="s">
        <v>92</v>
      </c>
      <c r="M45" s="13" t="s">
        <v>309</v>
      </c>
      <c r="N45" s="13" t="s">
        <v>310</v>
      </c>
      <c r="O45" s="13">
        <v>11814.71</v>
      </c>
      <c r="P45" s="13">
        <v>11814.71</v>
      </c>
      <c r="Q45" s="13">
        <v>122817.49</v>
      </c>
      <c r="R45" s="13">
        <v>90991.7</v>
      </c>
      <c r="S45" s="13" t="s">
        <v>103</v>
      </c>
      <c r="T45" s="13">
        <v>256211529</v>
      </c>
      <c r="U45" s="28">
        <v>45988</v>
      </c>
      <c r="V45" s="28">
        <v>45994</v>
      </c>
      <c r="W45" s="13"/>
      <c r="X45" s="13" t="s">
        <v>94</v>
      </c>
      <c r="Y45" s="13" t="s">
        <v>104</v>
      </c>
      <c r="Z45" s="13" t="s">
        <v>95</v>
      </c>
      <c r="AA45" s="13" t="s">
        <v>96</v>
      </c>
      <c r="AB45" s="13" t="s">
        <v>7</v>
      </c>
      <c r="AC45" s="13" t="s">
        <v>105</v>
      </c>
      <c r="AD45" s="13"/>
      <c r="AE45" s="13"/>
      <c r="AF45" s="13"/>
      <c r="AG45" s="13"/>
      <c r="AH45" s="13" t="s">
        <v>127</v>
      </c>
      <c r="AI45" s="13">
        <v>0</v>
      </c>
      <c r="AJ45" s="13">
        <v>0.90369999999999995</v>
      </c>
      <c r="AK45" s="13">
        <v>0.9</v>
      </c>
      <c r="AL45" s="13" t="s">
        <v>146</v>
      </c>
      <c r="AM45" s="13" t="s">
        <v>130</v>
      </c>
      <c r="AN45" s="13"/>
      <c r="AO45" s="13" t="s">
        <v>96</v>
      </c>
      <c r="AP45" s="13" t="s">
        <v>99</v>
      </c>
      <c r="AQ45" s="13" t="s">
        <v>99</v>
      </c>
      <c r="AR45" s="13"/>
      <c r="AS45" s="13" t="s">
        <v>99</v>
      </c>
      <c r="AT45" s="13"/>
      <c r="AU45" s="13"/>
      <c r="AV45" s="13" t="s">
        <v>115</v>
      </c>
      <c r="AW45" s="13" t="s">
        <v>101</v>
      </c>
      <c r="AX45" s="13" t="s">
        <v>116</v>
      </c>
      <c r="AY45" s="13"/>
      <c r="AZ45" s="13"/>
      <c r="BA45" s="13"/>
      <c r="BB45" s="13" t="s">
        <v>95</v>
      </c>
      <c r="BC45" s="13" t="s">
        <v>109</v>
      </c>
      <c r="BD45" s="13"/>
      <c r="BE45" s="13"/>
      <c r="BF45" s="13"/>
      <c r="BG45" s="28"/>
      <c r="BH45" s="13" t="s">
        <v>112</v>
      </c>
      <c r="BI45" s="13"/>
      <c r="BJ45" s="13"/>
    </row>
    <row r="46" spans="1:62" x14ac:dyDescent="0.25">
      <c r="A46" s="13">
        <v>2025</v>
      </c>
      <c r="B46" s="28">
        <v>46003</v>
      </c>
      <c r="C46" s="28">
        <v>45988</v>
      </c>
      <c r="D46" s="28">
        <v>45988</v>
      </c>
      <c r="E46" s="13" t="s">
        <v>120</v>
      </c>
      <c r="F46" s="13" t="s">
        <v>150</v>
      </c>
      <c r="G46" s="13" t="s">
        <v>147</v>
      </c>
      <c r="H46" s="13" t="s">
        <v>12</v>
      </c>
      <c r="I46" s="13" t="s">
        <v>139</v>
      </c>
      <c r="J46" s="13" t="s">
        <v>91</v>
      </c>
      <c r="K46" s="28">
        <v>45988</v>
      </c>
      <c r="L46" s="13" t="s">
        <v>92</v>
      </c>
      <c r="M46" s="13" t="s">
        <v>278</v>
      </c>
      <c r="N46" s="13" t="s">
        <v>279</v>
      </c>
      <c r="O46" s="13">
        <v>4090.57</v>
      </c>
      <c r="P46" s="13">
        <v>4090.57</v>
      </c>
      <c r="Q46" s="13">
        <v>33613.15</v>
      </c>
      <c r="R46" s="13">
        <v>14178.84</v>
      </c>
      <c r="S46" s="13" t="s">
        <v>110</v>
      </c>
      <c r="T46" s="13">
        <v>256416012</v>
      </c>
      <c r="U46" s="28">
        <v>46000</v>
      </c>
      <c r="V46" s="28"/>
      <c r="W46" s="13"/>
      <c r="X46" s="13" t="s">
        <v>94</v>
      </c>
      <c r="Y46" s="13" t="s">
        <v>104</v>
      </c>
      <c r="Z46" s="13" t="s">
        <v>96</v>
      </c>
      <c r="AA46" s="13" t="s">
        <v>96</v>
      </c>
      <c r="AB46" s="13" t="s">
        <v>6</v>
      </c>
      <c r="AC46" s="13" t="s">
        <v>105</v>
      </c>
      <c r="AD46" s="13"/>
      <c r="AE46" s="13"/>
      <c r="AF46" s="13"/>
      <c r="AG46" s="13"/>
      <c r="AH46" s="13" t="s">
        <v>127</v>
      </c>
      <c r="AI46" s="13">
        <v>0</v>
      </c>
      <c r="AJ46" s="13">
        <v>0.87829999999999997</v>
      </c>
      <c r="AK46" s="13">
        <v>0.9</v>
      </c>
      <c r="AL46" s="13" t="s">
        <v>209</v>
      </c>
      <c r="AM46" s="13" t="s">
        <v>126</v>
      </c>
      <c r="AN46" s="13"/>
      <c r="AO46" s="13" t="s">
        <v>96</v>
      </c>
      <c r="AP46" s="13" t="s">
        <v>99</v>
      </c>
      <c r="AQ46" s="13" t="s">
        <v>99</v>
      </c>
      <c r="AR46" s="13"/>
      <c r="AS46" s="13" t="s">
        <v>99</v>
      </c>
      <c r="AT46" s="13"/>
      <c r="AU46" s="13"/>
      <c r="AV46" s="13"/>
      <c r="AW46" s="13"/>
      <c r="AX46" s="13"/>
      <c r="AY46" s="13"/>
      <c r="AZ46" s="13"/>
      <c r="BA46" s="13"/>
      <c r="BB46" s="13" t="s">
        <v>95</v>
      </c>
      <c r="BC46" s="13" t="s">
        <v>109</v>
      </c>
      <c r="BD46" s="13"/>
      <c r="BE46" s="13"/>
      <c r="BF46" s="13"/>
      <c r="BG46" s="28">
        <v>46000</v>
      </c>
      <c r="BH46" s="13" t="s">
        <v>112</v>
      </c>
      <c r="BI46" s="13"/>
      <c r="BJ46" s="13"/>
    </row>
    <row r="47" spans="1:62" x14ac:dyDescent="0.25">
      <c r="A47" s="13">
        <v>2025</v>
      </c>
      <c r="B47" s="28">
        <v>46003</v>
      </c>
      <c r="C47" s="28">
        <v>45988</v>
      </c>
      <c r="D47" s="28">
        <v>45988</v>
      </c>
      <c r="E47" s="13" t="s">
        <v>120</v>
      </c>
      <c r="F47" s="13" t="s">
        <v>150</v>
      </c>
      <c r="G47" s="13" t="s">
        <v>147</v>
      </c>
      <c r="H47" s="13" t="s">
        <v>12</v>
      </c>
      <c r="I47" s="13" t="s">
        <v>139</v>
      </c>
      <c r="J47" s="13" t="s">
        <v>91</v>
      </c>
      <c r="K47" s="28">
        <v>45988</v>
      </c>
      <c r="L47" s="13" t="s">
        <v>92</v>
      </c>
      <c r="M47" s="13" t="s">
        <v>311</v>
      </c>
      <c r="N47" s="13" t="s">
        <v>312</v>
      </c>
      <c r="O47" s="13">
        <v>2000</v>
      </c>
      <c r="P47" s="13">
        <v>27925.73</v>
      </c>
      <c r="Q47" s="13">
        <v>93232.39</v>
      </c>
      <c r="R47" s="13">
        <v>45260.160000000003</v>
      </c>
      <c r="S47" s="13" t="s">
        <v>103</v>
      </c>
      <c r="T47" s="13">
        <v>256210432</v>
      </c>
      <c r="U47" s="28">
        <v>45989</v>
      </c>
      <c r="V47" s="28">
        <v>46001</v>
      </c>
      <c r="W47" s="13"/>
      <c r="X47" s="13" t="s">
        <v>94</v>
      </c>
      <c r="Y47" s="13" t="s">
        <v>104</v>
      </c>
      <c r="Z47" s="13" t="s">
        <v>95</v>
      </c>
      <c r="AA47" s="13" t="s">
        <v>96</v>
      </c>
      <c r="AB47" s="13" t="s">
        <v>6</v>
      </c>
      <c r="AC47" s="13" t="s">
        <v>105</v>
      </c>
      <c r="AD47" s="13"/>
      <c r="AE47" s="13"/>
      <c r="AF47" s="13"/>
      <c r="AG47" s="13"/>
      <c r="AH47" s="13">
        <v>90</v>
      </c>
      <c r="AI47" s="13">
        <v>1.12E-2</v>
      </c>
      <c r="AJ47" s="13">
        <v>0.70050000000000001</v>
      </c>
      <c r="AK47" s="13">
        <v>0.9</v>
      </c>
      <c r="AL47" s="13" t="s">
        <v>141</v>
      </c>
      <c r="AM47" s="13" t="s">
        <v>126</v>
      </c>
      <c r="AN47" s="13"/>
      <c r="AO47" s="13" t="s">
        <v>96</v>
      </c>
      <c r="AP47" s="13">
        <v>25</v>
      </c>
      <c r="AQ47" s="13">
        <v>1237.96</v>
      </c>
      <c r="AR47" s="13"/>
      <c r="AS47" s="13">
        <v>46018</v>
      </c>
      <c r="AT47" s="13"/>
      <c r="AU47" s="13"/>
      <c r="AV47" s="13" t="s">
        <v>115</v>
      </c>
      <c r="AW47" s="13" t="s">
        <v>101</v>
      </c>
      <c r="AX47" s="13" t="s">
        <v>116</v>
      </c>
      <c r="AY47" s="13"/>
      <c r="AZ47" s="13"/>
      <c r="BA47" s="13"/>
      <c r="BB47" s="13" t="s">
        <v>95</v>
      </c>
      <c r="BC47" s="13" t="s">
        <v>109</v>
      </c>
      <c r="BD47" s="13"/>
      <c r="BE47" s="13"/>
      <c r="BF47" s="13"/>
      <c r="BG47" s="28"/>
      <c r="BH47" s="13" t="s">
        <v>112</v>
      </c>
      <c r="BI47" s="13"/>
      <c r="BJ47" s="13"/>
    </row>
    <row r="48" spans="1:62" x14ac:dyDescent="0.25">
      <c r="A48" s="13">
        <v>2025</v>
      </c>
      <c r="B48" s="28">
        <v>46003</v>
      </c>
      <c r="C48" s="28">
        <v>45988</v>
      </c>
      <c r="D48" s="28">
        <v>45988</v>
      </c>
      <c r="E48" s="13" t="s">
        <v>120</v>
      </c>
      <c r="F48" s="13" t="s">
        <v>150</v>
      </c>
      <c r="G48" s="13" t="s">
        <v>147</v>
      </c>
      <c r="H48" s="13" t="s">
        <v>12</v>
      </c>
      <c r="I48" s="13" t="s">
        <v>139</v>
      </c>
      <c r="J48" s="13" t="s">
        <v>91</v>
      </c>
      <c r="K48" s="28">
        <v>45988</v>
      </c>
      <c r="L48" s="13" t="s">
        <v>92</v>
      </c>
      <c r="M48" s="13" t="s">
        <v>222</v>
      </c>
      <c r="N48" s="13" t="s">
        <v>223</v>
      </c>
      <c r="O48" s="13">
        <v>1000</v>
      </c>
      <c r="P48" s="13">
        <v>29081.85</v>
      </c>
      <c r="Q48" s="13">
        <v>238435.54</v>
      </c>
      <c r="R48" s="13">
        <v>207086.77</v>
      </c>
      <c r="S48" s="13" t="s">
        <v>103</v>
      </c>
      <c r="T48" s="13">
        <v>256210175</v>
      </c>
      <c r="U48" s="28">
        <v>45993</v>
      </c>
      <c r="V48" s="28">
        <v>46003</v>
      </c>
      <c r="W48" s="13"/>
      <c r="X48" s="13" t="s">
        <v>94</v>
      </c>
      <c r="Y48" s="13" t="s">
        <v>104</v>
      </c>
      <c r="Z48" s="13" t="s">
        <v>95</v>
      </c>
      <c r="AA48" s="13" t="s">
        <v>96</v>
      </c>
      <c r="AB48" s="13" t="s">
        <v>137</v>
      </c>
      <c r="AC48" s="13" t="s">
        <v>97</v>
      </c>
      <c r="AD48" s="13"/>
      <c r="AE48" s="13"/>
      <c r="AF48" s="13"/>
      <c r="AG48" s="13"/>
      <c r="AH48" s="13">
        <v>90</v>
      </c>
      <c r="AI48" s="13">
        <v>1.12E-2</v>
      </c>
      <c r="AJ48" s="13">
        <v>0.878</v>
      </c>
      <c r="AK48" s="13">
        <v>0.9</v>
      </c>
      <c r="AL48" s="13" t="s">
        <v>142</v>
      </c>
      <c r="AM48" s="13" t="s">
        <v>117</v>
      </c>
      <c r="AN48" s="13"/>
      <c r="AO48" s="13" t="s">
        <v>96</v>
      </c>
      <c r="AP48" s="13">
        <v>35</v>
      </c>
      <c r="AQ48" s="13">
        <v>999.63</v>
      </c>
      <c r="AR48" s="13"/>
      <c r="AS48" s="13">
        <v>46024</v>
      </c>
      <c r="AT48" s="13"/>
      <c r="AU48" s="13"/>
      <c r="AV48" s="13" t="s">
        <v>121</v>
      </c>
      <c r="AW48" s="13" t="s">
        <v>101</v>
      </c>
      <c r="AX48" s="13" t="s">
        <v>116</v>
      </c>
      <c r="AY48" s="13"/>
      <c r="AZ48" s="13"/>
      <c r="BA48" s="13"/>
      <c r="BB48" s="13" t="s">
        <v>96</v>
      </c>
      <c r="BC48" s="13"/>
      <c r="BD48" s="13"/>
      <c r="BE48" s="13"/>
      <c r="BF48" s="13"/>
      <c r="BG48" s="28"/>
      <c r="BH48" s="13" t="s">
        <v>112</v>
      </c>
      <c r="BI48" s="13"/>
      <c r="BJ48" s="13"/>
    </row>
    <row r="49" spans="1:62" x14ac:dyDescent="0.25">
      <c r="A49" s="13">
        <v>2025</v>
      </c>
      <c r="B49" s="28">
        <v>46003</v>
      </c>
      <c r="C49" s="28">
        <v>45988</v>
      </c>
      <c r="D49" s="28">
        <v>45988</v>
      </c>
      <c r="E49" s="13" t="s">
        <v>113</v>
      </c>
      <c r="F49" s="13" t="s">
        <v>151</v>
      </c>
      <c r="G49" s="13" t="s">
        <v>147</v>
      </c>
      <c r="H49" s="13" t="s">
        <v>11</v>
      </c>
      <c r="I49" s="13" t="s">
        <v>114</v>
      </c>
      <c r="J49" s="13" t="s">
        <v>91</v>
      </c>
      <c r="K49" s="28">
        <v>45988</v>
      </c>
      <c r="L49" s="13" t="s">
        <v>92</v>
      </c>
      <c r="M49" s="13" t="s">
        <v>313</v>
      </c>
      <c r="N49" s="13" t="s">
        <v>314</v>
      </c>
      <c r="O49" s="13">
        <v>610.76</v>
      </c>
      <c r="P49" s="13">
        <v>610.76</v>
      </c>
      <c r="Q49" s="13">
        <v>10179.34</v>
      </c>
      <c r="R49" s="13">
        <v>6611.63</v>
      </c>
      <c r="S49" s="13" t="s">
        <v>103</v>
      </c>
      <c r="T49" s="13">
        <v>256067498</v>
      </c>
      <c r="U49" s="28">
        <v>45993</v>
      </c>
      <c r="V49" s="28">
        <v>46003</v>
      </c>
      <c r="W49" s="13"/>
      <c r="X49" s="13" t="s">
        <v>94</v>
      </c>
      <c r="Y49" s="13" t="s">
        <v>132</v>
      </c>
      <c r="Z49" s="13" t="s">
        <v>96</v>
      </c>
      <c r="AA49" s="13" t="s">
        <v>96</v>
      </c>
      <c r="AB49" s="13" t="s">
        <v>7</v>
      </c>
      <c r="AC49" s="13" t="s">
        <v>97</v>
      </c>
      <c r="AD49" s="13"/>
      <c r="AE49" s="13"/>
      <c r="AF49" s="13"/>
      <c r="AG49" s="13"/>
      <c r="AH49" s="13" t="s">
        <v>127</v>
      </c>
      <c r="AI49" s="13">
        <v>0</v>
      </c>
      <c r="AJ49" s="13">
        <v>0.94</v>
      </c>
      <c r="AK49" s="13">
        <v>0.9</v>
      </c>
      <c r="AL49" s="13" t="s">
        <v>298</v>
      </c>
      <c r="AM49" s="13" t="s">
        <v>165</v>
      </c>
      <c r="AN49" s="13"/>
      <c r="AO49" s="13" t="s">
        <v>96</v>
      </c>
      <c r="AP49" s="13" t="s">
        <v>99</v>
      </c>
      <c r="AQ49" s="13" t="s">
        <v>99</v>
      </c>
      <c r="AR49" s="13"/>
      <c r="AS49" s="13" t="s">
        <v>99</v>
      </c>
      <c r="AT49" s="13"/>
      <c r="AU49" s="13"/>
      <c r="AV49" s="13"/>
      <c r="AW49" s="13"/>
      <c r="AX49" s="13"/>
      <c r="AY49" s="13"/>
      <c r="AZ49" s="13"/>
      <c r="BA49" s="13"/>
      <c r="BB49" s="13" t="s">
        <v>96</v>
      </c>
      <c r="BC49" s="13"/>
      <c r="BD49" s="13"/>
      <c r="BE49" s="13"/>
      <c r="BF49" s="13"/>
      <c r="BG49" s="28"/>
      <c r="BH49" s="13" t="s">
        <v>196</v>
      </c>
      <c r="BI49" s="13"/>
      <c r="BJ49" s="13"/>
    </row>
    <row r="50" spans="1:62" x14ac:dyDescent="0.25">
      <c r="A50" s="13">
        <v>2025</v>
      </c>
      <c r="B50" s="28">
        <v>46003</v>
      </c>
      <c r="C50" s="28">
        <v>45988</v>
      </c>
      <c r="D50" s="28">
        <v>45988</v>
      </c>
      <c r="E50" s="13" t="s">
        <v>113</v>
      </c>
      <c r="F50" s="13" t="s">
        <v>151</v>
      </c>
      <c r="G50" s="13" t="s">
        <v>147</v>
      </c>
      <c r="H50" s="13" t="s">
        <v>11</v>
      </c>
      <c r="I50" s="13" t="s">
        <v>114</v>
      </c>
      <c r="J50" s="13" t="s">
        <v>91</v>
      </c>
      <c r="K50" s="28">
        <v>45988</v>
      </c>
      <c r="L50" s="13" t="s">
        <v>92</v>
      </c>
      <c r="M50" s="13" t="s">
        <v>315</v>
      </c>
      <c r="N50" s="13" t="s">
        <v>316</v>
      </c>
      <c r="O50" s="13">
        <v>7960.4</v>
      </c>
      <c r="P50" s="13">
        <v>7960.4</v>
      </c>
      <c r="Q50" s="13">
        <v>132597.22</v>
      </c>
      <c r="R50" s="13">
        <v>115168.24</v>
      </c>
      <c r="S50" s="13" t="s">
        <v>110</v>
      </c>
      <c r="T50" s="13">
        <v>256067310</v>
      </c>
      <c r="U50" s="28">
        <v>45994</v>
      </c>
      <c r="V50" s="28"/>
      <c r="W50" s="13"/>
      <c r="X50" s="13" t="s">
        <v>94</v>
      </c>
      <c r="Y50" s="13" t="s">
        <v>132</v>
      </c>
      <c r="Z50" s="13" t="s">
        <v>96</v>
      </c>
      <c r="AA50" s="13" t="s">
        <v>96</v>
      </c>
      <c r="AB50" s="13" t="s">
        <v>7</v>
      </c>
      <c r="AC50" s="13" t="s">
        <v>105</v>
      </c>
      <c r="AD50" s="13"/>
      <c r="AE50" s="13"/>
      <c r="AF50" s="13"/>
      <c r="AG50" s="13"/>
      <c r="AH50" s="13" t="s">
        <v>127</v>
      </c>
      <c r="AI50" s="13">
        <v>0</v>
      </c>
      <c r="AJ50" s="13">
        <v>0.94</v>
      </c>
      <c r="AK50" s="13">
        <v>0.9</v>
      </c>
      <c r="AL50" s="13" t="s">
        <v>160</v>
      </c>
      <c r="AM50" s="13" t="s">
        <v>108</v>
      </c>
      <c r="AN50" s="13"/>
      <c r="AO50" s="13" t="s">
        <v>96</v>
      </c>
      <c r="AP50" s="13" t="s">
        <v>99</v>
      </c>
      <c r="AQ50" s="13" t="s">
        <v>99</v>
      </c>
      <c r="AR50" s="13"/>
      <c r="AS50" s="13" t="s">
        <v>99</v>
      </c>
      <c r="AT50" s="13"/>
      <c r="AU50" s="13"/>
      <c r="AV50" s="13"/>
      <c r="AW50" s="13"/>
      <c r="AX50" s="13"/>
      <c r="AY50" s="13"/>
      <c r="AZ50" s="13"/>
      <c r="BA50" s="13"/>
      <c r="BB50" s="13" t="s">
        <v>96</v>
      </c>
      <c r="BC50" s="13"/>
      <c r="BD50" s="13"/>
      <c r="BE50" s="13"/>
      <c r="BF50" s="13"/>
      <c r="BG50" s="28">
        <v>45992</v>
      </c>
      <c r="BH50" s="13" t="s">
        <v>196</v>
      </c>
      <c r="BI50" s="13"/>
      <c r="BJ50" s="13"/>
    </row>
    <row r="51" spans="1:62" x14ac:dyDescent="0.25">
      <c r="A51" s="13">
        <v>2025</v>
      </c>
      <c r="B51" s="28">
        <v>46003</v>
      </c>
      <c r="C51" s="28">
        <v>45988</v>
      </c>
      <c r="D51" s="28">
        <v>45988</v>
      </c>
      <c r="E51" s="13" t="s">
        <v>113</v>
      </c>
      <c r="F51" s="13" t="s">
        <v>151</v>
      </c>
      <c r="G51" s="13" t="s">
        <v>147</v>
      </c>
      <c r="H51" s="13" t="s">
        <v>11</v>
      </c>
      <c r="I51" s="13" t="s">
        <v>114</v>
      </c>
      <c r="J51" s="13" t="s">
        <v>91</v>
      </c>
      <c r="K51" s="28">
        <v>45988</v>
      </c>
      <c r="L51" s="13" t="s">
        <v>92</v>
      </c>
      <c r="M51" s="13" t="s">
        <v>317</v>
      </c>
      <c r="N51" s="13" t="s">
        <v>318</v>
      </c>
      <c r="O51" s="13">
        <v>3353.78</v>
      </c>
      <c r="P51" s="13">
        <v>3353.78</v>
      </c>
      <c r="Q51" s="13">
        <v>67075.72</v>
      </c>
      <c r="R51" s="13">
        <v>52481.95</v>
      </c>
      <c r="S51" s="13" t="s">
        <v>103</v>
      </c>
      <c r="T51" s="13">
        <v>256136157</v>
      </c>
      <c r="U51" s="28">
        <v>45996</v>
      </c>
      <c r="V51" s="28">
        <v>46008</v>
      </c>
      <c r="W51" s="13"/>
      <c r="X51" s="13" t="s">
        <v>94</v>
      </c>
      <c r="Y51" s="13" t="s">
        <v>132</v>
      </c>
      <c r="Z51" s="13" t="s">
        <v>96</v>
      </c>
      <c r="AA51" s="13" t="s">
        <v>96</v>
      </c>
      <c r="AB51" s="13" t="s">
        <v>6</v>
      </c>
      <c r="AC51" s="13" t="s">
        <v>105</v>
      </c>
      <c r="AD51" s="13"/>
      <c r="AE51" s="13"/>
      <c r="AF51" s="13"/>
      <c r="AG51" s="13"/>
      <c r="AH51" s="13" t="s">
        <v>127</v>
      </c>
      <c r="AI51" s="13">
        <v>0</v>
      </c>
      <c r="AJ51" s="13">
        <v>0.95</v>
      </c>
      <c r="AK51" s="13">
        <v>0.9</v>
      </c>
      <c r="AL51" s="13" t="s">
        <v>163</v>
      </c>
      <c r="AM51" s="13" t="s">
        <v>126</v>
      </c>
      <c r="AN51" s="13"/>
      <c r="AO51" s="13" t="s">
        <v>96</v>
      </c>
      <c r="AP51" s="13" t="s">
        <v>99</v>
      </c>
      <c r="AQ51" s="13" t="s">
        <v>99</v>
      </c>
      <c r="AR51" s="13"/>
      <c r="AS51" s="13" t="s">
        <v>99</v>
      </c>
      <c r="AT51" s="13"/>
      <c r="AU51" s="13"/>
      <c r="AV51" s="13"/>
      <c r="AW51" s="13"/>
      <c r="AX51" s="13"/>
      <c r="AY51" s="13"/>
      <c r="AZ51" s="13"/>
      <c r="BA51" s="13"/>
      <c r="BB51" s="13" t="s">
        <v>96</v>
      </c>
      <c r="BC51" s="13"/>
      <c r="BD51" s="13"/>
      <c r="BE51" s="13"/>
      <c r="BF51" s="13"/>
      <c r="BG51" s="28"/>
      <c r="BH51" s="13" t="s">
        <v>196</v>
      </c>
      <c r="BI51" s="13"/>
      <c r="BJ51" s="13"/>
    </row>
    <row r="52" spans="1:62" x14ac:dyDescent="0.25">
      <c r="A52" s="13">
        <v>2025</v>
      </c>
      <c r="B52" s="28">
        <v>46003</v>
      </c>
      <c r="C52" s="28">
        <v>45988</v>
      </c>
      <c r="D52" s="28">
        <v>45988</v>
      </c>
      <c r="E52" s="13" t="s">
        <v>120</v>
      </c>
      <c r="F52" s="13" t="s">
        <v>150</v>
      </c>
      <c r="G52" s="13" t="s">
        <v>147</v>
      </c>
      <c r="H52" s="13" t="s">
        <v>12</v>
      </c>
      <c r="I52" s="13" t="s">
        <v>139</v>
      </c>
      <c r="J52" s="13" t="s">
        <v>91</v>
      </c>
      <c r="K52" s="28">
        <v>45988</v>
      </c>
      <c r="L52" s="13" t="s">
        <v>92</v>
      </c>
      <c r="M52" s="13" t="s">
        <v>319</v>
      </c>
      <c r="N52" s="13" t="s">
        <v>320</v>
      </c>
      <c r="O52" s="13">
        <v>16045.76</v>
      </c>
      <c r="P52" s="13">
        <v>16045.76</v>
      </c>
      <c r="Q52" s="13">
        <v>267425.38</v>
      </c>
      <c r="R52" s="13">
        <v>162752.32999999999</v>
      </c>
      <c r="S52" s="13" t="s">
        <v>103</v>
      </c>
      <c r="T52" s="13">
        <v>256061385</v>
      </c>
      <c r="U52" s="28">
        <v>45989</v>
      </c>
      <c r="V52" s="28">
        <v>45994</v>
      </c>
      <c r="W52" s="13"/>
      <c r="X52" s="13" t="s">
        <v>94</v>
      </c>
      <c r="Y52" s="13" t="s">
        <v>132</v>
      </c>
      <c r="Z52" s="13" t="s">
        <v>95</v>
      </c>
      <c r="AA52" s="13" t="s">
        <v>96</v>
      </c>
      <c r="AB52" s="13" t="s">
        <v>7</v>
      </c>
      <c r="AC52" s="13" t="s">
        <v>105</v>
      </c>
      <c r="AD52" s="13"/>
      <c r="AE52" s="13"/>
      <c r="AF52" s="13"/>
      <c r="AG52" s="13"/>
      <c r="AH52" s="13" t="s">
        <v>127</v>
      </c>
      <c r="AI52" s="13">
        <v>0</v>
      </c>
      <c r="AJ52" s="13">
        <v>0.94</v>
      </c>
      <c r="AK52" s="13">
        <v>0.9</v>
      </c>
      <c r="AL52" s="13" t="s">
        <v>209</v>
      </c>
      <c r="AM52" s="13" t="s">
        <v>119</v>
      </c>
      <c r="AN52" s="13"/>
      <c r="AO52" s="13" t="s">
        <v>96</v>
      </c>
      <c r="AP52" s="13" t="s">
        <v>99</v>
      </c>
      <c r="AQ52" s="13" t="s">
        <v>99</v>
      </c>
      <c r="AR52" s="13"/>
      <c r="AS52" s="13" t="s">
        <v>99</v>
      </c>
      <c r="AT52" s="13"/>
      <c r="AU52" s="13"/>
      <c r="AV52" s="13"/>
      <c r="AW52" s="13"/>
      <c r="AX52" s="13"/>
      <c r="AY52" s="13"/>
      <c r="AZ52" s="13"/>
      <c r="BA52" s="13"/>
      <c r="BB52" s="13" t="s">
        <v>96</v>
      </c>
      <c r="BC52" s="13"/>
      <c r="BD52" s="13"/>
      <c r="BE52" s="13"/>
      <c r="BF52" s="13"/>
      <c r="BG52" s="28"/>
      <c r="BH52" s="13" t="s">
        <v>174</v>
      </c>
      <c r="BI52" s="13"/>
      <c r="BJ52" s="13"/>
    </row>
    <row r="53" spans="1:62" x14ac:dyDescent="0.25">
      <c r="A53" s="13">
        <v>2025</v>
      </c>
      <c r="B53" s="28">
        <v>46003</v>
      </c>
      <c r="C53" s="28">
        <v>45989</v>
      </c>
      <c r="D53" s="28">
        <v>45994</v>
      </c>
      <c r="E53" s="13" t="s">
        <v>89</v>
      </c>
      <c r="F53" s="13" t="s">
        <v>151</v>
      </c>
      <c r="G53" s="13" t="s">
        <v>147</v>
      </c>
      <c r="H53" s="13" t="s">
        <v>11</v>
      </c>
      <c r="I53" s="13" t="s">
        <v>114</v>
      </c>
      <c r="J53" s="13" t="s">
        <v>91</v>
      </c>
      <c r="K53" s="28">
        <v>45989</v>
      </c>
      <c r="L53" s="13" t="s">
        <v>92</v>
      </c>
      <c r="M53" s="13" t="s">
        <v>214</v>
      </c>
      <c r="N53" s="13" t="s">
        <v>215</v>
      </c>
      <c r="O53" s="13">
        <v>29499.99</v>
      </c>
      <c r="P53" s="13">
        <v>50292.79</v>
      </c>
      <c r="Q53" s="13">
        <v>295839.89</v>
      </c>
      <c r="R53" s="13">
        <v>207175.03</v>
      </c>
      <c r="S53" s="13" t="s">
        <v>110</v>
      </c>
      <c r="T53" s="13">
        <v>256425595</v>
      </c>
      <c r="U53" s="28">
        <v>45999</v>
      </c>
      <c r="V53" s="28"/>
      <c r="W53" s="13" t="s">
        <v>89</v>
      </c>
      <c r="X53" s="13" t="s">
        <v>94</v>
      </c>
      <c r="Y53" s="13" t="s">
        <v>104</v>
      </c>
      <c r="Z53" s="13" t="s">
        <v>95</v>
      </c>
      <c r="AA53" s="13" t="s">
        <v>96</v>
      </c>
      <c r="AB53" s="13" t="s">
        <v>6</v>
      </c>
      <c r="AC53" s="13" t="s">
        <v>105</v>
      </c>
      <c r="AD53" s="13"/>
      <c r="AE53" s="13"/>
      <c r="AF53" s="13"/>
      <c r="AG53" s="13"/>
      <c r="AH53" s="13" t="s">
        <v>98</v>
      </c>
      <c r="AI53" s="13">
        <v>1.12E-2</v>
      </c>
      <c r="AJ53" s="13">
        <v>0.83399999999999996</v>
      </c>
      <c r="AK53" s="13">
        <v>0.9</v>
      </c>
      <c r="AL53" s="13" t="s">
        <v>138</v>
      </c>
      <c r="AM53" s="13" t="s">
        <v>126</v>
      </c>
      <c r="AN53" s="13"/>
      <c r="AO53" s="13" t="s">
        <v>96</v>
      </c>
      <c r="AP53" s="13">
        <v>33</v>
      </c>
      <c r="AQ53" s="13">
        <v>780.27</v>
      </c>
      <c r="AR53" s="13"/>
      <c r="AS53" s="13">
        <v>46030</v>
      </c>
      <c r="AT53" s="13"/>
      <c r="AU53" s="13"/>
      <c r="AV53" s="13" t="s">
        <v>100</v>
      </c>
      <c r="AW53" s="13" t="s">
        <v>101</v>
      </c>
      <c r="AX53" s="13" t="s">
        <v>102</v>
      </c>
      <c r="AY53" s="13" t="s">
        <v>154</v>
      </c>
      <c r="AZ53" s="13"/>
      <c r="BA53" s="13"/>
      <c r="BB53" s="13" t="s">
        <v>96</v>
      </c>
      <c r="BC53" s="13"/>
      <c r="BD53" s="13"/>
      <c r="BE53" s="13"/>
      <c r="BF53" s="13"/>
      <c r="BG53" s="28">
        <v>45999</v>
      </c>
      <c r="BH53" s="13" t="s">
        <v>112</v>
      </c>
      <c r="BI53" s="13"/>
      <c r="BJ53" s="13"/>
    </row>
    <row r="54" spans="1:62" x14ac:dyDescent="0.25">
      <c r="A54" s="13">
        <v>2025</v>
      </c>
      <c r="B54" s="28">
        <v>46003</v>
      </c>
      <c r="C54" s="28">
        <v>45989</v>
      </c>
      <c r="D54" s="28">
        <v>45989</v>
      </c>
      <c r="E54" s="13" t="s">
        <v>113</v>
      </c>
      <c r="F54" s="13" t="s">
        <v>151</v>
      </c>
      <c r="G54" s="13" t="s">
        <v>147</v>
      </c>
      <c r="H54" s="13" t="s">
        <v>11</v>
      </c>
      <c r="I54" s="13" t="s">
        <v>114</v>
      </c>
      <c r="J54" s="13" t="s">
        <v>91</v>
      </c>
      <c r="K54" s="28">
        <v>45989</v>
      </c>
      <c r="L54" s="13" t="s">
        <v>92</v>
      </c>
      <c r="M54" s="13" t="s">
        <v>321</v>
      </c>
      <c r="N54" s="13" t="s">
        <v>322</v>
      </c>
      <c r="O54" s="13">
        <v>25000.85</v>
      </c>
      <c r="P54" s="13">
        <v>25000.85</v>
      </c>
      <c r="Q54" s="13">
        <v>164611.28</v>
      </c>
      <c r="R54" s="13">
        <v>53776.29</v>
      </c>
      <c r="S54" s="13" t="s">
        <v>110</v>
      </c>
      <c r="T54" s="13">
        <v>256106529</v>
      </c>
      <c r="U54" s="28">
        <v>45996</v>
      </c>
      <c r="V54" s="28"/>
      <c r="W54" s="13"/>
      <c r="X54" s="13" t="s">
        <v>94</v>
      </c>
      <c r="Y54" s="13" t="s">
        <v>104</v>
      </c>
      <c r="Z54" s="13" t="s">
        <v>95</v>
      </c>
      <c r="AA54" s="13" t="s">
        <v>96</v>
      </c>
      <c r="AB54" s="13" t="s">
        <v>7</v>
      </c>
      <c r="AC54" s="13" t="s">
        <v>105</v>
      </c>
      <c r="AD54" s="13"/>
      <c r="AE54" s="13"/>
      <c r="AF54" s="13"/>
      <c r="AG54" s="13"/>
      <c r="AH54" s="13">
        <v>90</v>
      </c>
      <c r="AI54" s="13">
        <v>0</v>
      </c>
      <c r="AJ54" s="13">
        <v>0.84809999999999997</v>
      </c>
      <c r="AK54" s="13">
        <v>0.9</v>
      </c>
      <c r="AL54" s="13" t="s">
        <v>144</v>
      </c>
      <c r="AM54" s="13" t="s">
        <v>119</v>
      </c>
      <c r="AN54" s="13"/>
      <c r="AO54" s="13" t="s">
        <v>96</v>
      </c>
      <c r="AP54" s="13" t="s">
        <v>99</v>
      </c>
      <c r="AQ54" s="13" t="s">
        <v>99</v>
      </c>
      <c r="AR54" s="13"/>
      <c r="AS54" s="13" t="s">
        <v>99</v>
      </c>
      <c r="AT54" s="13"/>
      <c r="AU54" s="13"/>
      <c r="AV54" s="13" t="s">
        <v>100</v>
      </c>
      <c r="AW54" s="13" t="s">
        <v>101</v>
      </c>
      <c r="AX54" s="13" t="s">
        <v>102</v>
      </c>
      <c r="AY54" s="13" t="s">
        <v>122</v>
      </c>
      <c r="AZ54" s="13"/>
      <c r="BA54" s="13"/>
      <c r="BB54" s="13" t="s">
        <v>96</v>
      </c>
      <c r="BC54" s="13"/>
      <c r="BD54" s="13"/>
      <c r="BE54" s="13"/>
      <c r="BF54" s="13"/>
      <c r="BG54" s="28">
        <v>45994</v>
      </c>
      <c r="BH54" s="13" t="s">
        <v>196</v>
      </c>
      <c r="BI54" s="13"/>
      <c r="BJ54" s="13"/>
    </row>
    <row r="55" spans="1:62" x14ac:dyDescent="0.25">
      <c r="A55" s="13">
        <v>2025</v>
      </c>
      <c r="B55" s="28">
        <v>46003</v>
      </c>
      <c r="C55" s="28">
        <v>45989</v>
      </c>
      <c r="D55" s="28">
        <v>45989</v>
      </c>
      <c r="E55" s="13" t="s">
        <v>148</v>
      </c>
      <c r="F55" s="13" t="s">
        <v>149</v>
      </c>
      <c r="G55" s="13" t="s">
        <v>147</v>
      </c>
      <c r="H55" s="13" t="s">
        <v>12</v>
      </c>
      <c r="I55" s="13" t="s">
        <v>90</v>
      </c>
      <c r="J55" s="13" t="s">
        <v>91</v>
      </c>
      <c r="K55" s="28">
        <v>45989</v>
      </c>
      <c r="L55" s="13" t="s">
        <v>92</v>
      </c>
      <c r="M55" s="13" t="s">
        <v>323</v>
      </c>
      <c r="N55" s="13" t="s">
        <v>324</v>
      </c>
      <c r="O55" s="13">
        <v>30078.75</v>
      </c>
      <c r="P55" s="13">
        <v>766029.33</v>
      </c>
      <c r="Q55" s="13">
        <v>960744.66</v>
      </c>
      <c r="R55" s="13">
        <v>111139.75</v>
      </c>
      <c r="S55" s="13" t="s">
        <v>93</v>
      </c>
      <c r="T55" s="13">
        <v>256425254</v>
      </c>
      <c r="U55" s="28">
        <v>46001</v>
      </c>
      <c r="V55" s="28"/>
      <c r="W55" s="13"/>
      <c r="X55" s="13" t="s">
        <v>94</v>
      </c>
      <c r="Y55" s="13" t="s">
        <v>140</v>
      </c>
      <c r="Z55" s="13" t="s">
        <v>96</v>
      </c>
      <c r="AA55" s="13" t="s">
        <v>96</v>
      </c>
      <c r="AB55" s="13" t="s">
        <v>137</v>
      </c>
      <c r="AC55" s="13" t="s">
        <v>105</v>
      </c>
      <c r="AD55" s="13"/>
      <c r="AE55" s="13"/>
      <c r="AF55" s="13"/>
      <c r="AG55" s="13"/>
      <c r="AH55" s="13" t="s">
        <v>98</v>
      </c>
      <c r="AI55" s="13">
        <v>1.15E-2</v>
      </c>
      <c r="AJ55" s="13">
        <v>0.20269999999999999</v>
      </c>
      <c r="AK55" s="13">
        <v>0.9</v>
      </c>
      <c r="AL55" s="13" t="s">
        <v>141</v>
      </c>
      <c r="AM55" s="13" t="s">
        <v>128</v>
      </c>
      <c r="AN55" s="13"/>
      <c r="AO55" s="13" t="s">
        <v>96</v>
      </c>
      <c r="AP55" s="13">
        <v>41</v>
      </c>
      <c r="AQ55" s="13">
        <v>23033.85</v>
      </c>
      <c r="AR55" s="13"/>
      <c r="AS55" s="13">
        <v>46032</v>
      </c>
      <c r="AT55" s="13"/>
      <c r="AU55" s="13"/>
      <c r="AV55" s="13"/>
      <c r="AW55" s="13"/>
      <c r="AX55" s="13"/>
      <c r="AY55" s="13"/>
      <c r="AZ55" s="13"/>
      <c r="BA55" s="13"/>
      <c r="BB55" s="13" t="s">
        <v>96</v>
      </c>
      <c r="BC55" s="13"/>
      <c r="BD55" s="13"/>
      <c r="BE55" s="13"/>
      <c r="BF55" s="13"/>
      <c r="BG55" s="28"/>
      <c r="BH55" s="13" t="s">
        <v>112</v>
      </c>
      <c r="BI55" s="13"/>
      <c r="BJ55" s="13"/>
    </row>
    <row r="56" spans="1:62" x14ac:dyDescent="0.25">
      <c r="A56" s="13">
        <v>2025</v>
      </c>
      <c r="B56" s="28">
        <v>46003</v>
      </c>
      <c r="C56" s="28">
        <v>45989</v>
      </c>
      <c r="D56" s="28">
        <v>45989</v>
      </c>
      <c r="E56" s="13" t="s">
        <v>148</v>
      </c>
      <c r="F56" s="13" t="s">
        <v>149</v>
      </c>
      <c r="G56" s="13" t="s">
        <v>147</v>
      </c>
      <c r="H56" s="13" t="s">
        <v>12</v>
      </c>
      <c r="I56" s="13" t="s">
        <v>90</v>
      </c>
      <c r="J56" s="13" t="s">
        <v>91</v>
      </c>
      <c r="K56" s="28">
        <v>45989</v>
      </c>
      <c r="L56" s="13" t="s">
        <v>92</v>
      </c>
      <c r="M56" s="13" t="s">
        <v>325</v>
      </c>
      <c r="N56" s="13" t="s">
        <v>326</v>
      </c>
      <c r="O56" s="13">
        <v>3001.91</v>
      </c>
      <c r="P56" s="13">
        <v>69375.62</v>
      </c>
      <c r="Q56" s="13">
        <v>81106.67</v>
      </c>
      <c r="R56" s="13">
        <v>18732.54</v>
      </c>
      <c r="S56" s="13" t="s">
        <v>110</v>
      </c>
      <c r="T56" s="13">
        <v>256369699</v>
      </c>
      <c r="U56" s="28">
        <v>45993</v>
      </c>
      <c r="V56" s="28"/>
      <c r="W56" s="13"/>
      <c r="X56" s="13" t="s">
        <v>94</v>
      </c>
      <c r="Y56" s="13" t="s">
        <v>140</v>
      </c>
      <c r="Z56" s="13" t="s">
        <v>96</v>
      </c>
      <c r="AA56" s="13" t="s">
        <v>96</v>
      </c>
      <c r="AB56" s="13" t="s">
        <v>6</v>
      </c>
      <c r="AC56" s="13" t="s">
        <v>105</v>
      </c>
      <c r="AD56" s="13"/>
      <c r="AE56" s="13"/>
      <c r="AF56" s="13"/>
      <c r="AG56" s="13"/>
      <c r="AH56" s="13" t="s">
        <v>98</v>
      </c>
      <c r="AI56" s="13">
        <v>4.8999999999999998E-3</v>
      </c>
      <c r="AJ56" s="13">
        <v>0.14460000000000001</v>
      </c>
      <c r="AK56" s="13">
        <v>0.9</v>
      </c>
      <c r="AL56" s="13" t="s">
        <v>141</v>
      </c>
      <c r="AM56" s="13" t="s">
        <v>126</v>
      </c>
      <c r="AN56" s="13"/>
      <c r="AO56" s="13" t="s">
        <v>96</v>
      </c>
      <c r="AP56" s="13">
        <v>51</v>
      </c>
      <c r="AQ56" s="13">
        <v>1499.22</v>
      </c>
      <c r="AR56" s="13"/>
      <c r="AS56" s="13">
        <v>45667</v>
      </c>
      <c r="AT56" s="13"/>
      <c r="AU56" s="13"/>
      <c r="AV56" s="13"/>
      <c r="AW56" s="13"/>
      <c r="AX56" s="13"/>
      <c r="AY56" s="13"/>
      <c r="AZ56" s="13"/>
      <c r="BA56" s="13"/>
      <c r="BB56" s="13" t="s">
        <v>96</v>
      </c>
      <c r="BC56" s="13"/>
      <c r="BD56" s="13"/>
      <c r="BE56" s="13"/>
      <c r="BF56" s="13"/>
      <c r="BG56" s="28">
        <v>45993</v>
      </c>
      <c r="BH56" s="13" t="s">
        <v>112</v>
      </c>
      <c r="BI56" s="13"/>
      <c r="BJ56" s="13"/>
    </row>
    <row r="57" spans="1:62" x14ac:dyDescent="0.25">
      <c r="A57" s="13">
        <v>2025</v>
      </c>
      <c r="B57" s="28">
        <v>46003</v>
      </c>
      <c r="C57" s="28">
        <v>45989</v>
      </c>
      <c r="D57" s="28">
        <v>45989</v>
      </c>
      <c r="E57" s="13" t="s">
        <v>148</v>
      </c>
      <c r="F57" s="13" t="s">
        <v>149</v>
      </c>
      <c r="G57" s="13" t="s">
        <v>147</v>
      </c>
      <c r="H57" s="13" t="s">
        <v>12</v>
      </c>
      <c r="I57" s="13" t="s">
        <v>90</v>
      </c>
      <c r="J57" s="13" t="s">
        <v>91</v>
      </c>
      <c r="K57" s="28">
        <v>45989</v>
      </c>
      <c r="L57" s="13" t="s">
        <v>92</v>
      </c>
      <c r="M57" s="13" t="s">
        <v>325</v>
      </c>
      <c r="N57" s="13" t="s">
        <v>326</v>
      </c>
      <c r="O57" s="13">
        <v>5209.97</v>
      </c>
      <c r="P57" s="13">
        <v>5209.97</v>
      </c>
      <c r="Q57" s="13">
        <v>34733.19</v>
      </c>
      <c r="R57" s="13">
        <v>28205.78</v>
      </c>
      <c r="S57" s="13" t="s">
        <v>110</v>
      </c>
      <c r="T57" s="13">
        <v>256350058</v>
      </c>
      <c r="U57" s="28">
        <v>45999</v>
      </c>
      <c r="V57" s="28"/>
      <c r="W57" s="13"/>
      <c r="X57" s="13" t="s">
        <v>94</v>
      </c>
      <c r="Y57" s="13" t="s">
        <v>104</v>
      </c>
      <c r="Z57" s="13" t="s">
        <v>96</v>
      </c>
      <c r="AA57" s="13" t="s">
        <v>96</v>
      </c>
      <c r="AB57" s="13" t="s">
        <v>6</v>
      </c>
      <c r="AC57" s="13" t="s">
        <v>105</v>
      </c>
      <c r="AD57" s="13"/>
      <c r="AE57" s="13"/>
      <c r="AF57" s="13"/>
      <c r="AG57" s="13"/>
      <c r="AH57" s="13" t="s">
        <v>127</v>
      </c>
      <c r="AI57" s="13">
        <v>0</v>
      </c>
      <c r="AJ57" s="13">
        <v>0.85</v>
      </c>
      <c r="AK57" s="13">
        <v>0.9</v>
      </c>
      <c r="AL57" s="13" t="s">
        <v>141</v>
      </c>
      <c r="AM57" s="13" t="s">
        <v>126</v>
      </c>
      <c r="AN57" s="13"/>
      <c r="AO57" s="13" t="s">
        <v>96</v>
      </c>
      <c r="AP57" s="13" t="s">
        <v>99</v>
      </c>
      <c r="AQ57" s="13" t="s">
        <v>99</v>
      </c>
      <c r="AR57" s="13"/>
      <c r="AS57" s="13" t="s">
        <v>99</v>
      </c>
      <c r="AT57" s="13"/>
      <c r="AU57" s="13"/>
      <c r="AV57" s="13"/>
      <c r="AW57" s="13"/>
      <c r="AX57" s="13"/>
      <c r="AY57" s="13"/>
      <c r="AZ57" s="13"/>
      <c r="BA57" s="13"/>
      <c r="BB57" s="13" t="s">
        <v>96</v>
      </c>
      <c r="BC57" s="13"/>
      <c r="BD57" s="13"/>
      <c r="BE57" s="13"/>
      <c r="BF57" s="13"/>
      <c r="BG57" s="28">
        <v>45995</v>
      </c>
      <c r="BH57" s="13" t="s">
        <v>112</v>
      </c>
      <c r="BI57" s="13"/>
      <c r="BJ57" s="13"/>
    </row>
    <row r="58" spans="1:62" x14ac:dyDescent="0.25">
      <c r="A58" s="13">
        <v>2025</v>
      </c>
      <c r="B58" s="28">
        <v>46003</v>
      </c>
      <c r="C58" s="28">
        <v>45989</v>
      </c>
      <c r="D58" s="28">
        <v>45989</v>
      </c>
      <c r="E58" s="13" t="s">
        <v>113</v>
      </c>
      <c r="F58" s="13" t="s">
        <v>151</v>
      </c>
      <c r="G58" s="13" t="s">
        <v>147</v>
      </c>
      <c r="H58" s="13" t="s">
        <v>11</v>
      </c>
      <c r="I58" s="13" t="s">
        <v>114</v>
      </c>
      <c r="J58" s="13" t="s">
        <v>91</v>
      </c>
      <c r="K58" s="28">
        <v>45989</v>
      </c>
      <c r="L58" s="13" t="s">
        <v>92</v>
      </c>
      <c r="M58" s="13" t="s">
        <v>327</v>
      </c>
      <c r="N58" s="13" t="s">
        <v>328</v>
      </c>
      <c r="O58" s="13">
        <v>1348.48</v>
      </c>
      <c r="P58" s="13">
        <v>21575.68</v>
      </c>
      <c r="Q58" s="13">
        <v>269695.99</v>
      </c>
      <c r="R58" s="13">
        <v>125440.97</v>
      </c>
      <c r="S58" s="13" t="s">
        <v>110</v>
      </c>
      <c r="T58" s="13">
        <v>256349092</v>
      </c>
      <c r="U58" s="28">
        <v>46002</v>
      </c>
      <c r="V58" s="28"/>
      <c r="W58" s="13"/>
      <c r="X58" s="13" t="s">
        <v>94</v>
      </c>
      <c r="Y58" s="13" t="s">
        <v>132</v>
      </c>
      <c r="Z58" s="13" t="s">
        <v>96</v>
      </c>
      <c r="AA58" s="13" t="s">
        <v>96</v>
      </c>
      <c r="AB58" s="13" t="s">
        <v>7</v>
      </c>
      <c r="AC58" s="13" t="s">
        <v>105</v>
      </c>
      <c r="AD58" s="13"/>
      <c r="AE58" s="13"/>
      <c r="AF58" s="13"/>
      <c r="AG58" s="13"/>
      <c r="AH58" s="13" t="s">
        <v>127</v>
      </c>
      <c r="AI58" s="13">
        <v>0</v>
      </c>
      <c r="AJ58" s="13">
        <v>0.92</v>
      </c>
      <c r="AK58" s="13">
        <v>0.9</v>
      </c>
      <c r="AL58" s="13" t="s">
        <v>163</v>
      </c>
      <c r="AM58" s="13" t="s">
        <v>168</v>
      </c>
      <c r="AN58" s="13"/>
      <c r="AO58" s="13" t="s">
        <v>96</v>
      </c>
      <c r="AP58" s="13">
        <v>48</v>
      </c>
      <c r="AQ58" s="13">
        <v>430.37</v>
      </c>
      <c r="AR58" s="13"/>
      <c r="AS58" s="13">
        <v>46036</v>
      </c>
      <c r="AT58" s="13"/>
      <c r="AU58" s="13"/>
      <c r="AV58" s="13"/>
      <c r="AW58" s="13"/>
      <c r="AX58" s="13"/>
      <c r="AY58" s="13"/>
      <c r="AZ58" s="13"/>
      <c r="BA58" s="13"/>
      <c r="BB58" s="13" t="s">
        <v>96</v>
      </c>
      <c r="BC58" s="13"/>
      <c r="BD58" s="13"/>
      <c r="BE58" s="13"/>
      <c r="BF58" s="13"/>
      <c r="BG58" s="28">
        <v>45999</v>
      </c>
      <c r="BH58" s="13" t="s">
        <v>196</v>
      </c>
      <c r="BI58" s="13"/>
      <c r="BJ58" s="13"/>
    </row>
    <row r="59" spans="1:62" x14ac:dyDescent="0.25">
      <c r="A59" s="13">
        <v>2025</v>
      </c>
      <c r="B59" s="28">
        <v>46003</v>
      </c>
      <c r="C59" s="28">
        <v>45989</v>
      </c>
      <c r="D59" s="28">
        <v>45989</v>
      </c>
      <c r="E59" s="13" t="s">
        <v>113</v>
      </c>
      <c r="F59" s="13" t="s">
        <v>151</v>
      </c>
      <c r="G59" s="13" t="s">
        <v>147</v>
      </c>
      <c r="H59" s="13" t="s">
        <v>11</v>
      </c>
      <c r="I59" s="13" t="s">
        <v>114</v>
      </c>
      <c r="J59" s="13" t="s">
        <v>91</v>
      </c>
      <c r="K59" s="28">
        <v>45989</v>
      </c>
      <c r="L59" s="13" t="s">
        <v>92</v>
      </c>
      <c r="M59" s="13" t="s">
        <v>329</v>
      </c>
      <c r="N59" s="13" t="s">
        <v>330</v>
      </c>
      <c r="O59" s="13">
        <v>7902.86</v>
      </c>
      <c r="P59" s="13">
        <v>7902.86</v>
      </c>
      <c r="Q59" s="13">
        <v>131714.19</v>
      </c>
      <c r="R59" s="13">
        <v>102899.35</v>
      </c>
      <c r="S59" s="13" t="s">
        <v>93</v>
      </c>
      <c r="T59" s="13">
        <v>256353765</v>
      </c>
      <c r="U59" s="28">
        <v>46001</v>
      </c>
      <c r="V59" s="28"/>
      <c r="W59" s="13"/>
      <c r="X59" s="13" t="s">
        <v>94</v>
      </c>
      <c r="Y59" s="13" t="s">
        <v>132</v>
      </c>
      <c r="Z59" s="13" t="s">
        <v>96</v>
      </c>
      <c r="AA59" s="13" t="s">
        <v>96</v>
      </c>
      <c r="AB59" s="13" t="s">
        <v>7</v>
      </c>
      <c r="AC59" s="13" t="s">
        <v>105</v>
      </c>
      <c r="AD59" s="13"/>
      <c r="AE59" s="13"/>
      <c r="AF59" s="13"/>
      <c r="AG59" s="13"/>
      <c r="AH59" s="13" t="s">
        <v>127</v>
      </c>
      <c r="AI59" s="13">
        <v>0</v>
      </c>
      <c r="AJ59" s="13">
        <v>0.94</v>
      </c>
      <c r="AK59" s="13">
        <v>0.9</v>
      </c>
      <c r="AL59" s="13" t="s">
        <v>163</v>
      </c>
      <c r="AM59" s="13" t="s">
        <v>119</v>
      </c>
      <c r="AN59" s="13"/>
      <c r="AO59" s="13" t="s">
        <v>96</v>
      </c>
      <c r="AP59" s="13" t="s">
        <v>99</v>
      </c>
      <c r="AQ59" s="13" t="s">
        <v>99</v>
      </c>
      <c r="AR59" s="13"/>
      <c r="AS59" s="13" t="s">
        <v>99</v>
      </c>
      <c r="AT59" s="13"/>
      <c r="AU59" s="13"/>
      <c r="AV59" s="13"/>
      <c r="AW59" s="13"/>
      <c r="AX59" s="13"/>
      <c r="AY59" s="13"/>
      <c r="AZ59" s="13"/>
      <c r="BA59" s="13"/>
      <c r="BB59" s="13" t="s">
        <v>96</v>
      </c>
      <c r="BC59" s="13"/>
      <c r="BD59" s="13"/>
      <c r="BE59" s="13"/>
      <c r="BF59" s="13"/>
      <c r="BG59" s="28"/>
      <c r="BH59" s="13" t="s">
        <v>196</v>
      </c>
      <c r="BI59" s="13"/>
      <c r="BJ59" s="13"/>
    </row>
    <row r="60" spans="1:62" x14ac:dyDescent="0.25">
      <c r="A60" s="13">
        <v>2025</v>
      </c>
      <c r="B60" s="28">
        <v>46003</v>
      </c>
      <c r="C60" s="28">
        <v>45989</v>
      </c>
      <c r="D60" s="28">
        <v>45989</v>
      </c>
      <c r="E60" s="13" t="s">
        <v>148</v>
      </c>
      <c r="F60" s="13" t="s">
        <v>149</v>
      </c>
      <c r="G60" s="13" t="s">
        <v>147</v>
      </c>
      <c r="H60" s="13" t="s">
        <v>12</v>
      </c>
      <c r="I60" s="13" t="s">
        <v>90</v>
      </c>
      <c r="J60" s="13" t="s">
        <v>91</v>
      </c>
      <c r="K60" s="28">
        <v>45989</v>
      </c>
      <c r="L60" s="13" t="s">
        <v>92</v>
      </c>
      <c r="M60" s="13" t="s">
        <v>331</v>
      </c>
      <c r="N60" s="13" t="s">
        <v>332</v>
      </c>
      <c r="O60" s="13">
        <v>7058.39</v>
      </c>
      <c r="P60" s="13">
        <v>7058.39</v>
      </c>
      <c r="Q60" s="13">
        <v>235279.68</v>
      </c>
      <c r="R60" s="13">
        <v>131440.47</v>
      </c>
      <c r="S60" s="13" t="s">
        <v>110</v>
      </c>
      <c r="T60" s="13">
        <v>256351059</v>
      </c>
      <c r="U60" s="28">
        <v>45999</v>
      </c>
      <c r="V60" s="28"/>
      <c r="W60" s="13"/>
      <c r="X60" s="13" t="s">
        <v>94</v>
      </c>
      <c r="Y60" s="13" t="s">
        <v>132</v>
      </c>
      <c r="Z60" s="13" t="s">
        <v>96</v>
      </c>
      <c r="AA60" s="13" t="s">
        <v>96</v>
      </c>
      <c r="AB60" s="13" t="s">
        <v>137</v>
      </c>
      <c r="AC60" s="13" t="s">
        <v>97</v>
      </c>
      <c r="AD60" s="13"/>
      <c r="AE60" s="13"/>
      <c r="AF60" s="13"/>
      <c r="AG60" s="13"/>
      <c r="AH60" s="13" t="s">
        <v>127</v>
      </c>
      <c r="AI60" s="13">
        <v>0</v>
      </c>
      <c r="AJ60" s="13">
        <v>0.97</v>
      </c>
      <c r="AK60" s="13">
        <v>0.9</v>
      </c>
      <c r="AL60" s="13" t="s">
        <v>178</v>
      </c>
      <c r="AM60" s="13" t="s">
        <v>128</v>
      </c>
      <c r="AN60" s="13"/>
      <c r="AO60" s="13" t="s">
        <v>96</v>
      </c>
      <c r="AP60" s="13" t="s">
        <v>99</v>
      </c>
      <c r="AQ60" s="13" t="s">
        <v>99</v>
      </c>
      <c r="AR60" s="13"/>
      <c r="AS60" s="13" t="s">
        <v>99</v>
      </c>
      <c r="AT60" s="13"/>
      <c r="AU60" s="13"/>
      <c r="AV60" s="13"/>
      <c r="AW60" s="13"/>
      <c r="AX60" s="13"/>
      <c r="AY60" s="13"/>
      <c r="AZ60" s="13"/>
      <c r="BA60" s="13"/>
      <c r="BB60" s="13" t="s">
        <v>96</v>
      </c>
      <c r="BC60" s="13"/>
      <c r="BD60" s="13"/>
      <c r="BE60" s="13"/>
      <c r="BF60" s="13"/>
      <c r="BG60" s="28">
        <v>45994</v>
      </c>
      <c r="BH60" s="13" t="s">
        <v>112</v>
      </c>
      <c r="BI60" s="13"/>
      <c r="BJ60" s="13"/>
    </row>
    <row r="61" spans="1:62" x14ac:dyDescent="0.25">
      <c r="A61" s="13">
        <v>2025</v>
      </c>
      <c r="B61" s="28">
        <v>46003</v>
      </c>
      <c r="C61" s="28">
        <v>45989</v>
      </c>
      <c r="D61" s="28">
        <v>45989</v>
      </c>
      <c r="E61" s="13" t="s">
        <v>120</v>
      </c>
      <c r="F61" s="13" t="s">
        <v>150</v>
      </c>
      <c r="G61" s="13" t="s">
        <v>147</v>
      </c>
      <c r="H61" s="13" t="s">
        <v>12</v>
      </c>
      <c r="I61" s="13" t="s">
        <v>139</v>
      </c>
      <c r="J61" s="13" t="s">
        <v>91</v>
      </c>
      <c r="K61" s="28">
        <v>45989</v>
      </c>
      <c r="L61" s="13" t="s">
        <v>92</v>
      </c>
      <c r="M61" s="13" t="s">
        <v>333</v>
      </c>
      <c r="N61" s="13" t="s">
        <v>334</v>
      </c>
      <c r="O61" s="13">
        <v>999.99</v>
      </c>
      <c r="P61" s="13">
        <v>37999.379999999997</v>
      </c>
      <c r="Q61" s="13">
        <v>108569.62</v>
      </c>
      <c r="R61" s="13">
        <v>29859.52</v>
      </c>
      <c r="S61" s="13" t="s">
        <v>110</v>
      </c>
      <c r="T61" s="13">
        <v>256038563</v>
      </c>
      <c r="U61" s="28">
        <v>45989</v>
      </c>
      <c r="V61" s="28"/>
      <c r="W61" s="13"/>
      <c r="X61" s="13" t="s">
        <v>94</v>
      </c>
      <c r="Y61" s="13" t="s">
        <v>104</v>
      </c>
      <c r="Z61" s="13" t="s">
        <v>95</v>
      </c>
      <c r="AA61" s="13" t="s">
        <v>96</v>
      </c>
      <c r="AB61" s="13" t="s">
        <v>6</v>
      </c>
      <c r="AC61" s="13" t="s">
        <v>97</v>
      </c>
      <c r="AD61" s="13"/>
      <c r="AE61" s="13"/>
      <c r="AF61" s="13"/>
      <c r="AG61" s="13"/>
      <c r="AH61" s="13">
        <v>90</v>
      </c>
      <c r="AI61" s="13">
        <v>1.12E-2</v>
      </c>
      <c r="AJ61" s="13">
        <v>0.65</v>
      </c>
      <c r="AK61" s="13">
        <v>0.9</v>
      </c>
      <c r="AL61" s="13" t="s">
        <v>146</v>
      </c>
      <c r="AM61" s="13" t="s">
        <v>123</v>
      </c>
      <c r="AN61" s="13"/>
      <c r="AO61" s="13" t="s">
        <v>96</v>
      </c>
      <c r="AP61" s="13">
        <v>79</v>
      </c>
      <c r="AQ61" s="13">
        <v>714.65</v>
      </c>
      <c r="AR61" s="13"/>
      <c r="AS61" s="13">
        <v>46019</v>
      </c>
      <c r="AT61" s="13"/>
      <c r="AU61" s="13"/>
      <c r="AV61" s="13" t="s">
        <v>115</v>
      </c>
      <c r="AW61" s="13" t="s">
        <v>101</v>
      </c>
      <c r="AX61" s="13" t="s">
        <v>116</v>
      </c>
      <c r="AY61" s="13"/>
      <c r="AZ61" s="13"/>
      <c r="BA61" s="13"/>
      <c r="BB61" s="13" t="s">
        <v>95</v>
      </c>
      <c r="BC61" s="13" t="s">
        <v>109</v>
      </c>
      <c r="BD61" s="13"/>
      <c r="BE61" s="13"/>
      <c r="BF61" s="13"/>
      <c r="BG61" s="28">
        <v>45994</v>
      </c>
      <c r="BH61" s="13" t="s">
        <v>112</v>
      </c>
      <c r="BI61" s="13"/>
      <c r="BJ61" s="13"/>
    </row>
    <row r="62" spans="1:62" x14ac:dyDescent="0.25">
      <c r="A62" s="13">
        <v>2025</v>
      </c>
      <c r="B62" s="28">
        <v>46003</v>
      </c>
      <c r="C62" s="28">
        <v>45989</v>
      </c>
      <c r="D62" s="28"/>
      <c r="E62" s="13" t="s">
        <v>120</v>
      </c>
      <c r="F62" s="13" t="s">
        <v>150</v>
      </c>
      <c r="G62" s="13" t="s">
        <v>147</v>
      </c>
      <c r="H62" s="13" t="s">
        <v>12</v>
      </c>
      <c r="I62" s="13" t="s">
        <v>139</v>
      </c>
      <c r="J62" s="13" t="s">
        <v>91</v>
      </c>
      <c r="K62" s="28">
        <v>45989</v>
      </c>
      <c r="L62" s="13" t="s">
        <v>92</v>
      </c>
      <c r="M62" s="13" t="s">
        <v>276</v>
      </c>
      <c r="N62" s="13" t="s">
        <v>277</v>
      </c>
      <c r="O62" s="13">
        <v>2000</v>
      </c>
      <c r="P62" s="13">
        <v>65900.36</v>
      </c>
      <c r="Q62" s="13">
        <v>439335.54</v>
      </c>
      <c r="R62" s="13">
        <v>303877.28000000003</v>
      </c>
      <c r="S62" s="13" t="s">
        <v>129</v>
      </c>
      <c r="T62" s="13">
        <v>256355656</v>
      </c>
      <c r="U62" s="28">
        <v>45989</v>
      </c>
      <c r="V62" s="28"/>
      <c r="W62" s="13"/>
      <c r="X62" s="13" t="s">
        <v>94</v>
      </c>
      <c r="Y62" s="13" t="s">
        <v>104</v>
      </c>
      <c r="Z62" s="13" t="s">
        <v>95</v>
      </c>
      <c r="AA62" s="13" t="s">
        <v>96</v>
      </c>
      <c r="AB62" s="13" t="s">
        <v>7</v>
      </c>
      <c r="AC62" s="13" t="s">
        <v>105</v>
      </c>
      <c r="AD62" s="13"/>
      <c r="AE62" s="13"/>
      <c r="AF62" s="13"/>
      <c r="AG62" s="13" t="s">
        <v>343</v>
      </c>
      <c r="AH62" s="13">
        <v>90</v>
      </c>
      <c r="AI62" s="13">
        <v>1.12E-2</v>
      </c>
      <c r="AJ62" s="13">
        <v>0.85</v>
      </c>
      <c r="AK62" s="13">
        <v>0.9</v>
      </c>
      <c r="AL62" s="13" t="s">
        <v>172</v>
      </c>
      <c r="AM62" s="13" t="s">
        <v>108</v>
      </c>
      <c r="AN62" s="13"/>
      <c r="AO62" s="13" t="s">
        <v>96</v>
      </c>
      <c r="AP62" s="13">
        <v>76</v>
      </c>
      <c r="AQ62" s="13">
        <v>1263.95</v>
      </c>
      <c r="AR62" s="13"/>
      <c r="AS62" s="13">
        <v>46019</v>
      </c>
      <c r="AT62" s="13"/>
      <c r="AU62" s="13"/>
      <c r="AV62" s="13" t="s">
        <v>115</v>
      </c>
      <c r="AW62" s="13" t="s">
        <v>101</v>
      </c>
      <c r="AX62" s="13" t="s">
        <v>116</v>
      </c>
      <c r="AY62" s="13"/>
      <c r="AZ62" s="13"/>
      <c r="BA62" s="13"/>
      <c r="BB62" s="13" t="s">
        <v>95</v>
      </c>
      <c r="BC62" s="13" t="s">
        <v>109</v>
      </c>
      <c r="BD62" s="13"/>
      <c r="BE62" s="13"/>
      <c r="BF62" s="13"/>
      <c r="BG62" s="28"/>
      <c r="BH62" s="13" t="s">
        <v>112</v>
      </c>
      <c r="BI62" s="13"/>
      <c r="BJ62" s="13"/>
    </row>
    <row r="63" spans="1:62" x14ac:dyDescent="0.25">
      <c r="A63" s="13">
        <v>2025</v>
      </c>
      <c r="B63" s="28">
        <v>46003</v>
      </c>
      <c r="C63" s="28">
        <v>45989</v>
      </c>
      <c r="D63" s="28">
        <v>45989</v>
      </c>
      <c r="E63" s="13" t="s">
        <v>120</v>
      </c>
      <c r="F63" s="13" t="s">
        <v>150</v>
      </c>
      <c r="G63" s="13" t="s">
        <v>147</v>
      </c>
      <c r="H63" s="13" t="s">
        <v>12</v>
      </c>
      <c r="I63" s="13" t="s">
        <v>139</v>
      </c>
      <c r="J63" s="13" t="s">
        <v>107</v>
      </c>
      <c r="K63" s="28">
        <v>45989</v>
      </c>
      <c r="L63" s="13" t="s">
        <v>92</v>
      </c>
      <c r="M63" s="13" t="s">
        <v>335</v>
      </c>
      <c r="N63" s="13" t="s">
        <v>336</v>
      </c>
      <c r="O63" s="13">
        <v>3000</v>
      </c>
      <c r="P63" s="13">
        <v>167651.73000000001</v>
      </c>
      <c r="Q63" s="13">
        <v>186383.27</v>
      </c>
      <c r="R63" s="13">
        <v>39092.53</v>
      </c>
      <c r="S63" s="13" t="s">
        <v>103</v>
      </c>
      <c r="T63" s="13">
        <v>256364770</v>
      </c>
      <c r="U63" s="28">
        <v>45989</v>
      </c>
      <c r="V63" s="28">
        <v>46001</v>
      </c>
      <c r="W63" s="13"/>
      <c r="X63" s="13" t="s">
        <v>94</v>
      </c>
      <c r="Y63" s="13" t="s">
        <v>140</v>
      </c>
      <c r="Z63" s="13" t="s">
        <v>96</v>
      </c>
      <c r="AA63" s="13" t="s">
        <v>96</v>
      </c>
      <c r="AB63" s="13" t="s">
        <v>137</v>
      </c>
      <c r="AC63" s="13" t="s">
        <v>105</v>
      </c>
      <c r="AD63" s="13"/>
      <c r="AE63" s="13"/>
      <c r="AF63" s="13"/>
      <c r="AG63" s="13"/>
      <c r="AH63" s="13" t="s">
        <v>98</v>
      </c>
      <c r="AI63" s="13">
        <v>4.8999999999999998E-3</v>
      </c>
      <c r="AJ63" s="13">
        <v>0.10050000000000001</v>
      </c>
      <c r="AK63" s="13">
        <v>0.9</v>
      </c>
      <c r="AL63" s="13" t="s">
        <v>146</v>
      </c>
      <c r="AM63" s="13" t="s">
        <v>131</v>
      </c>
      <c r="AN63" s="13"/>
      <c r="AO63" s="13" t="s">
        <v>96</v>
      </c>
      <c r="AP63" s="13">
        <v>61</v>
      </c>
      <c r="AQ63" s="13">
        <v>3174</v>
      </c>
      <c r="AR63" s="13"/>
      <c r="AS63" s="13">
        <v>46019</v>
      </c>
      <c r="AT63" s="13"/>
      <c r="AU63" s="13"/>
      <c r="AV63" s="13"/>
      <c r="AW63" s="13"/>
      <c r="AX63" s="13"/>
      <c r="AY63" s="13"/>
      <c r="AZ63" s="13"/>
      <c r="BA63" s="13"/>
      <c r="BB63" s="13" t="s">
        <v>96</v>
      </c>
      <c r="BC63" s="13"/>
      <c r="BD63" s="13"/>
      <c r="BE63" s="13"/>
      <c r="BF63" s="13"/>
      <c r="BG63" s="28"/>
      <c r="BH63" s="13" t="s">
        <v>174</v>
      </c>
      <c r="BI63" s="13"/>
      <c r="BJ63" s="13"/>
    </row>
    <row r="64" spans="1:62" x14ac:dyDescent="0.25">
      <c r="A64" s="13">
        <v>2025</v>
      </c>
      <c r="B64" s="28">
        <v>46003</v>
      </c>
      <c r="C64" s="28">
        <v>45989</v>
      </c>
      <c r="D64" s="28">
        <v>45992</v>
      </c>
      <c r="E64" s="13" t="s">
        <v>120</v>
      </c>
      <c r="F64" s="13" t="s">
        <v>150</v>
      </c>
      <c r="G64" s="13" t="s">
        <v>147</v>
      </c>
      <c r="H64" s="13" t="s">
        <v>12</v>
      </c>
      <c r="I64" s="13" t="s">
        <v>139</v>
      </c>
      <c r="J64" s="13" t="s">
        <v>107</v>
      </c>
      <c r="K64" s="28">
        <v>45989</v>
      </c>
      <c r="L64" s="13" t="s">
        <v>92</v>
      </c>
      <c r="M64" s="13" t="s">
        <v>337</v>
      </c>
      <c r="N64" s="13" t="s">
        <v>338</v>
      </c>
      <c r="O64" s="13">
        <v>4999.99</v>
      </c>
      <c r="P64" s="13">
        <v>52753.81</v>
      </c>
      <c r="Q64" s="13">
        <v>70338.41</v>
      </c>
      <c r="R64" s="13">
        <v>68425.39</v>
      </c>
      <c r="S64" s="13" t="s">
        <v>110</v>
      </c>
      <c r="T64" s="13">
        <v>256356882</v>
      </c>
      <c r="U64" s="28">
        <v>45996</v>
      </c>
      <c r="V64" s="28"/>
      <c r="W64" s="13"/>
      <c r="X64" s="13" t="s">
        <v>94</v>
      </c>
      <c r="Y64" s="13" t="s">
        <v>104</v>
      </c>
      <c r="Z64" s="13" t="s">
        <v>96</v>
      </c>
      <c r="AA64" s="13" t="s">
        <v>96</v>
      </c>
      <c r="AB64" s="13" t="s">
        <v>7</v>
      </c>
      <c r="AC64" s="13" t="s">
        <v>105</v>
      </c>
      <c r="AD64" s="13"/>
      <c r="AE64" s="13"/>
      <c r="AF64" s="13"/>
      <c r="AG64" s="13"/>
      <c r="AH64" s="13">
        <v>90</v>
      </c>
      <c r="AI64" s="13">
        <v>1.12E-2</v>
      </c>
      <c r="AJ64" s="13">
        <v>0.25</v>
      </c>
      <c r="AK64" s="13">
        <v>0.9</v>
      </c>
      <c r="AL64" s="13" t="s">
        <v>166</v>
      </c>
      <c r="AM64" s="13" t="s">
        <v>168</v>
      </c>
      <c r="AN64" s="13"/>
      <c r="AO64" s="13" t="s">
        <v>96</v>
      </c>
      <c r="AP64" s="13">
        <v>37</v>
      </c>
      <c r="AQ64" s="13">
        <v>1623.81</v>
      </c>
      <c r="AR64" s="13"/>
      <c r="AS64" s="13">
        <v>46027</v>
      </c>
      <c r="AT64" s="13"/>
      <c r="AU64" s="13"/>
      <c r="AV64" s="13"/>
      <c r="AW64" s="13"/>
      <c r="AX64" s="13"/>
      <c r="AY64" s="13"/>
      <c r="AZ64" s="13"/>
      <c r="BA64" s="13"/>
      <c r="BB64" s="13" t="s">
        <v>96</v>
      </c>
      <c r="BC64" s="13"/>
      <c r="BD64" s="13"/>
      <c r="BE64" s="13"/>
      <c r="BF64" s="13"/>
      <c r="BG64" s="28">
        <v>46001</v>
      </c>
      <c r="BH64" s="13" t="s">
        <v>112</v>
      </c>
      <c r="BI64" s="13"/>
      <c r="BJ64" s="13"/>
    </row>
    <row r="65" spans="1:62" x14ac:dyDescent="0.25">
      <c r="A65" s="13">
        <v>2025</v>
      </c>
      <c r="B65" s="28">
        <v>46003</v>
      </c>
      <c r="C65" s="28">
        <v>45989</v>
      </c>
      <c r="D65" s="28">
        <v>45989</v>
      </c>
      <c r="E65" s="13" t="s">
        <v>148</v>
      </c>
      <c r="F65" s="13" t="s">
        <v>149</v>
      </c>
      <c r="G65" s="13" t="s">
        <v>147</v>
      </c>
      <c r="H65" s="13" t="s">
        <v>12</v>
      </c>
      <c r="I65" s="13" t="s">
        <v>90</v>
      </c>
      <c r="J65" s="13" t="s">
        <v>107</v>
      </c>
      <c r="K65" s="28">
        <v>45989</v>
      </c>
      <c r="L65" s="13" t="s">
        <v>92</v>
      </c>
      <c r="M65" s="13" t="s">
        <v>339</v>
      </c>
      <c r="N65" s="13" t="s">
        <v>340</v>
      </c>
      <c r="O65" s="13">
        <v>2999.99</v>
      </c>
      <c r="P65" s="13">
        <v>137241.01</v>
      </c>
      <c r="Q65" s="13">
        <v>137241.01</v>
      </c>
      <c r="R65" s="13">
        <v>134287.32999999999</v>
      </c>
      <c r="S65" s="13" t="s">
        <v>110</v>
      </c>
      <c r="T65" s="13">
        <v>256360710</v>
      </c>
      <c r="U65" s="28">
        <v>45996</v>
      </c>
      <c r="V65" s="28"/>
      <c r="W65" s="13"/>
      <c r="X65" s="13" t="s">
        <v>94</v>
      </c>
      <c r="Y65" s="13" t="s">
        <v>104</v>
      </c>
      <c r="Z65" s="13" t="s">
        <v>96</v>
      </c>
      <c r="AA65" s="13" t="s">
        <v>96</v>
      </c>
      <c r="AB65" s="13" t="s">
        <v>7</v>
      </c>
      <c r="AC65" s="13" t="s">
        <v>105</v>
      </c>
      <c r="AD65" s="13"/>
      <c r="AE65" s="13"/>
      <c r="AF65" s="13"/>
      <c r="AG65" s="13"/>
      <c r="AH65" s="13" t="s">
        <v>127</v>
      </c>
      <c r="AI65" s="13">
        <v>1.12E-2</v>
      </c>
      <c r="AJ65" s="13">
        <v>0</v>
      </c>
      <c r="AK65" s="13">
        <v>0.9</v>
      </c>
      <c r="AL65" s="13" t="s">
        <v>141</v>
      </c>
      <c r="AM65" s="13" t="s">
        <v>125</v>
      </c>
      <c r="AN65" s="13"/>
      <c r="AO65" s="13" t="s">
        <v>96</v>
      </c>
      <c r="AP65" s="13">
        <v>61</v>
      </c>
      <c r="AQ65" s="13">
        <v>3092.92</v>
      </c>
      <c r="AR65" s="13"/>
      <c r="AS65" s="13">
        <v>46027</v>
      </c>
      <c r="AT65" s="13"/>
      <c r="AU65" s="13"/>
      <c r="AV65" s="13"/>
      <c r="AW65" s="13"/>
      <c r="AX65" s="13"/>
      <c r="AY65" s="13"/>
      <c r="AZ65" s="13"/>
      <c r="BA65" s="13"/>
      <c r="BB65" s="13" t="s">
        <v>96</v>
      </c>
      <c r="BC65" s="13"/>
      <c r="BD65" s="13"/>
      <c r="BE65" s="13"/>
      <c r="BF65" s="13"/>
      <c r="BG65" s="28">
        <v>46007</v>
      </c>
      <c r="BH65" s="13" t="s">
        <v>112</v>
      </c>
      <c r="BI65" s="13"/>
      <c r="BJ65" s="13"/>
    </row>
    <row r="66" spans="1:62" x14ac:dyDescent="0.25">
      <c r="A66" s="13">
        <v>2025</v>
      </c>
      <c r="B66" s="28">
        <v>46003</v>
      </c>
      <c r="C66" s="28">
        <v>45989</v>
      </c>
      <c r="D66" s="28">
        <v>45989</v>
      </c>
      <c r="E66" s="13" t="s">
        <v>120</v>
      </c>
      <c r="F66" s="13" t="s">
        <v>150</v>
      </c>
      <c r="G66" s="13" t="s">
        <v>147</v>
      </c>
      <c r="H66" s="13" t="s">
        <v>12</v>
      </c>
      <c r="I66" s="13" t="s">
        <v>139</v>
      </c>
      <c r="J66" s="13" t="s">
        <v>91</v>
      </c>
      <c r="K66" s="28">
        <v>45989</v>
      </c>
      <c r="L66" s="13" t="s">
        <v>92</v>
      </c>
      <c r="M66" s="13" t="s">
        <v>201</v>
      </c>
      <c r="N66" s="13" t="s">
        <v>202</v>
      </c>
      <c r="O66" s="13">
        <v>6004.11</v>
      </c>
      <c r="P66" s="13">
        <v>6004.11</v>
      </c>
      <c r="Q66" s="13">
        <v>31235.49</v>
      </c>
      <c r="R66" s="13">
        <v>25959.89</v>
      </c>
      <c r="S66" s="13" t="s">
        <v>110</v>
      </c>
      <c r="T66" s="13">
        <v>256362831</v>
      </c>
      <c r="U66" s="28">
        <v>45989</v>
      </c>
      <c r="V66" s="28"/>
      <c r="W66" s="13"/>
      <c r="X66" s="13" t="s">
        <v>94</v>
      </c>
      <c r="Y66" s="13" t="s">
        <v>104</v>
      </c>
      <c r="Z66" s="13" t="s">
        <v>96</v>
      </c>
      <c r="AA66" s="13" t="s">
        <v>96</v>
      </c>
      <c r="AB66" s="13" t="s">
        <v>137</v>
      </c>
      <c r="AC66" s="13" t="s">
        <v>105</v>
      </c>
      <c r="AD66" s="13"/>
      <c r="AE66" s="13"/>
      <c r="AF66" s="13"/>
      <c r="AG66" s="13"/>
      <c r="AH66" s="13" t="s">
        <v>127</v>
      </c>
      <c r="AI66" s="13">
        <v>0</v>
      </c>
      <c r="AJ66" s="13">
        <v>0.80779999999999996</v>
      </c>
      <c r="AK66" s="13">
        <v>0.9</v>
      </c>
      <c r="AL66" s="13" t="s">
        <v>175</v>
      </c>
      <c r="AM66" s="13" t="s">
        <v>111</v>
      </c>
      <c r="AN66" s="13"/>
      <c r="AO66" s="13" t="s">
        <v>96</v>
      </c>
      <c r="AP66" s="13" t="s">
        <v>99</v>
      </c>
      <c r="AQ66" s="13" t="s">
        <v>99</v>
      </c>
      <c r="AR66" s="13"/>
      <c r="AS66" s="13" t="s">
        <v>99</v>
      </c>
      <c r="AT66" s="13"/>
      <c r="AU66" s="13"/>
      <c r="AV66" s="13"/>
      <c r="AW66" s="13"/>
      <c r="AX66" s="13"/>
      <c r="AY66" s="13"/>
      <c r="AZ66" s="13"/>
      <c r="BA66" s="13"/>
      <c r="BB66" s="13" t="s">
        <v>95</v>
      </c>
      <c r="BC66" s="13" t="s">
        <v>133</v>
      </c>
      <c r="BD66" s="13"/>
      <c r="BE66" s="13"/>
      <c r="BF66" s="13"/>
      <c r="BG66" s="28">
        <v>45999</v>
      </c>
      <c r="BH66" s="13" t="s">
        <v>112</v>
      </c>
      <c r="BI66" s="13"/>
      <c r="BJ66" s="13"/>
    </row>
    <row r="67" spans="1:62" x14ac:dyDescent="0.25">
      <c r="A67" s="13">
        <v>2025</v>
      </c>
      <c r="B67" s="28">
        <v>46003</v>
      </c>
      <c r="C67" s="28">
        <v>45989</v>
      </c>
      <c r="D67" s="28">
        <v>45989</v>
      </c>
      <c r="E67" s="13" t="s">
        <v>120</v>
      </c>
      <c r="F67" s="13" t="s">
        <v>150</v>
      </c>
      <c r="G67" s="13" t="s">
        <v>147</v>
      </c>
      <c r="H67" s="13" t="s">
        <v>12</v>
      </c>
      <c r="I67" s="13" t="s">
        <v>139</v>
      </c>
      <c r="J67" s="13" t="s">
        <v>91</v>
      </c>
      <c r="K67" s="28">
        <v>45989</v>
      </c>
      <c r="L67" s="13" t="s">
        <v>92</v>
      </c>
      <c r="M67" s="13" t="s">
        <v>341</v>
      </c>
      <c r="N67" s="13" t="s">
        <v>342</v>
      </c>
      <c r="O67" s="13">
        <v>20000.03</v>
      </c>
      <c r="P67" s="13">
        <v>20000.03</v>
      </c>
      <c r="Q67" s="13">
        <v>646784.56999999995</v>
      </c>
      <c r="R67" s="13">
        <v>140447.96</v>
      </c>
      <c r="S67" s="13" t="s">
        <v>110</v>
      </c>
      <c r="T67" s="13">
        <v>256387122</v>
      </c>
      <c r="U67" s="28">
        <v>45992</v>
      </c>
      <c r="V67" s="28"/>
      <c r="W67" s="13" t="s">
        <v>118</v>
      </c>
      <c r="X67" s="13" t="s">
        <v>94</v>
      </c>
      <c r="Y67" s="13" t="s">
        <v>104</v>
      </c>
      <c r="Z67" s="13" t="s">
        <v>95</v>
      </c>
      <c r="AA67" s="13" t="s">
        <v>95</v>
      </c>
      <c r="AB67" s="13" t="s">
        <v>6</v>
      </c>
      <c r="AC67" s="13" t="s">
        <v>105</v>
      </c>
      <c r="AD67" s="13"/>
      <c r="AE67" s="13"/>
      <c r="AF67" s="13"/>
      <c r="AG67" s="13"/>
      <c r="AH67" s="13">
        <v>90</v>
      </c>
      <c r="AI67" s="13">
        <v>0</v>
      </c>
      <c r="AJ67" s="13">
        <v>0.96909999999999996</v>
      </c>
      <c r="AK67" s="13">
        <v>0.9</v>
      </c>
      <c r="AL67" s="13" t="s">
        <v>146</v>
      </c>
      <c r="AM67" s="13" t="s">
        <v>124</v>
      </c>
      <c r="AN67" s="13"/>
      <c r="AO67" s="13" t="s">
        <v>96</v>
      </c>
      <c r="AP67" s="13" t="s">
        <v>99</v>
      </c>
      <c r="AQ67" s="13" t="s">
        <v>99</v>
      </c>
      <c r="AR67" s="13"/>
      <c r="AS67" s="13" t="s">
        <v>99</v>
      </c>
      <c r="AT67" s="13"/>
      <c r="AU67" s="13"/>
      <c r="AV67" s="13" t="s">
        <v>121</v>
      </c>
      <c r="AW67" s="13" t="s">
        <v>101</v>
      </c>
      <c r="AX67" s="13" t="s">
        <v>116</v>
      </c>
      <c r="AY67" s="13"/>
      <c r="AZ67" s="13"/>
      <c r="BA67" s="13"/>
      <c r="BB67" s="13" t="s">
        <v>96</v>
      </c>
      <c r="BC67" s="13"/>
      <c r="BD67" s="13"/>
      <c r="BE67" s="13"/>
      <c r="BF67" s="13"/>
      <c r="BG67" s="28">
        <v>45992</v>
      </c>
      <c r="BH67" s="13" t="s">
        <v>112</v>
      </c>
      <c r="BI67" s="13"/>
      <c r="BJ67" s="13"/>
    </row>
    <row r="68" spans="1:62" x14ac:dyDescent="0.25">
      <c r="A68" s="13">
        <v>2025</v>
      </c>
      <c r="B68" s="28">
        <v>46003</v>
      </c>
      <c r="C68" s="28">
        <v>45992</v>
      </c>
      <c r="D68" s="28">
        <v>45992</v>
      </c>
      <c r="E68" s="13" t="s">
        <v>120</v>
      </c>
      <c r="F68" s="13" t="s">
        <v>150</v>
      </c>
      <c r="G68" s="13" t="s">
        <v>147</v>
      </c>
      <c r="H68" s="13" t="s">
        <v>12</v>
      </c>
      <c r="I68" s="13" t="s">
        <v>139</v>
      </c>
      <c r="J68" s="13" t="s">
        <v>91</v>
      </c>
      <c r="K68" s="28">
        <v>45992</v>
      </c>
      <c r="L68" s="13">
        <v>1</v>
      </c>
      <c r="M68" s="13" t="s">
        <v>344</v>
      </c>
      <c r="N68" s="13" t="s">
        <v>345</v>
      </c>
      <c r="O68" s="13">
        <v>24955.58</v>
      </c>
      <c r="P68" s="13">
        <v>24955.58</v>
      </c>
      <c r="Q68" s="13">
        <v>166370.51</v>
      </c>
      <c r="R68" s="13">
        <v>91663.08</v>
      </c>
      <c r="S68" s="13" t="s">
        <v>110</v>
      </c>
      <c r="T68" s="13">
        <v>256391626</v>
      </c>
      <c r="U68" s="28">
        <v>46000</v>
      </c>
      <c r="V68" s="28"/>
      <c r="W68" s="13"/>
      <c r="X68" s="13" t="s">
        <v>94</v>
      </c>
      <c r="Y68" s="13" t="s">
        <v>132</v>
      </c>
      <c r="Z68" s="13" t="s">
        <v>96</v>
      </c>
      <c r="AA68" s="13" t="s">
        <v>96</v>
      </c>
      <c r="AB68" s="13" t="s">
        <v>137</v>
      </c>
      <c r="AC68" s="13" t="s">
        <v>105</v>
      </c>
      <c r="AD68" s="13"/>
      <c r="AE68" s="13"/>
      <c r="AF68" s="13"/>
      <c r="AG68" s="13"/>
      <c r="AH68" s="13" t="s">
        <v>127</v>
      </c>
      <c r="AI68" s="13">
        <v>0</v>
      </c>
      <c r="AJ68" s="13">
        <v>0.85</v>
      </c>
      <c r="AK68" s="13">
        <v>0.9</v>
      </c>
      <c r="AL68" s="13" t="s">
        <v>209</v>
      </c>
      <c r="AM68" s="13" t="s">
        <v>111</v>
      </c>
      <c r="AN68" s="13"/>
      <c r="AO68" s="13" t="s">
        <v>96</v>
      </c>
      <c r="AP68" s="13" t="s">
        <v>99</v>
      </c>
      <c r="AQ68" s="13" t="s">
        <v>99</v>
      </c>
      <c r="AR68" s="13"/>
      <c r="AS68" s="13" t="s">
        <v>99</v>
      </c>
      <c r="AT68" s="13"/>
      <c r="AU68" s="13"/>
      <c r="AV68" s="13"/>
      <c r="AW68" s="13"/>
      <c r="AX68" s="13"/>
      <c r="AY68" s="13"/>
      <c r="AZ68" s="13"/>
      <c r="BA68" s="13"/>
      <c r="BB68" s="13" t="s">
        <v>96</v>
      </c>
      <c r="BC68" s="13"/>
      <c r="BD68" s="13"/>
      <c r="BE68" s="13"/>
      <c r="BF68" s="13"/>
      <c r="BG68" s="28">
        <v>45999</v>
      </c>
      <c r="BH68" s="13" t="s">
        <v>112</v>
      </c>
      <c r="BI68" s="13"/>
      <c r="BJ68" s="13"/>
    </row>
    <row r="69" spans="1:62" x14ac:dyDescent="0.25">
      <c r="A69" s="13">
        <v>2025</v>
      </c>
      <c r="B69" s="28">
        <v>46003</v>
      </c>
      <c r="C69" s="28">
        <v>45992</v>
      </c>
      <c r="D69" s="28">
        <v>45992</v>
      </c>
      <c r="E69" s="13" t="s">
        <v>113</v>
      </c>
      <c r="F69" s="13" t="s">
        <v>151</v>
      </c>
      <c r="G69" s="13" t="s">
        <v>147</v>
      </c>
      <c r="H69" s="13" t="s">
        <v>11</v>
      </c>
      <c r="I69" s="13" t="s">
        <v>114</v>
      </c>
      <c r="J69" s="13" t="s">
        <v>91</v>
      </c>
      <c r="K69" s="28">
        <v>45992</v>
      </c>
      <c r="L69" s="13">
        <v>1</v>
      </c>
      <c r="M69" s="13" t="s">
        <v>346</v>
      </c>
      <c r="N69" s="13" t="s">
        <v>347</v>
      </c>
      <c r="O69" s="13">
        <v>28215.94</v>
      </c>
      <c r="P69" s="13">
        <v>28215.94</v>
      </c>
      <c r="Q69" s="13">
        <v>235132.84</v>
      </c>
      <c r="R69" s="13">
        <v>195703.88</v>
      </c>
      <c r="S69" s="13" t="s">
        <v>110</v>
      </c>
      <c r="T69" s="13">
        <v>256388541</v>
      </c>
      <c r="U69" s="28">
        <v>45994</v>
      </c>
      <c r="V69" s="28"/>
      <c r="W69" s="13"/>
      <c r="X69" s="13" t="s">
        <v>94</v>
      </c>
      <c r="Y69" s="13" t="s">
        <v>132</v>
      </c>
      <c r="Z69" s="13" t="s">
        <v>96</v>
      </c>
      <c r="AA69" s="13" t="s">
        <v>96</v>
      </c>
      <c r="AB69" s="13" t="s">
        <v>137</v>
      </c>
      <c r="AC69" s="13" t="s">
        <v>105</v>
      </c>
      <c r="AD69" s="13"/>
      <c r="AE69" s="13"/>
      <c r="AF69" s="13"/>
      <c r="AG69" s="13"/>
      <c r="AH69" s="13" t="s">
        <v>127</v>
      </c>
      <c r="AI69" s="13">
        <v>0</v>
      </c>
      <c r="AJ69" s="13">
        <v>0.88</v>
      </c>
      <c r="AK69" s="13">
        <v>0.9</v>
      </c>
      <c r="AL69" s="13" t="s">
        <v>160</v>
      </c>
      <c r="AM69" s="13" t="s">
        <v>128</v>
      </c>
      <c r="AN69" s="13"/>
      <c r="AO69" s="13" t="s">
        <v>96</v>
      </c>
      <c r="AP69" s="13" t="s">
        <v>99</v>
      </c>
      <c r="AQ69" s="13" t="s">
        <v>99</v>
      </c>
      <c r="AR69" s="13"/>
      <c r="AS69" s="13" t="s">
        <v>99</v>
      </c>
      <c r="AT69" s="13"/>
      <c r="AU69" s="13"/>
      <c r="AV69" s="13"/>
      <c r="AW69" s="13"/>
      <c r="AX69" s="13"/>
      <c r="AY69" s="13"/>
      <c r="AZ69" s="13"/>
      <c r="BA69" s="13"/>
      <c r="BB69" s="13" t="s">
        <v>96</v>
      </c>
      <c r="BC69" s="13"/>
      <c r="BD69" s="13"/>
      <c r="BE69" s="13"/>
      <c r="BF69" s="13"/>
      <c r="BG69" s="28">
        <v>45992</v>
      </c>
      <c r="BH69" s="13" t="s">
        <v>112</v>
      </c>
      <c r="BI69" s="13"/>
      <c r="BJ69" s="13"/>
    </row>
    <row r="70" spans="1:62" x14ac:dyDescent="0.25">
      <c r="A70" s="13">
        <v>2025</v>
      </c>
      <c r="B70" s="28">
        <v>46003</v>
      </c>
      <c r="C70" s="28">
        <v>45992</v>
      </c>
      <c r="D70" s="28">
        <v>45992</v>
      </c>
      <c r="E70" s="13" t="s">
        <v>120</v>
      </c>
      <c r="F70" s="13" t="s">
        <v>150</v>
      </c>
      <c r="G70" s="13" t="s">
        <v>147</v>
      </c>
      <c r="H70" s="13" t="s">
        <v>12</v>
      </c>
      <c r="I70" s="13" t="s">
        <v>139</v>
      </c>
      <c r="J70" s="13" t="s">
        <v>107</v>
      </c>
      <c r="K70" s="28">
        <v>45992</v>
      </c>
      <c r="L70" s="13">
        <v>1</v>
      </c>
      <c r="M70" s="13" t="s">
        <v>348</v>
      </c>
      <c r="N70" s="13" t="s">
        <v>349</v>
      </c>
      <c r="O70" s="13">
        <v>499.99</v>
      </c>
      <c r="P70" s="13">
        <v>8144.76</v>
      </c>
      <c r="Q70" s="13">
        <v>8144.76</v>
      </c>
      <c r="R70" s="13">
        <v>8109.14</v>
      </c>
      <c r="S70" s="13" t="s">
        <v>110</v>
      </c>
      <c r="T70" s="13">
        <v>256388026</v>
      </c>
      <c r="U70" s="28">
        <v>46001</v>
      </c>
      <c r="V70" s="28"/>
      <c r="W70" s="13"/>
      <c r="X70" s="13" t="s">
        <v>94</v>
      </c>
      <c r="Y70" s="13" t="s">
        <v>132</v>
      </c>
      <c r="Z70" s="13" t="s">
        <v>96</v>
      </c>
      <c r="AA70" s="13" t="s">
        <v>96</v>
      </c>
      <c r="AB70" s="13" t="s">
        <v>6</v>
      </c>
      <c r="AC70" s="13" t="s">
        <v>97</v>
      </c>
      <c r="AD70" s="13"/>
      <c r="AE70" s="13"/>
      <c r="AF70" s="13"/>
      <c r="AG70" s="13"/>
      <c r="AH70" s="13" t="s">
        <v>127</v>
      </c>
      <c r="AI70" s="13">
        <v>1.12E-2</v>
      </c>
      <c r="AJ70" s="13">
        <v>0</v>
      </c>
      <c r="AK70" s="13">
        <v>0.9</v>
      </c>
      <c r="AL70" s="13" t="s">
        <v>142</v>
      </c>
      <c r="AM70" s="13" t="s">
        <v>164</v>
      </c>
      <c r="AN70" s="13"/>
      <c r="AO70" s="13" t="s">
        <v>96</v>
      </c>
      <c r="AP70" s="13">
        <v>16</v>
      </c>
      <c r="AQ70" s="13">
        <v>568.66999999999996</v>
      </c>
      <c r="AR70" s="13"/>
      <c r="AS70" s="13">
        <v>46032</v>
      </c>
      <c r="AT70" s="13"/>
      <c r="AU70" s="13"/>
      <c r="AV70" s="13"/>
      <c r="AW70" s="13"/>
      <c r="AX70" s="13"/>
      <c r="AY70" s="13"/>
      <c r="AZ70" s="13"/>
      <c r="BA70" s="13"/>
      <c r="BB70" s="13" t="s">
        <v>96</v>
      </c>
      <c r="BC70" s="13"/>
      <c r="BD70" s="13"/>
      <c r="BE70" s="13"/>
      <c r="BF70" s="13"/>
      <c r="BG70" s="28">
        <v>46000</v>
      </c>
      <c r="BH70" s="13" t="s">
        <v>196</v>
      </c>
      <c r="BI70" s="13"/>
      <c r="BJ70" s="13"/>
    </row>
    <row r="71" spans="1:62" x14ac:dyDescent="0.25">
      <c r="A71" s="13">
        <v>2025</v>
      </c>
      <c r="B71" s="28">
        <v>46003</v>
      </c>
      <c r="C71" s="28">
        <v>45992</v>
      </c>
      <c r="D71" s="28">
        <v>45995</v>
      </c>
      <c r="E71" s="13" t="s">
        <v>120</v>
      </c>
      <c r="F71" s="13" t="s">
        <v>150</v>
      </c>
      <c r="G71" s="13" t="s">
        <v>147</v>
      </c>
      <c r="H71" s="13" t="s">
        <v>12</v>
      </c>
      <c r="I71" s="13" t="s">
        <v>139</v>
      </c>
      <c r="J71" s="13" t="s">
        <v>107</v>
      </c>
      <c r="K71" s="28">
        <v>45992</v>
      </c>
      <c r="L71" s="13">
        <v>1</v>
      </c>
      <c r="M71" s="13" t="s">
        <v>350</v>
      </c>
      <c r="N71" s="13" t="s">
        <v>351</v>
      </c>
      <c r="O71" s="13">
        <v>2000</v>
      </c>
      <c r="P71" s="13">
        <v>62047.81</v>
      </c>
      <c r="Q71" s="13">
        <v>69113.58</v>
      </c>
      <c r="R71" s="13">
        <v>15524.47</v>
      </c>
      <c r="S71" s="13" t="s">
        <v>110</v>
      </c>
      <c r="T71" s="13">
        <v>256464556</v>
      </c>
      <c r="U71" s="28">
        <v>45996</v>
      </c>
      <c r="V71" s="28"/>
      <c r="W71" s="13"/>
      <c r="X71" s="13" t="s">
        <v>94</v>
      </c>
      <c r="Y71" s="13" t="s">
        <v>140</v>
      </c>
      <c r="Z71" s="13" t="s">
        <v>96</v>
      </c>
      <c r="AA71" s="13" t="s">
        <v>96</v>
      </c>
      <c r="AB71" s="13" t="s">
        <v>6</v>
      </c>
      <c r="AC71" s="13" t="s">
        <v>105</v>
      </c>
      <c r="AD71" s="13"/>
      <c r="AE71" s="13"/>
      <c r="AF71" s="13"/>
      <c r="AG71" s="13"/>
      <c r="AH71" s="13" t="s">
        <v>98</v>
      </c>
      <c r="AI71" s="13">
        <v>4.8999999999999998E-3</v>
      </c>
      <c r="AJ71" s="13">
        <v>0.1022</v>
      </c>
      <c r="AK71" s="13">
        <v>0.9</v>
      </c>
      <c r="AL71" s="13" t="s">
        <v>171</v>
      </c>
      <c r="AM71" s="13" t="s">
        <v>126</v>
      </c>
      <c r="AN71" s="13"/>
      <c r="AO71" s="13" t="s">
        <v>96</v>
      </c>
      <c r="AP71" s="13">
        <v>51</v>
      </c>
      <c r="AQ71" s="13">
        <v>1357</v>
      </c>
      <c r="AR71" s="13"/>
      <c r="AS71" s="13">
        <v>46027</v>
      </c>
      <c r="AT71" s="13"/>
      <c r="AU71" s="13"/>
      <c r="AV71" s="13"/>
      <c r="AW71" s="13"/>
      <c r="AX71" s="13"/>
      <c r="AY71" s="13"/>
      <c r="AZ71" s="13"/>
      <c r="BA71" s="13"/>
      <c r="BB71" s="13" t="s">
        <v>96</v>
      </c>
      <c r="BC71" s="13"/>
      <c r="BD71" s="13"/>
      <c r="BE71" s="13"/>
      <c r="BF71" s="13"/>
      <c r="BG71" s="28">
        <v>45999</v>
      </c>
      <c r="BH71" s="13" t="s">
        <v>112</v>
      </c>
      <c r="BI71" s="13"/>
      <c r="BJ71" s="13"/>
    </row>
    <row r="72" spans="1:62" x14ac:dyDescent="0.25">
      <c r="A72" s="13">
        <v>2025</v>
      </c>
      <c r="B72" s="28">
        <v>46003</v>
      </c>
      <c r="C72" s="28">
        <v>45992</v>
      </c>
      <c r="D72" s="28">
        <v>45992</v>
      </c>
      <c r="E72" s="13" t="s">
        <v>113</v>
      </c>
      <c r="F72" s="13" t="s">
        <v>151</v>
      </c>
      <c r="G72" s="13" t="s">
        <v>147</v>
      </c>
      <c r="H72" s="13" t="s">
        <v>11</v>
      </c>
      <c r="I72" s="13" t="s">
        <v>114</v>
      </c>
      <c r="J72" s="13" t="s">
        <v>91</v>
      </c>
      <c r="K72" s="28">
        <v>45992</v>
      </c>
      <c r="L72" s="13">
        <v>1</v>
      </c>
      <c r="M72" s="13" t="s">
        <v>352</v>
      </c>
      <c r="N72" s="13" t="s">
        <v>353</v>
      </c>
      <c r="O72" s="13">
        <v>8091.65</v>
      </c>
      <c r="P72" s="13">
        <v>8091.65</v>
      </c>
      <c r="Q72" s="13">
        <v>134860.78</v>
      </c>
      <c r="R72" s="13">
        <v>119717.82</v>
      </c>
      <c r="S72" s="13" t="s">
        <v>110</v>
      </c>
      <c r="T72" s="13">
        <v>256388207</v>
      </c>
      <c r="U72" s="28">
        <v>45994</v>
      </c>
      <c r="V72" s="28"/>
      <c r="W72" s="13"/>
      <c r="X72" s="13" t="s">
        <v>94</v>
      </c>
      <c r="Y72" s="13" t="s">
        <v>132</v>
      </c>
      <c r="Z72" s="13" t="s">
        <v>96</v>
      </c>
      <c r="AA72" s="13" t="s">
        <v>96</v>
      </c>
      <c r="AB72" s="13" t="s">
        <v>7</v>
      </c>
      <c r="AC72" s="13" t="s">
        <v>105</v>
      </c>
      <c r="AD72" s="13"/>
      <c r="AE72" s="13"/>
      <c r="AF72" s="13"/>
      <c r="AG72" s="13"/>
      <c r="AH72" s="13" t="s">
        <v>127</v>
      </c>
      <c r="AI72" s="13">
        <v>0</v>
      </c>
      <c r="AJ72" s="13">
        <v>0.94</v>
      </c>
      <c r="AK72" s="13">
        <v>0.9</v>
      </c>
      <c r="AL72" s="13" t="s">
        <v>143</v>
      </c>
      <c r="AM72" s="13" t="s">
        <v>168</v>
      </c>
      <c r="AN72" s="13"/>
      <c r="AO72" s="13" t="s">
        <v>96</v>
      </c>
      <c r="AP72" s="13" t="s">
        <v>99</v>
      </c>
      <c r="AQ72" s="13" t="s">
        <v>99</v>
      </c>
      <c r="AR72" s="13"/>
      <c r="AS72" s="13" t="s">
        <v>99</v>
      </c>
      <c r="AT72" s="13"/>
      <c r="AU72" s="13"/>
      <c r="AV72" s="13"/>
      <c r="AW72" s="13"/>
      <c r="AX72" s="13"/>
      <c r="AY72" s="13"/>
      <c r="AZ72" s="13"/>
      <c r="BA72" s="13"/>
      <c r="BB72" s="13" t="s">
        <v>96</v>
      </c>
      <c r="BC72" s="13"/>
      <c r="BD72" s="13"/>
      <c r="BE72" s="13"/>
      <c r="BF72" s="13"/>
      <c r="BG72" s="28">
        <v>45994</v>
      </c>
      <c r="BH72" s="13" t="s">
        <v>196</v>
      </c>
      <c r="BI72" s="13"/>
      <c r="BJ72" s="13"/>
    </row>
    <row r="73" spans="1:62" x14ac:dyDescent="0.25">
      <c r="A73" s="13">
        <v>2025</v>
      </c>
      <c r="B73" s="28">
        <v>46003</v>
      </c>
      <c r="C73" s="28">
        <v>45992</v>
      </c>
      <c r="D73" s="28">
        <v>45992</v>
      </c>
      <c r="E73" s="13" t="s">
        <v>148</v>
      </c>
      <c r="F73" s="13" t="s">
        <v>149</v>
      </c>
      <c r="G73" s="13" t="s">
        <v>147</v>
      </c>
      <c r="H73" s="13" t="s">
        <v>12</v>
      </c>
      <c r="I73" s="13" t="s">
        <v>90</v>
      </c>
      <c r="J73" s="13" t="s">
        <v>91</v>
      </c>
      <c r="K73" s="28">
        <v>45992</v>
      </c>
      <c r="L73" s="13">
        <v>1</v>
      </c>
      <c r="M73" s="13" t="s">
        <v>230</v>
      </c>
      <c r="N73" s="13" t="s">
        <v>231</v>
      </c>
      <c r="O73" s="13">
        <v>10000.01</v>
      </c>
      <c r="P73" s="13">
        <v>10000.01</v>
      </c>
      <c r="Q73" s="13">
        <v>175879.88</v>
      </c>
      <c r="R73" s="13">
        <v>83479.350000000006</v>
      </c>
      <c r="S73" s="13" t="s">
        <v>110</v>
      </c>
      <c r="T73" s="13">
        <v>256395041</v>
      </c>
      <c r="U73" s="28">
        <v>45996</v>
      </c>
      <c r="V73" s="28"/>
      <c r="W73" s="13" t="s">
        <v>118</v>
      </c>
      <c r="X73" s="13" t="s">
        <v>94</v>
      </c>
      <c r="Y73" s="13" t="s">
        <v>104</v>
      </c>
      <c r="Z73" s="13" t="s">
        <v>95</v>
      </c>
      <c r="AA73" s="13" t="s">
        <v>95</v>
      </c>
      <c r="AB73" s="13" t="s">
        <v>137</v>
      </c>
      <c r="AC73" s="13" t="s">
        <v>105</v>
      </c>
      <c r="AD73" s="13"/>
      <c r="AE73" s="13"/>
      <c r="AF73" s="13"/>
      <c r="AG73" s="13"/>
      <c r="AH73" s="13">
        <v>90</v>
      </c>
      <c r="AI73" s="13">
        <v>0</v>
      </c>
      <c r="AJ73" s="13">
        <v>0.94310000000000005</v>
      </c>
      <c r="AK73" s="13">
        <v>0.9</v>
      </c>
      <c r="AL73" s="13" t="s">
        <v>141</v>
      </c>
      <c r="AM73" s="13" t="s">
        <v>131</v>
      </c>
      <c r="AN73" s="13"/>
      <c r="AO73" s="13" t="s">
        <v>96</v>
      </c>
      <c r="AP73" s="13" t="s">
        <v>99</v>
      </c>
      <c r="AQ73" s="13" t="s">
        <v>99</v>
      </c>
      <c r="AR73" s="13"/>
      <c r="AS73" s="13" t="s">
        <v>99</v>
      </c>
      <c r="AT73" s="13"/>
      <c r="AU73" s="13"/>
      <c r="AV73" s="13" t="s">
        <v>121</v>
      </c>
      <c r="AW73" s="13" t="s">
        <v>101</v>
      </c>
      <c r="AX73" s="13" t="s">
        <v>102</v>
      </c>
      <c r="AY73" s="13" t="s">
        <v>154</v>
      </c>
      <c r="AZ73" s="13"/>
      <c r="BA73" s="13"/>
      <c r="BB73" s="13" t="s">
        <v>96</v>
      </c>
      <c r="BC73" s="13"/>
      <c r="BD73" s="13"/>
      <c r="BE73" s="13"/>
      <c r="BF73" s="13"/>
      <c r="BG73" s="28">
        <v>45992</v>
      </c>
      <c r="BH73" s="13" t="s">
        <v>112</v>
      </c>
      <c r="BI73" s="13"/>
      <c r="BJ73" s="13"/>
    </row>
    <row r="74" spans="1:62" x14ac:dyDescent="0.25">
      <c r="A74" s="13">
        <v>2025</v>
      </c>
      <c r="B74" s="28">
        <v>46003</v>
      </c>
      <c r="C74" s="28">
        <v>45992</v>
      </c>
      <c r="D74" s="28">
        <v>45992</v>
      </c>
      <c r="E74" s="13" t="s">
        <v>148</v>
      </c>
      <c r="F74" s="13" t="s">
        <v>149</v>
      </c>
      <c r="G74" s="13" t="s">
        <v>147</v>
      </c>
      <c r="H74" s="13" t="s">
        <v>12</v>
      </c>
      <c r="I74" s="13" t="s">
        <v>90</v>
      </c>
      <c r="J74" s="13" t="s">
        <v>91</v>
      </c>
      <c r="K74" s="28">
        <v>45992</v>
      </c>
      <c r="L74" s="13">
        <v>1</v>
      </c>
      <c r="M74" s="13" t="s">
        <v>256</v>
      </c>
      <c r="N74" s="13" t="s">
        <v>257</v>
      </c>
      <c r="O74" s="13">
        <v>30000.49</v>
      </c>
      <c r="P74" s="13">
        <v>30000.49</v>
      </c>
      <c r="Q74" s="13">
        <v>559107.80000000005</v>
      </c>
      <c r="R74" s="13">
        <v>399176.58</v>
      </c>
      <c r="S74" s="13" t="s">
        <v>110</v>
      </c>
      <c r="T74" s="13">
        <v>256388269</v>
      </c>
      <c r="U74" s="28">
        <v>45996</v>
      </c>
      <c r="V74" s="28"/>
      <c r="W74" s="13" t="s">
        <v>118</v>
      </c>
      <c r="X74" s="13" t="s">
        <v>94</v>
      </c>
      <c r="Y74" s="13" t="s">
        <v>354</v>
      </c>
      <c r="Z74" s="13" t="s">
        <v>95</v>
      </c>
      <c r="AA74" s="13" t="s">
        <v>95</v>
      </c>
      <c r="AB74" s="13" t="s">
        <v>6</v>
      </c>
      <c r="AC74" s="13" t="s">
        <v>105</v>
      </c>
      <c r="AD74" s="13"/>
      <c r="AE74" s="13"/>
      <c r="AF74" s="13"/>
      <c r="AG74" s="13"/>
      <c r="AH74" s="13">
        <v>90</v>
      </c>
      <c r="AI74" s="13">
        <v>0</v>
      </c>
      <c r="AJ74" s="13">
        <v>0.94630000000000003</v>
      </c>
      <c r="AK74" s="13">
        <v>0.9</v>
      </c>
      <c r="AL74" s="13" t="s">
        <v>172</v>
      </c>
      <c r="AM74" s="13" t="s">
        <v>124</v>
      </c>
      <c r="AN74" s="13"/>
      <c r="AO74" s="13" t="s">
        <v>96</v>
      </c>
      <c r="AP74" s="13" t="s">
        <v>99</v>
      </c>
      <c r="AQ74" s="13" t="s">
        <v>99</v>
      </c>
      <c r="AR74" s="13"/>
      <c r="AS74" s="13" t="s">
        <v>99</v>
      </c>
      <c r="AT74" s="13"/>
      <c r="AU74" s="13"/>
      <c r="AV74" s="13" t="s">
        <v>100</v>
      </c>
      <c r="AW74" s="13" t="s">
        <v>101</v>
      </c>
      <c r="AX74" s="13" t="s">
        <v>102</v>
      </c>
      <c r="AY74" s="13" t="s">
        <v>154</v>
      </c>
      <c r="AZ74" s="13"/>
      <c r="BA74" s="13"/>
      <c r="BB74" s="13" t="s">
        <v>95</v>
      </c>
      <c r="BC74" s="13" t="s">
        <v>133</v>
      </c>
      <c r="BD74" s="13"/>
      <c r="BE74" s="13"/>
      <c r="BF74" s="13"/>
      <c r="BG74" s="28">
        <v>45994</v>
      </c>
      <c r="BH74" s="13" t="s">
        <v>112</v>
      </c>
      <c r="BI74" s="13"/>
      <c r="BJ74" s="13"/>
    </row>
    <row r="75" spans="1:62" x14ac:dyDescent="0.25">
      <c r="A75" s="13">
        <v>2025</v>
      </c>
      <c r="B75" s="28">
        <v>46003</v>
      </c>
      <c r="C75" s="28">
        <v>45992</v>
      </c>
      <c r="D75" s="28"/>
      <c r="E75" s="13" t="s">
        <v>120</v>
      </c>
      <c r="F75" s="13" t="s">
        <v>150</v>
      </c>
      <c r="G75" s="13" t="s">
        <v>147</v>
      </c>
      <c r="H75" s="13" t="s">
        <v>12</v>
      </c>
      <c r="I75" s="13" t="s">
        <v>139</v>
      </c>
      <c r="J75" s="13" t="s">
        <v>107</v>
      </c>
      <c r="K75" s="28">
        <v>45992</v>
      </c>
      <c r="L75" s="13">
        <v>1</v>
      </c>
      <c r="M75" s="13" t="s">
        <v>286</v>
      </c>
      <c r="N75" s="13" t="s">
        <v>287</v>
      </c>
      <c r="O75" s="13">
        <v>16000.42</v>
      </c>
      <c r="P75" s="13">
        <v>16000.42</v>
      </c>
      <c r="Q75" s="13">
        <v>152533.44</v>
      </c>
      <c r="R75" s="13">
        <v>137347.68</v>
      </c>
      <c r="S75" s="13" t="s">
        <v>129</v>
      </c>
      <c r="T75" s="13">
        <v>256388412</v>
      </c>
      <c r="U75" s="28">
        <v>45994</v>
      </c>
      <c r="V75" s="28"/>
      <c r="W75" s="13"/>
      <c r="X75" s="13" t="s">
        <v>94</v>
      </c>
      <c r="Y75" s="13" t="s">
        <v>354</v>
      </c>
      <c r="Z75" s="13" t="s">
        <v>96</v>
      </c>
      <c r="AA75" s="13" t="s">
        <v>96</v>
      </c>
      <c r="AB75" s="13" t="s">
        <v>7</v>
      </c>
      <c r="AC75" s="13" t="s">
        <v>105</v>
      </c>
      <c r="AD75" s="13"/>
      <c r="AE75" s="13"/>
      <c r="AF75" s="13"/>
      <c r="AG75" s="13" t="s">
        <v>355</v>
      </c>
      <c r="AH75" s="13">
        <v>90</v>
      </c>
      <c r="AI75" s="13">
        <v>0</v>
      </c>
      <c r="AJ75" s="13">
        <v>0.89870000000000005</v>
      </c>
      <c r="AK75" s="13">
        <v>0.9</v>
      </c>
      <c r="AL75" s="13" t="s">
        <v>141</v>
      </c>
      <c r="AM75" s="13" t="s">
        <v>168</v>
      </c>
      <c r="AN75" s="13"/>
      <c r="AO75" s="13" t="s">
        <v>96</v>
      </c>
      <c r="AP75" s="13" t="s">
        <v>99</v>
      </c>
      <c r="AQ75" s="13" t="s">
        <v>99</v>
      </c>
      <c r="AR75" s="13"/>
      <c r="AS75" s="13" t="s">
        <v>99</v>
      </c>
      <c r="AT75" s="13"/>
      <c r="AU75" s="13"/>
      <c r="AV75" s="13"/>
      <c r="AW75" s="13"/>
      <c r="AX75" s="13"/>
      <c r="AY75" s="13"/>
      <c r="AZ75" s="13"/>
      <c r="BA75" s="13"/>
      <c r="BB75" s="13" t="s">
        <v>96</v>
      </c>
      <c r="BC75" s="13"/>
      <c r="BD75" s="13"/>
      <c r="BE75" s="13"/>
      <c r="BF75" s="13"/>
      <c r="BG75" s="28"/>
      <c r="BH75" s="13" t="s">
        <v>112</v>
      </c>
      <c r="BI75" s="13"/>
      <c r="BJ75" s="13"/>
    </row>
    <row r="76" spans="1:62" x14ac:dyDescent="0.25">
      <c r="A76" s="13">
        <v>2025</v>
      </c>
      <c r="B76" s="28">
        <v>46003</v>
      </c>
      <c r="C76" s="28">
        <v>45992</v>
      </c>
      <c r="D76" s="28">
        <v>45992</v>
      </c>
      <c r="E76" s="13" t="s">
        <v>113</v>
      </c>
      <c r="F76" s="13" t="s">
        <v>151</v>
      </c>
      <c r="G76" s="13" t="s">
        <v>147</v>
      </c>
      <c r="H76" s="13" t="s">
        <v>11</v>
      </c>
      <c r="I76" s="13" t="s">
        <v>114</v>
      </c>
      <c r="J76" s="13" t="s">
        <v>91</v>
      </c>
      <c r="K76" s="28">
        <v>45992</v>
      </c>
      <c r="L76" s="13">
        <v>1</v>
      </c>
      <c r="M76" s="13" t="s">
        <v>356</v>
      </c>
      <c r="N76" s="13" t="s">
        <v>357</v>
      </c>
      <c r="O76" s="13">
        <v>1157.47</v>
      </c>
      <c r="P76" s="13">
        <v>1157.47</v>
      </c>
      <c r="Q76" s="13">
        <v>14468.33</v>
      </c>
      <c r="R76" s="13">
        <v>929.15</v>
      </c>
      <c r="S76" s="13" t="s">
        <v>103</v>
      </c>
      <c r="T76" s="13">
        <v>256389497</v>
      </c>
      <c r="U76" s="28">
        <v>45993</v>
      </c>
      <c r="V76" s="28">
        <v>46003</v>
      </c>
      <c r="W76" s="13"/>
      <c r="X76" s="13" t="s">
        <v>94</v>
      </c>
      <c r="Y76" s="13" t="s">
        <v>132</v>
      </c>
      <c r="Z76" s="13" t="s">
        <v>96</v>
      </c>
      <c r="AA76" s="13" t="s">
        <v>96</v>
      </c>
      <c r="AB76" s="13" t="s">
        <v>6</v>
      </c>
      <c r="AC76" s="13" t="s">
        <v>105</v>
      </c>
      <c r="AD76" s="13"/>
      <c r="AE76" s="13"/>
      <c r="AF76" s="13"/>
      <c r="AG76" s="13"/>
      <c r="AH76" s="13" t="s">
        <v>127</v>
      </c>
      <c r="AI76" s="13">
        <v>0</v>
      </c>
      <c r="AJ76" s="13">
        <v>0.92</v>
      </c>
      <c r="AK76" s="13">
        <v>0.9</v>
      </c>
      <c r="AL76" s="13" t="s">
        <v>144</v>
      </c>
      <c r="AM76" s="13" t="s">
        <v>126</v>
      </c>
      <c r="AN76" s="13"/>
      <c r="AO76" s="13" t="s">
        <v>96</v>
      </c>
      <c r="AP76" s="13" t="s">
        <v>99</v>
      </c>
      <c r="AQ76" s="13" t="s">
        <v>99</v>
      </c>
      <c r="AR76" s="13"/>
      <c r="AS76" s="13" t="s">
        <v>99</v>
      </c>
      <c r="AT76" s="13"/>
      <c r="AU76" s="13"/>
      <c r="AV76" s="13"/>
      <c r="AW76" s="13"/>
      <c r="AX76" s="13"/>
      <c r="AY76" s="13"/>
      <c r="AZ76" s="13"/>
      <c r="BA76" s="13"/>
      <c r="BB76" s="13" t="s">
        <v>96</v>
      </c>
      <c r="BC76" s="13"/>
      <c r="BD76" s="13"/>
      <c r="BE76" s="13"/>
      <c r="BF76" s="13"/>
      <c r="BG76" s="28"/>
      <c r="BH76" s="13" t="s">
        <v>112</v>
      </c>
      <c r="BI76" s="13"/>
      <c r="BJ76" s="13"/>
    </row>
    <row r="77" spans="1:62" x14ac:dyDescent="0.25">
      <c r="A77" s="13">
        <v>2025</v>
      </c>
      <c r="B77" s="28">
        <v>46003</v>
      </c>
      <c r="C77" s="28">
        <v>45992</v>
      </c>
      <c r="D77" s="28">
        <v>45992</v>
      </c>
      <c r="E77" s="13" t="s">
        <v>148</v>
      </c>
      <c r="F77" s="13" t="s">
        <v>149</v>
      </c>
      <c r="G77" s="13" t="s">
        <v>147</v>
      </c>
      <c r="H77" s="13" t="s">
        <v>12</v>
      </c>
      <c r="I77" s="13" t="s">
        <v>90</v>
      </c>
      <c r="J77" s="13" t="s">
        <v>91</v>
      </c>
      <c r="K77" s="28">
        <v>45992</v>
      </c>
      <c r="L77" s="13">
        <v>1</v>
      </c>
      <c r="M77" s="13" t="s">
        <v>194</v>
      </c>
      <c r="N77" s="13" t="s">
        <v>195</v>
      </c>
      <c r="O77" s="13">
        <v>20973.37</v>
      </c>
      <c r="P77" s="13">
        <v>20973.37</v>
      </c>
      <c r="Q77" s="13">
        <v>202774.58</v>
      </c>
      <c r="R77" s="13">
        <v>173099.1</v>
      </c>
      <c r="S77" s="13" t="s">
        <v>93</v>
      </c>
      <c r="T77" s="13">
        <v>256388260</v>
      </c>
      <c r="U77" s="28">
        <v>46003</v>
      </c>
      <c r="V77" s="28"/>
      <c r="W77" s="13"/>
      <c r="X77" s="13" t="s">
        <v>94</v>
      </c>
      <c r="Y77" s="13" t="s">
        <v>354</v>
      </c>
      <c r="Z77" s="13" t="s">
        <v>95</v>
      </c>
      <c r="AA77" s="13" t="s">
        <v>96</v>
      </c>
      <c r="AB77" s="13" t="s">
        <v>137</v>
      </c>
      <c r="AC77" s="13" t="s">
        <v>105</v>
      </c>
      <c r="AD77" s="13"/>
      <c r="AE77" s="13"/>
      <c r="AF77" s="13"/>
      <c r="AG77" s="13"/>
      <c r="AH77" s="13">
        <v>90</v>
      </c>
      <c r="AI77" s="13">
        <v>0</v>
      </c>
      <c r="AJ77" s="13">
        <v>0.90380000000000005</v>
      </c>
      <c r="AK77" s="13">
        <v>0.9</v>
      </c>
      <c r="AL77" s="13" t="s">
        <v>141</v>
      </c>
      <c r="AM77" s="13" t="s">
        <v>117</v>
      </c>
      <c r="AN77" s="13"/>
      <c r="AO77" s="13" t="s">
        <v>96</v>
      </c>
      <c r="AP77" s="13" t="s">
        <v>99</v>
      </c>
      <c r="AQ77" s="13" t="s">
        <v>99</v>
      </c>
      <c r="AR77" s="13"/>
      <c r="AS77" s="13" t="s">
        <v>99</v>
      </c>
      <c r="AT77" s="13"/>
      <c r="AU77" s="13"/>
      <c r="AV77" s="13" t="s">
        <v>100</v>
      </c>
      <c r="AW77" s="13" t="s">
        <v>101</v>
      </c>
      <c r="AX77" s="13" t="s">
        <v>102</v>
      </c>
      <c r="AY77" s="13" t="s">
        <v>154</v>
      </c>
      <c r="AZ77" s="13"/>
      <c r="BA77" s="13"/>
      <c r="BB77" s="13" t="s">
        <v>96</v>
      </c>
      <c r="BC77" s="13"/>
      <c r="BD77" s="13"/>
      <c r="BE77" s="13"/>
      <c r="BF77" s="13"/>
      <c r="BG77" s="28"/>
      <c r="BH77" s="13" t="s">
        <v>112</v>
      </c>
      <c r="BI77" s="13"/>
      <c r="BJ77" s="13"/>
    </row>
    <row r="78" spans="1:62" x14ac:dyDescent="0.25">
      <c r="A78" s="13">
        <v>2025</v>
      </c>
      <c r="B78" s="28">
        <v>46003</v>
      </c>
      <c r="C78" s="28">
        <v>45992</v>
      </c>
      <c r="D78" s="28">
        <v>45992</v>
      </c>
      <c r="E78" s="13" t="s">
        <v>120</v>
      </c>
      <c r="F78" s="13" t="s">
        <v>150</v>
      </c>
      <c r="G78" s="13" t="s">
        <v>147</v>
      </c>
      <c r="H78" s="13" t="s">
        <v>12</v>
      </c>
      <c r="I78" s="13" t="s">
        <v>139</v>
      </c>
      <c r="J78" s="13" t="s">
        <v>107</v>
      </c>
      <c r="K78" s="28">
        <v>45992</v>
      </c>
      <c r="L78" s="13">
        <v>1</v>
      </c>
      <c r="M78" s="13" t="s">
        <v>358</v>
      </c>
      <c r="N78" s="13" t="s">
        <v>359</v>
      </c>
      <c r="O78" s="13">
        <v>2256.3000000000002</v>
      </c>
      <c r="P78" s="13">
        <v>2256.3000000000002</v>
      </c>
      <c r="Q78" s="13">
        <v>2256.3000000000002</v>
      </c>
      <c r="R78" s="13">
        <v>0</v>
      </c>
      <c r="S78" s="13" t="s">
        <v>103</v>
      </c>
      <c r="T78" s="13">
        <v>256392039</v>
      </c>
      <c r="U78" s="28">
        <v>45994</v>
      </c>
      <c r="V78" s="28">
        <v>46006</v>
      </c>
      <c r="W78" s="13"/>
      <c r="X78" s="13" t="s">
        <v>94</v>
      </c>
      <c r="Y78" s="13" t="s">
        <v>104</v>
      </c>
      <c r="Z78" s="13" t="s">
        <v>96</v>
      </c>
      <c r="AA78" s="13" t="s">
        <v>96</v>
      </c>
      <c r="AB78" s="13" t="s">
        <v>6</v>
      </c>
      <c r="AC78" s="13" t="s">
        <v>97</v>
      </c>
      <c r="AD78" s="13"/>
      <c r="AE78" s="13"/>
      <c r="AF78" s="13"/>
      <c r="AG78" s="13"/>
      <c r="AH78" s="13" t="s">
        <v>127</v>
      </c>
      <c r="AI78" s="13">
        <v>0</v>
      </c>
      <c r="AJ78" s="13">
        <v>0</v>
      </c>
      <c r="AK78" s="13">
        <v>0.9</v>
      </c>
      <c r="AL78" s="13" t="s">
        <v>179</v>
      </c>
      <c r="AM78" s="13" t="s">
        <v>164</v>
      </c>
      <c r="AN78" s="13"/>
      <c r="AO78" s="13" t="s">
        <v>96</v>
      </c>
      <c r="AP78" s="13" t="s">
        <v>99</v>
      </c>
      <c r="AQ78" s="13" t="s">
        <v>99</v>
      </c>
      <c r="AR78" s="13"/>
      <c r="AS78" s="13" t="s">
        <v>99</v>
      </c>
      <c r="AT78" s="13"/>
      <c r="AU78" s="13"/>
      <c r="AV78" s="13"/>
      <c r="AW78" s="13"/>
      <c r="AX78" s="13"/>
      <c r="AY78" s="13"/>
      <c r="AZ78" s="13"/>
      <c r="BA78" s="13"/>
      <c r="BB78" s="13" t="s">
        <v>96</v>
      </c>
      <c r="BC78" s="13"/>
      <c r="BD78" s="13"/>
      <c r="BE78" s="13"/>
      <c r="BF78" s="13"/>
      <c r="BG78" s="28"/>
      <c r="BH78" s="13" t="s">
        <v>112</v>
      </c>
      <c r="BI78" s="13"/>
      <c r="BJ78" s="13"/>
    </row>
    <row r="79" spans="1:62" x14ac:dyDescent="0.25">
      <c r="A79" s="13">
        <v>2025</v>
      </c>
      <c r="B79" s="28">
        <v>46003</v>
      </c>
      <c r="C79" s="28">
        <v>45992</v>
      </c>
      <c r="D79" s="28">
        <v>45993</v>
      </c>
      <c r="E79" s="13" t="s">
        <v>148</v>
      </c>
      <c r="F79" s="13" t="s">
        <v>149</v>
      </c>
      <c r="G79" s="13" t="s">
        <v>147</v>
      </c>
      <c r="H79" s="13" t="s">
        <v>12</v>
      </c>
      <c r="I79" s="13" t="s">
        <v>90</v>
      </c>
      <c r="J79" s="13" t="s">
        <v>91</v>
      </c>
      <c r="K79" s="28">
        <v>45992</v>
      </c>
      <c r="L79" s="13">
        <v>1</v>
      </c>
      <c r="M79" s="13" t="s">
        <v>216</v>
      </c>
      <c r="N79" s="13" t="s">
        <v>217</v>
      </c>
      <c r="O79" s="13">
        <v>9499.9699999999993</v>
      </c>
      <c r="P79" s="13">
        <v>357452.53</v>
      </c>
      <c r="Q79" s="13">
        <v>871835.36</v>
      </c>
      <c r="R79" s="13">
        <v>293003.28999999998</v>
      </c>
      <c r="S79" s="13" t="s">
        <v>103</v>
      </c>
      <c r="T79" s="13">
        <v>256390885</v>
      </c>
      <c r="U79" s="28">
        <v>45999</v>
      </c>
      <c r="V79" s="28">
        <v>46009</v>
      </c>
      <c r="W79" s="13" t="s">
        <v>118</v>
      </c>
      <c r="X79" s="13" t="s">
        <v>94</v>
      </c>
      <c r="Y79" s="13" t="s">
        <v>354</v>
      </c>
      <c r="Z79" s="13" t="s">
        <v>95</v>
      </c>
      <c r="AA79" s="13" t="s">
        <v>95</v>
      </c>
      <c r="AB79" s="13" t="s">
        <v>6</v>
      </c>
      <c r="AC79" s="13" t="s">
        <v>105</v>
      </c>
      <c r="AD79" s="13"/>
      <c r="AE79" s="13"/>
      <c r="AF79" s="13"/>
      <c r="AG79" s="13"/>
      <c r="AH79" s="13">
        <v>90</v>
      </c>
      <c r="AI79" s="13">
        <v>1.12E-2</v>
      </c>
      <c r="AJ79" s="13">
        <v>0.59</v>
      </c>
      <c r="AK79" s="13">
        <v>0.9</v>
      </c>
      <c r="AL79" s="13" t="s">
        <v>178</v>
      </c>
      <c r="AM79" s="13" t="s">
        <v>126</v>
      </c>
      <c r="AN79" s="13"/>
      <c r="AO79" s="13" t="s">
        <v>96</v>
      </c>
      <c r="AP79" s="13">
        <v>121</v>
      </c>
      <c r="AQ79" s="13">
        <v>5300.12</v>
      </c>
      <c r="AR79" s="13"/>
      <c r="AS79" s="13">
        <v>46025</v>
      </c>
      <c r="AT79" s="13"/>
      <c r="AU79" s="13"/>
      <c r="AV79" s="13" t="s">
        <v>100</v>
      </c>
      <c r="AW79" s="13" t="s">
        <v>101</v>
      </c>
      <c r="AX79" s="13" t="s">
        <v>102</v>
      </c>
      <c r="AY79" s="13" t="s">
        <v>154</v>
      </c>
      <c r="AZ79" s="13"/>
      <c r="BA79" s="13"/>
      <c r="BB79" s="13" t="s">
        <v>96</v>
      </c>
      <c r="BC79" s="13"/>
      <c r="BD79" s="13"/>
      <c r="BE79" s="13"/>
      <c r="BF79" s="13"/>
      <c r="BG79" s="28"/>
      <c r="BH79" s="13" t="s">
        <v>112</v>
      </c>
      <c r="BI79" s="13"/>
      <c r="BJ79" s="13"/>
    </row>
    <row r="80" spans="1:62" x14ac:dyDescent="0.25">
      <c r="A80" s="13">
        <v>2025</v>
      </c>
      <c r="B80" s="28">
        <v>46003</v>
      </c>
      <c r="C80" s="28">
        <v>45992</v>
      </c>
      <c r="D80" s="28"/>
      <c r="E80" s="13" t="s">
        <v>120</v>
      </c>
      <c r="F80" s="13" t="s">
        <v>150</v>
      </c>
      <c r="G80" s="13" t="s">
        <v>147</v>
      </c>
      <c r="H80" s="13" t="s">
        <v>12</v>
      </c>
      <c r="I80" s="13" t="s">
        <v>139</v>
      </c>
      <c r="J80" s="13" t="s">
        <v>107</v>
      </c>
      <c r="K80" s="28">
        <v>45992</v>
      </c>
      <c r="L80" s="13">
        <v>1</v>
      </c>
      <c r="M80" s="13" t="s">
        <v>360</v>
      </c>
      <c r="N80" s="13" t="s">
        <v>361</v>
      </c>
      <c r="O80" s="13">
        <v>3000</v>
      </c>
      <c r="P80" s="13">
        <v>101939.26</v>
      </c>
      <c r="Q80" s="13">
        <v>357462.23</v>
      </c>
      <c r="R80" s="13">
        <v>290035.8</v>
      </c>
      <c r="S80" s="13" t="s">
        <v>129</v>
      </c>
      <c r="T80" s="13">
        <v>256391429</v>
      </c>
      <c r="U80" s="28">
        <v>45996</v>
      </c>
      <c r="V80" s="28"/>
      <c r="W80" s="13"/>
      <c r="X80" s="13" t="s">
        <v>94</v>
      </c>
      <c r="Y80" s="13" t="s">
        <v>354</v>
      </c>
      <c r="Z80" s="13" t="s">
        <v>95</v>
      </c>
      <c r="AA80" s="13" t="s">
        <v>96</v>
      </c>
      <c r="AB80" s="13" t="s">
        <v>137</v>
      </c>
      <c r="AC80" s="13" t="s">
        <v>105</v>
      </c>
      <c r="AD80" s="13"/>
      <c r="AE80" s="13"/>
      <c r="AF80" s="13"/>
      <c r="AG80" s="13" t="s">
        <v>362</v>
      </c>
      <c r="AH80" s="13">
        <v>90</v>
      </c>
      <c r="AI80" s="13">
        <v>1.12E-2</v>
      </c>
      <c r="AJ80" s="13">
        <v>0.72260000000000002</v>
      </c>
      <c r="AK80" s="13">
        <v>0.9</v>
      </c>
      <c r="AL80" s="13" t="s">
        <v>142</v>
      </c>
      <c r="AM80" s="13" t="s">
        <v>111</v>
      </c>
      <c r="AN80" s="13"/>
      <c r="AO80" s="13" t="s">
        <v>96</v>
      </c>
      <c r="AP80" s="13">
        <v>51</v>
      </c>
      <c r="AQ80" s="13">
        <v>2599.54</v>
      </c>
      <c r="AR80" s="13"/>
      <c r="AS80" s="13">
        <v>46027</v>
      </c>
      <c r="AT80" s="13"/>
      <c r="AU80" s="13"/>
      <c r="AV80" s="13" t="s">
        <v>135</v>
      </c>
      <c r="AW80" s="13" t="s">
        <v>101</v>
      </c>
      <c r="AX80" s="13" t="s">
        <v>102</v>
      </c>
      <c r="AY80" s="13" t="s">
        <v>122</v>
      </c>
      <c r="AZ80" s="13"/>
      <c r="BA80" s="13"/>
      <c r="BB80" s="13" t="s">
        <v>96</v>
      </c>
      <c r="BC80" s="13"/>
      <c r="BD80" s="13"/>
      <c r="BE80" s="13"/>
      <c r="BF80" s="13"/>
      <c r="BG80" s="28"/>
      <c r="BH80" s="13" t="s">
        <v>112</v>
      </c>
      <c r="BI80" s="13"/>
      <c r="BJ80" s="13"/>
    </row>
    <row r="81" spans="1:62" x14ac:dyDescent="0.25">
      <c r="A81" s="13">
        <v>2025</v>
      </c>
      <c r="B81" s="28">
        <v>46003</v>
      </c>
      <c r="C81" s="28">
        <v>45992</v>
      </c>
      <c r="D81" s="28">
        <v>45994</v>
      </c>
      <c r="E81" s="13" t="s">
        <v>113</v>
      </c>
      <c r="F81" s="13" t="s">
        <v>151</v>
      </c>
      <c r="G81" s="13" t="s">
        <v>147</v>
      </c>
      <c r="H81" s="13" t="s">
        <v>11</v>
      </c>
      <c r="I81" s="13" t="s">
        <v>114</v>
      </c>
      <c r="J81" s="13" t="s">
        <v>91</v>
      </c>
      <c r="K81" s="28">
        <v>45992</v>
      </c>
      <c r="L81" s="13">
        <v>1</v>
      </c>
      <c r="M81" s="13" t="s">
        <v>224</v>
      </c>
      <c r="N81" s="13" t="s">
        <v>225</v>
      </c>
      <c r="O81" s="13">
        <v>22193.94</v>
      </c>
      <c r="P81" s="13">
        <v>22193.94</v>
      </c>
      <c r="Q81" s="13">
        <v>88568.58</v>
      </c>
      <c r="R81" s="13">
        <v>79109.740000000005</v>
      </c>
      <c r="S81" s="13" t="s">
        <v>93</v>
      </c>
      <c r="T81" s="13">
        <v>256399680</v>
      </c>
      <c r="U81" s="28">
        <v>46013</v>
      </c>
      <c r="V81" s="28"/>
      <c r="W81" s="13"/>
      <c r="X81" s="13" t="s">
        <v>94</v>
      </c>
      <c r="Y81" s="13" t="s">
        <v>354</v>
      </c>
      <c r="Z81" s="13" t="s">
        <v>95</v>
      </c>
      <c r="AA81" s="13" t="s">
        <v>96</v>
      </c>
      <c r="AB81" s="13" t="s">
        <v>6</v>
      </c>
      <c r="AC81" s="13" t="s">
        <v>105</v>
      </c>
      <c r="AD81" s="13"/>
      <c r="AE81" s="13"/>
      <c r="AF81" s="13"/>
      <c r="AG81" s="13"/>
      <c r="AH81" s="13">
        <v>90</v>
      </c>
      <c r="AI81" s="13">
        <v>0</v>
      </c>
      <c r="AJ81" s="13">
        <v>0.75160000000000005</v>
      </c>
      <c r="AK81" s="13">
        <v>0.9</v>
      </c>
      <c r="AL81" s="13" t="s">
        <v>138</v>
      </c>
      <c r="AM81" s="13" t="s">
        <v>123</v>
      </c>
      <c r="AN81" s="13"/>
      <c r="AO81" s="13" t="s">
        <v>96</v>
      </c>
      <c r="AP81" s="13" t="s">
        <v>99</v>
      </c>
      <c r="AQ81" s="13" t="s">
        <v>99</v>
      </c>
      <c r="AR81" s="13"/>
      <c r="AS81" s="13" t="s">
        <v>99</v>
      </c>
      <c r="AT81" s="13"/>
      <c r="AU81" s="13"/>
      <c r="AV81" s="13" t="s">
        <v>115</v>
      </c>
      <c r="AW81" s="13" t="s">
        <v>101</v>
      </c>
      <c r="AX81" s="13" t="s">
        <v>116</v>
      </c>
      <c r="AY81" s="13"/>
      <c r="AZ81" s="13"/>
      <c r="BA81" s="13"/>
      <c r="BB81" s="13" t="s">
        <v>95</v>
      </c>
      <c r="BC81" s="13" t="s">
        <v>133</v>
      </c>
      <c r="BD81" s="13"/>
      <c r="BE81" s="13"/>
      <c r="BF81" s="13"/>
      <c r="BG81" s="28"/>
      <c r="BH81" s="13" t="s">
        <v>112</v>
      </c>
      <c r="BI81" s="13"/>
      <c r="BJ81" s="13"/>
    </row>
    <row r="82" spans="1:62" x14ac:dyDescent="0.25">
      <c r="A82" s="13">
        <v>2025</v>
      </c>
      <c r="B82" s="28">
        <v>46003</v>
      </c>
      <c r="C82" s="28">
        <v>45992</v>
      </c>
      <c r="D82" s="28"/>
      <c r="E82" s="13" t="s">
        <v>148</v>
      </c>
      <c r="F82" s="13" t="s">
        <v>149</v>
      </c>
      <c r="G82" s="13" t="s">
        <v>147</v>
      </c>
      <c r="H82" s="13" t="s">
        <v>12</v>
      </c>
      <c r="I82" s="13" t="s">
        <v>90</v>
      </c>
      <c r="J82" s="13" t="s">
        <v>107</v>
      </c>
      <c r="K82" s="28">
        <v>45992</v>
      </c>
      <c r="L82" s="13">
        <v>1</v>
      </c>
      <c r="M82" s="13" t="s">
        <v>260</v>
      </c>
      <c r="N82" s="13" t="s">
        <v>261</v>
      </c>
      <c r="O82" s="13">
        <v>5000</v>
      </c>
      <c r="P82" s="13">
        <v>284483.81</v>
      </c>
      <c r="Q82" s="13">
        <v>406405.44</v>
      </c>
      <c r="R82" s="13">
        <v>396455.03</v>
      </c>
      <c r="S82" s="13" t="s">
        <v>129</v>
      </c>
      <c r="T82" s="13">
        <v>256046526</v>
      </c>
      <c r="U82" s="28">
        <v>45996</v>
      </c>
      <c r="V82" s="28"/>
      <c r="W82" s="13"/>
      <c r="X82" s="13" t="s">
        <v>94</v>
      </c>
      <c r="Y82" s="13" t="s">
        <v>354</v>
      </c>
      <c r="Z82" s="13" t="s">
        <v>95</v>
      </c>
      <c r="AA82" s="13" t="s">
        <v>96</v>
      </c>
      <c r="AB82" s="13" t="s">
        <v>6</v>
      </c>
      <c r="AC82" s="13" t="s">
        <v>105</v>
      </c>
      <c r="AD82" s="13"/>
      <c r="AE82" s="13"/>
      <c r="AF82" s="13"/>
      <c r="AG82" s="13" t="s">
        <v>363</v>
      </c>
      <c r="AH82" s="13">
        <v>90</v>
      </c>
      <c r="AI82" s="13">
        <v>1.12E-2</v>
      </c>
      <c r="AJ82" s="13">
        <v>0.3</v>
      </c>
      <c r="AK82" s="13">
        <v>0.9</v>
      </c>
      <c r="AL82" s="13" t="s">
        <v>141</v>
      </c>
      <c r="AM82" s="13" t="s">
        <v>126</v>
      </c>
      <c r="AN82" s="13"/>
      <c r="AO82" s="13" t="s">
        <v>96</v>
      </c>
      <c r="AP82" s="13">
        <v>86</v>
      </c>
      <c r="AQ82" s="13">
        <v>5157.28</v>
      </c>
      <c r="AR82" s="13"/>
      <c r="AS82" s="13">
        <v>45674</v>
      </c>
      <c r="AT82" s="13"/>
      <c r="AU82" s="13"/>
      <c r="AV82" s="13" t="s">
        <v>121</v>
      </c>
      <c r="AW82" s="13" t="s">
        <v>101</v>
      </c>
      <c r="AX82" s="13" t="s">
        <v>116</v>
      </c>
      <c r="AY82" s="13"/>
      <c r="AZ82" s="13"/>
      <c r="BA82" s="13"/>
      <c r="BB82" s="13" t="s">
        <v>96</v>
      </c>
      <c r="BC82" s="13"/>
      <c r="BD82" s="13"/>
      <c r="BE82" s="13"/>
      <c r="BF82" s="13"/>
      <c r="BG82" s="28"/>
      <c r="BH82" s="13" t="s">
        <v>196</v>
      </c>
      <c r="BI82" s="13"/>
      <c r="BJ82" s="13"/>
    </row>
    <row r="83" spans="1:62" x14ac:dyDescent="0.25">
      <c r="A83" s="13">
        <v>2025</v>
      </c>
      <c r="B83" s="28">
        <v>46003</v>
      </c>
      <c r="C83" s="28">
        <v>45992</v>
      </c>
      <c r="D83" s="28">
        <v>45992</v>
      </c>
      <c r="E83" s="13" t="s">
        <v>148</v>
      </c>
      <c r="F83" s="13" t="s">
        <v>149</v>
      </c>
      <c r="G83" s="13" t="s">
        <v>147</v>
      </c>
      <c r="H83" s="13" t="s">
        <v>12</v>
      </c>
      <c r="I83" s="13" t="s">
        <v>90</v>
      </c>
      <c r="J83" s="13" t="s">
        <v>91</v>
      </c>
      <c r="K83" s="28">
        <v>45992</v>
      </c>
      <c r="L83" s="13">
        <v>1</v>
      </c>
      <c r="M83" s="13" t="s">
        <v>205</v>
      </c>
      <c r="N83" s="13" t="s">
        <v>206</v>
      </c>
      <c r="O83" s="13">
        <v>2000</v>
      </c>
      <c r="P83" s="13">
        <v>32604.080000000002</v>
      </c>
      <c r="Q83" s="13">
        <v>220297.78</v>
      </c>
      <c r="R83" s="13">
        <v>77755.3</v>
      </c>
      <c r="S83" s="13" t="s">
        <v>110</v>
      </c>
      <c r="T83" s="13">
        <v>256414158</v>
      </c>
      <c r="U83" s="28">
        <v>46000</v>
      </c>
      <c r="V83" s="28"/>
      <c r="W83" s="13"/>
      <c r="X83" s="13" t="s">
        <v>94</v>
      </c>
      <c r="Y83" s="13" t="s">
        <v>354</v>
      </c>
      <c r="Z83" s="13" t="s">
        <v>95</v>
      </c>
      <c r="AA83" s="13" t="s">
        <v>96</v>
      </c>
      <c r="AB83" s="13" t="s">
        <v>6</v>
      </c>
      <c r="AC83" s="13" t="s">
        <v>97</v>
      </c>
      <c r="AD83" s="13"/>
      <c r="AE83" s="13"/>
      <c r="AF83" s="13"/>
      <c r="AG83" s="13"/>
      <c r="AH83" s="13">
        <v>90</v>
      </c>
      <c r="AI83" s="13">
        <v>1.12E-2</v>
      </c>
      <c r="AJ83" s="13">
        <v>0.85199999999999998</v>
      </c>
      <c r="AK83" s="13">
        <v>0.9</v>
      </c>
      <c r="AL83" s="13" t="s">
        <v>141</v>
      </c>
      <c r="AM83" s="13" t="s">
        <v>126</v>
      </c>
      <c r="AN83" s="13"/>
      <c r="AO83" s="13" t="s">
        <v>96</v>
      </c>
      <c r="AP83" s="13">
        <v>13</v>
      </c>
      <c r="AQ83" s="13">
        <v>2747.39</v>
      </c>
      <c r="AR83" s="13"/>
      <c r="AS83" s="13">
        <v>46031</v>
      </c>
      <c r="AT83" s="13"/>
      <c r="AU83" s="13"/>
      <c r="AV83" s="13" t="s">
        <v>100</v>
      </c>
      <c r="AW83" s="13" t="s">
        <v>101</v>
      </c>
      <c r="AX83" s="13" t="s">
        <v>102</v>
      </c>
      <c r="AY83" s="13" t="s">
        <v>154</v>
      </c>
      <c r="AZ83" s="13"/>
      <c r="BA83" s="13"/>
      <c r="BB83" s="13" t="s">
        <v>96</v>
      </c>
      <c r="BC83" s="13"/>
      <c r="BD83" s="13"/>
      <c r="BE83" s="13"/>
      <c r="BF83" s="13"/>
      <c r="BG83" s="28">
        <v>46000</v>
      </c>
      <c r="BH83" s="13" t="s">
        <v>112</v>
      </c>
      <c r="BI83" s="13"/>
      <c r="BJ83" s="13"/>
    </row>
    <row r="84" spans="1:62" x14ac:dyDescent="0.25">
      <c r="A84" s="13">
        <v>2025</v>
      </c>
      <c r="B84" s="28">
        <v>46003</v>
      </c>
      <c r="C84" s="28">
        <v>45993</v>
      </c>
      <c r="D84" s="28"/>
      <c r="E84" s="13" t="s">
        <v>120</v>
      </c>
      <c r="F84" s="13" t="s">
        <v>150</v>
      </c>
      <c r="G84" s="13" t="s">
        <v>147</v>
      </c>
      <c r="H84" s="13" t="s">
        <v>12</v>
      </c>
      <c r="I84" s="13" t="s">
        <v>139</v>
      </c>
      <c r="J84" s="13" t="s">
        <v>91</v>
      </c>
      <c r="K84" s="28">
        <v>45993</v>
      </c>
      <c r="L84" s="13">
        <v>2</v>
      </c>
      <c r="M84" s="13" t="s">
        <v>364</v>
      </c>
      <c r="N84" s="13" t="s">
        <v>365</v>
      </c>
      <c r="O84" s="13">
        <v>85000</v>
      </c>
      <c r="P84" s="13">
        <v>85000</v>
      </c>
      <c r="Q84" s="13">
        <v>285311.64</v>
      </c>
      <c r="R84" s="13">
        <v>219639.23</v>
      </c>
      <c r="S84" s="13" t="s">
        <v>129</v>
      </c>
      <c r="T84" s="13" t="s">
        <v>98</v>
      </c>
      <c r="U84" s="28">
        <v>46011</v>
      </c>
      <c r="V84" s="28"/>
      <c r="W84" s="13"/>
      <c r="X84" s="13" t="s">
        <v>94</v>
      </c>
      <c r="Y84" s="13" t="s">
        <v>104</v>
      </c>
      <c r="Z84" s="13" t="s">
        <v>95</v>
      </c>
      <c r="AA84" s="13" t="s">
        <v>96</v>
      </c>
      <c r="AB84" s="13" t="s">
        <v>7</v>
      </c>
      <c r="AC84" s="13" t="s">
        <v>105</v>
      </c>
      <c r="AD84" s="13"/>
      <c r="AE84" s="13"/>
      <c r="AF84" s="13"/>
      <c r="AG84" s="13" t="s">
        <v>366</v>
      </c>
      <c r="AH84" s="13" t="s">
        <v>127</v>
      </c>
      <c r="AI84" s="13">
        <v>0</v>
      </c>
      <c r="AJ84" s="13">
        <v>0.70209999999999995</v>
      </c>
      <c r="AK84" s="13">
        <v>0.9</v>
      </c>
      <c r="AL84" s="13" t="s">
        <v>142</v>
      </c>
      <c r="AM84" s="13" t="s">
        <v>119</v>
      </c>
      <c r="AN84" s="13"/>
      <c r="AO84" s="13" t="s">
        <v>96</v>
      </c>
      <c r="AP84" s="13" t="s">
        <v>99</v>
      </c>
      <c r="AQ84" s="13" t="s">
        <v>99</v>
      </c>
      <c r="AR84" s="13"/>
      <c r="AS84" s="13" t="s">
        <v>99</v>
      </c>
      <c r="AT84" s="13"/>
      <c r="AU84" s="13"/>
      <c r="AV84" s="13" t="s">
        <v>115</v>
      </c>
      <c r="AW84" s="13" t="s">
        <v>101</v>
      </c>
      <c r="AX84" s="13" t="s">
        <v>102</v>
      </c>
      <c r="AY84" s="13" t="s">
        <v>154</v>
      </c>
      <c r="AZ84" s="13"/>
      <c r="BA84" s="13"/>
      <c r="BB84" s="13" t="s">
        <v>95</v>
      </c>
      <c r="BC84" s="13" t="s">
        <v>109</v>
      </c>
      <c r="BD84" s="13"/>
      <c r="BE84" s="13"/>
      <c r="BF84" s="13"/>
      <c r="BG84" s="28"/>
      <c r="BH84" s="13" t="s">
        <v>112</v>
      </c>
      <c r="BI84" s="13"/>
      <c r="BJ84" s="13"/>
    </row>
    <row r="85" spans="1:62" x14ac:dyDescent="0.25">
      <c r="A85" s="13">
        <v>2025</v>
      </c>
      <c r="B85" s="28">
        <v>46003</v>
      </c>
      <c r="C85" s="28">
        <v>45993</v>
      </c>
      <c r="D85" s="28"/>
      <c r="E85" s="13" t="s">
        <v>120</v>
      </c>
      <c r="F85" s="13" t="s">
        <v>150</v>
      </c>
      <c r="G85" s="13" t="s">
        <v>147</v>
      </c>
      <c r="H85" s="13" t="s">
        <v>12</v>
      </c>
      <c r="I85" s="13" t="s">
        <v>139</v>
      </c>
      <c r="J85" s="13" t="s">
        <v>91</v>
      </c>
      <c r="K85" s="28">
        <v>45993</v>
      </c>
      <c r="L85" s="13">
        <v>2</v>
      </c>
      <c r="M85" s="13" t="s">
        <v>367</v>
      </c>
      <c r="N85" s="13" t="s">
        <v>368</v>
      </c>
      <c r="O85" s="13">
        <v>2000</v>
      </c>
      <c r="P85" s="13">
        <v>84893.71</v>
      </c>
      <c r="Q85" s="13">
        <v>282979</v>
      </c>
      <c r="R85" s="13">
        <v>85592.46</v>
      </c>
      <c r="S85" s="13" t="s">
        <v>129</v>
      </c>
      <c r="T85" s="13">
        <v>256219794</v>
      </c>
      <c r="U85" s="28">
        <v>45995</v>
      </c>
      <c r="V85" s="28"/>
      <c r="W85" s="13"/>
      <c r="X85" s="13" t="s">
        <v>94</v>
      </c>
      <c r="Y85" s="13" t="s">
        <v>354</v>
      </c>
      <c r="Z85" s="13" t="s">
        <v>95</v>
      </c>
      <c r="AA85" s="13" t="s">
        <v>96</v>
      </c>
      <c r="AB85" s="13" t="s">
        <v>137</v>
      </c>
      <c r="AC85" s="13" t="s">
        <v>97</v>
      </c>
      <c r="AD85" s="13"/>
      <c r="AE85" s="13"/>
      <c r="AF85" s="13"/>
      <c r="AG85" s="13" t="s">
        <v>442</v>
      </c>
      <c r="AH85" s="13">
        <v>90</v>
      </c>
      <c r="AI85" s="13">
        <v>1.12E-2</v>
      </c>
      <c r="AJ85" s="13">
        <v>0.7</v>
      </c>
      <c r="AK85" s="13">
        <v>0.9</v>
      </c>
      <c r="AL85" s="13" t="s">
        <v>153</v>
      </c>
      <c r="AM85" s="13" t="s">
        <v>128</v>
      </c>
      <c r="AN85" s="13"/>
      <c r="AO85" s="13" t="s">
        <v>96</v>
      </c>
      <c r="AP85" s="13">
        <v>56</v>
      </c>
      <c r="AQ85" s="13">
        <v>2032.29</v>
      </c>
      <c r="AR85" s="13"/>
      <c r="AS85" s="13">
        <v>46026</v>
      </c>
      <c r="AT85" s="13"/>
      <c r="AU85" s="13"/>
      <c r="AV85" s="13" t="s">
        <v>121</v>
      </c>
      <c r="AW85" s="13" t="s">
        <v>101</v>
      </c>
      <c r="AX85" s="13" t="s">
        <v>102</v>
      </c>
      <c r="AY85" s="13" t="s">
        <v>122</v>
      </c>
      <c r="AZ85" s="13"/>
      <c r="BA85" s="13"/>
      <c r="BB85" s="13" t="s">
        <v>95</v>
      </c>
      <c r="BC85" s="13" t="s">
        <v>109</v>
      </c>
      <c r="BD85" s="13"/>
      <c r="BE85" s="13"/>
      <c r="BF85" s="13"/>
      <c r="BG85" s="28"/>
      <c r="BH85" s="13" t="s">
        <v>112</v>
      </c>
      <c r="BI85" s="13"/>
      <c r="BJ85" s="13"/>
    </row>
    <row r="86" spans="1:62" x14ac:dyDescent="0.25">
      <c r="A86" s="13">
        <v>2025</v>
      </c>
      <c r="B86" s="28">
        <v>46003</v>
      </c>
      <c r="C86" s="28">
        <v>45993</v>
      </c>
      <c r="D86" s="28"/>
      <c r="E86" s="13" t="s">
        <v>113</v>
      </c>
      <c r="F86" s="13" t="s">
        <v>151</v>
      </c>
      <c r="G86" s="13" t="s">
        <v>147</v>
      </c>
      <c r="H86" s="13" t="s">
        <v>11</v>
      </c>
      <c r="I86" s="13" t="s">
        <v>114</v>
      </c>
      <c r="J86" s="13" t="s">
        <v>91</v>
      </c>
      <c r="K86" s="28">
        <v>45993</v>
      </c>
      <c r="L86" s="13">
        <v>2</v>
      </c>
      <c r="M86" s="13" t="s">
        <v>369</v>
      </c>
      <c r="N86" s="13" t="s">
        <v>370</v>
      </c>
      <c r="O86" s="13">
        <v>20014.009999999998</v>
      </c>
      <c r="P86" s="13">
        <v>20014.009999999998</v>
      </c>
      <c r="Q86" s="13">
        <v>579386.65</v>
      </c>
      <c r="R86" s="13">
        <v>418119.78</v>
      </c>
      <c r="S86" s="13" t="s">
        <v>129</v>
      </c>
      <c r="T86" s="13">
        <v>256406658</v>
      </c>
      <c r="U86" s="28">
        <v>46010</v>
      </c>
      <c r="V86" s="28"/>
      <c r="W86" s="13" t="s">
        <v>118</v>
      </c>
      <c r="X86" s="13" t="s">
        <v>94</v>
      </c>
      <c r="Y86" s="13" t="s">
        <v>354</v>
      </c>
      <c r="Z86" s="13" t="s">
        <v>95</v>
      </c>
      <c r="AA86" s="13" t="s">
        <v>95</v>
      </c>
      <c r="AB86" s="13" t="s">
        <v>6</v>
      </c>
      <c r="AC86" s="13" t="s">
        <v>105</v>
      </c>
      <c r="AD86" s="13"/>
      <c r="AE86" s="13"/>
      <c r="AF86" s="13"/>
      <c r="AG86" s="13" t="s">
        <v>443</v>
      </c>
      <c r="AH86" s="13">
        <v>90</v>
      </c>
      <c r="AI86" s="13">
        <v>0</v>
      </c>
      <c r="AJ86" s="13">
        <v>0.96550000000000002</v>
      </c>
      <c r="AK86" s="13">
        <v>0.9</v>
      </c>
      <c r="AL86" s="13" t="s">
        <v>138</v>
      </c>
      <c r="AM86" s="13" t="s">
        <v>126</v>
      </c>
      <c r="AN86" s="13"/>
      <c r="AO86" s="13" t="s">
        <v>96</v>
      </c>
      <c r="AP86" s="13" t="s">
        <v>99</v>
      </c>
      <c r="AQ86" s="13" t="s">
        <v>99</v>
      </c>
      <c r="AR86" s="13"/>
      <c r="AS86" s="13" t="s">
        <v>99</v>
      </c>
      <c r="AT86" s="13"/>
      <c r="AU86" s="13"/>
      <c r="AV86" s="13" t="s">
        <v>100</v>
      </c>
      <c r="AW86" s="13" t="s">
        <v>101</v>
      </c>
      <c r="AX86" s="13" t="s">
        <v>102</v>
      </c>
      <c r="AY86" s="13" t="s">
        <v>154</v>
      </c>
      <c r="AZ86" s="13"/>
      <c r="BA86" s="13"/>
      <c r="BB86" s="13" t="s">
        <v>96</v>
      </c>
      <c r="BC86" s="13"/>
      <c r="BD86" s="13"/>
      <c r="BE86" s="13"/>
      <c r="BF86" s="13"/>
      <c r="BG86" s="28"/>
      <c r="BH86" s="13" t="s">
        <v>196</v>
      </c>
      <c r="BI86" s="13"/>
      <c r="BJ86" s="13"/>
    </row>
    <row r="87" spans="1:62" x14ac:dyDescent="0.25">
      <c r="A87" s="13">
        <v>2025</v>
      </c>
      <c r="B87" s="28">
        <v>46003</v>
      </c>
      <c r="C87" s="28">
        <v>45993</v>
      </c>
      <c r="D87" s="28"/>
      <c r="E87" s="13" t="s">
        <v>120</v>
      </c>
      <c r="F87" s="13" t="s">
        <v>150</v>
      </c>
      <c r="G87" s="13" t="s">
        <v>147</v>
      </c>
      <c r="H87" s="13" t="s">
        <v>12</v>
      </c>
      <c r="I87" s="13" t="s">
        <v>139</v>
      </c>
      <c r="J87" s="13" t="s">
        <v>91</v>
      </c>
      <c r="K87" s="28">
        <v>45993</v>
      </c>
      <c r="L87" s="13">
        <v>2</v>
      </c>
      <c r="M87" s="13" t="s">
        <v>371</v>
      </c>
      <c r="N87" s="13" t="s">
        <v>372</v>
      </c>
      <c r="O87" s="13">
        <v>9000</v>
      </c>
      <c r="P87" s="13">
        <v>48523.64</v>
      </c>
      <c r="Q87" s="13">
        <v>161745.44</v>
      </c>
      <c r="R87" s="13">
        <v>127850.97</v>
      </c>
      <c r="S87" s="13" t="s">
        <v>129</v>
      </c>
      <c r="T87" s="13">
        <v>256395350</v>
      </c>
      <c r="U87" s="28">
        <v>46013</v>
      </c>
      <c r="V87" s="28"/>
      <c r="W87" s="13"/>
      <c r="X87" s="13" t="s">
        <v>94</v>
      </c>
      <c r="Y87" s="13" t="s">
        <v>354</v>
      </c>
      <c r="Z87" s="13" t="s">
        <v>95</v>
      </c>
      <c r="AA87" s="13" t="s">
        <v>96</v>
      </c>
      <c r="AB87" s="13" t="s">
        <v>137</v>
      </c>
      <c r="AC87" s="13" t="s">
        <v>105</v>
      </c>
      <c r="AD87" s="13"/>
      <c r="AE87" s="13"/>
      <c r="AF87" s="13"/>
      <c r="AG87" s="13" t="s">
        <v>444</v>
      </c>
      <c r="AH87" s="13">
        <v>90</v>
      </c>
      <c r="AI87" s="13">
        <v>1.12E-2</v>
      </c>
      <c r="AJ87" s="13">
        <v>0.7</v>
      </c>
      <c r="AK87" s="13">
        <v>0.9</v>
      </c>
      <c r="AL87" s="13" t="s">
        <v>153</v>
      </c>
      <c r="AM87" s="13" t="s">
        <v>131</v>
      </c>
      <c r="AN87" s="13"/>
      <c r="AO87" s="13" t="s">
        <v>96</v>
      </c>
      <c r="AP87" s="13">
        <v>13</v>
      </c>
      <c r="AQ87" s="13">
        <v>3572.31</v>
      </c>
      <c r="AR87" s="13"/>
      <c r="AS87" s="13">
        <v>46044</v>
      </c>
      <c r="AT87" s="13"/>
      <c r="AU87" s="13"/>
      <c r="AV87" s="13" t="s">
        <v>121</v>
      </c>
      <c r="AW87" s="13" t="s">
        <v>101</v>
      </c>
      <c r="AX87" s="13" t="s">
        <v>102</v>
      </c>
      <c r="AY87" s="13" t="s">
        <v>154</v>
      </c>
      <c r="AZ87" s="13"/>
      <c r="BA87" s="13"/>
      <c r="BB87" s="13" t="s">
        <v>96</v>
      </c>
      <c r="BC87" s="13"/>
      <c r="BD87" s="13"/>
      <c r="BE87" s="13"/>
      <c r="BF87" s="13"/>
      <c r="BG87" s="28"/>
      <c r="BH87" s="13" t="s">
        <v>112</v>
      </c>
      <c r="BI87" s="13"/>
      <c r="BJ87" s="13"/>
    </row>
    <row r="88" spans="1:62" x14ac:dyDescent="0.25">
      <c r="A88" s="13">
        <v>2025</v>
      </c>
      <c r="B88" s="28">
        <v>46003</v>
      </c>
      <c r="C88" s="28">
        <v>45993</v>
      </c>
      <c r="D88" s="28">
        <v>45993</v>
      </c>
      <c r="E88" s="13" t="s">
        <v>113</v>
      </c>
      <c r="F88" s="13" t="s">
        <v>151</v>
      </c>
      <c r="G88" s="13" t="s">
        <v>147</v>
      </c>
      <c r="H88" s="13" t="s">
        <v>11</v>
      </c>
      <c r="I88" s="13" t="s">
        <v>114</v>
      </c>
      <c r="J88" s="13" t="s">
        <v>107</v>
      </c>
      <c r="K88" s="28">
        <v>45993</v>
      </c>
      <c r="L88" s="13">
        <v>2</v>
      </c>
      <c r="M88" s="13" t="s">
        <v>373</v>
      </c>
      <c r="N88" s="13" t="s">
        <v>374</v>
      </c>
      <c r="O88" s="13">
        <v>2000</v>
      </c>
      <c r="P88" s="13">
        <v>38005.83</v>
      </c>
      <c r="Q88" s="13">
        <v>63343.05</v>
      </c>
      <c r="R88" s="13">
        <v>59508.25</v>
      </c>
      <c r="S88" s="13" t="s">
        <v>103</v>
      </c>
      <c r="T88" s="13">
        <v>255965535</v>
      </c>
      <c r="U88" s="28">
        <v>45992</v>
      </c>
      <c r="V88" s="28">
        <v>46002</v>
      </c>
      <c r="W88" s="13"/>
      <c r="X88" s="13" t="s">
        <v>94</v>
      </c>
      <c r="Y88" s="13" t="s">
        <v>132</v>
      </c>
      <c r="Z88" s="13" t="s">
        <v>96</v>
      </c>
      <c r="AA88" s="13" t="s">
        <v>96</v>
      </c>
      <c r="AB88" s="13" t="s">
        <v>137</v>
      </c>
      <c r="AC88" s="13" t="s">
        <v>105</v>
      </c>
      <c r="AD88" s="13"/>
      <c r="AE88" s="13"/>
      <c r="AF88" s="13"/>
      <c r="AG88" s="13"/>
      <c r="AH88" s="13" t="s">
        <v>127</v>
      </c>
      <c r="AI88" s="13">
        <v>0</v>
      </c>
      <c r="AJ88" s="13">
        <v>0.4</v>
      </c>
      <c r="AK88" s="13">
        <v>0.9</v>
      </c>
      <c r="AL88" s="13" t="s">
        <v>143</v>
      </c>
      <c r="AM88" s="13" t="s">
        <v>117</v>
      </c>
      <c r="AN88" s="13"/>
      <c r="AO88" s="13" t="s">
        <v>96</v>
      </c>
      <c r="AP88" s="13">
        <v>71</v>
      </c>
      <c r="AQ88" s="13">
        <v>514.37</v>
      </c>
      <c r="AR88" s="13"/>
      <c r="AS88" s="13">
        <v>46023</v>
      </c>
      <c r="AT88" s="13"/>
      <c r="AU88" s="13"/>
      <c r="AV88" s="13"/>
      <c r="AW88" s="13"/>
      <c r="AX88" s="13"/>
      <c r="AY88" s="13"/>
      <c r="AZ88" s="13"/>
      <c r="BA88" s="13"/>
      <c r="BB88" s="13" t="s">
        <v>96</v>
      </c>
      <c r="BC88" s="13"/>
      <c r="BD88" s="13"/>
      <c r="BE88" s="13"/>
      <c r="BF88" s="13"/>
      <c r="BG88" s="28"/>
      <c r="BH88" s="13" t="s">
        <v>196</v>
      </c>
      <c r="BI88" s="13"/>
      <c r="BJ88" s="13"/>
    </row>
    <row r="89" spans="1:62" x14ac:dyDescent="0.25">
      <c r="A89" s="13">
        <v>2025</v>
      </c>
      <c r="B89" s="28">
        <v>46003</v>
      </c>
      <c r="C89" s="28">
        <v>45993</v>
      </c>
      <c r="D89" s="28">
        <v>45995</v>
      </c>
      <c r="E89" s="13" t="s">
        <v>120</v>
      </c>
      <c r="F89" s="13" t="s">
        <v>150</v>
      </c>
      <c r="G89" s="13" t="s">
        <v>147</v>
      </c>
      <c r="H89" s="13" t="s">
        <v>12</v>
      </c>
      <c r="I89" s="13" t="s">
        <v>139</v>
      </c>
      <c r="J89" s="13" t="s">
        <v>107</v>
      </c>
      <c r="K89" s="28">
        <v>45993</v>
      </c>
      <c r="L89" s="13">
        <v>2</v>
      </c>
      <c r="M89" s="13" t="s">
        <v>375</v>
      </c>
      <c r="N89" s="13" t="s">
        <v>376</v>
      </c>
      <c r="O89" s="13">
        <v>7000</v>
      </c>
      <c r="P89" s="13">
        <v>143078.53</v>
      </c>
      <c r="Q89" s="13">
        <v>204397.89</v>
      </c>
      <c r="R89" s="13">
        <v>195986.92</v>
      </c>
      <c r="S89" s="13" t="s">
        <v>103</v>
      </c>
      <c r="T89" s="13">
        <v>256394699</v>
      </c>
      <c r="U89" s="28">
        <v>46013</v>
      </c>
      <c r="V89" s="28">
        <v>46000</v>
      </c>
      <c r="W89" s="13"/>
      <c r="X89" s="13" t="s">
        <v>94</v>
      </c>
      <c r="Y89" s="13" t="s">
        <v>354</v>
      </c>
      <c r="Z89" s="13" t="s">
        <v>95</v>
      </c>
      <c r="AA89" s="13" t="s">
        <v>96</v>
      </c>
      <c r="AB89" s="13" t="s">
        <v>7</v>
      </c>
      <c r="AC89" s="13" t="s">
        <v>105</v>
      </c>
      <c r="AD89" s="13"/>
      <c r="AE89" s="13"/>
      <c r="AF89" s="13"/>
      <c r="AG89" s="13"/>
      <c r="AH89" s="13">
        <v>90</v>
      </c>
      <c r="AI89" s="13">
        <v>1.12E-2</v>
      </c>
      <c r="AJ89" s="13">
        <v>0.3</v>
      </c>
      <c r="AK89" s="13">
        <v>0.9</v>
      </c>
      <c r="AL89" s="13" t="s">
        <v>153</v>
      </c>
      <c r="AM89" s="13" t="s">
        <v>168</v>
      </c>
      <c r="AN89" s="13"/>
      <c r="AO89" s="13" t="s">
        <v>96</v>
      </c>
      <c r="AP89" s="13">
        <v>121</v>
      </c>
      <c r="AQ89" s="13">
        <v>2084.2800000000002</v>
      </c>
      <c r="AR89" s="13"/>
      <c r="AS89" s="13">
        <v>46044</v>
      </c>
      <c r="AT89" s="13"/>
      <c r="AU89" s="13"/>
      <c r="AV89" s="13" t="s">
        <v>100</v>
      </c>
      <c r="AW89" s="13" t="s">
        <v>101</v>
      </c>
      <c r="AX89" s="13" t="s">
        <v>102</v>
      </c>
      <c r="AY89" s="13" t="s">
        <v>122</v>
      </c>
      <c r="AZ89" s="13"/>
      <c r="BA89" s="13"/>
      <c r="BB89" s="13" t="s">
        <v>96</v>
      </c>
      <c r="BC89" s="13"/>
      <c r="BD89" s="13"/>
      <c r="BE89" s="13"/>
      <c r="BF89" s="13"/>
      <c r="BG89" s="28"/>
      <c r="BH89" s="13" t="s">
        <v>112</v>
      </c>
      <c r="BI89" s="13"/>
      <c r="BJ89" s="13"/>
    </row>
    <row r="90" spans="1:62" x14ac:dyDescent="0.25">
      <c r="A90" s="13">
        <v>2025</v>
      </c>
      <c r="B90" s="28">
        <v>46003</v>
      </c>
      <c r="C90" s="28">
        <v>45993</v>
      </c>
      <c r="D90" s="28"/>
      <c r="E90" s="13" t="s">
        <v>89</v>
      </c>
      <c r="F90" s="13" t="s">
        <v>151</v>
      </c>
      <c r="G90" s="13" t="s">
        <v>147</v>
      </c>
      <c r="H90" s="13" t="s">
        <v>11</v>
      </c>
      <c r="I90" s="13" t="s">
        <v>114</v>
      </c>
      <c r="J90" s="13" t="s">
        <v>91</v>
      </c>
      <c r="K90" s="28">
        <v>45993</v>
      </c>
      <c r="L90" s="13">
        <v>2</v>
      </c>
      <c r="M90" s="13" t="s">
        <v>377</v>
      </c>
      <c r="N90" s="13" t="s">
        <v>378</v>
      </c>
      <c r="O90" s="13">
        <v>75000</v>
      </c>
      <c r="P90" s="13">
        <v>75000</v>
      </c>
      <c r="Q90" s="13">
        <v>1501062.9</v>
      </c>
      <c r="R90" s="13">
        <v>552190.62</v>
      </c>
      <c r="S90" s="13" t="s">
        <v>129</v>
      </c>
      <c r="T90" s="13" t="s">
        <v>98</v>
      </c>
      <c r="U90" s="28">
        <v>46010</v>
      </c>
      <c r="V90" s="28"/>
      <c r="W90" s="13" t="s">
        <v>89</v>
      </c>
      <c r="X90" s="13" t="s">
        <v>94</v>
      </c>
      <c r="Y90" s="13" t="s">
        <v>104</v>
      </c>
      <c r="Z90" s="13" t="s">
        <v>95</v>
      </c>
      <c r="AA90" s="13" t="s">
        <v>96</v>
      </c>
      <c r="AB90" s="13" t="s">
        <v>6</v>
      </c>
      <c r="AC90" s="13" t="s">
        <v>105</v>
      </c>
      <c r="AD90" s="13"/>
      <c r="AE90" s="13"/>
      <c r="AF90" s="13"/>
      <c r="AG90" s="13" t="s">
        <v>564</v>
      </c>
      <c r="AH90" s="13" t="s">
        <v>98</v>
      </c>
      <c r="AI90" s="13">
        <v>0</v>
      </c>
      <c r="AJ90" s="13">
        <v>0.95</v>
      </c>
      <c r="AK90" s="13">
        <v>0.9</v>
      </c>
      <c r="AL90" s="13" t="s">
        <v>167</v>
      </c>
      <c r="AM90" s="13" t="s">
        <v>106</v>
      </c>
      <c r="AN90" s="13"/>
      <c r="AO90" s="13" t="s">
        <v>96</v>
      </c>
      <c r="AP90" s="13" t="s">
        <v>99</v>
      </c>
      <c r="AQ90" s="13" t="s">
        <v>99</v>
      </c>
      <c r="AR90" s="13"/>
      <c r="AS90" s="13" t="s">
        <v>99</v>
      </c>
      <c r="AT90" s="13"/>
      <c r="AU90" s="13"/>
      <c r="AV90" s="13" t="s">
        <v>135</v>
      </c>
      <c r="AW90" s="13" t="s">
        <v>101</v>
      </c>
      <c r="AX90" s="13" t="s">
        <v>102</v>
      </c>
      <c r="AY90" s="13" t="s">
        <v>122</v>
      </c>
      <c r="AZ90" s="13"/>
      <c r="BA90" s="13"/>
      <c r="BB90" s="13" t="s">
        <v>96</v>
      </c>
      <c r="BC90" s="13"/>
      <c r="BD90" s="13"/>
      <c r="BE90" s="13"/>
      <c r="BF90" s="13"/>
      <c r="BG90" s="28"/>
      <c r="BH90" s="13" t="s">
        <v>196</v>
      </c>
      <c r="BI90" s="13"/>
      <c r="BJ90" s="13"/>
    </row>
    <row r="91" spans="1:62" x14ac:dyDescent="0.25">
      <c r="A91" s="13">
        <v>2025</v>
      </c>
      <c r="B91" s="28">
        <v>46003</v>
      </c>
      <c r="C91" s="28">
        <v>45993</v>
      </c>
      <c r="D91" s="28">
        <v>45995</v>
      </c>
      <c r="E91" s="13" t="s">
        <v>120</v>
      </c>
      <c r="F91" s="13" t="s">
        <v>150</v>
      </c>
      <c r="G91" s="13" t="s">
        <v>147</v>
      </c>
      <c r="H91" s="13" t="s">
        <v>12</v>
      </c>
      <c r="I91" s="13" t="s">
        <v>139</v>
      </c>
      <c r="J91" s="13" t="s">
        <v>107</v>
      </c>
      <c r="K91" s="28">
        <v>45993</v>
      </c>
      <c r="L91" s="13">
        <v>2</v>
      </c>
      <c r="M91" s="13" t="s">
        <v>379</v>
      </c>
      <c r="N91" s="13" t="s">
        <v>380</v>
      </c>
      <c r="O91" s="13">
        <v>5000</v>
      </c>
      <c r="P91" s="13">
        <v>125744.98</v>
      </c>
      <c r="Q91" s="13">
        <v>147935.26</v>
      </c>
      <c r="R91" s="13">
        <v>145259.29</v>
      </c>
      <c r="S91" s="13" t="s">
        <v>103</v>
      </c>
      <c r="T91" s="13">
        <v>256461222</v>
      </c>
      <c r="U91" s="28">
        <v>45999</v>
      </c>
      <c r="V91" s="28">
        <v>46009</v>
      </c>
      <c r="W91" s="13"/>
      <c r="X91" s="13" t="s">
        <v>94</v>
      </c>
      <c r="Y91" s="13" t="s">
        <v>354</v>
      </c>
      <c r="Z91" s="13" t="s">
        <v>96</v>
      </c>
      <c r="AA91" s="13" t="s">
        <v>96</v>
      </c>
      <c r="AB91" s="13" t="s">
        <v>7</v>
      </c>
      <c r="AC91" s="13" t="s">
        <v>97</v>
      </c>
      <c r="AD91" s="13"/>
      <c r="AE91" s="13"/>
      <c r="AF91" s="13"/>
      <c r="AG91" s="13"/>
      <c r="AH91" s="13">
        <v>90</v>
      </c>
      <c r="AI91" s="13">
        <v>1.12E-2</v>
      </c>
      <c r="AJ91" s="13">
        <v>0.15</v>
      </c>
      <c r="AK91" s="13">
        <v>0.9</v>
      </c>
      <c r="AL91" s="13" t="s">
        <v>153</v>
      </c>
      <c r="AM91" s="13" t="s">
        <v>119</v>
      </c>
      <c r="AN91" s="13"/>
      <c r="AO91" s="13" t="s">
        <v>96</v>
      </c>
      <c r="AP91" s="13">
        <v>56</v>
      </c>
      <c r="AQ91" s="13">
        <v>2955.85</v>
      </c>
      <c r="AR91" s="13"/>
      <c r="AS91" s="13">
        <v>46030</v>
      </c>
      <c r="AT91" s="13"/>
      <c r="AU91" s="13"/>
      <c r="AV91" s="13"/>
      <c r="AW91" s="13"/>
      <c r="AX91" s="13"/>
      <c r="AY91" s="13"/>
      <c r="AZ91" s="13"/>
      <c r="BA91" s="13"/>
      <c r="BB91" s="13" t="s">
        <v>96</v>
      </c>
      <c r="BC91" s="13"/>
      <c r="BD91" s="13"/>
      <c r="BE91" s="13"/>
      <c r="BF91" s="13"/>
      <c r="BG91" s="28"/>
      <c r="BH91" s="13" t="s">
        <v>112</v>
      </c>
      <c r="BI91" s="13"/>
      <c r="BJ91" s="13"/>
    </row>
    <row r="92" spans="1:62" x14ac:dyDescent="0.25">
      <c r="A92" s="13">
        <v>2025</v>
      </c>
      <c r="B92" s="28">
        <v>46003</v>
      </c>
      <c r="C92" s="28">
        <v>45993</v>
      </c>
      <c r="D92" s="28">
        <v>45993</v>
      </c>
      <c r="E92" s="13" t="s">
        <v>113</v>
      </c>
      <c r="F92" s="13" t="s">
        <v>151</v>
      </c>
      <c r="G92" s="13" t="s">
        <v>147</v>
      </c>
      <c r="H92" s="13" t="s">
        <v>11</v>
      </c>
      <c r="I92" s="13" t="s">
        <v>114</v>
      </c>
      <c r="J92" s="13" t="s">
        <v>91</v>
      </c>
      <c r="K92" s="28">
        <v>45993</v>
      </c>
      <c r="L92" s="13">
        <v>2</v>
      </c>
      <c r="M92" s="13" t="s">
        <v>381</v>
      </c>
      <c r="N92" s="13" t="s">
        <v>382</v>
      </c>
      <c r="O92" s="13">
        <v>3029.91</v>
      </c>
      <c r="P92" s="13">
        <v>3029.91</v>
      </c>
      <c r="Q92" s="13">
        <v>75739.11</v>
      </c>
      <c r="R92" s="13">
        <v>53187.58</v>
      </c>
      <c r="S92" s="13" t="s">
        <v>93</v>
      </c>
      <c r="T92" s="13">
        <v>256400335</v>
      </c>
      <c r="U92" s="28">
        <v>46001</v>
      </c>
      <c r="V92" s="28"/>
      <c r="W92" s="13"/>
      <c r="X92" s="13" t="s">
        <v>94</v>
      </c>
      <c r="Y92" s="13" t="s">
        <v>132</v>
      </c>
      <c r="Z92" s="13" t="s">
        <v>96</v>
      </c>
      <c r="AA92" s="13" t="s">
        <v>96</v>
      </c>
      <c r="AB92" s="13" t="s">
        <v>137</v>
      </c>
      <c r="AC92" s="13" t="s">
        <v>105</v>
      </c>
      <c r="AD92" s="13"/>
      <c r="AE92" s="13"/>
      <c r="AF92" s="13"/>
      <c r="AG92" s="13"/>
      <c r="AH92" s="13" t="s">
        <v>127</v>
      </c>
      <c r="AI92" s="13">
        <v>0</v>
      </c>
      <c r="AJ92" s="13">
        <v>0.96</v>
      </c>
      <c r="AK92" s="13">
        <v>0.9</v>
      </c>
      <c r="AL92" s="13" t="s">
        <v>163</v>
      </c>
      <c r="AM92" s="13" t="s">
        <v>117</v>
      </c>
      <c r="AN92" s="13"/>
      <c r="AO92" s="13" t="s">
        <v>96</v>
      </c>
      <c r="AP92" s="13" t="s">
        <v>99</v>
      </c>
      <c r="AQ92" s="13" t="s">
        <v>99</v>
      </c>
      <c r="AR92" s="13"/>
      <c r="AS92" s="13" t="s">
        <v>99</v>
      </c>
      <c r="AT92" s="13"/>
      <c r="AU92" s="13"/>
      <c r="AV92" s="13"/>
      <c r="AW92" s="13"/>
      <c r="AX92" s="13"/>
      <c r="AY92" s="13"/>
      <c r="AZ92" s="13"/>
      <c r="BA92" s="13"/>
      <c r="BB92" s="13" t="s">
        <v>96</v>
      </c>
      <c r="BC92" s="13"/>
      <c r="BD92" s="13"/>
      <c r="BE92" s="13"/>
      <c r="BF92" s="13"/>
      <c r="BG92" s="28"/>
      <c r="BH92" s="13" t="s">
        <v>196</v>
      </c>
      <c r="BI92" s="13"/>
      <c r="BJ92" s="13"/>
    </row>
    <row r="93" spans="1:62" x14ac:dyDescent="0.25">
      <c r="A93" s="13">
        <v>2025</v>
      </c>
      <c r="B93" s="28">
        <v>46003</v>
      </c>
      <c r="C93" s="28">
        <v>45993</v>
      </c>
      <c r="D93" s="28">
        <v>45993</v>
      </c>
      <c r="E93" s="13" t="s">
        <v>120</v>
      </c>
      <c r="F93" s="13" t="s">
        <v>150</v>
      </c>
      <c r="G93" s="13" t="s">
        <v>147</v>
      </c>
      <c r="H93" s="13" t="s">
        <v>12</v>
      </c>
      <c r="I93" s="13" t="s">
        <v>139</v>
      </c>
      <c r="J93" s="13" t="s">
        <v>107</v>
      </c>
      <c r="K93" s="28">
        <v>45993</v>
      </c>
      <c r="L93" s="13">
        <v>2</v>
      </c>
      <c r="M93" s="13" t="s">
        <v>348</v>
      </c>
      <c r="N93" s="13" t="s">
        <v>349</v>
      </c>
      <c r="O93" s="13">
        <v>5009.58</v>
      </c>
      <c r="P93" s="13">
        <v>103639.1</v>
      </c>
      <c r="Q93" s="13">
        <v>115316.25</v>
      </c>
      <c r="R93" s="13">
        <v>24013.360000000001</v>
      </c>
      <c r="S93" s="13" t="s">
        <v>110</v>
      </c>
      <c r="T93" s="13">
        <v>256425403</v>
      </c>
      <c r="U93" s="28">
        <v>46006</v>
      </c>
      <c r="V93" s="28"/>
      <c r="W93" s="13"/>
      <c r="X93" s="13" t="s">
        <v>94</v>
      </c>
      <c r="Y93" s="13" t="s">
        <v>140</v>
      </c>
      <c r="Z93" s="13" t="s">
        <v>95</v>
      </c>
      <c r="AA93" s="13" t="s">
        <v>96</v>
      </c>
      <c r="AB93" s="13" t="s">
        <v>6</v>
      </c>
      <c r="AC93" s="13" t="s">
        <v>97</v>
      </c>
      <c r="AD93" s="13"/>
      <c r="AE93" s="13"/>
      <c r="AF93" s="13"/>
      <c r="AG93" s="13"/>
      <c r="AH93" s="13" t="s">
        <v>98</v>
      </c>
      <c r="AI93" s="13">
        <v>4.8999999999999998E-3</v>
      </c>
      <c r="AJ93" s="13">
        <v>0.1013</v>
      </c>
      <c r="AK93" s="13">
        <v>0.9</v>
      </c>
      <c r="AL93" s="13" t="s">
        <v>142</v>
      </c>
      <c r="AM93" s="13" t="s">
        <v>164</v>
      </c>
      <c r="AN93" s="13"/>
      <c r="AO93" s="13" t="s">
        <v>96</v>
      </c>
      <c r="AP93" s="13">
        <v>71</v>
      </c>
      <c r="AQ93" s="13">
        <v>1665.63</v>
      </c>
      <c r="AR93" s="13"/>
      <c r="AS93" s="13">
        <v>46037</v>
      </c>
      <c r="AT93" s="13"/>
      <c r="AU93" s="13"/>
      <c r="AV93" s="13"/>
      <c r="AW93" s="13"/>
      <c r="AX93" s="13"/>
      <c r="AY93" s="13"/>
      <c r="AZ93" s="13"/>
      <c r="BA93" s="13"/>
      <c r="BB93" s="13" t="s">
        <v>96</v>
      </c>
      <c r="BC93" s="13"/>
      <c r="BD93" s="13"/>
      <c r="BE93" s="13"/>
      <c r="BF93" s="13"/>
      <c r="BG93" s="28">
        <v>46006</v>
      </c>
      <c r="BH93" s="13" t="s">
        <v>112</v>
      </c>
      <c r="BI93" s="13"/>
      <c r="BJ93" s="13"/>
    </row>
    <row r="94" spans="1:62" x14ac:dyDescent="0.25">
      <c r="A94" s="13">
        <v>2025</v>
      </c>
      <c r="B94" s="28">
        <v>46003</v>
      </c>
      <c r="C94" s="28">
        <v>45993</v>
      </c>
      <c r="D94" s="28">
        <v>45993</v>
      </c>
      <c r="E94" s="13" t="s">
        <v>113</v>
      </c>
      <c r="F94" s="13" t="s">
        <v>151</v>
      </c>
      <c r="G94" s="13" t="s">
        <v>147</v>
      </c>
      <c r="H94" s="13" t="s">
        <v>11</v>
      </c>
      <c r="I94" s="13" t="s">
        <v>114</v>
      </c>
      <c r="J94" s="13" t="s">
        <v>107</v>
      </c>
      <c r="K94" s="28">
        <v>45993</v>
      </c>
      <c r="L94" s="13">
        <v>2</v>
      </c>
      <c r="M94" s="13" t="s">
        <v>383</v>
      </c>
      <c r="N94" s="13" t="s">
        <v>384</v>
      </c>
      <c r="O94" s="13">
        <v>250</v>
      </c>
      <c r="P94" s="13">
        <v>22918.59</v>
      </c>
      <c r="Q94" s="13">
        <v>24124.83</v>
      </c>
      <c r="R94" s="13">
        <v>24019.32</v>
      </c>
      <c r="S94" s="13" t="s">
        <v>103</v>
      </c>
      <c r="T94" s="13">
        <v>256397155</v>
      </c>
      <c r="U94" s="28">
        <v>45994</v>
      </c>
      <c r="V94" s="28">
        <v>46006</v>
      </c>
      <c r="W94" s="13"/>
      <c r="X94" s="13" t="s">
        <v>94</v>
      </c>
      <c r="Y94" s="13" t="s">
        <v>132</v>
      </c>
      <c r="Z94" s="13" t="s">
        <v>96</v>
      </c>
      <c r="AA94" s="13" t="s">
        <v>96</v>
      </c>
      <c r="AB94" s="13" t="s">
        <v>137</v>
      </c>
      <c r="AC94" s="13" t="s">
        <v>105</v>
      </c>
      <c r="AD94" s="13"/>
      <c r="AE94" s="13"/>
      <c r="AF94" s="13"/>
      <c r="AG94" s="13"/>
      <c r="AH94" s="13" t="s">
        <v>127</v>
      </c>
      <c r="AI94" s="13">
        <v>0</v>
      </c>
      <c r="AJ94" s="13">
        <v>0.05</v>
      </c>
      <c r="AK94" s="13">
        <v>0.9</v>
      </c>
      <c r="AL94" s="13" t="s">
        <v>163</v>
      </c>
      <c r="AM94" s="13" t="s">
        <v>117</v>
      </c>
      <c r="AN94" s="13"/>
      <c r="AO94" s="13" t="s">
        <v>96</v>
      </c>
      <c r="AP94" s="13">
        <v>96</v>
      </c>
      <c r="AQ94" s="13">
        <v>245.35</v>
      </c>
      <c r="AR94" s="13"/>
      <c r="AS94" s="13">
        <v>46025</v>
      </c>
      <c r="AT94" s="13"/>
      <c r="AU94" s="13"/>
      <c r="AV94" s="13"/>
      <c r="AW94" s="13"/>
      <c r="AX94" s="13"/>
      <c r="AY94" s="13"/>
      <c r="AZ94" s="13"/>
      <c r="BA94" s="13"/>
      <c r="BB94" s="13" t="s">
        <v>96</v>
      </c>
      <c r="BC94" s="13"/>
      <c r="BD94" s="13"/>
      <c r="BE94" s="13"/>
      <c r="BF94" s="13"/>
      <c r="BG94" s="28"/>
      <c r="BH94" s="13" t="s">
        <v>196</v>
      </c>
      <c r="BI94" s="13"/>
      <c r="BJ94" s="13"/>
    </row>
    <row r="95" spans="1:62" x14ac:dyDescent="0.25">
      <c r="A95" s="13">
        <v>2025</v>
      </c>
      <c r="B95" s="28">
        <v>46003</v>
      </c>
      <c r="C95" s="28">
        <v>45993</v>
      </c>
      <c r="D95" s="28">
        <v>45993</v>
      </c>
      <c r="E95" s="13" t="s">
        <v>113</v>
      </c>
      <c r="F95" s="13" t="s">
        <v>151</v>
      </c>
      <c r="G95" s="13" t="s">
        <v>147</v>
      </c>
      <c r="H95" s="13" t="s">
        <v>11</v>
      </c>
      <c r="I95" s="13" t="s">
        <v>114</v>
      </c>
      <c r="J95" s="13" t="s">
        <v>107</v>
      </c>
      <c r="K95" s="28">
        <v>45993</v>
      </c>
      <c r="L95" s="13">
        <v>2</v>
      </c>
      <c r="M95" s="13" t="s">
        <v>385</v>
      </c>
      <c r="N95" s="13" t="s">
        <v>386</v>
      </c>
      <c r="O95" s="13">
        <v>1940.43</v>
      </c>
      <c r="P95" s="13">
        <v>1940.43</v>
      </c>
      <c r="Q95" s="13">
        <v>38808.75</v>
      </c>
      <c r="R95" s="13">
        <v>28449.83</v>
      </c>
      <c r="S95" s="13" t="s">
        <v>110</v>
      </c>
      <c r="T95" s="13">
        <v>256393483</v>
      </c>
      <c r="U95" s="28">
        <v>45994</v>
      </c>
      <c r="V95" s="28"/>
      <c r="W95" s="13"/>
      <c r="X95" s="13" t="s">
        <v>94</v>
      </c>
      <c r="Y95" s="13" t="s">
        <v>132</v>
      </c>
      <c r="Z95" s="13" t="s">
        <v>96</v>
      </c>
      <c r="AA95" s="13" t="s">
        <v>96</v>
      </c>
      <c r="AB95" s="13" t="s">
        <v>7</v>
      </c>
      <c r="AC95" s="13" t="s">
        <v>105</v>
      </c>
      <c r="AD95" s="13"/>
      <c r="AE95" s="13"/>
      <c r="AF95" s="13"/>
      <c r="AG95" s="13"/>
      <c r="AH95" s="13" t="s">
        <v>127</v>
      </c>
      <c r="AI95" s="13">
        <v>0</v>
      </c>
      <c r="AJ95" s="13">
        <v>0.95</v>
      </c>
      <c r="AK95" s="13">
        <v>0.9</v>
      </c>
      <c r="AL95" s="13" t="s">
        <v>160</v>
      </c>
      <c r="AM95" s="13" t="s">
        <v>168</v>
      </c>
      <c r="AN95" s="13"/>
      <c r="AO95" s="13" t="s">
        <v>96</v>
      </c>
      <c r="AP95" s="13" t="s">
        <v>99</v>
      </c>
      <c r="AQ95" s="13" t="s">
        <v>99</v>
      </c>
      <c r="AR95" s="13"/>
      <c r="AS95" s="13" t="s">
        <v>99</v>
      </c>
      <c r="AT95" s="13"/>
      <c r="AU95" s="13"/>
      <c r="AV95" s="13"/>
      <c r="AW95" s="13"/>
      <c r="AX95" s="13"/>
      <c r="AY95" s="13"/>
      <c r="AZ95" s="13"/>
      <c r="BA95" s="13"/>
      <c r="BB95" s="13" t="s">
        <v>96</v>
      </c>
      <c r="BC95" s="13"/>
      <c r="BD95" s="13"/>
      <c r="BE95" s="13"/>
      <c r="BF95" s="13"/>
      <c r="BG95" s="28">
        <v>45992</v>
      </c>
      <c r="BH95" s="13" t="s">
        <v>196</v>
      </c>
      <c r="BI95" s="13"/>
      <c r="BJ95" s="13"/>
    </row>
    <row r="96" spans="1:62" x14ac:dyDescent="0.25">
      <c r="A96" s="13">
        <v>2025</v>
      </c>
      <c r="B96" s="28">
        <v>46003</v>
      </c>
      <c r="C96" s="28">
        <v>45993</v>
      </c>
      <c r="D96" s="28"/>
      <c r="E96" s="13" t="s">
        <v>120</v>
      </c>
      <c r="F96" s="13" t="s">
        <v>150</v>
      </c>
      <c r="G96" s="13" t="s">
        <v>147</v>
      </c>
      <c r="H96" s="13" t="s">
        <v>12</v>
      </c>
      <c r="I96" s="13" t="s">
        <v>139</v>
      </c>
      <c r="J96" s="13" t="s">
        <v>91</v>
      </c>
      <c r="K96" s="28">
        <v>45993</v>
      </c>
      <c r="L96" s="13">
        <v>2</v>
      </c>
      <c r="M96" s="13" t="s">
        <v>387</v>
      </c>
      <c r="N96" s="13" t="s">
        <v>388</v>
      </c>
      <c r="O96" s="13">
        <v>15000</v>
      </c>
      <c r="P96" s="13">
        <v>21666.36</v>
      </c>
      <c r="Q96" s="13">
        <v>144442.31</v>
      </c>
      <c r="R96" s="13">
        <v>126018.79</v>
      </c>
      <c r="S96" s="13" t="s">
        <v>129</v>
      </c>
      <c r="T96" s="13">
        <v>256395045</v>
      </c>
      <c r="U96" s="28">
        <v>46013</v>
      </c>
      <c r="V96" s="28"/>
      <c r="W96" s="13"/>
      <c r="X96" s="13" t="s">
        <v>94</v>
      </c>
      <c r="Y96" s="13" t="s">
        <v>354</v>
      </c>
      <c r="Z96" s="13" t="s">
        <v>96</v>
      </c>
      <c r="AA96" s="13" t="s">
        <v>96</v>
      </c>
      <c r="AB96" s="13" t="s">
        <v>6</v>
      </c>
      <c r="AC96" s="13" t="s">
        <v>105</v>
      </c>
      <c r="AD96" s="13"/>
      <c r="AE96" s="13"/>
      <c r="AF96" s="13"/>
      <c r="AG96" s="13" t="s">
        <v>445</v>
      </c>
      <c r="AH96" s="13">
        <v>90</v>
      </c>
      <c r="AI96" s="13">
        <v>1.12E-2</v>
      </c>
      <c r="AJ96" s="13">
        <v>0.85</v>
      </c>
      <c r="AK96" s="13">
        <v>0.9</v>
      </c>
      <c r="AL96" s="13" t="s">
        <v>153</v>
      </c>
      <c r="AM96" s="13" t="s">
        <v>126</v>
      </c>
      <c r="AN96" s="13"/>
      <c r="AO96" s="13" t="s">
        <v>96</v>
      </c>
      <c r="AP96" s="13">
        <v>9</v>
      </c>
      <c r="AQ96" s="13">
        <v>898.29</v>
      </c>
      <c r="AR96" s="13"/>
      <c r="AS96" s="13">
        <v>46044</v>
      </c>
      <c r="AT96" s="13"/>
      <c r="AU96" s="13"/>
      <c r="AV96" s="13"/>
      <c r="AW96" s="13"/>
      <c r="AX96" s="13"/>
      <c r="AY96" s="13"/>
      <c r="AZ96" s="13"/>
      <c r="BA96" s="13"/>
      <c r="BB96" s="13" t="s">
        <v>96</v>
      </c>
      <c r="BC96" s="13"/>
      <c r="BD96" s="13"/>
      <c r="BE96" s="13"/>
      <c r="BF96" s="13"/>
      <c r="BG96" s="28"/>
      <c r="BH96" s="13" t="s">
        <v>112</v>
      </c>
      <c r="BI96" s="13"/>
      <c r="BJ96" s="13"/>
    </row>
    <row r="97" spans="1:62" x14ac:dyDescent="0.25">
      <c r="A97" s="13">
        <v>2025</v>
      </c>
      <c r="B97" s="28">
        <v>46003</v>
      </c>
      <c r="C97" s="28">
        <v>45993</v>
      </c>
      <c r="D97" s="28"/>
      <c r="E97" s="13" t="s">
        <v>113</v>
      </c>
      <c r="F97" s="13" t="s">
        <v>151</v>
      </c>
      <c r="G97" s="13" t="s">
        <v>147</v>
      </c>
      <c r="H97" s="13" t="s">
        <v>11</v>
      </c>
      <c r="I97" s="13" t="s">
        <v>114</v>
      </c>
      <c r="J97" s="13" t="s">
        <v>91</v>
      </c>
      <c r="K97" s="28">
        <v>45993</v>
      </c>
      <c r="L97" s="13">
        <v>2</v>
      </c>
      <c r="M97" s="13" t="s">
        <v>389</v>
      </c>
      <c r="N97" s="13" t="s">
        <v>390</v>
      </c>
      <c r="O97" s="13">
        <v>25078.66</v>
      </c>
      <c r="P97" s="13">
        <v>25078.66</v>
      </c>
      <c r="Q97" s="13">
        <v>285028.47999999998</v>
      </c>
      <c r="R97" s="13">
        <v>174350.85</v>
      </c>
      <c r="S97" s="13" t="s">
        <v>129</v>
      </c>
      <c r="T97" s="13">
        <v>256404698</v>
      </c>
      <c r="U97" s="28">
        <v>46001</v>
      </c>
      <c r="V97" s="28"/>
      <c r="W97" s="13" t="s">
        <v>118</v>
      </c>
      <c r="X97" s="13" t="s">
        <v>94</v>
      </c>
      <c r="Y97" s="13" t="s">
        <v>354</v>
      </c>
      <c r="Z97" s="13" t="s">
        <v>95</v>
      </c>
      <c r="AA97" s="13" t="s">
        <v>95</v>
      </c>
      <c r="AB97" s="13" t="s">
        <v>137</v>
      </c>
      <c r="AC97" s="13" t="s">
        <v>105</v>
      </c>
      <c r="AD97" s="13"/>
      <c r="AE97" s="13"/>
      <c r="AF97" s="13"/>
      <c r="AG97" s="13" t="s">
        <v>446</v>
      </c>
      <c r="AH97" s="13">
        <v>90</v>
      </c>
      <c r="AI97" s="13">
        <v>0</v>
      </c>
      <c r="AJ97" s="13">
        <v>0.91200000000000003</v>
      </c>
      <c r="AK97" s="13">
        <v>0.9</v>
      </c>
      <c r="AL97" s="13" t="s">
        <v>138</v>
      </c>
      <c r="AM97" s="13" t="s">
        <v>117</v>
      </c>
      <c r="AN97" s="13"/>
      <c r="AO97" s="13" t="s">
        <v>96</v>
      </c>
      <c r="AP97" s="13" t="s">
        <v>99</v>
      </c>
      <c r="AQ97" s="13" t="s">
        <v>99</v>
      </c>
      <c r="AR97" s="13"/>
      <c r="AS97" s="13" t="s">
        <v>99</v>
      </c>
      <c r="AT97" s="13"/>
      <c r="AU97" s="13"/>
      <c r="AV97" s="13" t="s">
        <v>100</v>
      </c>
      <c r="AW97" s="13" t="s">
        <v>101</v>
      </c>
      <c r="AX97" s="13" t="s">
        <v>102</v>
      </c>
      <c r="AY97" s="13" t="s">
        <v>122</v>
      </c>
      <c r="AZ97" s="13"/>
      <c r="BA97" s="13"/>
      <c r="BB97" s="13" t="s">
        <v>96</v>
      </c>
      <c r="BC97" s="13"/>
      <c r="BD97" s="13"/>
      <c r="BE97" s="13"/>
      <c r="BF97" s="13"/>
      <c r="BG97" s="28"/>
      <c r="BH97" s="13" t="s">
        <v>112</v>
      </c>
      <c r="BI97" s="13"/>
      <c r="BJ97" s="13"/>
    </row>
    <row r="98" spans="1:62" x14ac:dyDescent="0.25">
      <c r="A98" s="13">
        <v>2025</v>
      </c>
      <c r="B98" s="28">
        <v>46003</v>
      </c>
      <c r="C98" s="28">
        <v>45993</v>
      </c>
      <c r="D98" s="28">
        <v>45995</v>
      </c>
      <c r="E98" s="13" t="s">
        <v>113</v>
      </c>
      <c r="F98" s="13" t="s">
        <v>151</v>
      </c>
      <c r="G98" s="13" t="s">
        <v>147</v>
      </c>
      <c r="H98" s="13" t="s">
        <v>11</v>
      </c>
      <c r="I98" s="13" t="s">
        <v>114</v>
      </c>
      <c r="J98" s="13" t="s">
        <v>107</v>
      </c>
      <c r="K98" s="28">
        <v>45993</v>
      </c>
      <c r="L98" s="13">
        <v>2</v>
      </c>
      <c r="M98" s="13" t="s">
        <v>391</v>
      </c>
      <c r="N98" s="13" t="s">
        <v>392</v>
      </c>
      <c r="O98" s="13">
        <v>16000</v>
      </c>
      <c r="P98" s="13">
        <v>16000</v>
      </c>
      <c r="Q98" s="13">
        <v>36149.9</v>
      </c>
      <c r="R98" s="13">
        <v>34768.18</v>
      </c>
      <c r="S98" s="13" t="s">
        <v>162</v>
      </c>
      <c r="T98" s="13" t="s">
        <v>98</v>
      </c>
      <c r="U98" s="28">
        <v>46013</v>
      </c>
      <c r="V98" s="28"/>
      <c r="W98" s="13"/>
      <c r="X98" s="13" t="s">
        <v>94</v>
      </c>
      <c r="Y98" s="13" t="s">
        <v>354</v>
      </c>
      <c r="Z98" s="13" t="s">
        <v>96</v>
      </c>
      <c r="AA98" s="13" t="s">
        <v>96</v>
      </c>
      <c r="AB98" s="13" t="s">
        <v>6</v>
      </c>
      <c r="AC98" s="13" t="s">
        <v>105</v>
      </c>
      <c r="AD98" s="13"/>
      <c r="AE98" s="13"/>
      <c r="AF98" s="13"/>
      <c r="AG98" s="13"/>
      <c r="AH98" s="13" t="s">
        <v>98</v>
      </c>
      <c r="AI98" s="13">
        <v>0</v>
      </c>
      <c r="AJ98" s="13">
        <v>0.55700000000000005</v>
      </c>
      <c r="AK98" s="13">
        <v>0.9</v>
      </c>
      <c r="AL98" s="13" t="s">
        <v>138</v>
      </c>
      <c r="AM98" s="13" t="s">
        <v>123</v>
      </c>
      <c r="AN98" s="13"/>
      <c r="AO98" s="13" t="s">
        <v>96</v>
      </c>
      <c r="AP98" s="13" t="s">
        <v>99</v>
      </c>
      <c r="AQ98" s="13" t="s">
        <v>99</v>
      </c>
      <c r="AR98" s="13"/>
      <c r="AS98" s="13" t="s">
        <v>99</v>
      </c>
      <c r="AT98" s="13"/>
      <c r="AU98" s="13"/>
      <c r="AV98" s="13"/>
      <c r="AW98" s="13"/>
      <c r="AX98" s="13"/>
      <c r="AY98" s="13"/>
      <c r="AZ98" s="13"/>
      <c r="BA98" s="13"/>
      <c r="BB98" s="13" t="s">
        <v>95</v>
      </c>
      <c r="BC98" s="13" t="s">
        <v>109</v>
      </c>
      <c r="BD98" s="13"/>
      <c r="BE98" s="13"/>
      <c r="BF98" s="13"/>
      <c r="BG98" s="28"/>
      <c r="BH98" s="13" t="s">
        <v>112</v>
      </c>
      <c r="BI98" s="13"/>
      <c r="BJ98" s="13"/>
    </row>
    <row r="99" spans="1:62" x14ac:dyDescent="0.25">
      <c r="A99" s="13">
        <v>2025</v>
      </c>
      <c r="B99" s="28">
        <v>46003</v>
      </c>
      <c r="C99" s="28">
        <v>45993</v>
      </c>
      <c r="D99" s="28">
        <v>45993</v>
      </c>
      <c r="E99" s="13" t="s">
        <v>148</v>
      </c>
      <c r="F99" s="13" t="s">
        <v>149</v>
      </c>
      <c r="G99" s="13" t="s">
        <v>147</v>
      </c>
      <c r="H99" s="13" t="s">
        <v>12</v>
      </c>
      <c r="I99" s="13" t="s">
        <v>90</v>
      </c>
      <c r="J99" s="13" t="s">
        <v>107</v>
      </c>
      <c r="K99" s="28">
        <v>45993</v>
      </c>
      <c r="L99" s="13">
        <v>2</v>
      </c>
      <c r="M99" s="13" t="s">
        <v>393</v>
      </c>
      <c r="N99" s="13" t="s">
        <v>394</v>
      </c>
      <c r="O99" s="13">
        <v>44780.83</v>
      </c>
      <c r="P99" s="13">
        <v>385775.87</v>
      </c>
      <c r="Q99" s="13">
        <v>429498.66</v>
      </c>
      <c r="R99" s="13">
        <v>100430.79</v>
      </c>
      <c r="S99" s="13" t="s">
        <v>103</v>
      </c>
      <c r="T99" s="13">
        <v>256425341</v>
      </c>
      <c r="U99" s="28">
        <v>45999</v>
      </c>
      <c r="V99" s="28">
        <v>46009</v>
      </c>
      <c r="W99" s="13"/>
      <c r="X99" s="13" t="s">
        <v>94</v>
      </c>
      <c r="Y99" s="13" t="s">
        <v>140</v>
      </c>
      <c r="Z99" s="13" t="s">
        <v>96</v>
      </c>
      <c r="AA99" s="13" t="s">
        <v>96</v>
      </c>
      <c r="AB99" s="13" t="s">
        <v>7</v>
      </c>
      <c r="AC99" s="13" t="s">
        <v>105</v>
      </c>
      <c r="AD99" s="13"/>
      <c r="AE99" s="13"/>
      <c r="AF99" s="13"/>
      <c r="AG99" s="13"/>
      <c r="AH99" s="13" t="s">
        <v>98</v>
      </c>
      <c r="AI99" s="13">
        <v>1.0999999999999999E-2</v>
      </c>
      <c r="AJ99" s="13">
        <v>0.1018</v>
      </c>
      <c r="AK99" s="13">
        <v>0.9</v>
      </c>
      <c r="AL99" s="13" t="s">
        <v>178</v>
      </c>
      <c r="AM99" s="13" t="s">
        <v>125</v>
      </c>
      <c r="AN99" s="13"/>
      <c r="AO99" s="13" t="s">
        <v>96</v>
      </c>
      <c r="AP99" s="13">
        <v>71</v>
      </c>
      <c r="AQ99" s="13">
        <v>7003.4</v>
      </c>
      <c r="AR99" s="13"/>
      <c r="AS99" s="13">
        <v>46030</v>
      </c>
      <c r="AT99" s="13"/>
      <c r="AU99" s="13"/>
      <c r="AV99" s="13"/>
      <c r="AW99" s="13"/>
      <c r="AX99" s="13"/>
      <c r="AY99" s="13"/>
      <c r="AZ99" s="13"/>
      <c r="BA99" s="13"/>
      <c r="BB99" s="13" t="s">
        <v>96</v>
      </c>
      <c r="BC99" s="13"/>
      <c r="BD99" s="13"/>
      <c r="BE99" s="13"/>
      <c r="BF99" s="13"/>
      <c r="BG99" s="28"/>
      <c r="BH99" s="13" t="s">
        <v>112</v>
      </c>
      <c r="BI99" s="13"/>
      <c r="BJ99" s="13"/>
    </row>
    <row r="100" spans="1:62" x14ac:dyDescent="0.25">
      <c r="A100" s="13">
        <v>2025</v>
      </c>
      <c r="B100" s="28">
        <v>46003</v>
      </c>
      <c r="C100" s="28">
        <v>45993</v>
      </c>
      <c r="D100" s="28">
        <v>45993</v>
      </c>
      <c r="E100" s="13" t="s">
        <v>148</v>
      </c>
      <c r="F100" s="13" t="s">
        <v>149</v>
      </c>
      <c r="G100" s="13" t="s">
        <v>147</v>
      </c>
      <c r="H100" s="13" t="s">
        <v>12</v>
      </c>
      <c r="I100" s="13" t="s">
        <v>90</v>
      </c>
      <c r="J100" s="13" t="s">
        <v>91</v>
      </c>
      <c r="K100" s="28">
        <v>45993</v>
      </c>
      <c r="L100" s="13">
        <v>2</v>
      </c>
      <c r="M100" s="13" t="s">
        <v>395</v>
      </c>
      <c r="N100" s="13" t="s">
        <v>396</v>
      </c>
      <c r="O100" s="13">
        <v>11000</v>
      </c>
      <c r="P100" s="13">
        <v>38038.31</v>
      </c>
      <c r="Q100" s="13">
        <v>380383.03</v>
      </c>
      <c r="R100" s="13">
        <v>256191.74</v>
      </c>
      <c r="S100" s="13" t="s">
        <v>93</v>
      </c>
      <c r="T100" s="13">
        <v>256394937</v>
      </c>
      <c r="U100" s="28">
        <v>46013</v>
      </c>
      <c r="V100" s="28"/>
      <c r="W100" s="13"/>
      <c r="X100" s="13" t="s">
        <v>94</v>
      </c>
      <c r="Y100" s="13" t="s">
        <v>354</v>
      </c>
      <c r="Z100" s="13" t="s">
        <v>95</v>
      </c>
      <c r="AA100" s="13" t="s">
        <v>96</v>
      </c>
      <c r="AB100" s="13" t="s">
        <v>7</v>
      </c>
      <c r="AC100" s="13" t="s">
        <v>105</v>
      </c>
      <c r="AD100" s="13"/>
      <c r="AE100" s="13"/>
      <c r="AF100" s="13"/>
      <c r="AG100" s="13"/>
      <c r="AH100" s="13">
        <v>90</v>
      </c>
      <c r="AI100" s="13">
        <v>1.12E-2</v>
      </c>
      <c r="AJ100" s="13">
        <v>0.9</v>
      </c>
      <c r="AK100" s="13">
        <v>0.9</v>
      </c>
      <c r="AL100" s="13" t="s">
        <v>153</v>
      </c>
      <c r="AM100" s="13" t="s">
        <v>125</v>
      </c>
      <c r="AN100" s="13"/>
      <c r="AO100" s="13" t="s">
        <v>96</v>
      </c>
      <c r="AP100" s="13">
        <v>11</v>
      </c>
      <c r="AQ100" s="13">
        <v>2916.69</v>
      </c>
      <c r="AR100" s="13"/>
      <c r="AS100" s="13">
        <v>46044</v>
      </c>
      <c r="AT100" s="13"/>
      <c r="AU100" s="13"/>
      <c r="AV100" s="13" t="s">
        <v>121</v>
      </c>
      <c r="AW100" s="13" t="s">
        <v>101</v>
      </c>
      <c r="AX100" s="13" t="s">
        <v>116</v>
      </c>
      <c r="AY100" s="13"/>
      <c r="AZ100" s="13"/>
      <c r="BA100" s="13"/>
      <c r="BB100" s="13" t="s">
        <v>96</v>
      </c>
      <c r="BC100" s="13"/>
      <c r="BD100" s="13"/>
      <c r="BE100" s="13"/>
      <c r="BF100" s="13"/>
      <c r="BG100" s="28"/>
      <c r="BH100" s="13" t="s">
        <v>112</v>
      </c>
      <c r="BI100" s="13"/>
      <c r="BJ100" s="13"/>
    </row>
    <row r="101" spans="1:62" x14ac:dyDescent="0.25">
      <c r="A101" s="13">
        <v>2025</v>
      </c>
      <c r="B101" s="28">
        <v>46003</v>
      </c>
      <c r="C101" s="28">
        <v>45993</v>
      </c>
      <c r="D101" s="28">
        <v>45994</v>
      </c>
      <c r="E101" s="13" t="s">
        <v>148</v>
      </c>
      <c r="F101" s="13" t="s">
        <v>149</v>
      </c>
      <c r="G101" s="13" t="s">
        <v>147</v>
      </c>
      <c r="H101" s="13" t="s">
        <v>12</v>
      </c>
      <c r="I101" s="13" t="s">
        <v>90</v>
      </c>
      <c r="J101" s="13" t="s">
        <v>91</v>
      </c>
      <c r="K101" s="28">
        <v>45993</v>
      </c>
      <c r="L101" s="13">
        <v>2</v>
      </c>
      <c r="M101" s="13" t="s">
        <v>397</v>
      </c>
      <c r="N101" s="13" t="s">
        <v>398</v>
      </c>
      <c r="O101" s="13">
        <v>141000</v>
      </c>
      <c r="P101" s="13">
        <v>141000</v>
      </c>
      <c r="Q101" s="13">
        <v>216384.27</v>
      </c>
      <c r="R101" s="13">
        <v>41342.379999999997</v>
      </c>
      <c r="S101" s="13" t="s">
        <v>93</v>
      </c>
      <c r="T101" s="13">
        <v>256442301</v>
      </c>
      <c r="U101" s="28">
        <v>46006</v>
      </c>
      <c r="V101" s="28"/>
      <c r="W101" s="13"/>
      <c r="X101" s="13" t="s">
        <v>94</v>
      </c>
      <c r="Y101" s="13" t="s">
        <v>140</v>
      </c>
      <c r="Z101" s="13" t="s">
        <v>96</v>
      </c>
      <c r="AA101" s="13" t="s">
        <v>96</v>
      </c>
      <c r="AB101" s="13" t="s">
        <v>7</v>
      </c>
      <c r="AC101" s="13" t="s">
        <v>105</v>
      </c>
      <c r="AD101" s="13"/>
      <c r="AE101" s="13"/>
      <c r="AF101" s="13"/>
      <c r="AG101" s="13"/>
      <c r="AH101" s="13" t="s">
        <v>98</v>
      </c>
      <c r="AI101" s="13">
        <v>0</v>
      </c>
      <c r="AJ101" s="13">
        <v>0.34839999999999999</v>
      </c>
      <c r="AK101" s="13">
        <v>0.9</v>
      </c>
      <c r="AL101" s="13" t="s">
        <v>141</v>
      </c>
      <c r="AM101" s="13" t="s">
        <v>125</v>
      </c>
      <c r="AN101" s="13"/>
      <c r="AO101" s="13" t="s">
        <v>96</v>
      </c>
      <c r="AP101" s="13" t="s">
        <v>99</v>
      </c>
      <c r="AQ101" s="13" t="s">
        <v>99</v>
      </c>
      <c r="AR101" s="13"/>
      <c r="AS101" s="13" t="s">
        <v>99</v>
      </c>
      <c r="AT101" s="13"/>
      <c r="AU101" s="13"/>
      <c r="AV101" s="13"/>
      <c r="AW101" s="13"/>
      <c r="AX101" s="13"/>
      <c r="AY101" s="13"/>
      <c r="AZ101" s="13"/>
      <c r="BA101" s="13"/>
      <c r="BB101" s="13" t="s">
        <v>96</v>
      </c>
      <c r="BC101" s="13"/>
      <c r="BD101" s="13"/>
      <c r="BE101" s="13"/>
      <c r="BF101" s="13"/>
      <c r="BG101" s="28"/>
      <c r="BH101" s="13" t="s">
        <v>112</v>
      </c>
      <c r="BI101" s="13"/>
      <c r="BJ101" s="13"/>
    </row>
    <row r="102" spans="1:62" x14ac:dyDescent="0.25">
      <c r="A102" s="13">
        <v>2025</v>
      </c>
      <c r="B102" s="28">
        <v>46003</v>
      </c>
      <c r="C102" s="28">
        <v>45993</v>
      </c>
      <c r="D102" s="28">
        <v>45994</v>
      </c>
      <c r="E102" s="13" t="s">
        <v>148</v>
      </c>
      <c r="F102" s="13" t="s">
        <v>149</v>
      </c>
      <c r="G102" s="13" t="s">
        <v>147</v>
      </c>
      <c r="H102" s="13" t="s">
        <v>12</v>
      </c>
      <c r="I102" s="13" t="s">
        <v>90</v>
      </c>
      <c r="J102" s="13" t="s">
        <v>91</v>
      </c>
      <c r="K102" s="28">
        <v>45993</v>
      </c>
      <c r="L102" s="13">
        <v>2</v>
      </c>
      <c r="M102" s="13" t="s">
        <v>397</v>
      </c>
      <c r="N102" s="13" t="s">
        <v>398</v>
      </c>
      <c r="O102" s="13">
        <v>59000</v>
      </c>
      <c r="P102" s="13">
        <v>59000</v>
      </c>
      <c r="Q102" s="13">
        <v>579215.32999999996</v>
      </c>
      <c r="R102" s="13">
        <v>485275.13</v>
      </c>
      <c r="S102" s="13" t="s">
        <v>93</v>
      </c>
      <c r="T102" s="13">
        <v>256215469</v>
      </c>
      <c r="U102" s="28">
        <v>46006</v>
      </c>
      <c r="V102" s="28"/>
      <c r="W102" s="13" t="s">
        <v>118</v>
      </c>
      <c r="X102" s="13" t="s">
        <v>94</v>
      </c>
      <c r="Y102" s="13" t="s">
        <v>354</v>
      </c>
      <c r="Z102" s="13" t="s">
        <v>95</v>
      </c>
      <c r="AA102" s="13" t="s">
        <v>95</v>
      </c>
      <c r="AB102" s="13" t="s">
        <v>7</v>
      </c>
      <c r="AC102" s="13" t="s">
        <v>105</v>
      </c>
      <c r="AD102" s="13"/>
      <c r="AE102" s="13"/>
      <c r="AF102" s="13"/>
      <c r="AG102" s="13"/>
      <c r="AH102" s="13">
        <v>90</v>
      </c>
      <c r="AI102" s="13">
        <v>0</v>
      </c>
      <c r="AJ102" s="13">
        <v>0.89810000000000001</v>
      </c>
      <c r="AK102" s="13">
        <v>0.9</v>
      </c>
      <c r="AL102" s="13" t="s">
        <v>141</v>
      </c>
      <c r="AM102" s="13" t="s">
        <v>125</v>
      </c>
      <c r="AN102" s="13"/>
      <c r="AO102" s="13" t="s">
        <v>96</v>
      </c>
      <c r="AP102" s="13" t="s">
        <v>99</v>
      </c>
      <c r="AQ102" s="13" t="s">
        <v>99</v>
      </c>
      <c r="AR102" s="13"/>
      <c r="AS102" s="13" t="s">
        <v>99</v>
      </c>
      <c r="AT102" s="13"/>
      <c r="AU102" s="13"/>
      <c r="AV102" s="13" t="s">
        <v>121</v>
      </c>
      <c r="AW102" s="13" t="s">
        <v>101</v>
      </c>
      <c r="AX102" s="13" t="s">
        <v>116</v>
      </c>
      <c r="AY102" s="13"/>
      <c r="AZ102" s="13"/>
      <c r="BA102" s="13"/>
      <c r="BB102" s="13" t="s">
        <v>96</v>
      </c>
      <c r="BC102" s="13"/>
      <c r="BD102" s="13"/>
      <c r="BE102" s="13"/>
      <c r="BF102" s="13"/>
      <c r="BG102" s="28"/>
      <c r="BH102" s="13" t="s">
        <v>112</v>
      </c>
      <c r="BI102" s="13"/>
      <c r="BJ102" s="13"/>
    </row>
    <row r="103" spans="1:62" x14ac:dyDescent="0.25">
      <c r="A103" s="13">
        <v>2025</v>
      </c>
      <c r="B103" s="28">
        <v>46003</v>
      </c>
      <c r="C103" s="28">
        <v>45993</v>
      </c>
      <c r="D103" s="28"/>
      <c r="E103" s="13" t="s">
        <v>148</v>
      </c>
      <c r="F103" s="13" t="s">
        <v>149</v>
      </c>
      <c r="G103" s="13" t="s">
        <v>147</v>
      </c>
      <c r="H103" s="13" t="s">
        <v>12</v>
      </c>
      <c r="I103" s="13" t="s">
        <v>90</v>
      </c>
      <c r="J103" s="13" t="s">
        <v>91</v>
      </c>
      <c r="K103" s="28">
        <v>45993</v>
      </c>
      <c r="L103" s="13">
        <v>2</v>
      </c>
      <c r="M103" s="13" t="s">
        <v>399</v>
      </c>
      <c r="N103" s="13" t="s">
        <v>400</v>
      </c>
      <c r="O103" s="13">
        <v>2000</v>
      </c>
      <c r="P103" s="13">
        <v>12343.13</v>
      </c>
      <c r="Q103" s="13">
        <v>132579.22</v>
      </c>
      <c r="R103" s="13">
        <v>106950.47</v>
      </c>
      <c r="S103" s="13" t="s">
        <v>129</v>
      </c>
      <c r="T103" s="13">
        <v>256260055</v>
      </c>
      <c r="U103" s="28">
        <v>45996</v>
      </c>
      <c r="V103" s="28"/>
      <c r="W103" s="13"/>
      <c r="X103" s="13" t="s">
        <v>94</v>
      </c>
      <c r="Y103" s="13" t="s">
        <v>354</v>
      </c>
      <c r="Z103" s="13" t="s">
        <v>95</v>
      </c>
      <c r="AA103" s="13" t="s">
        <v>96</v>
      </c>
      <c r="AB103" s="13" t="s">
        <v>137</v>
      </c>
      <c r="AC103" s="13" t="s">
        <v>105</v>
      </c>
      <c r="AD103" s="13"/>
      <c r="AE103" s="13"/>
      <c r="AF103" s="13"/>
      <c r="AG103" s="13" t="s">
        <v>401</v>
      </c>
      <c r="AH103" s="13">
        <v>90</v>
      </c>
      <c r="AI103" s="13">
        <v>1.12E-2</v>
      </c>
      <c r="AJ103" s="13">
        <v>0.90690000000000004</v>
      </c>
      <c r="AK103" s="13">
        <v>0.9</v>
      </c>
      <c r="AL103" s="13" t="s">
        <v>141</v>
      </c>
      <c r="AM103" s="13" t="s">
        <v>117</v>
      </c>
      <c r="AN103" s="13"/>
      <c r="AO103" s="13" t="s">
        <v>96</v>
      </c>
      <c r="AP103" s="13">
        <v>7</v>
      </c>
      <c r="AQ103" s="13">
        <v>1798.42</v>
      </c>
      <c r="AR103" s="13"/>
      <c r="AS103" s="13">
        <v>46027</v>
      </c>
      <c r="AT103" s="13"/>
      <c r="AU103" s="13"/>
      <c r="AV103" s="13" t="s">
        <v>135</v>
      </c>
      <c r="AW103" s="13" t="s">
        <v>101</v>
      </c>
      <c r="AX103" s="13" t="s">
        <v>102</v>
      </c>
      <c r="AY103" s="13" t="s">
        <v>154</v>
      </c>
      <c r="AZ103" s="13"/>
      <c r="BA103" s="13"/>
      <c r="BB103" s="13" t="s">
        <v>96</v>
      </c>
      <c r="BC103" s="13"/>
      <c r="BD103" s="13"/>
      <c r="BE103" s="13"/>
      <c r="BF103" s="13"/>
      <c r="BG103" s="28"/>
      <c r="BH103" s="13" t="s">
        <v>112</v>
      </c>
      <c r="BI103" s="13"/>
      <c r="BJ103" s="13"/>
    </row>
    <row r="104" spans="1:62" x14ac:dyDescent="0.25">
      <c r="A104" s="13">
        <v>2025</v>
      </c>
      <c r="B104" s="28">
        <v>46003</v>
      </c>
      <c r="C104" s="28">
        <v>45993</v>
      </c>
      <c r="D104" s="28">
        <v>45993</v>
      </c>
      <c r="E104" s="13" t="s">
        <v>148</v>
      </c>
      <c r="F104" s="13" t="s">
        <v>149</v>
      </c>
      <c r="G104" s="13" t="s">
        <v>147</v>
      </c>
      <c r="H104" s="13" t="s">
        <v>12</v>
      </c>
      <c r="I104" s="13" t="s">
        <v>90</v>
      </c>
      <c r="J104" s="13" t="s">
        <v>91</v>
      </c>
      <c r="K104" s="28">
        <v>45993</v>
      </c>
      <c r="L104" s="13">
        <v>2</v>
      </c>
      <c r="M104" s="13" t="s">
        <v>207</v>
      </c>
      <c r="N104" s="13" t="s">
        <v>208</v>
      </c>
      <c r="O104" s="13">
        <v>9807.33</v>
      </c>
      <c r="P104" s="13">
        <v>9807.33</v>
      </c>
      <c r="Q104" s="13">
        <v>326911.31</v>
      </c>
      <c r="R104" s="13">
        <v>70867.520000000004</v>
      </c>
      <c r="S104" s="13" t="s">
        <v>93</v>
      </c>
      <c r="T104" s="13">
        <v>256395122</v>
      </c>
      <c r="U104" s="28">
        <v>46001</v>
      </c>
      <c r="V104" s="28"/>
      <c r="W104" s="13"/>
      <c r="X104" s="13" t="s">
        <v>94</v>
      </c>
      <c r="Y104" s="13" t="s">
        <v>104</v>
      </c>
      <c r="Z104" s="13" t="s">
        <v>96</v>
      </c>
      <c r="AA104" s="13" t="s">
        <v>96</v>
      </c>
      <c r="AB104" s="13" t="s">
        <v>7</v>
      </c>
      <c r="AC104" s="13" t="s">
        <v>105</v>
      </c>
      <c r="AD104" s="13"/>
      <c r="AE104" s="13"/>
      <c r="AF104" s="13"/>
      <c r="AG104" s="13"/>
      <c r="AH104" s="13" t="s">
        <v>127</v>
      </c>
      <c r="AI104" s="13">
        <v>0</v>
      </c>
      <c r="AJ104" s="13">
        <v>0.97</v>
      </c>
      <c r="AK104" s="13">
        <v>0.9</v>
      </c>
      <c r="AL104" s="13" t="s">
        <v>209</v>
      </c>
      <c r="AM104" s="13" t="s">
        <v>119</v>
      </c>
      <c r="AN104" s="13"/>
      <c r="AO104" s="13" t="s">
        <v>96</v>
      </c>
      <c r="AP104" s="13" t="s">
        <v>99</v>
      </c>
      <c r="AQ104" s="13" t="s">
        <v>99</v>
      </c>
      <c r="AR104" s="13"/>
      <c r="AS104" s="13" t="s">
        <v>99</v>
      </c>
      <c r="AT104" s="13"/>
      <c r="AU104" s="13"/>
      <c r="AV104" s="13"/>
      <c r="AW104" s="13"/>
      <c r="AX104" s="13"/>
      <c r="AY104" s="13"/>
      <c r="AZ104" s="13"/>
      <c r="BA104" s="13"/>
      <c r="BB104" s="13" t="s">
        <v>96</v>
      </c>
      <c r="BC104" s="13"/>
      <c r="BD104" s="13"/>
      <c r="BE104" s="13"/>
      <c r="BF104" s="13"/>
      <c r="BG104" s="28"/>
      <c r="BH104" s="13" t="s">
        <v>112</v>
      </c>
      <c r="BI104" s="13"/>
      <c r="BJ104" s="13"/>
    </row>
    <row r="105" spans="1:62" x14ac:dyDescent="0.25">
      <c r="A105" s="13">
        <v>2025</v>
      </c>
      <c r="B105" s="28">
        <v>46003</v>
      </c>
      <c r="C105" s="28">
        <v>45993</v>
      </c>
      <c r="D105" s="28">
        <v>45995</v>
      </c>
      <c r="E105" s="13" t="s">
        <v>120</v>
      </c>
      <c r="F105" s="13" t="s">
        <v>150</v>
      </c>
      <c r="G105" s="13" t="s">
        <v>147</v>
      </c>
      <c r="H105" s="13" t="s">
        <v>12</v>
      </c>
      <c r="I105" s="13" t="s">
        <v>139</v>
      </c>
      <c r="J105" s="13" t="s">
        <v>107</v>
      </c>
      <c r="K105" s="28">
        <v>45993</v>
      </c>
      <c r="L105" s="13">
        <v>2</v>
      </c>
      <c r="M105" s="13" t="s">
        <v>402</v>
      </c>
      <c r="N105" s="13" t="s">
        <v>403</v>
      </c>
      <c r="O105" s="13">
        <v>5000</v>
      </c>
      <c r="P105" s="13">
        <v>65029.65</v>
      </c>
      <c r="Q105" s="13">
        <v>113095.01</v>
      </c>
      <c r="R105" s="13">
        <v>98892.98</v>
      </c>
      <c r="S105" s="13" t="s">
        <v>93</v>
      </c>
      <c r="T105" s="13">
        <v>256395137</v>
      </c>
      <c r="U105" s="28">
        <v>46013</v>
      </c>
      <c r="V105" s="28"/>
      <c r="W105" s="13"/>
      <c r="X105" s="13" t="s">
        <v>94</v>
      </c>
      <c r="Y105" s="13" t="s">
        <v>354</v>
      </c>
      <c r="Z105" s="13" t="s">
        <v>96</v>
      </c>
      <c r="AA105" s="13" t="s">
        <v>96</v>
      </c>
      <c r="AB105" s="13" t="s">
        <v>7</v>
      </c>
      <c r="AC105" s="13" t="s">
        <v>105</v>
      </c>
      <c r="AD105" s="13"/>
      <c r="AE105" s="13"/>
      <c r="AF105" s="13"/>
      <c r="AG105" s="13"/>
      <c r="AH105" s="13">
        <v>90</v>
      </c>
      <c r="AI105" s="13">
        <v>1.12E-2</v>
      </c>
      <c r="AJ105" s="13">
        <v>0.42499999999999999</v>
      </c>
      <c r="AK105" s="13">
        <v>0.9</v>
      </c>
      <c r="AL105" s="13" t="s">
        <v>142</v>
      </c>
      <c r="AM105" s="13" t="s">
        <v>119</v>
      </c>
      <c r="AN105" s="13"/>
      <c r="AO105" s="13" t="s">
        <v>96</v>
      </c>
      <c r="AP105" s="13">
        <v>61</v>
      </c>
      <c r="AQ105" s="13">
        <v>1414.62</v>
      </c>
      <c r="AR105" s="13"/>
      <c r="AS105" s="13">
        <v>46044</v>
      </c>
      <c r="AT105" s="13"/>
      <c r="AU105" s="13"/>
      <c r="AV105" s="13"/>
      <c r="AW105" s="13"/>
      <c r="AX105" s="13"/>
      <c r="AY105" s="13"/>
      <c r="AZ105" s="13"/>
      <c r="BA105" s="13"/>
      <c r="BB105" s="13" t="s">
        <v>96</v>
      </c>
      <c r="BC105" s="13"/>
      <c r="BD105" s="13"/>
      <c r="BE105" s="13"/>
      <c r="BF105" s="13"/>
      <c r="BG105" s="28"/>
      <c r="BH105" s="13" t="s">
        <v>112</v>
      </c>
      <c r="BI105" s="13"/>
      <c r="BJ105" s="13"/>
    </row>
    <row r="106" spans="1:62" x14ac:dyDescent="0.25">
      <c r="A106" s="13">
        <v>2025</v>
      </c>
      <c r="B106" s="28">
        <v>46003</v>
      </c>
      <c r="C106" s="28">
        <v>45993</v>
      </c>
      <c r="D106" s="28"/>
      <c r="E106" s="13" t="s">
        <v>113</v>
      </c>
      <c r="F106" s="13" t="s">
        <v>151</v>
      </c>
      <c r="G106" s="13" t="s">
        <v>147</v>
      </c>
      <c r="H106" s="13" t="s">
        <v>11</v>
      </c>
      <c r="I106" s="13" t="s">
        <v>114</v>
      </c>
      <c r="J106" s="13" t="s">
        <v>91</v>
      </c>
      <c r="K106" s="28">
        <v>45993</v>
      </c>
      <c r="L106" s="13">
        <v>2</v>
      </c>
      <c r="M106" s="13" t="s">
        <v>404</v>
      </c>
      <c r="N106" s="13" t="s">
        <v>405</v>
      </c>
      <c r="O106" s="13">
        <v>3000</v>
      </c>
      <c r="P106" s="13">
        <v>51122.720000000001</v>
      </c>
      <c r="Q106" s="13">
        <v>393251.43</v>
      </c>
      <c r="R106" s="13">
        <v>249703.25</v>
      </c>
      <c r="S106" s="13" t="s">
        <v>129</v>
      </c>
      <c r="T106" s="13">
        <v>256391844</v>
      </c>
      <c r="U106" s="28">
        <v>46013</v>
      </c>
      <c r="V106" s="28"/>
      <c r="W106" s="13" t="s">
        <v>118</v>
      </c>
      <c r="X106" s="13" t="s">
        <v>94</v>
      </c>
      <c r="Y106" s="13" t="s">
        <v>354</v>
      </c>
      <c r="Z106" s="13" t="s">
        <v>95</v>
      </c>
      <c r="AA106" s="13" t="s">
        <v>95</v>
      </c>
      <c r="AB106" s="13" t="s">
        <v>6</v>
      </c>
      <c r="AC106" s="13" t="s">
        <v>105</v>
      </c>
      <c r="AD106" s="13"/>
      <c r="AE106" s="13"/>
      <c r="AF106" s="13"/>
      <c r="AG106" s="13" t="s">
        <v>447</v>
      </c>
      <c r="AH106" s="13">
        <v>90</v>
      </c>
      <c r="AI106" s="13">
        <v>0.01</v>
      </c>
      <c r="AJ106" s="13">
        <v>0.87</v>
      </c>
      <c r="AK106" s="13">
        <v>0.9</v>
      </c>
      <c r="AL106" s="13" t="s">
        <v>163</v>
      </c>
      <c r="AM106" s="13" t="s">
        <v>124</v>
      </c>
      <c r="AN106" s="13"/>
      <c r="AO106" s="13" t="s">
        <v>96</v>
      </c>
      <c r="AP106" s="13">
        <v>121</v>
      </c>
      <c r="AQ106" s="13">
        <v>695.91</v>
      </c>
      <c r="AR106" s="13"/>
      <c r="AS106" s="13">
        <v>46044</v>
      </c>
      <c r="AT106" s="13"/>
      <c r="AU106" s="13"/>
      <c r="AV106" s="13" t="s">
        <v>100</v>
      </c>
      <c r="AW106" s="13" t="s">
        <v>101</v>
      </c>
      <c r="AX106" s="13" t="s">
        <v>102</v>
      </c>
      <c r="AY106" s="13" t="s">
        <v>122</v>
      </c>
      <c r="AZ106" s="13"/>
      <c r="BA106" s="13"/>
      <c r="BB106" s="13" t="s">
        <v>96</v>
      </c>
      <c r="BC106" s="13"/>
      <c r="BD106" s="13"/>
      <c r="BE106" s="13"/>
      <c r="BF106" s="13"/>
      <c r="BG106" s="28"/>
      <c r="BH106" s="13" t="s">
        <v>112</v>
      </c>
      <c r="BI106" s="13"/>
      <c r="BJ106" s="13"/>
    </row>
    <row r="107" spans="1:62" x14ac:dyDescent="0.25">
      <c r="A107" s="13">
        <v>2025</v>
      </c>
      <c r="B107" s="28">
        <v>46003</v>
      </c>
      <c r="C107" s="28">
        <v>45993</v>
      </c>
      <c r="D107" s="28"/>
      <c r="E107" s="13" t="s">
        <v>120</v>
      </c>
      <c r="F107" s="13" t="s">
        <v>150</v>
      </c>
      <c r="G107" s="13" t="s">
        <v>147</v>
      </c>
      <c r="H107" s="13" t="s">
        <v>12</v>
      </c>
      <c r="I107" s="13" t="s">
        <v>139</v>
      </c>
      <c r="J107" s="13" t="s">
        <v>91</v>
      </c>
      <c r="K107" s="28">
        <v>45993</v>
      </c>
      <c r="L107" s="13">
        <v>2</v>
      </c>
      <c r="M107" s="13" t="s">
        <v>406</v>
      </c>
      <c r="N107" s="13" t="s">
        <v>407</v>
      </c>
      <c r="O107" s="13">
        <v>5999.97</v>
      </c>
      <c r="P107" s="13">
        <v>33662.550000000003</v>
      </c>
      <c r="Q107" s="13">
        <v>336625.33</v>
      </c>
      <c r="R107" s="13">
        <v>115814.41</v>
      </c>
      <c r="S107" s="13" t="s">
        <v>129</v>
      </c>
      <c r="T107" s="13">
        <v>256395619</v>
      </c>
      <c r="U107" s="28">
        <v>46013</v>
      </c>
      <c r="V107" s="28"/>
      <c r="W107" s="13"/>
      <c r="X107" s="13" t="s">
        <v>94</v>
      </c>
      <c r="Y107" s="13" t="s">
        <v>354</v>
      </c>
      <c r="Z107" s="13" t="s">
        <v>96</v>
      </c>
      <c r="AA107" s="13" t="s">
        <v>96</v>
      </c>
      <c r="AB107" s="13" t="s">
        <v>6</v>
      </c>
      <c r="AC107" s="13" t="s">
        <v>105</v>
      </c>
      <c r="AD107" s="13"/>
      <c r="AE107" s="13"/>
      <c r="AF107" s="13"/>
      <c r="AG107" s="13" t="s">
        <v>448</v>
      </c>
      <c r="AH107" s="13">
        <v>90</v>
      </c>
      <c r="AI107" s="13">
        <v>1.12E-2</v>
      </c>
      <c r="AJ107" s="13">
        <v>0.9</v>
      </c>
      <c r="AK107" s="13">
        <v>0.9</v>
      </c>
      <c r="AL107" s="13" t="s">
        <v>153</v>
      </c>
      <c r="AM107" s="13" t="s">
        <v>126</v>
      </c>
      <c r="AN107" s="13"/>
      <c r="AO107" s="13" t="s">
        <v>96</v>
      </c>
      <c r="AP107" s="13">
        <v>86</v>
      </c>
      <c r="AQ107" s="13">
        <v>511.08</v>
      </c>
      <c r="AR107" s="13"/>
      <c r="AS107" s="13">
        <v>46044</v>
      </c>
      <c r="AT107" s="13"/>
      <c r="AU107" s="13"/>
      <c r="AV107" s="13"/>
      <c r="AW107" s="13"/>
      <c r="AX107" s="13"/>
      <c r="AY107" s="13"/>
      <c r="AZ107" s="13"/>
      <c r="BA107" s="13"/>
      <c r="BB107" s="13" t="s">
        <v>96</v>
      </c>
      <c r="BC107" s="13"/>
      <c r="BD107" s="13"/>
      <c r="BE107" s="13"/>
      <c r="BF107" s="13"/>
      <c r="BG107" s="28"/>
      <c r="BH107" s="13" t="s">
        <v>112</v>
      </c>
      <c r="BI107" s="13"/>
      <c r="BJ107" s="13"/>
    </row>
    <row r="108" spans="1:62" x14ac:dyDescent="0.25">
      <c r="A108" s="13">
        <v>2025</v>
      </c>
      <c r="B108" s="28">
        <v>46003</v>
      </c>
      <c r="C108" s="28">
        <v>45993</v>
      </c>
      <c r="D108" s="28">
        <v>45993</v>
      </c>
      <c r="E108" s="13" t="s">
        <v>120</v>
      </c>
      <c r="F108" s="13" t="s">
        <v>150</v>
      </c>
      <c r="G108" s="13" t="s">
        <v>147</v>
      </c>
      <c r="H108" s="13" t="s">
        <v>12</v>
      </c>
      <c r="I108" s="13" t="s">
        <v>139</v>
      </c>
      <c r="J108" s="13" t="s">
        <v>91</v>
      </c>
      <c r="K108" s="28">
        <v>45993</v>
      </c>
      <c r="L108" s="13">
        <v>2</v>
      </c>
      <c r="M108" s="13" t="s">
        <v>408</v>
      </c>
      <c r="N108" s="13" t="s">
        <v>409</v>
      </c>
      <c r="O108" s="13">
        <v>6596.52</v>
      </c>
      <c r="P108" s="13">
        <v>6596.52</v>
      </c>
      <c r="Q108" s="13">
        <v>109941.93</v>
      </c>
      <c r="R108" s="13">
        <v>57172.19</v>
      </c>
      <c r="S108" s="13" t="s">
        <v>93</v>
      </c>
      <c r="T108" s="13">
        <v>256395511</v>
      </c>
      <c r="U108" s="28">
        <v>46010</v>
      </c>
      <c r="V108" s="28"/>
      <c r="W108" s="13"/>
      <c r="X108" s="13" t="s">
        <v>94</v>
      </c>
      <c r="Y108" s="13" t="s">
        <v>132</v>
      </c>
      <c r="Z108" s="13" t="s">
        <v>96</v>
      </c>
      <c r="AA108" s="13" t="s">
        <v>96</v>
      </c>
      <c r="AB108" s="13" t="s">
        <v>6</v>
      </c>
      <c r="AC108" s="13" t="s">
        <v>105</v>
      </c>
      <c r="AD108" s="13"/>
      <c r="AE108" s="13"/>
      <c r="AF108" s="13"/>
      <c r="AG108" s="13"/>
      <c r="AH108" s="13" t="s">
        <v>127</v>
      </c>
      <c r="AI108" s="13">
        <v>0</v>
      </c>
      <c r="AJ108" s="13">
        <v>0.94</v>
      </c>
      <c r="AK108" s="13">
        <v>0.9</v>
      </c>
      <c r="AL108" s="13" t="s">
        <v>142</v>
      </c>
      <c r="AM108" s="13" t="s">
        <v>164</v>
      </c>
      <c r="AN108" s="13"/>
      <c r="AO108" s="13" t="s">
        <v>96</v>
      </c>
      <c r="AP108" s="13" t="s">
        <v>99</v>
      </c>
      <c r="AQ108" s="13" t="s">
        <v>99</v>
      </c>
      <c r="AR108" s="13"/>
      <c r="AS108" s="13" t="s">
        <v>99</v>
      </c>
      <c r="AT108" s="13"/>
      <c r="AU108" s="13"/>
      <c r="AV108" s="13"/>
      <c r="AW108" s="13"/>
      <c r="AX108" s="13"/>
      <c r="AY108" s="13"/>
      <c r="AZ108" s="13"/>
      <c r="BA108" s="13"/>
      <c r="BB108" s="13" t="s">
        <v>96</v>
      </c>
      <c r="BC108" s="13"/>
      <c r="BD108" s="13"/>
      <c r="BE108" s="13"/>
      <c r="BF108" s="13"/>
      <c r="BG108" s="28"/>
      <c r="BH108" s="13" t="s">
        <v>112</v>
      </c>
      <c r="BI108" s="13"/>
      <c r="BJ108" s="13"/>
    </row>
    <row r="109" spans="1:62" x14ac:dyDescent="0.25">
      <c r="A109" s="13">
        <v>2025</v>
      </c>
      <c r="B109" s="28">
        <v>46003</v>
      </c>
      <c r="C109" s="28">
        <v>45993</v>
      </c>
      <c r="D109" s="28"/>
      <c r="E109" s="13" t="s">
        <v>120</v>
      </c>
      <c r="F109" s="13" t="s">
        <v>150</v>
      </c>
      <c r="G109" s="13" t="s">
        <v>147</v>
      </c>
      <c r="H109" s="13" t="s">
        <v>12</v>
      </c>
      <c r="I109" s="13" t="s">
        <v>139</v>
      </c>
      <c r="J109" s="13" t="s">
        <v>107</v>
      </c>
      <c r="K109" s="28">
        <v>45993</v>
      </c>
      <c r="L109" s="13">
        <v>2</v>
      </c>
      <c r="M109" s="13" t="s">
        <v>212</v>
      </c>
      <c r="N109" s="13" t="s">
        <v>213</v>
      </c>
      <c r="O109" s="13">
        <v>10000</v>
      </c>
      <c r="P109" s="13">
        <v>145656.04</v>
      </c>
      <c r="Q109" s="13">
        <v>373476.94</v>
      </c>
      <c r="R109" s="13">
        <v>337999.67</v>
      </c>
      <c r="S109" s="13" t="s">
        <v>129</v>
      </c>
      <c r="T109" s="13">
        <v>256397605</v>
      </c>
      <c r="U109" s="28">
        <v>46013</v>
      </c>
      <c r="V109" s="28"/>
      <c r="W109" s="13"/>
      <c r="X109" s="13" t="s">
        <v>94</v>
      </c>
      <c r="Y109" s="13" t="s">
        <v>354</v>
      </c>
      <c r="Z109" s="13" t="s">
        <v>96</v>
      </c>
      <c r="AA109" s="13" t="s">
        <v>96</v>
      </c>
      <c r="AB109" s="13" t="s">
        <v>6</v>
      </c>
      <c r="AC109" s="13" t="s">
        <v>105</v>
      </c>
      <c r="AD109" s="13"/>
      <c r="AE109" s="13"/>
      <c r="AF109" s="13"/>
      <c r="AG109" s="13" t="s">
        <v>449</v>
      </c>
      <c r="AH109" s="13">
        <v>90</v>
      </c>
      <c r="AI109" s="13">
        <v>1.12E-2</v>
      </c>
      <c r="AJ109" s="13">
        <v>0.61</v>
      </c>
      <c r="AK109" s="13">
        <v>0.9</v>
      </c>
      <c r="AL109" s="13" t="s">
        <v>153</v>
      </c>
      <c r="AM109" s="13" t="s">
        <v>164</v>
      </c>
      <c r="AN109" s="13"/>
      <c r="AO109" s="13" t="s">
        <v>96</v>
      </c>
      <c r="AP109" s="13">
        <v>121</v>
      </c>
      <c r="AQ109" s="13">
        <v>2084.69</v>
      </c>
      <c r="AR109" s="13"/>
      <c r="AS109" s="13">
        <v>46044</v>
      </c>
      <c r="AT109" s="13"/>
      <c r="AU109" s="13"/>
      <c r="AV109" s="13"/>
      <c r="AW109" s="13"/>
      <c r="AX109" s="13"/>
      <c r="AY109" s="13"/>
      <c r="AZ109" s="13"/>
      <c r="BA109" s="13"/>
      <c r="BB109" s="13" t="s">
        <v>95</v>
      </c>
      <c r="BC109" s="13" t="s">
        <v>133</v>
      </c>
      <c r="BD109" s="13"/>
      <c r="BE109" s="13"/>
      <c r="BF109" s="13"/>
      <c r="BG109" s="28"/>
      <c r="BH109" s="13" t="s">
        <v>112</v>
      </c>
      <c r="BI109" s="13"/>
      <c r="BJ109" s="13"/>
    </row>
    <row r="110" spans="1:62" x14ac:dyDescent="0.25">
      <c r="A110" s="13">
        <v>2025</v>
      </c>
      <c r="B110" s="28">
        <v>46003</v>
      </c>
      <c r="C110" s="28">
        <v>45993</v>
      </c>
      <c r="D110" s="28">
        <v>45993</v>
      </c>
      <c r="E110" s="13" t="s">
        <v>113</v>
      </c>
      <c r="F110" s="13" t="s">
        <v>151</v>
      </c>
      <c r="G110" s="13" t="s">
        <v>147</v>
      </c>
      <c r="H110" s="13" t="s">
        <v>11</v>
      </c>
      <c r="I110" s="13" t="s">
        <v>114</v>
      </c>
      <c r="J110" s="13" t="s">
        <v>91</v>
      </c>
      <c r="K110" s="28">
        <v>45993</v>
      </c>
      <c r="L110" s="13">
        <v>2</v>
      </c>
      <c r="M110" s="13" t="s">
        <v>410</v>
      </c>
      <c r="N110" s="13" t="s">
        <v>411</v>
      </c>
      <c r="O110" s="13">
        <v>6641.14</v>
      </c>
      <c r="P110" s="13">
        <v>6641.14</v>
      </c>
      <c r="Q110" s="13">
        <v>110685.62</v>
      </c>
      <c r="R110" s="13">
        <v>89561.13</v>
      </c>
      <c r="S110" s="13" t="s">
        <v>93</v>
      </c>
      <c r="T110" s="13">
        <v>256561816</v>
      </c>
      <c r="U110" s="28">
        <v>46013</v>
      </c>
      <c r="V110" s="28"/>
      <c r="W110" s="13"/>
      <c r="X110" s="13" t="s">
        <v>94</v>
      </c>
      <c r="Y110" s="13" t="s">
        <v>132</v>
      </c>
      <c r="Z110" s="13" t="s">
        <v>96</v>
      </c>
      <c r="AA110" s="13" t="s">
        <v>96</v>
      </c>
      <c r="AB110" s="13" t="s">
        <v>7</v>
      </c>
      <c r="AC110" s="13" t="s">
        <v>97</v>
      </c>
      <c r="AD110" s="13"/>
      <c r="AE110" s="13"/>
      <c r="AF110" s="13"/>
      <c r="AG110" s="13"/>
      <c r="AH110" s="13" t="s">
        <v>127</v>
      </c>
      <c r="AI110" s="13">
        <v>0</v>
      </c>
      <c r="AJ110" s="13">
        <v>0.94</v>
      </c>
      <c r="AK110" s="13">
        <v>0.9</v>
      </c>
      <c r="AL110" s="13" t="s">
        <v>143</v>
      </c>
      <c r="AM110" s="13" t="s">
        <v>119</v>
      </c>
      <c r="AN110" s="13"/>
      <c r="AO110" s="13" t="s">
        <v>96</v>
      </c>
      <c r="AP110" s="13" t="s">
        <v>99</v>
      </c>
      <c r="AQ110" s="13" t="s">
        <v>99</v>
      </c>
      <c r="AR110" s="13"/>
      <c r="AS110" s="13" t="s">
        <v>99</v>
      </c>
      <c r="AT110" s="13"/>
      <c r="AU110" s="13"/>
      <c r="AV110" s="13"/>
      <c r="AW110" s="13"/>
      <c r="AX110" s="13"/>
      <c r="AY110" s="13"/>
      <c r="AZ110" s="13"/>
      <c r="BA110" s="13"/>
      <c r="BB110" s="13" t="s">
        <v>96</v>
      </c>
      <c r="BC110" s="13"/>
      <c r="BD110" s="13"/>
      <c r="BE110" s="13"/>
      <c r="BF110" s="13"/>
      <c r="BG110" s="28"/>
      <c r="BH110" s="13" t="s">
        <v>112</v>
      </c>
      <c r="BI110" s="13"/>
      <c r="BJ110" s="13"/>
    </row>
    <row r="111" spans="1:62" x14ac:dyDescent="0.25">
      <c r="A111" s="13">
        <v>2025</v>
      </c>
      <c r="B111" s="28">
        <v>46003</v>
      </c>
      <c r="C111" s="28">
        <v>45994</v>
      </c>
      <c r="D111" s="28">
        <v>45995</v>
      </c>
      <c r="E111" s="13" t="s">
        <v>113</v>
      </c>
      <c r="F111" s="13" t="s">
        <v>151</v>
      </c>
      <c r="G111" s="13" t="s">
        <v>147</v>
      </c>
      <c r="H111" s="13" t="s">
        <v>11</v>
      </c>
      <c r="I111" s="13" t="s">
        <v>114</v>
      </c>
      <c r="J111" s="13" t="s">
        <v>91</v>
      </c>
      <c r="K111" s="28">
        <v>45994</v>
      </c>
      <c r="L111" s="13">
        <v>3</v>
      </c>
      <c r="M111" s="13" t="s">
        <v>412</v>
      </c>
      <c r="N111" s="13" t="s">
        <v>413</v>
      </c>
      <c r="O111" s="13">
        <v>700</v>
      </c>
      <c r="P111" s="13">
        <v>34783.339999999997</v>
      </c>
      <c r="Q111" s="13">
        <v>288658.42</v>
      </c>
      <c r="R111" s="13">
        <v>31964.27</v>
      </c>
      <c r="S111" s="13" t="s">
        <v>93</v>
      </c>
      <c r="T111" s="13">
        <v>256409969</v>
      </c>
      <c r="U111" s="28">
        <v>46018</v>
      </c>
      <c r="V111" s="28"/>
      <c r="W111" s="13" t="s">
        <v>118</v>
      </c>
      <c r="X111" s="13" t="s">
        <v>94</v>
      </c>
      <c r="Y111" s="13" t="s">
        <v>354</v>
      </c>
      <c r="Z111" s="13" t="s">
        <v>95</v>
      </c>
      <c r="AA111" s="13" t="s">
        <v>95</v>
      </c>
      <c r="AB111" s="13" t="s">
        <v>6</v>
      </c>
      <c r="AC111" s="13" t="s">
        <v>105</v>
      </c>
      <c r="AD111" s="13"/>
      <c r="AE111" s="13"/>
      <c r="AF111" s="13"/>
      <c r="AG111" s="13"/>
      <c r="AH111" s="13">
        <v>90</v>
      </c>
      <c r="AI111" s="13">
        <v>0.01</v>
      </c>
      <c r="AJ111" s="13">
        <v>0.87949999999999995</v>
      </c>
      <c r="AK111" s="13">
        <v>0.9</v>
      </c>
      <c r="AL111" s="13" t="s">
        <v>160</v>
      </c>
      <c r="AM111" s="13" t="s">
        <v>124</v>
      </c>
      <c r="AN111" s="13"/>
      <c r="AO111" s="13" t="s">
        <v>96</v>
      </c>
      <c r="AP111" s="13">
        <v>68</v>
      </c>
      <c r="AQ111" s="13">
        <v>706.41</v>
      </c>
      <c r="AR111" s="13"/>
      <c r="AS111" s="13">
        <v>46049</v>
      </c>
      <c r="AT111" s="13"/>
      <c r="AU111" s="13"/>
      <c r="AV111" s="13" t="s">
        <v>121</v>
      </c>
      <c r="AW111" s="13" t="s">
        <v>101</v>
      </c>
      <c r="AX111" s="13" t="s">
        <v>116</v>
      </c>
      <c r="AY111" s="13"/>
      <c r="AZ111" s="13"/>
      <c r="BA111" s="13"/>
      <c r="BB111" s="13" t="s">
        <v>96</v>
      </c>
      <c r="BC111" s="13"/>
      <c r="BD111" s="13"/>
      <c r="BE111" s="13"/>
      <c r="BF111" s="13"/>
      <c r="BG111" s="28"/>
      <c r="BH111" s="13" t="s">
        <v>196</v>
      </c>
      <c r="BI111" s="13"/>
      <c r="BJ111" s="13"/>
    </row>
    <row r="112" spans="1:62" x14ac:dyDescent="0.25">
      <c r="A112" s="13">
        <v>2025</v>
      </c>
      <c r="B112" s="28">
        <v>46003</v>
      </c>
      <c r="C112" s="28">
        <v>45994</v>
      </c>
      <c r="D112" s="28"/>
      <c r="E112" s="13" t="s">
        <v>113</v>
      </c>
      <c r="F112" s="13" t="s">
        <v>151</v>
      </c>
      <c r="G112" s="13" t="s">
        <v>147</v>
      </c>
      <c r="H112" s="13" t="s">
        <v>11</v>
      </c>
      <c r="I112" s="13" t="s">
        <v>114</v>
      </c>
      <c r="J112" s="13" t="s">
        <v>91</v>
      </c>
      <c r="K112" s="28">
        <v>45994</v>
      </c>
      <c r="L112" s="13">
        <v>3</v>
      </c>
      <c r="M112" s="13" t="s">
        <v>414</v>
      </c>
      <c r="N112" s="13" t="s">
        <v>415</v>
      </c>
      <c r="O112" s="13">
        <v>3000</v>
      </c>
      <c r="P112" s="13">
        <v>45279.35</v>
      </c>
      <c r="Q112" s="13">
        <v>452709.55</v>
      </c>
      <c r="R112" s="13">
        <v>123088.07</v>
      </c>
      <c r="S112" s="13" t="s">
        <v>129</v>
      </c>
      <c r="T112" s="13">
        <v>256423199</v>
      </c>
      <c r="U112" s="28">
        <v>46013</v>
      </c>
      <c r="V112" s="28"/>
      <c r="W112" s="13" t="s">
        <v>118</v>
      </c>
      <c r="X112" s="13" t="s">
        <v>94</v>
      </c>
      <c r="Y112" s="13" t="s">
        <v>354</v>
      </c>
      <c r="Z112" s="13" t="s">
        <v>95</v>
      </c>
      <c r="AA112" s="13" t="s">
        <v>95</v>
      </c>
      <c r="AB112" s="13" t="s">
        <v>6</v>
      </c>
      <c r="AC112" s="13" t="s">
        <v>105</v>
      </c>
      <c r="AD112" s="13"/>
      <c r="AE112" s="13"/>
      <c r="AF112" s="13"/>
      <c r="AG112" s="13" t="s">
        <v>565</v>
      </c>
      <c r="AH112" s="13">
        <v>90</v>
      </c>
      <c r="AI112" s="13">
        <v>0.01</v>
      </c>
      <c r="AJ112" s="13">
        <v>0.9</v>
      </c>
      <c r="AK112" s="13">
        <v>0.9</v>
      </c>
      <c r="AL112" s="13" t="s">
        <v>163</v>
      </c>
      <c r="AM112" s="13" t="s">
        <v>106</v>
      </c>
      <c r="AN112" s="13"/>
      <c r="AO112" s="13" t="s">
        <v>96</v>
      </c>
      <c r="AP112" s="13">
        <v>121</v>
      </c>
      <c r="AQ112" s="13">
        <v>610.69000000000005</v>
      </c>
      <c r="AR112" s="13"/>
      <c r="AS112" s="13">
        <v>46044</v>
      </c>
      <c r="AT112" s="13"/>
      <c r="AU112" s="13"/>
      <c r="AV112" s="13" t="s">
        <v>121</v>
      </c>
      <c r="AW112" s="13" t="s">
        <v>101</v>
      </c>
      <c r="AX112" s="13" t="s">
        <v>102</v>
      </c>
      <c r="AY112" s="13" t="s">
        <v>154</v>
      </c>
      <c r="AZ112" s="13"/>
      <c r="BA112" s="13"/>
      <c r="BB112" s="13" t="s">
        <v>95</v>
      </c>
      <c r="BC112" s="13" t="s">
        <v>109</v>
      </c>
      <c r="BD112" s="13"/>
      <c r="BE112" s="13"/>
      <c r="BF112" s="13"/>
      <c r="BG112" s="28"/>
      <c r="BH112" s="13" t="s">
        <v>196</v>
      </c>
      <c r="BI112" s="13"/>
      <c r="BJ112" s="13"/>
    </row>
    <row r="113" spans="1:62" x14ac:dyDescent="0.25">
      <c r="A113" s="13">
        <v>2025</v>
      </c>
      <c r="B113" s="28">
        <v>46003</v>
      </c>
      <c r="C113" s="28">
        <v>45994</v>
      </c>
      <c r="D113" s="28"/>
      <c r="E113" s="13" t="s">
        <v>113</v>
      </c>
      <c r="F113" s="13" t="s">
        <v>151</v>
      </c>
      <c r="G113" s="13" t="s">
        <v>147</v>
      </c>
      <c r="H113" s="13" t="s">
        <v>11</v>
      </c>
      <c r="I113" s="13" t="s">
        <v>114</v>
      </c>
      <c r="J113" s="13" t="s">
        <v>107</v>
      </c>
      <c r="K113" s="28">
        <v>45994</v>
      </c>
      <c r="L113" s="13">
        <v>3</v>
      </c>
      <c r="M113" s="13" t="s">
        <v>416</v>
      </c>
      <c r="N113" s="13" t="s">
        <v>417</v>
      </c>
      <c r="O113" s="13">
        <v>4270</v>
      </c>
      <c r="P113" s="13">
        <v>143411.22</v>
      </c>
      <c r="Q113" s="13">
        <v>460891.68</v>
      </c>
      <c r="R113" s="13">
        <v>303343.48</v>
      </c>
      <c r="S113" s="13" t="s">
        <v>129</v>
      </c>
      <c r="T113" s="13" t="s">
        <v>98</v>
      </c>
      <c r="U113" s="28">
        <v>46001</v>
      </c>
      <c r="V113" s="28"/>
      <c r="W113" s="13" t="s">
        <v>118</v>
      </c>
      <c r="X113" s="13" t="s">
        <v>94</v>
      </c>
      <c r="Y113" s="13" t="s">
        <v>354</v>
      </c>
      <c r="Z113" s="13" t="s">
        <v>96</v>
      </c>
      <c r="AA113" s="13" t="s">
        <v>95</v>
      </c>
      <c r="AB113" s="13" t="s">
        <v>7</v>
      </c>
      <c r="AC113" s="13" t="s">
        <v>105</v>
      </c>
      <c r="AD113" s="13"/>
      <c r="AE113" s="13"/>
      <c r="AF113" s="13"/>
      <c r="AG113" s="13" t="s">
        <v>450</v>
      </c>
      <c r="AH113" s="13" t="s">
        <v>98</v>
      </c>
      <c r="AI113" s="13">
        <v>0.01</v>
      </c>
      <c r="AJ113" s="13">
        <v>0.68899999999999995</v>
      </c>
      <c r="AK113" s="13">
        <v>0.9</v>
      </c>
      <c r="AL113" s="13" t="s">
        <v>138</v>
      </c>
      <c r="AM113" s="13" t="s">
        <v>125</v>
      </c>
      <c r="AN113" s="13"/>
      <c r="AO113" s="13" t="s">
        <v>96</v>
      </c>
      <c r="AP113" s="13">
        <v>107</v>
      </c>
      <c r="AQ113" s="13">
        <v>2135</v>
      </c>
      <c r="AR113" s="13"/>
      <c r="AS113" s="13">
        <v>46032</v>
      </c>
      <c r="AT113" s="13"/>
      <c r="AU113" s="13"/>
      <c r="AV113" s="13"/>
      <c r="AW113" s="13"/>
      <c r="AX113" s="13"/>
      <c r="AY113" s="13"/>
      <c r="AZ113" s="13"/>
      <c r="BA113" s="13"/>
      <c r="BB113" s="13" t="s">
        <v>96</v>
      </c>
      <c r="BC113" s="13"/>
      <c r="BD113" s="13"/>
      <c r="BE113" s="13"/>
      <c r="BF113" s="13"/>
      <c r="BG113" s="28"/>
      <c r="BH113" s="13" t="s">
        <v>196</v>
      </c>
      <c r="BI113" s="13"/>
      <c r="BJ113" s="13"/>
    </row>
    <row r="114" spans="1:62" x14ac:dyDescent="0.25">
      <c r="A114" s="13">
        <v>2025</v>
      </c>
      <c r="B114" s="28">
        <v>46003</v>
      </c>
      <c r="C114" s="28">
        <v>45994</v>
      </c>
      <c r="D114" s="28">
        <v>45995</v>
      </c>
      <c r="E114" s="13" t="s">
        <v>120</v>
      </c>
      <c r="F114" s="13" t="s">
        <v>150</v>
      </c>
      <c r="G114" s="13" t="s">
        <v>147</v>
      </c>
      <c r="H114" s="13" t="s">
        <v>12</v>
      </c>
      <c r="I114" s="13" t="s">
        <v>139</v>
      </c>
      <c r="J114" s="13" t="s">
        <v>91</v>
      </c>
      <c r="K114" s="28">
        <v>45994</v>
      </c>
      <c r="L114" s="13">
        <v>3</v>
      </c>
      <c r="M114" s="13" t="s">
        <v>418</v>
      </c>
      <c r="N114" s="13" t="s">
        <v>419</v>
      </c>
      <c r="O114" s="13">
        <v>6199.99</v>
      </c>
      <c r="P114" s="13">
        <v>139629.29999999999</v>
      </c>
      <c r="Q114" s="13">
        <v>199470.42</v>
      </c>
      <c r="R114" s="13">
        <v>191333.69</v>
      </c>
      <c r="S114" s="13" t="s">
        <v>93</v>
      </c>
      <c r="T114" s="13">
        <v>256392003</v>
      </c>
      <c r="U114" s="28">
        <v>46013</v>
      </c>
      <c r="V114" s="28"/>
      <c r="W114" s="13"/>
      <c r="X114" s="13" t="s">
        <v>94</v>
      </c>
      <c r="Y114" s="13" t="s">
        <v>354</v>
      </c>
      <c r="Z114" s="13" t="s">
        <v>95</v>
      </c>
      <c r="AA114" s="13" t="s">
        <v>96</v>
      </c>
      <c r="AB114" s="13" t="s">
        <v>7</v>
      </c>
      <c r="AC114" s="13" t="s">
        <v>105</v>
      </c>
      <c r="AD114" s="13"/>
      <c r="AE114" s="13"/>
      <c r="AF114" s="13"/>
      <c r="AG114" s="13"/>
      <c r="AH114" s="13">
        <v>90</v>
      </c>
      <c r="AI114" s="13">
        <v>1.12E-2</v>
      </c>
      <c r="AJ114" s="13">
        <v>0.3</v>
      </c>
      <c r="AK114" s="13">
        <v>0.9</v>
      </c>
      <c r="AL114" s="13" t="s">
        <v>153</v>
      </c>
      <c r="AM114" s="13" t="s">
        <v>130</v>
      </c>
      <c r="AN114" s="13"/>
      <c r="AO114" s="13" t="s">
        <v>96</v>
      </c>
      <c r="AP114" s="13">
        <v>71</v>
      </c>
      <c r="AQ114" s="13">
        <v>2782.72</v>
      </c>
      <c r="AR114" s="13"/>
      <c r="AS114" s="13">
        <v>46044</v>
      </c>
      <c r="AT114" s="13"/>
      <c r="AU114" s="13"/>
      <c r="AV114" s="13" t="s">
        <v>100</v>
      </c>
      <c r="AW114" s="13" t="s">
        <v>101</v>
      </c>
      <c r="AX114" s="13" t="s">
        <v>116</v>
      </c>
      <c r="AY114" s="13"/>
      <c r="AZ114" s="13"/>
      <c r="BA114" s="13"/>
      <c r="BB114" s="13" t="s">
        <v>96</v>
      </c>
      <c r="BC114" s="13"/>
      <c r="BD114" s="13"/>
      <c r="BE114" s="13"/>
      <c r="BF114" s="13"/>
      <c r="BG114" s="28"/>
      <c r="BH114" s="13" t="s">
        <v>112</v>
      </c>
      <c r="BI114" s="13"/>
      <c r="BJ114" s="13"/>
    </row>
    <row r="115" spans="1:62" x14ac:dyDescent="0.25">
      <c r="A115" s="13">
        <v>2025</v>
      </c>
      <c r="B115" s="28">
        <v>46003</v>
      </c>
      <c r="C115" s="28">
        <v>45994</v>
      </c>
      <c r="D115" s="28">
        <v>45995</v>
      </c>
      <c r="E115" s="13" t="s">
        <v>120</v>
      </c>
      <c r="F115" s="13" t="s">
        <v>150</v>
      </c>
      <c r="G115" s="13" t="s">
        <v>147</v>
      </c>
      <c r="H115" s="13" t="s">
        <v>12</v>
      </c>
      <c r="I115" s="13" t="s">
        <v>139</v>
      </c>
      <c r="J115" s="13" t="s">
        <v>91</v>
      </c>
      <c r="K115" s="28">
        <v>45994</v>
      </c>
      <c r="L115" s="13">
        <v>3</v>
      </c>
      <c r="M115" s="13" t="s">
        <v>420</v>
      </c>
      <c r="N115" s="13" t="s">
        <v>421</v>
      </c>
      <c r="O115" s="13">
        <v>5000</v>
      </c>
      <c r="P115" s="13">
        <v>79845.08</v>
      </c>
      <c r="Q115" s="13">
        <v>166343.9</v>
      </c>
      <c r="R115" s="13">
        <v>142086.93</v>
      </c>
      <c r="S115" s="13" t="s">
        <v>93</v>
      </c>
      <c r="T115" s="13">
        <v>256396050</v>
      </c>
      <c r="U115" s="28">
        <v>46010</v>
      </c>
      <c r="V115" s="28"/>
      <c r="W115" s="13"/>
      <c r="X115" s="13" t="s">
        <v>94</v>
      </c>
      <c r="Y115" s="13" t="s">
        <v>354</v>
      </c>
      <c r="Z115" s="13" t="s">
        <v>95</v>
      </c>
      <c r="AA115" s="13" t="s">
        <v>96</v>
      </c>
      <c r="AB115" s="13" t="s">
        <v>6</v>
      </c>
      <c r="AC115" s="13" t="s">
        <v>105</v>
      </c>
      <c r="AD115" s="13"/>
      <c r="AE115" s="13"/>
      <c r="AF115" s="13"/>
      <c r="AG115" s="13"/>
      <c r="AH115" s="13">
        <v>90</v>
      </c>
      <c r="AI115" s="13">
        <v>1.12E-2</v>
      </c>
      <c r="AJ115" s="13">
        <v>0.52</v>
      </c>
      <c r="AK115" s="13">
        <v>0.9</v>
      </c>
      <c r="AL115" s="13" t="s">
        <v>142</v>
      </c>
      <c r="AM115" s="13" t="s">
        <v>126</v>
      </c>
      <c r="AN115" s="13"/>
      <c r="AO115" s="13" t="s">
        <v>96</v>
      </c>
      <c r="AP115" s="13">
        <v>37</v>
      </c>
      <c r="AQ115" s="13">
        <v>2555.87</v>
      </c>
      <c r="AR115" s="13"/>
      <c r="AS115" s="13">
        <v>46041</v>
      </c>
      <c r="AT115" s="13"/>
      <c r="AU115" s="13"/>
      <c r="AV115" s="13" t="s">
        <v>100</v>
      </c>
      <c r="AW115" s="13" t="s">
        <v>101</v>
      </c>
      <c r="AX115" s="13" t="s">
        <v>116</v>
      </c>
      <c r="AY115" s="13"/>
      <c r="AZ115" s="13"/>
      <c r="BA115" s="13"/>
      <c r="BB115" s="13" t="s">
        <v>96</v>
      </c>
      <c r="BC115" s="13"/>
      <c r="BD115" s="13"/>
      <c r="BE115" s="13"/>
      <c r="BF115" s="13"/>
      <c r="BG115" s="28"/>
      <c r="BH115" s="13" t="s">
        <v>112</v>
      </c>
      <c r="BI115" s="13"/>
      <c r="BJ115" s="13"/>
    </row>
    <row r="116" spans="1:62" x14ac:dyDescent="0.25">
      <c r="A116" s="13">
        <v>2025</v>
      </c>
      <c r="B116" s="28">
        <v>46003</v>
      </c>
      <c r="C116" s="28">
        <v>45994</v>
      </c>
      <c r="D116" s="28"/>
      <c r="E116" s="13" t="s">
        <v>120</v>
      </c>
      <c r="F116" s="13" t="s">
        <v>150</v>
      </c>
      <c r="G116" s="13" t="s">
        <v>147</v>
      </c>
      <c r="H116" s="13" t="s">
        <v>12</v>
      </c>
      <c r="I116" s="13" t="s">
        <v>139</v>
      </c>
      <c r="J116" s="13" t="s">
        <v>91</v>
      </c>
      <c r="K116" s="28">
        <v>45994</v>
      </c>
      <c r="L116" s="13">
        <v>3</v>
      </c>
      <c r="M116" s="13" t="s">
        <v>422</v>
      </c>
      <c r="N116" s="13" t="s">
        <v>423</v>
      </c>
      <c r="O116" s="13">
        <v>7000</v>
      </c>
      <c r="P116" s="13">
        <v>83302.320000000007</v>
      </c>
      <c r="Q116" s="13">
        <v>277674.39</v>
      </c>
      <c r="R116" s="13">
        <v>233502.41</v>
      </c>
      <c r="S116" s="13" t="s">
        <v>129</v>
      </c>
      <c r="T116" s="13">
        <v>256395523</v>
      </c>
      <c r="U116" s="28">
        <v>46013</v>
      </c>
      <c r="V116" s="28"/>
      <c r="W116" s="13"/>
      <c r="X116" s="13" t="s">
        <v>94</v>
      </c>
      <c r="Y116" s="13" t="s">
        <v>354</v>
      </c>
      <c r="Z116" s="13" t="s">
        <v>95</v>
      </c>
      <c r="AA116" s="13" t="s">
        <v>96</v>
      </c>
      <c r="AB116" s="13" t="s">
        <v>137</v>
      </c>
      <c r="AC116" s="13" t="s">
        <v>105</v>
      </c>
      <c r="AD116" s="13"/>
      <c r="AE116" s="13"/>
      <c r="AF116" s="13"/>
      <c r="AG116" s="13" t="s">
        <v>539</v>
      </c>
      <c r="AH116" s="13">
        <v>90</v>
      </c>
      <c r="AI116" s="13">
        <v>1.12E-2</v>
      </c>
      <c r="AJ116" s="13">
        <v>0.7</v>
      </c>
      <c r="AK116" s="13">
        <v>0.9</v>
      </c>
      <c r="AL116" s="13" t="s">
        <v>153</v>
      </c>
      <c r="AM116" s="13" t="s">
        <v>117</v>
      </c>
      <c r="AN116" s="13"/>
      <c r="AO116" s="13" t="s">
        <v>96</v>
      </c>
      <c r="AP116" s="13">
        <v>54</v>
      </c>
      <c r="AQ116" s="13">
        <v>1933.18</v>
      </c>
      <c r="AR116" s="13"/>
      <c r="AS116" s="13">
        <v>46044</v>
      </c>
      <c r="AT116" s="13"/>
      <c r="AU116" s="13"/>
      <c r="AV116" s="13" t="s">
        <v>121</v>
      </c>
      <c r="AW116" s="13" t="s">
        <v>101</v>
      </c>
      <c r="AX116" s="13" t="s">
        <v>116</v>
      </c>
      <c r="AY116" s="13"/>
      <c r="AZ116" s="13"/>
      <c r="BA116" s="13"/>
      <c r="BB116" s="13" t="s">
        <v>96</v>
      </c>
      <c r="BC116" s="13"/>
      <c r="BD116" s="13"/>
      <c r="BE116" s="13"/>
      <c r="BF116" s="13"/>
      <c r="BG116" s="28"/>
      <c r="BH116" s="13" t="s">
        <v>112</v>
      </c>
      <c r="BI116" s="13"/>
      <c r="BJ116" s="13"/>
    </row>
    <row r="117" spans="1:62" x14ac:dyDescent="0.25">
      <c r="A117" s="13">
        <v>2025</v>
      </c>
      <c r="B117" s="28">
        <v>46003</v>
      </c>
      <c r="C117" s="28">
        <v>45994</v>
      </c>
      <c r="D117" s="28">
        <v>45994</v>
      </c>
      <c r="E117" s="13" t="s">
        <v>120</v>
      </c>
      <c r="F117" s="13" t="s">
        <v>150</v>
      </c>
      <c r="G117" s="13" t="s">
        <v>147</v>
      </c>
      <c r="H117" s="13" t="s">
        <v>12</v>
      </c>
      <c r="I117" s="13" t="s">
        <v>139</v>
      </c>
      <c r="J117" s="13" t="s">
        <v>107</v>
      </c>
      <c r="K117" s="28">
        <v>45994</v>
      </c>
      <c r="L117" s="13">
        <v>3</v>
      </c>
      <c r="M117" s="13" t="s">
        <v>424</v>
      </c>
      <c r="N117" s="13" t="s">
        <v>425</v>
      </c>
      <c r="O117" s="13">
        <v>5459.57</v>
      </c>
      <c r="P117" s="13">
        <v>5459.57</v>
      </c>
      <c r="Q117" s="13">
        <v>90992.78</v>
      </c>
      <c r="R117" s="13">
        <v>30088.73</v>
      </c>
      <c r="S117" s="13" t="s">
        <v>93</v>
      </c>
      <c r="T117" s="13">
        <v>256398335</v>
      </c>
      <c r="U117" s="28">
        <v>46013</v>
      </c>
      <c r="V117" s="28"/>
      <c r="W117" s="13"/>
      <c r="X117" s="13" t="s">
        <v>94</v>
      </c>
      <c r="Y117" s="13" t="s">
        <v>132</v>
      </c>
      <c r="Z117" s="13" t="s">
        <v>96</v>
      </c>
      <c r="AA117" s="13" t="s">
        <v>96</v>
      </c>
      <c r="AB117" s="13" t="s">
        <v>6</v>
      </c>
      <c r="AC117" s="13" t="s">
        <v>105</v>
      </c>
      <c r="AD117" s="13"/>
      <c r="AE117" s="13"/>
      <c r="AF117" s="13"/>
      <c r="AG117" s="13"/>
      <c r="AH117" s="13" t="s">
        <v>127</v>
      </c>
      <c r="AI117" s="13">
        <v>0</v>
      </c>
      <c r="AJ117" s="13">
        <v>0.94</v>
      </c>
      <c r="AK117" s="13">
        <v>0.9</v>
      </c>
      <c r="AL117" s="13" t="s">
        <v>142</v>
      </c>
      <c r="AM117" s="13" t="s">
        <v>124</v>
      </c>
      <c r="AN117" s="13"/>
      <c r="AO117" s="13" t="s">
        <v>96</v>
      </c>
      <c r="AP117" s="13" t="s">
        <v>99</v>
      </c>
      <c r="AQ117" s="13" t="s">
        <v>99</v>
      </c>
      <c r="AR117" s="13"/>
      <c r="AS117" s="13" t="s">
        <v>99</v>
      </c>
      <c r="AT117" s="13"/>
      <c r="AU117" s="13"/>
      <c r="AV117" s="13"/>
      <c r="AW117" s="13"/>
      <c r="AX117" s="13"/>
      <c r="AY117" s="13"/>
      <c r="AZ117" s="13"/>
      <c r="BA117" s="13"/>
      <c r="BB117" s="13" t="s">
        <v>96</v>
      </c>
      <c r="BC117" s="13"/>
      <c r="BD117" s="13"/>
      <c r="BE117" s="13"/>
      <c r="BF117" s="13"/>
      <c r="BG117" s="28"/>
      <c r="BH117" s="13" t="s">
        <v>112</v>
      </c>
      <c r="BI117" s="13"/>
      <c r="BJ117" s="13"/>
    </row>
    <row r="118" spans="1:62" x14ac:dyDescent="0.25">
      <c r="A118" s="13">
        <v>2025</v>
      </c>
      <c r="B118" s="28">
        <v>46003</v>
      </c>
      <c r="C118" s="28">
        <v>45994</v>
      </c>
      <c r="D118" s="28">
        <v>45994</v>
      </c>
      <c r="E118" s="13" t="s">
        <v>120</v>
      </c>
      <c r="F118" s="13" t="s">
        <v>150</v>
      </c>
      <c r="G118" s="13" t="s">
        <v>147</v>
      </c>
      <c r="H118" s="13" t="s">
        <v>12</v>
      </c>
      <c r="I118" s="13" t="s">
        <v>139</v>
      </c>
      <c r="J118" s="13" t="s">
        <v>107</v>
      </c>
      <c r="K118" s="28">
        <v>45994</v>
      </c>
      <c r="L118" s="13">
        <v>3</v>
      </c>
      <c r="M118" s="13" t="s">
        <v>426</v>
      </c>
      <c r="N118" s="13" t="s">
        <v>427</v>
      </c>
      <c r="O118" s="13">
        <v>15619.42</v>
      </c>
      <c r="P118" s="13">
        <v>15619.42</v>
      </c>
      <c r="Q118" s="13">
        <v>104129.4</v>
      </c>
      <c r="R118" s="13">
        <v>100035.23</v>
      </c>
      <c r="S118" s="13" t="s">
        <v>93</v>
      </c>
      <c r="T118" s="13">
        <v>256398513</v>
      </c>
      <c r="U118" s="28">
        <v>46010</v>
      </c>
      <c r="V118" s="28"/>
      <c r="W118" s="13"/>
      <c r="X118" s="13" t="s">
        <v>94</v>
      </c>
      <c r="Y118" s="13" t="s">
        <v>132</v>
      </c>
      <c r="Z118" s="13" t="s">
        <v>96</v>
      </c>
      <c r="AA118" s="13" t="s">
        <v>96</v>
      </c>
      <c r="AB118" s="13" t="s">
        <v>6</v>
      </c>
      <c r="AC118" s="13" t="s">
        <v>105</v>
      </c>
      <c r="AD118" s="13"/>
      <c r="AE118" s="13"/>
      <c r="AF118" s="13"/>
      <c r="AG118" s="13"/>
      <c r="AH118" s="13" t="s">
        <v>127</v>
      </c>
      <c r="AI118" s="13">
        <v>0</v>
      </c>
      <c r="AJ118" s="13">
        <v>0.85</v>
      </c>
      <c r="AK118" s="13">
        <v>0.9</v>
      </c>
      <c r="AL118" s="13" t="s">
        <v>142</v>
      </c>
      <c r="AM118" s="13" t="s">
        <v>164</v>
      </c>
      <c r="AN118" s="13"/>
      <c r="AO118" s="13" t="s">
        <v>96</v>
      </c>
      <c r="AP118" s="13" t="s">
        <v>99</v>
      </c>
      <c r="AQ118" s="13" t="s">
        <v>99</v>
      </c>
      <c r="AR118" s="13"/>
      <c r="AS118" s="13" t="s">
        <v>99</v>
      </c>
      <c r="AT118" s="13"/>
      <c r="AU118" s="13"/>
      <c r="AV118" s="13"/>
      <c r="AW118" s="13"/>
      <c r="AX118" s="13"/>
      <c r="AY118" s="13"/>
      <c r="AZ118" s="13"/>
      <c r="BA118" s="13"/>
      <c r="BB118" s="13" t="s">
        <v>96</v>
      </c>
      <c r="BC118" s="13"/>
      <c r="BD118" s="13"/>
      <c r="BE118" s="13"/>
      <c r="BF118" s="13"/>
      <c r="BG118" s="28"/>
      <c r="BH118" s="13" t="s">
        <v>112</v>
      </c>
      <c r="BI118" s="13"/>
      <c r="BJ118" s="13"/>
    </row>
    <row r="119" spans="1:62" x14ac:dyDescent="0.25">
      <c r="A119" s="13">
        <v>2025</v>
      </c>
      <c r="B119" s="28">
        <v>46003</v>
      </c>
      <c r="C119" s="28">
        <v>45994</v>
      </c>
      <c r="D119" s="28"/>
      <c r="E119" s="13" t="s">
        <v>120</v>
      </c>
      <c r="F119" s="13" t="s">
        <v>150</v>
      </c>
      <c r="G119" s="13" t="s">
        <v>147</v>
      </c>
      <c r="H119" s="13" t="s">
        <v>12</v>
      </c>
      <c r="I119" s="13" t="s">
        <v>139</v>
      </c>
      <c r="J119" s="13" t="s">
        <v>91</v>
      </c>
      <c r="K119" s="28">
        <v>45994</v>
      </c>
      <c r="L119" s="13">
        <v>3</v>
      </c>
      <c r="M119" s="13" t="s">
        <v>176</v>
      </c>
      <c r="N119" s="13" t="s">
        <v>177</v>
      </c>
      <c r="O119" s="13">
        <v>4000</v>
      </c>
      <c r="P119" s="13">
        <v>74259.77</v>
      </c>
      <c r="Q119" s="13">
        <v>185835.26</v>
      </c>
      <c r="R119" s="13">
        <v>178805.26</v>
      </c>
      <c r="S119" s="13" t="s">
        <v>129</v>
      </c>
      <c r="T119" s="13">
        <v>256398827</v>
      </c>
      <c r="U119" s="28">
        <v>45996</v>
      </c>
      <c r="V119" s="28"/>
      <c r="W119" s="13"/>
      <c r="X119" s="13" t="s">
        <v>94</v>
      </c>
      <c r="Y119" s="13" t="s">
        <v>354</v>
      </c>
      <c r="Z119" s="13" t="s">
        <v>95</v>
      </c>
      <c r="AA119" s="13" t="s">
        <v>96</v>
      </c>
      <c r="AB119" s="13" t="s">
        <v>137</v>
      </c>
      <c r="AC119" s="13" t="s">
        <v>97</v>
      </c>
      <c r="AD119" s="13"/>
      <c r="AE119" s="13"/>
      <c r="AF119" s="13"/>
      <c r="AG119" s="13" t="s">
        <v>451</v>
      </c>
      <c r="AH119" s="13">
        <v>90</v>
      </c>
      <c r="AI119" s="13">
        <v>1.12E-2</v>
      </c>
      <c r="AJ119" s="13">
        <v>0.60040000000000004</v>
      </c>
      <c r="AK119" s="13">
        <v>0.9</v>
      </c>
      <c r="AL119" s="13" t="s">
        <v>153</v>
      </c>
      <c r="AM119" s="13" t="s">
        <v>111</v>
      </c>
      <c r="AN119" s="13"/>
      <c r="AO119" s="13" t="s">
        <v>96</v>
      </c>
      <c r="AP119" s="13">
        <v>46</v>
      </c>
      <c r="AQ119" s="13">
        <v>1999.38</v>
      </c>
      <c r="AR119" s="13"/>
      <c r="AS119" s="13">
        <v>46027</v>
      </c>
      <c r="AT119" s="13"/>
      <c r="AU119" s="13"/>
      <c r="AV119" s="13" t="s">
        <v>121</v>
      </c>
      <c r="AW119" s="13" t="s">
        <v>101</v>
      </c>
      <c r="AX119" s="13" t="s">
        <v>116</v>
      </c>
      <c r="AY119" s="13"/>
      <c r="AZ119" s="13"/>
      <c r="BA119" s="13"/>
      <c r="BB119" s="13" t="s">
        <v>96</v>
      </c>
      <c r="BC119" s="13"/>
      <c r="BD119" s="13"/>
      <c r="BE119" s="13"/>
      <c r="BF119" s="13"/>
      <c r="BG119" s="28"/>
      <c r="BH119" s="13" t="s">
        <v>112</v>
      </c>
      <c r="BI119" s="13"/>
      <c r="BJ119" s="13"/>
    </row>
    <row r="120" spans="1:62" x14ac:dyDescent="0.25">
      <c r="A120" s="13">
        <v>2025</v>
      </c>
      <c r="B120" s="28">
        <v>46003</v>
      </c>
      <c r="C120" s="28">
        <v>45994</v>
      </c>
      <c r="D120" s="28">
        <v>45994</v>
      </c>
      <c r="E120" s="13" t="s">
        <v>113</v>
      </c>
      <c r="F120" s="13" t="s">
        <v>151</v>
      </c>
      <c r="G120" s="13" t="s">
        <v>147</v>
      </c>
      <c r="H120" s="13" t="s">
        <v>11</v>
      </c>
      <c r="I120" s="13" t="s">
        <v>114</v>
      </c>
      <c r="J120" s="13" t="s">
        <v>91</v>
      </c>
      <c r="K120" s="28">
        <v>45994</v>
      </c>
      <c r="L120" s="13">
        <v>3</v>
      </c>
      <c r="M120" s="13" t="s">
        <v>428</v>
      </c>
      <c r="N120" s="13" t="s">
        <v>429</v>
      </c>
      <c r="O120" s="13">
        <v>2123.94</v>
      </c>
      <c r="P120" s="13">
        <v>2123.94</v>
      </c>
      <c r="Q120" s="13">
        <v>53098.62</v>
      </c>
      <c r="R120" s="13">
        <v>31472.48</v>
      </c>
      <c r="S120" s="13" t="s">
        <v>93</v>
      </c>
      <c r="T120" s="13">
        <v>256424162</v>
      </c>
      <c r="U120" s="28">
        <v>46001</v>
      </c>
      <c r="V120" s="28"/>
      <c r="W120" s="13"/>
      <c r="X120" s="13" t="s">
        <v>94</v>
      </c>
      <c r="Y120" s="13" t="s">
        <v>132</v>
      </c>
      <c r="Z120" s="13" t="s">
        <v>96</v>
      </c>
      <c r="AA120" s="13" t="s">
        <v>96</v>
      </c>
      <c r="AB120" s="13" t="s">
        <v>7</v>
      </c>
      <c r="AC120" s="13" t="s">
        <v>97</v>
      </c>
      <c r="AD120" s="13"/>
      <c r="AE120" s="13"/>
      <c r="AF120" s="13"/>
      <c r="AG120" s="13"/>
      <c r="AH120" s="13" t="s">
        <v>127</v>
      </c>
      <c r="AI120" s="13">
        <v>0</v>
      </c>
      <c r="AJ120" s="13">
        <v>0.96</v>
      </c>
      <c r="AK120" s="13">
        <v>0.9</v>
      </c>
      <c r="AL120" s="13" t="s">
        <v>160</v>
      </c>
      <c r="AM120" s="13" t="s">
        <v>168</v>
      </c>
      <c r="AN120" s="13"/>
      <c r="AO120" s="13" t="s">
        <v>96</v>
      </c>
      <c r="AP120" s="13" t="s">
        <v>99</v>
      </c>
      <c r="AQ120" s="13" t="s">
        <v>99</v>
      </c>
      <c r="AR120" s="13"/>
      <c r="AS120" s="13" t="s">
        <v>99</v>
      </c>
      <c r="AT120" s="13"/>
      <c r="AU120" s="13"/>
      <c r="AV120" s="13"/>
      <c r="AW120" s="13"/>
      <c r="AX120" s="13"/>
      <c r="AY120" s="13"/>
      <c r="AZ120" s="13"/>
      <c r="BA120" s="13"/>
      <c r="BB120" s="13" t="s">
        <v>96</v>
      </c>
      <c r="BC120" s="13"/>
      <c r="BD120" s="13"/>
      <c r="BE120" s="13"/>
      <c r="BF120" s="13"/>
      <c r="BG120" s="28"/>
      <c r="BH120" s="13" t="s">
        <v>196</v>
      </c>
      <c r="BI120" s="13"/>
      <c r="BJ120" s="13"/>
    </row>
    <row r="121" spans="1:62" x14ac:dyDescent="0.25">
      <c r="A121" s="13">
        <v>2025</v>
      </c>
      <c r="B121" s="28">
        <v>46003</v>
      </c>
      <c r="C121" s="28">
        <v>45994</v>
      </c>
      <c r="D121" s="28">
        <v>45994</v>
      </c>
      <c r="E121" s="13" t="s">
        <v>113</v>
      </c>
      <c r="F121" s="13" t="s">
        <v>151</v>
      </c>
      <c r="G121" s="13" t="s">
        <v>147</v>
      </c>
      <c r="H121" s="13" t="s">
        <v>11</v>
      </c>
      <c r="I121" s="13" t="s">
        <v>114</v>
      </c>
      <c r="J121" s="13" t="s">
        <v>91</v>
      </c>
      <c r="K121" s="28">
        <v>45994</v>
      </c>
      <c r="L121" s="13">
        <v>3</v>
      </c>
      <c r="M121" s="13" t="s">
        <v>430</v>
      </c>
      <c r="N121" s="13" t="s">
        <v>431</v>
      </c>
      <c r="O121" s="13">
        <v>8082.71</v>
      </c>
      <c r="P121" s="13">
        <v>8082.71</v>
      </c>
      <c r="Q121" s="13">
        <v>202067.68</v>
      </c>
      <c r="R121" s="13">
        <v>103765.09</v>
      </c>
      <c r="S121" s="13" t="s">
        <v>93</v>
      </c>
      <c r="T121" s="13">
        <v>256468534</v>
      </c>
      <c r="U121" s="28">
        <v>46010</v>
      </c>
      <c r="V121" s="28"/>
      <c r="W121" s="13"/>
      <c r="X121" s="13" t="s">
        <v>94</v>
      </c>
      <c r="Y121" s="13" t="s">
        <v>132</v>
      </c>
      <c r="Z121" s="13" t="s">
        <v>96</v>
      </c>
      <c r="AA121" s="13" t="s">
        <v>96</v>
      </c>
      <c r="AB121" s="13" t="s">
        <v>7</v>
      </c>
      <c r="AC121" s="13" t="s">
        <v>97</v>
      </c>
      <c r="AD121" s="13"/>
      <c r="AE121" s="13"/>
      <c r="AF121" s="13"/>
      <c r="AG121" s="13"/>
      <c r="AH121" s="13" t="s">
        <v>127</v>
      </c>
      <c r="AI121" s="13">
        <v>0</v>
      </c>
      <c r="AJ121" s="13">
        <v>0.96</v>
      </c>
      <c r="AK121" s="13">
        <v>0.9</v>
      </c>
      <c r="AL121" s="13" t="s">
        <v>138</v>
      </c>
      <c r="AM121" s="13" t="s">
        <v>119</v>
      </c>
      <c r="AN121" s="13"/>
      <c r="AO121" s="13" t="s">
        <v>96</v>
      </c>
      <c r="AP121" s="13" t="s">
        <v>99</v>
      </c>
      <c r="AQ121" s="13" t="s">
        <v>99</v>
      </c>
      <c r="AR121" s="13"/>
      <c r="AS121" s="13" t="s">
        <v>99</v>
      </c>
      <c r="AT121" s="13"/>
      <c r="AU121" s="13"/>
      <c r="AV121" s="13"/>
      <c r="AW121" s="13"/>
      <c r="AX121" s="13"/>
      <c r="AY121" s="13"/>
      <c r="AZ121" s="13"/>
      <c r="BA121" s="13"/>
      <c r="BB121" s="13" t="s">
        <v>96</v>
      </c>
      <c r="BC121" s="13"/>
      <c r="BD121" s="13"/>
      <c r="BE121" s="13"/>
      <c r="BF121" s="13"/>
      <c r="BG121" s="28"/>
      <c r="BH121" s="13" t="s">
        <v>196</v>
      </c>
      <c r="BI121" s="13"/>
      <c r="BJ121" s="13"/>
    </row>
    <row r="122" spans="1:62" x14ac:dyDescent="0.25">
      <c r="A122" s="13">
        <v>2025</v>
      </c>
      <c r="B122" s="28">
        <v>46003</v>
      </c>
      <c r="C122" s="28">
        <v>45994</v>
      </c>
      <c r="D122" s="28">
        <v>45995</v>
      </c>
      <c r="E122" s="13" t="s">
        <v>113</v>
      </c>
      <c r="F122" s="13" t="s">
        <v>151</v>
      </c>
      <c r="G122" s="13" t="s">
        <v>147</v>
      </c>
      <c r="H122" s="13" t="s">
        <v>11</v>
      </c>
      <c r="I122" s="13" t="s">
        <v>114</v>
      </c>
      <c r="J122" s="13" t="s">
        <v>107</v>
      </c>
      <c r="K122" s="28">
        <v>45994</v>
      </c>
      <c r="L122" s="13">
        <v>3</v>
      </c>
      <c r="M122" s="13" t="s">
        <v>186</v>
      </c>
      <c r="N122" s="13" t="s">
        <v>187</v>
      </c>
      <c r="O122" s="13">
        <v>30140.94</v>
      </c>
      <c r="P122" s="13">
        <v>30140.94</v>
      </c>
      <c r="Q122" s="13">
        <v>81461.990000000005</v>
      </c>
      <c r="R122" s="13">
        <v>80510.91</v>
      </c>
      <c r="S122" s="13" t="s">
        <v>110</v>
      </c>
      <c r="T122" s="13">
        <v>256425472</v>
      </c>
      <c r="U122" s="28">
        <v>46009</v>
      </c>
      <c r="V122" s="28"/>
      <c r="W122" s="13"/>
      <c r="X122" s="13" t="s">
        <v>94</v>
      </c>
      <c r="Y122" s="13" t="s">
        <v>354</v>
      </c>
      <c r="Z122" s="13" t="s">
        <v>96</v>
      </c>
      <c r="AA122" s="13" t="s">
        <v>96</v>
      </c>
      <c r="AB122" s="13" t="s">
        <v>137</v>
      </c>
      <c r="AC122" s="13" t="s">
        <v>105</v>
      </c>
      <c r="AD122" s="13"/>
      <c r="AE122" s="13"/>
      <c r="AF122" s="13"/>
      <c r="AG122" s="13"/>
      <c r="AH122" s="13">
        <v>90</v>
      </c>
      <c r="AI122" s="13">
        <v>0</v>
      </c>
      <c r="AJ122" s="13">
        <v>0.63</v>
      </c>
      <c r="AK122" s="13">
        <v>0.9</v>
      </c>
      <c r="AL122" s="13" t="s">
        <v>138</v>
      </c>
      <c r="AM122" s="13" t="s">
        <v>111</v>
      </c>
      <c r="AN122" s="13"/>
      <c r="AO122" s="13" t="s">
        <v>96</v>
      </c>
      <c r="AP122" s="13" t="s">
        <v>99</v>
      </c>
      <c r="AQ122" s="13" t="s">
        <v>99</v>
      </c>
      <c r="AR122" s="13"/>
      <c r="AS122" s="13" t="s">
        <v>99</v>
      </c>
      <c r="AT122" s="13"/>
      <c r="AU122" s="13"/>
      <c r="AV122" s="13"/>
      <c r="AW122" s="13"/>
      <c r="AX122" s="13"/>
      <c r="AY122" s="13"/>
      <c r="AZ122" s="13"/>
      <c r="BA122" s="13"/>
      <c r="BB122" s="13" t="s">
        <v>96</v>
      </c>
      <c r="BC122" s="13"/>
      <c r="BD122" s="13"/>
      <c r="BE122" s="13"/>
      <c r="BF122" s="13"/>
      <c r="BG122" s="28">
        <v>46007</v>
      </c>
      <c r="BH122" s="13" t="s">
        <v>112</v>
      </c>
      <c r="BI122" s="13"/>
      <c r="BJ122" s="13"/>
    </row>
    <row r="123" spans="1:62" x14ac:dyDescent="0.25">
      <c r="A123" s="13">
        <v>2025</v>
      </c>
      <c r="B123" s="28">
        <v>46003</v>
      </c>
      <c r="C123" s="28">
        <v>45994</v>
      </c>
      <c r="D123" s="28">
        <v>45994</v>
      </c>
      <c r="E123" s="13" t="s">
        <v>120</v>
      </c>
      <c r="F123" s="13" t="s">
        <v>150</v>
      </c>
      <c r="G123" s="13" t="s">
        <v>147</v>
      </c>
      <c r="H123" s="13" t="s">
        <v>12</v>
      </c>
      <c r="I123" s="13" t="s">
        <v>139</v>
      </c>
      <c r="J123" s="13" t="s">
        <v>91</v>
      </c>
      <c r="K123" s="28">
        <v>45994</v>
      </c>
      <c r="L123" s="13">
        <v>3</v>
      </c>
      <c r="M123" s="13" t="s">
        <v>432</v>
      </c>
      <c r="N123" s="13" t="s">
        <v>433</v>
      </c>
      <c r="O123" s="13">
        <v>4512.37</v>
      </c>
      <c r="P123" s="13">
        <v>4512.37</v>
      </c>
      <c r="Q123" s="13">
        <v>75206.210000000006</v>
      </c>
      <c r="R123" s="13">
        <v>23929.3</v>
      </c>
      <c r="S123" s="13" t="s">
        <v>93</v>
      </c>
      <c r="T123" s="13">
        <v>256404512</v>
      </c>
      <c r="U123" s="28">
        <v>46001</v>
      </c>
      <c r="V123" s="28"/>
      <c r="W123" s="13"/>
      <c r="X123" s="13" t="s">
        <v>94</v>
      </c>
      <c r="Y123" s="13" t="s">
        <v>132</v>
      </c>
      <c r="Z123" s="13" t="s">
        <v>96</v>
      </c>
      <c r="AA123" s="13" t="s">
        <v>96</v>
      </c>
      <c r="AB123" s="13" t="s">
        <v>137</v>
      </c>
      <c r="AC123" s="13" t="s">
        <v>105</v>
      </c>
      <c r="AD123" s="13"/>
      <c r="AE123" s="13"/>
      <c r="AF123" s="13"/>
      <c r="AG123" s="13"/>
      <c r="AH123" s="13" t="s">
        <v>127</v>
      </c>
      <c r="AI123" s="13">
        <v>0</v>
      </c>
      <c r="AJ123" s="13">
        <v>0.94</v>
      </c>
      <c r="AK123" s="13">
        <v>0.9</v>
      </c>
      <c r="AL123" s="13" t="s">
        <v>175</v>
      </c>
      <c r="AM123" s="13" t="s">
        <v>117</v>
      </c>
      <c r="AN123" s="13"/>
      <c r="AO123" s="13" t="s">
        <v>96</v>
      </c>
      <c r="AP123" s="13" t="s">
        <v>99</v>
      </c>
      <c r="AQ123" s="13" t="s">
        <v>99</v>
      </c>
      <c r="AR123" s="13"/>
      <c r="AS123" s="13" t="s">
        <v>99</v>
      </c>
      <c r="AT123" s="13"/>
      <c r="AU123" s="13"/>
      <c r="AV123" s="13"/>
      <c r="AW123" s="13"/>
      <c r="AX123" s="13"/>
      <c r="AY123" s="13"/>
      <c r="AZ123" s="13"/>
      <c r="BA123" s="13"/>
      <c r="BB123" s="13" t="s">
        <v>96</v>
      </c>
      <c r="BC123" s="13"/>
      <c r="BD123" s="13"/>
      <c r="BE123" s="13"/>
      <c r="BF123" s="13"/>
      <c r="BG123" s="28"/>
      <c r="BH123" s="13" t="s">
        <v>112</v>
      </c>
      <c r="BI123" s="13"/>
      <c r="BJ123" s="13"/>
    </row>
    <row r="124" spans="1:62" x14ac:dyDescent="0.25">
      <c r="A124" s="13">
        <v>2025</v>
      </c>
      <c r="B124" s="28">
        <v>46003</v>
      </c>
      <c r="C124" s="28">
        <v>45994</v>
      </c>
      <c r="D124" s="28">
        <v>45994</v>
      </c>
      <c r="E124" s="13" t="s">
        <v>120</v>
      </c>
      <c r="F124" s="13" t="s">
        <v>150</v>
      </c>
      <c r="G124" s="13" t="s">
        <v>147</v>
      </c>
      <c r="H124" s="13" t="s">
        <v>12</v>
      </c>
      <c r="I124" s="13" t="s">
        <v>139</v>
      </c>
      <c r="J124" s="13" t="s">
        <v>91</v>
      </c>
      <c r="K124" s="28">
        <v>45994</v>
      </c>
      <c r="L124" s="13">
        <v>3</v>
      </c>
      <c r="M124" s="13" t="s">
        <v>270</v>
      </c>
      <c r="N124" s="13" t="s">
        <v>271</v>
      </c>
      <c r="O124" s="13">
        <v>4662.42</v>
      </c>
      <c r="P124" s="13">
        <v>4662.42</v>
      </c>
      <c r="Q124" s="13">
        <v>46624.15</v>
      </c>
      <c r="R124" s="13">
        <v>42135.85</v>
      </c>
      <c r="S124" s="13" t="s">
        <v>110</v>
      </c>
      <c r="T124" s="13">
        <v>256406031</v>
      </c>
      <c r="U124" s="28">
        <v>45995</v>
      </c>
      <c r="V124" s="28"/>
      <c r="W124" s="13"/>
      <c r="X124" s="13" t="s">
        <v>94</v>
      </c>
      <c r="Y124" s="13" t="s">
        <v>132</v>
      </c>
      <c r="Z124" s="13" t="s">
        <v>96</v>
      </c>
      <c r="AA124" s="13" t="s">
        <v>96</v>
      </c>
      <c r="AB124" s="13" t="s">
        <v>137</v>
      </c>
      <c r="AC124" s="13" t="s">
        <v>97</v>
      </c>
      <c r="AD124" s="13"/>
      <c r="AE124" s="13"/>
      <c r="AF124" s="13"/>
      <c r="AG124" s="13"/>
      <c r="AH124" s="13" t="s">
        <v>127</v>
      </c>
      <c r="AI124" s="13">
        <v>0</v>
      </c>
      <c r="AJ124" s="13">
        <v>0.9</v>
      </c>
      <c r="AK124" s="13">
        <v>0.9</v>
      </c>
      <c r="AL124" s="13" t="s">
        <v>175</v>
      </c>
      <c r="AM124" s="13" t="s">
        <v>128</v>
      </c>
      <c r="AN124" s="13"/>
      <c r="AO124" s="13" t="s">
        <v>96</v>
      </c>
      <c r="AP124" s="13" t="s">
        <v>99</v>
      </c>
      <c r="AQ124" s="13" t="s">
        <v>99</v>
      </c>
      <c r="AR124" s="13"/>
      <c r="AS124" s="13" t="s">
        <v>99</v>
      </c>
      <c r="AT124" s="13"/>
      <c r="AU124" s="13"/>
      <c r="AV124" s="13"/>
      <c r="AW124" s="13"/>
      <c r="AX124" s="13"/>
      <c r="AY124" s="13"/>
      <c r="AZ124" s="13"/>
      <c r="BA124" s="13"/>
      <c r="BB124" s="13" t="s">
        <v>95</v>
      </c>
      <c r="BC124" s="13" t="s">
        <v>159</v>
      </c>
      <c r="BD124" s="13"/>
      <c r="BE124" s="13"/>
      <c r="BF124" s="13"/>
      <c r="BG124" s="28">
        <v>45994</v>
      </c>
      <c r="BH124" s="13" t="s">
        <v>112</v>
      </c>
      <c r="BI124" s="13"/>
      <c r="BJ124" s="13"/>
    </row>
    <row r="125" spans="1:62" x14ac:dyDescent="0.25">
      <c r="A125" s="13">
        <v>2025</v>
      </c>
      <c r="B125" s="28">
        <v>46003</v>
      </c>
      <c r="C125" s="28">
        <v>45994</v>
      </c>
      <c r="D125" s="28"/>
      <c r="E125" s="13" t="s">
        <v>120</v>
      </c>
      <c r="F125" s="13" t="s">
        <v>150</v>
      </c>
      <c r="G125" s="13" t="s">
        <v>147</v>
      </c>
      <c r="H125" s="13" t="s">
        <v>12</v>
      </c>
      <c r="I125" s="13" t="s">
        <v>139</v>
      </c>
      <c r="J125" s="13" t="s">
        <v>91</v>
      </c>
      <c r="K125" s="28">
        <v>45994</v>
      </c>
      <c r="L125" s="13">
        <v>3</v>
      </c>
      <c r="M125" s="13" t="s">
        <v>434</v>
      </c>
      <c r="N125" s="13" t="s">
        <v>435</v>
      </c>
      <c r="O125" s="13">
        <v>4000</v>
      </c>
      <c r="P125" s="13">
        <v>10000.719999999999</v>
      </c>
      <c r="Q125" s="13">
        <v>123618.19</v>
      </c>
      <c r="R125" s="13">
        <v>94335.59</v>
      </c>
      <c r="S125" s="13" t="s">
        <v>129</v>
      </c>
      <c r="T125" s="13">
        <v>256432815</v>
      </c>
      <c r="U125" s="28">
        <v>45996</v>
      </c>
      <c r="V125" s="28"/>
      <c r="W125" s="13"/>
      <c r="X125" s="13" t="s">
        <v>94</v>
      </c>
      <c r="Y125" s="13" t="s">
        <v>354</v>
      </c>
      <c r="Z125" s="13" t="s">
        <v>95</v>
      </c>
      <c r="AA125" s="13" t="s">
        <v>96</v>
      </c>
      <c r="AB125" s="13" t="s">
        <v>7</v>
      </c>
      <c r="AC125" s="13" t="s">
        <v>105</v>
      </c>
      <c r="AD125" s="13"/>
      <c r="AE125" s="13"/>
      <c r="AF125" s="13"/>
      <c r="AG125" s="13" t="s">
        <v>452</v>
      </c>
      <c r="AH125" s="13">
        <v>90</v>
      </c>
      <c r="AI125" s="13">
        <v>1.12E-2</v>
      </c>
      <c r="AJ125" s="13">
        <v>0.91910000000000003</v>
      </c>
      <c r="AK125" s="13">
        <v>0.9</v>
      </c>
      <c r="AL125" s="13" t="s">
        <v>172</v>
      </c>
      <c r="AM125" s="13" t="s">
        <v>108</v>
      </c>
      <c r="AN125" s="13"/>
      <c r="AO125" s="13" t="s">
        <v>96</v>
      </c>
      <c r="AP125" s="13">
        <v>4</v>
      </c>
      <c r="AQ125" s="13">
        <v>2047.74</v>
      </c>
      <c r="AR125" s="13"/>
      <c r="AS125" s="13">
        <v>46027</v>
      </c>
      <c r="AT125" s="13"/>
      <c r="AU125" s="13"/>
      <c r="AV125" s="13" t="s">
        <v>121</v>
      </c>
      <c r="AW125" s="13" t="s">
        <v>101</v>
      </c>
      <c r="AX125" s="13" t="s">
        <v>102</v>
      </c>
      <c r="AY125" s="13" t="s">
        <v>154</v>
      </c>
      <c r="AZ125" s="13"/>
      <c r="BA125" s="13"/>
      <c r="BB125" s="13" t="s">
        <v>96</v>
      </c>
      <c r="BC125" s="13"/>
      <c r="BD125" s="13"/>
      <c r="BE125" s="13"/>
      <c r="BF125" s="13"/>
      <c r="BG125" s="28"/>
      <c r="BH125" s="13" t="s">
        <v>112</v>
      </c>
      <c r="BI125" s="13"/>
      <c r="BJ125" s="13"/>
    </row>
    <row r="126" spans="1:62" x14ac:dyDescent="0.25">
      <c r="A126" s="13">
        <v>2025</v>
      </c>
      <c r="B126" s="28">
        <v>46003</v>
      </c>
      <c r="C126" s="28">
        <v>45994</v>
      </c>
      <c r="D126" s="28"/>
      <c r="E126" s="13" t="s">
        <v>120</v>
      </c>
      <c r="F126" s="13" t="s">
        <v>150</v>
      </c>
      <c r="G126" s="13" t="s">
        <v>147</v>
      </c>
      <c r="H126" s="13" t="s">
        <v>12</v>
      </c>
      <c r="I126" s="13" t="s">
        <v>139</v>
      </c>
      <c r="J126" s="13" t="s">
        <v>91</v>
      </c>
      <c r="K126" s="28">
        <v>45994</v>
      </c>
      <c r="L126" s="13">
        <v>3</v>
      </c>
      <c r="M126" s="13" t="s">
        <v>264</v>
      </c>
      <c r="N126" s="13" t="s">
        <v>265</v>
      </c>
      <c r="O126" s="13">
        <v>15000.48</v>
      </c>
      <c r="P126" s="13">
        <v>15000.48</v>
      </c>
      <c r="Q126" s="13">
        <v>128377.37</v>
      </c>
      <c r="R126" s="13">
        <v>119788</v>
      </c>
      <c r="S126" s="13" t="s">
        <v>129</v>
      </c>
      <c r="T126" s="13">
        <v>256432814</v>
      </c>
      <c r="U126" s="28">
        <v>45999</v>
      </c>
      <c r="V126" s="28"/>
      <c r="W126" s="13"/>
      <c r="X126" s="13" t="s">
        <v>94</v>
      </c>
      <c r="Y126" s="13" t="s">
        <v>354</v>
      </c>
      <c r="Z126" s="13" t="s">
        <v>96</v>
      </c>
      <c r="AA126" s="13" t="s">
        <v>96</v>
      </c>
      <c r="AB126" s="13" t="s">
        <v>137</v>
      </c>
      <c r="AC126" s="13" t="s">
        <v>105</v>
      </c>
      <c r="AD126" s="13"/>
      <c r="AE126" s="13"/>
      <c r="AF126" s="13"/>
      <c r="AG126" s="13" t="s">
        <v>453</v>
      </c>
      <c r="AH126" s="13">
        <v>90</v>
      </c>
      <c r="AI126" s="13">
        <v>0</v>
      </c>
      <c r="AJ126" s="13">
        <v>0.88319999999999999</v>
      </c>
      <c r="AK126" s="13">
        <v>0.9</v>
      </c>
      <c r="AL126" s="13" t="s">
        <v>209</v>
      </c>
      <c r="AM126" s="13" t="s">
        <v>128</v>
      </c>
      <c r="AN126" s="13"/>
      <c r="AO126" s="13" t="s">
        <v>96</v>
      </c>
      <c r="AP126" s="13" t="s">
        <v>99</v>
      </c>
      <c r="AQ126" s="13" t="s">
        <v>99</v>
      </c>
      <c r="AR126" s="13"/>
      <c r="AS126" s="13" t="s">
        <v>99</v>
      </c>
      <c r="AT126" s="13"/>
      <c r="AU126" s="13"/>
      <c r="AV126" s="13"/>
      <c r="AW126" s="13"/>
      <c r="AX126" s="13"/>
      <c r="AY126" s="13"/>
      <c r="AZ126" s="13"/>
      <c r="BA126" s="13"/>
      <c r="BB126" s="13" t="s">
        <v>95</v>
      </c>
      <c r="BC126" s="13" t="s">
        <v>109</v>
      </c>
      <c r="BD126" s="13"/>
      <c r="BE126" s="13"/>
      <c r="BF126" s="13"/>
      <c r="BG126" s="28"/>
      <c r="BH126" s="13" t="s">
        <v>112</v>
      </c>
      <c r="BI126" s="13"/>
      <c r="BJ126" s="13"/>
    </row>
    <row r="127" spans="1:62" x14ac:dyDescent="0.25">
      <c r="A127" s="13">
        <v>2025</v>
      </c>
      <c r="B127" s="28">
        <v>46003</v>
      </c>
      <c r="C127" s="28">
        <v>45994</v>
      </c>
      <c r="D127" s="28"/>
      <c r="E127" s="13" t="s">
        <v>120</v>
      </c>
      <c r="F127" s="13" t="s">
        <v>150</v>
      </c>
      <c r="G127" s="13" t="s">
        <v>147</v>
      </c>
      <c r="H127" s="13" t="s">
        <v>12</v>
      </c>
      <c r="I127" s="13" t="s">
        <v>139</v>
      </c>
      <c r="J127" s="13" t="s">
        <v>91</v>
      </c>
      <c r="K127" s="28">
        <v>45994</v>
      </c>
      <c r="L127" s="13">
        <v>3</v>
      </c>
      <c r="M127" s="13" t="s">
        <v>192</v>
      </c>
      <c r="N127" s="13" t="s">
        <v>193</v>
      </c>
      <c r="O127" s="13">
        <v>28000</v>
      </c>
      <c r="P127" s="13">
        <v>40128.410000000003</v>
      </c>
      <c r="Q127" s="13">
        <v>281011.06</v>
      </c>
      <c r="R127" s="13">
        <v>245184.96</v>
      </c>
      <c r="S127" s="13" t="s">
        <v>129</v>
      </c>
      <c r="T127" s="13">
        <v>256397197</v>
      </c>
      <c r="U127" s="28">
        <v>46014</v>
      </c>
      <c r="V127" s="28"/>
      <c r="W127" s="13"/>
      <c r="X127" s="13" t="s">
        <v>94</v>
      </c>
      <c r="Y127" s="13" t="s">
        <v>354</v>
      </c>
      <c r="Z127" s="13" t="s">
        <v>95</v>
      </c>
      <c r="AA127" s="13" t="s">
        <v>96</v>
      </c>
      <c r="AB127" s="13" t="s">
        <v>7</v>
      </c>
      <c r="AC127" s="13" t="s">
        <v>105</v>
      </c>
      <c r="AD127" s="13"/>
      <c r="AE127" s="13"/>
      <c r="AF127" s="13"/>
      <c r="AG127" s="13" t="s">
        <v>454</v>
      </c>
      <c r="AH127" s="13">
        <v>90</v>
      </c>
      <c r="AI127" s="13">
        <v>1.12E-2</v>
      </c>
      <c r="AJ127" s="13">
        <v>0.85719999999999996</v>
      </c>
      <c r="AK127" s="13">
        <v>0.9</v>
      </c>
      <c r="AL127" s="13" t="s">
        <v>153</v>
      </c>
      <c r="AM127" s="13" t="s">
        <v>119</v>
      </c>
      <c r="AN127" s="13"/>
      <c r="AO127" s="13" t="s">
        <v>96</v>
      </c>
      <c r="AP127" s="13">
        <v>3</v>
      </c>
      <c r="AQ127" s="13">
        <v>6333.6</v>
      </c>
      <c r="AR127" s="13"/>
      <c r="AS127" s="13">
        <v>46045</v>
      </c>
      <c r="AT127" s="13"/>
      <c r="AU127" s="13"/>
      <c r="AV127" s="13" t="s">
        <v>121</v>
      </c>
      <c r="AW127" s="13" t="s">
        <v>101</v>
      </c>
      <c r="AX127" s="13" t="s">
        <v>102</v>
      </c>
      <c r="AY127" s="13" t="s">
        <v>122</v>
      </c>
      <c r="AZ127" s="13"/>
      <c r="BA127" s="13"/>
      <c r="BB127" s="13" t="s">
        <v>96</v>
      </c>
      <c r="BC127" s="13"/>
      <c r="BD127" s="13"/>
      <c r="BE127" s="13"/>
      <c r="BF127" s="13"/>
      <c r="BG127" s="28"/>
      <c r="BH127" s="13" t="s">
        <v>112</v>
      </c>
      <c r="BI127" s="13"/>
      <c r="BJ127" s="13"/>
    </row>
    <row r="128" spans="1:62" x14ac:dyDescent="0.25">
      <c r="A128" s="13">
        <v>2025</v>
      </c>
      <c r="B128" s="28">
        <v>46003</v>
      </c>
      <c r="C128" s="28">
        <v>45994</v>
      </c>
      <c r="D128" s="28">
        <v>45994</v>
      </c>
      <c r="E128" s="13" t="s">
        <v>113</v>
      </c>
      <c r="F128" s="13" t="s">
        <v>151</v>
      </c>
      <c r="G128" s="13" t="s">
        <v>147</v>
      </c>
      <c r="H128" s="13" t="s">
        <v>11</v>
      </c>
      <c r="I128" s="13" t="s">
        <v>114</v>
      </c>
      <c r="J128" s="13" t="s">
        <v>91</v>
      </c>
      <c r="K128" s="28">
        <v>45994</v>
      </c>
      <c r="L128" s="13">
        <v>3</v>
      </c>
      <c r="M128" s="13" t="s">
        <v>436</v>
      </c>
      <c r="N128" s="13" t="s">
        <v>437</v>
      </c>
      <c r="O128" s="13">
        <v>95500.01</v>
      </c>
      <c r="P128" s="13">
        <v>95500.01</v>
      </c>
      <c r="Q128" s="13">
        <v>369622.53</v>
      </c>
      <c r="R128" s="13">
        <v>197932.89</v>
      </c>
      <c r="S128" s="13" t="s">
        <v>110</v>
      </c>
      <c r="T128" s="13">
        <v>256449804</v>
      </c>
      <c r="U128" s="28">
        <v>45995</v>
      </c>
      <c r="V128" s="28"/>
      <c r="W128" s="13" t="s">
        <v>118</v>
      </c>
      <c r="X128" s="13" t="s">
        <v>94</v>
      </c>
      <c r="Y128" s="13" t="s">
        <v>104</v>
      </c>
      <c r="Z128" s="13" t="s">
        <v>95</v>
      </c>
      <c r="AA128" s="13" t="s">
        <v>95</v>
      </c>
      <c r="AB128" s="13" t="s">
        <v>137</v>
      </c>
      <c r="AC128" s="13" t="s">
        <v>105</v>
      </c>
      <c r="AD128" s="13"/>
      <c r="AE128" s="13"/>
      <c r="AF128" s="13"/>
      <c r="AG128" s="13"/>
      <c r="AH128" s="13" t="s">
        <v>127</v>
      </c>
      <c r="AI128" s="13">
        <v>0</v>
      </c>
      <c r="AJ128" s="13">
        <v>0.74160000000000004</v>
      </c>
      <c r="AK128" s="13">
        <v>0.9</v>
      </c>
      <c r="AL128" s="13" t="s">
        <v>163</v>
      </c>
      <c r="AM128" s="13" t="s">
        <v>128</v>
      </c>
      <c r="AN128" s="13"/>
      <c r="AO128" s="13" t="s">
        <v>96</v>
      </c>
      <c r="AP128" s="13" t="s">
        <v>99</v>
      </c>
      <c r="AQ128" s="13" t="s">
        <v>99</v>
      </c>
      <c r="AR128" s="13"/>
      <c r="AS128" s="13" t="s">
        <v>99</v>
      </c>
      <c r="AT128" s="13"/>
      <c r="AU128" s="13"/>
      <c r="AV128" s="13"/>
      <c r="AW128" s="13"/>
      <c r="AX128" s="13"/>
      <c r="AY128" s="13"/>
      <c r="AZ128" s="13"/>
      <c r="BA128" s="13"/>
      <c r="BB128" s="13" t="s">
        <v>95</v>
      </c>
      <c r="BC128" s="13" t="s">
        <v>109</v>
      </c>
      <c r="BD128" s="13"/>
      <c r="BE128" s="13"/>
      <c r="BF128" s="13"/>
      <c r="BG128" s="28">
        <v>45995</v>
      </c>
      <c r="BH128" s="13" t="s">
        <v>112</v>
      </c>
      <c r="BI128" s="13"/>
      <c r="BJ128" s="13"/>
    </row>
    <row r="129" spans="1:62" x14ac:dyDescent="0.25">
      <c r="A129" s="13">
        <v>2025</v>
      </c>
      <c r="B129" s="28">
        <v>46003</v>
      </c>
      <c r="C129" s="28">
        <v>45994</v>
      </c>
      <c r="D129" s="28">
        <v>45994</v>
      </c>
      <c r="E129" s="13" t="s">
        <v>120</v>
      </c>
      <c r="F129" s="13" t="s">
        <v>150</v>
      </c>
      <c r="G129" s="13" t="s">
        <v>147</v>
      </c>
      <c r="H129" s="13" t="s">
        <v>12</v>
      </c>
      <c r="I129" s="13" t="s">
        <v>139</v>
      </c>
      <c r="J129" s="13" t="s">
        <v>91</v>
      </c>
      <c r="K129" s="28">
        <v>45994</v>
      </c>
      <c r="L129" s="13">
        <v>3</v>
      </c>
      <c r="M129" s="13" t="s">
        <v>438</v>
      </c>
      <c r="N129" s="13" t="s">
        <v>439</v>
      </c>
      <c r="O129" s="13">
        <v>1245.1199999999999</v>
      </c>
      <c r="P129" s="13">
        <v>31128.31</v>
      </c>
      <c r="Q129" s="13">
        <v>124513.25</v>
      </c>
      <c r="R129" s="13">
        <v>43205.09</v>
      </c>
      <c r="S129" s="13" t="s">
        <v>110</v>
      </c>
      <c r="T129" s="13">
        <v>256426379</v>
      </c>
      <c r="U129" s="28">
        <v>45996</v>
      </c>
      <c r="V129" s="28"/>
      <c r="W129" s="13"/>
      <c r="X129" s="13" t="s">
        <v>94</v>
      </c>
      <c r="Y129" s="13" t="s">
        <v>104</v>
      </c>
      <c r="Z129" s="13" t="s">
        <v>96</v>
      </c>
      <c r="AA129" s="13" t="s">
        <v>96</v>
      </c>
      <c r="AB129" s="13" t="s">
        <v>137</v>
      </c>
      <c r="AC129" s="13" t="s">
        <v>105</v>
      </c>
      <c r="AD129" s="13"/>
      <c r="AE129" s="13"/>
      <c r="AF129" s="13"/>
      <c r="AG129" s="13"/>
      <c r="AH129" s="13" t="s">
        <v>127</v>
      </c>
      <c r="AI129" s="13">
        <v>8.5000000000000006E-3</v>
      </c>
      <c r="AJ129" s="13">
        <v>0.75</v>
      </c>
      <c r="AK129" s="13">
        <v>0.9</v>
      </c>
      <c r="AL129" s="13" t="s">
        <v>167</v>
      </c>
      <c r="AM129" s="13" t="s">
        <v>117</v>
      </c>
      <c r="AN129" s="13"/>
      <c r="AO129" s="13" t="s">
        <v>96</v>
      </c>
      <c r="AP129" s="13">
        <v>12</v>
      </c>
      <c r="AQ129" s="13">
        <v>2859.13</v>
      </c>
      <c r="AR129" s="13"/>
      <c r="AS129" s="13">
        <v>46028</v>
      </c>
      <c r="AT129" s="13"/>
      <c r="AU129" s="13"/>
      <c r="AV129" s="13"/>
      <c r="AW129" s="13"/>
      <c r="AX129" s="13"/>
      <c r="AY129" s="13"/>
      <c r="AZ129" s="13"/>
      <c r="BA129" s="13"/>
      <c r="BB129" s="13" t="s">
        <v>96</v>
      </c>
      <c r="BC129" s="13"/>
      <c r="BD129" s="13"/>
      <c r="BE129" s="13"/>
      <c r="BF129" s="13"/>
      <c r="BG129" s="28">
        <v>45996</v>
      </c>
      <c r="BH129" s="13" t="s">
        <v>174</v>
      </c>
      <c r="BI129" s="13"/>
      <c r="BJ129" s="13"/>
    </row>
    <row r="130" spans="1:62" x14ac:dyDescent="0.25">
      <c r="A130" s="13">
        <v>2025</v>
      </c>
      <c r="B130" s="28">
        <v>46003</v>
      </c>
      <c r="C130" s="28">
        <v>45994</v>
      </c>
      <c r="D130" s="28">
        <v>45994</v>
      </c>
      <c r="E130" s="13" t="s">
        <v>120</v>
      </c>
      <c r="F130" s="13" t="s">
        <v>150</v>
      </c>
      <c r="G130" s="13" t="s">
        <v>147</v>
      </c>
      <c r="H130" s="13" t="s">
        <v>12</v>
      </c>
      <c r="I130" s="13" t="s">
        <v>139</v>
      </c>
      <c r="J130" s="13" t="s">
        <v>91</v>
      </c>
      <c r="K130" s="28">
        <v>45994</v>
      </c>
      <c r="L130" s="13">
        <v>3</v>
      </c>
      <c r="M130" s="13" t="s">
        <v>440</v>
      </c>
      <c r="N130" s="13" t="s">
        <v>441</v>
      </c>
      <c r="O130" s="13">
        <v>20000</v>
      </c>
      <c r="P130" s="13">
        <v>20000</v>
      </c>
      <c r="Q130" s="13">
        <v>329165.53000000003</v>
      </c>
      <c r="R130" s="13">
        <v>241252.85</v>
      </c>
      <c r="S130" s="13" t="s">
        <v>93</v>
      </c>
      <c r="T130" s="13">
        <v>256423103</v>
      </c>
      <c r="U130" s="28">
        <v>46013</v>
      </c>
      <c r="V130" s="28"/>
      <c r="W130" s="13"/>
      <c r="X130" s="13" t="s">
        <v>94</v>
      </c>
      <c r="Y130" s="13" t="s">
        <v>104</v>
      </c>
      <c r="Z130" s="13" t="s">
        <v>95</v>
      </c>
      <c r="AA130" s="13" t="s">
        <v>96</v>
      </c>
      <c r="AB130" s="13" t="s">
        <v>7</v>
      </c>
      <c r="AC130" s="13" t="s">
        <v>97</v>
      </c>
      <c r="AD130" s="13"/>
      <c r="AE130" s="13"/>
      <c r="AF130" s="13"/>
      <c r="AG130" s="13"/>
      <c r="AH130" s="13" t="s">
        <v>127</v>
      </c>
      <c r="AI130" s="13">
        <v>0</v>
      </c>
      <c r="AJ130" s="13">
        <v>0.93920000000000003</v>
      </c>
      <c r="AK130" s="13">
        <v>0.9</v>
      </c>
      <c r="AL130" s="13" t="s">
        <v>142</v>
      </c>
      <c r="AM130" s="13" t="s">
        <v>119</v>
      </c>
      <c r="AN130" s="13"/>
      <c r="AO130" s="13" t="s">
        <v>96</v>
      </c>
      <c r="AP130" s="13" t="s">
        <v>99</v>
      </c>
      <c r="AQ130" s="13" t="s">
        <v>99</v>
      </c>
      <c r="AR130" s="13"/>
      <c r="AS130" s="13" t="s">
        <v>99</v>
      </c>
      <c r="AT130" s="13"/>
      <c r="AU130" s="13"/>
      <c r="AV130" s="13"/>
      <c r="AW130" s="13"/>
      <c r="AX130" s="13"/>
      <c r="AY130" s="13"/>
      <c r="AZ130" s="13"/>
      <c r="BA130" s="13"/>
      <c r="BB130" s="13" t="s">
        <v>96</v>
      </c>
      <c r="BC130" s="13"/>
      <c r="BD130" s="13"/>
      <c r="BE130" s="13"/>
      <c r="BF130" s="13"/>
      <c r="BG130" s="28"/>
      <c r="BH130" s="13" t="s">
        <v>174</v>
      </c>
      <c r="BI130" s="13"/>
      <c r="BJ130" s="13"/>
    </row>
    <row r="131" spans="1:62" x14ac:dyDescent="0.25">
      <c r="A131" s="13">
        <v>2025</v>
      </c>
      <c r="B131" s="28">
        <v>46003</v>
      </c>
      <c r="C131" s="28">
        <v>45995</v>
      </c>
      <c r="D131" s="28">
        <v>45996</v>
      </c>
      <c r="E131" s="13" t="s">
        <v>148</v>
      </c>
      <c r="F131" s="13" t="s">
        <v>149</v>
      </c>
      <c r="G131" s="13" t="s">
        <v>147</v>
      </c>
      <c r="H131" s="13" t="s">
        <v>12</v>
      </c>
      <c r="I131" s="13" t="s">
        <v>90</v>
      </c>
      <c r="J131" s="13" t="s">
        <v>107</v>
      </c>
      <c r="K131" s="28">
        <v>45995</v>
      </c>
      <c r="L131" s="13">
        <v>4</v>
      </c>
      <c r="M131" s="13" t="s">
        <v>455</v>
      </c>
      <c r="N131" s="13" t="s">
        <v>456</v>
      </c>
      <c r="O131" s="13">
        <v>7002.53</v>
      </c>
      <c r="P131" s="13">
        <v>641261.14</v>
      </c>
      <c r="Q131" s="13">
        <v>676782.6</v>
      </c>
      <c r="R131" s="13">
        <v>168130.99</v>
      </c>
      <c r="S131" s="13" t="s">
        <v>110</v>
      </c>
      <c r="T131" s="13">
        <v>256504153</v>
      </c>
      <c r="U131" s="28">
        <v>46001</v>
      </c>
      <c r="V131" s="28"/>
      <c r="W131" s="13"/>
      <c r="X131" s="13" t="s">
        <v>94</v>
      </c>
      <c r="Y131" s="13" t="s">
        <v>140</v>
      </c>
      <c r="Z131" s="13" t="s">
        <v>95</v>
      </c>
      <c r="AA131" s="13" t="s">
        <v>96</v>
      </c>
      <c r="AB131" s="13" t="s">
        <v>7</v>
      </c>
      <c r="AC131" s="13" t="s">
        <v>105</v>
      </c>
      <c r="AD131" s="13"/>
      <c r="AE131" s="13"/>
      <c r="AF131" s="13"/>
      <c r="AG131" s="13"/>
      <c r="AH131" s="13" t="s">
        <v>98</v>
      </c>
      <c r="AI131" s="13">
        <v>1.0999999999999999E-2</v>
      </c>
      <c r="AJ131" s="13">
        <v>5.2499999999999998E-2</v>
      </c>
      <c r="AK131" s="13">
        <v>0.9</v>
      </c>
      <c r="AL131" s="13" t="s">
        <v>145</v>
      </c>
      <c r="AM131" s="13" t="s">
        <v>125</v>
      </c>
      <c r="AN131" s="13"/>
      <c r="AO131" s="13" t="s">
        <v>96</v>
      </c>
      <c r="AP131" s="13">
        <v>71</v>
      </c>
      <c r="AQ131" s="13">
        <v>13004.64</v>
      </c>
      <c r="AR131" s="13"/>
      <c r="AS131" s="13">
        <v>46032</v>
      </c>
      <c r="AT131" s="13"/>
      <c r="AU131" s="13"/>
      <c r="AV131" s="13"/>
      <c r="AW131" s="13"/>
      <c r="AX131" s="13"/>
      <c r="AY131" s="13"/>
      <c r="AZ131" s="13"/>
      <c r="BA131" s="13"/>
      <c r="BB131" s="13" t="s">
        <v>96</v>
      </c>
      <c r="BC131" s="13"/>
      <c r="BD131" s="13"/>
      <c r="BE131" s="13"/>
      <c r="BF131" s="13"/>
      <c r="BG131" s="28">
        <v>46000</v>
      </c>
      <c r="BH131" s="13" t="s">
        <v>112</v>
      </c>
      <c r="BI131" s="13"/>
      <c r="BJ131" s="13"/>
    </row>
    <row r="132" spans="1:62" x14ac:dyDescent="0.25">
      <c r="A132" s="13">
        <v>2025</v>
      </c>
      <c r="B132" s="28">
        <v>46003</v>
      </c>
      <c r="C132" s="28">
        <v>45995</v>
      </c>
      <c r="D132" s="28">
        <v>45996</v>
      </c>
      <c r="E132" s="13" t="s">
        <v>152</v>
      </c>
      <c r="F132" s="13" t="s">
        <v>149</v>
      </c>
      <c r="G132" s="13" t="s">
        <v>147</v>
      </c>
      <c r="H132" s="13" t="s">
        <v>12</v>
      </c>
      <c r="I132" s="13" t="s">
        <v>90</v>
      </c>
      <c r="J132" s="13" t="s">
        <v>91</v>
      </c>
      <c r="K132" s="28">
        <v>45995</v>
      </c>
      <c r="L132" s="13">
        <v>4</v>
      </c>
      <c r="M132" s="13" t="s">
        <v>457</v>
      </c>
      <c r="N132" s="13" t="s">
        <v>458</v>
      </c>
      <c r="O132" s="13">
        <v>70000</v>
      </c>
      <c r="P132" s="13">
        <v>316539.77</v>
      </c>
      <c r="Q132" s="13">
        <v>995977.96</v>
      </c>
      <c r="R132" s="13">
        <v>816770.83</v>
      </c>
      <c r="S132" s="13" t="s">
        <v>93</v>
      </c>
      <c r="T132" s="13">
        <v>256463893</v>
      </c>
      <c r="U132" s="28">
        <v>46001</v>
      </c>
      <c r="V132" s="28"/>
      <c r="W132" s="13" t="s">
        <v>89</v>
      </c>
      <c r="X132" s="13" t="s">
        <v>94</v>
      </c>
      <c r="Y132" s="13" t="s">
        <v>104</v>
      </c>
      <c r="Z132" s="13" t="s">
        <v>95</v>
      </c>
      <c r="AA132" s="13" t="s">
        <v>96</v>
      </c>
      <c r="AB132" s="13" t="s">
        <v>7</v>
      </c>
      <c r="AC132" s="13" t="s">
        <v>105</v>
      </c>
      <c r="AD132" s="13"/>
      <c r="AE132" s="13"/>
      <c r="AF132" s="13"/>
      <c r="AG132" s="13"/>
      <c r="AH132" s="13" t="s">
        <v>98</v>
      </c>
      <c r="AI132" s="13">
        <v>1.12E-2</v>
      </c>
      <c r="AJ132" s="13">
        <v>0.68220000000000003</v>
      </c>
      <c r="AK132" s="13">
        <v>0.9</v>
      </c>
      <c r="AL132" s="13" t="s">
        <v>145</v>
      </c>
      <c r="AM132" s="13" t="s">
        <v>165</v>
      </c>
      <c r="AN132" s="13"/>
      <c r="AO132" s="13" t="s">
        <v>96</v>
      </c>
      <c r="AP132" s="13">
        <v>38</v>
      </c>
      <c r="AQ132" s="13">
        <v>14601.67</v>
      </c>
      <c r="AR132" s="13">
        <v>8041.68</v>
      </c>
      <c r="AS132" s="13">
        <v>46034</v>
      </c>
      <c r="AT132" s="13"/>
      <c r="AU132" s="13"/>
      <c r="AV132" s="13" t="s">
        <v>115</v>
      </c>
      <c r="AW132" s="13" t="s">
        <v>101</v>
      </c>
      <c r="AX132" s="13" t="s">
        <v>102</v>
      </c>
      <c r="AY132" s="13" t="s">
        <v>154</v>
      </c>
      <c r="AZ132" s="13"/>
      <c r="BA132" s="13"/>
      <c r="BB132" s="13" t="s">
        <v>95</v>
      </c>
      <c r="BC132" s="13" t="s">
        <v>109</v>
      </c>
      <c r="BD132" s="13"/>
      <c r="BE132" s="13"/>
      <c r="BF132" s="13"/>
      <c r="BG132" s="28"/>
      <c r="BH132" s="13" t="s">
        <v>112</v>
      </c>
      <c r="BI132" s="13"/>
      <c r="BJ132" s="13"/>
    </row>
    <row r="133" spans="1:62" x14ac:dyDescent="0.25">
      <c r="A133" s="13">
        <v>2025</v>
      </c>
      <c r="B133" s="28">
        <v>46003</v>
      </c>
      <c r="C133" s="28">
        <v>45995</v>
      </c>
      <c r="D133" s="28">
        <v>45995</v>
      </c>
      <c r="E133" s="13" t="s">
        <v>148</v>
      </c>
      <c r="F133" s="13" t="s">
        <v>149</v>
      </c>
      <c r="G133" s="13" t="s">
        <v>147</v>
      </c>
      <c r="H133" s="13" t="s">
        <v>12</v>
      </c>
      <c r="I133" s="13" t="s">
        <v>90</v>
      </c>
      <c r="J133" s="13" t="s">
        <v>107</v>
      </c>
      <c r="K133" s="28">
        <v>45995</v>
      </c>
      <c r="L133" s="13">
        <v>4</v>
      </c>
      <c r="M133" s="13" t="s">
        <v>459</v>
      </c>
      <c r="N133" s="13" t="s">
        <v>460</v>
      </c>
      <c r="O133" s="13">
        <v>5000</v>
      </c>
      <c r="P133" s="13">
        <v>296837.95</v>
      </c>
      <c r="Q133" s="13">
        <v>367885.02</v>
      </c>
      <c r="R133" s="13">
        <v>83799.210000000006</v>
      </c>
      <c r="S133" s="13" t="s">
        <v>110</v>
      </c>
      <c r="T133" s="13">
        <v>256464690</v>
      </c>
      <c r="U133" s="28">
        <v>45996</v>
      </c>
      <c r="V133" s="28"/>
      <c r="W133" s="13"/>
      <c r="X133" s="13" t="s">
        <v>94</v>
      </c>
      <c r="Y133" s="13" t="s">
        <v>140</v>
      </c>
      <c r="Z133" s="13" t="s">
        <v>95</v>
      </c>
      <c r="AA133" s="13" t="s">
        <v>96</v>
      </c>
      <c r="AB133" s="13" t="s">
        <v>6</v>
      </c>
      <c r="AC133" s="13" t="s">
        <v>105</v>
      </c>
      <c r="AD133" s="13"/>
      <c r="AE133" s="13"/>
      <c r="AF133" s="13"/>
      <c r="AG133" s="13"/>
      <c r="AH133" s="13" t="s">
        <v>98</v>
      </c>
      <c r="AI133" s="13">
        <v>1.0999999999999999E-2</v>
      </c>
      <c r="AJ133" s="13">
        <v>0.19309999999999999</v>
      </c>
      <c r="AK133" s="13">
        <v>0.9</v>
      </c>
      <c r="AL133" s="13" t="s">
        <v>141</v>
      </c>
      <c r="AM133" s="13" t="s">
        <v>124</v>
      </c>
      <c r="AN133" s="13"/>
      <c r="AO133" s="13" t="s">
        <v>96</v>
      </c>
      <c r="AP133" s="13">
        <v>71</v>
      </c>
      <c r="AQ133" s="13">
        <v>5987.14</v>
      </c>
      <c r="AR133" s="13"/>
      <c r="AS133" s="13">
        <v>46047</v>
      </c>
      <c r="AT133" s="13"/>
      <c r="AU133" s="13"/>
      <c r="AV133" s="13"/>
      <c r="AW133" s="13"/>
      <c r="AX133" s="13"/>
      <c r="AY133" s="13"/>
      <c r="AZ133" s="13"/>
      <c r="BA133" s="13"/>
      <c r="BB133" s="13" t="s">
        <v>96</v>
      </c>
      <c r="BC133" s="13"/>
      <c r="BD133" s="13"/>
      <c r="BE133" s="13"/>
      <c r="BF133" s="13"/>
      <c r="BG133" s="28">
        <v>45996</v>
      </c>
      <c r="BH133" s="13" t="s">
        <v>112</v>
      </c>
      <c r="BI133" s="13"/>
      <c r="BJ133" s="13"/>
    </row>
    <row r="134" spans="1:62" x14ac:dyDescent="0.25">
      <c r="A134" s="13">
        <v>2025</v>
      </c>
      <c r="B134" s="28">
        <v>46003</v>
      </c>
      <c r="C134" s="28">
        <v>45995</v>
      </c>
      <c r="D134" s="28">
        <v>45999</v>
      </c>
      <c r="E134" s="13" t="s">
        <v>120</v>
      </c>
      <c r="F134" s="13" t="s">
        <v>150</v>
      </c>
      <c r="G134" s="13" t="s">
        <v>147</v>
      </c>
      <c r="H134" s="13" t="s">
        <v>12</v>
      </c>
      <c r="I134" s="13" t="s">
        <v>139</v>
      </c>
      <c r="J134" s="13" t="s">
        <v>107</v>
      </c>
      <c r="K134" s="28">
        <v>45995</v>
      </c>
      <c r="L134" s="13">
        <v>4</v>
      </c>
      <c r="M134" s="13" t="s">
        <v>210</v>
      </c>
      <c r="N134" s="13" t="s">
        <v>211</v>
      </c>
      <c r="O134" s="13">
        <v>3000.47</v>
      </c>
      <c r="P134" s="13">
        <v>95655.29</v>
      </c>
      <c r="Q134" s="13">
        <v>105720.24</v>
      </c>
      <c r="R134" s="13">
        <v>22400.639999999999</v>
      </c>
      <c r="S134" s="13" t="s">
        <v>110</v>
      </c>
      <c r="T134" s="13">
        <v>256504574</v>
      </c>
      <c r="U134" s="28">
        <v>46001</v>
      </c>
      <c r="V134" s="28"/>
      <c r="W134" s="13"/>
      <c r="X134" s="13" t="s">
        <v>94</v>
      </c>
      <c r="Y134" s="13" t="s">
        <v>140</v>
      </c>
      <c r="Z134" s="13" t="s">
        <v>95</v>
      </c>
      <c r="AA134" s="13" t="s">
        <v>96</v>
      </c>
      <c r="AB134" s="13" t="s">
        <v>6</v>
      </c>
      <c r="AC134" s="13" t="s">
        <v>105</v>
      </c>
      <c r="AD134" s="13"/>
      <c r="AE134" s="13"/>
      <c r="AF134" s="13"/>
      <c r="AG134" s="13"/>
      <c r="AH134" s="13" t="s">
        <v>98</v>
      </c>
      <c r="AI134" s="13">
        <v>4.8999999999999998E-3</v>
      </c>
      <c r="AJ134" s="13">
        <v>9.5200000000000007E-2</v>
      </c>
      <c r="AK134" s="13">
        <v>0.9</v>
      </c>
      <c r="AL134" s="13" t="s">
        <v>209</v>
      </c>
      <c r="AM134" s="13" t="s">
        <v>124</v>
      </c>
      <c r="AN134" s="13"/>
      <c r="AO134" s="13" t="s">
        <v>96</v>
      </c>
      <c r="AP134" s="13">
        <v>42</v>
      </c>
      <c r="AQ134" s="13">
        <v>2495.35</v>
      </c>
      <c r="AR134" s="13"/>
      <c r="AS134" s="13">
        <v>46032</v>
      </c>
      <c r="AT134" s="13"/>
      <c r="AU134" s="13"/>
      <c r="AV134" s="13"/>
      <c r="AW134" s="13"/>
      <c r="AX134" s="13"/>
      <c r="AY134" s="13"/>
      <c r="AZ134" s="13"/>
      <c r="BA134" s="13"/>
      <c r="BB134" s="13" t="s">
        <v>96</v>
      </c>
      <c r="BC134" s="13"/>
      <c r="BD134" s="13"/>
      <c r="BE134" s="13"/>
      <c r="BF134" s="13"/>
      <c r="BG134" s="28">
        <v>46001</v>
      </c>
      <c r="BH134" s="13" t="s">
        <v>112</v>
      </c>
      <c r="BI134" s="13"/>
      <c r="BJ134" s="13"/>
    </row>
    <row r="135" spans="1:62" x14ac:dyDescent="0.25">
      <c r="A135" s="13">
        <v>2025</v>
      </c>
      <c r="B135" s="28">
        <v>46003</v>
      </c>
      <c r="C135" s="28">
        <v>45995</v>
      </c>
      <c r="D135" s="28">
        <v>45995</v>
      </c>
      <c r="E135" s="13" t="s">
        <v>120</v>
      </c>
      <c r="F135" s="13" t="s">
        <v>150</v>
      </c>
      <c r="G135" s="13" t="s">
        <v>147</v>
      </c>
      <c r="H135" s="13" t="s">
        <v>12</v>
      </c>
      <c r="I135" s="13" t="s">
        <v>139</v>
      </c>
      <c r="J135" s="13" t="s">
        <v>91</v>
      </c>
      <c r="K135" s="28">
        <v>45995</v>
      </c>
      <c r="L135" s="13">
        <v>4</v>
      </c>
      <c r="M135" s="13" t="s">
        <v>461</v>
      </c>
      <c r="N135" s="13" t="s">
        <v>462</v>
      </c>
      <c r="O135" s="13">
        <v>18851.259999999998</v>
      </c>
      <c r="P135" s="13">
        <v>18851.259999999998</v>
      </c>
      <c r="Q135" s="13">
        <v>314187.59999999998</v>
      </c>
      <c r="R135" s="13">
        <v>195215.63</v>
      </c>
      <c r="S135" s="13" t="s">
        <v>93</v>
      </c>
      <c r="T135" s="13">
        <v>256433000</v>
      </c>
      <c r="U135" s="28">
        <v>46003</v>
      </c>
      <c r="V135" s="28"/>
      <c r="W135" s="13"/>
      <c r="X135" s="13" t="s">
        <v>94</v>
      </c>
      <c r="Y135" s="13" t="s">
        <v>132</v>
      </c>
      <c r="Z135" s="13" t="s">
        <v>95</v>
      </c>
      <c r="AA135" s="13" t="s">
        <v>96</v>
      </c>
      <c r="AB135" s="13" t="s">
        <v>6</v>
      </c>
      <c r="AC135" s="13" t="s">
        <v>97</v>
      </c>
      <c r="AD135" s="13"/>
      <c r="AE135" s="13"/>
      <c r="AF135" s="13"/>
      <c r="AG135" s="13"/>
      <c r="AH135" s="13" t="s">
        <v>127</v>
      </c>
      <c r="AI135" s="13">
        <v>0</v>
      </c>
      <c r="AJ135" s="13">
        <v>0.94</v>
      </c>
      <c r="AK135" s="13">
        <v>0.9</v>
      </c>
      <c r="AL135" s="13" t="s">
        <v>144</v>
      </c>
      <c r="AM135" s="13" t="s">
        <v>124</v>
      </c>
      <c r="AN135" s="13"/>
      <c r="AO135" s="13" t="s">
        <v>96</v>
      </c>
      <c r="AP135" s="13" t="s">
        <v>99</v>
      </c>
      <c r="AQ135" s="13" t="s">
        <v>99</v>
      </c>
      <c r="AR135" s="13"/>
      <c r="AS135" s="13" t="s">
        <v>99</v>
      </c>
      <c r="AT135" s="13"/>
      <c r="AU135" s="13"/>
      <c r="AV135" s="13"/>
      <c r="AW135" s="13"/>
      <c r="AX135" s="13"/>
      <c r="AY135" s="13"/>
      <c r="AZ135" s="13"/>
      <c r="BA135" s="13"/>
      <c r="BB135" s="13" t="s">
        <v>96</v>
      </c>
      <c r="BC135" s="13"/>
      <c r="BD135" s="13"/>
      <c r="BE135" s="13"/>
      <c r="BF135" s="13"/>
      <c r="BG135" s="28"/>
      <c r="BH135" s="13" t="s">
        <v>112</v>
      </c>
      <c r="BI135" s="13"/>
      <c r="BJ135" s="13"/>
    </row>
    <row r="136" spans="1:62" x14ac:dyDescent="0.25">
      <c r="A136" s="13">
        <v>2025</v>
      </c>
      <c r="B136" s="28">
        <v>46003</v>
      </c>
      <c r="C136" s="28">
        <v>45995</v>
      </c>
      <c r="D136" s="28"/>
      <c r="E136" s="13" t="s">
        <v>148</v>
      </c>
      <c r="F136" s="13" t="s">
        <v>149</v>
      </c>
      <c r="G136" s="13" t="s">
        <v>147</v>
      </c>
      <c r="H136" s="13" t="s">
        <v>12</v>
      </c>
      <c r="I136" s="13" t="s">
        <v>90</v>
      </c>
      <c r="J136" s="13" t="s">
        <v>91</v>
      </c>
      <c r="K136" s="28">
        <v>45995</v>
      </c>
      <c r="L136" s="13">
        <v>4</v>
      </c>
      <c r="M136" s="13" t="s">
        <v>463</v>
      </c>
      <c r="N136" s="13" t="s">
        <v>464</v>
      </c>
      <c r="O136" s="13">
        <v>20000.009999999998</v>
      </c>
      <c r="P136" s="13">
        <v>20000.009999999998</v>
      </c>
      <c r="Q136" s="13">
        <v>357802.57</v>
      </c>
      <c r="R136" s="13">
        <v>268059.28000000003</v>
      </c>
      <c r="S136" s="13" t="s">
        <v>129</v>
      </c>
      <c r="T136" s="13">
        <v>256398414</v>
      </c>
      <c r="U136" s="28">
        <v>45999</v>
      </c>
      <c r="V136" s="28"/>
      <c r="W136" s="13"/>
      <c r="X136" s="13" t="s">
        <v>94</v>
      </c>
      <c r="Y136" s="13" t="s">
        <v>354</v>
      </c>
      <c r="Z136" s="13" t="s">
        <v>95</v>
      </c>
      <c r="AA136" s="13" t="s">
        <v>96</v>
      </c>
      <c r="AB136" s="13" t="s">
        <v>137</v>
      </c>
      <c r="AC136" s="13" t="s">
        <v>105</v>
      </c>
      <c r="AD136" s="13"/>
      <c r="AE136" s="13"/>
      <c r="AF136" s="13"/>
      <c r="AG136" s="13" t="s">
        <v>465</v>
      </c>
      <c r="AH136" s="13">
        <v>90</v>
      </c>
      <c r="AI136" s="13">
        <v>0</v>
      </c>
      <c r="AJ136" s="13">
        <v>0.94410000000000005</v>
      </c>
      <c r="AK136" s="13">
        <v>0.9</v>
      </c>
      <c r="AL136" s="13" t="s">
        <v>141</v>
      </c>
      <c r="AM136" s="13" t="s">
        <v>134</v>
      </c>
      <c r="AN136" s="13"/>
      <c r="AO136" s="13" t="s">
        <v>96</v>
      </c>
      <c r="AP136" s="13" t="s">
        <v>99</v>
      </c>
      <c r="AQ136" s="13" t="s">
        <v>99</v>
      </c>
      <c r="AR136" s="13"/>
      <c r="AS136" s="13" t="s">
        <v>99</v>
      </c>
      <c r="AT136" s="13"/>
      <c r="AU136" s="13"/>
      <c r="AV136" s="13" t="s">
        <v>100</v>
      </c>
      <c r="AW136" s="13" t="s">
        <v>101</v>
      </c>
      <c r="AX136" s="13" t="s">
        <v>102</v>
      </c>
      <c r="AY136" s="13" t="s">
        <v>154</v>
      </c>
      <c r="AZ136" s="13"/>
      <c r="BA136" s="13"/>
      <c r="BB136" s="13" t="s">
        <v>96</v>
      </c>
      <c r="BC136" s="13"/>
      <c r="BD136" s="13"/>
      <c r="BE136" s="13"/>
      <c r="BF136" s="13"/>
      <c r="BG136" s="28"/>
      <c r="BH136" s="13" t="s">
        <v>196</v>
      </c>
      <c r="BI136" s="13"/>
      <c r="BJ136" s="13"/>
    </row>
    <row r="137" spans="1:62" x14ac:dyDescent="0.25">
      <c r="A137" s="13">
        <v>2025</v>
      </c>
      <c r="B137" s="28">
        <v>46003</v>
      </c>
      <c r="C137" s="28">
        <v>45995</v>
      </c>
      <c r="D137" s="28"/>
      <c r="E137" s="13" t="s">
        <v>120</v>
      </c>
      <c r="F137" s="13" t="s">
        <v>150</v>
      </c>
      <c r="G137" s="13" t="s">
        <v>147</v>
      </c>
      <c r="H137" s="13" t="s">
        <v>12</v>
      </c>
      <c r="I137" s="13" t="s">
        <v>139</v>
      </c>
      <c r="J137" s="13" t="s">
        <v>91</v>
      </c>
      <c r="K137" s="28">
        <v>45995</v>
      </c>
      <c r="L137" s="13">
        <v>4</v>
      </c>
      <c r="M137" s="13" t="s">
        <v>466</v>
      </c>
      <c r="N137" s="13" t="s">
        <v>467</v>
      </c>
      <c r="O137" s="13">
        <v>20042.75</v>
      </c>
      <c r="P137" s="13">
        <v>20042.75</v>
      </c>
      <c r="Q137" s="13">
        <v>266515.96000000002</v>
      </c>
      <c r="R137" s="13">
        <v>208163.15</v>
      </c>
      <c r="S137" s="13" t="s">
        <v>129</v>
      </c>
      <c r="T137" s="13">
        <v>256423952</v>
      </c>
      <c r="U137" s="28">
        <v>45996</v>
      </c>
      <c r="V137" s="28"/>
      <c r="W137" s="13"/>
      <c r="X137" s="13" t="s">
        <v>94</v>
      </c>
      <c r="Y137" s="13" t="s">
        <v>354</v>
      </c>
      <c r="Z137" s="13" t="s">
        <v>96</v>
      </c>
      <c r="AA137" s="13" t="s">
        <v>96</v>
      </c>
      <c r="AB137" s="13" t="s">
        <v>137</v>
      </c>
      <c r="AC137" s="13" t="s">
        <v>97</v>
      </c>
      <c r="AD137" s="13"/>
      <c r="AE137" s="13"/>
      <c r="AF137" s="13"/>
      <c r="AG137" s="13" t="s">
        <v>468</v>
      </c>
      <c r="AH137" s="13">
        <v>90</v>
      </c>
      <c r="AI137" s="13">
        <v>0</v>
      </c>
      <c r="AJ137" s="13">
        <v>0.92479999999999996</v>
      </c>
      <c r="AK137" s="13">
        <v>0.9</v>
      </c>
      <c r="AL137" s="13" t="s">
        <v>166</v>
      </c>
      <c r="AM137" s="13" t="s">
        <v>111</v>
      </c>
      <c r="AN137" s="13"/>
      <c r="AO137" s="13" t="s">
        <v>96</v>
      </c>
      <c r="AP137" s="13" t="s">
        <v>99</v>
      </c>
      <c r="AQ137" s="13" t="s">
        <v>99</v>
      </c>
      <c r="AR137" s="13"/>
      <c r="AS137" s="13" t="s">
        <v>99</v>
      </c>
      <c r="AT137" s="13"/>
      <c r="AU137" s="13"/>
      <c r="AV137" s="13" t="s">
        <v>121</v>
      </c>
      <c r="AW137" s="13" t="s">
        <v>101</v>
      </c>
      <c r="AX137" s="13" t="s">
        <v>116</v>
      </c>
      <c r="AY137" s="13"/>
      <c r="AZ137" s="13"/>
      <c r="BA137" s="13"/>
      <c r="BB137" s="13" t="s">
        <v>96</v>
      </c>
      <c r="BC137" s="13"/>
      <c r="BD137" s="13"/>
      <c r="BE137" s="13"/>
      <c r="BF137" s="13"/>
      <c r="BG137" s="28"/>
      <c r="BH137" s="13" t="s">
        <v>112</v>
      </c>
      <c r="BI137" s="13"/>
      <c r="BJ137" s="13"/>
    </row>
    <row r="138" spans="1:62" x14ac:dyDescent="0.25">
      <c r="A138" s="13">
        <v>2025</v>
      </c>
      <c r="B138" s="28">
        <v>46003</v>
      </c>
      <c r="C138" s="28">
        <v>45995</v>
      </c>
      <c r="D138" s="28">
        <v>45995</v>
      </c>
      <c r="E138" s="13" t="s">
        <v>113</v>
      </c>
      <c r="F138" s="13" t="s">
        <v>151</v>
      </c>
      <c r="G138" s="13" t="s">
        <v>147</v>
      </c>
      <c r="H138" s="13" t="s">
        <v>11</v>
      </c>
      <c r="I138" s="13" t="s">
        <v>114</v>
      </c>
      <c r="J138" s="13" t="s">
        <v>107</v>
      </c>
      <c r="K138" s="28">
        <v>45995</v>
      </c>
      <c r="L138" s="13">
        <v>4</v>
      </c>
      <c r="M138" s="13" t="s">
        <v>469</v>
      </c>
      <c r="N138" s="13" t="s">
        <v>470</v>
      </c>
      <c r="O138" s="13">
        <v>13277.78</v>
      </c>
      <c r="P138" s="13">
        <v>13277.78</v>
      </c>
      <c r="Q138" s="13">
        <v>102119.97</v>
      </c>
      <c r="R138" s="13">
        <v>95534.49</v>
      </c>
      <c r="S138" s="13" t="s">
        <v>103</v>
      </c>
      <c r="T138" s="13">
        <v>256431804</v>
      </c>
      <c r="U138" s="28">
        <v>45996</v>
      </c>
      <c r="V138" s="28">
        <v>46008</v>
      </c>
      <c r="W138" s="13"/>
      <c r="X138" s="13" t="s">
        <v>94</v>
      </c>
      <c r="Y138" s="13" t="s">
        <v>132</v>
      </c>
      <c r="Z138" s="13" t="s">
        <v>96</v>
      </c>
      <c r="AA138" s="13" t="s">
        <v>96</v>
      </c>
      <c r="AB138" s="13" t="s">
        <v>7</v>
      </c>
      <c r="AC138" s="13" t="s">
        <v>105</v>
      </c>
      <c r="AD138" s="13"/>
      <c r="AE138" s="13"/>
      <c r="AF138" s="13"/>
      <c r="AG138" s="13"/>
      <c r="AH138" s="13" t="s">
        <v>127</v>
      </c>
      <c r="AI138" s="13">
        <v>0</v>
      </c>
      <c r="AJ138" s="13">
        <v>0.87</v>
      </c>
      <c r="AK138" s="13">
        <v>0.9</v>
      </c>
      <c r="AL138" s="13" t="s">
        <v>163</v>
      </c>
      <c r="AM138" s="13" t="s">
        <v>168</v>
      </c>
      <c r="AN138" s="13"/>
      <c r="AO138" s="13" t="s">
        <v>96</v>
      </c>
      <c r="AP138" s="13" t="s">
        <v>99</v>
      </c>
      <c r="AQ138" s="13" t="s">
        <v>99</v>
      </c>
      <c r="AR138" s="13"/>
      <c r="AS138" s="13" t="s">
        <v>99</v>
      </c>
      <c r="AT138" s="13"/>
      <c r="AU138" s="13"/>
      <c r="AV138" s="13"/>
      <c r="AW138" s="13"/>
      <c r="AX138" s="13"/>
      <c r="AY138" s="13"/>
      <c r="AZ138" s="13"/>
      <c r="BA138" s="13"/>
      <c r="BB138" s="13" t="s">
        <v>96</v>
      </c>
      <c r="BC138" s="13"/>
      <c r="BD138" s="13"/>
      <c r="BE138" s="13"/>
      <c r="BF138" s="13"/>
      <c r="BG138" s="28"/>
      <c r="BH138" s="13" t="s">
        <v>112</v>
      </c>
      <c r="BI138" s="13"/>
      <c r="BJ138" s="13"/>
    </row>
    <row r="139" spans="1:62" x14ac:dyDescent="0.25">
      <c r="A139" s="13">
        <v>2025</v>
      </c>
      <c r="B139" s="28">
        <v>46003</v>
      </c>
      <c r="C139" s="28">
        <v>45995</v>
      </c>
      <c r="D139" s="28">
        <v>45995</v>
      </c>
      <c r="E139" s="13" t="s">
        <v>113</v>
      </c>
      <c r="F139" s="13" t="s">
        <v>151</v>
      </c>
      <c r="G139" s="13" t="s">
        <v>147</v>
      </c>
      <c r="H139" s="13" t="s">
        <v>11</v>
      </c>
      <c r="I139" s="13" t="s">
        <v>114</v>
      </c>
      <c r="J139" s="13" t="s">
        <v>107</v>
      </c>
      <c r="K139" s="28">
        <v>45995</v>
      </c>
      <c r="L139" s="13">
        <v>4</v>
      </c>
      <c r="M139" s="13" t="s">
        <v>471</v>
      </c>
      <c r="N139" s="13" t="s">
        <v>472</v>
      </c>
      <c r="O139" s="13">
        <v>18281.57</v>
      </c>
      <c r="P139" s="13">
        <v>18281.57</v>
      </c>
      <c r="Q139" s="13">
        <v>140627.49</v>
      </c>
      <c r="R139" s="13">
        <v>129055.46</v>
      </c>
      <c r="S139" s="13" t="s">
        <v>93</v>
      </c>
      <c r="T139" s="13">
        <v>256497732</v>
      </c>
      <c r="U139" s="28">
        <v>46001</v>
      </c>
      <c r="V139" s="28"/>
      <c r="W139" s="13"/>
      <c r="X139" s="13" t="s">
        <v>94</v>
      </c>
      <c r="Y139" s="13" t="s">
        <v>132</v>
      </c>
      <c r="Z139" s="13" t="s">
        <v>96</v>
      </c>
      <c r="AA139" s="13" t="s">
        <v>96</v>
      </c>
      <c r="AB139" s="13" t="s">
        <v>137</v>
      </c>
      <c r="AC139" s="13" t="s">
        <v>105</v>
      </c>
      <c r="AD139" s="13"/>
      <c r="AE139" s="13"/>
      <c r="AF139" s="13"/>
      <c r="AG139" s="13"/>
      <c r="AH139" s="13" t="s">
        <v>127</v>
      </c>
      <c r="AI139" s="13">
        <v>0</v>
      </c>
      <c r="AJ139" s="13">
        <v>0.87</v>
      </c>
      <c r="AK139" s="13">
        <v>0.9</v>
      </c>
      <c r="AL139" s="13" t="s">
        <v>163</v>
      </c>
      <c r="AM139" s="13" t="s">
        <v>128</v>
      </c>
      <c r="AN139" s="13"/>
      <c r="AO139" s="13" t="s">
        <v>96</v>
      </c>
      <c r="AP139" s="13" t="s">
        <v>99</v>
      </c>
      <c r="AQ139" s="13" t="s">
        <v>99</v>
      </c>
      <c r="AR139" s="13"/>
      <c r="AS139" s="13" t="s">
        <v>99</v>
      </c>
      <c r="AT139" s="13"/>
      <c r="AU139" s="13"/>
      <c r="AV139" s="13"/>
      <c r="AW139" s="13"/>
      <c r="AX139" s="13"/>
      <c r="AY139" s="13"/>
      <c r="AZ139" s="13"/>
      <c r="BA139" s="13"/>
      <c r="BB139" s="13" t="s">
        <v>96</v>
      </c>
      <c r="BC139" s="13"/>
      <c r="BD139" s="13"/>
      <c r="BE139" s="13"/>
      <c r="BF139" s="13"/>
      <c r="BG139" s="28"/>
      <c r="BH139" s="13" t="s">
        <v>112</v>
      </c>
      <c r="BI139" s="13"/>
      <c r="BJ139" s="13"/>
    </row>
    <row r="140" spans="1:62" x14ac:dyDescent="0.25">
      <c r="A140" s="13">
        <v>2025</v>
      </c>
      <c r="B140" s="28">
        <v>46003</v>
      </c>
      <c r="C140" s="28">
        <v>45995</v>
      </c>
      <c r="D140" s="28"/>
      <c r="E140" s="13" t="s">
        <v>148</v>
      </c>
      <c r="F140" s="13" t="s">
        <v>149</v>
      </c>
      <c r="G140" s="13" t="s">
        <v>147</v>
      </c>
      <c r="H140" s="13" t="s">
        <v>12</v>
      </c>
      <c r="I140" s="13" t="s">
        <v>90</v>
      </c>
      <c r="J140" s="13" t="s">
        <v>107</v>
      </c>
      <c r="K140" s="28">
        <v>45995</v>
      </c>
      <c r="L140" s="13">
        <v>4</v>
      </c>
      <c r="M140" s="13" t="s">
        <v>473</v>
      </c>
      <c r="N140" s="13" t="s">
        <v>474</v>
      </c>
      <c r="O140" s="13">
        <v>45000</v>
      </c>
      <c r="P140" s="13">
        <v>45000</v>
      </c>
      <c r="Q140" s="13">
        <v>249329.86</v>
      </c>
      <c r="R140" s="13">
        <v>225197.53</v>
      </c>
      <c r="S140" s="13" t="s">
        <v>129</v>
      </c>
      <c r="T140" s="13">
        <v>256399475</v>
      </c>
      <c r="U140" s="28">
        <v>45996</v>
      </c>
      <c r="V140" s="28"/>
      <c r="W140" s="13"/>
      <c r="X140" s="13" t="s">
        <v>94</v>
      </c>
      <c r="Y140" s="13" t="s">
        <v>354</v>
      </c>
      <c r="Z140" s="13" t="s">
        <v>95</v>
      </c>
      <c r="AA140" s="13" t="s">
        <v>96</v>
      </c>
      <c r="AB140" s="13" t="s">
        <v>137</v>
      </c>
      <c r="AC140" s="13" t="s">
        <v>105</v>
      </c>
      <c r="AD140" s="13"/>
      <c r="AE140" s="13"/>
      <c r="AF140" s="13"/>
      <c r="AG140" s="13" t="s">
        <v>475</v>
      </c>
      <c r="AH140" s="13">
        <v>90</v>
      </c>
      <c r="AI140" s="13">
        <v>0</v>
      </c>
      <c r="AJ140" s="13">
        <v>0.81950000000000001</v>
      </c>
      <c r="AK140" s="13">
        <v>0.9</v>
      </c>
      <c r="AL140" s="13" t="s">
        <v>141</v>
      </c>
      <c r="AM140" s="13" t="s">
        <v>111</v>
      </c>
      <c r="AN140" s="13"/>
      <c r="AO140" s="13" t="s">
        <v>96</v>
      </c>
      <c r="AP140" s="13" t="s">
        <v>99</v>
      </c>
      <c r="AQ140" s="13" t="s">
        <v>99</v>
      </c>
      <c r="AR140" s="13"/>
      <c r="AS140" s="13" t="s">
        <v>99</v>
      </c>
      <c r="AT140" s="13"/>
      <c r="AU140" s="13"/>
      <c r="AV140" s="13" t="s">
        <v>121</v>
      </c>
      <c r="AW140" s="13" t="s">
        <v>101</v>
      </c>
      <c r="AX140" s="13" t="s">
        <v>102</v>
      </c>
      <c r="AY140" s="13" t="s">
        <v>122</v>
      </c>
      <c r="AZ140" s="13"/>
      <c r="BA140" s="13"/>
      <c r="BB140" s="13" t="s">
        <v>96</v>
      </c>
      <c r="BC140" s="13"/>
      <c r="BD140" s="13"/>
      <c r="BE140" s="13"/>
      <c r="BF140" s="13"/>
      <c r="BG140" s="28"/>
      <c r="BH140" s="13" t="s">
        <v>196</v>
      </c>
      <c r="BI140" s="13"/>
      <c r="BJ140" s="13"/>
    </row>
    <row r="141" spans="1:62" x14ac:dyDescent="0.25">
      <c r="A141" s="13">
        <v>2025</v>
      </c>
      <c r="B141" s="28">
        <v>46003</v>
      </c>
      <c r="C141" s="28">
        <v>45995</v>
      </c>
      <c r="D141" s="28">
        <v>45995</v>
      </c>
      <c r="E141" s="13" t="s">
        <v>113</v>
      </c>
      <c r="F141" s="13" t="s">
        <v>151</v>
      </c>
      <c r="G141" s="13" t="s">
        <v>147</v>
      </c>
      <c r="H141" s="13" t="s">
        <v>11</v>
      </c>
      <c r="I141" s="13" t="s">
        <v>114</v>
      </c>
      <c r="J141" s="13" t="s">
        <v>107</v>
      </c>
      <c r="K141" s="28">
        <v>45995</v>
      </c>
      <c r="L141" s="13">
        <v>4</v>
      </c>
      <c r="M141" s="13" t="s">
        <v>476</v>
      </c>
      <c r="N141" s="13" t="s">
        <v>477</v>
      </c>
      <c r="O141" s="13">
        <v>2678.87</v>
      </c>
      <c r="P141" s="13">
        <v>53577.36</v>
      </c>
      <c r="Q141" s="13">
        <v>178591.22</v>
      </c>
      <c r="R141" s="13">
        <v>102487.44</v>
      </c>
      <c r="S141" s="13" t="s">
        <v>103</v>
      </c>
      <c r="T141" s="13">
        <v>256431626</v>
      </c>
      <c r="U141" s="28">
        <v>45999</v>
      </c>
      <c r="V141" s="28">
        <v>46009</v>
      </c>
      <c r="W141" s="13"/>
      <c r="X141" s="13" t="s">
        <v>94</v>
      </c>
      <c r="Y141" s="13" t="s">
        <v>132</v>
      </c>
      <c r="Z141" s="13" t="s">
        <v>96</v>
      </c>
      <c r="AA141" s="13" t="s">
        <v>96</v>
      </c>
      <c r="AB141" s="13" t="s">
        <v>7</v>
      </c>
      <c r="AC141" s="13" t="s">
        <v>105</v>
      </c>
      <c r="AD141" s="13"/>
      <c r="AE141" s="13"/>
      <c r="AF141" s="13"/>
      <c r="AG141" s="13"/>
      <c r="AH141" s="13" t="s">
        <v>127</v>
      </c>
      <c r="AI141" s="13">
        <v>0</v>
      </c>
      <c r="AJ141" s="13">
        <v>0.7</v>
      </c>
      <c r="AK141" s="13">
        <v>0.9</v>
      </c>
      <c r="AL141" s="13" t="s">
        <v>163</v>
      </c>
      <c r="AM141" s="13" t="s">
        <v>125</v>
      </c>
      <c r="AN141" s="13"/>
      <c r="AO141" s="13" t="s">
        <v>96</v>
      </c>
      <c r="AP141" s="13">
        <v>72</v>
      </c>
      <c r="AQ141" s="13">
        <v>716.88</v>
      </c>
      <c r="AR141" s="13"/>
      <c r="AS141" s="13">
        <v>46027</v>
      </c>
      <c r="AT141" s="13"/>
      <c r="AU141" s="13"/>
      <c r="AV141" s="13"/>
      <c r="AW141" s="13"/>
      <c r="AX141" s="13"/>
      <c r="AY141" s="13"/>
      <c r="AZ141" s="13"/>
      <c r="BA141" s="13"/>
      <c r="BB141" s="13" t="s">
        <v>96</v>
      </c>
      <c r="BC141" s="13"/>
      <c r="BD141" s="13"/>
      <c r="BE141" s="13"/>
      <c r="BF141" s="13"/>
      <c r="BG141" s="28"/>
      <c r="BH141" s="13" t="s">
        <v>112</v>
      </c>
      <c r="BI141" s="13"/>
      <c r="BJ141" s="13"/>
    </row>
    <row r="142" spans="1:62" x14ac:dyDescent="0.25">
      <c r="A142" s="13">
        <v>2025</v>
      </c>
      <c r="B142" s="28">
        <v>46003</v>
      </c>
      <c r="C142" s="28">
        <v>45995</v>
      </c>
      <c r="D142" s="28">
        <v>45995</v>
      </c>
      <c r="E142" s="13" t="s">
        <v>120</v>
      </c>
      <c r="F142" s="13" t="s">
        <v>150</v>
      </c>
      <c r="G142" s="13" t="s">
        <v>147</v>
      </c>
      <c r="H142" s="13" t="s">
        <v>12</v>
      </c>
      <c r="I142" s="13" t="s">
        <v>139</v>
      </c>
      <c r="J142" s="13" t="s">
        <v>91</v>
      </c>
      <c r="K142" s="28">
        <v>45995</v>
      </c>
      <c r="L142" s="13">
        <v>4</v>
      </c>
      <c r="M142" s="13" t="s">
        <v>478</v>
      </c>
      <c r="N142" s="13" t="s">
        <v>479</v>
      </c>
      <c r="O142" s="13">
        <v>17286.77</v>
      </c>
      <c r="P142" s="13">
        <v>17286.77</v>
      </c>
      <c r="Q142" s="13">
        <v>115230.43</v>
      </c>
      <c r="R142" s="13">
        <v>112463.49</v>
      </c>
      <c r="S142" s="13" t="s">
        <v>103</v>
      </c>
      <c r="T142" s="13">
        <v>256386916</v>
      </c>
      <c r="U142" s="28">
        <v>45996</v>
      </c>
      <c r="V142" s="28">
        <v>46008</v>
      </c>
      <c r="W142" s="13"/>
      <c r="X142" s="13" t="s">
        <v>94</v>
      </c>
      <c r="Y142" s="13" t="s">
        <v>104</v>
      </c>
      <c r="Z142" s="13" t="s">
        <v>96</v>
      </c>
      <c r="AA142" s="13" t="s">
        <v>96</v>
      </c>
      <c r="AB142" s="13" t="s">
        <v>137</v>
      </c>
      <c r="AC142" s="13" t="s">
        <v>105</v>
      </c>
      <c r="AD142" s="13"/>
      <c r="AE142" s="13"/>
      <c r="AF142" s="13"/>
      <c r="AG142" s="13"/>
      <c r="AH142" s="13" t="s">
        <v>127</v>
      </c>
      <c r="AI142" s="13">
        <v>0</v>
      </c>
      <c r="AJ142" s="13">
        <v>0.85</v>
      </c>
      <c r="AK142" s="13">
        <v>0.9</v>
      </c>
      <c r="AL142" s="13" t="s">
        <v>167</v>
      </c>
      <c r="AM142" s="13" t="s">
        <v>117</v>
      </c>
      <c r="AN142" s="13"/>
      <c r="AO142" s="13" t="s">
        <v>96</v>
      </c>
      <c r="AP142" s="13" t="s">
        <v>99</v>
      </c>
      <c r="AQ142" s="13" t="s">
        <v>99</v>
      </c>
      <c r="AR142" s="13"/>
      <c r="AS142" s="13" t="s">
        <v>99</v>
      </c>
      <c r="AT142" s="13"/>
      <c r="AU142" s="13"/>
      <c r="AV142" s="13"/>
      <c r="AW142" s="13"/>
      <c r="AX142" s="13"/>
      <c r="AY142" s="13"/>
      <c r="AZ142" s="13"/>
      <c r="BA142" s="13"/>
      <c r="BB142" s="13" t="s">
        <v>95</v>
      </c>
      <c r="BC142" s="13" t="s">
        <v>133</v>
      </c>
      <c r="BD142" s="13"/>
      <c r="BE142" s="13"/>
      <c r="BF142" s="13"/>
      <c r="BG142" s="28"/>
      <c r="BH142" s="13" t="s">
        <v>112</v>
      </c>
      <c r="BI142" s="13"/>
      <c r="BJ142" s="13"/>
    </row>
    <row r="143" spans="1:62" x14ac:dyDescent="0.25">
      <c r="A143" s="13">
        <v>2025</v>
      </c>
      <c r="B143" s="28">
        <v>46003</v>
      </c>
      <c r="C143" s="28">
        <v>45995</v>
      </c>
      <c r="D143" s="28">
        <v>45999</v>
      </c>
      <c r="E143" s="13" t="s">
        <v>120</v>
      </c>
      <c r="F143" s="13" t="s">
        <v>150</v>
      </c>
      <c r="G143" s="13" t="s">
        <v>147</v>
      </c>
      <c r="H143" s="13" t="s">
        <v>12</v>
      </c>
      <c r="I143" s="13" t="s">
        <v>139</v>
      </c>
      <c r="J143" s="13" t="s">
        <v>107</v>
      </c>
      <c r="K143" s="28">
        <v>45995</v>
      </c>
      <c r="L143" s="13">
        <v>4</v>
      </c>
      <c r="M143" s="13" t="s">
        <v>480</v>
      </c>
      <c r="N143" s="13" t="s">
        <v>481</v>
      </c>
      <c r="O143" s="13">
        <v>20019.16</v>
      </c>
      <c r="P143" s="13">
        <v>142823.22</v>
      </c>
      <c r="Q143" s="13">
        <v>159103.99</v>
      </c>
      <c r="R143" s="13">
        <v>34608.120000000003</v>
      </c>
      <c r="S143" s="13" t="s">
        <v>110</v>
      </c>
      <c r="T143" s="13">
        <v>256504510</v>
      </c>
      <c r="U143" s="28">
        <v>46006</v>
      </c>
      <c r="V143" s="28"/>
      <c r="W143" s="13"/>
      <c r="X143" s="13" t="s">
        <v>94</v>
      </c>
      <c r="Y143" s="13" t="s">
        <v>140</v>
      </c>
      <c r="Z143" s="13" t="s">
        <v>95</v>
      </c>
      <c r="AA143" s="13" t="s">
        <v>96</v>
      </c>
      <c r="AB143" s="13" t="s">
        <v>137</v>
      </c>
      <c r="AC143" s="13" t="s">
        <v>105</v>
      </c>
      <c r="AD143" s="13"/>
      <c r="AE143" s="13"/>
      <c r="AF143" s="13"/>
      <c r="AG143" s="13"/>
      <c r="AH143" s="13" t="s">
        <v>98</v>
      </c>
      <c r="AI143" s="13">
        <v>4.8999999999999998E-3</v>
      </c>
      <c r="AJ143" s="13">
        <v>0.1023</v>
      </c>
      <c r="AK143" s="13">
        <v>0.9</v>
      </c>
      <c r="AL143" s="13" t="s">
        <v>172</v>
      </c>
      <c r="AM143" s="13" t="s">
        <v>131</v>
      </c>
      <c r="AN143" s="13"/>
      <c r="AO143" s="13" t="s">
        <v>96</v>
      </c>
      <c r="AP143" s="13">
        <v>56</v>
      </c>
      <c r="AQ143" s="13">
        <v>2548.64</v>
      </c>
      <c r="AR143" s="13"/>
      <c r="AS143" s="13">
        <v>46037</v>
      </c>
      <c r="AT143" s="13"/>
      <c r="AU143" s="13"/>
      <c r="AV143" s="13"/>
      <c r="AW143" s="13"/>
      <c r="AX143" s="13"/>
      <c r="AY143" s="13"/>
      <c r="AZ143" s="13"/>
      <c r="BA143" s="13"/>
      <c r="BB143" s="13" t="s">
        <v>96</v>
      </c>
      <c r="BC143" s="13"/>
      <c r="BD143" s="13"/>
      <c r="BE143" s="13"/>
      <c r="BF143" s="13"/>
      <c r="BG143" s="28">
        <v>46006</v>
      </c>
      <c r="BH143" s="13" t="s">
        <v>112</v>
      </c>
      <c r="BI143" s="13"/>
      <c r="BJ143" s="13"/>
    </row>
    <row r="144" spans="1:62" x14ac:dyDescent="0.25">
      <c r="A144" s="13">
        <v>2025</v>
      </c>
      <c r="B144" s="28">
        <v>46003</v>
      </c>
      <c r="C144" s="28">
        <v>45995</v>
      </c>
      <c r="D144" s="28"/>
      <c r="E144" s="13" t="s">
        <v>120</v>
      </c>
      <c r="F144" s="13" t="s">
        <v>150</v>
      </c>
      <c r="G144" s="13" t="s">
        <v>147</v>
      </c>
      <c r="H144" s="13" t="s">
        <v>12</v>
      </c>
      <c r="I144" s="13" t="s">
        <v>139</v>
      </c>
      <c r="J144" s="13" t="s">
        <v>91</v>
      </c>
      <c r="K144" s="28">
        <v>45995</v>
      </c>
      <c r="L144" s="13">
        <v>4</v>
      </c>
      <c r="M144" s="13" t="s">
        <v>482</v>
      </c>
      <c r="N144" s="13" t="s">
        <v>483</v>
      </c>
      <c r="O144" s="13">
        <v>10000</v>
      </c>
      <c r="P144" s="13">
        <v>10000</v>
      </c>
      <c r="Q144" s="13">
        <v>190668.08</v>
      </c>
      <c r="R144" s="13">
        <v>107109</v>
      </c>
      <c r="S144" s="13" t="s">
        <v>129</v>
      </c>
      <c r="T144" s="13">
        <v>256423086</v>
      </c>
      <c r="U144" s="28">
        <v>46001</v>
      </c>
      <c r="V144" s="28"/>
      <c r="W144" s="13"/>
      <c r="X144" s="13" t="s">
        <v>94</v>
      </c>
      <c r="Y144" s="13" t="s">
        <v>354</v>
      </c>
      <c r="Z144" s="13" t="s">
        <v>95</v>
      </c>
      <c r="AA144" s="13" t="s">
        <v>96</v>
      </c>
      <c r="AB144" s="13" t="s">
        <v>7</v>
      </c>
      <c r="AC144" s="13" t="s">
        <v>105</v>
      </c>
      <c r="AD144" s="13"/>
      <c r="AE144" s="13"/>
      <c r="AF144" s="13"/>
      <c r="AG144" s="13" t="s">
        <v>484</v>
      </c>
      <c r="AH144" s="13">
        <v>90</v>
      </c>
      <c r="AI144" s="13">
        <v>0</v>
      </c>
      <c r="AJ144" s="13">
        <v>0.9476</v>
      </c>
      <c r="AK144" s="13">
        <v>0.9</v>
      </c>
      <c r="AL144" s="13" t="s">
        <v>141</v>
      </c>
      <c r="AM144" s="13" t="s">
        <v>119</v>
      </c>
      <c r="AN144" s="13"/>
      <c r="AO144" s="13" t="s">
        <v>96</v>
      </c>
      <c r="AP144" s="13" t="s">
        <v>99</v>
      </c>
      <c r="AQ144" s="13" t="s">
        <v>99</v>
      </c>
      <c r="AR144" s="13"/>
      <c r="AS144" s="13" t="s">
        <v>99</v>
      </c>
      <c r="AT144" s="13"/>
      <c r="AU144" s="13"/>
      <c r="AV144" s="13" t="s">
        <v>121</v>
      </c>
      <c r="AW144" s="13" t="s">
        <v>101</v>
      </c>
      <c r="AX144" s="13" t="s">
        <v>102</v>
      </c>
      <c r="AY144" s="13" t="s">
        <v>122</v>
      </c>
      <c r="AZ144" s="13"/>
      <c r="BA144" s="13"/>
      <c r="BB144" s="13" t="s">
        <v>96</v>
      </c>
      <c r="BC144" s="13"/>
      <c r="BD144" s="13"/>
      <c r="BE144" s="13"/>
      <c r="BF144" s="13"/>
      <c r="BG144" s="28"/>
      <c r="BH144" s="13" t="s">
        <v>196</v>
      </c>
      <c r="BI144" s="13"/>
      <c r="BJ144" s="13"/>
    </row>
    <row r="145" spans="1:62" x14ac:dyDescent="0.25">
      <c r="A145" s="13">
        <v>2025</v>
      </c>
      <c r="B145" s="28">
        <v>46003</v>
      </c>
      <c r="C145" s="28">
        <v>45995</v>
      </c>
      <c r="D145" s="28">
        <v>45995</v>
      </c>
      <c r="E145" s="13" t="s">
        <v>120</v>
      </c>
      <c r="F145" s="13" t="s">
        <v>150</v>
      </c>
      <c r="G145" s="13" t="s">
        <v>147</v>
      </c>
      <c r="H145" s="13" t="s">
        <v>12</v>
      </c>
      <c r="I145" s="13" t="s">
        <v>139</v>
      </c>
      <c r="J145" s="13" t="s">
        <v>91</v>
      </c>
      <c r="K145" s="28">
        <v>45995</v>
      </c>
      <c r="L145" s="13">
        <v>4</v>
      </c>
      <c r="M145" s="13" t="s">
        <v>485</v>
      </c>
      <c r="N145" s="13" t="s">
        <v>486</v>
      </c>
      <c r="O145" s="13">
        <v>2209.89</v>
      </c>
      <c r="P145" s="13">
        <v>55247.28</v>
      </c>
      <c r="Q145" s="13">
        <v>220989.12</v>
      </c>
      <c r="R145" s="13">
        <v>129443.43</v>
      </c>
      <c r="S145" s="13" t="s">
        <v>110</v>
      </c>
      <c r="T145" s="13">
        <v>256431446</v>
      </c>
      <c r="U145" s="28">
        <v>46001</v>
      </c>
      <c r="V145" s="28"/>
      <c r="W145" s="13"/>
      <c r="X145" s="13" t="s">
        <v>94</v>
      </c>
      <c r="Y145" s="13" t="s">
        <v>132</v>
      </c>
      <c r="Z145" s="13" t="s">
        <v>96</v>
      </c>
      <c r="AA145" s="13" t="s">
        <v>96</v>
      </c>
      <c r="AB145" s="13" t="s">
        <v>7</v>
      </c>
      <c r="AC145" s="13" t="s">
        <v>105</v>
      </c>
      <c r="AD145" s="13"/>
      <c r="AE145" s="13"/>
      <c r="AF145" s="13"/>
      <c r="AG145" s="13"/>
      <c r="AH145" s="13" t="s">
        <v>127</v>
      </c>
      <c r="AI145" s="13">
        <v>8.5000000000000006E-3</v>
      </c>
      <c r="AJ145" s="13">
        <v>0.75</v>
      </c>
      <c r="AK145" s="13">
        <v>0.9</v>
      </c>
      <c r="AL145" s="13" t="s">
        <v>167</v>
      </c>
      <c r="AM145" s="13" t="s">
        <v>125</v>
      </c>
      <c r="AN145" s="13"/>
      <c r="AO145" s="13" t="s">
        <v>96</v>
      </c>
      <c r="AP145" s="13">
        <v>12</v>
      </c>
      <c r="AQ145" s="13">
        <v>5076.18</v>
      </c>
      <c r="AR145" s="13"/>
      <c r="AS145" s="13">
        <v>46029</v>
      </c>
      <c r="AT145" s="13"/>
      <c r="AU145" s="13"/>
      <c r="AV145" s="13"/>
      <c r="AW145" s="13"/>
      <c r="AX145" s="13"/>
      <c r="AY145" s="13"/>
      <c r="AZ145" s="13"/>
      <c r="BA145" s="13"/>
      <c r="BB145" s="13" t="s">
        <v>96</v>
      </c>
      <c r="BC145" s="13"/>
      <c r="BD145" s="13"/>
      <c r="BE145" s="13"/>
      <c r="BF145" s="13"/>
      <c r="BG145" s="28">
        <v>46006</v>
      </c>
      <c r="BH145" s="13" t="s">
        <v>196</v>
      </c>
      <c r="BI145" s="13"/>
      <c r="BJ145" s="13"/>
    </row>
    <row r="146" spans="1:62" x14ac:dyDescent="0.25">
      <c r="A146" s="13">
        <v>2025</v>
      </c>
      <c r="B146" s="28">
        <v>46003</v>
      </c>
      <c r="C146" s="28">
        <v>45995</v>
      </c>
      <c r="D146" s="28">
        <v>45995</v>
      </c>
      <c r="E146" s="13" t="s">
        <v>148</v>
      </c>
      <c r="F146" s="13" t="s">
        <v>149</v>
      </c>
      <c r="G146" s="13" t="s">
        <v>147</v>
      </c>
      <c r="H146" s="13" t="s">
        <v>12</v>
      </c>
      <c r="I146" s="13" t="s">
        <v>90</v>
      </c>
      <c r="J146" s="13" t="s">
        <v>91</v>
      </c>
      <c r="K146" s="28">
        <v>45995</v>
      </c>
      <c r="L146" s="13">
        <v>4</v>
      </c>
      <c r="M146" s="13" t="s">
        <v>487</v>
      </c>
      <c r="N146" s="13" t="s">
        <v>488</v>
      </c>
      <c r="O146" s="13">
        <v>33664.370000000003</v>
      </c>
      <c r="P146" s="13">
        <v>33664.370000000003</v>
      </c>
      <c r="Q146" s="13">
        <v>561303.42000000004</v>
      </c>
      <c r="R146" s="13">
        <v>330096.65000000002</v>
      </c>
      <c r="S146" s="13" t="s">
        <v>110</v>
      </c>
      <c r="T146" s="13">
        <v>256443243</v>
      </c>
      <c r="U146" s="28">
        <v>45999</v>
      </c>
      <c r="V146" s="28"/>
      <c r="W146" s="13" t="s">
        <v>118</v>
      </c>
      <c r="X146" s="13" t="s">
        <v>94</v>
      </c>
      <c r="Y146" s="13" t="s">
        <v>132</v>
      </c>
      <c r="Z146" s="13" t="s">
        <v>96</v>
      </c>
      <c r="AA146" s="13" t="s">
        <v>95</v>
      </c>
      <c r="AB146" s="13" t="s">
        <v>6</v>
      </c>
      <c r="AC146" s="13" t="s">
        <v>105</v>
      </c>
      <c r="AD146" s="13"/>
      <c r="AE146" s="13"/>
      <c r="AF146" s="13"/>
      <c r="AG146" s="13"/>
      <c r="AH146" s="13" t="s">
        <v>127</v>
      </c>
      <c r="AI146" s="13">
        <v>0</v>
      </c>
      <c r="AJ146" s="13">
        <v>0.94</v>
      </c>
      <c r="AK146" s="13">
        <v>0.9</v>
      </c>
      <c r="AL146" s="13" t="s">
        <v>141</v>
      </c>
      <c r="AM146" s="13" t="s">
        <v>489</v>
      </c>
      <c r="AN146" s="13"/>
      <c r="AO146" s="13" t="s">
        <v>96</v>
      </c>
      <c r="AP146" s="13" t="s">
        <v>99</v>
      </c>
      <c r="AQ146" s="13" t="s">
        <v>99</v>
      </c>
      <c r="AR146" s="13"/>
      <c r="AS146" s="13" t="s">
        <v>99</v>
      </c>
      <c r="AT146" s="13"/>
      <c r="AU146" s="13"/>
      <c r="AV146" s="13"/>
      <c r="AW146" s="13"/>
      <c r="AX146" s="13"/>
      <c r="AY146" s="13"/>
      <c r="AZ146" s="13"/>
      <c r="BA146" s="13"/>
      <c r="BB146" s="13" t="s">
        <v>96</v>
      </c>
      <c r="BC146" s="13"/>
      <c r="BD146" s="13"/>
      <c r="BE146" s="13"/>
      <c r="BF146" s="13"/>
      <c r="BG146" s="28">
        <v>45999</v>
      </c>
      <c r="BH146" s="13" t="s">
        <v>196</v>
      </c>
      <c r="BI146" s="13"/>
      <c r="BJ146" s="13"/>
    </row>
    <row r="147" spans="1:62" x14ac:dyDescent="0.25">
      <c r="A147" s="13">
        <v>2025</v>
      </c>
      <c r="B147" s="28">
        <v>46003</v>
      </c>
      <c r="C147" s="28">
        <v>45995</v>
      </c>
      <c r="D147" s="28">
        <v>45995</v>
      </c>
      <c r="E147" s="13" t="s">
        <v>148</v>
      </c>
      <c r="F147" s="13" t="s">
        <v>149</v>
      </c>
      <c r="G147" s="13" t="s">
        <v>147</v>
      </c>
      <c r="H147" s="13" t="s">
        <v>12</v>
      </c>
      <c r="I147" s="13" t="s">
        <v>90</v>
      </c>
      <c r="J147" s="13" t="s">
        <v>91</v>
      </c>
      <c r="K147" s="28">
        <v>45995</v>
      </c>
      <c r="L147" s="13">
        <v>4</v>
      </c>
      <c r="M147" s="13" t="s">
        <v>490</v>
      </c>
      <c r="N147" s="13" t="s">
        <v>491</v>
      </c>
      <c r="O147" s="13">
        <v>17379.41</v>
      </c>
      <c r="P147" s="13">
        <v>17379.41</v>
      </c>
      <c r="Q147" s="13">
        <v>271759.32</v>
      </c>
      <c r="R147" s="13">
        <v>162751.51</v>
      </c>
      <c r="S147" s="13" t="s">
        <v>110</v>
      </c>
      <c r="T147" s="13">
        <v>256443905</v>
      </c>
      <c r="U147" s="28">
        <v>45999</v>
      </c>
      <c r="V147" s="28"/>
      <c r="W147" s="13"/>
      <c r="X147" s="13" t="s">
        <v>94</v>
      </c>
      <c r="Y147" s="13" t="s">
        <v>132</v>
      </c>
      <c r="Z147" s="13" t="s">
        <v>95</v>
      </c>
      <c r="AA147" s="13" t="s">
        <v>96</v>
      </c>
      <c r="AB147" s="13" t="s">
        <v>6</v>
      </c>
      <c r="AC147" s="13" t="s">
        <v>105</v>
      </c>
      <c r="AD147" s="13"/>
      <c r="AE147" s="13"/>
      <c r="AF147" s="13"/>
      <c r="AG147" s="13"/>
      <c r="AH147" s="13" t="s">
        <v>127</v>
      </c>
      <c r="AI147" s="13">
        <v>0</v>
      </c>
      <c r="AJ147" s="13">
        <v>0.93810000000000004</v>
      </c>
      <c r="AK147" s="13">
        <v>0.9</v>
      </c>
      <c r="AL147" s="13" t="s">
        <v>141</v>
      </c>
      <c r="AM147" s="13" t="s">
        <v>489</v>
      </c>
      <c r="AN147" s="13"/>
      <c r="AO147" s="13" t="s">
        <v>96</v>
      </c>
      <c r="AP147" s="13" t="s">
        <v>99</v>
      </c>
      <c r="AQ147" s="13" t="s">
        <v>99</v>
      </c>
      <c r="AR147" s="13"/>
      <c r="AS147" s="13" t="s">
        <v>99</v>
      </c>
      <c r="AT147" s="13"/>
      <c r="AU147" s="13"/>
      <c r="AV147" s="13"/>
      <c r="AW147" s="13"/>
      <c r="AX147" s="13"/>
      <c r="AY147" s="13"/>
      <c r="AZ147" s="13"/>
      <c r="BA147" s="13"/>
      <c r="BB147" s="13" t="s">
        <v>96</v>
      </c>
      <c r="BC147" s="13"/>
      <c r="BD147" s="13"/>
      <c r="BE147" s="13"/>
      <c r="BF147" s="13"/>
      <c r="BG147" s="28">
        <v>45999</v>
      </c>
      <c r="BH147" s="13" t="s">
        <v>196</v>
      </c>
      <c r="BI147" s="13"/>
      <c r="BJ147" s="13"/>
    </row>
    <row r="148" spans="1:62" x14ac:dyDescent="0.25">
      <c r="A148" s="13">
        <v>2025</v>
      </c>
      <c r="B148" s="28">
        <v>46003</v>
      </c>
      <c r="C148" s="28">
        <v>45995</v>
      </c>
      <c r="D148" s="28">
        <v>46000</v>
      </c>
      <c r="E148" s="13" t="s">
        <v>120</v>
      </c>
      <c r="F148" s="13" t="s">
        <v>150</v>
      </c>
      <c r="G148" s="13" t="s">
        <v>147</v>
      </c>
      <c r="H148" s="13" t="s">
        <v>12</v>
      </c>
      <c r="I148" s="13" t="s">
        <v>139</v>
      </c>
      <c r="J148" s="13" t="s">
        <v>91</v>
      </c>
      <c r="K148" s="28">
        <v>45995</v>
      </c>
      <c r="L148" s="13">
        <v>4</v>
      </c>
      <c r="M148" s="13" t="s">
        <v>232</v>
      </c>
      <c r="N148" s="13" t="s">
        <v>233</v>
      </c>
      <c r="O148" s="13">
        <v>70000.639999999999</v>
      </c>
      <c r="P148" s="13">
        <v>70000.639999999999</v>
      </c>
      <c r="Q148" s="13">
        <v>391109.08</v>
      </c>
      <c r="R148" s="13">
        <v>348002.73</v>
      </c>
      <c r="S148" s="13" t="s">
        <v>110</v>
      </c>
      <c r="T148" s="13">
        <v>256512435</v>
      </c>
      <c r="U148" s="28">
        <v>46001</v>
      </c>
      <c r="V148" s="28"/>
      <c r="W148" s="13"/>
      <c r="X148" s="13" t="s">
        <v>94</v>
      </c>
      <c r="Y148" s="13" t="s">
        <v>354</v>
      </c>
      <c r="Z148" s="13" t="s">
        <v>95</v>
      </c>
      <c r="AA148" s="13" t="s">
        <v>96</v>
      </c>
      <c r="AB148" s="13" t="s">
        <v>6</v>
      </c>
      <c r="AC148" s="13" t="s">
        <v>105</v>
      </c>
      <c r="AD148" s="13"/>
      <c r="AE148" s="13"/>
      <c r="AF148" s="13"/>
      <c r="AG148" s="13"/>
      <c r="AH148" s="13">
        <v>90</v>
      </c>
      <c r="AI148" s="13">
        <v>0</v>
      </c>
      <c r="AJ148" s="13">
        <v>0.82099999999999995</v>
      </c>
      <c r="AK148" s="13">
        <v>0.9</v>
      </c>
      <c r="AL148" s="13" t="s">
        <v>172</v>
      </c>
      <c r="AM148" s="13" t="s">
        <v>126</v>
      </c>
      <c r="AN148" s="13"/>
      <c r="AO148" s="13" t="s">
        <v>96</v>
      </c>
      <c r="AP148" s="13" t="s">
        <v>99</v>
      </c>
      <c r="AQ148" s="13" t="s">
        <v>99</v>
      </c>
      <c r="AR148" s="13"/>
      <c r="AS148" s="13" t="s">
        <v>99</v>
      </c>
      <c r="AT148" s="13"/>
      <c r="AU148" s="13"/>
      <c r="AV148" s="13" t="s">
        <v>115</v>
      </c>
      <c r="AW148" s="13" t="s">
        <v>101</v>
      </c>
      <c r="AX148" s="13" t="s">
        <v>116</v>
      </c>
      <c r="AY148" s="13"/>
      <c r="AZ148" s="13"/>
      <c r="BA148" s="13"/>
      <c r="BB148" s="13" t="s">
        <v>95</v>
      </c>
      <c r="BC148" s="13" t="s">
        <v>109</v>
      </c>
      <c r="BD148" s="13"/>
      <c r="BE148" s="13"/>
      <c r="BF148" s="13"/>
      <c r="BG148" s="28">
        <v>46001</v>
      </c>
      <c r="BH148" s="13" t="s">
        <v>112</v>
      </c>
      <c r="BI148" s="13"/>
      <c r="BJ148" s="13"/>
    </row>
    <row r="149" spans="1:62" x14ac:dyDescent="0.25">
      <c r="A149" s="13">
        <v>2025</v>
      </c>
      <c r="B149" s="28">
        <v>46003</v>
      </c>
      <c r="C149" s="28">
        <v>45995</v>
      </c>
      <c r="D149" s="28"/>
      <c r="E149" s="13" t="s">
        <v>113</v>
      </c>
      <c r="F149" s="13" t="s">
        <v>151</v>
      </c>
      <c r="G149" s="13" t="s">
        <v>147</v>
      </c>
      <c r="H149" s="13" t="s">
        <v>11</v>
      </c>
      <c r="I149" s="13" t="s">
        <v>114</v>
      </c>
      <c r="J149" s="13" t="s">
        <v>91</v>
      </c>
      <c r="K149" s="28">
        <v>45995</v>
      </c>
      <c r="L149" s="13">
        <v>4</v>
      </c>
      <c r="M149" s="13" t="s">
        <v>492</v>
      </c>
      <c r="N149" s="13" t="s">
        <v>493</v>
      </c>
      <c r="O149" s="13">
        <v>1800</v>
      </c>
      <c r="P149" s="13">
        <v>19165.240000000002</v>
      </c>
      <c r="Q149" s="13">
        <v>191652.1</v>
      </c>
      <c r="R149" s="13">
        <v>114156.66</v>
      </c>
      <c r="S149" s="13" t="s">
        <v>129</v>
      </c>
      <c r="T149" s="13">
        <v>256453213</v>
      </c>
      <c r="U149" s="28">
        <v>46001</v>
      </c>
      <c r="V149" s="28"/>
      <c r="W149" s="13"/>
      <c r="X149" s="13" t="s">
        <v>94</v>
      </c>
      <c r="Y149" s="13" t="s">
        <v>354</v>
      </c>
      <c r="Z149" s="13" t="s">
        <v>95</v>
      </c>
      <c r="AA149" s="13" t="s">
        <v>96</v>
      </c>
      <c r="AB149" s="13" t="s">
        <v>137</v>
      </c>
      <c r="AC149" s="13" t="s">
        <v>105</v>
      </c>
      <c r="AD149" s="13"/>
      <c r="AE149" s="13"/>
      <c r="AF149" s="13"/>
      <c r="AG149" s="13" t="s">
        <v>494</v>
      </c>
      <c r="AH149" s="13">
        <v>90</v>
      </c>
      <c r="AI149" s="13">
        <v>0.01</v>
      </c>
      <c r="AJ149" s="13">
        <v>0.9</v>
      </c>
      <c r="AK149" s="13">
        <v>0.9</v>
      </c>
      <c r="AL149" s="13" t="s">
        <v>138</v>
      </c>
      <c r="AM149" s="13" t="s">
        <v>117</v>
      </c>
      <c r="AN149" s="13"/>
      <c r="AO149" s="13" t="s">
        <v>96</v>
      </c>
      <c r="AP149" s="13">
        <v>12</v>
      </c>
      <c r="AQ149" s="13">
        <v>1678.99</v>
      </c>
      <c r="AR149" s="13"/>
      <c r="AS149" s="13">
        <v>46032</v>
      </c>
      <c r="AT149" s="13"/>
      <c r="AU149" s="13"/>
      <c r="AV149" s="13" t="s">
        <v>100</v>
      </c>
      <c r="AW149" s="13" t="s">
        <v>101</v>
      </c>
      <c r="AX149" s="13" t="s">
        <v>102</v>
      </c>
      <c r="AY149" s="13" t="s">
        <v>122</v>
      </c>
      <c r="AZ149" s="13"/>
      <c r="BA149" s="13"/>
      <c r="BB149" s="13" t="s">
        <v>96</v>
      </c>
      <c r="BC149" s="13"/>
      <c r="BD149" s="13"/>
      <c r="BE149" s="13"/>
      <c r="BF149" s="13"/>
      <c r="BG149" s="28"/>
      <c r="BH149" s="13" t="s">
        <v>112</v>
      </c>
      <c r="BI149" s="13"/>
      <c r="BJ149" s="13"/>
    </row>
    <row r="150" spans="1:62" x14ac:dyDescent="0.25">
      <c r="A150" s="13">
        <v>2025</v>
      </c>
      <c r="B150" s="28">
        <v>46003</v>
      </c>
      <c r="C150" s="28">
        <v>45995</v>
      </c>
      <c r="D150" s="28">
        <v>45995</v>
      </c>
      <c r="E150" s="13" t="s">
        <v>148</v>
      </c>
      <c r="F150" s="13" t="s">
        <v>149</v>
      </c>
      <c r="G150" s="13" t="s">
        <v>147</v>
      </c>
      <c r="H150" s="13" t="s">
        <v>12</v>
      </c>
      <c r="I150" s="13" t="s">
        <v>90</v>
      </c>
      <c r="J150" s="13" t="s">
        <v>107</v>
      </c>
      <c r="K150" s="28">
        <v>45995</v>
      </c>
      <c r="L150" s="13">
        <v>4</v>
      </c>
      <c r="M150" s="13" t="s">
        <v>495</v>
      </c>
      <c r="N150" s="13" t="s">
        <v>496</v>
      </c>
      <c r="O150" s="13">
        <v>8333.99</v>
      </c>
      <c r="P150" s="13">
        <v>85938.83</v>
      </c>
      <c r="Q150" s="13">
        <v>208589.39</v>
      </c>
      <c r="R150" s="13">
        <v>205766.17</v>
      </c>
      <c r="S150" s="13" t="s">
        <v>110</v>
      </c>
      <c r="T150" s="13">
        <v>256409837</v>
      </c>
      <c r="U150" s="28">
        <v>46006</v>
      </c>
      <c r="V150" s="28"/>
      <c r="W150" s="13"/>
      <c r="X150" s="13" t="s">
        <v>94</v>
      </c>
      <c r="Y150" s="13" t="s">
        <v>354</v>
      </c>
      <c r="Z150" s="13" t="s">
        <v>95</v>
      </c>
      <c r="AA150" s="13" t="s">
        <v>96</v>
      </c>
      <c r="AB150" s="13" t="s">
        <v>6</v>
      </c>
      <c r="AC150" s="13" t="s">
        <v>105</v>
      </c>
      <c r="AD150" s="13"/>
      <c r="AE150" s="13"/>
      <c r="AF150" s="13"/>
      <c r="AG150" s="13"/>
      <c r="AH150" s="13">
        <v>90</v>
      </c>
      <c r="AI150" s="13">
        <v>0.01</v>
      </c>
      <c r="AJ150" s="13">
        <v>0.58799999999999997</v>
      </c>
      <c r="AK150" s="13">
        <v>0.9</v>
      </c>
      <c r="AL150" s="13" t="s">
        <v>141</v>
      </c>
      <c r="AM150" s="13" t="s">
        <v>124</v>
      </c>
      <c r="AN150" s="13"/>
      <c r="AO150" s="13" t="s">
        <v>96</v>
      </c>
      <c r="AP150" s="13">
        <v>11</v>
      </c>
      <c r="AQ150" s="13">
        <v>8455.74</v>
      </c>
      <c r="AR150" s="13"/>
      <c r="AS150" s="13">
        <v>46037</v>
      </c>
      <c r="AT150" s="13"/>
      <c r="AU150" s="13"/>
      <c r="AV150" s="13" t="s">
        <v>135</v>
      </c>
      <c r="AW150" s="13" t="s">
        <v>101</v>
      </c>
      <c r="AX150" s="13" t="s">
        <v>116</v>
      </c>
      <c r="AY150" s="13"/>
      <c r="AZ150" s="13"/>
      <c r="BA150" s="13"/>
      <c r="BB150" s="13" t="s">
        <v>96</v>
      </c>
      <c r="BC150" s="13"/>
      <c r="BD150" s="13"/>
      <c r="BE150" s="13"/>
      <c r="BF150" s="13"/>
      <c r="BG150" s="28">
        <v>46003</v>
      </c>
      <c r="BH150" s="13" t="s">
        <v>196</v>
      </c>
      <c r="BI150" s="13"/>
      <c r="BJ150" s="13"/>
    </row>
    <row r="151" spans="1:62" x14ac:dyDescent="0.25">
      <c r="A151" s="13">
        <v>2025</v>
      </c>
      <c r="B151" s="28">
        <v>46003</v>
      </c>
      <c r="C151" s="28">
        <v>45995</v>
      </c>
      <c r="D151" s="28"/>
      <c r="E151" s="13" t="s">
        <v>120</v>
      </c>
      <c r="F151" s="13" t="s">
        <v>150</v>
      </c>
      <c r="G151" s="13" t="s">
        <v>147</v>
      </c>
      <c r="H151" s="13" t="s">
        <v>12</v>
      </c>
      <c r="I151" s="13" t="s">
        <v>139</v>
      </c>
      <c r="J151" s="13" t="s">
        <v>91</v>
      </c>
      <c r="K151" s="28">
        <v>45995</v>
      </c>
      <c r="L151" s="13">
        <v>4</v>
      </c>
      <c r="M151" s="13" t="s">
        <v>497</v>
      </c>
      <c r="N151" s="13" t="s">
        <v>498</v>
      </c>
      <c r="O151" s="13">
        <v>30000</v>
      </c>
      <c r="P151" s="13">
        <v>30000</v>
      </c>
      <c r="Q151" s="13">
        <v>76950.11</v>
      </c>
      <c r="R151" s="13">
        <v>67991.899999999994</v>
      </c>
      <c r="S151" s="13" t="s">
        <v>129</v>
      </c>
      <c r="T151" s="13" t="s">
        <v>98</v>
      </c>
      <c r="U151" s="28">
        <v>45996</v>
      </c>
      <c r="V151" s="28"/>
      <c r="W151" s="13"/>
      <c r="X151" s="13" t="s">
        <v>94</v>
      </c>
      <c r="Y151" s="13" t="s">
        <v>104</v>
      </c>
      <c r="Z151" s="13" t="s">
        <v>95</v>
      </c>
      <c r="AA151" s="13" t="s">
        <v>96</v>
      </c>
      <c r="AB151" s="13" t="s">
        <v>137</v>
      </c>
      <c r="AC151" s="13" t="s">
        <v>105</v>
      </c>
      <c r="AD151" s="13"/>
      <c r="AE151" s="13"/>
      <c r="AF151" s="13"/>
      <c r="AG151" s="13" t="s">
        <v>540</v>
      </c>
      <c r="AH151" s="13" t="s">
        <v>127</v>
      </c>
      <c r="AI151" s="13">
        <v>0</v>
      </c>
      <c r="AJ151" s="13">
        <v>0.61009999999999998</v>
      </c>
      <c r="AK151" s="13">
        <v>0.9</v>
      </c>
      <c r="AL151" s="13" t="s">
        <v>142</v>
      </c>
      <c r="AM151" s="13" t="s">
        <v>117</v>
      </c>
      <c r="AN151" s="13"/>
      <c r="AO151" s="13" t="s">
        <v>96</v>
      </c>
      <c r="AP151" s="13" t="s">
        <v>99</v>
      </c>
      <c r="AQ151" s="13" t="s">
        <v>99</v>
      </c>
      <c r="AR151" s="13"/>
      <c r="AS151" s="13" t="s">
        <v>99</v>
      </c>
      <c r="AT151" s="13"/>
      <c r="AU151" s="13"/>
      <c r="AV151" s="13" t="s">
        <v>115</v>
      </c>
      <c r="AW151" s="13" t="s">
        <v>101</v>
      </c>
      <c r="AX151" s="13" t="s">
        <v>102</v>
      </c>
      <c r="AY151" s="13" t="s">
        <v>122</v>
      </c>
      <c r="AZ151" s="13"/>
      <c r="BA151" s="13"/>
      <c r="BB151" s="13" t="s">
        <v>95</v>
      </c>
      <c r="BC151" s="13" t="s">
        <v>109</v>
      </c>
      <c r="BD151" s="13"/>
      <c r="BE151" s="13"/>
      <c r="BF151" s="13"/>
      <c r="BG151" s="28"/>
      <c r="BH151" s="13" t="s">
        <v>112</v>
      </c>
      <c r="BI151" s="13"/>
      <c r="BJ151" s="13"/>
    </row>
    <row r="152" spans="1:62" x14ac:dyDescent="0.25">
      <c r="A152" s="13">
        <v>2025</v>
      </c>
      <c r="B152" s="28">
        <v>46003</v>
      </c>
      <c r="C152" s="28">
        <v>45995</v>
      </c>
      <c r="D152" s="28"/>
      <c r="E152" s="13" t="s">
        <v>148</v>
      </c>
      <c r="F152" s="13" t="s">
        <v>149</v>
      </c>
      <c r="G152" s="13" t="s">
        <v>147</v>
      </c>
      <c r="H152" s="13" t="s">
        <v>12</v>
      </c>
      <c r="I152" s="13" t="s">
        <v>90</v>
      </c>
      <c r="J152" s="13" t="s">
        <v>91</v>
      </c>
      <c r="K152" s="28">
        <v>45995</v>
      </c>
      <c r="L152" s="13">
        <v>4</v>
      </c>
      <c r="M152" s="13" t="s">
        <v>499</v>
      </c>
      <c r="N152" s="13" t="s">
        <v>500</v>
      </c>
      <c r="O152" s="13">
        <v>5000</v>
      </c>
      <c r="P152" s="13">
        <v>20018.73</v>
      </c>
      <c r="Q152" s="13">
        <v>305052.26</v>
      </c>
      <c r="R152" s="13">
        <v>241296.95</v>
      </c>
      <c r="S152" s="13" t="s">
        <v>129</v>
      </c>
      <c r="T152" s="13">
        <v>256452511</v>
      </c>
      <c r="U152" s="28">
        <v>45996</v>
      </c>
      <c r="V152" s="28"/>
      <c r="W152" s="13"/>
      <c r="X152" s="13" t="s">
        <v>94</v>
      </c>
      <c r="Y152" s="13" t="s">
        <v>354</v>
      </c>
      <c r="Z152" s="13" t="s">
        <v>96</v>
      </c>
      <c r="AA152" s="13" t="s">
        <v>96</v>
      </c>
      <c r="AB152" s="13" t="s">
        <v>7</v>
      </c>
      <c r="AC152" s="13" t="s">
        <v>105</v>
      </c>
      <c r="AD152" s="13"/>
      <c r="AE152" s="13"/>
      <c r="AF152" s="13"/>
      <c r="AG152" s="13" t="s">
        <v>501</v>
      </c>
      <c r="AH152" s="13">
        <v>90</v>
      </c>
      <c r="AI152" s="13">
        <v>1.12E-2</v>
      </c>
      <c r="AJ152" s="13">
        <v>0.93440000000000001</v>
      </c>
      <c r="AK152" s="13">
        <v>0.9</v>
      </c>
      <c r="AL152" s="13" t="s">
        <v>141</v>
      </c>
      <c r="AM152" s="13" t="s">
        <v>108</v>
      </c>
      <c r="AN152" s="13"/>
      <c r="AO152" s="13" t="s">
        <v>96</v>
      </c>
      <c r="AP152" s="13">
        <v>4</v>
      </c>
      <c r="AQ152" s="13">
        <v>5121.33</v>
      </c>
      <c r="AR152" s="13"/>
      <c r="AS152" s="13">
        <v>46027</v>
      </c>
      <c r="AT152" s="13"/>
      <c r="AU152" s="13"/>
      <c r="AV152" s="13"/>
      <c r="AW152" s="13"/>
      <c r="AX152" s="13"/>
      <c r="AY152" s="13"/>
      <c r="AZ152" s="13"/>
      <c r="BA152" s="13"/>
      <c r="BB152" s="13" t="s">
        <v>96</v>
      </c>
      <c r="BC152" s="13"/>
      <c r="BD152" s="13"/>
      <c r="BE152" s="13"/>
      <c r="BF152" s="13"/>
      <c r="BG152" s="28"/>
      <c r="BH152" s="13" t="s">
        <v>196</v>
      </c>
      <c r="BI152" s="13"/>
      <c r="BJ152" s="13"/>
    </row>
    <row r="153" spans="1:62" x14ac:dyDescent="0.25">
      <c r="A153" s="13">
        <v>2025</v>
      </c>
      <c r="B153" s="28">
        <v>46003</v>
      </c>
      <c r="C153" s="28">
        <v>45995</v>
      </c>
      <c r="D153" s="28">
        <v>45995</v>
      </c>
      <c r="E153" s="13" t="s">
        <v>113</v>
      </c>
      <c r="F153" s="13" t="s">
        <v>151</v>
      </c>
      <c r="G153" s="13" t="s">
        <v>147</v>
      </c>
      <c r="H153" s="13" t="s">
        <v>11</v>
      </c>
      <c r="I153" s="13" t="s">
        <v>114</v>
      </c>
      <c r="J153" s="13" t="s">
        <v>91</v>
      </c>
      <c r="K153" s="28">
        <v>45995</v>
      </c>
      <c r="L153" s="13">
        <v>4</v>
      </c>
      <c r="M153" s="13" t="s">
        <v>502</v>
      </c>
      <c r="N153" s="13" t="s">
        <v>503</v>
      </c>
      <c r="O153" s="13">
        <v>6836.25</v>
      </c>
      <c r="P153" s="13">
        <v>6836.25</v>
      </c>
      <c r="Q153" s="13">
        <v>158474.70000000001</v>
      </c>
      <c r="R153" s="13">
        <v>62772.12</v>
      </c>
      <c r="S153" s="13" t="s">
        <v>103</v>
      </c>
      <c r="T153" s="13">
        <v>256452702</v>
      </c>
      <c r="U153" s="28">
        <v>45999</v>
      </c>
      <c r="V153" s="28">
        <v>46009</v>
      </c>
      <c r="W153" s="13"/>
      <c r="X153" s="13" t="s">
        <v>94</v>
      </c>
      <c r="Y153" s="13" t="s">
        <v>132</v>
      </c>
      <c r="Z153" s="13" t="s">
        <v>96</v>
      </c>
      <c r="AA153" s="13" t="s">
        <v>96</v>
      </c>
      <c r="AB153" s="13" t="s">
        <v>6</v>
      </c>
      <c r="AC153" s="13" t="s">
        <v>105</v>
      </c>
      <c r="AD153" s="13"/>
      <c r="AE153" s="13"/>
      <c r="AF153" s="13"/>
      <c r="AG153" s="13"/>
      <c r="AH153" s="13" t="s">
        <v>127</v>
      </c>
      <c r="AI153" s="13">
        <v>0</v>
      </c>
      <c r="AJ153" s="13">
        <v>0.95860000000000001</v>
      </c>
      <c r="AK153" s="13">
        <v>0.9</v>
      </c>
      <c r="AL153" s="13" t="s">
        <v>143</v>
      </c>
      <c r="AM153" s="13" t="s">
        <v>126</v>
      </c>
      <c r="AN153" s="13"/>
      <c r="AO153" s="13" t="s">
        <v>96</v>
      </c>
      <c r="AP153" s="13" t="s">
        <v>99</v>
      </c>
      <c r="AQ153" s="13" t="s">
        <v>99</v>
      </c>
      <c r="AR153" s="13"/>
      <c r="AS153" s="13" t="s">
        <v>99</v>
      </c>
      <c r="AT153" s="13"/>
      <c r="AU153" s="13"/>
      <c r="AV153" s="13"/>
      <c r="AW153" s="13"/>
      <c r="AX153" s="13"/>
      <c r="AY153" s="13"/>
      <c r="AZ153" s="13"/>
      <c r="BA153" s="13"/>
      <c r="BB153" s="13" t="s">
        <v>96</v>
      </c>
      <c r="BC153" s="13"/>
      <c r="BD153" s="13"/>
      <c r="BE153" s="13"/>
      <c r="BF153" s="13"/>
      <c r="BG153" s="28"/>
      <c r="BH153" s="13" t="s">
        <v>196</v>
      </c>
      <c r="BI153" s="13"/>
      <c r="BJ153" s="13"/>
    </row>
    <row r="154" spans="1:62" x14ac:dyDescent="0.25">
      <c r="A154" s="13">
        <v>2025</v>
      </c>
      <c r="B154" s="28">
        <v>46003</v>
      </c>
      <c r="C154" s="28">
        <v>45995</v>
      </c>
      <c r="D154" s="28"/>
      <c r="E154" s="13" t="s">
        <v>120</v>
      </c>
      <c r="F154" s="13" t="s">
        <v>150</v>
      </c>
      <c r="G154" s="13" t="s">
        <v>147</v>
      </c>
      <c r="H154" s="13" t="s">
        <v>12</v>
      </c>
      <c r="I154" s="13" t="s">
        <v>139</v>
      </c>
      <c r="J154" s="13" t="s">
        <v>91</v>
      </c>
      <c r="K154" s="28">
        <v>45995</v>
      </c>
      <c r="L154" s="13">
        <v>4</v>
      </c>
      <c r="M154" s="13" t="s">
        <v>504</v>
      </c>
      <c r="N154" s="13" t="s">
        <v>505</v>
      </c>
      <c r="O154" s="13">
        <v>7000</v>
      </c>
      <c r="P154" s="13">
        <v>11276.33</v>
      </c>
      <c r="Q154" s="13">
        <v>173942.39999999999</v>
      </c>
      <c r="R154" s="13">
        <v>126690.86</v>
      </c>
      <c r="S154" s="13" t="s">
        <v>129</v>
      </c>
      <c r="T154" s="13" t="s">
        <v>98</v>
      </c>
      <c r="U154" s="28">
        <v>45999</v>
      </c>
      <c r="V154" s="28"/>
      <c r="W154" s="13"/>
      <c r="X154" s="13" t="s">
        <v>94</v>
      </c>
      <c r="Y154" s="13" t="s">
        <v>354</v>
      </c>
      <c r="Z154" s="13" t="s">
        <v>95</v>
      </c>
      <c r="AA154" s="13" t="s">
        <v>96</v>
      </c>
      <c r="AB154" s="13" t="s">
        <v>7</v>
      </c>
      <c r="AC154" s="13" t="s">
        <v>105</v>
      </c>
      <c r="AD154" s="13"/>
      <c r="AE154" s="13"/>
      <c r="AF154" s="13"/>
      <c r="AG154" s="13" t="s">
        <v>506</v>
      </c>
      <c r="AH154" s="13" t="s">
        <v>98</v>
      </c>
      <c r="AI154" s="13">
        <v>1.12E-2</v>
      </c>
      <c r="AJ154" s="13">
        <v>0.93500000000000005</v>
      </c>
      <c r="AK154" s="13">
        <v>0.9</v>
      </c>
      <c r="AL154" s="13" t="s">
        <v>172</v>
      </c>
      <c r="AM154" s="13" t="s">
        <v>168</v>
      </c>
      <c r="AN154" s="13"/>
      <c r="AO154" s="13" t="s">
        <v>96</v>
      </c>
      <c r="AP154" s="13">
        <v>2</v>
      </c>
      <c r="AQ154" s="13">
        <v>4324.22</v>
      </c>
      <c r="AR154" s="13"/>
      <c r="AS154" s="13">
        <v>46030</v>
      </c>
      <c r="AT154" s="13"/>
      <c r="AU154" s="13"/>
      <c r="AV154" s="13" t="s">
        <v>121</v>
      </c>
      <c r="AW154" s="13" t="s">
        <v>101</v>
      </c>
      <c r="AX154" s="13" t="s">
        <v>102</v>
      </c>
      <c r="AY154" s="13" t="s">
        <v>122</v>
      </c>
      <c r="AZ154" s="13"/>
      <c r="BA154" s="13"/>
      <c r="BB154" s="13" t="s">
        <v>96</v>
      </c>
      <c r="BC154" s="13"/>
      <c r="BD154" s="13"/>
      <c r="BE154" s="13"/>
      <c r="BF154" s="13"/>
      <c r="BG154" s="28"/>
      <c r="BH154" s="13" t="s">
        <v>112</v>
      </c>
      <c r="BI154" s="13"/>
      <c r="BJ154" s="13"/>
    </row>
    <row r="155" spans="1:62" x14ac:dyDescent="0.25">
      <c r="A155" s="13">
        <v>2025</v>
      </c>
      <c r="B155" s="28">
        <v>46003</v>
      </c>
      <c r="C155" s="28">
        <v>45996</v>
      </c>
      <c r="D155" s="28">
        <v>45996</v>
      </c>
      <c r="E155" s="13" t="s">
        <v>120</v>
      </c>
      <c r="F155" s="13" t="s">
        <v>150</v>
      </c>
      <c r="G155" s="13" t="s">
        <v>147</v>
      </c>
      <c r="H155" s="13" t="s">
        <v>12</v>
      </c>
      <c r="I155" s="13" t="s">
        <v>139</v>
      </c>
      <c r="J155" s="13" t="s">
        <v>107</v>
      </c>
      <c r="K155" s="28">
        <v>45996</v>
      </c>
      <c r="L155" s="13">
        <v>5</v>
      </c>
      <c r="M155" s="13" t="s">
        <v>507</v>
      </c>
      <c r="N155" s="13" t="s">
        <v>508</v>
      </c>
      <c r="O155" s="13">
        <v>1499.98</v>
      </c>
      <c r="P155" s="13">
        <v>31470.95</v>
      </c>
      <c r="Q155" s="13">
        <v>62941.94</v>
      </c>
      <c r="R155" s="13">
        <v>60728.74</v>
      </c>
      <c r="S155" s="13" t="s">
        <v>93</v>
      </c>
      <c r="T155" s="13">
        <v>256470215</v>
      </c>
      <c r="U155" s="28">
        <v>46001</v>
      </c>
      <c r="V155" s="28"/>
      <c r="W155" s="13"/>
      <c r="X155" s="13" t="s">
        <v>94</v>
      </c>
      <c r="Y155" s="13" t="s">
        <v>132</v>
      </c>
      <c r="Z155" s="13" t="s">
        <v>96</v>
      </c>
      <c r="AA155" s="13" t="s">
        <v>96</v>
      </c>
      <c r="AB155" s="13" t="s">
        <v>7</v>
      </c>
      <c r="AC155" s="13" t="s">
        <v>105</v>
      </c>
      <c r="AD155" s="13"/>
      <c r="AE155" s="13"/>
      <c r="AF155" s="13"/>
      <c r="AG155" s="13"/>
      <c r="AH155" s="13" t="s">
        <v>127</v>
      </c>
      <c r="AI155" s="13">
        <v>1.47E-2</v>
      </c>
      <c r="AJ155" s="13">
        <v>0.5</v>
      </c>
      <c r="AK155" s="13">
        <v>0.9</v>
      </c>
      <c r="AL155" s="13" t="s">
        <v>144</v>
      </c>
      <c r="AM155" s="13" t="s">
        <v>130</v>
      </c>
      <c r="AN155" s="13"/>
      <c r="AO155" s="13" t="s">
        <v>96</v>
      </c>
      <c r="AP155" s="13">
        <v>36</v>
      </c>
      <c r="AQ155" s="13">
        <v>1104.3699999999999</v>
      </c>
      <c r="AR155" s="13"/>
      <c r="AS155" s="13">
        <v>46032</v>
      </c>
      <c r="AT155" s="13"/>
      <c r="AU155" s="13"/>
      <c r="AV155" s="13"/>
      <c r="AW155" s="13"/>
      <c r="AX155" s="13"/>
      <c r="AY155" s="13"/>
      <c r="AZ155" s="13"/>
      <c r="BA155" s="13"/>
      <c r="BB155" s="13" t="s">
        <v>96</v>
      </c>
      <c r="BC155" s="13"/>
      <c r="BD155" s="13"/>
      <c r="BE155" s="13"/>
      <c r="BF155" s="13"/>
      <c r="BG155" s="28"/>
      <c r="BH155" s="13" t="s">
        <v>112</v>
      </c>
      <c r="BI155" s="13"/>
      <c r="BJ155" s="13"/>
    </row>
    <row r="156" spans="1:62" x14ac:dyDescent="0.25">
      <c r="A156" s="13">
        <v>2025</v>
      </c>
      <c r="B156" s="28">
        <v>46003</v>
      </c>
      <c r="C156" s="28">
        <v>45996</v>
      </c>
      <c r="D156" s="28">
        <v>45996</v>
      </c>
      <c r="E156" s="13" t="s">
        <v>113</v>
      </c>
      <c r="F156" s="13" t="s">
        <v>151</v>
      </c>
      <c r="G156" s="13" t="s">
        <v>147</v>
      </c>
      <c r="H156" s="13" t="s">
        <v>11</v>
      </c>
      <c r="I156" s="13" t="s">
        <v>114</v>
      </c>
      <c r="J156" s="13" t="s">
        <v>107</v>
      </c>
      <c r="K156" s="28">
        <v>45996</v>
      </c>
      <c r="L156" s="13">
        <v>5</v>
      </c>
      <c r="M156" s="13" t="s">
        <v>509</v>
      </c>
      <c r="N156" s="13" t="s">
        <v>510</v>
      </c>
      <c r="O156" s="13">
        <v>26365.41</v>
      </c>
      <c r="P156" s="13">
        <v>26365.41</v>
      </c>
      <c r="Q156" s="13">
        <v>58580.2</v>
      </c>
      <c r="R156" s="13">
        <v>56399.54</v>
      </c>
      <c r="S156" s="13" t="s">
        <v>103</v>
      </c>
      <c r="T156" s="13">
        <v>256432749</v>
      </c>
      <c r="U156" s="28">
        <v>45996</v>
      </c>
      <c r="V156" s="28">
        <v>46008</v>
      </c>
      <c r="W156" s="13"/>
      <c r="X156" s="13" t="s">
        <v>94</v>
      </c>
      <c r="Y156" s="13" t="s">
        <v>132</v>
      </c>
      <c r="Z156" s="13" t="s">
        <v>96</v>
      </c>
      <c r="AA156" s="13" t="s">
        <v>96</v>
      </c>
      <c r="AB156" s="13" t="s">
        <v>137</v>
      </c>
      <c r="AC156" s="13" t="s">
        <v>105</v>
      </c>
      <c r="AD156" s="13"/>
      <c r="AE156" s="13"/>
      <c r="AF156" s="13"/>
      <c r="AG156" s="13"/>
      <c r="AH156" s="13" t="s">
        <v>127</v>
      </c>
      <c r="AI156" s="13">
        <v>0</v>
      </c>
      <c r="AJ156" s="13">
        <v>0.55000000000000004</v>
      </c>
      <c r="AK156" s="13">
        <v>0.9</v>
      </c>
      <c r="AL156" s="13" t="s">
        <v>138</v>
      </c>
      <c r="AM156" s="13" t="s">
        <v>117</v>
      </c>
      <c r="AN156" s="13"/>
      <c r="AO156" s="13" t="s">
        <v>96</v>
      </c>
      <c r="AP156" s="13" t="s">
        <v>99</v>
      </c>
      <c r="AQ156" s="13" t="s">
        <v>99</v>
      </c>
      <c r="AR156" s="13"/>
      <c r="AS156" s="13" t="s">
        <v>99</v>
      </c>
      <c r="AT156" s="13"/>
      <c r="AU156" s="13"/>
      <c r="AV156" s="13"/>
      <c r="AW156" s="13"/>
      <c r="AX156" s="13"/>
      <c r="AY156" s="13"/>
      <c r="AZ156" s="13"/>
      <c r="BA156" s="13"/>
      <c r="BB156" s="13" t="s">
        <v>96</v>
      </c>
      <c r="BC156" s="13"/>
      <c r="BD156" s="13"/>
      <c r="BE156" s="13"/>
      <c r="BF156" s="13"/>
      <c r="BG156" s="28"/>
      <c r="BH156" s="13" t="s">
        <v>112</v>
      </c>
      <c r="BI156" s="13"/>
      <c r="BJ156" s="13"/>
    </row>
    <row r="157" spans="1:62" x14ac:dyDescent="0.25">
      <c r="A157" s="13">
        <v>2025</v>
      </c>
      <c r="B157" s="28">
        <v>46003</v>
      </c>
      <c r="C157" s="28">
        <v>45996</v>
      </c>
      <c r="D157" s="28">
        <v>45996</v>
      </c>
      <c r="E157" s="13" t="s">
        <v>113</v>
      </c>
      <c r="F157" s="13" t="s">
        <v>151</v>
      </c>
      <c r="G157" s="13" t="s">
        <v>147</v>
      </c>
      <c r="H157" s="13" t="s">
        <v>11</v>
      </c>
      <c r="I157" s="13" t="s">
        <v>114</v>
      </c>
      <c r="J157" s="13" t="s">
        <v>91</v>
      </c>
      <c r="K157" s="28">
        <v>45996</v>
      </c>
      <c r="L157" s="13">
        <v>5</v>
      </c>
      <c r="M157" s="13" t="s">
        <v>511</v>
      </c>
      <c r="N157" s="13" t="s">
        <v>512</v>
      </c>
      <c r="O157" s="13">
        <v>14312.69</v>
      </c>
      <c r="P157" s="13">
        <v>14312.69</v>
      </c>
      <c r="Q157" s="13">
        <v>286253.67</v>
      </c>
      <c r="R157" s="13">
        <v>206203.99</v>
      </c>
      <c r="S157" s="13" t="s">
        <v>93</v>
      </c>
      <c r="T157" s="13">
        <v>256469689</v>
      </c>
      <c r="U157" s="28">
        <v>46002</v>
      </c>
      <c r="V157" s="28"/>
      <c r="W157" s="13" t="s">
        <v>118</v>
      </c>
      <c r="X157" s="13" t="s">
        <v>94</v>
      </c>
      <c r="Y157" s="13" t="s">
        <v>132</v>
      </c>
      <c r="Z157" s="13" t="s">
        <v>96</v>
      </c>
      <c r="AA157" s="13" t="s">
        <v>95</v>
      </c>
      <c r="AB157" s="13" t="s">
        <v>137</v>
      </c>
      <c r="AC157" s="13" t="s">
        <v>105</v>
      </c>
      <c r="AD157" s="13"/>
      <c r="AE157" s="13"/>
      <c r="AF157" s="13"/>
      <c r="AG157" s="13"/>
      <c r="AH157" s="13" t="s">
        <v>127</v>
      </c>
      <c r="AI157" s="13">
        <v>0</v>
      </c>
      <c r="AJ157" s="13">
        <v>0.95</v>
      </c>
      <c r="AK157" s="13">
        <v>0.9</v>
      </c>
      <c r="AL157" s="13" t="s">
        <v>163</v>
      </c>
      <c r="AM157" s="13" t="s">
        <v>117</v>
      </c>
      <c r="AN157" s="13"/>
      <c r="AO157" s="13" t="s">
        <v>96</v>
      </c>
      <c r="AP157" s="13" t="s">
        <v>99</v>
      </c>
      <c r="AQ157" s="13" t="s">
        <v>99</v>
      </c>
      <c r="AR157" s="13"/>
      <c r="AS157" s="13" t="s">
        <v>99</v>
      </c>
      <c r="AT157" s="13"/>
      <c r="AU157" s="13"/>
      <c r="AV157" s="13"/>
      <c r="AW157" s="13"/>
      <c r="AX157" s="13"/>
      <c r="AY157" s="13"/>
      <c r="AZ157" s="13"/>
      <c r="BA157" s="13"/>
      <c r="BB157" s="13" t="s">
        <v>96</v>
      </c>
      <c r="BC157" s="13"/>
      <c r="BD157" s="13"/>
      <c r="BE157" s="13"/>
      <c r="BF157" s="13"/>
      <c r="BG157" s="28"/>
      <c r="BH157" s="13" t="s">
        <v>112</v>
      </c>
      <c r="BI157" s="13"/>
      <c r="BJ157" s="13"/>
    </row>
    <row r="158" spans="1:62" x14ac:dyDescent="0.25">
      <c r="A158" s="13">
        <v>2025</v>
      </c>
      <c r="B158" s="28">
        <v>46003</v>
      </c>
      <c r="C158" s="28">
        <v>45996</v>
      </c>
      <c r="D158" s="28">
        <v>45996</v>
      </c>
      <c r="E158" s="13" t="s">
        <v>120</v>
      </c>
      <c r="F158" s="13" t="s">
        <v>150</v>
      </c>
      <c r="G158" s="13" t="s">
        <v>147</v>
      </c>
      <c r="H158" s="13" t="s">
        <v>12</v>
      </c>
      <c r="I158" s="13" t="s">
        <v>139</v>
      </c>
      <c r="J158" s="13" t="s">
        <v>107</v>
      </c>
      <c r="K158" s="28">
        <v>45996</v>
      </c>
      <c r="L158" s="13">
        <v>5</v>
      </c>
      <c r="M158" s="13" t="s">
        <v>513</v>
      </c>
      <c r="N158" s="13" t="s">
        <v>514</v>
      </c>
      <c r="O158" s="13">
        <v>27565.23</v>
      </c>
      <c r="P158" s="13">
        <v>27565.23</v>
      </c>
      <c r="Q158" s="13">
        <v>67232.259999999995</v>
      </c>
      <c r="R158" s="13">
        <v>65506.25</v>
      </c>
      <c r="S158" s="13" t="s">
        <v>93</v>
      </c>
      <c r="T158" s="13">
        <v>256468648</v>
      </c>
      <c r="U158" s="28">
        <v>46003</v>
      </c>
      <c r="V158" s="28"/>
      <c r="W158" s="13"/>
      <c r="X158" s="13" t="s">
        <v>94</v>
      </c>
      <c r="Y158" s="13" t="s">
        <v>132</v>
      </c>
      <c r="Z158" s="13" t="s">
        <v>96</v>
      </c>
      <c r="AA158" s="13" t="s">
        <v>96</v>
      </c>
      <c r="AB158" s="13" t="s">
        <v>7</v>
      </c>
      <c r="AC158" s="13" t="s">
        <v>97</v>
      </c>
      <c r="AD158" s="13"/>
      <c r="AE158" s="13"/>
      <c r="AF158" s="13"/>
      <c r="AG158" s="13"/>
      <c r="AH158" s="13" t="s">
        <v>127</v>
      </c>
      <c r="AI158" s="13">
        <v>0</v>
      </c>
      <c r="AJ158" s="13">
        <v>0.59</v>
      </c>
      <c r="AK158" s="13">
        <v>0.9</v>
      </c>
      <c r="AL158" s="13" t="s">
        <v>179</v>
      </c>
      <c r="AM158" s="13" t="s">
        <v>173</v>
      </c>
      <c r="AN158" s="13"/>
      <c r="AO158" s="13" t="s">
        <v>96</v>
      </c>
      <c r="AP158" s="13" t="s">
        <v>99</v>
      </c>
      <c r="AQ158" s="13" t="s">
        <v>99</v>
      </c>
      <c r="AR158" s="13"/>
      <c r="AS158" s="13" t="s">
        <v>99</v>
      </c>
      <c r="AT158" s="13"/>
      <c r="AU158" s="13"/>
      <c r="AV158" s="13"/>
      <c r="AW158" s="13"/>
      <c r="AX158" s="13"/>
      <c r="AY158" s="13"/>
      <c r="AZ158" s="13"/>
      <c r="BA158" s="13"/>
      <c r="BB158" s="13" t="s">
        <v>96</v>
      </c>
      <c r="BC158" s="13"/>
      <c r="BD158" s="13"/>
      <c r="BE158" s="13"/>
      <c r="BF158" s="13"/>
      <c r="BG158" s="28"/>
      <c r="BH158" s="13" t="s">
        <v>112</v>
      </c>
      <c r="BI158" s="13"/>
      <c r="BJ158" s="13"/>
    </row>
    <row r="159" spans="1:62" x14ac:dyDescent="0.25">
      <c r="A159" s="13">
        <v>2025</v>
      </c>
      <c r="B159" s="28">
        <v>46003</v>
      </c>
      <c r="C159" s="28">
        <v>45996</v>
      </c>
      <c r="D159" s="28"/>
      <c r="E159" s="13" t="s">
        <v>148</v>
      </c>
      <c r="F159" s="13" t="s">
        <v>149</v>
      </c>
      <c r="G159" s="13" t="s">
        <v>147</v>
      </c>
      <c r="H159" s="13" t="s">
        <v>12</v>
      </c>
      <c r="I159" s="13" t="s">
        <v>90</v>
      </c>
      <c r="J159" s="13" t="s">
        <v>107</v>
      </c>
      <c r="K159" s="28">
        <v>45996</v>
      </c>
      <c r="L159" s="13">
        <v>5</v>
      </c>
      <c r="M159" s="13" t="s">
        <v>515</v>
      </c>
      <c r="N159" s="13" t="s">
        <v>516</v>
      </c>
      <c r="O159" s="13">
        <v>8000</v>
      </c>
      <c r="P159" s="13">
        <v>261080.86</v>
      </c>
      <c r="Q159" s="13">
        <v>427228.2</v>
      </c>
      <c r="R159" s="13">
        <v>402768.87</v>
      </c>
      <c r="S159" s="13" t="s">
        <v>129</v>
      </c>
      <c r="T159" s="13">
        <v>256468020</v>
      </c>
      <c r="U159" s="28">
        <v>46001</v>
      </c>
      <c r="V159" s="28"/>
      <c r="W159" s="13"/>
      <c r="X159" s="13" t="s">
        <v>94</v>
      </c>
      <c r="Y159" s="13" t="s">
        <v>354</v>
      </c>
      <c r="Z159" s="13" t="s">
        <v>95</v>
      </c>
      <c r="AA159" s="13" t="s">
        <v>96</v>
      </c>
      <c r="AB159" s="13" t="s">
        <v>137</v>
      </c>
      <c r="AC159" s="13" t="s">
        <v>105</v>
      </c>
      <c r="AD159" s="13"/>
      <c r="AE159" s="13"/>
      <c r="AF159" s="13"/>
      <c r="AG159" s="13" t="s">
        <v>517</v>
      </c>
      <c r="AH159" s="13">
        <v>90</v>
      </c>
      <c r="AI159" s="13">
        <v>1.12E-2</v>
      </c>
      <c r="AJ159" s="13">
        <v>0.38890000000000002</v>
      </c>
      <c r="AK159" s="13">
        <v>0.9</v>
      </c>
      <c r="AL159" s="13" t="s">
        <v>141</v>
      </c>
      <c r="AM159" s="13" t="s">
        <v>111</v>
      </c>
      <c r="AN159" s="13"/>
      <c r="AO159" s="13" t="s">
        <v>96</v>
      </c>
      <c r="AP159" s="13">
        <v>16</v>
      </c>
      <c r="AQ159" s="13">
        <v>18554</v>
      </c>
      <c r="AR159" s="13"/>
      <c r="AS159" s="13">
        <v>46032</v>
      </c>
      <c r="AT159" s="13"/>
      <c r="AU159" s="13"/>
      <c r="AV159" s="13" t="s">
        <v>115</v>
      </c>
      <c r="AW159" s="13" t="s">
        <v>101</v>
      </c>
      <c r="AX159" s="13" t="s">
        <v>102</v>
      </c>
      <c r="AY159" s="13" t="s">
        <v>122</v>
      </c>
      <c r="AZ159" s="13"/>
      <c r="BA159" s="13"/>
      <c r="BB159" s="13" t="s">
        <v>95</v>
      </c>
      <c r="BC159" s="13" t="s">
        <v>109</v>
      </c>
      <c r="BD159" s="13"/>
      <c r="BE159" s="13"/>
      <c r="BF159" s="13"/>
      <c r="BG159" s="28"/>
      <c r="BH159" s="13" t="s">
        <v>112</v>
      </c>
      <c r="BI159" s="13"/>
      <c r="BJ159" s="13"/>
    </row>
    <row r="160" spans="1:62" x14ac:dyDescent="0.25">
      <c r="A160" s="13">
        <v>2025</v>
      </c>
      <c r="B160" s="28">
        <v>46003</v>
      </c>
      <c r="C160" s="28">
        <v>45996</v>
      </c>
      <c r="D160" s="28"/>
      <c r="E160" s="13" t="s">
        <v>113</v>
      </c>
      <c r="F160" s="13" t="s">
        <v>151</v>
      </c>
      <c r="G160" s="13" t="s">
        <v>147</v>
      </c>
      <c r="H160" s="13" t="s">
        <v>11</v>
      </c>
      <c r="I160" s="13" t="s">
        <v>114</v>
      </c>
      <c r="J160" s="13" t="s">
        <v>91</v>
      </c>
      <c r="K160" s="28">
        <v>45996</v>
      </c>
      <c r="L160" s="13">
        <v>5</v>
      </c>
      <c r="M160" s="13" t="s">
        <v>518</v>
      </c>
      <c r="N160" s="13" t="s">
        <v>519</v>
      </c>
      <c r="O160" s="13">
        <v>11799.83</v>
      </c>
      <c r="P160" s="13">
        <v>11799.83</v>
      </c>
      <c r="Q160" s="13">
        <v>97439.23</v>
      </c>
      <c r="R160" s="13">
        <v>84048.94</v>
      </c>
      <c r="S160" s="13" t="s">
        <v>129</v>
      </c>
      <c r="T160" s="13">
        <v>256443074</v>
      </c>
      <c r="U160" s="28">
        <v>46010</v>
      </c>
      <c r="V160" s="28"/>
      <c r="W160" s="13"/>
      <c r="X160" s="13" t="s">
        <v>94</v>
      </c>
      <c r="Y160" s="13" t="s">
        <v>354</v>
      </c>
      <c r="Z160" s="13" t="s">
        <v>96</v>
      </c>
      <c r="AA160" s="13" t="s">
        <v>96</v>
      </c>
      <c r="AB160" s="13" t="s">
        <v>6</v>
      </c>
      <c r="AC160" s="13" t="s">
        <v>105</v>
      </c>
      <c r="AD160" s="13"/>
      <c r="AE160" s="13"/>
      <c r="AF160" s="13"/>
      <c r="AG160" s="13" t="s">
        <v>520</v>
      </c>
      <c r="AH160" s="13">
        <v>90</v>
      </c>
      <c r="AI160" s="13">
        <v>0</v>
      </c>
      <c r="AJ160" s="13">
        <v>0.88700000000000001</v>
      </c>
      <c r="AK160" s="13">
        <v>0.9</v>
      </c>
      <c r="AL160" s="13" t="s">
        <v>138</v>
      </c>
      <c r="AM160" s="13" t="s">
        <v>124</v>
      </c>
      <c r="AN160" s="13"/>
      <c r="AO160" s="13" t="s">
        <v>96</v>
      </c>
      <c r="AP160" s="13" t="s">
        <v>99</v>
      </c>
      <c r="AQ160" s="13" t="s">
        <v>99</v>
      </c>
      <c r="AR160" s="13"/>
      <c r="AS160" s="13" t="s">
        <v>99</v>
      </c>
      <c r="AT160" s="13"/>
      <c r="AU160" s="13"/>
      <c r="AV160" s="13"/>
      <c r="AW160" s="13"/>
      <c r="AX160" s="13"/>
      <c r="AY160" s="13"/>
      <c r="AZ160" s="13"/>
      <c r="BA160" s="13"/>
      <c r="BB160" s="13" t="s">
        <v>96</v>
      </c>
      <c r="BC160" s="13"/>
      <c r="BD160" s="13"/>
      <c r="BE160" s="13"/>
      <c r="BF160" s="13"/>
      <c r="BG160" s="28"/>
      <c r="BH160" s="13" t="s">
        <v>112</v>
      </c>
      <c r="BI160" s="13"/>
      <c r="BJ160" s="13"/>
    </row>
    <row r="161" spans="1:62" x14ac:dyDescent="0.25">
      <c r="A161" s="13">
        <v>2025</v>
      </c>
      <c r="B161" s="28">
        <v>46003</v>
      </c>
      <c r="C161" s="28">
        <v>45996</v>
      </c>
      <c r="D161" s="28">
        <v>45996</v>
      </c>
      <c r="E161" s="13" t="s">
        <v>148</v>
      </c>
      <c r="F161" s="13" t="s">
        <v>149</v>
      </c>
      <c r="G161" s="13" t="s">
        <v>147</v>
      </c>
      <c r="H161" s="13" t="s">
        <v>12</v>
      </c>
      <c r="I161" s="13" t="s">
        <v>90</v>
      </c>
      <c r="J161" s="13" t="s">
        <v>91</v>
      </c>
      <c r="K161" s="28">
        <v>45996</v>
      </c>
      <c r="L161" s="13">
        <v>5</v>
      </c>
      <c r="M161" s="13" t="s">
        <v>521</v>
      </c>
      <c r="N161" s="13" t="s">
        <v>522</v>
      </c>
      <c r="O161" s="13">
        <v>7566.11</v>
      </c>
      <c r="P161" s="13">
        <v>7566.11</v>
      </c>
      <c r="Q161" s="13">
        <v>126101.91</v>
      </c>
      <c r="R161" s="13">
        <v>41765.97</v>
      </c>
      <c r="S161" s="13" t="s">
        <v>110</v>
      </c>
      <c r="T161" s="13">
        <v>256460285</v>
      </c>
      <c r="U161" s="28">
        <v>45999</v>
      </c>
      <c r="V161" s="28"/>
      <c r="W161" s="13"/>
      <c r="X161" s="13" t="s">
        <v>94</v>
      </c>
      <c r="Y161" s="13" t="s">
        <v>132</v>
      </c>
      <c r="Z161" s="13" t="s">
        <v>96</v>
      </c>
      <c r="AA161" s="13" t="s">
        <v>96</v>
      </c>
      <c r="AB161" s="13" t="s">
        <v>6</v>
      </c>
      <c r="AC161" s="13" t="s">
        <v>105</v>
      </c>
      <c r="AD161" s="13"/>
      <c r="AE161" s="13"/>
      <c r="AF161" s="13"/>
      <c r="AG161" s="13"/>
      <c r="AH161" s="13" t="s">
        <v>127</v>
      </c>
      <c r="AI161" s="13">
        <v>0</v>
      </c>
      <c r="AJ161" s="13">
        <v>0.94</v>
      </c>
      <c r="AK161" s="13">
        <v>0.9</v>
      </c>
      <c r="AL161" s="13" t="s">
        <v>141</v>
      </c>
      <c r="AM161" s="13" t="s">
        <v>123</v>
      </c>
      <c r="AN161" s="13"/>
      <c r="AO161" s="13" t="s">
        <v>96</v>
      </c>
      <c r="AP161" s="13" t="s">
        <v>99</v>
      </c>
      <c r="AQ161" s="13" t="s">
        <v>99</v>
      </c>
      <c r="AR161" s="13"/>
      <c r="AS161" s="13" t="s">
        <v>99</v>
      </c>
      <c r="AT161" s="13"/>
      <c r="AU161" s="13"/>
      <c r="AV161" s="13"/>
      <c r="AW161" s="13"/>
      <c r="AX161" s="13"/>
      <c r="AY161" s="13"/>
      <c r="AZ161" s="13"/>
      <c r="BA161" s="13"/>
      <c r="BB161" s="13" t="s">
        <v>96</v>
      </c>
      <c r="BC161" s="13"/>
      <c r="BD161" s="13"/>
      <c r="BE161" s="13"/>
      <c r="BF161" s="13"/>
      <c r="BG161" s="28">
        <v>46008</v>
      </c>
      <c r="BH161" s="13" t="s">
        <v>112</v>
      </c>
      <c r="BI161" s="13"/>
      <c r="BJ161" s="13"/>
    </row>
    <row r="162" spans="1:62" x14ac:dyDescent="0.25">
      <c r="A162" s="13">
        <v>2025</v>
      </c>
      <c r="B162" s="28">
        <v>46003</v>
      </c>
      <c r="C162" s="28">
        <v>45996</v>
      </c>
      <c r="D162" s="28">
        <v>45996</v>
      </c>
      <c r="E162" s="13" t="s">
        <v>120</v>
      </c>
      <c r="F162" s="13" t="s">
        <v>150</v>
      </c>
      <c r="G162" s="13" t="s">
        <v>147</v>
      </c>
      <c r="H162" s="13" t="s">
        <v>12</v>
      </c>
      <c r="I162" s="13" t="s">
        <v>139</v>
      </c>
      <c r="J162" s="13" t="s">
        <v>107</v>
      </c>
      <c r="K162" s="28">
        <v>45996</v>
      </c>
      <c r="L162" s="13">
        <v>5</v>
      </c>
      <c r="M162" s="13" t="s">
        <v>252</v>
      </c>
      <c r="N162" s="13" t="s">
        <v>253</v>
      </c>
      <c r="O162" s="13">
        <v>17999.990000000002</v>
      </c>
      <c r="P162" s="13">
        <v>107027.55</v>
      </c>
      <c r="Q162" s="13">
        <v>152896.5</v>
      </c>
      <c r="R162" s="13">
        <v>149729.62</v>
      </c>
      <c r="S162" s="13" t="s">
        <v>110</v>
      </c>
      <c r="T162" s="13">
        <v>256459091</v>
      </c>
      <c r="U162" s="28">
        <v>45999</v>
      </c>
      <c r="V162" s="28"/>
      <c r="W162" s="13"/>
      <c r="X162" s="13" t="s">
        <v>94</v>
      </c>
      <c r="Y162" s="13" t="s">
        <v>354</v>
      </c>
      <c r="Z162" s="13" t="s">
        <v>95</v>
      </c>
      <c r="AA162" s="13" t="s">
        <v>96</v>
      </c>
      <c r="AB162" s="13" t="s">
        <v>7</v>
      </c>
      <c r="AC162" s="13" t="s">
        <v>105</v>
      </c>
      <c r="AD162" s="13"/>
      <c r="AE162" s="13"/>
      <c r="AF162" s="13"/>
      <c r="AG162" s="13"/>
      <c r="AH162" s="13">
        <v>90</v>
      </c>
      <c r="AI162" s="13">
        <v>1.12E-2</v>
      </c>
      <c r="AJ162" s="13">
        <v>0.3</v>
      </c>
      <c r="AK162" s="13">
        <v>0.9</v>
      </c>
      <c r="AL162" s="13" t="s">
        <v>171</v>
      </c>
      <c r="AM162" s="13" t="s">
        <v>125</v>
      </c>
      <c r="AN162" s="13"/>
      <c r="AO162" s="13" t="s">
        <v>96</v>
      </c>
      <c r="AP162" s="13">
        <v>23</v>
      </c>
      <c r="AQ162" s="13">
        <v>4589.25</v>
      </c>
      <c r="AR162" s="13"/>
      <c r="AS162" s="13">
        <v>46026</v>
      </c>
      <c r="AT162" s="13"/>
      <c r="AU162" s="13"/>
      <c r="AV162" s="13" t="s">
        <v>121</v>
      </c>
      <c r="AW162" s="13" t="s">
        <v>101</v>
      </c>
      <c r="AX162" s="13" t="s">
        <v>116</v>
      </c>
      <c r="AY162" s="13"/>
      <c r="AZ162" s="13"/>
      <c r="BA162" s="13"/>
      <c r="BB162" s="13" t="s">
        <v>96</v>
      </c>
      <c r="BC162" s="13"/>
      <c r="BD162" s="13"/>
      <c r="BE162" s="13"/>
      <c r="BF162" s="13"/>
      <c r="BG162" s="28">
        <v>45999</v>
      </c>
      <c r="BH162" s="13" t="s">
        <v>112</v>
      </c>
      <c r="BI162" s="13"/>
      <c r="BJ162" s="13"/>
    </row>
    <row r="163" spans="1:62" x14ac:dyDescent="0.25">
      <c r="A163" s="13">
        <v>2025</v>
      </c>
      <c r="B163" s="28">
        <v>46003</v>
      </c>
      <c r="C163" s="28">
        <v>45996</v>
      </c>
      <c r="D163" s="28">
        <v>45996</v>
      </c>
      <c r="E163" s="13" t="s">
        <v>120</v>
      </c>
      <c r="F163" s="13" t="s">
        <v>150</v>
      </c>
      <c r="G163" s="13" t="s">
        <v>147</v>
      </c>
      <c r="H163" s="13" t="s">
        <v>12</v>
      </c>
      <c r="I163" s="13" t="s">
        <v>139</v>
      </c>
      <c r="J163" s="13" t="s">
        <v>107</v>
      </c>
      <c r="K163" s="28">
        <v>45996</v>
      </c>
      <c r="L163" s="13">
        <v>5</v>
      </c>
      <c r="M163" s="13" t="s">
        <v>523</v>
      </c>
      <c r="N163" s="13" t="s">
        <v>524</v>
      </c>
      <c r="O163" s="13">
        <v>5812.17</v>
      </c>
      <c r="P163" s="13">
        <v>5812.17</v>
      </c>
      <c r="Q163" s="13">
        <v>96869.29</v>
      </c>
      <c r="R163" s="13">
        <v>67068.88</v>
      </c>
      <c r="S163" s="13" t="s">
        <v>110</v>
      </c>
      <c r="T163" s="13">
        <v>256459596</v>
      </c>
      <c r="U163" s="28">
        <v>45996</v>
      </c>
      <c r="V163" s="28"/>
      <c r="W163" s="13"/>
      <c r="X163" s="13" t="s">
        <v>94</v>
      </c>
      <c r="Y163" s="13" t="s">
        <v>132</v>
      </c>
      <c r="Z163" s="13" t="s">
        <v>96</v>
      </c>
      <c r="AA163" s="13" t="s">
        <v>96</v>
      </c>
      <c r="AB163" s="13" t="s">
        <v>7</v>
      </c>
      <c r="AC163" s="13" t="s">
        <v>97</v>
      </c>
      <c r="AD163" s="13"/>
      <c r="AE163" s="13"/>
      <c r="AF163" s="13"/>
      <c r="AG163" s="13"/>
      <c r="AH163" s="13" t="s">
        <v>127</v>
      </c>
      <c r="AI163" s="13">
        <v>0</v>
      </c>
      <c r="AJ163" s="13">
        <v>0.94</v>
      </c>
      <c r="AK163" s="13">
        <v>0.9</v>
      </c>
      <c r="AL163" s="13" t="s">
        <v>142</v>
      </c>
      <c r="AM163" s="13" t="s">
        <v>125</v>
      </c>
      <c r="AN163" s="13"/>
      <c r="AO163" s="13" t="s">
        <v>96</v>
      </c>
      <c r="AP163" s="13" t="s">
        <v>99</v>
      </c>
      <c r="AQ163" s="13" t="s">
        <v>99</v>
      </c>
      <c r="AR163" s="13"/>
      <c r="AS163" s="13" t="s">
        <v>99</v>
      </c>
      <c r="AT163" s="13"/>
      <c r="AU163" s="13"/>
      <c r="AV163" s="13"/>
      <c r="AW163" s="13"/>
      <c r="AX163" s="13"/>
      <c r="AY163" s="13"/>
      <c r="AZ163" s="13"/>
      <c r="BA163" s="13"/>
      <c r="BB163" s="13" t="s">
        <v>96</v>
      </c>
      <c r="BC163" s="13"/>
      <c r="BD163" s="13"/>
      <c r="BE163" s="13"/>
      <c r="BF163" s="13"/>
      <c r="BG163" s="28">
        <v>45996</v>
      </c>
      <c r="BH163" s="13" t="s">
        <v>112</v>
      </c>
      <c r="BI163" s="13"/>
      <c r="BJ163" s="13"/>
    </row>
    <row r="164" spans="1:62" x14ac:dyDescent="0.25">
      <c r="A164" s="13">
        <v>2025</v>
      </c>
      <c r="B164" s="28">
        <v>46003</v>
      </c>
      <c r="C164" s="28">
        <v>45996</v>
      </c>
      <c r="D164" s="28"/>
      <c r="E164" s="13" t="s">
        <v>148</v>
      </c>
      <c r="F164" s="13" t="s">
        <v>149</v>
      </c>
      <c r="G164" s="13" t="s">
        <v>147</v>
      </c>
      <c r="H164" s="13" t="s">
        <v>12</v>
      </c>
      <c r="I164" s="13" t="s">
        <v>90</v>
      </c>
      <c r="J164" s="13" t="s">
        <v>91</v>
      </c>
      <c r="K164" s="28">
        <v>45996</v>
      </c>
      <c r="L164" s="13">
        <v>5</v>
      </c>
      <c r="M164" s="13" t="s">
        <v>525</v>
      </c>
      <c r="N164" s="13" t="s">
        <v>526</v>
      </c>
      <c r="O164" s="13">
        <v>40000</v>
      </c>
      <c r="P164" s="13">
        <v>40000</v>
      </c>
      <c r="Q164" s="13">
        <v>193659</v>
      </c>
      <c r="R164" s="13">
        <v>117584.15</v>
      </c>
      <c r="S164" s="13" t="s">
        <v>129</v>
      </c>
      <c r="T164" s="13" t="s">
        <v>98</v>
      </c>
      <c r="U164" s="28">
        <v>46001</v>
      </c>
      <c r="V164" s="28"/>
      <c r="W164" s="13" t="s">
        <v>118</v>
      </c>
      <c r="X164" s="13" t="s">
        <v>94</v>
      </c>
      <c r="Y164" s="13" t="s">
        <v>354</v>
      </c>
      <c r="Z164" s="13" t="s">
        <v>95</v>
      </c>
      <c r="AA164" s="13" t="s">
        <v>95</v>
      </c>
      <c r="AB164" s="13" t="s">
        <v>137</v>
      </c>
      <c r="AC164" s="13" t="s">
        <v>105</v>
      </c>
      <c r="AD164" s="13"/>
      <c r="AE164" s="13"/>
      <c r="AF164" s="13"/>
      <c r="AG164" s="13" t="s">
        <v>609</v>
      </c>
      <c r="AH164" s="13" t="s">
        <v>127</v>
      </c>
      <c r="AI164" s="13">
        <v>0</v>
      </c>
      <c r="AJ164" s="13">
        <v>0.79349999999999998</v>
      </c>
      <c r="AK164" s="13">
        <v>0.9</v>
      </c>
      <c r="AL164" s="13" t="s">
        <v>141</v>
      </c>
      <c r="AM164" s="13" t="s">
        <v>128</v>
      </c>
      <c r="AN164" s="13"/>
      <c r="AO164" s="13" t="s">
        <v>96</v>
      </c>
      <c r="AP164" s="13" t="s">
        <v>99</v>
      </c>
      <c r="AQ164" s="13" t="s">
        <v>99</v>
      </c>
      <c r="AR164" s="13"/>
      <c r="AS164" s="13" t="s">
        <v>99</v>
      </c>
      <c r="AT164" s="13"/>
      <c r="AU164" s="13"/>
      <c r="AV164" s="13" t="s">
        <v>115</v>
      </c>
      <c r="AW164" s="13" t="s">
        <v>101</v>
      </c>
      <c r="AX164" s="13" t="s">
        <v>102</v>
      </c>
      <c r="AY164" s="13" t="s">
        <v>154</v>
      </c>
      <c r="AZ164" s="13"/>
      <c r="BA164" s="13"/>
      <c r="BB164" s="13" t="s">
        <v>95</v>
      </c>
      <c r="BC164" s="13" t="s">
        <v>109</v>
      </c>
      <c r="BD164" s="13"/>
      <c r="BE164" s="13"/>
      <c r="BF164" s="13"/>
      <c r="BG164" s="28"/>
      <c r="BH164" s="13" t="s">
        <v>112</v>
      </c>
      <c r="BI164" s="13"/>
      <c r="BJ164" s="13"/>
    </row>
    <row r="165" spans="1:62" x14ac:dyDescent="0.25">
      <c r="A165" s="13">
        <v>2025</v>
      </c>
      <c r="B165" s="28">
        <v>46003</v>
      </c>
      <c r="C165" s="28">
        <v>45996</v>
      </c>
      <c r="D165" s="28">
        <v>45996</v>
      </c>
      <c r="E165" s="13" t="s">
        <v>120</v>
      </c>
      <c r="F165" s="13" t="s">
        <v>150</v>
      </c>
      <c r="G165" s="13" t="s">
        <v>147</v>
      </c>
      <c r="H165" s="13" t="s">
        <v>12</v>
      </c>
      <c r="I165" s="13" t="s">
        <v>139</v>
      </c>
      <c r="J165" s="13" t="s">
        <v>107</v>
      </c>
      <c r="K165" s="28">
        <v>45996</v>
      </c>
      <c r="L165" s="13">
        <v>5</v>
      </c>
      <c r="M165" s="13" t="s">
        <v>527</v>
      </c>
      <c r="N165" s="13" t="s">
        <v>528</v>
      </c>
      <c r="O165" s="13">
        <v>8756.9</v>
      </c>
      <c r="P165" s="13">
        <v>8756.9</v>
      </c>
      <c r="Q165" s="13">
        <v>88287.82</v>
      </c>
      <c r="R165" s="13">
        <v>53866.04</v>
      </c>
      <c r="S165" s="13" t="s">
        <v>110</v>
      </c>
      <c r="T165" s="13">
        <v>256449327</v>
      </c>
      <c r="U165" s="28">
        <v>45996</v>
      </c>
      <c r="V165" s="28"/>
      <c r="W165" s="13"/>
      <c r="X165" s="13" t="s">
        <v>94</v>
      </c>
      <c r="Y165" s="13" t="s">
        <v>104</v>
      </c>
      <c r="Z165" s="13" t="s">
        <v>96</v>
      </c>
      <c r="AA165" s="13" t="s">
        <v>96</v>
      </c>
      <c r="AB165" s="13" t="s">
        <v>137</v>
      </c>
      <c r="AC165" s="13" t="s">
        <v>97</v>
      </c>
      <c r="AD165" s="13"/>
      <c r="AE165" s="13"/>
      <c r="AF165" s="13"/>
      <c r="AG165" s="13"/>
      <c r="AH165" s="13" t="s">
        <v>127</v>
      </c>
      <c r="AI165" s="13">
        <v>0</v>
      </c>
      <c r="AJ165" s="13">
        <v>0.90080000000000005</v>
      </c>
      <c r="AK165" s="13">
        <v>0.9</v>
      </c>
      <c r="AL165" s="13" t="s">
        <v>142</v>
      </c>
      <c r="AM165" s="13" t="s">
        <v>128</v>
      </c>
      <c r="AN165" s="13"/>
      <c r="AO165" s="13" t="s">
        <v>96</v>
      </c>
      <c r="AP165" s="13" t="s">
        <v>99</v>
      </c>
      <c r="AQ165" s="13" t="s">
        <v>99</v>
      </c>
      <c r="AR165" s="13"/>
      <c r="AS165" s="13" t="s">
        <v>99</v>
      </c>
      <c r="AT165" s="13"/>
      <c r="AU165" s="13"/>
      <c r="AV165" s="13"/>
      <c r="AW165" s="13"/>
      <c r="AX165" s="13"/>
      <c r="AY165" s="13"/>
      <c r="AZ165" s="13"/>
      <c r="BA165" s="13"/>
      <c r="BB165" s="13" t="s">
        <v>96</v>
      </c>
      <c r="BC165" s="13"/>
      <c r="BD165" s="13"/>
      <c r="BE165" s="13"/>
      <c r="BF165" s="13"/>
      <c r="BG165" s="28">
        <v>45996</v>
      </c>
      <c r="BH165" s="13" t="s">
        <v>196</v>
      </c>
      <c r="BI165" s="13"/>
      <c r="BJ165" s="13"/>
    </row>
    <row r="166" spans="1:62" x14ac:dyDescent="0.25">
      <c r="A166" s="13">
        <v>2025</v>
      </c>
      <c r="B166" s="28">
        <v>46003</v>
      </c>
      <c r="C166" s="28">
        <v>45996</v>
      </c>
      <c r="D166" s="28">
        <v>45996</v>
      </c>
      <c r="E166" s="13" t="s">
        <v>120</v>
      </c>
      <c r="F166" s="13" t="s">
        <v>150</v>
      </c>
      <c r="G166" s="13" t="s">
        <v>147</v>
      </c>
      <c r="H166" s="13" t="s">
        <v>12</v>
      </c>
      <c r="I166" s="13" t="s">
        <v>139</v>
      </c>
      <c r="J166" s="13" t="s">
        <v>107</v>
      </c>
      <c r="K166" s="28">
        <v>45996</v>
      </c>
      <c r="L166" s="13">
        <v>5</v>
      </c>
      <c r="M166" s="13" t="s">
        <v>529</v>
      </c>
      <c r="N166" s="13" t="s">
        <v>530</v>
      </c>
      <c r="O166" s="13">
        <v>10624.73</v>
      </c>
      <c r="P166" s="13">
        <v>10624.73</v>
      </c>
      <c r="Q166" s="13">
        <v>30624.74</v>
      </c>
      <c r="R166" s="13">
        <v>29099.83</v>
      </c>
      <c r="S166" s="13" t="s">
        <v>93</v>
      </c>
      <c r="T166" s="13">
        <v>256443601</v>
      </c>
      <c r="U166" s="28">
        <v>46001</v>
      </c>
      <c r="V166" s="28"/>
      <c r="W166" s="13"/>
      <c r="X166" s="13" t="s">
        <v>94</v>
      </c>
      <c r="Y166" s="13" t="s">
        <v>104</v>
      </c>
      <c r="Z166" s="13" t="s">
        <v>96</v>
      </c>
      <c r="AA166" s="13" t="s">
        <v>96</v>
      </c>
      <c r="AB166" s="13" t="s">
        <v>7</v>
      </c>
      <c r="AC166" s="13" t="s">
        <v>97</v>
      </c>
      <c r="AD166" s="13"/>
      <c r="AE166" s="13"/>
      <c r="AF166" s="13"/>
      <c r="AG166" s="13"/>
      <c r="AH166" s="13" t="s">
        <v>127</v>
      </c>
      <c r="AI166" s="13">
        <v>0</v>
      </c>
      <c r="AJ166" s="13">
        <v>0.65500000000000003</v>
      </c>
      <c r="AK166" s="13">
        <v>0.9</v>
      </c>
      <c r="AL166" s="13" t="s">
        <v>179</v>
      </c>
      <c r="AM166" s="13" t="s">
        <v>119</v>
      </c>
      <c r="AN166" s="13"/>
      <c r="AO166" s="13" t="s">
        <v>96</v>
      </c>
      <c r="AP166" s="13" t="s">
        <v>99</v>
      </c>
      <c r="AQ166" s="13" t="s">
        <v>99</v>
      </c>
      <c r="AR166" s="13"/>
      <c r="AS166" s="13" t="s">
        <v>99</v>
      </c>
      <c r="AT166" s="13"/>
      <c r="AU166" s="13"/>
      <c r="AV166" s="13"/>
      <c r="AW166" s="13"/>
      <c r="AX166" s="13"/>
      <c r="AY166" s="13"/>
      <c r="AZ166" s="13"/>
      <c r="BA166" s="13"/>
      <c r="BB166" s="13" t="s">
        <v>96</v>
      </c>
      <c r="BC166" s="13"/>
      <c r="BD166" s="13"/>
      <c r="BE166" s="13"/>
      <c r="BF166" s="13"/>
      <c r="BG166" s="28"/>
      <c r="BH166" s="13" t="s">
        <v>196</v>
      </c>
      <c r="BI166" s="13"/>
      <c r="BJ166" s="13"/>
    </row>
    <row r="167" spans="1:62" x14ac:dyDescent="0.25">
      <c r="A167" s="13">
        <v>2025</v>
      </c>
      <c r="B167" s="28">
        <v>46003</v>
      </c>
      <c r="C167" s="28">
        <v>45996</v>
      </c>
      <c r="D167" s="28">
        <v>45996</v>
      </c>
      <c r="E167" s="13" t="s">
        <v>120</v>
      </c>
      <c r="F167" s="13" t="s">
        <v>150</v>
      </c>
      <c r="G167" s="13" t="s">
        <v>147</v>
      </c>
      <c r="H167" s="13" t="s">
        <v>12</v>
      </c>
      <c r="I167" s="13" t="s">
        <v>139</v>
      </c>
      <c r="J167" s="13" t="s">
        <v>91</v>
      </c>
      <c r="K167" s="28">
        <v>45996</v>
      </c>
      <c r="L167" s="13">
        <v>5</v>
      </c>
      <c r="M167" s="13" t="s">
        <v>254</v>
      </c>
      <c r="N167" s="13" t="s">
        <v>255</v>
      </c>
      <c r="O167" s="13">
        <v>9555.36</v>
      </c>
      <c r="P167" s="13">
        <v>9555.36</v>
      </c>
      <c r="Q167" s="13">
        <v>159256.07999999999</v>
      </c>
      <c r="R167" s="13">
        <v>133990.70000000001</v>
      </c>
      <c r="S167" s="13" t="s">
        <v>110</v>
      </c>
      <c r="T167" s="13">
        <v>256448795</v>
      </c>
      <c r="U167" s="28">
        <v>46007</v>
      </c>
      <c r="V167" s="28"/>
      <c r="W167" s="13"/>
      <c r="X167" s="13" t="s">
        <v>94</v>
      </c>
      <c r="Y167" s="13" t="s">
        <v>132</v>
      </c>
      <c r="Z167" s="13" t="s">
        <v>96</v>
      </c>
      <c r="AA167" s="13" t="s">
        <v>96</v>
      </c>
      <c r="AB167" s="13" t="s">
        <v>137</v>
      </c>
      <c r="AC167" s="13" t="s">
        <v>97</v>
      </c>
      <c r="AD167" s="13"/>
      <c r="AE167" s="13"/>
      <c r="AF167" s="13"/>
      <c r="AG167" s="13"/>
      <c r="AH167" s="13" t="s">
        <v>127</v>
      </c>
      <c r="AI167" s="13">
        <v>0</v>
      </c>
      <c r="AJ167" s="13">
        <v>0.94</v>
      </c>
      <c r="AK167" s="13">
        <v>0.9</v>
      </c>
      <c r="AL167" s="13" t="s">
        <v>175</v>
      </c>
      <c r="AM167" s="13" t="s">
        <v>111</v>
      </c>
      <c r="AN167" s="13"/>
      <c r="AO167" s="13" t="s">
        <v>96</v>
      </c>
      <c r="AP167" s="13" t="s">
        <v>99</v>
      </c>
      <c r="AQ167" s="13" t="s">
        <v>99</v>
      </c>
      <c r="AR167" s="13"/>
      <c r="AS167" s="13" t="s">
        <v>99</v>
      </c>
      <c r="AT167" s="13"/>
      <c r="AU167" s="13"/>
      <c r="AV167" s="13"/>
      <c r="AW167" s="13"/>
      <c r="AX167" s="13"/>
      <c r="AY167" s="13"/>
      <c r="AZ167" s="13"/>
      <c r="BA167" s="13"/>
      <c r="BB167" s="13" t="s">
        <v>96</v>
      </c>
      <c r="BC167" s="13"/>
      <c r="BD167" s="13"/>
      <c r="BE167" s="13"/>
      <c r="BF167" s="13"/>
      <c r="BG167" s="28">
        <v>46007</v>
      </c>
      <c r="BH167" s="13" t="s">
        <v>196</v>
      </c>
      <c r="BI167" s="13"/>
      <c r="BJ167" s="13"/>
    </row>
    <row r="168" spans="1:62" x14ac:dyDescent="0.25">
      <c r="A168" s="13">
        <v>2025</v>
      </c>
      <c r="B168" s="28">
        <v>46003</v>
      </c>
      <c r="C168" s="28">
        <v>45996</v>
      </c>
      <c r="D168" s="28">
        <v>46001</v>
      </c>
      <c r="E168" s="13" t="s">
        <v>89</v>
      </c>
      <c r="F168" s="13" t="s">
        <v>150</v>
      </c>
      <c r="G168" s="13" t="s">
        <v>147</v>
      </c>
      <c r="H168" s="13" t="s">
        <v>12</v>
      </c>
      <c r="I168" s="13" t="s">
        <v>139</v>
      </c>
      <c r="J168" s="13" t="s">
        <v>91</v>
      </c>
      <c r="K168" s="28">
        <v>45996</v>
      </c>
      <c r="L168" s="13">
        <v>5</v>
      </c>
      <c r="M168" s="13" t="s">
        <v>531</v>
      </c>
      <c r="N168" s="13" t="s">
        <v>532</v>
      </c>
      <c r="O168" s="13">
        <v>4000</v>
      </c>
      <c r="P168" s="13">
        <v>76829.259999999995</v>
      </c>
      <c r="Q168" s="13">
        <v>76829.259999999995</v>
      </c>
      <c r="R168" s="13">
        <v>73419.899999999994</v>
      </c>
      <c r="S168" s="13" t="s">
        <v>93</v>
      </c>
      <c r="T168" s="13">
        <v>256519056</v>
      </c>
      <c r="U168" s="28">
        <v>46001</v>
      </c>
      <c r="V168" s="28"/>
      <c r="W168" s="13" t="s">
        <v>89</v>
      </c>
      <c r="X168" s="13" t="s">
        <v>94</v>
      </c>
      <c r="Y168" s="13" t="s">
        <v>104</v>
      </c>
      <c r="Z168" s="13" t="s">
        <v>96</v>
      </c>
      <c r="AA168" s="13" t="s">
        <v>96</v>
      </c>
      <c r="AB168" s="13" t="s">
        <v>7</v>
      </c>
      <c r="AC168" s="13" t="s">
        <v>105</v>
      </c>
      <c r="AD168" s="13"/>
      <c r="AE168" s="13"/>
      <c r="AF168" s="13"/>
      <c r="AG168" s="13"/>
      <c r="AH168" s="13" t="s">
        <v>98</v>
      </c>
      <c r="AI168" s="13">
        <v>1.12E-2</v>
      </c>
      <c r="AJ168" s="13">
        <v>0</v>
      </c>
      <c r="AK168" s="13">
        <v>0.9</v>
      </c>
      <c r="AL168" s="13" t="s">
        <v>144</v>
      </c>
      <c r="AM168" s="13" t="s">
        <v>168</v>
      </c>
      <c r="AN168" s="13"/>
      <c r="AO168" s="13" t="s">
        <v>96</v>
      </c>
      <c r="AP168" s="13">
        <v>48</v>
      </c>
      <c r="AQ168" s="13">
        <v>2016.65</v>
      </c>
      <c r="AR168" s="13"/>
      <c r="AS168" s="13">
        <v>46032</v>
      </c>
      <c r="AT168" s="13"/>
      <c r="AU168" s="13"/>
      <c r="AV168" s="13"/>
      <c r="AW168" s="13"/>
      <c r="AX168" s="13"/>
      <c r="AY168" s="13"/>
      <c r="AZ168" s="13"/>
      <c r="BA168" s="13"/>
      <c r="BB168" s="13" t="s">
        <v>96</v>
      </c>
      <c r="BC168" s="13"/>
      <c r="BD168" s="13"/>
      <c r="BE168" s="13"/>
      <c r="BF168" s="13"/>
      <c r="BG168" s="28"/>
      <c r="BH168" s="13" t="s">
        <v>112</v>
      </c>
      <c r="BI168" s="13"/>
      <c r="BJ168" s="13"/>
    </row>
    <row r="169" spans="1:62" x14ac:dyDescent="0.25">
      <c r="A169" s="13">
        <v>2025</v>
      </c>
      <c r="B169" s="28">
        <v>46003</v>
      </c>
      <c r="C169" s="28">
        <v>45996</v>
      </c>
      <c r="D169" s="28">
        <v>45996</v>
      </c>
      <c r="E169" s="13" t="s">
        <v>120</v>
      </c>
      <c r="F169" s="13" t="s">
        <v>150</v>
      </c>
      <c r="G169" s="13" t="s">
        <v>147</v>
      </c>
      <c r="H169" s="13" t="s">
        <v>12</v>
      </c>
      <c r="I169" s="13" t="s">
        <v>139</v>
      </c>
      <c r="J169" s="13" t="s">
        <v>107</v>
      </c>
      <c r="K169" s="28">
        <v>45996</v>
      </c>
      <c r="L169" s="13">
        <v>5</v>
      </c>
      <c r="M169" s="13" t="s">
        <v>533</v>
      </c>
      <c r="N169" s="13" t="s">
        <v>534</v>
      </c>
      <c r="O169" s="13">
        <v>1000</v>
      </c>
      <c r="P169" s="13">
        <v>26129.85</v>
      </c>
      <c r="Q169" s="13">
        <v>70324.63</v>
      </c>
      <c r="R169" s="13">
        <v>63764.800000000003</v>
      </c>
      <c r="S169" s="13" t="s">
        <v>93</v>
      </c>
      <c r="T169" s="13">
        <v>256440667</v>
      </c>
      <c r="U169" s="28">
        <v>46003</v>
      </c>
      <c r="V169" s="28"/>
      <c r="W169" s="13"/>
      <c r="X169" s="13" t="s">
        <v>94</v>
      </c>
      <c r="Y169" s="13" t="s">
        <v>104</v>
      </c>
      <c r="Z169" s="13" t="s">
        <v>96</v>
      </c>
      <c r="AA169" s="13" t="s">
        <v>96</v>
      </c>
      <c r="AB169" s="13" t="s">
        <v>7</v>
      </c>
      <c r="AC169" s="13" t="s">
        <v>97</v>
      </c>
      <c r="AD169" s="13"/>
      <c r="AE169" s="13"/>
      <c r="AF169" s="13"/>
      <c r="AG169" s="13"/>
      <c r="AH169" s="13" t="s">
        <v>127</v>
      </c>
      <c r="AI169" s="13">
        <v>1.1599999999999999E-2</v>
      </c>
      <c r="AJ169" s="13">
        <v>0.6</v>
      </c>
      <c r="AK169" s="13">
        <v>0.9</v>
      </c>
      <c r="AL169" s="13" t="s">
        <v>179</v>
      </c>
      <c r="AM169" s="13" t="s">
        <v>108</v>
      </c>
      <c r="AN169" s="13"/>
      <c r="AO169" s="13" t="s">
        <v>96</v>
      </c>
      <c r="AP169" s="13">
        <v>6</v>
      </c>
      <c r="AQ169" s="13">
        <v>5635.43</v>
      </c>
      <c r="AR169" s="13"/>
      <c r="AS169" s="13">
        <v>46035</v>
      </c>
      <c r="AT169" s="13"/>
      <c r="AU169" s="13"/>
      <c r="AV169" s="13"/>
      <c r="AW169" s="13"/>
      <c r="AX169" s="13"/>
      <c r="AY169" s="13"/>
      <c r="AZ169" s="13"/>
      <c r="BA169" s="13"/>
      <c r="BB169" s="13" t="s">
        <v>96</v>
      </c>
      <c r="BC169" s="13"/>
      <c r="BD169" s="13"/>
      <c r="BE169" s="13"/>
      <c r="BF169" s="13"/>
      <c r="BG169" s="28"/>
      <c r="BH169" s="13" t="s">
        <v>196</v>
      </c>
      <c r="BI169" s="13"/>
      <c r="BJ169" s="13"/>
    </row>
    <row r="170" spans="1:62" x14ac:dyDescent="0.25">
      <c r="A170" s="13">
        <v>2025</v>
      </c>
      <c r="B170" s="28">
        <v>46003</v>
      </c>
      <c r="C170" s="28">
        <v>45996</v>
      </c>
      <c r="D170" s="28">
        <v>45996</v>
      </c>
      <c r="E170" s="13" t="s">
        <v>120</v>
      </c>
      <c r="F170" s="13" t="s">
        <v>150</v>
      </c>
      <c r="G170" s="13" t="s">
        <v>147</v>
      </c>
      <c r="H170" s="13" t="s">
        <v>12</v>
      </c>
      <c r="I170" s="13" t="s">
        <v>139</v>
      </c>
      <c r="J170" s="13" t="s">
        <v>91</v>
      </c>
      <c r="K170" s="28">
        <v>45996</v>
      </c>
      <c r="L170" s="13">
        <v>5</v>
      </c>
      <c r="M170" s="13" t="s">
        <v>535</v>
      </c>
      <c r="N170" s="13" t="s">
        <v>536</v>
      </c>
      <c r="O170" s="13">
        <v>11001.66</v>
      </c>
      <c r="P170" s="13">
        <v>11001.66</v>
      </c>
      <c r="Q170" s="13">
        <v>183361.2</v>
      </c>
      <c r="R170" s="13">
        <v>79590.92</v>
      </c>
      <c r="S170" s="13" t="s">
        <v>93</v>
      </c>
      <c r="T170" s="13">
        <v>256448845</v>
      </c>
      <c r="U170" s="28">
        <v>46013</v>
      </c>
      <c r="V170" s="28"/>
      <c r="W170" s="13"/>
      <c r="X170" s="13" t="s">
        <v>94</v>
      </c>
      <c r="Y170" s="13" t="s">
        <v>132</v>
      </c>
      <c r="Z170" s="13" t="s">
        <v>96</v>
      </c>
      <c r="AA170" s="13" t="s">
        <v>96</v>
      </c>
      <c r="AB170" s="13" t="s">
        <v>137</v>
      </c>
      <c r="AC170" s="13" t="s">
        <v>105</v>
      </c>
      <c r="AD170" s="13"/>
      <c r="AE170" s="13"/>
      <c r="AF170" s="13"/>
      <c r="AG170" s="13"/>
      <c r="AH170" s="13" t="s">
        <v>127</v>
      </c>
      <c r="AI170" s="13">
        <v>0</v>
      </c>
      <c r="AJ170" s="13">
        <v>0.94</v>
      </c>
      <c r="AK170" s="13">
        <v>0.9</v>
      </c>
      <c r="AL170" s="13" t="s">
        <v>172</v>
      </c>
      <c r="AM170" s="13" t="s">
        <v>117</v>
      </c>
      <c r="AN170" s="13"/>
      <c r="AO170" s="13" t="s">
        <v>96</v>
      </c>
      <c r="AP170" s="13" t="s">
        <v>99</v>
      </c>
      <c r="AQ170" s="13" t="s">
        <v>99</v>
      </c>
      <c r="AR170" s="13"/>
      <c r="AS170" s="13" t="s">
        <v>99</v>
      </c>
      <c r="AT170" s="13"/>
      <c r="AU170" s="13"/>
      <c r="AV170" s="13"/>
      <c r="AW170" s="13"/>
      <c r="AX170" s="13"/>
      <c r="AY170" s="13"/>
      <c r="AZ170" s="13"/>
      <c r="BA170" s="13"/>
      <c r="BB170" s="13" t="s">
        <v>96</v>
      </c>
      <c r="BC170" s="13"/>
      <c r="BD170" s="13"/>
      <c r="BE170" s="13"/>
      <c r="BF170" s="13"/>
      <c r="BG170" s="28"/>
      <c r="BH170" s="13" t="s">
        <v>196</v>
      </c>
      <c r="BI170" s="13"/>
      <c r="BJ170" s="13"/>
    </row>
    <row r="171" spans="1:62" x14ac:dyDescent="0.25">
      <c r="A171" s="13">
        <v>2025</v>
      </c>
      <c r="B171" s="28">
        <v>46003</v>
      </c>
      <c r="C171" s="28">
        <v>45996</v>
      </c>
      <c r="D171" s="28">
        <v>45999</v>
      </c>
      <c r="E171" s="13" t="s">
        <v>113</v>
      </c>
      <c r="F171" s="13" t="s">
        <v>151</v>
      </c>
      <c r="G171" s="13" t="s">
        <v>147</v>
      </c>
      <c r="H171" s="13" t="s">
        <v>11</v>
      </c>
      <c r="I171" s="13" t="s">
        <v>114</v>
      </c>
      <c r="J171" s="13" t="s">
        <v>91</v>
      </c>
      <c r="K171" s="28">
        <v>45996</v>
      </c>
      <c r="L171" s="13">
        <v>5</v>
      </c>
      <c r="M171" s="13" t="s">
        <v>537</v>
      </c>
      <c r="N171" s="13" t="s">
        <v>538</v>
      </c>
      <c r="O171" s="13">
        <v>20230.71</v>
      </c>
      <c r="P171" s="13">
        <v>20230.71</v>
      </c>
      <c r="Q171" s="13">
        <v>420982.84</v>
      </c>
      <c r="R171" s="13">
        <v>100454.91</v>
      </c>
      <c r="S171" s="13" t="s">
        <v>162</v>
      </c>
      <c r="T171" s="13">
        <v>256427109</v>
      </c>
      <c r="U171" s="28">
        <v>46011</v>
      </c>
      <c r="V171" s="28"/>
      <c r="W171" s="13" t="s">
        <v>118</v>
      </c>
      <c r="X171" s="13" t="s">
        <v>94</v>
      </c>
      <c r="Y171" s="13" t="s">
        <v>354</v>
      </c>
      <c r="Z171" s="13" t="s">
        <v>95</v>
      </c>
      <c r="AA171" s="13" t="s">
        <v>95</v>
      </c>
      <c r="AB171" s="13" t="s">
        <v>6</v>
      </c>
      <c r="AC171" s="13" t="s">
        <v>105</v>
      </c>
      <c r="AD171" s="13"/>
      <c r="AE171" s="13"/>
      <c r="AF171" s="13"/>
      <c r="AG171" s="13"/>
      <c r="AH171" s="13">
        <v>90</v>
      </c>
      <c r="AI171" s="13">
        <v>0</v>
      </c>
      <c r="AJ171" s="13">
        <v>0.95250000000000001</v>
      </c>
      <c r="AK171" s="13">
        <v>0.9</v>
      </c>
      <c r="AL171" s="13" t="s">
        <v>160</v>
      </c>
      <c r="AM171" s="13" t="s">
        <v>126</v>
      </c>
      <c r="AN171" s="13"/>
      <c r="AO171" s="13" t="s">
        <v>96</v>
      </c>
      <c r="AP171" s="13" t="s">
        <v>99</v>
      </c>
      <c r="AQ171" s="13" t="s">
        <v>99</v>
      </c>
      <c r="AR171" s="13"/>
      <c r="AS171" s="13" t="s">
        <v>99</v>
      </c>
      <c r="AT171" s="13"/>
      <c r="AU171" s="13"/>
      <c r="AV171" s="13" t="s">
        <v>121</v>
      </c>
      <c r="AW171" s="13" t="s">
        <v>101</v>
      </c>
      <c r="AX171" s="13" t="s">
        <v>116</v>
      </c>
      <c r="AY171" s="13"/>
      <c r="AZ171" s="13"/>
      <c r="BA171" s="13"/>
      <c r="BB171" s="13" t="s">
        <v>95</v>
      </c>
      <c r="BC171" s="13" t="s">
        <v>109</v>
      </c>
      <c r="BD171" s="13"/>
      <c r="BE171" s="13"/>
      <c r="BF171" s="13"/>
      <c r="BG171" s="28"/>
      <c r="BH171" s="13" t="s">
        <v>196</v>
      </c>
      <c r="BI171" s="13"/>
      <c r="BJ171" s="13"/>
    </row>
    <row r="172" spans="1:62" x14ac:dyDescent="0.25">
      <c r="A172" s="13">
        <v>2025</v>
      </c>
      <c r="B172" s="28">
        <v>46003</v>
      </c>
      <c r="C172" s="28">
        <v>45996</v>
      </c>
      <c r="D172" s="28">
        <v>45996</v>
      </c>
      <c r="E172" s="13" t="s">
        <v>148</v>
      </c>
      <c r="F172" s="13" t="s">
        <v>149</v>
      </c>
      <c r="G172" s="13" t="s">
        <v>147</v>
      </c>
      <c r="H172" s="13" t="s">
        <v>12</v>
      </c>
      <c r="I172" s="13" t="s">
        <v>90</v>
      </c>
      <c r="J172" s="13" t="s">
        <v>107</v>
      </c>
      <c r="K172" s="28">
        <v>45996</v>
      </c>
      <c r="L172" s="13">
        <v>5</v>
      </c>
      <c r="M172" s="13" t="s">
        <v>473</v>
      </c>
      <c r="N172" s="13" t="s">
        <v>474</v>
      </c>
      <c r="O172" s="13">
        <v>45000.01</v>
      </c>
      <c r="P172" s="13">
        <v>45000.01</v>
      </c>
      <c r="Q172" s="13">
        <v>250007.06</v>
      </c>
      <c r="R172" s="13">
        <v>225197.53</v>
      </c>
      <c r="S172" s="13" t="s">
        <v>110</v>
      </c>
      <c r="T172" s="13">
        <v>256486146</v>
      </c>
      <c r="U172" s="28">
        <v>45999</v>
      </c>
      <c r="V172" s="28"/>
      <c r="W172" s="13"/>
      <c r="X172" s="13" t="s">
        <v>94</v>
      </c>
      <c r="Y172" s="13" t="s">
        <v>104</v>
      </c>
      <c r="Z172" s="13" t="s">
        <v>95</v>
      </c>
      <c r="AA172" s="13" t="s">
        <v>96</v>
      </c>
      <c r="AB172" s="13" t="s">
        <v>137</v>
      </c>
      <c r="AC172" s="13" t="s">
        <v>105</v>
      </c>
      <c r="AD172" s="13"/>
      <c r="AE172" s="13"/>
      <c r="AF172" s="13"/>
      <c r="AG172" s="13"/>
      <c r="AH172" s="13" t="s">
        <v>127</v>
      </c>
      <c r="AI172" s="13">
        <v>0</v>
      </c>
      <c r="AJ172" s="13">
        <v>0.82</v>
      </c>
      <c r="AK172" s="13">
        <v>0.9</v>
      </c>
      <c r="AL172" s="13" t="s">
        <v>141</v>
      </c>
      <c r="AM172" s="13" t="s">
        <v>111</v>
      </c>
      <c r="AN172" s="13"/>
      <c r="AO172" s="13" t="s">
        <v>96</v>
      </c>
      <c r="AP172" s="13" t="s">
        <v>99</v>
      </c>
      <c r="AQ172" s="13" t="s">
        <v>99</v>
      </c>
      <c r="AR172" s="13"/>
      <c r="AS172" s="13" t="s">
        <v>99</v>
      </c>
      <c r="AT172" s="13"/>
      <c r="AU172" s="13"/>
      <c r="AV172" s="13" t="s">
        <v>121</v>
      </c>
      <c r="AW172" s="13" t="s">
        <v>101</v>
      </c>
      <c r="AX172" s="13" t="s">
        <v>102</v>
      </c>
      <c r="AY172" s="13" t="s">
        <v>122</v>
      </c>
      <c r="AZ172" s="13"/>
      <c r="BA172" s="13"/>
      <c r="BB172" s="13" t="s">
        <v>96</v>
      </c>
      <c r="BC172" s="13"/>
      <c r="BD172" s="13"/>
      <c r="BE172" s="13"/>
      <c r="BF172" s="13"/>
      <c r="BG172" s="28">
        <v>45999</v>
      </c>
      <c r="BH172" s="13" t="s">
        <v>196</v>
      </c>
      <c r="BI172" s="13"/>
      <c r="BJ172" s="13"/>
    </row>
    <row r="173" spans="1:62" x14ac:dyDescent="0.25">
      <c r="A173" s="13">
        <v>2025</v>
      </c>
      <c r="B173" s="28">
        <v>46003</v>
      </c>
      <c r="C173" s="28">
        <v>45999</v>
      </c>
      <c r="D173" s="28">
        <v>45999</v>
      </c>
      <c r="E173" s="13" t="s">
        <v>120</v>
      </c>
      <c r="F173" s="13" t="s">
        <v>150</v>
      </c>
      <c r="G173" s="13" t="s">
        <v>147</v>
      </c>
      <c r="H173" s="13" t="s">
        <v>12</v>
      </c>
      <c r="I173" s="13" t="s">
        <v>139</v>
      </c>
      <c r="J173" s="13" t="s">
        <v>107</v>
      </c>
      <c r="K173" s="28">
        <v>45999</v>
      </c>
      <c r="L173" s="13">
        <v>6</v>
      </c>
      <c r="M173" s="13" t="s">
        <v>541</v>
      </c>
      <c r="N173" s="13" t="s">
        <v>542</v>
      </c>
      <c r="O173" s="13">
        <v>1000</v>
      </c>
      <c r="P173" s="13">
        <v>24187.22</v>
      </c>
      <c r="Q173" s="13">
        <v>26881.06</v>
      </c>
      <c r="R173" s="13">
        <v>6504.23</v>
      </c>
      <c r="S173" s="13" t="s">
        <v>103</v>
      </c>
      <c r="T173" s="13" t="s">
        <v>98</v>
      </c>
      <c r="U173" s="28">
        <v>46003</v>
      </c>
      <c r="V173" s="28">
        <v>46002</v>
      </c>
      <c r="W173" s="13"/>
      <c r="X173" s="13" t="s">
        <v>94</v>
      </c>
      <c r="Y173" s="13" t="s">
        <v>140</v>
      </c>
      <c r="Z173" s="13" t="s">
        <v>96</v>
      </c>
      <c r="AA173" s="13" t="s">
        <v>96</v>
      </c>
      <c r="AB173" s="13" t="s">
        <v>6</v>
      </c>
      <c r="AC173" s="13" t="s">
        <v>105</v>
      </c>
      <c r="AD173" s="13"/>
      <c r="AE173" s="13"/>
      <c r="AF173" s="13"/>
      <c r="AG173" s="13"/>
      <c r="AH173" s="13" t="s">
        <v>98</v>
      </c>
      <c r="AI173" s="13">
        <v>4.8999999999999998E-3</v>
      </c>
      <c r="AJ173" s="13">
        <v>0.1</v>
      </c>
      <c r="AK173" s="13">
        <v>0.9</v>
      </c>
      <c r="AL173" s="13" t="s">
        <v>171</v>
      </c>
      <c r="AM173" s="13" t="s">
        <v>124</v>
      </c>
      <c r="AN173" s="13"/>
      <c r="AO173" s="13" t="s">
        <v>96</v>
      </c>
      <c r="AP173" s="13">
        <v>51</v>
      </c>
      <c r="AQ173" s="13">
        <v>524</v>
      </c>
      <c r="AR173" s="13"/>
      <c r="AS173" s="13">
        <v>46034</v>
      </c>
      <c r="AT173" s="13"/>
      <c r="AU173" s="13"/>
      <c r="AV173" s="13"/>
      <c r="AW173" s="13"/>
      <c r="AX173" s="13"/>
      <c r="AY173" s="13"/>
      <c r="AZ173" s="13"/>
      <c r="BA173" s="13"/>
      <c r="BB173" s="13" t="s">
        <v>96</v>
      </c>
      <c r="BC173" s="13"/>
      <c r="BD173" s="13"/>
      <c r="BE173" s="13"/>
      <c r="BF173" s="13"/>
      <c r="BG173" s="28"/>
      <c r="BH173" s="13" t="s">
        <v>112</v>
      </c>
      <c r="BI173" s="13"/>
      <c r="BJ173" s="13"/>
    </row>
    <row r="174" spans="1:62" x14ac:dyDescent="0.25">
      <c r="A174" s="13">
        <v>2025</v>
      </c>
      <c r="B174" s="28">
        <v>46003</v>
      </c>
      <c r="C174" s="28">
        <v>45999</v>
      </c>
      <c r="D174" s="28">
        <v>45999</v>
      </c>
      <c r="E174" s="13" t="s">
        <v>120</v>
      </c>
      <c r="F174" s="13" t="s">
        <v>150</v>
      </c>
      <c r="G174" s="13" t="s">
        <v>147</v>
      </c>
      <c r="H174" s="13" t="s">
        <v>12</v>
      </c>
      <c r="I174" s="13" t="s">
        <v>139</v>
      </c>
      <c r="J174" s="13" t="s">
        <v>107</v>
      </c>
      <c r="K174" s="28">
        <v>45999</v>
      </c>
      <c r="L174" s="13">
        <v>6</v>
      </c>
      <c r="M174" s="13" t="s">
        <v>541</v>
      </c>
      <c r="N174" s="13" t="s">
        <v>542</v>
      </c>
      <c r="O174" s="13">
        <v>1000</v>
      </c>
      <c r="P174" s="13">
        <v>64897.599999999999</v>
      </c>
      <c r="Q174" s="13">
        <v>72070.880000000005</v>
      </c>
      <c r="R174" s="13">
        <v>15191.29</v>
      </c>
      <c r="S174" s="13" t="s">
        <v>103</v>
      </c>
      <c r="T174" s="13" t="s">
        <v>98</v>
      </c>
      <c r="U174" s="28">
        <v>46003</v>
      </c>
      <c r="V174" s="28">
        <v>46002</v>
      </c>
      <c r="W174" s="13"/>
      <c r="X174" s="13" t="s">
        <v>94</v>
      </c>
      <c r="Y174" s="13" t="s">
        <v>140</v>
      </c>
      <c r="Z174" s="13" t="s">
        <v>96</v>
      </c>
      <c r="AA174" s="13" t="s">
        <v>96</v>
      </c>
      <c r="AB174" s="13" t="s">
        <v>6</v>
      </c>
      <c r="AC174" s="13" t="s">
        <v>105</v>
      </c>
      <c r="AD174" s="13"/>
      <c r="AE174" s="13"/>
      <c r="AF174" s="13"/>
      <c r="AG174" s="13"/>
      <c r="AH174" s="13" t="s">
        <v>98</v>
      </c>
      <c r="AI174" s="13">
        <v>4.8999999999999998E-3</v>
      </c>
      <c r="AJ174" s="13">
        <v>0.1</v>
      </c>
      <c r="AK174" s="13">
        <v>0.9</v>
      </c>
      <c r="AL174" s="13" t="s">
        <v>171</v>
      </c>
      <c r="AM174" s="13" t="s">
        <v>124</v>
      </c>
      <c r="AN174" s="13"/>
      <c r="AO174" s="13" t="s">
        <v>96</v>
      </c>
      <c r="AP174" s="13">
        <v>51</v>
      </c>
      <c r="AQ174" s="13">
        <v>1444</v>
      </c>
      <c r="AR174" s="13"/>
      <c r="AS174" s="13">
        <v>46034</v>
      </c>
      <c r="AT174" s="13"/>
      <c r="AU174" s="13"/>
      <c r="AV174" s="13"/>
      <c r="AW174" s="13"/>
      <c r="AX174" s="13"/>
      <c r="AY174" s="13"/>
      <c r="AZ174" s="13"/>
      <c r="BA174" s="13"/>
      <c r="BB174" s="13" t="s">
        <v>96</v>
      </c>
      <c r="BC174" s="13"/>
      <c r="BD174" s="13"/>
      <c r="BE174" s="13"/>
      <c r="BF174" s="13"/>
      <c r="BG174" s="28"/>
      <c r="BH174" s="13" t="s">
        <v>112</v>
      </c>
      <c r="BI174" s="13"/>
      <c r="BJ174" s="13"/>
    </row>
    <row r="175" spans="1:62" x14ac:dyDescent="0.25">
      <c r="A175" s="13">
        <v>2025</v>
      </c>
      <c r="B175" s="28">
        <v>46003</v>
      </c>
      <c r="C175" s="28">
        <v>45999</v>
      </c>
      <c r="D175" s="28">
        <v>45999</v>
      </c>
      <c r="E175" s="13" t="s">
        <v>120</v>
      </c>
      <c r="F175" s="13" t="s">
        <v>150</v>
      </c>
      <c r="G175" s="13" t="s">
        <v>147</v>
      </c>
      <c r="H175" s="13" t="s">
        <v>12</v>
      </c>
      <c r="I175" s="13" t="s">
        <v>139</v>
      </c>
      <c r="J175" s="13" t="s">
        <v>91</v>
      </c>
      <c r="K175" s="28">
        <v>45999</v>
      </c>
      <c r="L175" s="13">
        <v>6</v>
      </c>
      <c r="M175" s="13" t="s">
        <v>543</v>
      </c>
      <c r="N175" s="13" t="s">
        <v>544</v>
      </c>
      <c r="O175" s="13">
        <v>2337.0300000000002</v>
      </c>
      <c r="P175" s="13">
        <v>2337.0300000000002</v>
      </c>
      <c r="Q175" s="13">
        <v>15580.24</v>
      </c>
      <c r="R175" s="13">
        <v>13568.09</v>
      </c>
      <c r="S175" s="13" t="s">
        <v>93</v>
      </c>
      <c r="T175" s="13">
        <v>256497016</v>
      </c>
      <c r="U175" s="28">
        <v>46001</v>
      </c>
      <c r="V175" s="28"/>
      <c r="W175" s="13"/>
      <c r="X175" s="13" t="s">
        <v>94</v>
      </c>
      <c r="Y175" s="13" t="s">
        <v>132</v>
      </c>
      <c r="Z175" s="13" t="s">
        <v>96</v>
      </c>
      <c r="AA175" s="13" t="s">
        <v>96</v>
      </c>
      <c r="AB175" s="13" t="s">
        <v>6</v>
      </c>
      <c r="AC175" s="13" t="s">
        <v>105</v>
      </c>
      <c r="AD175" s="13"/>
      <c r="AE175" s="13"/>
      <c r="AF175" s="13"/>
      <c r="AG175" s="13"/>
      <c r="AH175" s="13" t="s">
        <v>127</v>
      </c>
      <c r="AI175" s="13">
        <v>0</v>
      </c>
      <c r="AJ175" s="13">
        <v>0.85</v>
      </c>
      <c r="AK175" s="13">
        <v>0.9</v>
      </c>
      <c r="AL175" s="13" t="s">
        <v>166</v>
      </c>
      <c r="AM175" s="13" t="s">
        <v>126</v>
      </c>
      <c r="AN175" s="13"/>
      <c r="AO175" s="13" t="s">
        <v>96</v>
      </c>
      <c r="AP175" s="13" t="s">
        <v>99</v>
      </c>
      <c r="AQ175" s="13" t="s">
        <v>99</v>
      </c>
      <c r="AR175" s="13"/>
      <c r="AS175" s="13" t="s">
        <v>99</v>
      </c>
      <c r="AT175" s="13"/>
      <c r="AU175" s="13"/>
      <c r="AV175" s="13"/>
      <c r="AW175" s="13"/>
      <c r="AX175" s="13"/>
      <c r="AY175" s="13"/>
      <c r="AZ175" s="13"/>
      <c r="BA175" s="13"/>
      <c r="BB175" s="13" t="s">
        <v>96</v>
      </c>
      <c r="BC175" s="13"/>
      <c r="BD175" s="13"/>
      <c r="BE175" s="13"/>
      <c r="BF175" s="13"/>
      <c r="BG175" s="28"/>
      <c r="BH175" s="13" t="s">
        <v>112</v>
      </c>
      <c r="BI175" s="13"/>
      <c r="BJ175" s="13"/>
    </row>
    <row r="176" spans="1:62" x14ac:dyDescent="0.25">
      <c r="A176" s="13">
        <v>2025</v>
      </c>
      <c r="B176" s="28">
        <v>46003</v>
      </c>
      <c r="C176" s="28">
        <v>45999</v>
      </c>
      <c r="D176" s="28">
        <v>45999</v>
      </c>
      <c r="E176" s="13" t="s">
        <v>120</v>
      </c>
      <c r="F176" s="13" t="s">
        <v>150</v>
      </c>
      <c r="G176" s="13" t="s">
        <v>147</v>
      </c>
      <c r="H176" s="13" t="s">
        <v>12</v>
      </c>
      <c r="I176" s="13" t="s">
        <v>139</v>
      </c>
      <c r="J176" s="13" t="s">
        <v>107</v>
      </c>
      <c r="K176" s="28">
        <v>45999</v>
      </c>
      <c r="L176" s="13">
        <v>6</v>
      </c>
      <c r="M176" s="13" t="s">
        <v>541</v>
      </c>
      <c r="N176" s="13" t="s">
        <v>542</v>
      </c>
      <c r="O176" s="13">
        <v>1000</v>
      </c>
      <c r="P176" s="13">
        <v>30075.57</v>
      </c>
      <c r="Q176" s="13">
        <v>46270.1</v>
      </c>
      <c r="R176" s="13">
        <v>43234.73</v>
      </c>
      <c r="S176" s="13" t="s">
        <v>103</v>
      </c>
      <c r="T176" s="13">
        <v>256497516</v>
      </c>
      <c r="U176" s="28">
        <v>46001</v>
      </c>
      <c r="V176" s="28">
        <v>46002</v>
      </c>
      <c r="W176" s="13"/>
      <c r="X176" s="13" t="s">
        <v>94</v>
      </c>
      <c r="Y176" s="13" t="s">
        <v>132</v>
      </c>
      <c r="Z176" s="13" t="s">
        <v>96</v>
      </c>
      <c r="AA176" s="13" t="s">
        <v>96</v>
      </c>
      <c r="AB176" s="13" t="s">
        <v>6</v>
      </c>
      <c r="AC176" s="13" t="s">
        <v>105</v>
      </c>
      <c r="AD176" s="13"/>
      <c r="AE176" s="13"/>
      <c r="AF176" s="13"/>
      <c r="AG176" s="13"/>
      <c r="AH176" s="13" t="s">
        <v>127</v>
      </c>
      <c r="AI176" s="13">
        <v>1.47E-2</v>
      </c>
      <c r="AJ176" s="13">
        <v>0.35</v>
      </c>
      <c r="AK176" s="13">
        <v>0.9</v>
      </c>
      <c r="AL176" s="13" t="s">
        <v>171</v>
      </c>
      <c r="AM176" s="13" t="s">
        <v>124</v>
      </c>
      <c r="AN176" s="13"/>
      <c r="AO176" s="13" t="s">
        <v>96</v>
      </c>
      <c r="AP176" s="13">
        <v>51</v>
      </c>
      <c r="AQ176" s="13">
        <v>825.67</v>
      </c>
      <c r="AR176" s="13"/>
      <c r="AS176" s="13">
        <v>46031</v>
      </c>
      <c r="AT176" s="13"/>
      <c r="AU176" s="13"/>
      <c r="AV176" s="13"/>
      <c r="AW176" s="13"/>
      <c r="AX176" s="13"/>
      <c r="AY176" s="13"/>
      <c r="AZ176" s="13"/>
      <c r="BA176" s="13"/>
      <c r="BB176" s="13" t="s">
        <v>96</v>
      </c>
      <c r="BC176" s="13"/>
      <c r="BD176" s="13"/>
      <c r="BE176" s="13"/>
      <c r="BF176" s="13"/>
      <c r="BG176" s="28"/>
      <c r="BH176" s="13" t="s">
        <v>112</v>
      </c>
      <c r="BI176" s="13"/>
      <c r="BJ176" s="13"/>
    </row>
    <row r="177" spans="1:62" x14ac:dyDescent="0.25">
      <c r="A177" s="13">
        <v>2025</v>
      </c>
      <c r="B177" s="28">
        <v>46003</v>
      </c>
      <c r="C177" s="28">
        <v>45999</v>
      </c>
      <c r="D177" s="28"/>
      <c r="E177" s="13" t="s">
        <v>113</v>
      </c>
      <c r="F177" s="13" t="s">
        <v>151</v>
      </c>
      <c r="G177" s="13" t="s">
        <v>147</v>
      </c>
      <c r="H177" s="13" t="s">
        <v>11</v>
      </c>
      <c r="I177" s="13" t="s">
        <v>114</v>
      </c>
      <c r="J177" s="13" t="s">
        <v>91</v>
      </c>
      <c r="K177" s="28">
        <v>45999</v>
      </c>
      <c r="L177" s="13">
        <v>6</v>
      </c>
      <c r="M177" s="13" t="s">
        <v>545</v>
      </c>
      <c r="N177" s="13" t="s">
        <v>546</v>
      </c>
      <c r="O177" s="13">
        <v>25059.74</v>
      </c>
      <c r="P177" s="13">
        <v>25059.74</v>
      </c>
      <c r="Q177" s="13">
        <v>424314.72</v>
      </c>
      <c r="R177" s="13">
        <v>296873.81</v>
      </c>
      <c r="S177" s="13" t="s">
        <v>129</v>
      </c>
      <c r="T177" s="13">
        <v>256496262</v>
      </c>
      <c r="U177" s="28">
        <v>46010</v>
      </c>
      <c r="V177" s="28"/>
      <c r="W177" s="13" t="s">
        <v>118</v>
      </c>
      <c r="X177" s="13" t="s">
        <v>94</v>
      </c>
      <c r="Y177" s="13" t="s">
        <v>104</v>
      </c>
      <c r="Z177" s="13" t="s">
        <v>95</v>
      </c>
      <c r="AA177" s="13" t="s">
        <v>95</v>
      </c>
      <c r="AB177" s="13" t="s">
        <v>137</v>
      </c>
      <c r="AC177" s="13" t="s">
        <v>105</v>
      </c>
      <c r="AD177" s="13"/>
      <c r="AE177" s="13"/>
      <c r="AF177" s="13"/>
      <c r="AG177" s="13" t="s">
        <v>566</v>
      </c>
      <c r="AH177" s="13">
        <v>90</v>
      </c>
      <c r="AI177" s="13">
        <v>0</v>
      </c>
      <c r="AJ177" s="13">
        <v>0.94269999999999998</v>
      </c>
      <c r="AK177" s="13">
        <v>0.9</v>
      </c>
      <c r="AL177" s="13" t="s">
        <v>167</v>
      </c>
      <c r="AM177" s="13" t="s">
        <v>128</v>
      </c>
      <c r="AN177" s="13"/>
      <c r="AO177" s="13" t="s">
        <v>96</v>
      </c>
      <c r="AP177" s="13" t="s">
        <v>99</v>
      </c>
      <c r="AQ177" s="13" t="s">
        <v>99</v>
      </c>
      <c r="AR177" s="13"/>
      <c r="AS177" s="13" t="s">
        <v>99</v>
      </c>
      <c r="AT177" s="13"/>
      <c r="AU177" s="13"/>
      <c r="AV177" s="13" t="s">
        <v>100</v>
      </c>
      <c r="AW177" s="13" t="s">
        <v>101</v>
      </c>
      <c r="AX177" s="13" t="s">
        <v>102</v>
      </c>
      <c r="AY177" s="13" t="s">
        <v>122</v>
      </c>
      <c r="AZ177" s="13"/>
      <c r="BA177" s="13"/>
      <c r="BB177" s="13" t="s">
        <v>96</v>
      </c>
      <c r="BC177" s="13"/>
      <c r="BD177" s="13"/>
      <c r="BE177" s="13"/>
      <c r="BF177" s="13"/>
      <c r="BG177" s="28"/>
      <c r="BH177" s="13" t="s">
        <v>112</v>
      </c>
      <c r="BI177" s="13"/>
      <c r="BJ177" s="13"/>
    </row>
    <row r="178" spans="1:62" x14ac:dyDescent="0.25">
      <c r="A178" s="13">
        <v>2025</v>
      </c>
      <c r="B178" s="28">
        <v>46003</v>
      </c>
      <c r="C178" s="28">
        <v>45999</v>
      </c>
      <c r="D178" s="28"/>
      <c r="E178" s="13" t="s">
        <v>120</v>
      </c>
      <c r="F178" s="13" t="s">
        <v>150</v>
      </c>
      <c r="G178" s="13" t="s">
        <v>147</v>
      </c>
      <c r="H178" s="13" t="s">
        <v>12</v>
      </c>
      <c r="I178" s="13" t="s">
        <v>139</v>
      </c>
      <c r="J178" s="13" t="s">
        <v>91</v>
      </c>
      <c r="K178" s="28">
        <v>45999</v>
      </c>
      <c r="L178" s="13">
        <v>6</v>
      </c>
      <c r="M178" s="13" t="s">
        <v>547</v>
      </c>
      <c r="N178" s="13" t="s">
        <v>548</v>
      </c>
      <c r="O178" s="13">
        <v>1500</v>
      </c>
      <c r="P178" s="13">
        <v>18395.12</v>
      </c>
      <c r="Q178" s="13">
        <v>153292.59</v>
      </c>
      <c r="R178" s="13">
        <v>44773.54</v>
      </c>
      <c r="S178" s="13" t="s">
        <v>129</v>
      </c>
      <c r="T178" s="13">
        <v>256497369</v>
      </c>
      <c r="U178" s="28">
        <v>46001</v>
      </c>
      <c r="V178" s="28"/>
      <c r="W178" s="13"/>
      <c r="X178" s="13" t="s">
        <v>94</v>
      </c>
      <c r="Y178" s="13" t="s">
        <v>104</v>
      </c>
      <c r="Z178" s="13" t="s">
        <v>95</v>
      </c>
      <c r="AA178" s="13" t="s">
        <v>96</v>
      </c>
      <c r="AB178" s="13" t="s">
        <v>137</v>
      </c>
      <c r="AC178" s="13" t="s">
        <v>97</v>
      </c>
      <c r="AD178" s="13"/>
      <c r="AE178" s="13"/>
      <c r="AF178" s="13"/>
      <c r="AG178" s="13" t="s">
        <v>567</v>
      </c>
      <c r="AH178" s="13">
        <v>90</v>
      </c>
      <c r="AI178" s="13">
        <v>1.12E-2</v>
      </c>
      <c r="AJ178" s="13">
        <v>0.88</v>
      </c>
      <c r="AK178" s="13">
        <v>0.9</v>
      </c>
      <c r="AL178" s="13" t="s">
        <v>172</v>
      </c>
      <c r="AM178" s="13" t="s">
        <v>128</v>
      </c>
      <c r="AN178" s="13"/>
      <c r="AO178" s="13" t="s">
        <v>96</v>
      </c>
      <c r="AP178" s="13">
        <v>26</v>
      </c>
      <c r="AQ178" s="13">
        <v>779.21</v>
      </c>
      <c r="AR178" s="13"/>
      <c r="AS178" s="13">
        <v>46032</v>
      </c>
      <c r="AT178" s="13"/>
      <c r="AU178" s="13"/>
      <c r="AV178" s="13" t="s">
        <v>100</v>
      </c>
      <c r="AW178" s="13" t="s">
        <v>101</v>
      </c>
      <c r="AX178" s="13" t="s">
        <v>102</v>
      </c>
      <c r="AY178" s="13" t="s">
        <v>122</v>
      </c>
      <c r="AZ178" s="13"/>
      <c r="BA178" s="13"/>
      <c r="BB178" s="13" t="s">
        <v>96</v>
      </c>
      <c r="BC178" s="13"/>
      <c r="BD178" s="13"/>
      <c r="BE178" s="13"/>
      <c r="BF178" s="13"/>
      <c r="BG178" s="28"/>
      <c r="BH178" s="13" t="s">
        <v>112</v>
      </c>
      <c r="BI178" s="13"/>
      <c r="BJ178" s="13"/>
    </row>
    <row r="179" spans="1:62" x14ac:dyDescent="0.25">
      <c r="A179" s="13">
        <v>2025</v>
      </c>
      <c r="B179" s="28">
        <v>46003</v>
      </c>
      <c r="C179" s="28">
        <v>45999</v>
      </c>
      <c r="D179" s="28"/>
      <c r="E179" s="13" t="s">
        <v>120</v>
      </c>
      <c r="F179" s="13" t="s">
        <v>150</v>
      </c>
      <c r="G179" s="13" t="s">
        <v>147</v>
      </c>
      <c r="H179" s="13" t="s">
        <v>12</v>
      </c>
      <c r="I179" s="13" t="s">
        <v>139</v>
      </c>
      <c r="J179" s="13" t="s">
        <v>91</v>
      </c>
      <c r="K179" s="28">
        <v>45999</v>
      </c>
      <c r="L179" s="13">
        <v>6</v>
      </c>
      <c r="M179" s="13" t="s">
        <v>549</v>
      </c>
      <c r="N179" s="13" t="s">
        <v>550</v>
      </c>
      <c r="O179" s="13">
        <v>8903.31</v>
      </c>
      <c r="P179" s="13">
        <v>8903.31</v>
      </c>
      <c r="Q179" s="13">
        <v>254380.2</v>
      </c>
      <c r="R179" s="13">
        <v>162088.60999999999</v>
      </c>
      <c r="S179" s="13" t="s">
        <v>129</v>
      </c>
      <c r="T179" s="13">
        <v>256462243</v>
      </c>
      <c r="U179" s="28">
        <v>46003</v>
      </c>
      <c r="V179" s="28"/>
      <c r="W179" s="13"/>
      <c r="X179" s="13" t="s">
        <v>94</v>
      </c>
      <c r="Y179" s="13" t="s">
        <v>104</v>
      </c>
      <c r="Z179" s="13" t="s">
        <v>95</v>
      </c>
      <c r="AA179" s="13" t="s">
        <v>96</v>
      </c>
      <c r="AB179" s="13" t="s">
        <v>7</v>
      </c>
      <c r="AC179" s="13" t="s">
        <v>97</v>
      </c>
      <c r="AD179" s="13"/>
      <c r="AE179" s="13"/>
      <c r="AF179" s="13"/>
      <c r="AG179" s="13" t="s">
        <v>568</v>
      </c>
      <c r="AH179" s="13">
        <v>90</v>
      </c>
      <c r="AI179" s="13">
        <v>0</v>
      </c>
      <c r="AJ179" s="13">
        <v>0.96499999999999997</v>
      </c>
      <c r="AK179" s="13">
        <v>0.9</v>
      </c>
      <c r="AL179" s="13" t="s">
        <v>179</v>
      </c>
      <c r="AM179" s="13" t="s">
        <v>108</v>
      </c>
      <c r="AN179" s="13"/>
      <c r="AO179" s="13" t="s">
        <v>96</v>
      </c>
      <c r="AP179" s="13" t="s">
        <v>99</v>
      </c>
      <c r="AQ179" s="13" t="s">
        <v>99</v>
      </c>
      <c r="AR179" s="13"/>
      <c r="AS179" s="13" t="s">
        <v>99</v>
      </c>
      <c r="AT179" s="13"/>
      <c r="AU179" s="13"/>
      <c r="AV179" s="13" t="s">
        <v>100</v>
      </c>
      <c r="AW179" s="13" t="s">
        <v>101</v>
      </c>
      <c r="AX179" s="13" t="s">
        <v>102</v>
      </c>
      <c r="AY179" s="13" t="s">
        <v>154</v>
      </c>
      <c r="AZ179" s="13"/>
      <c r="BA179" s="13"/>
      <c r="BB179" s="13" t="s">
        <v>96</v>
      </c>
      <c r="BC179" s="13"/>
      <c r="BD179" s="13"/>
      <c r="BE179" s="13"/>
      <c r="BF179" s="13"/>
      <c r="BG179" s="28"/>
      <c r="BH179" s="13" t="s">
        <v>112</v>
      </c>
      <c r="BI179" s="13"/>
      <c r="BJ179" s="13"/>
    </row>
    <row r="180" spans="1:62" x14ac:dyDescent="0.25">
      <c r="A180" s="13">
        <v>2025</v>
      </c>
      <c r="B180" s="28">
        <v>46003</v>
      </c>
      <c r="C180" s="28">
        <v>45999</v>
      </c>
      <c r="D180" s="28">
        <v>45999</v>
      </c>
      <c r="E180" s="13" t="s">
        <v>113</v>
      </c>
      <c r="F180" s="13" t="s">
        <v>151</v>
      </c>
      <c r="G180" s="13" t="s">
        <v>147</v>
      </c>
      <c r="H180" s="13" t="s">
        <v>11</v>
      </c>
      <c r="I180" s="13" t="s">
        <v>114</v>
      </c>
      <c r="J180" s="13" t="s">
        <v>91</v>
      </c>
      <c r="K180" s="28">
        <v>45999</v>
      </c>
      <c r="L180" s="13">
        <v>6</v>
      </c>
      <c r="M180" s="13" t="s">
        <v>551</v>
      </c>
      <c r="N180" s="13" t="s">
        <v>552</v>
      </c>
      <c r="O180" s="13">
        <v>7147</v>
      </c>
      <c r="P180" s="13">
        <v>7147</v>
      </c>
      <c r="Q180" s="13">
        <v>140007.32</v>
      </c>
      <c r="R180" s="13">
        <v>82401.72</v>
      </c>
      <c r="S180" s="13" t="s">
        <v>93</v>
      </c>
      <c r="T180" s="13">
        <v>256485518</v>
      </c>
      <c r="U180" s="28">
        <v>46009</v>
      </c>
      <c r="V180" s="28"/>
      <c r="W180" s="13"/>
      <c r="X180" s="13" t="s">
        <v>94</v>
      </c>
      <c r="Y180" s="13" t="s">
        <v>132</v>
      </c>
      <c r="Z180" s="13" t="s">
        <v>96</v>
      </c>
      <c r="AA180" s="13" t="s">
        <v>96</v>
      </c>
      <c r="AB180" s="13" t="s">
        <v>137</v>
      </c>
      <c r="AC180" s="13" t="s">
        <v>105</v>
      </c>
      <c r="AD180" s="13"/>
      <c r="AE180" s="13"/>
      <c r="AF180" s="13"/>
      <c r="AG180" s="13"/>
      <c r="AH180" s="13" t="s">
        <v>127</v>
      </c>
      <c r="AI180" s="13">
        <v>0</v>
      </c>
      <c r="AJ180" s="13">
        <v>0.94899999999999995</v>
      </c>
      <c r="AK180" s="13">
        <v>0.9</v>
      </c>
      <c r="AL180" s="13" t="s">
        <v>163</v>
      </c>
      <c r="AM180" s="13" t="s">
        <v>128</v>
      </c>
      <c r="AN180" s="13"/>
      <c r="AO180" s="13" t="s">
        <v>96</v>
      </c>
      <c r="AP180" s="13" t="s">
        <v>99</v>
      </c>
      <c r="AQ180" s="13" t="s">
        <v>99</v>
      </c>
      <c r="AR180" s="13"/>
      <c r="AS180" s="13" t="s">
        <v>99</v>
      </c>
      <c r="AT180" s="13"/>
      <c r="AU180" s="13"/>
      <c r="AV180" s="13"/>
      <c r="AW180" s="13"/>
      <c r="AX180" s="13"/>
      <c r="AY180" s="13"/>
      <c r="AZ180" s="13"/>
      <c r="BA180" s="13"/>
      <c r="BB180" s="13" t="s">
        <v>96</v>
      </c>
      <c r="BC180" s="13"/>
      <c r="BD180" s="13"/>
      <c r="BE180" s="13"/>
      <c r="BF180" s="13"/>
      <c r="BG180" s="28"/>
      <c r="BH180" s="13" t="s">
        <v>196</v>
      </c>
      <c r="BI180" s="13"/>
      <c r="BJ180" s="13"/>
    </row>
    <row r="181" spans="1:62" x14ac:dyDescent="0.25">
      <c r="A181" s="13">
        <v>2025</v>
      </c>
      <c r="B181" s="28">
        <v>46003</v>
      </c>
      <c r="C181" s="28">
        <v>45999</v>
      </c>
      <c r="D181" s="28"/>
      <c r="E181" s="13" t="s">
        <v>120</v>
      </c>
      <c r="F181" s="13" t="s">
        <v>150</v>
      </c>
      <c r="G181" s="13" t="s">
        <v>147</v>
      </c>
      <c r="H181" s="13" t="s">
        <v>12</v>
      </c>
      <c r="I181" s="13" t="s">
        <v>139</v>
      </c>
      <c r="J181" s="13" t="s">
        <v>91</v>
      </c>
      <c r="K181" s="28">
        <v>45999</v>
      </c>
      <c r="L181" s="13">
        <v>6</v>
      </c>
      <c r="M181" s="13" t="s">
        <v>553</v>
      </c>
      <c r="N181" s="13" t="s">
        <v>554</v>
      </c>
      <c r="O181" s="13">
        <v>27000.46</v>
      </c>
      <c r="P181" s="13">
        <v>27000.46</v>
      </c>
      <c r="Q181" s="13">
        <v>277224.57</v>
      </c>
      <c r="R181" s="13">
        <v>231860.14</v>
      </c>
      <c r="S181" s="13" t="s">
        <v>129</v>
      </c>
      <c r="T181" s="13">
        <v>256496611</v>
      </c>
      <c r="U181" s="28">
        <v>46001</v>
      </c>
      <c r="V181" s="28"/>
      <c r="W181" s="13"/>
      <c r="X181" s="13" t="s">
        <v>94</v>
      </c>
      <c r="Y181" s="13" t="s">
        <v>104</v>
      </c>
      <c r="Z181" s="13" t="s">
        <v>95</v>
      </c>
      <c r="AA181" s="13" t="s">
        <v>96</v>
      </c>
      <c r="AB181" s="13" t="s">
        <v>6</v>
      </c>
      <c r="AC181" s="13" t="s">
        <v>105</v>
      </c>
      <c r="AD181" s="13"/>
      <c r="AE181" s="13"/>
      <c r="AF181" s="13"/>
      <c r="AG181" s="13" t="s">
        <v>569</v>
      </c>
      <c r="AH181" s="13">
        <v>90</v>
      </c>
      <c r="AI181" s="13">
        <v>0</v>
      </c>
      <c r="AJ181" s="13">
        <v>0.90259999999999996</v>
      </c>
      <c r="AK181" s="13">
        <v>0.9</v>
      </c>
      <c r="AL181" s="13" t="s">
        <v>172</v>
      </c>
      <c r="AM181" s="13" t="s">
        <v>124</v>
      </c>
      <c r="AN181" s="13"/>
      <c r="AO181" s="13" t="s">
        <v>96</v>
      </c>
      <c r="AP181" s="13" t="s">
        <v>99</v>
      </c>
      <c r="AQ181" s="13" t="s">
        <v>99</v>
      </c>
      <c r="AR181" s="13"/>
      <c r="AS181" s="13" t="s">
        <v>99</v>
      </c>
      <c r="AT181" s="13"/>
      <c r="AU181" s="13"/>
      <c r="AV181" s="13" t="s">
        <v>121</v>
      </c>
      <c r="AW181" s="13" t="s">
        <v>101</v>
      </c>
      <c r="AX181" s="13" t="s">
        <v>102</v>
      </c>
      <c r="AY181" s="13" t="s">
        <v>122</v>
      </c>
      <c r="AZ181" s="13"/>
      <c r="BA181" s="13"/>
      <c r="BB181" s="13" t="s">
        <v>96</v>
      </c>
      <c r="BC181" s="13"/>
      <c r="BD181" s="13"/>
      <c r="BE181" s="13"/>
      <c r="BF181" s="13"/>
      <c r="BG181" s="28"/>
      <c r="BH181" s="13" t="s">
        <v>112</v>
      </c>
      <c r="BI181" s="13"/>
      <c r="BJ181" s="13"/>
    </row>
    <row r="182" spans="1:62" x14ac:dyDescent="0.25">
      <c r="A182" s="13">
        <v>2025</v>
      </c>
      <c r="B182" s="28">
        <v>46003</v>
      </c>
      <c r="C182" s="28">
        <v>45999</v>
      </c>
      <c r="D182" s="28">
        <v>45999</v>
      </c>
      <c r="E182" s="13" t="s">
        <v>113</v>
      </c>
      <c r="F182" s="13" t="s">
        <v>151</v>
      </c>
      <c r="G182" s="13" t="s">
        <v>147</v>
      </c>
      <c r="H182" s="13" t="s">
        <v>11</v>
      </c>
      <c r="I182" s="13" t="s">
        <v>114</v>
      </c>
      <c r="J182" s="13" t="s">
        <v>91</v>
      </c>
      <c r="K182" s="28">
        <v>45999</v>
      </c>
      <c r="L182" s="13">
        <v>6</v>
      </c>
      <c r="M182" s="13" t="s">
        <v>555</v>
      </c>
      <c r="N182" s="13" t="s">
        <v>556</v>
      </c>
      <c r="O182" s="13">
        <v>35003.19</v>
      </c>
      <c r="P182" s="13">
        <v>35003.19</v>
      </c>
      <c r="Q182" s="13">
        <v>172162.82</v>
      </c>
      <c r="R182" s="13">
        <v>115770.15</v>
      </c>
      <c r="S182" s="13" t="s">
        <v>110</v>
      </c>
      <c r="T182" s="13">
        <v>256503212</v>
      </c>
      <c r="U182" s="28">
        <v>46001</v>
      </c>
      <c r="V182" s="28"/>
      <c r="W182" s="13"/>
      <c r="X182" s="13" t="s">
        <v>94</v>
      </c>
      <c r="Y182" s="13" t="s">
        <v>104</v>
      </c>
      <c r="Z182" s="13" t="s">
        <v>96</v>
      </c>
      <c r="AA182" s="13" t="s">
        <v>96</v>
      </c>
      <c r="AB182" s="13" t="s">
        <v>6</v>
      </c>
      <c r="AC182" s="13" t="s">
        <v>105</v>
      </c>
      <c r="AD182" s="13"/>
      <c r="AE182" s="13"/>
      <c r="AF182" s="13"/>
      <c r="AG182" s="13"/>
      <c r="AH182" s="13" t="s">
        <v>127</v>
      </c>
      <c r="AI182" s="13">
        <v>0</v>
      </c>
      <c r="AJ182" s="13">
        <v>0.79669999999999996</v>
      </c>
      <c r="AK182" s="13">
        <v>0.9</v>
      </c>
      <c r="AL182" s="13" t="s">
        <v>138</v>
      </c>
      <c r="AM182" s="13" t="s">
        <v>123</v>
      </c>
      <c r="AN182" s="13"/>
      <c r="AO182" s="13" t="s">
        <v>96</v>
      </c>
      <c r="AP182" s="13" t="s">
        <v>99</v>
      </c>
      <c r="AQ182" s="13" t="s">
        <v>99</v>
      </c>
      <c r="AR182" s="13"/>
      <c r="AS182" s="13" t="s">
        <v>99</v>
      </c>
      <c r="AT182" s="13"/>
      <c r="AU182" s="13"/>
      <c r="AV182" s="13"/>
      <c r="AW182" s="13"/>
      <c r="AX182" s="13"/>
      <c r="AY182" s="13"/>
      <c r="AZ182" s="13"/>
      <c r="BA182" s="13"/>
      <c r="BB182" s="13" t="s">
        <v>96</v>
      </c>
      <c r="BC182" s="13"/>
      <c r="BD182" s="13"/>
      <c r="BE182" s="13"/>
      <c r="BF182" s="13"/>
      <c r="BG182" s="28">
        <v>46000</v>
      </c>
      <c r="BH182" s="13" t="s">
        <v>196</v>
      </c>
      <c r="BI182" s="13"/>
      <c r="BJ182" s="13"/>
    </row>
    <row r="183" spans="1:62" x14ac:dyDescent="0.25">
      <c r="A183" s="13">
        <v>2025</v>
      </c>
      <c r="B183" s="28">
        <v>46003</v>
      </c>
      <c r="C183" s="28">
        <v>45999</v>
      </c>
      <c r="D183" s="28"/>
      <c r="E183" s="13" t="s">
        <v>148</v>
      </c>
      <c r="F183" s="13" t="s">
        <v>149</v>
      </c>
      <c r="G183" s="13" t="s">
        <v>147</v>
      </c>
      <c r="H183" s="13" t="s">
        <v>12</v>
      </c>
      <c r="I183" s="13" t="s">
        <v>90</v>
      </c>
      <c r="J183" s="13" t="s">
        <v>91</v>
      </c>
      <c r="K183" s="28">
        <v>45999</v>
      </c>
      <c r="L183" s="13">
        <v>6</v>
      </c>
      <c r="M183" s="13" t="s">
        <v>557</v>
      </c>
      <c r="N183" s="13" t="s">
        <v>558</v>
      </c>
      <c r="O183" s="13">
        <v>6000</v>
      </c>
      <c r="P183" s="13">
        <v>6000</v>
      </c>
      <c r="Q183" s="13">
        <v>83759.98</v>
      </c>
      <c r="R183" s="13">
        <v>76413.350000000006</v>
      </c>
      <c r="S183" s="13" t="s">
        <v>129</v>
      </c>
      <c r="T183" s="13">
        <v>256494768</v>
      </c>
      <c r="U183" s="28">
        <v>46002</v>
      </c>
      <c r="V183" s="28"/>
      <c r="W183" s="13"/>
      <c r="X183" s="13" t="s">
        <v>94</v>
      </c>
      <c r="Y183" s="13" t="s">
        <v>104</v>
      </c>
      <c r="Z183" s="13" t="s">
        <v>96</v>
      </c>
      <c r="AA183" s="13" t="s">
        <v>96</v>
      </c>
      <c r="AB183" s="13" t="s">
        <v>7</v>
      </c>
      <c r="AC183" s="13" t="s">
        <v>105</v>
      </c>
      <c r="AD183" s="13"/>
      <c r="AE183" s="13"/>
      <c r="AF183" s="13"/>
      <c r="AG183" s="13" t="s">
        <v>559</v>
      </c>
      <c r="AH183" s="13">
        <v>90</v>
      </c>
      <c r="AI183" s="13">
        <v>0</v>
      </c>
      <c r="AJ183" s="13">
        <v>0.9284</v>
      </c>
      <c r="AK183" s="13">
        <v>0.9</v>
      </c>
      <c r="AL183" s="13" t="s">
        <v>141</v>
      </c>
      <c r="AM183" s="13" t="s">
        <v>119</v>
      </c>
      <c r="AN183" s="13"/>
      <c r="AO183" s="13" t="s">
        <v>96</v>
      </c>
      <c r="AP183" s="13" t="s">
        <v>99</v>
      </c>
      <c r="AQ183" s="13" t="s">
        <v>99</v>
      </c>
      <c r="AR183" s="13"/>
      <c r="AS183" s="13" t="s">
        <v>99</v>
      </c>
      <c r="AT183" s="13"/>
      <c r="AU183" s="13"/>
      <c r="AV183" s="13"/>
      <c r="AW183" s="13"/>
      <c r="AX183" s="13"/>
      <c r="AY183" s="13"/>
      <c r="AZ183" s="13"/>
      <c r="BA183" s="13"/>
      <c r="BB183" s="13" t="s">
        <v>96</v>
      </c>
      <c r="BC183" s="13"/>
      <c r="BD183" s="13"/>
      <c r="BE183" s="13"/>
      <c r="BF183" s="13"/>
      <c r="BG183" s="28"/>
      <c r="BH183" s="13" t="s">
        <v>112</v>
      </c>
      <c r="BI183" s="13"/>
      <c r="BJ183" s="13"/>
    </row>
    <row r="184" spans="1:62" x14ac:dyDescent="0.25">
      <c r="A184" s="13">
        <v>2025</v>
      </c>
      <c r="B184" s="28">
        <v>46003</v>
      </c>
      <c r="C184" s="28">
        <v>45999</v>
      </c>
      <c r="D184" s="28">
        <v>45999</v>
      </c>
      <c r="E184" s="13" t="s">
        <v>113</v>
      </c>
      <c r="F184" s="13" t="s">
        <v>151</v>
      </c>
      <c r="G184" s="13" t="s">
        <v>147</v>
      </c>
      <c r="H184" s="13" t="s">
        <v>11</v>
      </c>
      <c r="I184" s="13" t="s">
        <v>114</v>
      </c>
      <c r="J184" s="13" t="s">
        <v>91</v>
      </c>
      <c r="K184" s="28">
        <v>45999</v>
      </c>
      <c r="L184" s="13">
        <v>6</v>
      </c>
      <c r="M184" s="13" t="s">
        <v>250</v>
      </c>
      <c r="N184" s="13" t="s">
        <v>251</v>
      </c>
      <c r="O184" s="13">
        <v>9331.02</v>
      </c>
      <c r="P184" s="13">
        <v>9331.02</v>
      </c>
      <c r="Q184" s="13">
        <v>186620.49</v>
      </c>
      <c r="R184" s="13">
        <v>124869.55</v>
      </c>
      <c r="S184" s="13" t="s">
        <v>110</v>
      </c>
      <c r="T184" s="13">
        <v>256444451</v>
      </c>
      <c r="U184" s="28">
        <v>46001</v>
      </c>
      <c r="V184" s="28"/>
      <c r="W184" s="13"/>
      <c r="X184" s="13" t="s">
        <v>94</v>
      </c>
      <c r="Y184" s="13" t="s">
        <v>132</v>
      </c>
      <c r="Z184" s="13" t="s">
        <v>96</v>
      </c>
      <c r="AA184" s="13" t="s">
        <v>96</v>
      </c>
      <c r="AB184" s="13" t="s">
        <v>137</v>
      </c>
      <c r="AC184" s="13" t="s">
        <v>105</v>
      </c>
      <c r="AD184" s="13"/>
      <c r="AE184" s="13"/>
      <c r="AF184" s="13"/>
      <c r="AG184" s="13"/>
      <c r="AH184" s="13" t="s">
        <v>127</v>
      </c>
      <c r="AI184" s="13">
        <v>0</v>
      </c>
      <c r="AJ184" s="13">
        <v>0.95</v>
      </c>
      <c r="AK184" s="13">
        <v>0.9</v>
      </c>
      <c r="AL184" s="13" t="s">
        <v>138</v>
      </c>
      <c r="AM184" s="13" t="s">
        <v>117</v>
      </c>
      <c r="AN184" s="13"/>
      <c r="AO184" s="13" t="s">
        <v>96</v>
      </c>
      <c r="AP184" s="13" t="s">
        <v>99</v>
      </c>
      <c r="AQ184" s="13" t="s">
        <v>99</v>
      </c>
      <c r="AR184" s="13"/>
      <c r="AS184" s="13" t="s">
        <v>99</v>
      </c>
      <c r="AT184" s="13"/>
      <c r="AU184" s="13"/>
      <c r="AV184" s="13"/>
      <c r="AW184" s="13"/>
      <c r="AX184" s="13"/>
      <c r="AY184" s="13"/>
      <c r="AZ184" s="13"/>
      <c r="BA184" s="13"/>
      <c r="BB184" s="13" t="s">
        <v>96</v>
      </c>
      <c r="BC184" s="13"/>
      <c r="BD184" s="13"/>
      <c r="BE184" s="13"/>
      <c r="BF184" s="13"/>
      <c r="BG184" s="28">
        <v>46006</v>
      </c>
      <c r="BH184" s="13" t="s">
        <v>112</v>
      </c>
      <c r="BI184" s="13"/>
      <c r="BJ184" s="13"/>
    </row>
    <row r="185" spans="1:62" x14ac:dyDescent="0.25">
      <c r="A185" s="13">
        <v>2025</v>
      </c>
      <c r="B185" s="28">
        <v>46003</v>
      </c>
      <c r="C185" s="28">
        <v>45999</v>
      </c>
      <c r="D185" s="28"/>
      <c r="E185" s="13" t="s">
        <v>152</v>
      </c>
      <c r="F185" s="13" t="s">
        <v>149</v>
      </c>
      <c r="G185" s="13" t="s">
        <v>147</v>
      </c>
      <c r="H185" s="13" t="s">
        <v>12</v>
      </c>
      <c r="I185" s="13" t="s">
        <v>90</v>
      </c>
      <c r="J185" s="13" t="s">
        <v>91</v>
      </c>
      <c r="K185" s="28">
        <v>45999</v>
      </c>
      <c r="L185" s="13">
        <v>6</v>
      </c>
      <c r="M185" s="13" t="s">
        <v>560</v>
      </c>
      <c r="N185" s="13" t="s">
        <v>561</v>
      </c>
      <c r="O185" s="13">
        <v>4000</v>
      </c>
      <c r="P185" s="13">
        <v>424515.51</v>
      </c>
      <c r="Q185" s="13">
        <v>529291.26</v>
      </c>
      <c r="R185" s="13">
        <v>516373.09</v>
      </c>
      <c r="S185" s="13" t="s">
        <v>129</v>
      </c>
      <c r="T185" s="13" t="s">
        <v>98</v>
      </c>
      <c r="U185" s="28">
        <v>46001</v>
      </c>
      <c r="V185" s="28"/>
      <c r="W185" s="13" t="s">
        <v>89</v>
      </c>
      <c r="X185" s="13" t="s">
        <v>94</v>
      </c>
      <c r="Y185" s="13" t="s">
        <v>104</v>
      </c>
      <c r="Z185" s="13" t="s">
        <v>95</v>
      </c>
      <c r="AA185" s="13" t="s">
        <v>96</v>
      </c>
      <c r="AB185" s="13" t="s">
        <v>6</v>
      </c>
      <c r="AC185" s="13" t="s">
        <v>105</v>
      </c>
      <c r="AD185" s="13"/>
      <c r="AE185" s="13"/>
      <c r="AF185" s="13"/>
      <c r="AG185" s="13"/>
      <c r="AH185" s="13" t="s">
        <v>98</v>
      </c>
      <c r="AI185" s="13">
        <v>1.12E-2</v>
      </c>
      <c r="AJ185" s="13">
        <v>0.2</v>
      </c>
      <c r="AK185" s="13">
        <v>0.9</v>
      </c>
      <c r="AL185" s="13" t="s">
        <v>145</v>
      </c>
      <c r="AM185" s="13" t="s">
        <v>126</v>
      </c>
      <c r="AN185" s="13"/>
      <c r="AO185" s="13" t="s">
        <v>96</v>
      </c>
      <c r="AP185" s="13">
        <v>121</v>
      </c>
      <c r="AQ185" s="13">
        <v>2000</v>
      </c>
      <c r="AR185" s="13">
        <v>7288.11</v>
      </c>
      <c r="AS185" s="13">
        <v>46032</v>
      </c>
      <c r="AT185" s="13"/>
      <c r="AU185" s="13"/>
      <c r="AV185" s="13" t="s">
        <v>115</v>
      </c>
      <c r="AW185" s="13" t="s">
        <v>101</v>
      </c>
      <c r="AX185" s="13" t="s">
        <v>116</v>
      </c>
      <c r="AY185" s="13"/>
      <c r="AZ185" s="13"/>
      <c r="BA185" s="13"/>
      <c r="BB185" s="13" t="s">
        <v>95</v>
      </c>
      <c r="BC185" s="13" t="s">
        <v>109</v>
      </c>
      <c r="BD185" s="13"/>
      <c r="BE185" s="13"/>
      <c r="BF185" s="13"/>
      <c r="BG185" s="28"/>
      <c r="BH185" s="13" t="s">
        <v>196</v>
      </c>
      <c r="BI185" s="13"/>
      <c r="BJ185" s="13"/>
    </row>
    <row r="186" spans="1:62" x14ac:dyDescent="0.25">
      <c r="A186" s="13">
        <v>2025</v>
      </c>
      <c r="B186" s="28">
        <v>46003</v>
      </c>
      <c r="C186" s="28">
        <v>45999</v>
      </c>
      <c r="D186" s="28">
        <v>45999</v>
      </c>
      <c r="E186" s="13" t="s">
        <v>120</v>
      </c>
      <c r="F186" s="13" t="s">
        <v>150</v>
      </c>
      <c r="G186" s="13" t="s">
        <v>147</v>
      </c>
      <c r="H186" s="13" t="s">
        <v>12</v>
      </c>
      <c r="I186" s="13" t="s">
        <v>139</v>
      </c>
      <c r="J186" s="13" t="s">
        <v>107</v>
      </c>
      <c r="K186" s="28">
        <v>45999</v>
      </c>
      <c r="L186" s="13">
        <v>6</v>
      </c>
      <c r="M186" s="13" t="s">
        <v>562</v>
      </c>
      <c r="N186" s="13" t="s">
        <v>563</v>
      </c>
      <c r="O186" s="13">
        <v>1418.48</v>
      </c>
      <c r="P186" s="13">
        <v>49146.26</v>
      </c>
      <c r="Q186" s="13">
        <v>70208.95</v>
      </c>
      <c r="R186" s="13">
        <v>64774.97</v>
      </c>
      <c r="S186" s="13" t="s">
        <v>93</v>
      </c>
      <c r="T186" s="13">
        <v>256489049</v>
      </c>
      <c r="U186" s="28">
        <v>46006</v>
      </c>
      <c r="V186" s="28"/>
      <c r="W186" s="13"/>
      <c r="X186" s="13" t="s">
        <v>94</v>
      </c>
      <c r="Y186" s="13" t="s">
        <v>104</v>
      </c>
      <c r="Z186" s="13" t="s">
        <v>96</v>
      </c>
      <c r="AA186" s="13" t="s">
        <v>96</v>
      </c>
      <c r="AB186" s="13" t="s">
        <v>7</v>
      </c>
      <c r="AC186" s="13" t="s">
        <v>105</v>
      </c>
      <c r="AD186" s="13"/>
      <c r="AE186" s="13"/>
      <c r="AF186" s="13"/>
      <c r="AG186" s="13"/>
      <c r="AH186" s="13" t="s">
        <v>127</v>
      </c>
      <c r="AI186" s="13">
        <v>1.47E-2</v>
      </c>
      <c r="AJ186" s="13">
        <v>0.3</v>
      </c>
      <c r="AK186" s="13">
        <v>0.9</v>
      </c>
      <c r="AL186" s="13" t="s">
        <v>144</v>
      </c>
      <c r="AM186" s="13" t="s">
        <v>119</v>
      </c>
      <c r="AN186" s="13"/>
      <c r="AO186" s="13" t="s">
        <v>96</v>
      </c>
      <c r="AP186" s="13">
        <v>48</v>
      </c>
      <c r="AQ186" s="13">
        <v>1418.48</v>
      </c>
      <c r="AR186" s="13"/>
      <c r="AS186" s="13">
        <v>46037</v>
      </c>
      <c r="AT186" s="13"/>
      <c r="AU186" s="13"/>
      <c r="AV186" s="13"/>
      <c r="AW186" s="13"/>
      <c r="AX186" s="13"/>
      <c r="AY186" s="13"/>
      <c r="AZ186" s="13"/>
      <c r="BA186" s="13"/>
      <c r="BB186" s="13" t="s">
        <v>96</v>
      </c>
      <c r="BC186" s="13"/>
      <c r="BD186" s="13"/>
      <c r="BE186" s="13"/>
      <c r="BF186" s="13"/>
      <c r="BG186" s="28"/>
      <c r="BH186" s="13" t="s">
        <v>196</v>
      </c>
      <c r="BI186" s="13"/>
      <c r="BJ186" s="13"/>
    </row>
    <row r="187" spans="1:62" x14ac:dyDescent="0.25">
      <c r="A187" s="13">
        <v>2025</v>
      </c>
      <c r="B187" s="28">
        <v>46003</v>
      </c>
      <c r="C187" s="28">
        <v>46000</v>
      </c>
      <c r="D187" s="28">
        <v>46000</v>
      </c>
      <c r="E187" s="13" t="s">
        <v>113</v>
      </c>
      <c r="F187" s="13" t="s">
        <v>151</v>
      </c>
      <c r="G187" s="13" t="s">
        <v>147</v>
      </c>
      <c r="H187" s="13" t="s">
        <v>11</v>
      </c>
      <c r="I187" s="13" t="s">
        <v>114</v>
      </c>
      <c r="J187" s="13" t="s">
        <v>91</v>
      </c>
      <c r="K187" s="28">
        <v>46000</v>
      </c>
      <c r="L187" s="13">
        <v>7</v>
      </c>
      <c r="M187" s="13" t="s">
        <v>570</v>
      </c>
      <c r="N187" s="13" t="s">
        <v>571</v>
      </c>
      <c r="O187" s="13">
        <v>9752.9599999999991</v>
      </c>
      <c r="P187" s="13">
        <v>9752.9599999999991</v>
      </c>
      <c r="Q187" s="13">
        <v>24382.38</v>
      </c>
      <c r="R187" s="13">
        <v>23606.83</v>
      </c>
      <c r="S187" s="13" t="s">
        <v>110</v>
      </c>
      <c r="T187" s="13">
        <v>256511483</v>
      </c>
      <c r="U187" s="28">
        <v>46001</v>
      </c>
      <c r="V187" s="28"/>
      <c r="W187" s="13"/>
      <c r="X187" s="13" t="s">
        <v>94</v>
      </c>
      <c r="Y187" s="13" t="s">
        <v>132</v>
      </c>
      <c r="Z187" s="13" t="s">
        <v>96</v>
      </c>
      <c r="AA187" s="13" t="s">
        <v>96</v>
      </c>
      <c r="AB187" s="13" t="s">
        <v>137</v>
      </c>
      <c r="AC187" s="13" t="s">
        <v>105</v>
      </c>
      <c r="AD187" s="13"/>
      <c r="AE187" s="13"/>
      <c r="AF187" s="13"/>
      <c r="AG187" s="13"/>
      <c r="AH187" s="13" t="s">
        <v>127</v>
      </c>
      <c r="AI187" s="13">
        <v>0</v>
      </c>
      <c r="AJ187" s="13">
        <v>0.6</v>
      </c>
      <c r="AK187" s="13">
        <v>0.9</v>
      </c>
      <c r="AL187" s="13" t="s">
        <v>163</v>
      </c>
      <c r="AM187" s="13" t="s">
        <v>117</v>
      </c>
      <c r="AN187" s="13"/>
      <c r="AO187" s="13" t="s">
        <v>96</v>
      </c>
      <c r="AP187" s="13" t="s">
        <v>99</v>
      </c>
      <c r="AQ187" s="13" t="s">
        <v>99</v>
      </c>
      <c r="AR187" s="13"/>
      <c r="AS187" s="13" t="s">
        <v>99</v>
      </c>
      <c r="AT187" s="13"/>
      <c r="AU187" s="13"/>
      <c r="AV187" s="13"/>
      <c r="AW187" s="13"/>
      <c r="AX187" s="13"/>
      <c r="AY187" s="13"/>
      <c r="AZ187" s="13"/>
      <c r="BA187" s="13"/>
      <c r="BB187" s="13" t="s">
        <v>96</v>
      </c>
      <c r="BC187" s="13"/>
      <c r="BD187" s="13"/>
      <c r="BE187" s="13"/>
      <c r="BF187" s="13"/>
      <c r="BG187" s="28">
        <v>46000</v>
      </c>
      <c r="BH187" s="13" t="s">
        <v>112</v>
      </c>
      <c r="BI187" s="13"/>
      <c r="BJ187" s="13"/>
    </row>
    <row r="188" spans="1:62" x14ac:dyDescent="0.25">
      <c r="A188" s="13">
        <v>2025</v>
      </c>
      <c r="B188" s="28">
        <v>46003</v>
      </c>
      <c r="C188" s="28">
        <v>46000</v>
      </c>
      <c r="D188" s="28">
        <v>46000</v>
      </c>
      <c r="E188" s="13" t="s">
        <v>113</v>
      </c>
      <c r="F188" s="13" t="s">
        <v>151</v>
      </c>
      <c r="G188" s="13" t="s">
        <v>147</v>
      </c>
      <c r="H188" s="13" t="s">
        <v>11</v>
      </c>
      <c r="I188" s="13" t="s">
        <v>114</v>
      </c>
      <c r="J188" s="13" t="s">
        <v>91</v>
      </c>
      <c r="K188" s="28">
        <v>46000</v>
      </c>
      <c r="L188" s="13">
        <v>7</v>
      </c>
      <c r="M188" s="13" t="s">
        <v>572</v>
      </c>
      <c r="N188" s="13" t="s">
        <v>573</v>
      </c>
      <c r="O188" s="13">
        <v>9815.48</v>
      </c>
      <c r="P188" s="13">
        <v>9815.48</v>
      </c>
      <c r="Q188" s="13">
        <v>156801.88</v>
      </c>
      <c r="R188" s="13">
        <v>141318.9</v>
      </c>
      <c r="S188" s="13" t="s">
        <v>93</v>
      </c>
      <c r="T188" s="13">
        <v>256512409</v>
      </c>
      <c r="U188" s="28">
        <v>46008</v>
      </c>
      <c r="V188" s="28"/>
      <c r="W188" s="13"/>
      <c r="X188" s="13" t="s">
        <v>94</v>
      </c>
      <c r="Y188" s="13" t="s">
        <v>132</v>
      </c>
      <c r="Z188" s="13" t="s">
        <v>96</v>
      </c>
      <c r="AA188" s="13" t="s">
        <v>96</v>
      </c>
      <c r="AB188" s="13" t="s">
        <v>137</v>
      </c>
      <c r="AC188" s="13" t="s">
        <v>105</v>
      </c>
      <c r="AD188" s="13"/>
      <c r="AE188" s="13"/>
      <c r="AF188" s="13"/>
      <c r="AG188" s="13"/>
      <c r="AH188" s="13" t="s">
        <v>127</v>
      </c>
      <c r="AI188" s="13">
        <v>0</v>
      </c>
      <c r="AJ188" s="13">
        <v>0.94</v>
      </c>
      <c r="AK188" s="13">
        <v>0.9</v>
      </c>
      <c r="AL188" s="13" t="s">
        <v>160</v>
      </c>
      <c r="AM188" s="13" t="s">
        <v>111</v>
      </c>
      <c r="AN188" s="13"/>
      <c r="AO188" s="13" t="s">
        <v>96</v>
      </c>
      <c r="AP188" s="13" t="s">
        <v>99</v>
      </c>
      <c r="AQ188" s="13" t="s">
        <v>99</v>
      </c>
      <c r="AR188" s="13"/>
      <c r="AS188" s="13" t="s">
        <v>99</v>
      </c>
      <c r="AT188" s="13"/>
      <c r="AU188" s="13"/>
      <c r="AV188" s="13"/>
      <c r="AW188" s="13"/>
      <c r="AX188" s="13"/>
      <c r="AY188" s="13"/>
      <c r="AZ188" s="13"/>
      <c r="BA188" s="13"/>
      <c r="BB188" s="13" t="s">
        <v>96</v>
      </c>
      <c r="BC188" s="13"/>
      <c r="BD188" s="13"/>
      <c r="BE188" s="13"/>
      <c r="BF188" s="13"/>
      <c r="BG188" s="28"/>
      <c r="BH188" s="13" t="s">
        <v>112</v>
      </c>
      <c r="BI188" s="13"/>
      <c r="BJ188" s="13"/>
    </row>
    <row r="189" spans="1:62" x14ac:dyDescent="0.25">
      <c r="A189" s="13">
        <v>2025</v>
      </c>
      <c r="B189" s="28">
        <v>46003</v>
      </c>
      <c r="C189" s="28">
        <v>46000</v>
      </c>
      <c r="D189" s="28"/>
      <c r="E189" s="13" t="s">
        <v>120</v>
      </c>
      <c r="F189" s="13" t="s">
        <v>150</v>
      </c>
      <c r="G189" s="13" t="s">
        <v>147</v>
      </c>
      <c r="H189" s="13" t="s">
        <v>12</v>
      </c>
      <c r="I189" s="13" t="s">
        <v>139</v>
      </c>
      <c r="J189" s="13" t="s">
        <v>91</v>
      </c>
      <c r="K189" s="28">
        <v>46000</v>
      </c>
      <c r="L189" s="13">
        <v>7</v>
      </c>
      <c r="M189" s="13" t="s">
        <v>574</v>
      </c>
      <c r="N189" s="13" t="s">
        <v>575</v>
      </c>
      <c r="O189" s="13">
        <v>5000</v>
      </c>
      <c r="P189" s="13">
        <v>78157.84</v>
      </c>
      <c r="Q189" s="13">
        <v>130263.05</v>
      </c>
      <c r="R189" s="13">
        <v>120135.81</v>
      </c>
      <c r="S189" s="13" t="s">
        <v>129</v>
      </c>
      <c r="T189" s="13">
        <v>256397363</v>
      </c>
      <c r="U189" s="28">
        <v>46010</v>
      </c>
      <c r="V189" s="28"/>
      <c r="W189" s="13"/>
      <c r="X189" s="13" t="s">
        <v>94</v>
      </c>
      <c r="Y189" s="13" t="s">
        <v>104</v>
      </c>
      <c r="Z189" s="13" t="s">
        <v>95</v>
      </c>
      <c r="AA189" s="13" t="s">
        <v>96</v>
      </c>
      <c r="AB189" s="13" t="s">
        <v>6</v>
      </c>
      <c r="AC189" s="13" t="s">
        <v>105</v>
      </c>
      <c r="AD189" s="13"/>
      <c r="AE189" s="13"/>
      <c r="AF189" s="13"/>
      <c r="AG189" s="13" t="s">
        <v>576</v>
      </c>
      <c r="AH189" s="13">
        <v>90</v>
      </c>
      <c r="AI189" s="13">
        <v>1.12E-2</v>
      </c>
      <c r="AJ189" s="13">
        <v>0.4</v>
      </c>
      <c r="AK189" s="13">
        <v>0.9</v>
      </c>
      <c r="AL189" s="13" t="s">
        <v>142</v>
      </c>
      <c r="AM189" s="13" t="s">
        <v>164</v>
      </c>
      <c r="AN189" s="13"/>
      <c r="AO189" s="13" t="s">
        <v>96</v>
      </c>
      <c r="AP189" s="13">
        <v>61</v>
      </c>
      <c r="AQ189" s="13">
        <v>1693.14</v>
      </c>
      <c r="AR189" s="13"/>
      <c r="AS189" s="13">
        <v>46041</v>
      </c>
      <c r="AT189" s="13"/>
      <c r="AU189" s="13"/>
      <c r="AV189" s="13" t="s">
        <v>115</v>
      </c>
      <c r="AW189" s="13" t="s">
        <v>101</v>
      </c>
      <c r="AX189" s="13" t="s">
        <v>116</v>
      </c>
      <c r="AY189" s="13"/>
      <c r="AZ189" s="13"/>
      <c r="BA189" s="13"/>
      <c r="BB189" s="13" t="s">
        <v>95</v>
      </c>
      <c r="BC189" s="13" t="s">
        <v>109</v>
      </c>
      <c r="BD189" s="13"/>
      <c r="BE189" s="13"/>
      <c r="BF189" s="13"/>
      <c r="BG189" s="28"/>
      <c r="BH189" s="13" t="s">
        <v>112</v>
      </c>
      <c r="BI189" s="13"/>
      <c r="BJ189" s="13"/>
    </row>
    <row r="190" spans="1:62" x14ac:dyDescent="0.25">
      <c r="A190" s="13">
        <v>2025</v>
      </c>
      <c r="B190" s="28">
        <v>46003</v>
      </c>
      <c r="C190" s="28">
        <v>46000</v>
      </c>
      <c r="D190" s="28">
        <v>46001</v>
      </c>
      <c r="E190" s="13" t="s">
        <v>120</v>
      </c>
      <c r="F190" s="13" t="s">
        <v>150</v>
      </c>
      <c r="G190" s="13" t="s">
        <v>147</v>
      </c>
      <c r="H190" s="13" t="s">
        <v>12</v>
      </c>
      <c r="I190" s="13" t="s">
        <v>139</v>
      </c>
      <c r="J190" s="13" t="s">
        <v>91</v>
      </c>
      <c r="K190" s="28">
        <v>46000</v>
      </c>
      <c r="L190" s="13">
        <v>7</v>
      </c>
      <c r="M190" s="13" t="s">
        <v>577</v>
      </c>
      <c r="N190" s="13" t="s">
        <v>578</v>
      </c>
      <c r="O190" s="13">
        <v>7000</v>
      </c>
      <c r="P190" s="13">
        <v>35068.080000000002</v>
      </c>
      <c r="Q190" s="13">
        <v>77929.03</v>
      </c>
      <c r="R190" s="13">
        <v>51451.85</v>
      </c>
      <c r="S190" s="13" t="s">
        <v>93</v>
      </c>
      <c r="T190" s="13">
        <v>256396271</v>
      </c>
      <c r="U190" s="28">
        <v>46014</v>
      </c>
      <c r="V190" s="28"/>
      <c r="W190" s="13"/>
      <c r="X190" s="13" t="s">
        <v>94</v>
      </c>
      <c r="Y190" s="13" t="s">
        <v>104</v>
      </c>
      <c r="Z190" s="13" t="s">
        <v>95</v>
      </c>
      <c r="AA190" s="13" t="s">
        <v>96</v>
      </c>
      <c r="AB190" s="13" t="s">
        <v>7</v>
      </c>
      <c r="AC190" s="13" t="s">
        <v>105</v>
      </c>
      <c r="AD190" s="13"/>
      <c r="AE190" s="13"/>
      <c r="AF190" s="13"/>
      <c r="AG190" s="13"/>
      <c r="AH190" s="13">
        <v>90</v>
      </c>
      <c r="AI190" s="13">
        <v>1.12E-2</v>
      </c>
      <c r="AJ190" s="13">
        <v>0.55000000000000004</v>
      </c>
      <c r="AK190" s="13">
        <v>0.9</v>
      </c>
      <c r="AL190" s="13" t="s">
        <v>153</v>
      </c>
      <c r="AM190" s="13" t="s">
        <v>168</v>
      </c>
      <c r="AN190" s="13"/>
      <c r="AO190" s="13" t="s">
        <v>96</v>
      </c>
      <c r="AP190" s="13">
        <v>49</v>
      </c>
      <c r="AQ190" s="13">
        <v>766.92</v>
      </c>
      <c r="AR190" s="13"/>
      <c r="AS190" s="13">
        <v>46045</v>
      </c>
      <c r="AT190" s="13"/>
      <c r="AU190" s="13"/>
      <c r="AV190" s="13" t="s">
        <v>115</v>
      </c>
      <c r="AW190" s="13" t="s">
        <v>101</v>
      </c>
      <c r="AX190" s="13" t="s">
        <v>116</v>
      </c>
      <c r="AY190" s="13"/>
      <c r="AZ190" s="13"/>
      <c r="BA190" s="13"/>
      <c r="BB190" s="13" t="s">
        <v>95</v>
      </c>
      <c r="BC190" s="13" t="s">
        <v>109</v>
      </c>
      <c r="BD190" s="13"/>
      <c r="BE190" s="13"/>
      <c r="BF190" s="13"/>
      <c r="BG190" s="28"/>
      <c r="BH190" s="13" t="s">
        <v>112</v>
      </c>
      <c r="BI190" s="13"/>
      <c r="BJ190" s="13"/>
    </row>
    <row r="191" spans="1:62" x14ac:dyDescent="0.25">
      <c r="A191" s="13">
        <v>2025</v>
      </c>
      <c r="B191" s="28">
        <v>46003</v>
      </c>
      <c r="C191" s="28">
        <v>46000</v>
      </c>
      <c r="D191" s="28">
        <v>46000</v>
      </c>
      <c r="E191" s="13" t="s">
        <v>113</v>
      </c>
      <c r="F191" s="13" t="s">
        <v>151</v>
      </c>
      <c r="G191" s="13" t="s">
        <v>147</v>
      </c>
      <c r="H191" s="13" t="s">
        <v>11</v>
      </c>
      <c r="I191" s="13" t="s">
        <v>114</v>
      </c>
      <c r="J191" s="13" t="s">
        <v>91</v>
      </c>
      <c r="K191" s="28">
        <v>46000</v>
      </c>
      <c r="L191" s="13">
        <v>7</v>
      </c>
      <c r="M191" s="13" t="s">
        <v>579</v>
      </c>
      <c r="N191" s="13" t="s">
        <v>580</v>
      </c>
      <c r="O191" s="13">
        <v>3663.46</v>
      </c>
      <c r="P191" s="13">
        <v>3663.46</v>
      </c>
      <c r="Q191" s="13">
        <v>37004.49</v>
      </c>
      <c r="R191" s="13">
        <v>23875.67</v>
      </c>
      <c r="S191" s="13" t="s">
        <v>93</v>
      </c>
      <c r="T191" s="13">
        <v>256510480</v>
      </c>
      <c r="U191" s="28">
        <v>46001</v>
      </c>
      <c r="V191" s="28"/>
      <c r="W191" s="13"/>
      <c r="X191" s="13" t="s">
        <v>94</v>
      </c>
      <c r="Y191" s="13" t="s">
        <v>132</v>
      </c>
      <c r="Z191" s="13" t="s">
        <v>96</v>
      </c>
      <c r="AA191" s="13" t="s">
        <v>96</v>
      </c>
      <c r="AB191" s="13" t="s">
        <v>7</v>
      </c>
      <c r="AC191" s="13" t="s">
        <v>105</v>
      </c>
      <c r="AD191" s="13"/>
      <c r="AE191" s="13"/>
      <c r="AF191" s="13"/>
      <c r="AG191" s="13"/>
      <c r="AH191" s="13" t="s">
        <v>127</v>
      </c>
      <c r="AI191" s="13">
        <v>0</v>
      </c>
      <c r="AJ191" s="13">
        <v>0.90100000000000002</v>
      </c>
      <c r="AK191" s="13">
        <v>0.9</v>
      </c>
      <c r="AL191" s="13" t="s">
        <v>163</v>
      </c>
      <c r="AM191" s="13" t="s">
        <v>125</v>
      </c>
      <c r="AN191" s="13"/>
      <c r="AO191" s="13" t="s">
        <v>96</v>
      </c>
      <c r="AP191" s="13" t="s">
        <v>99</v>
      </c>
      <c r="AQ191" s="13" t="s">
        <v>99</v>
      </c>
      <c r="AR191" s="13"/>
      <c r="AS191" s="13" t="s">
        <v>99</v>
      </c>
      <c r="AT191" s="13"/>
      <c r="AU191" s="13"/>
      <c r="AV191" s="13"/>
      <c r="AW191" s="13"/>
      <c r="AX191" s="13"/>
      <c r="AY191" s="13"/>
      <c r="AZ191" s="13"/>
      <c r="BA191" s="13"/>
      <c r="BB191" s="13" t="s">
        <v>96</v>
      </c>
      <c r="BC191" s="13"/>
      <c r="BD191" s="13"/>
      <c r="BE191" s="13"/>
      <c r="BF191" s="13"/>
      <c r="BG191" s="28"/>
      <c r="BH191" s="13" t="s">
        <v>112</v>
      </c>
      <c r="BI191" s="13"/>
      <c r="BJ191" s="13"/>
    </row>
    <row r="192" spans="1:62" x14ac:dyDescent="0.25">
      <c r="A192" s="13">
        <v>2025</v>
      </c>
      <c r="B192" s="28">
        <v>46003</v>
      </c>
      <c r="C192" s="28">
        <v>46000</v>
      </c>
      <c r="D192" s="28">
        <v>46000</v>
      </c>
      <c r="E192" s="13" t="s">
        <v>113</v>
      </c>
      <c r="F192" s="13" t="s">
        <v>151</v>
      </c>
      <c r="G192" s="13" t="s">
        <v>147</v>
      </c>
      <c r="H192" s="13" t="s">
        <v>11</v>
      </c>
      <c r="I192" s="13" t="s">
        <v>114</v>
      </c>
      <c r="J192" s="13" t="s">
        <v>91</v>
      </c>
      <c r="K192" s="28">
        <v>46000</v>
      </c>
      <c r="L192" s="13">
        <v>7</v>
      </c>
      <c r="M192" s="13" t="s">
        <v>581</v>
      </c>
      <c r="N192" s="13" t="s">
        <v>582</v>
      </c>
      <c r="O192" s="13">
        <v>999.99</v>
      </c>
      <c r="P192" s="13">
        <v>12107.9</v>
      </c>
      <c r="Q192" s="13">
        <v>60539.360000000001</v>
      </c>
      <c r="R192" s="13">
        <v>19484.86</v>
      </c>
      <c r="S192" s="13" t="s">
        <v>110</v>
      </c>
      <c r="T192" s="13">
        <v>256504029</v>
      </c>
      <c r="U192" s="28">
        <v>46002</v>
      </c>
      <c r="V192" s="28"/>
      <c r="W192" s="13"/>
      <c r="X192" s="13" t="s">
        <v>94</v>
      </c>
      <c r="Y192" s="13" t="s">
        <v>104</v>
      </c>
      <c r="Z192" s="13" t="s">
        <v>95</v>
      </c>
      <c r="AA192" s="13" t="s">
        <v>96</v>
      </c>
      <c r="AB192" s="13" t="s">
        <v>7</v>
      </c>
      <c r="AC192" s="13" t="s">
        <v>97</v>
      </c>
      <c r="AD192" s="13"/>
      <c r="AE192" s="13"/>
      <c r="AF192" s="13"/>
      <c r="AG192" s="13"/>
      <c r="AH192" s="13">
        <v>90</v>
      </c>
      <c r="AI192" s="13">
        <v>0.01</v>
      </c>
      <c r="AJ192" s="13">
        <v>0.8</v>
      </c>
      <c r="AK192" s="13">
        <v>0.9</v>
      </c>
      <c r="AL192" s="13" t="s">
        <v>163</v>
      </c>
      <c r="AM192" s="13" t="s">
        <v>130</v>
      </c>
      <c r="AN192" s="13"/>
      <c r="AO192" s="13" t="s">
        <v>96</v>
      </c>
      <c r="AP192" s="13">
        <v>49</v>
      </c>
      <c r="AQ192" s="13">
        <v>292.73</v>
      </c>
      <c r="AR192" s="13"/>
      <c r="AS192" s="13">
        <v>46033</v>
      </c>
      <c r="AT192" s="13"/>
      <c r="AU192" s="13"/>
      <c r="AV192" s="13" t="s">
        <v>115</v>
      </c>
      <c r="AW192" s="13" t="s">
        <v>101</v>
      </c>
      <c r="AX192" s="13" t="s">
        <v>116</v>
      </c>
      <c r="AY192" s="13"/>
      <c r="AZ192" s="13"/>
      <c r="BA192" s="13"/>
      <c r="BB192" s="13" t="s">
        <v>95</v>
      </c>
      <c r="BC192" s="13" t="s">
        <v>109</v>
      </c>
      <c r="BD192" s="13"/>
      <c r="BE192" s="13"/>
      <c r="BF192" s="13"/>
      <c r="BG192" s="28">
        <v>46000</v>
      </c>
      <c r="BH192" s="13" t="s">
        <v>112</v>
      </c>
      <c r="BI192" s="13"/>
      <c r="BJ192" s="13"/>
    </row>
    <row r="193" spans="1:62" x14ac:dyDescent="0.25">
      <c r="A193" s="13">
        <v>2025</v>
      </c>
      <c r="B193" s="28">
        <v>46003</v>
      </c>
      <c r="C193" s="28">
        <v>46000</v>
      </c>
      <c r="D193" s="28"/>
      <c r="E193" s="13" t="s">
        <v>120</v>
      </c>
      <c r="F193" s="13" t="s">
        <v>150</v>
      </c>
      <c r="G193" s="13" t="s">
        <v>147</v>
      </c>
      <c r="H193" s="13" t="s">
        <v>12</v>
      </c>
      <c r="I193" s="13" t="s">
        <v>139</v>
      </c>
      <c r="J193" s="13" t="s">
        <v>91</v>
      </c>
      <c r="K193" s="28">
        <v>46000</v>
      </c>
      <c r="L193" s="13">
        <v>7</v>
      </c>
      <c r="M193" s="13" t="s">
        <v>583</v>
      </c>
      <c r="N193" s="13" t="s">
        <v>584</v>
      </c>
      <c r="O193" s="13">
        <v>3856.15</v>
      </c>
      <c r="P193" s="13">
        <v>3856.15</v>
      </c>
      <c r="Q193" s="13">
        <v>19237.849999999999</v>
      </c>
      <c r="R193" s="13">
        <v>17400.29</v>
      </c>
      <c r="S193" s="13" t="s">
        <v>129</v>
      </c>
      <c r="T193" s="13">
        <v>256507481</v>
      </c>
      <c r="U193" s="28">
        <v>46006</v>
      </c>
      <c r="V193" s="28"/>
      <c r="W193" s="13"/>
      <c r="X193" s="13" t="s">
        <v>94</v>
      </c>
      <c r="Y193" s="13" t="s">
        <v>104</v>
      </c>
      <c r="Z193" s="13" t="s">
        <v>96</v>
      </c>
      <c r="AA193" s="13" t="s">
        <v>96</v>
      </c>
      <c r="AB193" s="13" t="s">
        <v>6</v>
      </c>
      <c r="AC193" s="13" t="s">
        <v>97</v>
      </c>
      <c r="AD193" s="13"/>
      <c r="AE193" s="13"/>
      <c r="AF193" s="13"/>
      <c r="AG193" s="13" t="s">
        <v>585</v>
      </c>
      <c r="AH193" s="13">
        <v>90</v>
      </c>
      <c r="AI193" s="13">
        <v>1.12E-2</v>
      </c>
      <c r="AJ193" s="13">
        <v>0.8</v>
      </c>
      <c r="AK193" s="13">
        <v>0.9</v>
      </c>
      <c r="AL193" s="13" t="s">
        <v>179</v>
      </c>
      <c r="AM193" s="13" t="s">
        <v>124</v>
      </c>
      <c r="AN193" s="13"/>
      <c r="AO193" s="13" t="s">
        <v>96</v>
      </c>
      <c r="AP193" s="13" t="s">
        <v>99</v>
      </c>
      <c r="AQ193" s="13" t="s">
        <v>99</v>
      </c>
      <c r="AR193" s="13"/>
      <c r="AS193" s="13" t="s">
        <v>99</v>
      </c>
      <c r="AT193" s="13"/>
      <c r="AU193" s="13"/>
      <c r="AV193" s="13"/>
      <c r="AW193" s="13"/>
      <c r="AX193" s="13"/>
      <c r="AY193" s="13"/>
      <c r="AZ193" s="13"/>
      <c r="BA193" s="13"/>
      <c r="BB193" s="13" t="s">
        <v>96</v>
      </c>
      <c r="BC193" s="13"/>
      <c r="BD193" s="13"/>
      <c r="BE193" s="13"/>
      <c r="BF193" s="13"/>
      <c r="BG193" s="28"/>
      <c r="BH193" s="13" t="s">
        <v>112</v>
      </c>
      <c r="BI193" s="13"/>
      <c r="BJ193" s="13"/>
    </row>
    <row r="194" spans="1:62" x14ac:dyDescent="0.25">
      <c r="A194" s="13">
        <v>2025</v>
      </c>
      <c r="B194" s="28">
        <v>46003</v>
      </c>
      <c r="C194" s="28">
        <v>46000</v>
      </c>
      <c r="D194" s="28">
        <v>46000</v>
      </c>
      <c r="E194" s="13" t="s">
        <v>113</v>
      </c>
      <c r="F194" s="13" t="s">
        <v>151</v>
      </c>
      <c r="G194" s="13" t="s">
        <v>147</v>
      </c>
      <c r="H194" s="13" t="s">
        <v>11</v>
      </c>
      <c r="I194" s="13" t="s">
        <v>114</v>
      </c>
      <c r="J194" s="13" t="s">
        <v>91</v>
      </c>
      <c r="K194" s="28">
        <v>46000</v>
      </c>
      <c r="L194" s="13">
        <v>7</v>
      </c>
      <c r="M194" s="13" t="s">
        <v>586</v>
      </c>
      <c r="N194" s="13" t="s">
        <v>587</v>
      </c>
      <c r="O194" s="13">
        <v>1475.93</v>
      </c>
      <c r="P194" s="13">
        <v>106266.96</v>
      </c>
      <c r="Q194" s="13">
        <v>236148.82</v>
      </c>
      <c r="R194" s="13">
        <v>192461.67</v>
      </c>
      <c r="S194" s="13" t="s">
        <v>110</v>
      </c>
      <c r="T194" s="13">
        <v>256503817</v>
      </c>
      <c r="U194" s="28">
        <v>46009</v>
      </c>
      <c r="V194" s="28"/>
      <c r="W194" s="13"/>
      <c r="X194" s="13" t="s">
        <v>94</v>
      </c>
      <c r="Y194" s="13" t="s">
        <v>132</v>
      </c>
      <c r="Z194" s="13" t="s">
        <v>96</v>
      </c>
      <c r="AA194" s="13" t="s">
        <v>96</v>
      </c>
      <c r="AB194" s="13" t="s">
        <v>6</v>
      </c>
      <c r="AC194" s="13" t="s">
        <v>105</v>
      </c>
      <c r="AD194" s="13"/>
      <c r="AE194" s="13"/>
      <c r="AF194" s="13"/>
      <c r="AG194" s="13"/>
      <c r="AH194" s="13" t="s">
        <v>127</v>
      </c>
      <c r="AI194" s="13">
        <v>0</v>
      </c>
      <c r="AJ194" s="13">
        <v>0.55000000000000004</v>
      </c>
      <c r="AK194" s="13">
        <v>0.9</v>
      </c>
      <c r="AL194" s="13" t="s">
        <v>163</v>
      </c>
      <c r="AM194" s="13" t="s">
        <v>164</v>
      </c>
      <c r="AN194" s="13"/>
      <c r="AO194" s="13" t="s">
        <v>96</v>
      </c>
      <c r="AP194" s="13">
        <v>72</v>
      </c>
      <c r="AQ194" s="13">
        <v>1475.93</v>
      </c>
      <c r="AR194" s="13"/>
      <c r="AS194" s="13">
        <v>46040</v>
      </c>
      <c r="AT194" s="13"/>
      <c r="AU194" s="13"/>
      <c r="AV194" s="13"/>
      <c r="AW194" s="13"/>
      <c r="AX194" s="13"/>
      <c r="AY194" s="13"/>
      <c r="AZ194" s="13"/>
      <c r="BA194" s="13"/>
      <c r="BB194" s="13" t="s">
        <v>96</v>
      </c>
      <c r="BC194" s="13"/>
      <c r="BD194" s="13"/>
      <c r="BE194" s="13"/>
      <c r="BF194" s="13"/>
      <c r="BG194" s="28">
        <v>46009</v>
      </c>
      <c r="BH194" s="13" t="s">
        <v>196</v>
      </c>
      <c r="BI194" s="13"/>
      <c r="BJ194" s="13"/>
    </row>
    <row r="195" spans="1:62" x14ac:dyDescent="0.25">
      <c r="A195" s="13">
        <v>2025</v>
      </c>
      <c r="B195" s="28">
        <v>46003</v>
      </c>
      <c r="C195" s="28">
        <v>46000</v>
      </c>
      <c r="D195" s="28">
        <v>46000</v>
      </c>
      <c r="E195" s="13" t="s">
        <v>148</v>
      </c>
      <c r="F195" s="13" t="s">
        <v>149</v>
      </c>
      <c r="G195" s="13" t="s">
        <v>147</v>
      </c>
      <c r="H195" s="13" t="s">
        <v>12</v>
      </c>
      <c r="I195" s="13" t="s">
        <v>90</v>
      </c>
      <c r="J195" s="13" t="s">
        <v>107</v>
      </c>
      <c r="K195" s="28">
        <v>46000</v>
      </c>
      <c r="L195" s="13">
        <v>7</v>
      </c>
      <c r="M195" s="13" t="s">
        <v>515</v>
      </c>
      <c r="N195" s="13" t="s">
        <v>516</v>
      </c>
      <c r="O195" s="13">
        <v>9999.9699999999993</v>
      </c>
      <c r="P195" s="13">
        <v>273752.13</v>
      </c>
      <c r="Q195" s="13">
        <v>427403.74</v>
      </c>
      <c r="R195" s="13">
        <v>402768.87</v>
      </c>
      <c r="S195" s="13" t="s">
        <v>110</v>
      </c>
      <c r="T195" s="13">
        <v>256490491</v>
      </c>
      <c r="U195" s="28">
        <v>46001</v>
      </c>
      <c r="V195" s="28"/>
      <c r="W195" s="13"/>
      <c r="X195" s="13" t="s">
        <v>94</v>
      </c>
      <c r="Y195" s="13" t="s">
        <v>104</v>
      </c>
      <c r="Z195" s="13" t="s">
        <v>95</v>
      </c>
      <c r="AA195" s="13" t="s">
        <v>96</v>
      </c>
      <c r="AB195" s="13" t="s">
        <v>137</v>
      </c>
      <c r="AC195" s="13" t="s">
        <v>105</v>
      </c>
      <c r="AD195" s="13"/>
      <c r="AE195" s="13"/>
      <c r="AF195" s="13"/>
      <c r="AG195" s="13"/>
      <c r="AH195" s="13">
        <v>90</v>
      </c>
      <c r="AI195" s="13">
        <v>1.12E-2</v>
      </c>
      <c r="AJ195" s="13">
        <v>0.35949999999999999</v>
      </c>
      <c r="AK195" s="13">
        <v>0.9</v>
      </c>
      <c r="AL195" s="13" t="s">
        <v>145</v>
      </c>
      <c r="AM195" s="13" t="s">
        <v>111</v>
      </c>
      <c r="AN195" s="13"/>
      <c r="AO195" s="13" t="s">
        <v>96</v>
      </c>
      <c r="AP195" s="13">
        <v>16</v>
      </c>
      <c r="AQ195" s="13">
        <v>19311.990000000002</v>
      </c>
      <c r="AR195" s="13"/>
      <c r="AS195" s="13">
        <v>46032</v>
      </c>
      <c r="AT195" s="13"/>
      <c r="AU195" s="13"/>
      <c r="AV195" s="13" t="s">
        <v>115</v>
      </c>
      <c r="AW195" s="13" t="s">
        <v>101</v>
      </c>
      <c r="AX195" s="13" t="s">
        <v>102</v>
      </c>
      <c r="AY195" s="13" t="s">
        <v>122</v>
      </c>
      <c r="AZ195" s="13"/>
      <c r="BA195" s="13"/>
      <c r="BB195" s="13" t="s">
        <v>95</v>
      </c>
      <c r="BC195" s="13" t="s">
        <v>109</v>
      </c>
      <c r="BD195" s="13"/>
      <c r="BE195" s="13"/>
      <c r="BF195" s="13"/>
      <c r="BG195" s="28">
        <v>46006</v>
      </c>
      <c r="BH195" s="13" t="s">
        <v>112</v>
      </c>
      <c r="BI195" s="13"/>
      <c r="BJ195" s="13"/>
    </row>
    <row r="196" spans="1:62" x14ac:dyDescent="0.25">
      <c r="A196" s="13">
        <v>2025</v>
      </c>
      <c r="B196" s="28">
        <v>46003</v>
      </c>
      <c r="C196" s="28">
        <v>46000</v>
      </c>
      <c r="D196" s="28">
        <v>46000</v>
      </c>
      <c r="E196" s="13" t="s">
        <v>120</v>
      </c>
      <c r="F196" s="13" t="s">
        <v>150</v>
      </c>
      <c r="G196" s="13" t="s">
        <v>147</v>
      </c>
      <c r="H196" s="13" t="s">
        <v>12</v>
      </c>
      <c r="I196" s="13" t="s">
        <v>139</v>
      </c>
      <c r="J196" s="13" t="s">
        <v>107</v>
      </c>
      <c r="K196" s="28">
        <v>46000</v>
      </c>
      <c r="L196" s="13">
        <v>7</v>
      </c>
      <c r="M196" s="13" t="s">
        <v>588</v>
      </c>
      <c r="N196" s="13" t="s">
        <v>589</v>
      </c>
      <c r="O196" s="13">
        <v>1999.98</v>
      </c>
      <c r="P196" s="13">
        <v>28691.32</v>
      </c>
      <c r="Q196" s="13">
        <v>28691.32</v>
      </c>
      <c r="R196" s="13">
        <v>28347.89</v>
      </c>
      <c r="S196" s="13" t="s">
        <v>110</v>
      </c>
      <c r="T196" s="13">
        <v>256517756</v>
      </c>
      <c r="U196" s="28">
        <v>46006</v>
      </c>
      <c r="V196" s="28"/>
      <c r="W196" s="13"/>
      <c r="X196" s="13" t="s">
        <v>94</v>
      </c>
      <c r="Y196" s="13" t="s">
        <v>104</v>
      </c>
      <c r="Z196" s="13" t="s">
        <v>96</v>
      </c>
      <c r="AA196" s="13" t="s">
        <v>96</v>
      </c>
      <c r="AB196" s="13" t="s">
        <v>6</v>
      </c>
      <c r="AC196" s="13" t="s">
        <v>97</v>
      </c>
      <c r="AD196" s="13"/>
      <c r="AE196" s="13"/>
      <c r="AF196" s="13"/>
      <c r="AG196" s="13"/>
      <c r="AH196" s="13" t="s">
        <v>127</v>
      </c>
      <c r="AI196" s="13">
        <v>1.12E-2</v>
      </c>
      <c r="AJ196" s="13">
        <v>0</v>
      </c>
      <c r="AK196" s="13">
        <v>0.9</v>
      </c>
      <c r="AL196" s="13" t="s">
        <v>179</v>
      </c>
      <c r="AM196" s="13" t="s">
        <v>126</v>
      </c>
      <c r="AN196" s="13"/>
      <c r="AO196" s="13" t="s">
        <v>96</v>
      </c>
      <c r="AP196" s="13">
        <v>11</v>
      </c>
      <c r="AQ196" s="13">
        <v>2880.29</v>
      </c>
      <c r="AR196" s="13"/>
      <c r="AS196" s="13">
        <v>46037</v>
      </c>
      <c r="AT196" s="13"/>
      <c r="AU196" s="13"/>
      <c r="AV196" s="13"/>
      <c r="AW196" s="13"/>
      <c r="AX196" s="13"/>
      <c r="AY196" s="13"/>
      <c r="AZ196" s="13"/>
      <c r="BA196" s="13"/>
      <c r="BB196" s="13" t="s">
        <v>96</v>
      </c>
      <c r="BC196" s="13"/>
      <c r="BD196" s="13"/>
      <c r="BE196" s="13"/>
      <c r="BF196" s="13"/>
      <c r="BG196" s="28">
        <v>46006</v>
      </c>
      <c r="BH196" s="13" t="s">
        <v>196</v>
      </c>
      <c r="BI196" s="13"/>
      <c r="BJ196" s="13"/>
    </row>
    <row r="197" spans="1:62" x14ac:dyDescent="0.25">
      <c r="A197" s="13">
        <v>2025</v>
      </c>
      <c r="B197" s="28">
        <v>46003</v>
      </c>
      <c r="C197" s="28">
        <v>46000</v>
      </c>
      <c r="D197" s="28">
        <v>46000</v>
      </c>
      <c r="E197" s="13" t="s">
        <v>148</v>
      </c>
      <c r="F197" s="13" t="s">
        <v>149</v>
      </c>
      <c r="G197" s="13" t="s">
        <v>147</v>
      </c>
      <c r="H197" s="13" t="s">
        <v>12</v>
      </c>
      <c r="I197" s="13" t="s">
        <v>90</v>
      </c>
      <c r="J197" s="13" t="s">
        <v>91</v>
      </c>
      <c r="K197" s="28">
        <v>46000</v>
      </c>
      <c r="L197" s="13">
        <v>7</v>
      </c>
      <c r="M197" s="13" t="s">
        <v>590</v>
      </c>
      <c r="N197" s="13" t="s">
        <v>591</v>
      </c>
      <c r="O197" s="13">
        <v>10832.89</v>
      </c>
      <c r="P197" s="13">
        <v>10832.89</v>
      </c>
      <c r="Q197" s="13">
        <v>180548.17</v>
      </c>
      <c r="R197" s="13">
        <v>77303.259999999995</v>
      </c>
      <c r="S197" s="13" t="s">
        <v>93</v>
      </c>
      <c r="T197" s="13">
        <v>256503895</v>
      </c>
      <c r="U197" s="28">
        <v>46021</v>
      </c>
      <c r="V197" s="28"/>
      <c r="W197" s="13"/>
      <c r="X197" s="13" t="s">
        <v>94</v>
      </c>
      <c r="Y197" s="13" t="s">
        <v>132</v>
      </c>
      <c r="Z197" s="13" t="s">
        <v>96</v>
      </c>
      <c r="AA197" s="13" t="s">
        <v>96</v>
      </c>
      <c r="AB197" s="13" t="s">
        <v>6</v>
      </c>
      <c r="AC197" s="13" t="s">
        <v>97</v>
      </c>
      <c r="AD197" s="13"/>
      <c r="AE197" s="13"/>
      <c r="AF197" s="13"/>
      <c r="AG197" s="13"/>
      <c r="AH197" s="13" t="s">
        <v>127</v>
      </c>
      <c r="AI197" s="13">
        <v>0</v>
      </c>
      <c r="AJ197" s="13">
        <v>0.94</v>
      </c>
      <c r="AK197" s="13">
        <v>0.9</v>
      </c>
      <c r="AL197" s="13" t="s">
        <v>141</v>
      </c>
      <c r="AM197" s="13" t="s">
        <v>124</v>
      </c>
      <c r="AN197" s="13"/>
      <c r="AO197" s="13" t="s">
        <v>96</v>
      </c>
      <c r="AP197" s="13" t="s">
        <v>99</v>
      </c>
      <c r="AQ197" s="13" t="s">
        <v>99</v>
      </c>
      <c r="AR197" s="13"/>
      <c r="AS197" s="13" t="s">
        <v>99</v>
      </c>
      <c r="AT197" s="13"/>
      <c r="AU197" s="13"/>
      <c r="AV197" s="13"/>
      <c r="AW197" s="13"/>
      <c r="AX197" s="13"/>
      <c r="AY197" s="13"/>
      <c r="AZ197" s="13"/>
      <c r="BA197" s="13"/>
      <c r="BB197" s="13" t="s">
        <v>96</v>
      </c>
      <c r="BC197" s="13"/>
      <c r="BD197" s="13"/>
      <c r="BE197" s="13"/>
      <c r="BF197" s="13"/>
      <c r="BG197" s="28"/>
      <c r="BH197" s="13" t="s">
        <v>112</v>
      </c>
      <c r="BI197" s="13"/>
      <c r="BJ197" s="13"/>
    </row>
    <row r="198" spans="1:62" x14ac:dyDescent="0.25">
      <c r="A198" s="13">
        <v>2025</v>
      </c>
      <c r="B198" s="28">
        <v>46003</v>
      </c>
      <c r="C198" s="28">
        <v>46000</v>
      </c>
      <c r="D198" s="28">
        <v>46002</v>
      </c>
      <c r="E198" s="13" t="s">
        <v>148</v>
      </c>
      <c r="F198" s="13" t="s">
        <v>149</v>
      </c>
      <c r="G198" s="13" t="s">
        <v>147</v>
      </c>
      <c r="H198" s="13" t="s">
        <v>12</v>
      </c>
      <c r="I198" s="13" t="s">
        <v>90</v>
      </c>
      <c r="J198" s="13" t="s">
        <v>91</v>
      </c>
      <c r="K198" s="28">
        <v>46000</v>
      </c>
      <c r="L198" s="13">
        <v>7</v>
      </c>
      <c r="M198" s="13" t="s">
        <v>592</v>
      </c>
      <c r="N198" s="13" t="s">
        <v>593</v>
      </c>
      <c r="O198" s="13">
        <v>38008.959999999999</v>
      </c>
      <c r="P198" s="13">
        <v>38008.959999999999</v>
      </c>
      <c r="Q198" s="13">
        <v>954991.65</v>
      </c>
      <c r="R198" s="13">
        <v>519464.9</v>
      </c>
      <c r="S198" s="13" t="s">
        <v>110</v>
      </c>
      <c r="T198" s="13">
        <v>256427534</v>
      </c>
      <c r="U198" s="28">
        <v>46006</v>
      </c>
      <c r="V198" s="28"/>
      <c r="W198" s="13" t="s">
        <v>118</v>
      </c>
      <c r="X198" s="13" t="s">
        <v>94</v>
      </c>
      <c r="Y198" s="13" t="s">
        <v>104</v>
      </c>
      <c r="Z198" s="13" t="s">
        <v>95</v>
      </c>
      <c r="AA198" s="13" t="s">
        <v>95</v>
      </c>
      <c r="AB198" s="13" t="s">
        <v>6</v>
      </c>
      <c r="AC198" s="13" t="s">
        <v>105</v>
      </c>
      <c r="AD198" s="13"/>
      <c r="AE198" s="13"/>
      <c r="AF198" s="13"/>
      <c r="AG198" s="13"/>
      <c r="AH198" s="13">
        <v>90</v>
      </c>
      <c r="AI198" s="13">
        <v>0</v>
      </c>
      <c r="AJ198" s="13">
        <v>0.96020000000000005</v>
      </c>
      <c r="AK198" s="13">
        <v>0.9</v>
      </c>
      <c r="AL198" s="13" t="s">
        <v>141</v>
      </c>
      <c r="AM198" s="13" t="s">
        <v>126</v>
      </c>
      <c r="AN198" s="13"/>
      <c r="AO198" s="13" t="s">
        <v>96</v>
      </c>
      <c r="AP198" s="13" t="s">
        <v>99</v>
      </c>
      <c r="AQ198" s="13" t="s">
        <v>99</v>
      </c>
      <c r="AR198" s="13"/>
      <c r="AS198" s="13" t="s">
        <v>99</v>
      </c>
      <c r="AT198" s="13"/>
      <c r="AU198" s="13"/>
      <c r="AV198" s="13" t="s">
        <v>121</v>
      </c>
      <c r="AW198" s="13" t="s">
        <v>101</v>
      </c>
      <c r="AX198" s="13" t="s">
        <v>102</v>
      </c>
      <c r="AY198" s="13" t="s">
        <v>154</v>
      </c>
      <c r="AZ198" s="13"/>
      <c r="BA198" s="13"/>
      <c r="BB198" s="13" t="s">
        <v>96</v>
      </c>
      <c r="BC198" s="13"/>
      <c r="BD198" s="13"/>
      <c r="BE198" s="13"/>
      <c r="BF198" s="13"/>
      <c r="BG198" s="28">
        <v>46003</v>
      </c>
      <c r="BH198" s="13" t="s">
        <v>112</v>
      </c>
      <c r="BI198" s="13"/>
      <c r="BJ198" s="13"/>
    </row>
    <row r="199" spans="1:62" x14ac:dyDescent="0.25">
      <c r="A199" s="13">
        <v>2025</v>
      </c>
      <c r="B199" s="28">
        <v>46003</v>
      </c>
      <c r="C199" s="28">
        <v>46001</v>
      </c>
      <c r="D199" s="28">
        <v>46001</v>
      </c>
      <c r="E199" s="13" t="s">
        <v>148</v>
      </c>
      <c r="F199" s="13" t="s">
        <v>149</v>
      </c>
      <c r="G199" s="13" t="s">
        <v>147</v>
      </c>
      <c r="H199" s="13" t="s">
        <v>12</v>
      </c>
      <c r="I199" s="13" t="s">
        <v>90</v>
      </c>
      <c r="J199" s="13" t="s">
        <v>91</v>
      </c>
      <c r="K199" s="28">
        <v>46001</v>
      </c>
      <c r="L199" s="13">
        <v>8</v>
      </c>
      <c r="M199" s="13" t="s">
        <v>594</v>
      </c>
      <c r="N199" s="13" t="s">
        <v>595</v>
      </c>
      <c r="O199" s="13">
        <v>80000.009999999995</v>
      </c>
      <c r="P199" s="13">
        <v>80000.009999999995</v>
      </c>
      <c r="Q199" s="13">
        <v>489084.95</v>
      </c>
      <c r="R199" s="13">
        <v>382352.88</v>
      </c>
      <c r="S199" s="13" t="s">
        <v>110</v>
      </c>
      <c r="T199" s="13">
        <v>256505997</v>
      </c>
      <c r="U199" s="28">
        <v>46002</v>
      </c>
      <c r="V199" s="28"/>
      <c r="W199" s="13"/>
      <c r="X199" s="13" t="s">
        <v>94</v>
      </c>
      <c r="Y199" s="13" t="s">
        <v>104</v>
      </c>
      <c r="Z199" s="13" t="s">
        <v>95</v>
      </c>
      <c r="AA199" s="13" t="s">
        <v>96</v>
      </c>
      <c r="AB199" s="13" t="s">
        <v>7</v>
      </c>
      <c r="AC199" s="13" t="s">
        <v>105</v>
      </c>
      <c r="AD199" s="13"/>
      <c r="AE199" s="13"/>
      <c r="AF199" s="13"/>
      <c r="AG199" s="13"/>
      <c r="AH199" s="13" t="s">
        <v>127</v>
      </c>
      <c r="AI199" s="13">
        <v>0</v>
      </c>
      <c r="AJ199" s="13">
        <v>0.83640000000000003</v>
      </c>
      <c r="AK199" s="13">
        <v>0.9</v>
      </c>
      <c r="AL199" s="13" t="s">
        <v>178</v>
      </c>
      <c r="AM199" s="13" t="s">
        <v>168</v>
      </c>
      <c r="AN199" s="13"/>
      <c r="AO199" s="13" t="s">
        <v>96</v>
      </c>
      <c r="AP199" s="13" t="s">
        <v>99</v>
      </c>
      <c r="AQ199" s="13" t="s">
        <v>99</v>
      </c>
      <c r="AR199" s="13"/>
      <c r="AS199" s="13" t="s">
        <v>99</v>
      </c>
      <c r="AT199" s="13"/>
      <c r="AU199" s="13"/>
      <c r="AV199" s="13" t="s">
        <v>115</v>
      </c>
      <c r="AW199" s="13" t="s">
        <v>101</v>
      </c>
      <c r="AX199" s="13" t="s">
        <v>102</v>
      </c>
      <c r="AY199" s="13" t="s">
        <v>122</v>
      </c>
      <c r="AZ199" s="13"/>
      <c r="BA199" s="13"/>
      <c r="BB199" s="13" t="s">
        <v>95</v>
      </c>
      <c r="BC199" s="13" t="s">
        <v>109</v>
      </c>
      <c r="BD199" s="13"/>
      <c r="BE199" s="13"/>
      <c r="BF199" s="13"/>
      <c r="BG199" s="28">
        <v>46002</v>
      </c>
      <c r="BH199" s="13" t="s">
        <v>112</v>
      </c>
      <c r="BI199" s="13"/>
      <c r="BJ199" s="13"/>
    </row>
    <row r="200" spans="1:62" x14ac:dyDescent="0.25">
      <c r="A200" s="13">
        <v>2025</v>
      </c>
      <c r="B200" s="28">
        <v>46003</v>
      </c>
      <c r="C200" s="28">
        <v>46001</v>
      </c>
      <c r="D200" s="28">
        <v>46001</v>
      </c>
      <c r="E200" s="13" t="s">
        <v>113</v>
      </c>
      <c r="F200" s="13" t="s">
        <v>151</v>
      </c>
      <c r="G200" s="13" t="s">
        <v>147</v>
      </c>
      <c r="H200" s="13" t="s">
        <v>11</v>
      </c>
      <c r="I200" s="13" t="s">
        <v>114</v>
      </c>
      <c r="J200" s="13" t="s">
        <v>91</v>
      </c>
      <c r="K200" s="28">
        <v>46001</v>
      </c>
      <c r="L200" s="13">
        <v>8</v>
      </c>
      <c r="M200" s="13" t="s">
        <v>596</v>
      </c>
      <c r="N200" s="13" t="s">
        <v>597</v>
      </c>
      <c r="O200" s="13">
        <v>347.56</v>
      </c>
      <c r="P200" s="13">
        <v>3475.57</v>
      </c>
      <c r="Q200" s="13">
        <v>23170.48</v>
      </c>
      <c r="R200" s="13">
        <v>13875.86</v>
      </c>
      <c r="S200" s="13" t="s">
        <v>93</v>
      </c>
      <c r="T200" s="13">
        <v>256526846</v>
      </c>
      <c r="U200" s="28">
        <v>46003</v>
      </c>
      <c r="V200" s="28"/>
      <c r="W200" s="13"/>
      <c r="X200" s="13" t="s">
        <v>94</v>
      </c>
      <c r="Y200" s="13" t="s">
        <v>132</v>
      </c>
      <c r="Z200" s="13" t="s">
        <v>96</v>
      </c>
      <c r="AA200" s="13" t="s">
        <v>96</v>
      </c>
      <c r="AB200" s="13" t="s">
        <v>7</v>
      </c>
      <c r="AC200" s="13" t="s">
        <v>105</v>
      </c>
      <c r="AD200" s="13"/>
      <c r="AE200" s="13"/>
      <c r="AF200" s="13"/>
      <c r="AG200" s="13"/>
      <c r="AH200" s="13" t="s">
        <v>127</v>
      </c>
      <c r="AI200" s="13">
        <v>0</v>
      </c>
      <c r="AJ200" s="13">
        <v>0.85</v>
      </c>
      <c r="AK200" s="13">
        <v>0.9</v>
      </c>
      <c r="AL200" s="13" t="s">
        <v>160</v>
      </c>
      <c r="AM200" s="13" t="s">
        <v>168</v>
      </c>
      <c r="AN200" s="13"/>
      <c r="AO200" s="13" t="s">
        <v>96</v>
      </c>
      <c r="AP200" s="13">
        <v>13</v>
      </c>
      <c r="AQ200" s="13">
        <v>260.67</v>
      </c>
      <c r="AR200" s="13"/>
      <c r="AS200" s="13">
        <v>46034</v>
      </c>
      <c r="AT200" s="13"/>
      <c r="AU200" s="13"/>
      <c r="AV200" s="13"/>
      <c r="AW200" s="13"/>
      <c r="AX200" s="13"/>
      <c r="AY200" s="13"/>
      <c r="AZ200" s="13"/>
      <c r="BA200" s="13"/>
      <c r="BB200" s="13" t="s">
        <v>96</v>
      </c>
      <c r="BC200" s="13"/>
      <c r="BD200" s="13"/>
      <c r="BE200" s="13"/>
      <c r="BF200" s="13"/>
      <c r="BG200" s="28"/>
      <c r="BH200" s="13" t="s">
        <v>112</v>
      </c>
      <c r="BI200" s="13"/>
      <c r="BJ200" s="13"/>
    </row>
    <row r="201" spans="1:62" x14ac:dyDescent="0.25">
      <c r="A201" s="13">
        <v>2025</v>
      </c>
      <c r="B201" s="28">
        <v>46003</v>
      </c>
      <c r="C201" s="28">
        <v>46001</v>
      </c>
      <c r="D201" s="28"/>
      <c r="E201" s="13" t="s">
        <v>148</v>
      </c>
      <c r="F201" s="13" t="s">
        <v>149</v>
      </c>
      <c r="G201" s="13" t="s">
        <v>147</v>
      </c>
      <c r="H201" s="13" t="s">
        <v>12</v>
      </c>
      <c r="I201" s="13" t="s">
        <v>90</v>
      </c>
      <c r="J201" s="13" t="s">
        <v>91</v>
      </c>
      <c r="K201" s="28">
        <v>46001</v>
      </c>
      <c r="L201" s="13">
        <v>8</v>
      </c>
      <c r="M201" s="13" t="s">
        <v>598</v>
      </c>
      <c r="N201" s="13" t="s">
        <v>599</v>
      </c>
      <c r="O201" s="13">
        <v>3840.28</v>
      </c>
      <c r="P201" s="13">
        <v>3840.28</v>
      </c>
      <c r="Q201" s="13">
        <v>6194</v>
      </c>
      <c r="R201" s="13">
        <v>5913.61</v>
      </c>
      <c r="S201" s="13" t="s">
        <v>136</v>
      </c>
      <c r="T201" s="13">
        <v>256503678</v>
      </c>
      <c r="U201" s="28">
        <v>46006</v>
      </c>
      <c r="V201" s="28"/>
      <c r="W201" s="13"/>
      <c r="X201" s="13" t="s">
        <v>94</v>
      </c>
      <c r="Y201" s="13" t="s">
        <v>104</v>
      </c>
      <c r="Z201" s="13" t="s">
        <v>96</v>
      </c>
      <c r="AA201" s="13" t="s">
        <v>96</v>
      </c>
      <c r="AB201" s="13" t="s">
        <v>6</v>
      </c>
      <c r="AC201" s="13" t="s">
        <v>105</v>
      </c>
      <c r="AD201" s="13"/>
      <c r="AE201" s="13"/>
      <c r="AF201" s="13"/>
      <c r="AG201" s="13"/>
      <c r="AH201" s="13">
        <v>90</v>
      </c>
      <c r="AI201" s="13">
        <v>0</v>
      </c>
      <c r="AJ201" s="13">
        <v>0.38</v>
      </c>
      <c r="AK201" s="13">
        <v>0.9</v>
      </c>
      <c r="AL201" s="13" t="s">
        <v>178</v>
      </c>
      <c r="AM201" s="13" t="s">
        <v>489</v>
      </c>
      <c r="AN201" s="13"/>
      <c r="AO201" s="13" t="s">
        <v>96</v>
      </c>
      <c r="AP201" s="13" t="s">
        <v>99</v>
      </c>
      <c r="AQ201" s="13" t="s">
        <v>99</v>
      </c>
      <c r="AR201" s="13"/>
      <c r="AS201" s="13" t="s">
        <v>99</v>
      </c>
      <c r="AT201" s="13"/>
      <c r="AU201" s="13"/>
      <c r="AV201" s="13"/>
      <c r="AW201" s="13"/>
      <c r="AX201" s="13"/>
      <c r="AY201" s="13"/>
      <c r="AZ201" s="13"/>
      <c r="BA201" s="13"/>
      <c r="BB201" s="13" t="s">
        <v>96</v>
      </c>
      <c r="BC201" s="13"/>
      <c r="BD201" s="13"/>
      <c r="BE201" s="13"/>
      <c r="BF201" s="13"/>
      <c r="BG201" s="28"/>
      <c r="BH201" s="13" t="s">
        <v>196</v>
      </c>
      <c r="BI201" s="13"/>
      <c r="BJ201" s="13"/>
    </row>
    <row r="202" spans="1:62" x14ac:dyDescent="0.25">
      <c r="A202" s="13">
        <v>2025</v>
      </c>
      <c r="B202" s="28">
        <v>46003</v>
      </c>
      <c r="C202" s="28">
        <v>46001</v>
      </c>
      <c r="D202" s="28">
        <v>46003</v>
      </c>
      <c r="E202" s="13" t="s">
        <v>120</v>
      </c>
      <c r="F202" s="13" t="s">
        <v>150</v>
      </c>
      <c r="G202" s="13" t="s">
        <v>147</v>
      </c>
      <c r="H202" s="13" t="s">
        <v>12</v>
      </c>
      <c r="I202" s="13" t="s">
        <v>139</v>
      </c>
      <c r="J202" s="13" t="s">
        <v>107</v>
      </c>
      <c r="K202" s="28">
        <v>46001</v>
      </c>
      <c r="L202" s="13">
        <v>8</v>
      </c>
      <c r="M202" s="13" t="s">
        <v>284</v>
      </c>
      <c r="N202" s="13" t="s">
        <v>285</v>
      </c>
      <c r="O202" s="13">
        <v>1000</v>
      </c>
      <c r="P202" s="13">
        <v>176584.63</v>
      </c>
      <c r="Q202" s="13">
        <v>176584.63</v>
      </c>
      <c r="R202" s="13">
        <v>172452.36</v>
      </c>
      <c r="S202" s="13" t="s">
        <v>93</v>
      </c>
      <c r="T202" s="13">
        <v>256529658</v>
      </c>
      <c r="U202" s="28">
        <v>46003</v>
      </c>
      <c r="V202" s="28"/>
      <c r="W202" s="13"/>
      <c r="X202" s="13" t="s">
        <v>94</v>
      </c>
      <c r="Y202" s="13" t="s">
        <v>104</v>
      </c>
      <c r="Z202" s="13" t="s">
        <v>95</v>
      </c>
      <c r="AA202" s="13" t="s">
        <v>96</v>
      </c>
      <c r="AB202" s="13" t="s">
        <v>6</v>
      </c>
      <c r="AC202" s="13" t="s">
        <v>105</v>
      </c>
      <c r="AD202" s="13"/>
      <c r="AE202" s="13"/>
      <c r="AF202" s="13"/>
      <c r="AG202" s="13"/>
      <c r="AH202" s="13">
        <v>90</v>
      </c>
      <c r="AI202" s="13">
        <v>1.12E-2</v>
      </c>
      <c r="AJ202" s="13">
        <v>0</v>
      </c>
      <c r="AK202" s="13">
        <v>0.9</v>
      </c>
      <c r="AL202" s="13" t="s">
        <v>144</v>
      </c>
      <c r="AM202" s="13" t="s">
        <v>126</v>
      </c>
      <c r="AN202" s="13"/>
      <c r="AO202" s="13" t="s">
        <v>96</v>
      </c>
      <c r="AP202" s="13">
        <v>97</v>
      </c>
      <c r="AQ202" s="13">
        <v>999.99</v>
      </c>
      <c r="AR202" s="13">
        <v>2199.9899999999998</v>
      </c>
      <c r="AS202" s="13">
        <v>46034</v>
      </c>
      <c r="AT202" s="13"/>
      <c r="AU202" s="13"/>
      <c r="AV202" s="13" t="s">
        <v>121</v>
      </c>
      <c r="AW202" s="13" t="s">
        <v>101</v>
      </c>
      <c r="AX202" s="13" t="s">
        <v>116</v>
      </c>
      <c r="AY202" s="13"/>
      <c r="AZ202" s="13"/>
      <c r="BA202" s="13"/>
      <c r="BB202" s="13" t="s">
        <v>96</v>
      </c>
      <c r="BC202" s="13"/>
      <c r="BD202" s="13"/>
      <c r="BE202" s="13"/>
      <c r="BF202" s="13"/>
      <c r="BG202" s="28"/>
      <c r="BH202" s="13" t="s">
        <v>112</v>
      </c>
      <c r="BI202" s="13"/>
      <c r="BJ202" s="13"/>
    </row>
    <row r="203" spans="1:62" x14ac:dyDescent="0.25">
      <c r="A203" s="13">
        <v>2025</v>
      </c>
      <c r="B203" s="28">
        <v>46003</v>
      </c>
      <c r="C203" s="28">
        <v>46001</v>
      </c>
      <c r="D203" s="28"/>
      <c r="E203" s="13" t="s">
        <v>148</v>
      </c>
      <c r="F203" s="13" t="s">
        <v>149</v>
      </c>
      <c r="G203" s="13" t="s">
        <v>147</v>
      </c>
      <c r="H203" s="13" t="s">
        <v>12</v>
      </c>
      <c r="I203" s="13" t="s">
        <v>90</v>
      </c>
      <c r="J203" s="13" t="s">
        <v>91</v>
      </c>
      <c r="K203" s="28">
        <v>46001</v>
      </c>
      <c r="L203" s="13">
        <v>8</v>
      </c>
      <c r="M203" s="13" t="s">
        <v>600</v>
      </c>
      <c r="N203" s="13" t="s">
        <v>601</v>
      </c>
      <c r="O203" s="13">
        <v>15000</v>
      </c>
      <c r="P203" s="13">
        <v>15000</v>
      </c>
      <c r="Q203" s="13">
        <v>394426.89</v>
      </c>
      <c r="R203" s="13">
        <v>136921.67000000001</v>
      </c>
      <c r="S203" s="13" t="s">
        <v>129</v>
      </c>
      <c r="T203" s="13">
        <v>256527213</v>
      </c>
      <c r="U203" s="28">
        <v>46003</v>
      </c>
      <c r="V203" s="28"/>
      <c r="W203" s="13"/>
      <c r="X203" s="13" t="s">
        <v>94</v>
      </c>
      <c r="Y203" s="13" t="s">
        <v>104</v>
      </c>
      <c r="Z203" s="13" t="s">
        <v>95</v>
      </c>
      <c r="AA203" s="13" t="s">
        <v>96</v>
      </c>
      <c r="AB203" s="13" t="s">
        <v>137</v>
      </c>
      <c r="AC203" s="13" t="s">
        <v>105</v>
      </c>
      <c r="AD203" s="13"/>
      <c r="AE203" s="13"/>
      <c r="AF203" s="13"/>
      <c r="AG203" s="13" t="s">
        <v>610</v>
      </c>
      <c r="AH203" s="13">
        <v>90</v>
      </c>
      <c r="AI203" s="13">
        <v>0</v>
      </c>
      <c r="AJ203" s="13">
        <v>0.96199999999999997</v>
      </c>
      <c r="AK203" s="13">
        <v>0.9</v>
      </c>
      <c r="AL203" s="13" t="s">
        <v>141</v>
      </c>
      <c r="AM203" s="13" t="s">
        <v>128</v>
      </c>
      <c r="AN203" s="13"/>
      <c r="AO203" s="13" t="s">
        <v>96</v>
      </c>
      <c r="AP203" s="13" t="s">
        <v>99</v>
      </c>
      <c r="AQ203" s="13" t="s">
        <v>99</v>
      </c>
      <c r="AR203" s="13"/>
      <c r="AS203" s="13" t="s">
        <v>99</v>
      </c>
      <c r="AT203" s="13"/>
      <c r="AU203" s="13"/>
      <c r="AV203" s="13" t="s">
        <v>121</v>
      </c>
      <c r="AW203" s="13" t="s">
        <v>101</v>
      </c>
      <c r="AX203" s="13" t="s">
        <v>116</v>
      </c>
      <c r="AY203" s="13"/>
      <c r="AZ203" s="13"/>
      <c r="BA203" s="13"/>
      <c r="BB203" s="13" t="s">
        <v>95</v>
      </c>
      <c r="BC203" s="13" t="s">
        <v>109</v>
      </c>
      <c r="BD203" s="13"/>
      <c r="BE203" s="13"/>
      <c r="BF203" s="13"/>
      <c r="BG203" s="28"/>
      <c r="BH203" s="13" t="s">
        <v>112</v>
      </c>
      <c r="BI203" s="13"/>
      <c r="BJ203" s="13"/>
    </row>
    <row r="204" spans="1:62" x14ac:dyDescent="0.25">
      <c r="A204" s="13">
        <v>2025</v>
      </c>
      <c r="B204" s="28">
        <v>46003</v>
      </c>
      <c r="C204" s="28">
        <v>46001</v>
      </c>
      <c r="D204" s="28">
        <v>46001</v>
      </c>
      <c r="E204" s="13" t="s">
        <v>120</v>
      </c>
      <c r="F204" s="13" t="s">
        <v>150</v>
      </c>
      <c r="G204" s="13" t="s">
        <v>147</v>
      </c>
      <c r="H204" s="13" t="s">
        <v>12</v>
      </c>
      <c r="I204" s="13" t="s">
        <v>139</v>
      </c>
      <c r="J204" s="13" t="s">
        <v>107</v>
      </c>
      <c r="K204" s="28">
        <v>46001</v>
      </c>
      <c r="L204" s="13">
        <v>8</v>
      </c>
      <c r="M204" s="13" t="s">
        <v>602</v>
      </c>
      <c r="N204" s="13" t="s">
        <v>603</v>
      </c>
      <c r="O204" s="13">
        <v>10000</v>
      </c>
      <c r="P204" s="13">
        <v>112887.46</v>
      </c>
      <c r="Q204" s="13">
        <v>305101.2</v>
      </c>
      <c r="R204" s="13">
        <v>282425.59000000003</v>
      </c>
      <c r="S204" s="13" t="s">
        <v>93</v>
      </c>
      <c r="T204" s="13">
        <v>256505847</v>
      </c>
      <c r="U204" s="28">
        <v>46010</v>
      </c>
      <c r="V204" s="28"/>
      <c r="W204" s="13"/>
      <c r="X204" s="13" t="s">
        <v>94</v>
      </c>
      <c r="Y204" s="13" t="s">
        <v>104</v>
      </c>
      <c r="Z204" s="13" t="s">
        <v>95</v>
      </c>
      <c r="AA204" s="13" t="s">
        <v>96</v>
      </c>
      <c r="AB204" s="13" t="s">
        <v>7</v>
      </c>
      <c r="AC204" s="13" t="s">
        <v>105</v>
      </c>
      <c r="AD204" s="13"/>
      <c r="AE204" s="13"/>
      <c r="AF204" s="13"/>
      <c r="AG204" s="13"/>
      <c r="AH204" s="13">
        <v>90</v>
      </c>
      <c r="AI204" s="13">
        <v>1.12E-2</v>
      </c>
      <c r="AJ204" s="13">
        <v>0.63</v>
      </c>
      <c r="AK204" s="13">
        <v>0.9</v>
      </c>
      <c r="AL204" s="13" t="s">
        <v>153</v>
      </c>
      <c r="AM204" s="13" t="s">
        <v>168</v>
      </c>
      <c r="AN204" s="13"/>
      <c r="AO204" s="13" t="s">
        <v>96</v>
      </c>
      <c r="AP204" s="13">
        <v>58</v>
      </c>
      <c r="AQ204" s="13">
        <v>2461.88</v>
      </c>
      <c r="AR204" s="13"/>
      <c r="AS204" s="13">
        <v>46041</v>
      </c>
      <c r="AT204" s="13"/>
      <c r="AU204" s="13"/>
      <c r="AV204" s="13" t="s">
        <v>121</v>
      </c>
      <c r="AW204" s="13" t="s">
        <v>101</v>
      </c>
      <c r="AX204" s="13" t="s">
        <v>116</v>
      </c>
      <c r="AY204" s="13"/>
      <c r="AZ204" s="13"/>
      <c r="BA204" s="13"/>
      <c r="BB204" s="13" t="s">
        <v>95</v>
      </c>
      <c r="BC204" s="13" t="s">
        <v>133</v>
      </c>
      <c r="BD204" s="13"/>
      <c r="BE204" s="13"/>
      <c r="BF204" s="13"/>
      <c r="BG204" s="28"/>
      <c r="BH204" s="13" t="s">
        <v>112</v>
      </c>
      <c r="BI204" s="13"/>
      <c r="BJ204" s="13"/>
    </row>
    <row r="205" spans="1:62" x14ac:dyDescent="0.25">
      <c r="A205" s="13">
        <v>2025</v>
      </c>
      <c r="B205" s="28">
        <v>46003</v>
      </c>
      <c r="C205" s="28">
        <v>46001</v>
      </c>
      <c r="D205" s="28">
        <v>46002</v>
      </c>
      <c r="E205" s="13" t="s">
        <v>148</v>
      </c>
      <c r="F205" s="13" t="s">
        <v>149</v>
      </c>
      <c r="G205" s="13" t="s">
        <v>147</v>
      </c>
      <c r="H205" s="13" t="s">
        <v>12</v>
      </c>
      <c r="I205" s="13" t="s">
        <v>90</v>
      </c>
      <c r="J205" s="13" t="s">
        <v>107</v>
      </c>
      <c r="K205" s="28">
        <v>46001</v>
      </c>
      <c r="L205" s="13">
        <v>8</v>
      </c>
      <c r="M205" s="13" t="s">
        <v>604</v>
      </c>
      <c r="N205" s="13" t="s">
        <v>605</v>
      </c>
      <c r="O205" s="13">
        <v>2000</v>
      </c>
      <c r="P205" s="13">
        <v>20744.79</v>
      </c>
      <c r="Q205" s="13">
        <v>20744.79</v>
      </c>
      <c r="R205" s="13">
        <v>17401.919999999998</v>
      </c>
      <c r="S205" s="13" t="s">
        <v>93</v>
      </c>
      <c r="T205" s="13">
        <v>256513463</v>
      </c>
      <c r="U205" s="28">
        <v>46006</v>
      </c>
      <c r="V205" s="28"/>
      <c r="W205" s="13"/>
      <c r="X205" s="13" t="s">
        <v>94</v>
      </c>
      <c r="Y205" s="13" t="s">
        <v>104</v>
      </c>
      <c r="Z205" s="13" t="s">
        <v>96</v>
      </c>
      <c r="AA205" s="13" t="s">
        <v>96</v>
      </c>
      <c r="AB205" s="13" t="s">
        <v>7</v>
      </c>
      <c r="AC205" s="13" t="s">
        <v>97</v>
      </c>
      <c r="AD205" s="13"/>
      <c r="AE205" s="13"/>
      <c r="AF205" s="13"/>
      <c r="AG205" s="13"/>
      <c r="AH205" s="13">
        <v>90</v>
      </c>
      <c r="AI205" s="13">
        <v>1.12E-2</v>
      </c>
      <c r="AJ205" s="13">
        <v>0</v>
      </c>
      <c r="AK205" s="13">
        <v>0.9</v>
      </c>
      <c r="AL205" s="13" t="s">
        <v>178</v>
      </c>
      <c r="AM205" s="13" t="s">
        <v>168</v>
      </c>
      <c r="AN205" s="13"/>
      <c r="AO205" s="13" t="s">
        <v>96</v>
      </c>
      <c r="AP205" s="13">
        <v>13</v>
      </c>
      <c r="AQ205" s="13">
        <v>1718.33</v>
      </c>
      <c r="AR205" s="13"/>
      <c r="AS205" s="13">
        <v>46037</v>
      </c>
      <c r="AT205" s="13"/>
      <c r="AU205" s="13"/>
      <c r="AV205" s="13"/>
      <c r="AW205" s="13"/>
      <c r="AX205" s="13"/>
      <c r="AY205" s="13"/>
      <c r="AZ205" s="13"/>
      <c r="BA205" s="13"/>
      <c r="BB205" s="13" t="s">
        <v>96</v>
      </c>
      <c r="BC205" s="13"/>
      <c r="BD205" s="13"/>
      <c r="BE205" s="13"/>
      <c r="BF205" s="13"/>
      <c r="BG205" s="28"/>
      <c r="BH205" s="13" t="s">
        <v>112</v>
      </c>
      <c r="BI205" s="13"/>
      <c r="BJ205" s="13"/>
    </row>
    <row r="206" spans="1:62" x14ac:dyDescent="0.25">
      <c r="A206" s="13">
        <v>2025</v>
      </c>
      <c r="B206" s="28">
        <v>46003</v>
      </c>
      <c r="C206" s="28">
        <v>46001</v>
      </c>
      <c r="D206" s="28">
        <v>46001</v>
      </c>
      <c r="E206" s="13" t="s">
        <v>120</v>
      </c>
      <c r="F206" s="13" t="s">
        <v>150</v>
      </c>
      <c r="G206" s="13" t="s">
        <v>147</v>
      </c>
      <c r="H206" s="13" t="s">
        <v>12</v>
      </c>
      <c r="I206" s="13" t="s">
        <v>139</v>
      </c>
      <c r="J206" s="13" t="s">
        <v>91</v>
      </c>
      <c r="K206" s="28">
        <v>46001</v>
      </c>
      <c r="L206" s="13">
        <v>8</v>
      </c>
      <c r="M206" s="13" t="s">
        <v>188</v>
      </c>
      <c r="N206" s="13" t="s">
        <v>189</v>
      </c>
      <c r="O206" s="13">
        <v>3000</v>
      </c>
      <c r="P206" s="13">
        <v>55166.32</v>
      </c>
      <c r="Q206" s="13">
        <v>153239.78</v>
      </c>
      <c r="R206" s="13">
        <v>136024.85</v>
      </c>
      <c r="S206" s="13" t="s">
        <v>110</v>
      </c>
      <c r="T206" s="13">
        <v>256517509</v>
      </c>
      <c r="U206" s="28">
        <v>46003</v>
      </c>
      <c r="V206" s="28"/>
      <c r="W206" s="13"/>
      <c r="X206" s="13" t="s">
        <v>94</v>
      </c>
      <c r="Y206" s="13" t="s">
        <v>104</v>
      </c>
      <c r="Z206" s="13" t="s">
        <v>96</v>
      </c>
      <c r="AA206" s="13" t="s">
        <v>96</v>
      </c>
      <c r="AB206" s="13" t="s">
        <v>7</v>
      </c>
      <c r="AC206" s="13" t="s">
        <v>105</v>
      </c>
      <c r="AD206" s="13"/>
      <c r="AE206" s="13"/>
      <c r="AF206" s="13"/>
      <c r="AG206" s="13"/>
      <c r="AH206" s="13" t="s">
        <v>127</v>
      </c>
      <c r="AI206" s="13">
        <v>0.01</v>
      </c>
      <c r="AJ206" s="13">
        <v>0.64</v>
      </c>
      <c r="AK206" s="13">
        <v>0.9</v>
      </c>
      <c r="AL206" s="13" t="s">
        <v>144</v>
      </c>
      <c r="AM206" s="13" t="s">
        <v>108</v>
      </c>
      <c r="AN206" s="13"/>
      <c r="AO206" s="13" t="s">
        <v>96</v>
      </c>
      <c r="AP206" s="13">
        <v>10</v>
      </c>
      <c r="AQ206" s="13">
        <v>6094.49</v>
      </c>
      <c r="AR206" s="13"/>
      <c r="AS206" s="13">
        <v>46034</v>
      </c>
      <c r="AT206" s="13"/>
      <c r="AU206" s="13"/>
      <c r="AV206" s="13"/>
      <c r="AW206" s="13"/>
      <c r="AX206" s="13"/>
      <c r="AY206" s="13"/>
      <c r="AZ206" s="13"/>
      <c r="BA206" s="13"/>
      <c r="BB206" s="13" t="s">
        <v>96</v>
      </c>
      <c r="BC206" s="13"/>
      <c r="BD206" s="13"/>
      <c r="BE206" s="13"/>
      <c r="BF206" s="13"/>
      <c r="BG206" s="28">
        <v>46003</v>
      </c>
      <c r="BH206" s="13" t="s">
        <v>196</v>
      </c>
      <c r="BI206" s="13"/>
      <c r="BJ206" s="13"/>
    </row>
    <row r="207" spans="1:62" x14ac:dyDescent="0.25">
      <c r="A207" s="13">
        <v>2025</v>
      </c>
      <c r="B207" s="28">
        <v>46003</v>
      </c>
      <c r="C207" s="28">
        <v>46001</v>
      </c>
      <c r="D207" s="28"/>
      <c r="E207" s="13" t="s">
        <v>152</v>
      </c>
      <c r="F207" s="13" t="s">
        <v>149</v>
      </c>
      <c r="G207" s="13" t="s">
        <v>147</v>
      </c>
      <c r="H207" s="13" t="s">
        <v>12</v>
      </c>
      <c r="I207" s="13" t="s">
        <v>90</v>
      </c>
      <c r="J207" s="13" t="s">
        <v>107</v>
      </c>
      <c r="K207" s="28">
        <v>46001</v>
      </c>
      <c r="L207" s="13">
        <v>8</v>
      </c>
      <c r="M207" s="13" t="s">
        <v>606</v>
      </c>
      <c r="N207" s="13" t="s">
        <v>607</v>
      </c>
      <c r="O207" s="13">
        <v>5000</v>
      </c>
      <c r="P207" s="13">
        <v>484535.33</v>
      </c>
      <c r="Q207" s="13">
        <v>605615.74</v>
      </c>
      <c r="R207" s="13">
        <v>568243.44999999995</v>
      </c>
      <c r="S207" s="13" t="s">
        <v>129</v>
      </c>
      <c r="T207" s="13" t="s">
        <v>98</v>
      </c>
      <c r="U207" s="28">
        <v>46010</v>
      </c>
      <c r="V207" s="28"/>
      <c r="W207" s="13" t="s">
        <v>89</v>
      </c>
      <c r="X207" s="13" t="s">
        <v>94</v>
      </c>
      <c r="Y207" s="13" t="s">
        <v>104</v>
      </c>
      <c r="Z207" s="13" t="s">
        <v>96</v>
      </c>
      <c r="AA207" s="13" t="s">
        <v>96</v>
      </c>
      <c r="AB207" s="13" t="s">
        <v>6</v>
      </c>
      <c r="AC207" s="13" t="s">
        <v>105</v>
      </c>
      <c r="AD207" s="13"/>
      <c r="AE207" s="13"/>
      <c r="AF207" s="13"/>
      <c r="AG207" s="13" t="s">
        <v>672</v>
      </c>
      <c r="AH207" s="13" t="s">
        <v>98</v>
      </c>
      <c r="AI207" s="13">
        <v>1.12E-2</v>
      </c>
      <c r="AJ207" s="13">
        <v>0.2</v>
      </c>
      <c r="AK207" s="13">
        <v>0.9</v>
      </c>
      <c r="AL207" s="13" t="s">
        <v>141</v>
      </c>
      <c r="AM207" s="13" t="s">
        <v>106</v>
      </c>
      <c r="AN207" s="13"/>
      <c r="AO207" s="13" t="s">
        <v>96</v>
      </c>
      <c r="AP207" s="13">
        <v>97</v>
      </c>
      <c r="AQ207" s="13">
        <v>8178.15</v>
      </c>
      <c r="AR207" s="13"/>
      <c r="AS207" s="13">
        <v>46041</v>
      </c>
      <c r="AT207" s="13"/>
      <c r="AU207" s="13"/>
      <c r="AV207" s="13"/>
      <c r="AW207" s="13"/>
      <c r="AX207" s="13"/>
      <c r="AY207" s="13"/>
      <c r="AZ207" s="13"/>
      <c r="BA207" s="13"/>
      <c r="BB207" s="13" t="s">
        <v>96</v>
      </c>
      <c r="BC207" s="13"/>
      <c r="BD207" s="13"/>
      <c r="BE207" s="13"/>
      <c r="BF207" s="13"/>
      <c r="BG207" s="28"/>
      <c r="BH207" s="13" t="s">
        <v>112</v>
      </c>
      <c r="BI207" s="13"/>
      <c r="BJ207" s="13"/>
    </row>
    <row r="208" spans="1:62" x14ac:dyDescent="0.25">
      <c r="A208" s="13">
        <v>2025</v>
      </c>
      <c r="B208" s="28">
        <v>46003</v>
      </c>
      <c r="C208" s="28">
        <v>46002</v>
      </c>
      <c r="D208" s="28">
        <v>46002</v>
      </c>
      <c r="E208" s="13" t="s">
        <v>148</v>
      </c>
      <c r="F208" s="13" t="s">
        <v>149</v>
      </c>
      <c r="G208" s="13" t="s">
        <v>147</v>
      </c>
      <c r="H208" s="13" t="s">
        <v>12</v>
      </c>
      <c r="I208" s="13" t="s">
        <v>90</v>
      </c>
      <c r="J208" s="13" t="s">
        <v>91</v>
      </c>
      <c r="K208" s="28">
        <v>46002</v>
      </c>
      <c r="L208" s="13">
        <v>9</v>
      </c>
      <c r="M208" s="13" t="s">
        <v>611</v>
      </c>
      <c r="N208" s="13" t="s">
        <v>612</v>
      </c>
      <c r="O208" s="13">
        <v>8786.0400000000009</v>
      </c>
      <c r="P208" s="13">
        <v>8786.0400000000009</v>
      </c>
      <c r="Q208" s="13">
        <v>253334.21</v>
      </c>
      <c r="R208" s="13">
        <v>127321.33</v>
      </c>
      <c r="S208" s="13" t="s">
        <v>93</v>
      </c>
      <c r="T208" s="13">
        <v>256544576</v>
      </c>
      <c r="U208" s="28">
        <v>46014</v>
      </c>
      <c r="V208" s="28"/>
      <c r="W208" s="13"/>
      <c r="X208" s="13" t="s">
        <v>94</v>
      </c>
      <c r="Y208" s="13" t="s">
        <v>104</v>
      </c>
      <c r="Z208" s="13" t="s">
        <v>95</v>
      </c>
      <c r="AA208" s="13" t="s">
        <v>96</v>
      </c>
      <c r="AB208" s="13" t="s">
        <v>137</v>
      </c>
      <c r="AC208" s="13" t="s">
        <v>105</v>
      </c>
      <c r="AD208" s="13"/>
      <c r="AE208" s="13"/>
      <c r="AF208" s="13"/>
      <c r="AG208" s="13"/>
      <c r="AH208" s="13" t="s">
        <v>127</v>
      </c>
      <c r="AI208" s="13">
        <v>0</v>
      </c>
      <c r="AJ208" s="13">
        <v>0.97</v>
      </c>
      <c r="AK208" s="13">
        <v>0.9</v>
      </c>
      <c r="AL208" s="13" t="s">
        <v>178</v>
      </c>
      <c r="AM208" s="13" t="s">
        <v>117</v>
      </c>
      <c r="AN208" s="13"/>
      <c r="AO208" s="13" t="s">
        <v>96</v>
      </c>
      <c r="AP208" s="13" t="s">
        <v>99</v>
      </c>
      <c r="AQ208" s="13" t="s">
        <v>99</v>
      </c>
      <c r="AR208" s="13"/>
      <c r="AS208" s="13" t="s">
        <v>99</v>
      </c>
      <c r="AT208" s="13"/>
      <c r="AU208" s="13"/>
      <c r="AV208" s="13"/>
      <c r="AW208" s="13"/>
      <c r="AX208" s="13"/>
      <c r="AY208" s="13"/>
      <c r="AZ208" s="13"/>
      <c r="BA208" s="13"/>
      <c r="BB208" s="13" t="s">
        <v>96</v>
      </c>
      <c r="BC208" s="13"/>
      <c r="BD208" s="13"/>
      <c r="BE208" s="13"/>
      <c r="BF208" s="13"/>
      <c r="BG208" s="28"/>
      <c r="BH208" s="13" t="s">
        <v>196</v>
      </c>
      <c r="BI208" s="13"/>
      <c r="BJ208" s="13"/>
    </row>
    <row r="209" spans="1:62" x14ac:dyDescent="0.25">
      <c r="A209" s="13">
        <v>2025</v>
      </c>
      <c r="B209" s="28">
        <v>46003</v>
      </c>
      <c r="C209" s="28">
        <v>46002</v>
      </c>
      <c r="D209" s="28"/>
      <c r="E209" s="13" t="s">
        <v>120</v>
      </c>
      <c r="F209" s="13" t="s">
        <v>150</v>
      </c>
      <c r="G209" s="13" t="s">
        <v>147</v>
      </c>
      <c r="H209" s="13" t="s">
        <v>12</v>
      </c>
      <c r="I209" s="13" t="s">
        <v>139</v>
      </c>
      <c r="J209" s="13" t="s">
        <v>91</v>
      </c>
      <c r="K209" s="28">
        <v>46002</v>
      </c>
      <c r="L209" s="13">
        <v>9</v>
      </c>
      <c r="M209" s="13" t="s">
        <v>613</v>
      </c>
      <c r="N209" s="13" t="s">
        <v>614</v>
      </c>
      <c r="O209" s="13">
        <v>5149.7</v>
      </c>
      <c r="P209" s="13">
        <v>5149.7</v>
      </c>
      <c r="Q209" s="13">
        <v>51497</v>
      </c>
      <c r="R209" s="13">
        <v>40220.160000000003</v>
      </c>
      <c r="S209" s="13" t="s">
        <v>129</v>
      </c>
      <c r="T209" s="13">
        <v>256512289</v>
      </c>
      <c r="U209" s="28">
        <v>46006</v>
      </c>
      <c r="V209" s="28"/>
      <c r="W209" s="13"/>
      <c r="X209" s="13" t="s">
        <v>94</v>
      </c>
      <c r="Y209" s="13" t="s">
        <v>104</v>
      </c>
      <c r="Z209" s="13" t="s">
        <v>95</v>
      </c>
      <c r="AA209" s="13" t="s">
        <v>96</v>
      </c>
      <c r="AB209" s="13" t="s">
        <v>6</v>
      </c>
      <c r="AC209" s="13" t="s">
        <v>105</v>
      </c>
      <c r="AD209" s="13"/>
      <c r="AE209" s="13"/>
      <c r="AF209" s="13"/>
      <c r="AG209" s="13" t="s">
        <v>615</v>
      </c>
      <c r="AH209" s="13">
        <v>90</v>
      </c>
      <c r="AI209" s="13">
        <v>0</v>
      </c>
      <c r="AJ209" s="13">
        <v>0.9</v>
      </c>
      <c r="AK209" s="13">
        <v>0.9</v>
      </c>
      <c r="AL209" s="13" t="s">
        <v>153</v>
      </c>
      <c r="AM209" s="13" t="s">
        <v>124</v>
      </c>
      <c r="AN209" s="13"/>
      <c r="AO209" s="13" t="s">
        <v>96</v>
      </c>
      <c r="AP209" s="13" t="s">
        <v>99</v>
      </c>
      <c r="AQ209" s="13" t="s">
        <v>99</v>
      </c>
      <c r="AR209" s="13"/>
      <c r="AS209" s="13" t="s">
        <v>99</v>
      </c>
      <c r="AT209" s="13"/>
      <c r="AU209" s="13"/>
      <c r="AV209" s="13" t="s">
        <v>121</v>
      </c>
      <c r="AW209" s="13" t="s">
        <v>101</v>
      </c>
      <c r="AX209" s="13" t="s">
        <v>116</v>
      </c>
      <c r="AY209" s="13"/>
      <c r="AZ209" s="13"/>
      <c r="BA209" s="13"/>
      <c r="BB209" s="13" t="s">
        <v>95</v>
      </c>
      <c r="BC209" s="13" t="s">
        <v>133</v>
      </c>
      <c r="BD209" s="13"/>
      <c r="BE209" s="13"/>
      <c r="BF209" s="13"/>
      <c r="BG209" s="28"/>
      <c r="BH209" s="13" t="s">
        <v>196</v>
      </c>
      <c r="BI209" s="13"/>
      <c r="BJ209" s="13"/>
    </row>
    <row r="210" spans="1:62" x14ac:dyDescent="0.25">
      <c r="A210" s="13">
        <v>2025</v>
      </c>
      <c r="B210" s="28">
        <v>46003</v>
      </c>
      <c r="C210" s="28">
        <v>46002</v>
      </c>
      <c r="D210" s="28">
        <v>46002</v>
      </c>
      <c r="E210" s="13" t="s">
        <v>120</v>
      </c>
      <c r="F210" s="13" t="s">
        <v>150</v>
      </c>
      <c r="G210" s="13" t="s">
        <v>147</v>
      </c>
      <c r="H210" s="13" t="s">
        <v>12</v>
      </c>
      <c r="I210" s="13" t="s">
        <v>139</v>
      </c>
      <c r="J210" s="13" t="s">
        <v>91</v>
      </c>
      <c r="K210" s="28">
        <v>46002</v>
      </c>
      <c r="L210" s="13">
        <v>9</v>
      </c>
      <c r="M210" s="13" t="s">
        <v>616</v>
      </c>
      <c r="N210" s="13" t="s">
        <v>617</v>
      </c>
      <c r="O210" s="13">
        <v>10904.41</v>
      </c>
      <c r="P210" s="13">
        <v>10904.41</v>
      </c>
      <c r="Q210" s="13">
        <v>181740.22</v>
      </c>
      <c r="R210" s="13">
        <v>131539.28</v>
      </c>
      <c r="S210" s="13" t="s">
        <v>93</v>
      </c>
      <c r="T210" s="13">
        <v>256540384</v>
      </c>
      <c r="U210" s="28">
        <v>46010</v>
      </c>
      <c r="V210" s="28"/>
      <c r="W210" s="13"/>
      <c r="X210" s="13" t="s">
        <v>94</v>
      </c>
      <c r="Y210" s="13" t="s">
        <v>104</v>
      </c>
      <c r="Z210" s="13" t="s">
        <v>96</v>
      </c>
      <c r="AA210" s="13" t="s">
        <v>96</v>
      </c>
      <c r="AB210" s="13" t="s">
        <v>137</v>
      </c>
      <c r="AC210" s="13" t="s">
        <v>105</v>
      </c>
      <c r="AD210" s="13"/>
      <c r="AE210" s="13"/>
      <c r="AF210" s="13"/>
      <c r="AG210" s="13"/>
      <c r="AH210" s="13" t="s">
        <v>127</v>
      </c>
      <c r="AI210" s="13">
        <v>0</v>
      </c>
      <c r="AJ210" s="13">
        <v>0.94</v>
      </c>
      <c r="AK210" s="13">
        <v>0.9</v>
      </c>
      <c r="AL210" s="13" t="s">
        <v>167</v>
      </c>
      <c r="AM210" s="13" t="s">
        <v>117</v>
      </c>
      <c r="AN210" s="13"/>
      <c r="AO210" s="13" t="s">
        <v>96</v>
      </c>
      <c r="AP210" s="13" t="s">
        <v>99</v>
      </c>
      <c r="AQ210" s="13" t="s">
        <v>99</v>
      </c>
      <c r="AR210" s="13"/>
      <c r="AS210" s="13" t="s">
        <v>99</v>
      </c>
      <c r="AT210" s="13"/>
      <c r="AU210" s="13"/>
      <c r="AV210" s="13"/>
      <c r="AW210" s="13"/>
      <c r="AX210" s="13"/>
      <c r="AY210" s="13"/>
      <c r="AZ210" s="13"/>
      <c r="BA210" s="13"/>
      <c r="BB210" s="13" t="s">
        <v>96</v>
      </c>
      <c r="BC210" s="13"/>
      <c r="BD210" s="13"/>
      <c r="BE210" s="13"/>
      <c r="BF210" s="13"/>
      <c r="BG210" s="28"/>
      <c r="BH210" s="13" t="s">
        <v>196</v>
      </c>
      <c r="BI210" s="13"/>
      <c r="BJ210" s="13"/>
    </row>
    <row r="211" spans="1:62" x14ac:dyDescent="0.25">
      <c r="A211" s="13">
        <v>2025</v>
      </c>
      <c r="B211" s="28">
        <v>46003</v>
      </c>
      <c r="C211" s="28">
        <v>46002</v>
      </c>
      <c r="D211" s="28">
        <v>46002</v>
      </c>
      <c r="E211" s="13" t="s">
        <v>113</v>
      </c>
      <c r="F211" s="13" t="s">
        <v>151</v>
      </c>
      <c r="G211" s="13" t="s">
        <v>147</v>
      </c>
      <c r="H211" s="13" t="s">
        <v>11</v>
      </c>
      <c r="I211" s="13" t="s">
        <v>114</v>
      </c>
      <c r="J211" s="13" t="s">
        <v>91</v>
      </c>
      <c r="K211" s="28">
        <v>46002</v>
      </c>
      <c r="L211" s="13">
        <v>9</v>
      </c>
      <c r="M211" s="13" t="s">
        <v>618</v>
      </c>
      <c r="N211" s="13" t="s">
        <v>619</v>
      </c>
      <c r="O211" s="13">
        <v>4576</v>
      </c>
      <c r="P211" s="13">
        <v>4576</v>
      </c>
      <c r="Q211" s="13">
        <v>76266.69</v>
      </c>
      <c r="R211" s="13">
        <v>62000.67</v>
      </c>
      <c r="S211" s="13" t="s">
        <v>93</v>
      </c>
      <c r="T211" s="13">
        <v>256538560</v>
      </c>
      <c r="U211" s="28">
        <v>46013</v>
      </c>
      <c r="V211" s="28"/>
      <c r="W211" s="13"/>
      <c r="X211" s="13" t="s">
        <v>94</v>
      </c>
      <c r="Y211" s="13" t="s">
        <v>132</v>
      </c>
      <c r="Z211" s="13" t="s">
        <v>96</v>
      </c>
      <c r="AA211" s="13" t="s">
        <v>96</v>
      </c>
      <c r="AB211" s="13" t="s">
        <v>6</v>
      </c>
      <c r="AC211" s="13" t="s">
        <v>105</v>
      </c>
      <c r="AD211" s="13"/>
      <c r="AE211" s="13"/>
      <c r="AF211" s="13"/>
      <c r="AG211" s="13"/>
      <c r="AH211" s="13" t="s">
        <v>127</v>
      </c>
      <c r="AI211" s="13">
        <v>0</v>
      </c>
      <c r="AJ211" s="13">
        <v>0.94</v>
      </c>
      <c r="AK211" s="13">
        <v>0.9</v>
      </c>
      <c r="AL211" s="13" t="s">
        <v>163</v>
      </c>
      <c r="AM211" s="13" t="s">
        <v>126</v>
      </c>
      <c r="AN211" s="13"/>
      <c r="AO211" s="13" t="s">
        <v>96</v>
      </c>
      <c r="AP211" s="13" t="s">
        <v>99</v>
      </c>
      <c r="AQ211" s="13" t="s">
        <v>99</v>
      </c>
      <c r="AR211" s="13"/>
      <c r="AS211" s="13" t="s">
        <v>99</v>
      </c>
      <c r="AT211" s="13"/>
      <c r="AU211" s="13"/>
      <c r="AV211" s="13"/>
      <c r="AW211" s="13"/>
      <c r="AX211" s="13"/>
      <c r="AY211" s="13"/>
      <c r="AZ211" s="13"/>
      <c r="BA211" s="13"/>
      <c r="BB211" s="13" t="s">
        <v>96</v>
      </c>
      <c r="BC211" s="13"/>
      <c r="BD211" s="13"/>
      <c r="BE211" s="13"/>
      <c r="BF211" s="13"/>
      <c r="BG211" s="28"/>
      <c r="BH211" s="13" t="s">
        <v>196</v>
      </c>
      <c r="BI211" s="13"/>
      <c r="BJ211" s="13"/>
    </row>
    <row r="212" spans="1:62" x14ac:dyDescent="0.25">
      <c r="A212" s="13">
        <v>2025</v>
      </c>
      <c r="B212" s="28">
        <v>46003</v>
      </c>
      <c r="C212" s="28">
        <v>46002</v>
      </c>
      <c r="D212" s="28">
        <v>46002</v>
      </c>
      <c r="E212" s="13" t="s">
        <v>120</v>
      </c>
      <c r="F212" s="13" t="s">
        <v>150</v>
      </c>
      <c r="G212" s="13" t="s">
        <v>147</v>
      </c>
      <c r="H212" s="13" t="s">
        <v>12</v>
      </c>
      <c r="I212" s="13" t="s">
        <v>139</v>
      </c>
      <c r="J212" s="13" t="s">
        <v>91</v>
      </c>
      <c r="K212" s="28">
        <v>46002</v>
      </c>
      <c r="L212" s="13">
        <v>9</v>
      </c>
      <c r="M212" s="13" t="s">
        <v>620</v>
      </c>
      <c r="N212" s="13" t="s">
        <v>621</v>
      </c>
      <c r="O212" s="13">
        <v>13391.61</v>
      </c>
      <c r="P212" s="13">
        <v>13391.61</v>
      </c>
      <c r="Q212" s="13">
        <v>133916.1</v>
      </c>
      <c r="R212" s="13">
        <v>119159.32</v>
      </c>
      <c r="S212" s="13" t="s">
        <v>93</v>
      </c>
      <c r="T212" s="13">
        <v>256536225</v>
      </c>
      <c r="U212" s="28">
        <v>46006</v>
      </c>
      <c r="V212" s="28"/>
      <c r="W212" s="13"/>
      <c r="X212" s="13" t="s">
        <v>94</v>
      </c>
      <c r="Y212" s="13" t="s">
        <v>104</v>
      </c>
      <c r="Z212" s="13" t="s">
        <v>96</v>
      </c>
      <c r="AA212" s="13" t="s">
        <v>96</v>
      </c>
      <c r="AB212" s="13" t="s">
        <v>7</v>
      </c>
      <c r="AC212" s="13" t="s">
        <v>105</v>
      </c>
      <c r="AD212" s="13"/>
      <c r="AE212" s="13"/>
      <c r="AF212" s="13"/>
      <c r="AG212" s="13"/>
      <c r="AH212" s="13" t="s">
        <v>127</v>
      </c>
      <c r="AI212" s="13">
        <v>0</v>
      </c>
      <c r="AJ212" s="13">
        <v>0.9</v>
      </c>
      <c r="AK212" s="13">
        <v>0.9</v>
      </c>
      <c r="AL212" s="13" t="s">
        <v>144</v>
      </c>
      <c r="AM212" s="13" t="s">
        <v>108</v>
      </c>
      <c r="AN212" s="13"/>
      <c r="AO212" s="13" t="s">
        <v>96</v>
      </c>
      <c r="AP212" s="13" t="s">
        <v>99</v>
      </c>
      <c r="AQ212" s="13" t="s">
        <v>99</v>
      </c>
      <c r="AR212" s="13"/>
      <c r="AS212" s="13" t="s">
        <v>99</v>
      </c>
      <c r="AT212" s="13"/>
      <c r="AU212" s="13"/>
      <c r="AV212" s="13"/>
      <c r="AW212" s="13"/>
      <c r="AX212" s="13"/>
      <c r="AY212" s="13"/>
      <c r="AZ212" s="13"/>
      <c r="BA212" s="13"/>
      <c r="BB212" s="13" t="s">
        <v>96</v>
      </c>
      <c r="BC212" s="13"/>
      <c r="BD212" s="13"/>
      <c r="BE212" s="13"/>
      <c r="BF212" s="13"/>
      <c r="BG212" s="28"/>
      <c r="BH212" s="13" t="s">
        <v>196</v>
      </c>
      <c r="BI212" s="13"/>
      <c r="BJ212" s="13"/>
    </row>
    <row r="213" spans="1:62" x14ac:dyDescent="0.25">
      <c r="A213" s="13">
        <v>2025</v>
      </c>
      <c r="B213" s="28">
        <v>46003</v>
      </c>
      <c r="C213" s="28">
        <v>46002</v>
      </c>
      <c r="D213" s="28">
        <v>46002</v>
      </c>
      <c r="E213" s="13" t="s">
        <v>120</v>
      </c>
      <c r="F213" s="13" t="s">
        <v>150</v>
      </c>
      <c r="G213" s="13" t="s">
        <v>147</v>
      </c>
      <c r="H213" s="13" t="s">
        <v>12</v>
      </c>
      <c r="I213" s="13" t="s">
        <v>139</v>
      </c>
      <c r="J213" s="13" t="s">
        <v>107</v>
      </c>
      <c r="K213" s="28">
        <v>46002</v>
      </c>
      <c r="L213" s="13">
        <v>9</v>
      </c>
      <c r="M213" s="13" t="s">
        <v>622</v>
      </c>
      <c r="N213" s="13" t="s">
        <v>623</v>
      </c>
      <c r="O213" s="13">
        <v>5004.8900000000003</v>
      </c>
      <c r="P213" s="13">
        <v>105531.46</v>
      </c>
      <c r="Q213" s="13">
        <v>114101.64</v>
      </c>
      <c r="R213" s="13">
        <v>23078.26</v>
      </c>
      <c r="S213" s="13" t="s">
        <v>110</v>
      </c>
      <c r="T213" s="13">
        <v>256556904</v>
      </c>
      <c r="U213" s="28">
        <v>46009</v>
      </c>
      <c r="V213" s="28"/>
      <c r="W213" s="13"/>
      <c r="X213" s="13" t="s">
        <v>94</v>
      </c>
      <c r="Y213" s="13" t="s">
        <v>140</v>
      </c>
      <c r="Z213" s="13" t="s">
        <v>95</v>
      </c>
      <c r="AA213" s="13" t="s">
        <v>96</v>
      </c>
      <c r="AB213" s="13" t="s">
        <v>137</v>
      </c>
      <c r="AC213" s="13" t="s">
        <v>105</v>
      </c>
      <c r="AD213" s="13"/>
      <c r="AE213" s="13"/>
      <c r="AF213" s="13"/>
      <c r="AG213" s="13"/>
      <c r="AH213" s="13" t="s">
        <v>98</v>
      </c>
      <c r="AI213" s="13">
        <v>4.8999999999999998E-3</v>
      </c>
      <c r="AJ213" s="13">
        <v>7.51E-2</v>
      </c>
      <c r="AK213" s="13">
        <v>0.9</v>
      </c>
      <c r="AL213" s="13" t="s">
        <v>144</v>
      </c>
      <c r="AM213" s="13" t="s">
        <v>128</v>
      </c>
      <c r="AN213" s="13"/>
      <c r="AO213" s="13" t="s">
        <v>96</v>
      </c>
      <c r="AP213" s="13">
        <v>71</v>
      </c>
      <c r="AQ213" s="13">
        <v>1697.5</v>
      </c>
      <c r="AR213" s="13"/>
      <c r="AS213" s="13">
        <v>46024</v>
      </c>
      <c r="AT213" s="13"/>
      <c r="AU213" s="13"/>
      <c r="AV213" s="13"/>
      <c r="AW213" s="13"/>
      <c r="AX213" s="13"/>
      <c r="AY213" s="13"/>
      <c r="AZ213" s="13"/>
      <c r="BA213" s="13"/>
      <c r="BB213" s="13" t="s">
        <v>96</v>
      </c>
      <c r="BC213" s="13"/>
      <c r="BD213" s="13"/>
      <c r="BE213" s="13"/>
      <c r="BF213" s="13"/>
      <c r="BG213" s="28">
        <v>46008</v>
      </c>
      <c r="BH213" s="13" t="s">
        <v>112</v>
      </c>
      <c r="BI213" s="13"/>
      <c r="BJ213" s="13"/>
    </row>
    <row r="214" spans="1:62" x14ac:dyDescent="0.25">
      <c r="A214" s="13">
        <v>2025</v>
      </c>
      <c r="B214" s="28">
        <v>46003</v>
      </c>
      <c r="C214" s="28">
        <v>46002</v>
      </c>
      <c r="D214" s="28">
        <v>46002</v>
      </c>
      <c r="E214" s="13" t="s">
        <v>120</v>
      </c>
      <c r="F214" s="13" t="s">
        <v>150</v>
      </c>
      <c r="G214" s="13" t="s">
        <v>147</v>
      </c>
      <c r="H214" s="13" t="s">
        <v>12</v>
      </c>
      <c r="I214" s="13" t="s">
        <v>139</v>
      </c>
      <c r="J214" s="13" t="s">
        <v>107</v>
      </c>
      <c r="K214" s="28">
        <v>46002</v>
      </c>
      <c r="L214" s="13">
        <v>9</v>
      </c>
      <c r="M214" s="13" t="s">
        <v>624</v>
      </c>
      <c r="N214" s="13" t="s">
        <v>625</v>
      </c>
      <c r="O214" s="13">
        <v>16569.849999999999</v>
      </c>
      <c r="P214" s="13">
        <v>16569.849999999999</v>
      </c>
      <c r="Q214" s="13">
        <v>16569.849999999999</v>
      </c>
      <c r="R214" s="13">
        <v>15846.41</v>
      </c>
      <c r="S214" s="13" t="s">
        <v>93</v>
      </c>
      <c r="T214" s="13">
        <v>256538858</v>
      </c>
      <c r="U214" s="28">
        <v>46014</v>
      </c>
      <c r="V214" s="28"/>
      <c r="W214" s="13"/>
      <c r="X214" s="13" t="s">
        <v>94</v>
      </c>
      <c r="Y214" s="13" t="s">
        <v>104</v>
      </c>
      <c r="Z214" s="13" t="s">
        <v>95</v>
      </c>
      <c r="AA214" s="13" t="s">
        <v>96</v>
      </c>
      <c r="AB214" s="13" t="s">
        <v>137</v>
      </c>
      <c r="AC214" s="13" t="s">
        <v>97</v>
      </c>
      <c r="AD214" s="13"/>
      <c r="AE214" s="13"/>
      <c r="AF214" s="13"/>
      <c r="AG214" s="13"/>
      <c r="AH214" s="13" t="s">
        <v>127</v>
      </c>
      <c r="AI214" s="13">
        <v>0</v>
      </c>
      <c r="AJ214" s="13">
        <v>0</v>
      </c>
      <c r="AK214" s="13">
        <v>0.9</v>
      </c>
      <c r="AL214" s="13" t="s">
        <v>153</v>
      </c>
      <c r="AM214" s="13" t="s">
        <v>117</v>
      </c>
      <c r="AN214" s="13"/>
      <c r="AO214" s="13" t="s">
        <v>96</v>
      </c>
      <c r="AP214" s="13" t="s">
        <v>99</v>
      </c>
      <c r="AQ214" s="13" t="s">
        <v>99</v>
      </c>
      <c r="AR214" s="13"/>
      <c r="AS214" s="13" t="s">
        <v>99</v>
      </c>
      <c r="AT214" s="13"/>
      <c r="AU214" s="13"/>
      <c r="AV214" s="13"/>
      <c r="AW214" s="13"/>
      <c r="AX214" s="13"/>
      <c r="AY214" s="13"/>
      <c r="AZ214" s="13"/>
      <c r="BA214" s="13"/>
      <c r="BB214" s="13" t="s">
        <v>95</v>
      </c>
      <c r="BC214" s="13" t="s">
        <v>133</v>
      </c>
      <c r="BD214" s="13"/>
      <c r="BE214" s="13"/>
      <c r="BF214" s="13"/>
      <c r="BG214" s="28"/>
      <c r="BH214" s="13" t="s">
        <v>196</v>
      </c>
      <c r="BI214" s="13"/>
      <c r="BJ214" s="13"/>
    </row>
    <row r="215" spans="1:62" x14ac:dyDescent="0.25">
      <c r="A215" s="13">
        <v>2025</v>
      </c>
      <c r="B215" s="28">
        <v>46003</v>
      </c>
      <c r="C215" s="28">
        <v>46002</v>
      </c>
      <c r="D215" s="28">
        <v>46003</v>
      </c>
      <c r="E215" s="13" t="s">
        <v>113</v>
      </c>
      <c r="F215" s="13" t="s">
        <v>151</v>
      </c>
      <c r="G215" s="13" t="s">
        <v>147</v>
      </c>
      <c r="H215" s="13" t="s">
        <v>11</v>
      </c>
      <c r="I215" s="13" t="s">
        <v>114</v>
      </c>
      <c r="J215" s="13" t="s">
        <v>91</v>
      </c>
      <c r="K215" s="28">
        <v>46002</v>
      </c>
      <c r="L215" s="13">
        <v>9</v>
      </c>
      <c r="M215" s="13" t="s">
        <v>626</v>
      </c>
      <c r="N215" s="13" t="s">
        <v>627</v>
      </c>
      <c r="O215" s="13">
        <v>2001.98</v>
      </c>
      <c r="P215" s="13">
        <v>47113.88</v>
      </c>
      <c r="Q215" s="13">
        <v>245434.8</v>
      </c>
      <c r="R215" s="13">
        <v>37329.93</v>
      </c>
      <c r="S215" s="13" t="s">
        <v>93</v>
      </c>
      <c r="T215" s="13">
        <v>256555506</v>
      </c>
      <c r="U215" s="28">
        <v>46006</v>
      </c>
      <c r="V215" s="28"/>
      <c r="W215" s="13"/>
      <c r="X215" s="13" t="s">
        <v>94</v>
      </c>
      <c r="Y215" s="13" t="s">
        <v>104</v>
      </c>
      <c r="Z215" s="13" t="s">
        <v>96</v>
      </c>
      <c r="AA215" s="13" t="s">
        <v>96</v>
      </c>
      <c r="AB215" s="13" t="s">
        <v>6</v>
      </c>
      <c r="AC215" s="13" t="s">
        <v>97</v>
      </c>
      <c r="AD215" s="13"/>
      <c r="AE215" s="13"/>
      <c r="AF215" s="13"/>
      <c r="AG215" s="13"/>
      <c r="AH215" s="13" t="s">
        <v>98</v>
      </c>
      <c r="AI215" s="13">
        <v>0.01</v>
      </c>
      <c r="AJ215" s="13">
        <v>0.80800000000000005</v>
      </c>
      <c r="AK215" s="13">
        <v>0.9</v>
      </c>
      <c r="AL215" s="13" t="s">
        <v>144</v>
      </c>
      <c r="AM215" s="13" t="s">
        <v>124</v>
      </c>
      <c r="AN215" s="13"/>
      <c r="AO215" s="13" t="s">
        <v>96</v>
      </c>
      <c r="AP215" s="13">
        <v>21</v>
      </c>
      <c r="AQ215" s="13">
        <v>2502.4899999999998</v>
      </c>
      <c r="AR215" s="13"/>
      <c r="AS215" s="13">
        <v>46037</v>
      </c>
      <c r="AT215" s="13"/>
      <c r="AU215" s="13"/>
      <c r="AV215" s="13"/>
      <c r="AW215" s="13"/>
      <c r="AX215" s="13"/>
      <c r="AY215" s="13"/>
      <c r="AZ215" s="13"/>
      <c r="BA215" s="13"/>
      <c r="BB215" s="13" t="s">
        <v>96</v>
      </c>
      <c r="BC215" s="13"/>
      <c r="BD215" s="13"/>
      <c r="BE215" s="13"/>
      <c r="BF215" s="13"/>
      <c r="BG215" s="28"/>
      <c r="BH215" s="13" t="s">
        <v>112</v>
      </c>
      <c r="BI215" s="13"/>
      <c r="BJ215" s="13"/>
    </row>
    <row r="216" spans="1:62" x14ac:dyDescent="0.25">
      <c r="A216" s="13">
        <v>2025</v>
      </c>
      <c r="B216" s="28">
        <v>46003</v>
      </c>
      <c r="C216" s="28">
        <v>46003</v>
      </c>
      <c r="D216" s="28"/>
      <c r="E216" s="13" t="s">
        <v>152</v>
      </c>
      <c r="F216" s="13" t="s">
        <v>149</v>
      </c>
      <c r="G216" s="13" t="s">
        <v>147</v>
      </c>
      <c r="H216" s="13" t="s">
        <v>12</v>
      </c>
      <c r="I216" s="13" t="s">
        <v>90</v>
      </c>
      <c r="J216" s="13" t="s">
        <v>91</v>
      </c>
      <c r="K216" s="28">
        <v>46003</v>
      </c>
      <c r="L216" s="13">
        <v>10</v>
      </c>
      <c r="M216" s="13" t="s">
        <v>628</v>
      </c>
      <c r="N216" s="13" t="s">
        <v>629</v>
      </c>
      <c r="O216" s="13">
        <v>350000</v>
      </c>
      <c r="P216" s="13">
        <v>350000</v>
      </c>
      <c r="Q216" s="13">
        <v>914920.35</v>
      </c>
      <c r="R216" s="13">
        <v>804909.53</v>
      </c>
      <c r="S216" s="13" t="s">
        <v>136</v>
      </c>
      <c r="T216" s="13">
        <v>256608916</v>
      </c>
      <c r="U216" s="28">
        <v>46010</v>
      </c>
      <c r="V216" s="28"/>
      <c r="W216" s="13" t="s">
        <v>89</v>
      </c>
      <c r="X216" s="13" t="s">
        <v>94</v>
      </c>
      <c r="Y216" s="13" t="s">
        <v>104</v>
      </c>
      <c r="Z216" s="13" t="s">
        <v>95</v>
      </c>
      <c r="AA216" s="13" t="s">
        <v>96</v>
      </c>
      <c r="AB216" s="13" t="s">
        <v>7</v>
      </c>
      <c r="AC216" s="13" t="s">
        <v>105</v>
      </c>
      <c r="AD216" s="13"/>
      <c r="AE216" s="13"/>
      <c r="AF216" s="13"/>
      <c r="AG216" s="13"/>
      <c r="AH216" s="13" t="s">
        <v>98</v>
      </c>
      <c r="AI216" s="13">
        <v>0</v>
      </c>
      <c r="AJ216" s="13">
        <v>0.61750000000000005</v>
      </c>
      <c r="AK216" s="13">
        <v>0.9</v>
      </c>
      <c r="AL216" s="13" t="s">
        <v>141</v>
      </c>
      <c r="AM216" s="13" t="s">
        <v>168</v>
      </c>
      <c r="AN216" s="13"/>
      <c r="AO216" s="13" t="s">
        <v>96</v>
      </c>
      <c r="AP216" s="13" t="s">
        <v>99</v>
      </c>
      <c r="AQ216" s="13" t="s">
        <v>99</v>
      </c>
      <c r="AR216" s="13"/>
      <c r="AS216" s="13" t="s">
        <v>99</v>
      </c>
      <c r="AT216" s="13"/>
      <c r="AU216" s="13"/>
      <c r="AV216" s="13" t="s">
        <v>115</v>
      </c>
      <c r="AW216" s="13" t="s">
        <v>101</v>
      </c>
      <c r="AX216" s="13" t="s">
        <v>116</v>
      </c>
      <c r="AY216" s="13"/>
      <c r="AZ216" s="13"/>
      <c r="BA216" s="13"/>
      <c r="BB216" s="13" t="s">
        <v>95</v>
      </c>
      <c r="BC216" s="13" t="s">
        <v>109</v>
      </c>
      <c r="BD216" s="13"/>
      <c r="BE216" s="13"/>
      <c r="BF216" s="13"/>
      <c r="BG216" s="28"/>
      <c r="BH216" s="13" t="s">
        <v>112</v>
      </c>
      <c r="BI216" s="13"/>
      <c r="BJ216" s="13"/>
    </row>
    <row r="217" spans="1:62" x14ac:dyDescent="0.25">
      <c r="A217" s="13">
        <v>2025</v>
      </c>
      <c r="B217" s="28">
        <v>46003</v>
      </c>
      <c r="C217" s="28">
        <v>46003</v>
      </c>
      <c r="D217" s="28">
        <v>46007</v>
      </c>
      <c r="E217" s="13" t="s">
        <v>120</v>
      </c>
      <c r="F217" s="13" t="s">
        <v>150</v>
      </c>
      <c r="G217" s="13" t="s">
        <v>147</v>
      </c>
      <c r="H217" s="13" t="s">
        <v>12</v>
      </c>
      <c r="I217" s="13" t="s">
        <v>139</v>
      </c>
      <c r="J217" s="13" t="s">
        <v>91</v>
      </c>
      <c r="K217" s="28">
        <v>46003</v>
      </c>
      <c r="L217" s="13">
        <v>10</v>
      </c>
      <c r="M217" s="13" t="s">
        <v>630</v>
      </c>
      <c r="N217" s="13" t="s">
        <v>631</v>
      </c>
      <c r="O217" s="13">
        <v>24999.38</v>
      </c>
      <c r="P217" s="13">
        <v>24999.38</v>
      </c>
      <c r="Q217" s="13">
        <v>231905.12</v>
      </c>
      <c r="R217" s="13">
        <v>168707.19</v>
      </c>
      <c r="S217" s="13" t="s">
        <v>93</v>
      </c>
      <c r="T217" s="13">
        <v>256557568</v>
      </c>
      <c r="U217" s="28">
        <v>46014</v>
      </c>
      <c r="V217" s="28"/>
      <c r="W217" s="13"/>
      <c r="X217" s="13" t="s">
        <v>94</v>
      </c>
      <c r="Y217" s="13" t="s">
        <v>104</v>
      </c>
      <c r="Z217" s="13" t="s">
        <v>96</v>
      </c>
      <c r="AA217" s="13" t="s">
        <v>96</v>
      </c>
      <c r="AB217" s="13" t="s">
        <v>137</v>
      </c>
      <c r="AC217" s="13" t="s">
        <v>105</v>
      </c>
      <c r="AD217" s="13"/>
      <c r="AE217" s="13"/>
      <c r="AF217" s="13"/>
      <c r="AG217" s="13"/>
      <c r="AH217" s="13">
        <v>90</v>
      </c>
      <c r="AI217" s="13">
        <v>0</v>
      </c>
      <c r="AJ217" s="13">
        <v>0.89219999999999999</v>
      </c>
      <c r="AK217" s="13">
        <v>0.9</v>
      </c>
      <c r="AL217" s="13" t="s">
        <v>144</v>
      </c>
      <c r="AM217" s="13" t="s">
        <v>128</v>
      </c>
      <c r="AN217" s="13"/>
      <c r="AO217" s="13" t="s">
        <v>96</v>
      </c>
      <c r="AP217" s="13" t="s">
        <v>99</v>
      </c>
      <c r="AQ217" s="13" t="s">
        <v>99</v>
      </c>
      <c r="AR217" s="13"/>
      <c r="AS217" s="13" t="s">
        <v>99</v>
      </c>
      <c r="AT217" s="13"/>
      <c r="AU217" s="13"/>
      <c r="AV217" s="13"/>
      <c r="AW217" s="13"/>
      <c r="AX217" s="13"/>
      <c r="AY217" s="13"/>
      <c r="AZ217" s="13"/>
      <c r="BA217" s="13"/>
      <c r="BB217" s="13" t="s">
        <v>96</v>
      </c>
      <c r="BC217" s="13"/>
      <c r="BD217" s="13"/>
      <c r="BE217" s="13"/>
      <c r="BF217" s="13"/>
      <c r="BG217" s="28"/>
      <c r="BH217" s="13" t="s">
        <v>112</v>
      </c>
      <c r="BI217" s="13"/>
      <c r="BJ217" s="13"/>
    </row>
    <row r="218" spans="1:62" x14ac:dyDescent="0.25">
      <c r="A218" s="13">
        <v>2025</v>
      </c>
      <c r="B218" s="28">
        <v>46003</v>
      </c>
      <c r="C218" s="28">
        <v>46003</v>
      </c>
      <c r="D218" s="28">
        <v>46007</v>
      </c>
      <c r="E218" s="13" t="s">
        <v>148</v>
      </c>
      <c r="F218" s="13" t="s">
        <v>149</v>
      </c>
      <c r="G218" s="13" t="s">
        <v>147</v>
      </c>
      <c r="H218" s="13" t="s">
        <v>12</v>
      </c>
      <c r="I218" s="13" t="s">
        <v>90</v>
      </c>
      <c r="J218" s="13" t="s">
        <v>91</v>
      </c>
      <c r="K218" s="28">
        <v>46003</v>
      </c>
      <c r="L218" s="13">
        <v>10</v>
      </c>
      <c r="M218" s="13" t="s">
        <v>632</v>
      </c>
      <c r="N218" s="13" t="s">
        <v>633</v>
      </c>
      <c r="O218" s="13">
        <v>50008.79</v>
      </c>
      <c r="P218" s="13">
        <v>50008.79</v>
      </c>
      <c r="Q218" s="13">
        <v>414892.35</v>
      </c>
      <c r="R218" s="13">
        <v>337623.48</v>
      </c>
      <c r="S218" s="13" t="s">
        <v>93</v>
      </c>
      <c r="T218" s="13">
        <v>256587581</v>
      </c>
      <c r="U218" s="28">
        <v>46010</v>
      </c>
      <c r="V218" s="28"/>
      <c r="W218" s="13" t="s">
        <v>118</v>
      </c>
      <c r="X218" s="13" t="s">
        <v>94</v>
      </c>
      <c r="Y218" s="13" t="s">
        <v>104</v>
      </c>
      <c r="Z218" s="13" t="s">
        <v>95</v>
      </c>
      <c r="AA218" s="13" t="s">
        <v>95</v>
      </c>
      <c r="AB218" s="13" t="s">
        <v>6</v>
      </c>
      <c r="AC218" s="13" t="s">
        <v>105</v>
      </c>
      <c r="AD218" s="13"/>
      <c r="AE218" s="13"/>
      <c r="AF218" s="13"/>
      <c r="AG218" s="13"/>
      <c r="AH218" s="13">
        <v>90</v>
      </c>
      <c r="AI218" s="13">
        <v>0</v>
      </c>
      <c r="AJ218" s="13">
        <v>0.87949999999999995</v>
      </c>
      <c r="AK218" s="13">
        <v>0.9</v>
      </c>
      <c r="AL218" s="13" t="s">
        <v>178</v>
      </c>
      <c r="AM218" s="13" t="s">
        <v>164</v>
      </c>
      <c r="AN218" s="13"/>
      <c r="AO218" s="13" t="s">
        <v>96</v>
      </c>
      <c r="AP218" s="13" t="s">
        <v>99</v>
      </c>
      <c r="AQ218" s="13" t="s">
        <v>99</v>
      </c>
      <c r="AR218" s="13"/>
      <c r="AS218" s="13" t="s">
        <v>99</v>
      </c>
      <c r="AT218" s="13"/>
      <c r="AU218" s="13"/>
      <c r="AV218" s="13" t="s">
        <v>135</v>
      </c>
      <c r="AW218" s="13" t="s">
        <v>101</v>
      </c>
      <c r="AX218" s="13" t="s">
        <v>102</v>
      </c>
      <c r="AY218" s="13" t="s">
        <v>154</v>
      </c>
      <c r="AZ218" s="13"/>
      <c r="BA218" s="13"/>
      <c r="BB218" s="13" t="s">
        <v>96</v>
      </c>
      <c r="BC218" s="13"/>
      <c r="BD218" s="13"/>
      <c r="BE218" s="13"/>
      <c r="BF218" s="13"/>
      <c r="BG218" s="28"/>
      <c r="BH218" s="13" t="s">
        <v>112</v>
      </c>
      <c r="BI218" s="13"/>
      <c r="BJ218" s="13"/>
    </row>
    <row r="219" spans="1:62" x14ac:dyDescent="0.25">
      <c r="A219" s="13">
        <v>2025</v>
      </c>
      <c r="B219" s="28">
        <v>46003</v>
      </c>
      <c r="C219" s="28">
        <v>46003</v>
      </c>
      <c r="D219" s="28">
        <v>46007</v>
      </c>
      <c r="E219" s="13" t="s">
        <v>148</v>
      </c>
      <c r="F219" s="13" t="s">
        <v>149</v>
      </c>
      <c r="G219" s="13" t="s">
        <v>147</v>
      </c>
      <c r="H219" s="13" t="s">
        <v>12</v>
      </c>
      <c r="I219" s="13" t="s">
        <v>90</v>
      </c>
      <c r="J219" s="13" t="s">
        <v>91</v>
      </c>
      <c r="K219" s="28">
        <v>46003</v>
      </c>
      <c r="L219" s="13">
        <v>10</v>
      </c>
      <c r="M219" s="13" t="s">
        <v>634</v>
      </c>
      <c r="N219" s="13" t="s">
        <v>635</v>
      </c>
      <c r="O219" s="13">
        <v>45000</v>
      </c>
      <c r="P219" s="13">
        <v>45000</v>
      </c>
      <c r="Q219" s="13">
        <v>194927.68</v>
      </c>
      <c r="R219" s="13">
        <v>159289.84</v>
      </c>
      <c r="S219" s="13" t="s">
        <v>93</v>
      </c>
      <c r="T219" s="13">
        <v>256587653</v>
      </c>
      <c r="U219" s="28">
        <v>46010</v>
      </c>
      <c r="V219" s="28"/>
      <c r="W219" s="13" t="s">
        <v>118</v>
      </c>
      <c r="X219" s="13" t="s">
        <v>94</v>
      </c>
      <c r="Y219" s="13" t="s">
        <v>104</v>
      </c>
      <c r="Z219" s="13" t="s">
        <v>95</v>
      </c>
      <c r="AA219" s="13" t="s">
        <v>95</v>
      </c>
      <c r="AB219" s="13" t="s">
        <v>6</v>
      </c>
      <c r="AC219" s="13" t="s">
        <v>105</v>
      </c>
      <c r="AD219" s="13"/>
      <c r="AE219" s="13"/>
      <c r="AF219" s="13"/>
      <c r="AG219" s="13"/>
      <c r="AH219" s="13">
        <v>90</v>
      </c>
      <c r="AI219" s="13">
        <v>0</v>
      </c>
      <c r="AJ219" s="13">
        <v>0.76910000000000001</v>
      </c>
      <c r="AK219" s="13">
        <v>0.9</v>
      </c>
      <c r="AL219" s="13" t="s">
        <v>178</v>
      </c>
      <c r="AM219" s="13" t="s">
        <v>164</v>
      </c>
      <c r="AN219" s="13"/>
      <c r="AO219" s="13" t="s">
        <v>96</v>
      </c>
      <c r="AP219" s="13" t="s">
        <v>99</v>
      </c>
      <c r="AQ219" s="13" t="s">
        <v>99</v>
      </c>
      <c r="AR219" s="13"/>
      <c r="AS219" s="13" t="s">
        <v>99</v>
      </c>
      <c r="AT219" s="13"/>
      <c r="AU219" s="13"/>
      <c r="AV219" s="13" t="s">
        <v>100</v>
      </c>
      <c r="AW219" s="13" t="s">
        <v>101</v>
      </c>
      <c r="AX219" s="13" t="s">
        <v>102</v>
      </c>
      <c r="AY219" s="13" t="s">
        <v>154</v>
      </c>
      <c r="AZ219" s="13"/>
      <c r="BA219" s="13"/>
      <c r="BB219" s="13" t="s">
        <v>96</v>
      </c>
      <c r="BC219" s="13"/>
      <c r="BD219" s="13"/>
      <c r="BE219" s="13"/>
      <c r="BF219" s="13"/>
      <c r="BG219" s="28"/>
      <c r="BH219" s="13" t="s">
        <v>112</v>
      </c>
      <c r="BI219" s="13"/>
      <c r="BJ219" s="13"/>
    </row>
    <row r="220" spans="1:62" x14ac:dyDescent="0.25">
      <c r="A220" s="13">
        <v>2025</v>
      </c>
      <c r="B220" s="28">
        <v>46003</v>
      </c>
      <c r="C220" s="28">
        <v>46003</v>
      </c>
      <c r="D220" s="28">
        <v>46003</v>
      </c>
      <c r="E220" s="13" t="s">
        <v>148</v>
      </c>
      <c r="F220" s="13" t="s">
        <v>149</v>
      </c>
      <c r="G220" s="13" t="s">
        <v>147</v>
      </c>
      <c r="H220" s="13" t="s">
        <v>12</v>
      </c>
      <c r="I220" s="13" t="s">
        <v>90</v>
      </c>
      <c r="J220" s="13" t="s">
        <v>91</v>
      </c>
      <c r="K220" s="28">
        <v>46003</v>
      </c>
      <c r="L220" s="13">
        <v>10</v>
      </c>
      <c r="M220" s="13" t="s">
        <v>636</v>
      </c>
      <c r="N220" s="13" t="s">
        <v>637</v>
      </c>
      <c r="O220" s="13">
        <v>12657.58</v>
      </c>
      <c r="P220" s="13">
        <v>12657.58</v>
      </c>
      <c r="Q220" s="13">
        <v>210959.71</v>
      </c>
      <c r="R220" s="13">
        <v>74719.08</v>
      </c>
      <c r="S220" s="13" t="s">
        <v>110</v>
      </c>
      <c r="T220" s="13">
        <v>256557491</v>
      </c>
      <c r="U220" s="28">
        <v>46006</v>
      </c>
      <c r="V220" s="28"/>
      <c r="W220" s="13"/>
      <c r="X220" s="13" t="s">
        <v>94</v>
      </c>
      <c r="Y220" s="13" t="s">
        <v>104</v>
      </c>
      <c r="Z220" s="13" t="s">
        <v>96</v>
      </c>
      <c r="AA220" s="13" t="s">
        <v>96</v>
      </c>
      <c r="AB220" s="13" t="s">
        <v>7</v>
      </c>
      <c r="AC220" s="13" t="s">
        <v>105</v>
      </c>
      <c r="AD220" s="13"/>
      <c r="AE220" s="13"/>
      <c r="AF220" s="13"/>
      <c r="AG220" s="13"/>
      <c r="AH220" s="13" t="s">
        <v>127</v>
      </c>
      <c r="AI220" s="13">
        <v>0</v>
      </c>
      <c r="AJ220" s="13">
        <v>0.94</v>
      </c>
      <c r="AK220" s="13">
        <v>0.9</v>
      </c>
      <c r="AL220" s="13" t="s">
        <v>141</v>
      </c>
      <c r="AM220" s="13" t="s">
        <v>168</v>
      </c>
      <c r="AN220" s="13"/>
      <c r="AO220" s="13" t="s">
        <v>96</v>
      </c>
      <c r="AP220" s="13" t="s">
        <v>99</v>
      </c>
      <c r="AQ220" s="13" t="s">
        <v>99</v>
      </c>
      <c r="AR220" s="13"/>
      <c r="AS220" s="13" t="s">
        <v>99</v>
      </c>
      <c r="AT220" s="13"/>
      <c r="AU220" s="13"/>
      <c r="AV220" s="13"/>
      <c r="AW220" s="13"/>
      <c r="AX220" s="13"/>
      <c r="AY220" s="13"/>
      <c r="AZ220" s="13"/>
      <c r="BA220" s="13"/>
      <c r="BB220" s="13" t="s">
        <v>96</v>
      </c>
      <c r="BC220" s="13"/>
      <c r="BD220" s="13"/>
      <c r="BE220" s="13"/>
      <c r="BF220" s="13"/>
      <c r="BG220" s="28">
        <v>46006</v>
      </c>
      <c r="BH220" s="13" t="s">
        <v>112</v>
      </c>
      <c r="BI220" s="13"/>
      <c r="BJ220" s="13"/>
    </row>
    <row r="221" spans="1:62" x14ac:dyDescent="0.25">
      <c r="A221" s="13">
        <v>2025</v>
      </c>
      <c r="B221" s="28">
        <v>46003</v>
      </c>
      <c r="C221" s="28">
        <v>46003</v>
      </c>
      <c r="D221" s="28">
        <v>46003</v>
      </c>
      <c r="E221" s="13" t="s">
        <v>113</v>
      </c>
      <c r="F221" s="13" t="s">
        <v>151</v>
      </c>
      <c r="G221" s="13" t="s">
        <v>147</v>
      </c>
      <c r="H221" s="13" t="s">
        <v>11</v>
      </c>
      <c r="I221" s="13" t="s">
        <v>114</v>
      </c>
      <c r="J221" s="13" t="s">
        <v>107</v>
      </c>
      <c r="K221" s="28">
        <v>46003</v>
      </c>
      <c r="L221" s="13">
        <v>10</v>
      </c>
      <c r="M221" s="13" t="s">
        <v>373</v>
      </c>
      <c r="N221" s="13" t="s">
        <v>374</v>
      </c>
      <c r="O221" s="13">
        <v>2000</v>
      </c>
      <c r="P221" s="13">
        <v>38349</v>
      </c>
      <c r="Q221" s="13">
        <v>63915</v>
      </c>
      <c r="R221" s="13">
        <v>59508.25</v>
      </c>
      <c r="S221" s="13" t="s">
        <v>93</v>
      </c>
      <c r="T221" s="13">
        <v>256554479</v>
      </c>
      <c r="U221" s="28">
        <v>46007</v>
      </c>
      <c r="V221" s="28"/>
      <c r="W221" s="13"/>
      <c r="X221" s="13" t="s">
        <v>94</v>
      </c>
      <c r="Y221" s="13" t="s">
        <v>132</v>
      </c>
      <c r="Z221" s="13" t="s">
        <v>96</v>
      </c>
      <c r="AA221" s="13" t="s">
        <v>96</v>
      </c>
      <c r="AB221" s="13" t="s">
        <v>137</v>
      </c>
      <c r="AC221" s="13" t="s">
        <v>97</v>
      </c>
      <c r="AD221" s="13"/>
      <c r="AE221" s="13"/>
      <c r="AF221" s="13"/>
      <c r="AG221" s="13"/>
      <c r="AH221" s="13" t="s">
        <v>127</v>
      </c>
      <c r="AI221" s="13">
        <v>0</v>
      </c>
      <c r="AJ221" s="13">
        <v>0.4</v>
      </c>
      <c r="AK221" s="13">
        <v>0.9</v>
      </c>
      <c r="AL221" s="13" t="s">
        <v>163</v>
      </c>
      <c r="AM221" s="13" t="s">
        <v>117</v>
      </c>
      <c r="AN221" s="13"/>
      <c r="AO221" s="13" t="s">
        <v>96</v>
      </c>
      <c r="AP221" s="13">
        <v>72</v>
      </c>
      <c r="AQ221" s="13">
        <v>511.96</v>
      </c>
      <c r="AR221" s="13"/>
      <c r="AS221" s="13">
        <v>46038</v>
      </c>
      <c r="AT221" s="13"/>
      <c r="AU221" s="13"/>
      <c r="AV221" s="13"/>
      <c r="AW221" s="13"/>
      <c r="AX221" s="13"/>
      <c r="AY221" s="13"/>
      <c r="AZ221" s="13"/>
      <c r="BA221" s="13"/>
      <c r="BB221" s="13" t="s">
        <v>96</v>
      </c>
      <c r="BC221" s="13"/>
      <c r="BD221" s="13"/>
      <c r="BE221" s="13"/>
      <c r="BF221" s="13"/>
      <c r="BG221" s="28"/>
      <c r="BH221" s="13" t="s">
        <v>196</v>
      </c>
      <c r="BI221" s="13"/>
      <c r="BJ221" s="13"/>
    </row>
    <row r="222" spans="1:62" x14ac:dyDescent="0.25">
      <c r="A222" s="13">
        <v>2025</v>
      </c>
      <c r="B222" s="28">
        <v>46003</v>
      </c>
      <c r="C222" s="28">
        <v>46003</v>
      </c>
      <c r="D222" s="28">
        <v>46007</v>
      </c>
      <c r="E222" s="13" t="s">
        <v>152</v>
      </c>
      <c r="F222" s="13" t="s">
        <v>149</v>
      </c>
      <c r="G222" s="13" t="s">
        <v>147</v>
      </c>
      <c r="H222" s="13" t="s">
        <v>12</v>
      </c>
      <c r="I222" s="13" t="s">
        <v>90</v>
      </c>
      <c r="J222" s="13" t="s">
        <v>107</v>
      </c>
      <c r="K222" s="28">
        <v>46003</v>
      </c>
      <c r="L222" s="13">
        <v>10</v>
      </c>
      <c r="M222" s="13" t="s">
        <v>638</v>
      </c>
      <c r="N222" s="13" t="s">
        <v>639</v>
      </c>
      <c r="O222" s="13">
        <v>22000</v>
      </c>
      <c r="P222" s="13">
        <v>600088.25</v>
      </c>
      <c r="Q222" s="13">
        <v>600088.25</v>
      </c>
      <c r="R222" s="13">
        <v>551223.24</v>
      </c>
      <c r="S222" s="13" t="s">
        <v>93</v>
      </c>
      <c r="T222" s="13">
        <v>256605502</v>
      </c>
      <c r="U222" s="28">
        <v>46010</v>
      </c>
      <c r="V222" s="28"/>
      <c r="W222" s="13" t="s">
        <v>89</v>
      </c>
      <c r="X222" s="13" t="s">
        <v>94</v>
      </c>
      <c r="Y222" s="13" t="s">
        <v>104</v>
      </c>
      <c r="Z222" s="13" t="s">
        <v>96</v>
      </c>
      <c r="AA222" s="13" t="s">
        <v>96</v>
      </c>
      <c r="AB222" s="13" t="s">
        <v>7</v>
      </c>
      <c r="AC222" s="13" t="s">
        <v>105</v>
      </c>
      <c r="AD222" s="13"/>
      <c r="AE222" s="13"/>
      <c r="AF222" s="13"/>
      <c r="AG222" s="13"/>
      <c r="AH222" s="13" t="s">
        <v>98</v>
      </c>
      <c r="AI222" s="13">
        <v>1.12E-2</v>
      </c>
      <c r="AJ222" s="13">
        <v>0</v>
      </c>
      <c r="AK222" s="13">
        <v>0.9</v>
      </c>
      <c r="AL222" s="13" t="s">
        <v>178</v>
      </c>
      <c r="AM222" s="13" t="s">
        <v>640</v>
      </c>
      <c r="AN222" s="13"/>
      <c r="AO222" s="13" t="s">
        <v>96</v>
      </c>
      <c r="AP222" s="13">
        <v>121</v>
      </c>
      <c r="AQ222" s="13">
        <v>8802.33</v>
      </c>
      <c r="AR222" s="13"/>
      <c r="AS222" s="13">
        <v>46041</v>
      </c>
      <c r="AT222" s="13"/>
      <c r="AU222" s="13"/>
      <c r="AV222" s="13"/>
      <c r="AW222" s="13"/>
      <c r="AX222" s="13"/>
      <c r="AY222" s="13"/>
      <c r="AZ222" s="13"/>
      <c r="BA222" s="13"/>
      <c r="BB222" s="13" t="s">
        <v>95</v>
      </c>
      <c r="BC222" s="13" t="s">
        <v>109</v>
      </c>
      <c r="BD222" s="13"/>
      <c r="BE222" s="13"/>
      <c r="BF222" s="13"/>
      <c r="BG222" s="28"/>
      <c r="BH222" s="13" t="s">
        <v>112</v>
      </c>
      <c r="BI222" s="13"/>
      <c r="BJ222" s="13"/>
    </row>
    <row r="223" spans="1:62" x14ac:dyDescent="0.25">
      <c r="A223" s="13">
        <v>2025</v>
      </c>
      <c r="B223" s="28">
        <v>46003</v>
      </c>
      <c r="C223" s="28">
        <v>46003</v>
      </c>
      <c r="D223" s="28">
        <v>46007</v>
      </c>
      <c r="E223" s="13" t="s">
        <v>152</v>
      </c>
      <c r="F223" s="13" t="s">
        <v>149</v>
      </c>
      <c r="G223" s="13" t="s">
        <v>147</v>
      </c>
      <c r="H223" s="13" t="s">
        <v>12</v>
      </c>
      <c r="I223" s="13" t="s">
        <v>90</v>
      </c>
      <c r="J223" s="13" t="s">
        <v>91</v>
      </c>
      <c r="K223" s="28">
        <v>46003</v>
      </c>
      <c r="L223" s="13">
        <v>10</v>
      </c>
      <c r="M223" s="13" t="s">
        <v>641</v>
      </c>
      <c r="N223" s="13" t="s">
        <v>642</v>
      </c>
      <c r="O223" s="13">
        <v>49000.01</v>
      </c>
      <c r="P223" s="13">
        <v>49000.01</v>
      </c>
      <c r="Q223" s="13">
        <v>1187218.3</v>
      </c>
      <c r="R223" s="13">
        <v>206461</v>
      </c>
      <c r="S223" s="13" t="s">
        <v>110</v>
      </c>
      <c r="T223" s="13">
        <v>256605302</v>
      </c>
      <c r="U223" s="28">
        <v>46010</v>
      </c>
      <c r="V223" s="28"/>
      <c r="W223" s="13" t="s">
        <v>89</v>
      </c>
      <c r="X223" s="13" t="s">
        <v>94</v>
      </c>
      <c r="Y223" s="13" t="s">
        <v>104</v>
      </c>
      <c r="Z223" s="13" t="s">
        <v>95</v>
      </c>
      <c r="AA223" s="13" t="s">
        <v>96</v>
      </c>
      <c r="AB223" s="13" t="s">
        <v>7</v>
      </c>
      <c r="AC223" s="13" t="s">
        <v>105</v>
      </c>
      <c r="AD223" s="13"/>
      <c r="AE223" s="13"/>
      <c r="AF223" s="13"/>
      <c r="AG223" s="13"/>
      <c r="AH223" s="13" t="s">
        <v>98</v>
      </c>
      <c r="AI223" s="13">
        <v>0</v>
      </c>
      <c r="AJ223" s="13">
        <v>0.9587</v>
      </c>
      <c r="AK223" s="13">
        <v>0.9</v>
      </c>
      <c r="AL223" s="13" t="s">
        <v>141</v>
      </c>
      <c r="AM223" s="13" t="s">
        <v>130</v>
      </c>
      <c r="AN223" s="13"/>
      <c r="AO223" s="13" t="s">
        <v>96</v>
      </c>
      <c r="AP223" s="13" t="s">
        <v>99</v>
      </c>
      <c r="AQ223" s="13" t="s">
        <v>99</v>
      </c>
      <c r="AR223" s="13"/>
      <c r="AS223" s="13" t="s">
        <v>99</v>
      </c>
      <c r="AT223" s="13"/>
      <c r="AU223" s="13"/>
      <c r="AV223" s="13" t="s">
        <v>121</v>
      </c>
      <c r="AW223" s="13" t="s">
        <v>101</v>
      </c>
      <c r="AX223" s="13" t="s">
        <v>116</v>
      </c>
      <c r="AY223" s="13"/>
      <c r="AZ223" s="13"/>
      <c r="BA223" s="13"/>
      <c r="BB223" s="13" t="s">
        <v>96</v>
      </c>
      <c r="BC223" s="13"/>
      <c r="BD223" s="13"/>
      <c r="BE223" s="13"/>
      <c r="BF223" s="13"/>
      <c r="BG223" s="28">
        <v>46009</v>
      </c>
      <c r="BH223" s="13" t="s">
        <v>112</v>
      </c>
      <c r="BI223" s="13"/>
      <c r="BJ223" s="13"/>
    </row>
    <row r="224" spans="1:62" x14ac:dyDescent="0.25">
      <c r="A224" s="13">
        <v>2025</v>
      </c>
      <c r="B224" s="28">
        <v>46003</v>
      </c>
      <c r="C224" s="28">
        <v>46003</v>
      </c>
      <c r="D224" s="28">
        <v>46003</v>
      </c>
      <c r="E224" s="13" t="s">
        <v>148</v>
      </c>
      <c r="F224" s="13" t="s">
        <v>149</v>
      </c>
      <c r="G224" s="13" t="s">
        <v>147</v>
      </c>
      <c r="H224" s="13" t="s">
        <v>12</v>
      </c>
      <c r="I224" s="13" t="s">
        <v>90</v>
      </c>
      <c r="J224" s="13" t="s">
        <v>91</v>
      </c>
      <c r="K224" s="28">
        <v>46003</v>
      </c>
      <c r="L224" s="13">
        <v>10</v>
      </c>
      <c r="M224" s="13" t="s">
        <v>643</v>
      </c>
      <c r="N224" s="13" t="s">
        <v>644</v>
      </c>
      <c r="O224" s="13">
        <v>6000.22</v>
      </c>
      <c r="P224" s="13">
        <v>6000.22</v>
      </c>
      <c r="Q224" s="13">
        <v>40054.86</v>
      </c>
      <c r="R224" s="13">
        <v>17972.580000000002</v>
      </c>
      <c r="S224" s="13" t="s">
        <v>110</v>
      </c>
      <c r="T224" s="13">
        <v>256553294</v>
      </c>
      <c r="U224" s="28">
        <v>46007</v>
      </c>
      <c r="V224" s="28"/>
      <c r="W224" s="13"/>
      <c r="X224" s="13" t="s">
        <v>94</v>
      </c>
      <c r="Y224" s="13" t="s">
        <v>132</v>
      </c>
      <c r="Z224" s="13" t="s">
        <v>96</v>
      </c>
      <c r="AA224" s="13" t="s">
        <v>96</v>
      </c>
      <c r="AB224" s="13" t="s">
        <v>137</v>
      </c>
      <c r="AC224" s="13" t="s">
        <v>105</v>
      </c>
      <c r="AD224" s="13"/>
      <c r="AE224" s="13"/>
      <c r="AF224" s="13"/>
      <c r="AG224" s="13"/>
      <c r="AH224" s="13" t="s">
        <v>127</v>
      </c>
      <c r="AI224" s="13">
        <v>0</v>
      </c>
      <c r="AJ224" s="13">
        <v>0.85019999999999996</v>
      </c>
      <c r="AK224" s="13">
        <v>0.9</v>
      </c>
      <c r="AL224" s="13" t="s">
        <v>141</v>
      </c>
      <c r="AM224" s="13" t="s">
        <v>117</v>
      </c>
      <c r="AN224" s="13"/>
      <c r="AO224" s="13" t="s">
        <v>96</v>
      </c>
      <c r="AP224" s="13" t="s">
        <v>99</v>
      </c>
      <c r="AQ224" s="13" t="s">
        <v>99</v>
      </c>
      <c r="AR224" s="13"/>
      <c r="AS224" s="13" t="s">
        <v>99</v>
      </c>
      <c r="AT224" s="13"/>
      <c r="AU224" s="13"/>
      <c r="AV224" s="13"/>
      <c r="AW224" s="13"/>
      <c r="AX224" s="13"/>
      <c r="AY224" s="13"/>
      <c r="AZ224" s="13"/>
      <c r="BA224" s="13"/>
      <c r="BB224" s="13" t="s">
        <v>96</v>
      </c>
      <c r="BC224" s="13"/>
      <c r="BD224" s="13"/>
      <c r="BE224" s="13"/>
      <c r="BF224" s="13"/>
      <c r="BG224" s="28">
        <v>46003</v>
      </c>
      <c r="BH224" s="13" t="s">
        <v>196</v>
      </c>
      <c r="BI224" s="13"/>
      <c r="BJ224" s="13"/>
    </row>
    <row r="225" spans="1:62" x14ac:dyDescent="0.25">
      <c r="A225" s="13">
        <v>2025</v>
      </c>
      <c r="B225" s="28">
        <v>46003</v>
      </c>
      <c r="C225" s="28">
        <v>46003</v>
      </c>
      <c r="D225" s="28">
        <v>46003</v>
      </c>
      <c r="E225" s="13" t="s">
        <v>120</v>
      </c>
      <c r="F225" s="13" t="s">
        <v>150</v>
      </c>
      <c r="G225" s="13" t="s">
        <v>147</v>
      </c>
      <c r="H225" s="13" t="s">
        <v>12</v>
      </c>
      <c r="I225" s="13" t="s">
        <v>139</v>
      </c>
      <c r="J225" s="13" t="s">
        <v>91</v>
      </c>
      <c r="K225" s="28">
        <v>46003</v>
      </c>
      <c r="L225" s="13">
        <v>10</v>
      </c>
      <c r="M225" s="13" t="s">
        <v>645</v>
      </c>
      <c r="N225" s="13" t="s">
        <v>646</v>
      </c>
      <c r="O225" s="13">
        <v>6609.76</v>
      </c>
      <c r="P225" s="13">
        <v>6609.76</v>
      </c>
      <c r="Q225" s="13">
        <v>110162.6</v>
      </c>
      <c r="R225" s="13">
        <v>30051.94</v>
      </c>
      <c r="S225" s="13" t="s">
        <v>110</v>
      </c>
      <c r="T225" s="13">
        <v>256545447</v>
      </c>
      <c r="U225" s="28">
        <v>46006</v>
      </c>
      <c r="V225" s="28"/>
      <c r="W225" s="13"/>
      <c r="X225" s="13" t="s">
        <v>94</v>
      </c>
      <c r="Y225" s="13" t="s">
        <v>104</v>
      </c>
      <c r="Z225" s="13" t="s">
        <v>96</v>
      </c>
      <c r="AA225" s="13" t="s">
        <v>96</v>
      </c>
      <c r="AB225" s="13" t="s">
        <v>7</v>
      </c>
      <c r="AC225" s="13" t="s">
        <v>105</v>
      </c>
      <c r="AD225" s="13"/>
      <c r="AE225" s="13"/>
      <c r="AF225" s="13"/>
      <c r="AG225" s="13"/>
      <c r="AH225" s="13" t="s">
        <v>127</v>
      </c>
      <c r="AI225" s="13">
        <v>0</v>
      </c>
      <c r="AJ225" s="13">
        <v>0.94</v>
      </c>
      <c r="AK225" s="13">
        <v>0.9</v>
      </c>
      <c r="AL225" s="13" t="s">
        <v>146</v>
      </c>
      <c r="AM225" s="13" t="s">
        <v>108</v>
      </c>
      <c r="AN225" s="13"/>
      <c r="AO225" s="13" t="s">
        <v>96</v>
      </c>
      <c r="AP225" s="13" t="s">
        <v>99</v>
      </c>
      <c r="AQ225" s="13" t="s">
        <v>99</v>
      </c>
      <c r="AR225" s="13"/>
      <c r="AS225" s="13" t="s">
        <v>99</v>
      </c>
      <c r="AT225" s="13"/>
      <c r="AU225" s="13"/>
      <c r="AV225" s="13"/>
      <c r="AW225" s="13"/>
      <c r="AX225" s="13"/>
      <c r="AY225" s="13"/>
      <c r="AZ225" s="13"/>
      <c r="BA225" s="13"/>
      <c r="BB225" s="13" t="s">
        <v>96</v>
      </c>
      <c r="BC225" s="13"/>
      <c r="BD225" s="13"/>
      <c r="BE225" s="13"/>
      <c r="BF225" s="13"/>
      <c r="BG225" s="28">
        <v>46006</v>
      </c>
      <c r="BH225" s="13" t="s">
        <v>196</v>
      </c>
      <c r="BI225" s="13"/>
      <c r="BJ225" s="13"/>
    </row>
    <row r="226" spans="1:62" x14ac:dyDescent="0.25">
      <c r="A226" s="13">
        <v>2025</v>
      </c>
      <c r="B226" s="28">
        <v>46003</v>
      </c>
      <c r="C226" s="28">
        <v>46006</v>
      </c>
      <c r="D226" s="28"/>
      <c r="E226" s="13" t="s">
        <v>120</v>
      </c>
      <c r="F226" s="13" t="s">
        <v>150</v>
      </c>
      <c r="G226" s="13" t="s">
        <v>147</v>
      </c>
      <c r="H226" s="13" t="s">
        <v>12</v>
      </c>
      <c r="I226" s="13" t="s">
        <v>139</v>
      </c>
      <c r="J226" s="13" t="s">
        <v>91</v>
      </c>
      <c r="K226" s="28">
        <v>46006</v>
      </c>
      <c r="L226" s="13">
        <v>11</v>
      </c>
      <c r="M226" s="13" t="s">
        <v>647</v>
      </c>
      <c r="N226" s="13" t="s">
        <v>648</v>
      </c>
      <c r="O226" s="13">
        <v>70000</v>
      </c>
      <c r="P226" s="13">
        <v>70000</v>
      </c>
      <c r="Q226" s="13">
        <v>134096.29999999999</v>
      </c>
      <c r="R226" s="13">
        <v>121178</v>
      </c>
      <c r="S226" s="13" t="s">
        <v>129</v>
      </c>
      <c r="T226" s="13">
        <v>256584249</v>
      </c>
      <c r="U226" s="28">
        <v>46007</v>
      </c>
      <c r="V226" s="28"/>
      <c r="W226" s="13"/>
      <c r="X226" s="13" t="s">
        <v>94</v>
      </c>
      <c r="Y226" s="13" t="s">
        <v>104</v>
      </c>
      <c r="Z226" s="13" t="s">
        <v>95</v>
      </c>
      <c r="AA226" s="13" t="s">
        <v>96</v>
      </c>
      <c r="AB226" s="13" t="s">
        <v>7</v>
      </c>
      <c r="AC226" s="13" t="s">
        <v>105</v>
      </c>
      <c r="AD226" s="13"/>
      <c r="AE226" s="13"/>
      <c r="AF226" s="13"/>
      <c r="AG226" s="13" t="s">
        <v>673</v>
      </c>
      <c r="AH226" s="13">
        <v>90</v>
      </c>
      <c r="AI226" s="13">
        <v>0</v>
      </c>
      <c r="AJ226" s="13">
        <v>0.47799999999999998</v>
      </c>
      <c r="AK226" s="13">
        <v>0.9</v>
      </c>
      <c r="AL226" s="13" t="s">
        <v>142</v>
      </c>
      <c r="AM226" s="13" t="s">
        <v>168</v>
      </c>
      <c r="AN226" s="13"/>
      <c r="AO226" s="13" t="s">
        <v>96</v>
      </c>
      <c r="AP226" s="13" t="s">
        <v>99</v>
      </c>
      <c r="AQ226" s="13" t="s">
        <v>99</v>
      </c>
      <c r="AR226" s="13"/>
      <c r="AS226" s="13" t="s">
        <v>99</v>
      </c>
      <c r="AT226" s="13"/>
      <c r="AU226" s="13"/>
      <c r="AV226" s="13" t="s">
        <v>115</v>
      </c>
      <c r="AW226" s="13" t="s">
        <v>101</v>
      </c>
      <c r="AX226" s="13" t="s">
        <v>116</v>
      </c>
      <c r="AY226" s="13"/>
      <c r="AZ226" s="13"/>
      <c r="BA226" s="13"/>
      <c r="BB226" s="13" t="s">
        <v>95</v>
      </c>
      <c r="BC226" s="13" t="s">
        <v>109</v>
      </c>
      <c r="BD226" s="13"/>
      <c r="BE226" s="13"/>
      <c r="BF226" s="13"/>
      <c r="BG226" s="28"/>
      <c r="BH226" s="13" t="s">
        <v>174</v>
      </c>
      <c r="BI226" s="13"/>
      <c r="BJ226" s="13"/>
    </row>
    <row r="227" spans="1:62" x14ac:dyDescent="0.25">
      <c r="A227" s="13">
        <v>2025</v>
      </c>
      <c r="B227" s="28">
        <v>46003</v>
      </c>
      <c r="C227" s="28">
        <v>46006</v>
      </c>
      <c r="D227" s="28"/>
      <c r="E227" s="13" t="s">
        <v>120</v>
      </c>
      <c r="F227" s="13" t="s">
        <v>150</v>
      </c>
      <c r="G227" s="13" t="s">
        <v>147</v>
      </c>
      <c r="H227" s="13" t="s">
        <v>12</v>
      </c>
      <c r="I227" s="13" t="s">
        <v>139</v>
      </c>
      <c r="J227" s="13" t="s">
        <v>91</v>
      </c>
      <c r="K227" s="28">
        <v>46006</v>
      </c>
      <c r="L227" s="13">
        <v>11</v>
      </c>
      <c r="M227" s="13" t="s">
        <v>286</v>
      </c>
      <c r="N227" s="13" t="s">
        <v>287</v>
      </c>
      <c r="O227" s="13">
        <v>20000</v>
      </c>
      <c r="P227" s="13">
        <v>20000</v>
      </c>
      <c r="Q227" s="13">
        <v>153300.92000000001</v>
      </c>
      <c r="R227" s="13">
        <v>137347.68</v>
      </c>
      <c r="S227" s="13" t="s">
        <v>129</v>
      </c>
      <c r="T227" s="13">
        <v>256554254</v>
      </c>
      <c r="U227" s="28">
        <v>46006</v>
      </c>
      <c r="V227" s="28"/>
      <c r="W227" s="13"/>
      <c r="X227" s="13" t="s">
        <v>94</v>
      </c>
      <c r="Y227" s="13" t="s">
        <v>104</v>
      </c>
      <c r="Z227" s="13" t="s">
        <v>96</v>
      </c>
      <c r="AA227" s="13" t="s">
        <v>96</v>
      </c>
      <c r="AB227" s="13" t="s">
        <v>7</v>
      </c>
      <c r="AC227" s="13" t="s">
        <v>105</v>
      </c>
      <c r="AD227" s="13"/>
      <c r="AE227" s="13"/>
      <c r="AF227" s="13"/>
      <c r="AG227" s="13" t="s">
        <v>674</v>
      </c>
      <c r="AH227" s="13">
        <v>90</v>
      </c>
      <c r="AI227" s="13">
        <v>0</v>
      </c>
      <c r="AJ227" s="13">
        <v>0.87319999999999998</v>
      </c>
      <c r="AK227" s="13">
        <v>0.9</v>
      </c>
      <c r="AL227" s="13" t="s">
        <v>141</v>
      </c>
      <c r="AM227" s="13" t="s">
        <v>168</v>
      </c>
      <c r="AN227" s="13"/>
      <c r="AO227" s="13" t="s">
        <v>96</v>
      </c>
      <c r="AP227" s="13" t="s">
        <v>99</v>
      </c>
      <c r="AQ227" s="13" t="s">
        <v>99</v>
      </c>
      <c r="AR227" s="13"/>
      <c r="AS227" s="13" t="s">
        <v>99</v>
      </c>
      <c r="AT227" s="13"/>
      <c r="AU227" s="13"/>
      <c r="AV227" s="13"/>
      <c r="AW227" s="13"/>
      <c r="AX227" s="13"/>
      <c r="AY227" s="13"/>
      <c r="AZ227" s="13"/>
      <c r="BA227" s="13"/>
      <c r="BB227" s="13" t="s">
        <v>96</v>
      </c>
      <c r="BC227" s="13"/>
      <c r="BD227" s="13"/>
      <c r="BE227" s="13"/>
      <c r="BF227" s="13"/>
      <c r="BG227" s="28"/>
      <c r="BH227" s="13" t="s">
        <v>174</v>
      </c>
      <c r="BI227" s="13"/>
      <c r="BJ227" s="13"/>
    </row>
    <row r="228" spans="1:62" x14ac:dyDescent="0.25">
      <c r="A228" s="13">
        <v>2025</v>
      </c>
      <c r="B228" s="28">
        <v>46003</v>
      </c>
      <c r="C228" s="28">
        <v>46006</v>
      </c>
      <c r="D228" s="28">
        <v>46006</v>
      </c>
      <c r="E228" s="13" t="s">
        <v>120</v>
      </c>
      <c r="F228" s="13" t="s">
        <v>150</v>
      </c>
      <c r="G228" s="13" t="s">
        <v>147</v>
      </c>
      <c r="H228" s="13" t="s">
        <v>12</v>
      </c>
      <c r="I228" s="13" t="s">
        <v>139</v>
      </c>
      <c r="J228" s="13" t="s">
        <v>91</v>
      </c>
      <c r="K228" s="28">
        <v>46006</v>
      </c>
      <c r="L228" s="13">
        <v>11</v>
      </c>
      <c r="M228" s="13" t="s">
        <v>649</v>
      </c>
      <c r="N228" s="13" t="s">
        <v>650</v>
      </c>
      <c r="O228" s="13">
        <v>1499.94</v>
      </c>
      <c r="P228" s="13">
        <v>19435.62</v>
      </c>
      <c r="Q228" s="13">
        <v>38871.25</v>
      </c>
      <c r="R228" s="13">
        <v>35490.720000000001</v>
      </c>
      <c r="S228" s="13" t="s">
        <v>110</v>
      </c>
      <c r="T228" s="13">
        <v>256589024</v>
      </c>
      <c r="U228" s="28">
        <v>46008</v>
      </c>
      <c r="V228" s="28"/>
      <c r="W228" s="13"/>
      <c r="X228" s="13" t="s">
        <v>94</v>
      </c>
      <c r="Y228" s="13" t="s">
        <v>132</v>
      </c>
      <c r="Z228" s="13" t="s">
        <v>96</v>
      </c>
      <c r="AA228" s="13" t="s">
        <v>96</v>
      </c>
      <c r="AB228" s="13" t="s">
        <v>137</v>
      </c>
      <c r="AC228" s="13" t="s">
        <v>105</v>
      </c>
      <c r="AD228" s="13"/>
      <c r="AE228" s="13"/>
      <c r="AF228" s="13"/>
      <c r="AG228" s="13"/>
      <c r="AH228" s="13" t="s">
        <v>127</v>
      </c>
      <c r="AI228" s="13">
        <v>7.7000000000000002E-3</v>
      </c>
      <c r="AJ228" s="13">
        <v>0.5</v>
      </c>
      <c r="AK228" s="13">
        <v>0.9</v>
      </c>
      <c r="AL228" s="13" t="s">
        <v>167</v>
      </c>
      <c r="AM228" s="13" t="s">
        <v>117</v>
      </c>
      <c r="AN228" s="13"/>
      <c r="AO228" s="13" t="s">
        <v>96</v>
      </c>
      <c r="AP228" s="13">
        <v>12</v>
      </c>
      <c r="AQ228" s="13">
        <v>1707.75</v>
      </c>
      <c r="AR228" s="13"/>
      <c r="AS228" s="13">
        <v>46039</v>
      </c>
      <c r="AT228" s="13"/>
      <c r="AU228" s="13"/>
      <c r="AV228" s="13"/>
      <c r="AW228" s="13"/>
      <c r="AX228" s="13"/>
      <c r="AY228" s="13"/>
      <c r="AZ228" s="13"/>
      <c r="BA228" s="13"/>
      <c r="BB228" s="13" t="s">
        <v>95</v>
      </c>
      <c r="BC228" s="13" t="s">
        <v>133</v>
      </c>
      <c r="BD228" s="13"/>
      <c r="BE228" s="13"/>
      <c r="BF228" s="13"/>
      <c r="BG228" s="28">
        <v>46009</v>
      </c>
      <c r="BH228" s="13" t="s">
        <v>112</v>
      </c>
      <c r="BI228" s="13"/>
      <c r="BJ228" s="13"/>
    </row>
    <row r="229" spans="1:62" x14ac:dyDescent="0.25">
      <c r="A229" s="13">
        <v>2025</v>
      </c>
      <c r="B229" s="28">
        <v>46003</v>
      </c>
      <c r="C229" s="28">
        <v>46006</v>
      </c>
      <c r="D229" s="28"/>
      <c r="E229" s="13" t="s">
        <v>148</v>
      </c>
      <c r="F229" s="13" t="s">
        <v>149</v>
      </c>
      <c r="G229" s="13" t="s">
        <v>147</v>
      </c>
      <c r="H229" s="13" t="s">
        <v>12</v>
      </c>
      <c r="I229" s="13" t="s">
        <v>90</v>
      </c>
      <c r="J229" s="13" t="s">
        <v>91</v>
      </c>
      <c r="K229" s="28">
        <v>46006</v>
      </c>
      <c r="L229" s="13">
        <v>11</v>
      </c>
      <c r="M229" s="13" t="s">
        <v>651</v>
      </c>
      <c r="N229" s="13" t="s">
        <v>652</v>
      </c>
      <c r="O229" s="13">
        <v>70000</v>
      </c>
      <c r="P229" s="13">
        <v>70000</v>
      </c>
      <c r="Q229" s="13">
        <v>383068.24</v>
      </c>
      <c r="R229" s="13">
        <v>334787.51</v>
      </c>
      <c r="S229" s="13" t="s">
        <v>129</v>
      </c>
      <c r="T229" s="13">
        <v>256553974</v>
      </c>
      <c r="U229" s="28">
        <v>46013</v>
      </c>
      <c r="V229" s="28"/>
      <c r="W229" s="13"/>
      <c r="X229" s="13" t="s">
        <v>94</v>
      </c>
      <c r="Y229" s="13" t="s">
        <v>104</v>
      </c>
      <c r="Z229" s="13" t="s">
        <v>95</v>
      </c>
      <c r="AA229" s="13" t="s">
        <v>96</v>
      </c>
      <c r="AB229" s="13" t="s">
        <v>7</v>
      </c>
      <c r="AC229" s="13" t="s">
        <v>105</v>
      </c>
      <c r="AD229" s="13"/>
      <c r="AE229" s="13"/>
      <c r="AF229" s="13"/>
      <c r="AG229" s="13" t="s">
        <v>675</v>
      </c>
      <c r="AH229" s="13">
        <v>90</v>
      </c>
      <c r="AI229" s="13">
        <v>0</v>
      </c>
      <c r="AJ229" s="13">
        <v>0.81730000000000003</v>
      </c>
      <c r="AK229" s="13">
        <v>0.9</v>
      </c>
      <c r="AL229" s="13" t="s">
        <v>141</v>
      </c>
      <c r="AM229" s="13" t="s">
        <v>173</v>
      </c>
      <c r="AN229" s="13"/>
      <c r="AO229" s="13" t="s">
        <v>96</v>
      </c>
      <c r="AP229" s="13" t="s">
        <v>99</v>
      </c>
      <c r="AQ229" s="13" t="s">
        <v>99</v>
      </c>
      <c r="AR229" s="13"/>
      <c r="AS229" s="13" t="s">
        <v>99</v>
      </c>
      <c r="AT229" s="13"/>
      <c r="AU229" s="13"/>
      <c r="AV229" s="13" t="s">
        <v>121</v>
      </c>
      <c r="AW229" s="13" t="s">
        <v>101</v>
      </c>
      <c r="AX229" s="13" t="s">
        <v>102</v>
      </c>
      <c r="AY229" s="13" t="s">
        <v>154</v>
      </c>
      <c r="AZ229" s="13"/>
      <c r="BA229" s="13"/>
      <c r="BB229" s="13" t="s">
        <v>95</v>
      </c>
      <c r="BC229" s="13" t="s">
        <v>133</v>
      </c>
      <c r="BD229" s="13"/>
      <c r="BE229" s="13"/>
      <c r="BF229" s="13"/>
      <c r="BG229" s="28"/>
      <c r="BH229" s="13" t="s">
        <v>112</v>
      </c>
      <c r="BI229" s="13"/>
      <c r="BJ229" s="13"/>
    </row>
    <row r="230" spans="1:62" x14ac:dyDescent="0.25">
      <c r="A230" s="13">
        <v>2025</v>
      </c>
      <c r="B230" s="28">
        <v>46003</v>
      </c>
      <c r="C230" s="28">
        <v>46006</v>
      </c>
      <c r="D230" s="28">
        <v>46007</v>
      </c>
      <c r="E230" s="13" t="s">
        <v>120</v>
      </c>
      <c r="F230" s="13" t="s">
        <v>150</v>
      </c>
      <c r="G230" s="13" t="s">
        <v>147</v>
      </c>
      <c r="H230" s="13" t="s">
        <v>12</v>
      </c>
      <c r="I230" s="13" t="s">
        <v>139</v>
      </c>
      <c r="J230" s="13" t="s">
        <v>91</v>
      </c>
      <c r="K230" s="28">
        <v>46006</v>
      </c>
      <c r="L230" s="13">
        <v>11</v>
      </c>
      <c r="M230" s="13" t="s">
        <v>653</v>
      </c>
      <c r="N230" s="13" t="s">
        <v>654</v>
      </c>
      <c r="O230" s="13">
        <v>599.99</v>
      </c>
      <c r="P230" s="13">
        <v>52614.26</v>
      </c>
      <c r="Q230" s="13">
        <v>116920.56</v>
      </c>
      <c r="R230" s="13">
        <v>55180.25</v>
      </c>
      <c r="S230" s="13" t="s">
        <v>110</v>
      </c>
      <c r="T230" s="13">
        <v>256584556</v>
      </c>
      <c r="U230" s="28">
        <v>46008</v>
      </c>
      <c r="V230" s="28"/>
      <c r="W230" s="13"/>
      <c r="X230" s="13" t="s">
        <v>94</v>
      </c>
      <c r="Y230" s="13" t="s">
        <v>104</v>
      </c>
      <c r="Z230" s="13" t="s">
        <v>96</v>
      </c>
      <c r="AA230" s="13" t="s">
        <v>96</v>
      </c>
      <c r="AB230" s="13" t="s">
        <v>137</v>
      </c>
      <c r="AC230" s="13" t="s">
        <v>97</v>
      </c>
      <c r="AD230" s="13"/>
      <c r="AE230" s="13"/>
      <c r="AF230" s="13"/>
      <c r="AG230" s="13"/>
      <c r="AH230" s="13">
        <v>90</v>
      </c>
      <c r="AI230" s="13">
        <v>1.12E-2</v>
      </c>
      <c r="AJ230" s="13">
        <v>0.55000000000000004</v>
      </c>
      <c r="AK230" s="13">
        <v>0.9</v>
      </c>
      <c r="AL230" s="13" t="s">
        <v>171</v>
      </c>
      <c r="AM230" s="13" t="s">
        <v>117</v>
      </c>
      <c r="AN230" s="13"/>
      <c r="AO230" s="13" t="s">
        <v>96</v>
      </c>
      <c r="AP230" s="13">
        <v>61</v>
      </c>
      <c r="AQ230" s="13">
        <v>1196.57</v>
      </c>
      <c r="AR230" s="13"/>
      <c r="AS230" s="13">
        <v>46040</v>
      </c>
      <c r="AT230" s="13"/>
      <c r="AU230" s="13"/>
      <c r="AV230" s="13"/>
      <c r="AW230" s="13"/>
      <c r="AX230" s="13"/>
      <c r="AY230" s="13"/>
      <c r="AZ230" s="13"/>
      <c r="BA230" s="13"/>
      <c r="BB230" s="13" t="s">
        <v>96</v>
      </c>
      <c r="BC230" s="13"/>
      <c r="BD230" s="13"/>
      <c r="BE230" s="13"/>
      <c r="BF230" s="13"/>
      <c r="BG230" s="28">
        <v>46008</v>
      </c>
      <c r="BH230" s="13" t="s">
        <v>112</v>
      </c>
      <c r="BI230" s="13"/>
      <c r="BJ230" s="13"/>
    </row>
    <row r="231" spans="1:62" x14ac:dyDescent="0.25">
      <c r="A231" s="13">
        <v>2025</v>
      </c>
      <c r="B231" s="28">
        <v>46003</v>
      </c>
      <c r="C231" s="28">
        <v>46006</v>
      </c>
      <c r="D231" s="28">
        <v>46007</v>
      </c>
      <c r="E231" s="13" t="s">
        <v>120</v>
      </c>
      <c r="F231" s="13" t="s">
        <v>150</v>
      </c>
      <c r="G231" s="13" t="s">
        <v>147</v>
      </c>
      <c r="H231" s="13" t="s">
        <v>12</v>
      </c>
      <c r="I231" s="13" t="s">
        <v>139</v>
      </c>
      <c r="J231" s="13" t="s">
        <v>107</v>
      </c>
      <c r="K231" s="28">
        <v>46006</v>
      </c>
      <c r="L231" s="13">
        <v>11</v>
      </c>
      <c r="M231" s="13" t="s">
        <v>655</v>
      </c>
      <c r="N231" s="13" t="s">
        <v>656</v>
      </c>
      <c r="O231" s="13">
        <v>2000</v>
      </c>
      <c r="P231" s="13">
        <v>194172.18</v>
      </c>
      <c r="Q231" s="13">
        <v>215746.86</v>
      </c>
      <c r="R231" s="13">
        <v>213816.8</v>
      </c>
      <c r="S231" s="13" t="s">
        <v>110</v>
      </c>
      <c r="T231" s="13">
        <v>256586791</v>
      </c>
      <c r="U231" s="28">
        <v>46013</v>
      </c>
      <c r="V231" s="28"/>
      <c r="W231" s="13"/>
      <c r="X231" s="13" t="s">
        <v>94</v>
      </c>
      <c r="Y231" s="13" t="s">
        <v>104</v>
      </c>
      <c r="Z231" s="13" t="s">
        <v>96</v>
      </c>
      <c r="AA231" s="13" t="s">
        <v>96</v>
      </c>
      <c r="AB231" s="13" t="s">
        <v>7</v>
      </c>
      <c r="AC231" s="13" t="s">
        <v>105</v>
      </c>
      <c r="AD231" s="13"/>
      <c r="AE231" s="13"/>
      <c r="AF231" s="13"/>
      <c r="AG231" s="13"/>
      <c r="AH231" s="13">
        <v>90</v>
      </c>
      <c r="AI231" s="13">
        <v>1.12E-2</v>
      </c>
      <c r="AJ231" s="13">
        <v>0.1</v>
      </c>
      <c r="AK231" s="13">
        <v>0.9</v>
      </c>
      <c r="AL231" s="13" t="s">
        <v>153</v>
      </c>
      <c r="AM231" s="13" t="s">
        <v>168</v>
      </c>
      <c r="AN231" s="13"/>
      <c r="AO231" s="13" t="s">
        <v>96</v>
      </c>
      <c r="AP231" s="13">
        <v>49</v>
      </c>
      <c r="AQ231" s="13">
        <v>5211.2299999999996</v>
      </c>
      <c r="AR231" s="13"/>
      <c r="AS231" s="13">
        <v>46044</v>
      </c>
      <c r="AT231" s="13"/>
      <c r="AU231" s="13"/>
      <c r="AV231" s="13"/>
      <c r="AW231" s="13"/>
      <c r="AX231" s="13"/>
      <c r="AY231" s="13"/>
      <c r="AZ231" s="13"/>
      <c r="BA231" s="13"/>
      <c r="BB231" s="13" t="s">
        <v>96</v>
      </c>
      <c r="BC231" s="13"/>
      <c r="BD231" s="13"/>
      <c r="BE231" s="13"/>
      <c r="BF231" s="13"/>
      <c r="BG231" s="28">
        <v>46007</v>
      </c>
      <c r="BH231" s="13" t="s">
        <v>112</v>
      </c>
      <c r="BI231" s="13"/>
      <c r="BJ231" s="13"/>
    </row>
    <row r="232" spans="1:62" x14ac:dyDescent="0.25">
      <c r="A232" s="13">
        <v>2025</v>
      </c>
      <c r="B232" s="28">
        <v>46003</v>
      </c>
      <c r="C232" s="28">
        <v>46006</v>
      </c>
      <c r="D232" s="28">
        <v>46006</v>
      </c>
      <c r="E232" s="13" t="s">
        <v>120</v>
      </c>
      <c r="F232" s="13" t="s">
        <v>150</v>
      </c>
      <c r="G232" s="13" t="s">
        <v>147</v>
      </c>
      <c r="H232" s="13" t="s">
        <v>12</v>
      </c>
      <c r="I232" s="13" t="s">
        <v>139</v>
      </c>
      <c r="J232" s="13" t="s">
        <v>91</v>
      </c>
      <c r="K232" s="28">
        <v>46006</v>
      </c>
      <c r="L232" s="13">
        <v>11</v>
      </c>
      <c r="M232" s="13" t="s">
        <v>657</v>
      </c>
      <c r="N232" s="13" t="s">
        <v>658</v>
      </c>
      <c r="O232" s="13">
        <v>16331.31</v>
      </c>
      <c r="P232" s="13">
        <v>16331.31</v>
      </c>
      <c r="Q232" s="13">
        <v>163312.54</v>
      </c>
      <c r="R232" s="13">
        <v>135578.25</v>
      </c>
      <c r="S232" s="13" t="s">
        <v>93</v>
      </c>
      <c r="T232" s="13">
        <v>256581622</v>
      </c>
      <c r="U232" s="28">
        <v>46010</v>
      </c>
      <c r="V232" s="28"/>
      <c r="W232" s="13"/>
      <c r="X232" s="13" t="s">
        <v>94</v>
      </c>
      <c r="Y232" s="13" t="s">
        <v>104</v>
      </c>
      <c r="Z232" s="13" t="s">
        <v>95</v>
      </c>
      <c r="AA232" s="13" t="s">
        <v>96</v>
      </c>
      <c r="AB232" s="13" t="s">
        <v>6</v>
      </c>
      <c r="AC232" s="13" t="s">
        <v>97</v>
      </c>
      <c r="AD232" s="13"/>
      <c r="AE232" s="13"/>
      <c r="AF232" s="13"/>
      <c r="AG232" s="13"/>
      <c r="AH232" s="13" t="s">
        <v>127</v>
      </c>
      <c r="AI232" s="13">
        <v>0</v>
      </c>
      <c r="AJ232" s="13">
        <v>0.9</v>
      </c>
      <c r="AK232" s="13">
        <v>0.9</v>
      </c>
      <c r="AL232" s="13" t="s">
        <v>179</v>
      </c>
      <c r="AM232" s="13" t="s">
        <v>124</v>
      </c>
      <c r="AN232" s="13"/>
      <c r="AO232" s="13" t="s">
        <v>96</v>
      </c>
      <c r="AP232" s="13" t="s">
        <v>99</v>
      </c>
      <c r="AQ232" s="13" t="s">
        <v>99</v>
      </c>
      <c r="AR232" s="13"/>
      <c r="AS232" s="13" t="s">
        <v>99</v>
      </c>
      <c r="AT232" s="13"/>
      <c r="AU232" s="13"/>
      <c r="AV232" s="13"/>
      <c r="AW232" s="13"/>
      <c r="AX232" s="13"/>
      <c r="AY232" s="13"/>
      <c r="AZ232" s="13"/>
      <c r="BA232" s="13"/>
      <c r="BB232" s="13" t="s">
        <v>96</v>
      </c>
      <c r="BC232" s="13"/>
      <c r="BD232" s="13"/>
      <c r="BE232" s="13"/>
      <c r="BF232" s="13"/>
      <c r="BG232" s="28"/>
      <c r="BH232" s="13" t="s">
        <v>112</v>
      </c>
      <c r="BI232" s="13"/>
      <c r="BJ232" s="13"/>
    </row>
    <row r="233" spans="1:62" x14ac:dyDescent="0.25">
      <c r="A233" s="13">
        <v>2025</v>
      </c>
      <c r="B233" s="28">
        <v>46003</v>
      </c>
      <c r="C233" s="28">
        <v>46006</v>
      </c>
      <c r="D233" s="28">
        <v>46006</v>
      </c>
      <c r="E233" s="13" t="s">
        <v>120</v>
      </c>
      <c r="F233" s="13" t="s">
        <v>150</v>
      </c>
      <c r="G233" s="13" t="s">
        <v>147</v>
      </c>
      <c r="H233" s="13" t="s">
        <v>12</v>
      </c>
      <c r="I233" s="13" t="s">
        <v>139</v>
      </c>
      <c r="J233" s="13" t="s">
        <v>91</v>
      </c>
      <c r="K233" s="28">
        <v>46006</v>
      </c>
      <c r="L233" s="13">
        <v>11</v>
      </c>
      <c r="M233" s="13" t="s">
        <v>659</v>
      </c>
      <c r="N233" s="13" t="s">
        <v>660</v>
      </c>
      <c r="O233" s="13">
        <v>70000</v>
      </c>
      <c r="P233" s="13">
        <v>70000</v>
      </c>
      <c r="Q233" s="13">
        <v>86338.559999999998</v>
      </c>
      <c r="R233" s="13">
        <v>77420.160000000003</v>
      </c>
      <c r="S233" s="13" t="s">
        <v>93</v>
      </c>
      <c r="T233" s="13">
        <v>256585951</v>
      </c>
      <c r="U233" s="28">
        <v>46010</v>
      </c>
      <c r="V233" s="28"/>
      <c r="W233" s="13"/>
      <c r="X233" s="13" t="s">
        <v>94</v>
      </c>
      <c r="Y233" s="13" t="s">
        <v>104</v>
      </c>
      <c r="Z233" s="13" t="s">
        <v>95</v>
      </c>
      <c r="AA233" s="13" t="s">
        <v>96</v>
      </c>
      <c r="AB233" s="13" t="s">
        <v>7</v>
      </c>
      <c r="AC233" s="13" t="s">
        <v>105</v>
      </c>
      <c r="AD233" s="13"/>
      <c r="AE233" s="13"/>
      <c r="AF233" s="13"/>
      <c r="AG233" s="13"/>
      <c r="AH233" s="13" t="s">
        <v>127</v>
      </c>
      <c r="AI233" s="13">
        <v>0</v>
      </c>
      <c r="AJ233" s="13">
        <v>0.18920000000000001</v>
      </c>
      <c r="AK233" s="13">
        <v>0.9</v>
      </c>
      <c r="AL233" s="13" t="s">
        <v>142</v>
      </c>
      <c r="AM233" s="13" t="s">
        <v>130</v>
      </c>
      <c r="AN233" s="13"/>
      <c r="AO233" s="13" t="s">
        <v>96</v>
      </c>
      <c r="AP233" s="13" t="s">
        <v>99</v>
      </c>
      <c r="AQ233" s="13" t="s">
        <v>99</v>
      </c>
      <c r="AR233" s="13"/>
      <c r="AS233" s="13" t="s">
        <v>99</v>
      </c>
      <c r="AT233" s="13"/>
      <c r="AU233" s="13"/>
      <c r="AV233" s="13" t="s">
        <v>115</v>
      </c>
      <c r="AW233" s="13" t="s">
        <v>101</v>
      </c>
      <c r="AX233" s="13" t="s">
        <v>116</v>
      </c>
      <c r="AY233" s="13"/>
      <c r="AZ233" s="13"/>
      <c r="BA233" s="13"/>
      <c r="BB233" s="13" t="s">
        <v>95</v>
      </c>
      <c r="BC233" s="13" t="s">
        <v>109</v>
      </c>
      <c r="BD233" s="13"/>
      <c r="BE233" s="13"/>
      <c r="BF233" s="13"/>
      <c r="BG233" s="28"/>
      <c r="BH233" s="13" t="s">
        <v>112</v>
      </c>
      <c r="BI233" s="13"/>
      <c r="BJ233" s="13"/>
    </row>
    <row r="234" spans="1:62" x14ac:dyDescent="0.25">
      <c r="A234" s="13">
        <v>2025</v>
      </c>
      <c r="B234" s="28">
        <v>46003</v>
      </c>
      <c r="C234" s="28">
        <v>46006</v>
      </c>
      <c r="D234" s="28"/>
      <c r="E234" s="13" t="s">
        <v>152</v>
      </c>
      <c r="F234" s="13" t="s">
        <v>149</v>
      </c>
      <c r="G234" s="13" t="s">
        <v>147</v>
      </c>
      <c r="H234" s="13" t="s">
        <v>12</v>
      </c>
      <c r="I234" s="13" t="s">
        <v>90</v>
      </c>
      <c r="J234" s="13" t="s">
        <v>91</v>
      </c>
      <c r="K234" s="28">
        <v>46006</v>
      </c>
      <c r="L234" s="13">
        <v>11</v>
      </c>
      <c r="M234" s="13" t="s">
        <v>661</v>
      </c>
      <c r="N234" s="13" t="s">
        <v>662</v>
      </c>
      <c r="O234" s="13">
        <v>36000</v>
      </c>
      <c r="P234" s="13">
        <v>36000</v>
      </c>
      <c r="Q234" s="13">
        <v>2137129.39</v>
      </c>
      <c r="R234" s="13">
        <v>0</v>
      </c>
      <c r="S234" s="13" t="s">
        <v>129</v>
      </c>
      <c r="T234" s="13" t="s">
        <v>98</v>
      </c>
      <c r="U234" s="28">
        <v>46009</v>
      </c>
      <c r="V234" s="28"/>
      <c r="W234" s="13" t="s">
        <v>89</v>
      </c>
      <c r="X234" s="13" t="s">
        <v>94</v>
      </c>
      <c r="Y234" s="13" t="s">
        <v>104</v>
      </c>
      <c r="Z234" s="13" t="s">
        <v>95</v>
      </c>
      <c r="AA234" s="13" t="s">
        <v>96</v>
      </c>
      <c r="AB234" s="13" t="s">
        <v>6</v>
      </c>
      <c r="AC234" s="13" t="s">
        <v>105</v>
      </c>
      <c r="AD234" s="13"/>
      <c r="AE234" s="13"/>
      <c r="AF234" s="13"/>
      <c r="AG234" s="13" t="s">
        <v>663</v>
      </c>
      <c r="AH234" s="13" t="s">
        <v>98</v>
      </c>
      <c r="AI234" s="13">
        <v>0</v>
      </c>
      <c r="AJ234" s="13">
        <v>0.98299999999999998</v>
      </c>
      <c r="AK234" s="13">
        <v>0.9</v>
      </c>
      <c r="AL234" s="13" t="s">
        <v>145</v>
      </c>
      <c r="AM234" s="13" t="s">
        <v>123</v>
      </c>
      <c r="AN234" s="13"/>
      <c r="AO234" s="13" t="s">
        <v>96</v>
      </c>
      <c r="AP234" s="13" t="s">
        <v>99</v>
      </c>
      <c r="AQ234" s="13" t="s">
        <v>99</v>
      </c>
      <c r="AR234" s="13"/>
      <c r="AS234" s="13" t="s">
        <v>99</v>
      </c>
      <c r="AT234" s="13"/>
      <c r="AU234" s="13"/>
      <c r="AV234" s="13" t="s">
        <v>121</v>
      </c>
      <c r="AW234" s="13" t="s">
        <v>101</v>
      </c>
      <c r="AX234" s="13" t="s">
        <v>116</v>
      </c>
      <c r="AY234" s="13"/>
      <c r="AZ234" s="13"/>
      <c r="BA234" s="13"/>
      <c r="BB234" s="13" t="s">
        <v>96</v>
      </c>
      <c r="BC234" s="13"/>
      <c r="BD234" s="13"/>
      <c r="BE234" s="13"/>
      <c r="BF234" s="13"/>
      <c r="BG234" s="28"/>
      <c r="BH234" s="13" t="s">
        <v>112</v>
      </c>
      <c r="BI234" s="13"/>
      <c r="BJ234" s="13"/>
    </row>
    <row r="235" spans="1:62" x14ac:dyDescent="0.25">
      <c r="A235" s="13">
        <v>2025</v>
      </c>
      <c r="B235" s="28">
        <v>46003</v>
      </c>
      <c r="C235" s="28">
        <v>46006</v>
      </c>
      <c r="D235" s="28"/>
      <c r="E235" s="13" t="s">
        <v>148</v>
      </c>
      <c r="F235" s="13" t="s">
        <v>149</v>
      </c>
      <c r="G235" s="13" t="s">
        <v>147</v>
      </c>
      <c r="H235" s="13" t="s">
        <v>12</v>
      </c>
      <c r="I235" s="13" t="s">
        <v>90</v>
      </c>
      <c r="J235" s="13" t="s">
        <v>91</v>
      </c>
      <c r="K235" s="28">
        <v>46006</v>
      </c>
      <c r="L235" s="13">
        <v>11</v>
      </c>
      <c r="M235" s="13" t="s">
        <v>664</v>
      </c>
      <c r="N235" s="13" t="s">
        <v>665</v>
      </c>
      <c r="O235" s="13">
        <v>65000</v>
      </c>
      <c r="P235" s="13">
        <v>65000</v>
      </c>
      <c r="Q235" s="13">
        <v>931286.38</v>
      </c>
      <c r="R235" s="13">
        <v>602289.59</v>
      </c>
      <c r="S235" s="13" t="s">
        <v>129</v>
      </c>
      <c r="T235" s="13">
        <v>256584110</v>
      </c>
      <c r="U235" s="28">
        <v>46010</v>
      </c>
      <c r="V235" s="28"/>
      <c r="W235" s="13" t="s">
        <v>118</v>
      </c>
      <c r="X235" s="13" t="s">
        <v>94</v>
      </c>
      <c r="Y235" s="13" t="s">
        <v>104</v>
      </c>
      <c r="Z235" s="13" t="s">
        <v>95</v>
      </c>
      <c r="AA235" s="13" t="s">
        <v>95</v>
      </c>
      <c r="AB235" s="13" t="s">
        <v>6</v>
      </c>
      <c r="AC235" s="13" t="s">
        <v>105</v>
      </c>
      <c r="AD235" s="13"/>
      <c r="AE235" s="13"/>
      <c r="AF235" s="13"/>
      <c r="AG235" s="13" t="s">
        <v>676</v>
      </c>
      <c r="AH235" s="13">
        <v>90</v>
      </c>
      <c r="AI235" s="13">
        <v>0</v>
      </c>
      <c r="AJ235" s="13">
        <v>0.93020000000000003</v>
      </c>
      <c r="AK235" s="13">
        <v>0.9</v>
      </c>
      <c r="AL235" s="13" t="s">
        <v>141</v>
      </c>
      <c r="AM235" s="13" t="s">
        <v>126</v>
      </c>
      <c r="AN235" s="13"/>
      <c r="AO235" s="13" t="s">
        <v>96</v>
      </c>
      <c r="AP235" s="13" t="s">
        <v>99</v>
      </c>
      <c r="AQ235" s="13" t="s">
        <v>99</v>
      </c>
      <c r="AR235" s="13"/>
      <c r="AS235" s="13" t="s">
        <v>99</v>
      </c>
      <c r="AT235" s="13"/>
      <c r="AU235" s="13"/>
      <c r="AV235" s="13" t="s">
        <v>115</v>
      </c>
      <c r="AW235" s="13" t="s">
        <v>101</v>
      </c>
      <c r="AX235" s="13" t="s">
        <v>102</v>
      </c>
      <c r="AY235" s="13" t="s">
        <v>154</v>
      </c>
      <c r="AZ235" s="13"/>
      <c r="BA235" s="13"/>
      <c r="BB235" s="13" t="s">
        <v>95</v>
      </c>
      <c r="BC235" s="13" t="s">
        <v>109</v>
      </c>
      <c r="BD235" s="13"/>
      <c r="BE235" s="13"/>
      <c r="BF235" s="13"/>
      <c r="BG235" s="28"/>
      <c r="BH235" s="13" t="s">
        <v>112</v>
      </c>
      <c r="BI235" s="13"/>
      <c r="BJ235" s="13"/>
    </row>
    <row r="236" spans="1:62" x14ac:dyDescent="0.25">
      <c r="A236" s="13">
        <v>2025</v>
      </c>
      <c r="B236" s="28">
        <v>46003</v>
      </c>
      <c r="C236" s="28">
        <v>46006</v>
      </c>
      <c r="D236" s="28"/>
      <c r="E236" s="13" t="s">
        <v>89</v>
      </c>
      <c r="F236" s="13" t="s">
        <v>150</v>
      </c>
      <c r="G236" s="13" t="s">
        <v>147</v>
      </c>
      <c r="H236" s="13" t="s">
        <v>12</v>
      </c>
      <c r="I236" s="13" t="s">
        <v>139</v>
      </c>
      <c r="J236" s="13" t="s">
        <v>91</v>
      </c>
      <c r="K236" s="28">
        <v>46006</v>
      </c>
      <c r="L236" s="13">
        <v>11</v>
      </c>
      <c r="M236" s="13" t="s">
        <v>666</v>
      </c>
      <c r="N236" s="13" t="s">
        <v>667</v>
      </c>
      <c r="O236" s="13">
        <v>10700</v>
      </c>
      <c r="P236" s="13">
        <v>1139087.47</v>
      </c>
      <c r="Q236" s="13">
        <v>1139087.54</v>
      </c>
      <c r="R236" s="13">
        <v>1087648.67</v>
      </c>
      <c r="S236" s="13" t="s">
        <v>129</v>
      </c>
      <c r="T236" s="13" t="s">
        <v>98</v>
      </c>
      <c r="U236" s="28">
        <v>46008</v>
      </c>
      <c r="V236" s="28"/>
      <c r="W236" s="13" t="s">
        <v>89</v>
      </c>
      <c r="X236" s="13" t="s">
        <v>94</v>
      </c>
      <c r="Y236" s="13" t="s">
        <v>104</v>
      </c>
      <c r="Z236" s="13" t="s">
        <v>95</v>
      </c>
      <c r="AA236" s="13" t="s">
        <v>96</v>
      </c>
      <c r="AB236" s="13" t="s">
        <v>137</v>
      </c>
      <c r="AC236" s="13" t="s">
        <v>105</v>
      </c>
      <c r="AD236" s="13"/>
      <c r="AE236" s="13"/>
      <c r="AF236" s="13"/>
      <c r="AG236" s="13" t="s">
        <v>677</v>
      </c>
      <c r="AH236" s="13" t="s">
        <v>98</v>
      </c>
      <c r="AI236" s="13">
        <v>1.12E-2</v>
      </c>
      <c r="AJ236" s="13">
        <v>0</v>
      </c>
      <c r="AK236" s="13">
        <v>0.9</v>
      </c>
      <c r="AL236" s="13" t="s">
        <v>172</v>
      </c>
      <c r="AM236" s="13" t="s">
        <v>117</v>
      </c>
      <c r="AN236" s="13"/>
      <c r="AO236" s="13" t="s">
        <v>96</v>
      </c>
      <c r="AP236" s="13">
        <v>120</v>
      </c>
      <c r="AQ236" s="13">
        <v>3000</v>
      </c>
      <c r="AR236" s="13">
        <v>17663.66</v>
      </c>
      <c r="AS236" s="13">
        <v>46039</v>
      </c>
      <c r="AT236" s="13"/>
      <c r="AU236" s="13"/>
      <c r="AV236" s="13" t="s">
        <v>121</v>
      </c>
      <c r="AW236" s="13" t="s">
        <v>101</v>
      </c>
      <c r="AX236" s="13" t="s">
        <v>116</v>
      </c>
      <c r="AY236" s="13"/>
      <c r="AZ236" s="13"/>
      <c r="BA236" s="13"/>
      <c r="BB236" s="13" t="s">
        <v>96</v>
      </c>
      <c r="BC236" s="13"/>
      <c r="BD236" s="13"/>
      <c r="BE236" s="13"/>
      <c r="BF236" s="13"/>
      <c r="BG236" s="28"/>
      <c r="BH236" s="13" t="s">
        <v>112</v>
      </c>
      <c r="BI236" s="13"/>
      <c r="BJ236" s="13"/>
    </row>
    <row r="237" spans="1:62" x14ac:dyDescent="0.25">
      <c r="A237" s="13">
        <v>2025</v>
      </c>
      <c r="B237" s="28">
        <v>46003</v>
      </c>
      <c r="C237" s="28">
        <v>46006</v>
      </c>
      <c r="D237" s="28">
        <v>46006</v>
      </c>
      <c r="E237" s="13" t="s">
        <v>120</v>
      </c>
      <c r="F237" s="13" t="s">
        <v>150</v>
      </c>
      <c r="G237" s="13" t="s">
        <v>147</v>
      </c>
      <c r="H237" s="13" t="s">
        <v>12</v>
      </c>
      <c r="I237" s="13" t="s">
        <v>139</v>
      </c>
      <c r="J237" s="13" t="s">
        <v>91</v>
      </c>
      <c r="K237" s="28">
        <v>46006</v>
      </c>
      <c r="L237" s="13">
        <v>11</v>
      </c>
      <c r="M237" s="13" t="s">
        <v>668</v>
      </c>
      <c r="N237" s="13" t="s">
        <v>669</v>
      </c>
      <c r="O237" s="13">
        <v>4137.21</v>
      </c>
      <c r="P237" s="13">
        <v>4137.21</v>
      </c>
      <c r="Q237" s="13">
        <v>68953.429999999993</v>
      </c>
      <c r="R237" s="13">
        <v>57495.29</v>
      </c>
      <c r="S237" s="13" t="s">
        <v>110</v>
      </c>
      <c r="T237" s="13">
        <v>256563115</v>
      </c>
      <c r="U237" s="28">
        <v>46007</v>
      </c>
      <c r="V237" s="28"/>
      <c r="W237" s="13"/>
      <c r="X237" s="13" t="s">
        <v>94</v>
      </c>
      <c r="Y237" s="13" t="s">
        <v>104</v>
      </c>
      <c r="Z237" s="13" t="s">
        <v>96</v>
      </c>
      <c r="AA237" s="13" t="s">
        <v>96</v>
      </c>
      <c r="AB237" s="13" t="s">
        <v>6</v>
      </c>
      <c r="AC237" s="13" t="s">
        <v>105</v>
      </c>
      <c r="AD237" s="13"/>
      <c r="AE237" s="13"/>
      <c r="AF237" s="13"/>
      <c r="AG237" s="13"/>
      <c r="AH237" s="13" t="s">
        <v>127</v>
      </c>
      <c r="AI237" s="13">
        <v>0</v>
      </c>
      <c r="AJ237" s="13">
        <v>0.94</v>
      </c>
      <c r="AK237" s="13">
        <v>0.9</v>
      </c>
      <c r="AL237" s="13" t="s">
        <v>172</v>
      </c>
      <c r="AM237" s="13" t="s">
        <v>489</v>
      </c>
      <c r="AN237" s="13"/>
      <c r="AO237" s="13" t="s">
        <v>96</v>
      </c>
      <c r="AP237" s="13" t="s">
        <v>99</v>
      </c>
      <c r="AQ237" s="13" t="s">
        <v>99</v>
      </c>
      <c r="AR237" s="13"/>
      <c r="AS237" s="13" t="s">
        <v>99</v>
      </c>
      <c r="AT237" s="13"/>
      <c r="AU237" s="13"/>
      <c r="AV237" s="13"/>
      <c r="AW237" s="13"/>
      <c r="AX237" s="13"/>
      <c r="AY237" s="13"/>
      <c r="AZ237" s="13"/>
      <c r="BA237" s="13"/>
      <c r="BB237" s="13" t="s">
        <v>95</v>
      </c>
      <c r="BC237" s="13" t="s">
        <v>133</v>
      </c>
      <c r="BD237" s="13"/>
      <c r="BE237" s="13"/>
      <c r="BF237" s="13"/>
      <c r="BG237" s="28">
        <v>46006</v>
      </c>
      <c r="BH237" s="13" t="s">
        <v>112</v>
      </c>
      <c r="BI237" s="13"/>
      <c r="BJ237" s="13"/>
    </row>
    <row r="238" spans="1:62" x14ac:dyDescent="0.25">
      <c r="A238" s="13">
        <v>2025</v>
      </c>
      <c r="B238" s="28">
        <v>46003</v>
      </c>
      <c r="C238" s="28">
        <v>46006</v>
      </c>
      <c r="D238" s="28"/>
      <c r="E238" s="13" t="s">
        <v>113</v>
      </c>
      <c r="F238" s="13" t="s">
        <v>151</v>
      </c>
      <c r="G238" s="13" t="s">
        <v>147</v>
      </c>
      <c r="H238" s="13" t="s">
        <v>11</v>
      </c>
      <c r="I238" s="13" t="s">
        <v>114</v>
      </c>
      <c r="J238" s="13" t="s">
        <v>91</v>
      </c>
      <c r="K238" s="28">
        <v>46006</v>
      </c>
      <c r="L238" s="13">
        <v>11</v>
      </c>
      <c r="M238" s="13" t="s">
        <v>670</v>
      </c>
      <c r="N238" s="13" t="s">
        <v>671</v>
      </c>
      <c r="O238" s="13">
        <v>215</v>
      </c>
      <c r="P238" s="13">
        <v>14993.96</v>
      </c>
      <c r="Q238" s="13">
        <v>68154.31</v>
      </c>
      <c r="R238" s="13">
        <v>48498.63</v>
      </c>
      <c r="S238" s="13" t="s">
        <v>129</v>
      </c>
      <c r="T238" s="13">
        <v>256579847</v>
      </c>
      <c r="U238" s="28">
        <v>46008</v>
      </c>
      <c r="V238" s="28"/>
      <c r="W238" s="13"/>
      <c r="X238" s="13" t="s">
        <v>94</v>
      </c>
      <c r="Y238" s="13" t="s">
        <v>104</v>
      </c>
      <c r="Z238" s="13" t="s">
        <v>95</v>
      </c>
      <c r="AA238" s="13" t="s">
        <v>96</v>
      </c>
      <c r="AB238" s="13" t="s">
        <v>6</v>
      </c>
      <c r="AC238" s="13" t="s">
        <v>105</v>
      </c>
      <c r="AD238" s="13"/>
      <c r="AE238" s="13"/>
      <c r="AF238" s="13"/>
      <c r="AG238" s="13" t="s">
        <v>450</v>
      </c>
      <c r="AH238" s="13">
        <v>90</v>
      </c>
      <c r="AI238" s="13">
        <v>0.01</v>
      </c>
      <c r="AJ238" s="13">
        <v>0.78</v>
      </c>
      <c r="AK238" s="13">
        <v>0.9</v>
      </c>
      <c r="AL238" s="13" t="s">
        <v>138</v>
      </c>
      <c r="AM238" s="13" t="s">
        <v>489</v>
      </c>
      <c r="AN238" s="13"/>
      <c r="AO238" s="13" t="s">
        <v>96</v>
      </c>
      <c r="AP238" s="13">
        <v>108</v>
      </c>
      <c r="AQ238" s="13">
        <v>225.73</v>
      </c>
      <c r="AR238" s="13"/>
      <c r="AS238" s="13">
        <v>46039</v>
      </c>
      <c r="AT238" s="13"/>
      <c r="AU238" s="13"/>
      <c r="AV238" s="13" t="s">
        <v>115</v>
      </c>
      <c r="AW238" s="13" t="s">
        <v>101</v>
      </c>
      <c r="AX238" s="13" t="s">
        <v>116</v>
      </c>
      <c r="AY238" s="13"/>
      <c r="AZ238" s="13"/>
      <c r="BA238" s="13"/>
      <c r="BB238" s="13" t="s">
        <v>95</v>
      </c>
      <c r="BC238" s="13" t="s">
        <v>109</v>
      </c>
      <c r="BD238" s="13"/>
      <c r="BE238" s="13"/>
      <c r="BF238" s="13"/>
      <c r="BG238" s="28"/>
      <c r="BH238" s="13" t="s">
        <v>112</v>
      </c>
      <c r="BI238" s="13"/>
      <c r="BJ238" s="13"/>
    </row>
    <row r="239" spans="1:62" x14ac:dyDescent="0.25">
      <c r="A239" s="13">
        <v>2025</v>
      </c>
      <c r="B239" s="28">
        <v>46003</v>
      </c>
      <c r="C239" s="28">
        <v>46007</v>
      </c>
      <c r="D239" s="28">
        <v>46007</v>
      </c>
      <c r="E239" s="13" t="s">
        <v>120</v>
      </c>
      <c r="F239" s="13" t="s">
        <v>150</v>
      </c>
      <c r="G239" s="13" t="s">
        <v>147</v>
      </c>
      <c r="H239" s="13" t="s">
        <v>12</v>
      </c>
      <c r="I239" s="13" t="s">
        <v>139</v>
      </c>
      <c r="J239" s="13" t="s">
        <v>107</v>
      </c>
      <c r="K239" s="28">
        <v>46007</v>
      </c>
      <c r="L239" s="13">
        <v>12</v>
      </c>
      <c r="M239" s="13" t="s">
        <v>678</v>
      </c>
      <c r="N239" s="13" t="s">
        <v>679</v>
      </c>
      <c r="O239" s="13">
        <v>8881.75</v>
      </c>
      <c r="P239" s="13">
        <v>8881.75</v>
      </c>
      <c r="Q239" s="13">
        <v>8881.75</v>
      </c>
      <c r="R239" s="13">
        <v>8824.0499999999993</v>
      </c>
      <c r="S239" s="13" t="s">
        <v>110</v>
      </c>
      <c r="T239" s="13">
        <v>256592480</v>
      </c>
      <c r="U239" s="28">
        <v>46009</v>
      </c>
      <c r="V239" s="28"/>
      <c r="W239" s="13"/>
      <c r="X239" s="13" t="s">
        <v>94</v>
      </c>
      <c r="Y239" s="13" t="s">
        <v>104</v>
      </c>
      <c r="Z239" s="13" t="s">
        <v>96</v>
      </c>
      <c r="AA239" s="13" t="s">
        <v>96</v>
      </c>
      <c r="AB239" s="13" t="s">
        <v>137</v>
      </c>
      <c r="AC239" s="13" t="s">
        <v>105</v>
      </c>
      <c r="AD239" s="13"/>
      <c r="AE239" s="13"/>
      <c r="AF239" s="13"/>
      <c r="AG239" s="13"/>
      <c r="AH239" s="13" t="s">
        <v>127</v>
      </c>
      <c r="AI239" s="13">
        <v>0</v>
      </c>
      <c r="AJ239" s="13">
        <v>0</v>
      </c>
      <c r="AK239" s="13">
        <v>0.9</v>
      </c>
      <c r="AL239" s="13" t="s">
        <v>144</v>
      </c>
      <c r="AM239" s="13" t="s">
        <v>111</v>
      </c>
      <c r="AN239" s="13"/>
      <c r="AO239" s="13" t="s">
        <v>96</v>
      </c>
      <c r="AP239" s="13" t="s">
        <v>99</v>
      </c>
      <c r="AQ239" s="13" t="s">
        <v>99</v>
      </c>
      <c r="AR239" s="13"/>
      <c r="AS239" s="13" t="s">
        <v>99</v>
      </c>
      <c r="AT239" s="13"/>
      <c r="AU239" s="13"/>
      <c r="AV239" s="13"/>
      <c r="AW239" s="13"/>
      <c r="AX239" s="13"/>
      <c r="AY239" s="13"/>
      <c r="AZ239" s="13"/>
      <c r="BA239" s="13"/>
      <c r="BB239" s="13" t="s">
        <v>95</v>
      </c>
      <c r="BC239" s="13" t="s">
        <v>109</v>
      </c>
      <c r="BD239" s="13"/>
      <c r="BE239" s="13"/>
      <c r="BF239" s="13"/>
      <c r="BG239" s="28">
        <v>46008</v>
      </c>
      <c r="BH239" s="13" t="s">
        <v>112</v>
      </c>
      <c r="BI239" s="13"/>
      <c r="BJ239" s="13"/>
    </row>
    <row r="240" spans="1:62" x14ac:dyDescent="0.25">
      <c r="A240" s="13">
        <v>2025</v>
      </c>
      <c r="B240" s="28">
        <v>46003</v>
      </c>
      <c r="C240" s="28">
        <v>46007</v>
      </c>
      <c r="D240" s="28">
        <v>46008</v>
      </c>
      <c r="E240" s="13" t="s">
        <v>120</v>
      </c>
      <c r="F240" s="13" t="s">
        <v>150</v>
      </c>
      <c r="G240" s="13" t="s">
        <v>147</v>
      </c>
      <c r="H240" s="13" t="s">
        <v>12</v>
      </c>
      <c r="I240" s="13" t="s">
        <v>139</v>
      </c>
      <c r="J240" s="13" t="s">
        <v>91</v>
      </c>
      <c r="K240" s="28">
        <v>46007</v>
      </c>
      <c r="L240" s="13">
        <v>12</v>
      </c>
      <c r="M240" s="13" t="s">
        <v>680</v>
      </c>
      <c r="N240" s="13" t="s">
        <v>681</v>
      </c>
      <c r="O240" s="13">
        <v>985.44</v>
      </c>
      <c r="P240" s="13">
        <v>13259.96</v>
      </c>
      <c r="Q240" s="13">
        <v>220999.17</v>
      </c>
      <c r="R240" s="13">
        <v>95512.79</v>
      </c>
      <c r="S240" s="13" t="s">
        <v>93</v>
      </c>
      <c r="T240" s="13">
        <v>256611451</v>
      </c>
      <c r="U240" s="28">
        <v>46014</v>
      </c>
      <c r="V240" s="28"/>
      <c r="W240" s="13"/>
      <c r="X240" s="13" t="s">
        <v>94</v>
      </c>
      <c r="Y240" s="13" t="s">
        <v>104</v>
      </c>
      <c r="Z240" s="13" t="s">
        <v>95</v>
      </c>
      <c r="AA240" s="13" t="s">
        <v>96</v>
      </c>
      <c r="AB240" s="13" t="s">
        <v>7</v>
      </c>
      <c r="AC240" s="13" t="s">
        <v>105</v>
      </c>
      <c r="AD240" s="13"/>
      <c r="AE240" s="13"/>
      <c r="AF240" s="13"/>
      <c r="AG240" s="13"/>
      <c r="AH240" s="13">
        <v>90</v>
      </c>
      <c r="AI240" s="13">
        <v>1.12E-2</v>
      </c>
      <c r="AJ240" s="13">
        <v>0.94</v>
      </c>
      <c r="AK240" s="13">
        <v>0.9</v>
      </c>
      <c r="AL240" s="13" t="s">
        <v>153</v>
      </c>
      <c r="AM240" s="13" t="s">
        <v>108</v>
      </c>
      <c r="AN240" s="13"/>
      <c r="AO240" s="13" t="s">
        <v>96</v>
      </c>
      <c r="AP240" s="13">
        <v>20</v>
      </c>
      <c r="AQ240" s="13">
        <v>722.53</v>
      </c>
      <c r="AR240" s="13"/>
      <c r="AS240" s="13">
        <v>46045</v>
      </c>
      <c r="AT240" s="13"/>
      <c r="AU240" s="13"/>
      <c r="AV240" s="13" t="s">
        <v>121</v>
      </c>
      <c r="AW240" s="13" t="s">
        <v>101</v>
      </c>
      <c r="AX240" s="13" t="s">
        <v>116</v>
      </c>
      <c r="AY240" s="13"/>
      <c r="AZ240" s="13"/>
      <c r="BA240" s="13"/>
      <c r="BB240" s="13" t="s">
        <v>96</v>
      </c>
      <c r="BC240" s="13"/>
      <c r="BD240" s="13"/>
      <c r="BE240" s="13"/>
      <c r="BF240" s="13"/>
      <c r="BG240" s="28"/>
      <c r="BH240" s="13" t="s">
        <v>112</v>
      </c>
      <c r="BI240" s="13"/>
      <c r="BJ240" s="13"/>
    </row>
    <row r="241" spans="1:62" x14ac:dyDescent="0.25">
      <c r="A241" s="13">
        <v>2025</v>
      </c>
      <c r="B241" s="28">
        <v>46003</v>
      </c>
      <c r="C241" s="28">
        <v>46007</v>
      </c>
      <c r="D241" s="28">
        <v>46007</v>
      </c>
      <c r="E241" s="13" t="s">
        <v>113</v>
      </c>
      <c r="F241" s="13" t="s">
        <v>151</v>
      </c>
      <c r="G241" s="13" t="s">
        <v>147</v>
      </c>
      <c r="H241" s="13" t="s">
        <v>11</v>
      </c>
      <c r="I241" s="13" t="s">
        <v>114</v>
      </c>
      <c r="J241" s="13" t="s">
        <v>91</v>
      </c>
      <c r="K241" s="28">
        <v>46007</v>
      </c>
      <c r="L241" s="13">
        <v>12</v>
      </c>
      <c r="M241" s="13" t="s">
        <v>682</v>
      </c>
      <c r="N241" s="13" t="s">
        <v>683</v>
      </c>
      <c r="O241" s="13">
        <v>8000</v>
      </c>
      <c r="P241" s="13">
        <v>134523.68</v>
      </c>
      <c r="Q241" s="13">
        <v>407647.48</v>
      </c>
      <c r="R241" s="13">
        <v>246222.72</v>
      </c>
      <c r="S241" s="13" t="s">
        <v>93</v>
      </c>
      <c r="T241" s="13">
        <v>256577364</v>
      </c>
      <c r="U241" s="28">
        <v>46010</v>
      </c>
      <c r="V241" s="28"/>
      <c r="W241" s="13" t="s">
        <v>118</v>
      </c>
      <c r="X241" s="13" t="s">
        <v>94</v>
      </c>
      <c r="Y241" s="13" t="s">
        <v>104</v>
      </c>
      <c r="Z241" s="13" t="s">
        <v>95</v>
      </c>
      <c r="AA241" s="13" t="s">
        <v>95</v>
      </c>
      <c r="AB241" s="13" t="s">
        <v>6</v>
      </c>
      <c r="AC241" s="13" t="s">
        <v>97</v>
      </c>
      <c r="AD241" s="13"/>
      <c r="AE241" s="13"/>
      <c r="AF241" s="13"/>
      <c r="AG241" s="13"/>
      <c r="AH241" s="13">
        <v>90</v>
      </c>
      <c r="AI241" s="13">
        <v>0.01</v>
      </c>
      <c r="AJ241" s="13">
        <v>0.67</v>
      </c>
      <c r="AK241" s="13">
        <v>0.9</v>
      </c>
      <c r="AL241" s="13" t="s">
        <v>163</v>
      </c>
      <c r="AM241" s="13" t="s">
        <v>489</v>
      </c>
      <c r="AN241" s="13"/>
      <c r="AO241" s="13" t="s">
        <v>96</v>
      </c>
      <c r="AP241" s="13">
        <v>61</v>
      </c>
      <c r="AQ241" s="13">
        <v>2818.42</v>
      </c>
      <c r="AR241" s="13"/>
      <c r="AS241" s="13">
        <v>46041</v>
      </c>
      <c r="AT241" s="13"/>
      <c r="AU241" s="13"/>
      <c r="AV241" s="13" t="s">
        <v>100</v>
      </c>
      <c r="AW241" s="13" t="s">
        <v>101</v>
      </c>
      <c r="AX241" s="13" t="s">
        <v>102</v>
      </c>
      <c r="AY241" s="13" t="s">
        <v>154</v>
      </c>
      <c r="AZ241" s="13"/>
      <c r="BA241" s="13"/>
      <c r="BB241" s="13" t="s">
        <v>96</v>
      </c>
      <c r="BC241" s="13"/>
      <c r="BD241" s="13"/>
      <c r="BE241" s="13"/>
      <c r="BF241" s="13"/>
      <c r="BG241" s="28"/>
      <c r="BH241" s="13" t="s">
        <v>112</v>
      </c>
      <c r="BI241" s="13"/>
      <c r="BJ241" s="13"/>
    </row>
    <row r="242" spans="1:62" x14ac:dyDescent="0.25">
      <c r="A242" s="13">
        <v>2025</v>
      </c>
      <c r="B242" s="28">
        <v>46003</v>
      </c>
      <c r="C242" s="28">
        <v>46007</v>
      </c>
      <c r="D242" s="28"/>
      <c r="E242" s="13" t="s">
        <v>148</v>
      </c>
      <c r="F242" s="13" t="s">
        <v>149</v>
      </c>
      <c r="G242" s="13" t="s">
        <v>147</v>
      </c>
      <c r="H242" s="13" t="s">
        <v>12</v>
      </c>
      <c r="I242" s="13" t="s">
        <v>90</v>
      </c>
      <c r="J242" s="13" t="s">
        <v>107</v>
      </c>
      <c r="K242" s="28">
        <v>46007</v>
      </c>
      <c r="L242" s="13">
        <v>12</v>
      </c>
      <c r="M242" s="13" t="s">
        <v>684</v>
      </c>
      <c r="N242" s="13" t="s">
        <v>685</v>
      </c>
      <c r="O242" s="13">
        <v>1200</v>
      </c>
      <c r="P242" s="13">
        <v>28330.01</v>
      </c>
      <c r="Q242" s="13">
        <v>31831.47</v>
      </c>
      <c r="R242" s="13">
        <v>30853.45</v>
      </c>
      <c r="S242" s="13" t="s">
        <v>129</v>
      </c>
      <c r="T242" s="13">
        <v>256595625</v>
      </c>
      <c r="U242" s="28">
        <v>46010</v>
      </c>
      <c r="V242" s="28"/>
      <c r="W242" s="13"/>
      <c r="X242" s="13" t="s">
        <v>94</v>
      </c>
      <c r="Y242" s="13" t="s">
        <v>104</v>
      </c>
      <c r="Z242" s="13" t="s">
        <v>96</v>
      </c>
      <c r="AA242" s="13" t="s">
        <v>96</v>
      </c>
      <c r="AB242" s="13" t="s">
        <v>6</v>
      </c>
      <c r="AC242" s="13" t="s">
        <v>105</v>
      </c>
      <c r="AD242" s="13"/>
      <c r="AE242" s="13"/>
      <c r="AF242" s="13"/>
      <c r="AG242" s="13" t="s">
        <v>686</v>
      </c>
      <c r="AH242" s="13">
        <v>90</v>
      </c>
      <c r="AI242" s="13">
        <v>1.12E-2</v>
      </c>
      <c r="AJ242" s="13">
        <v>0.11</v>
      </c>
      <c r="AK242" s="13">
        <v>0.9</v>
      </c>
      <c r="AL242" s="13" t="s">
        <v>145</v>
      </c>
      <c r="AM242" s="13" t="s">
        <v>126</v>
      </c>
      <c r="AN242" s="13"/>
      <c r="AO242" s="13" t="s">
        <v>96</v>
      </c>
      <c r="AP242" s="13">
        <v>13</v>
      </c>
      <c r="AQ242" s="13">
        <v>2474.9699999999998</v>
      </c>
      <c r="AR242" s="13"/>
      <c r="AS242" s="13">
        <v>46041</v>
      </c>
      <c r="AT242" s="13"/>
      <c r="AU242" s="13"/>
      <c r="AV242" s="13"/>
      <c r="AW242" s="13"/>
      <c r="AX242" s="13"/>
      <c r="AY242" s="13"/>
      <c r="AZ242" s="13"/>
      <c r="BA242" s="13"/>
      <c r="BB242" s="13" t="s">
        <v>96</v>
      </c>
      <c r="BC242" s="13"/>
      <c r="BD242" s="13"/>
      <c r="BE242" s="13"/>
      <c r="BF242" s="13"/>
      <c r="BG242" s="28"/>
      <c r="BH242" s="13" t="s">
        <v>112</v>
      </c>
      <c r="BI242" s="13"/>
      <c r="BJ242" s="13"/>
    </row>
    <row r="243" spans="1:62" x14ac:dyDescent="0.25">
      <c r="A243" s="13">
        <v>2025</v>
      </c>
      <c r="B243" s="28">
        <v>46003</v>
      </c>
      <c r="C243" s="28">
        <v>46007</v>
      </c>
      <c r="D243" s="28"/>
      <c r="E243" s="13" t="s">
        <v>148</v>
      </c>
      <c r="F243" s="13" t="s">
        <v>149</v>
      </c>
      <c r="G243" s="13" t="s">
        <v>147</v>
      </c>
      <c r="H243" s="13" t="s">
        <v>12</v>
      </c>
      <c r="I243" s="13" t="s">
        <v>90</v>
      </c>
      <c r="J243" s="13" t="s">
        <v>91</v>
      </c>
      <c r="K243" s="28">
        <v>46007</v>
      </c>
      <c r="L243" s="13">
        <v>12</v>
      </c>
      <c r="M243" s="13" t="s">
        <v>687</v>
      </c>
      <c r="N243" s="13" t="s">
        <v>688</v>
      </c>
      <c r="O243" s="13">
        <v>4000</v>
      </c>
      <c r="P243" s="13">
        <v>8000</v>
      </c>
      <c r="Q243" s="13">
        <v>351814.87</v>
      </c>
      <c r="R243" s="13">
        <v>37794.65</v>
      </c>
      <c r="S243" s="13" t="s">
        <v>129</v>
      </c>
      <c r="T243" s="13">
        <v>256597087</v>
      </c>
      <c r="U243" s="28">
        <v>46017</v>
      </c>
      <c r="V243" s="28"/>
      <c r="W243" s="13"/>
      <c r="X243" s="13" t="s">
        <v>94</v>
      </c>
      <c r="Y243" s="13" t="s">
        <v>104</v>
      </c>
      <c r="Z243" s="13" t="s">
        <v>95</v>
      </c>
      <c r="AA243" s="13" t="s">
        <v>96</v>
      </c>
      <c r="AB243" s="13" t="s">
        <v>137</v>
      </c>
      <c r="AC243" s="13" t="s">
        <v>105</v>
      </c>
      <c r="AD243" s="13"/>
      <c r="AE243" s="13"/>
      <c r="AF243" s="13"/>
      <c r="AG243" s="13" t="s">
        <v>689</v>
      </c>
      <c r="AH243" s="13">
        <v>90</v>
      </c>
      <c r="AI243" s="13">
        <v>0</v>
      </c>
      <c r="AJ243" s="13">
        <v>0.97729999999999995</v>
      </c>
      <c r="AK243" s="13">
        <v>0.9</v>
      </c>
      <c r="AL243" s="13" t="s">
        <v>141</v>
      </c>
      <c r="AM243" s="13" t="s">
        <v>128</v>
      </c>
      <c r="AN243" s="13"/>
      <c r="AO243" s="13" t="s">
        <v>96</v>
      </c>
      <c r="AP243" s="13">
        <v>3</v>
      </c>
      <c r="AQ243" s="13">
        <v>2000</v>
      </c>
      <c r="AR243" s="13"/>
      <c r="AS243" s="13">
        <v>46049</v>
      </c>
      <c r="AT243" s="13"/>
      <c r="AU243" s="13"/>
      <c r="AV243" s="13" t="s">
        <v>121</v>
      </c>
      <c r="AW243" s="13" t="s">
        <v>101</v>
      </c>
      <c r="AX243" s="13" t="s">
        <v>116</v>
      </c>
      <c r="AY243" s="13"/>
      <c r="AZ243" s="13"/>
      <c r="BA243" s="13"/>
      <c r="BB243" s="13" t="s">
        <v>96</v>
      </c>
      <c r="BC243" s="13"/>
      <c r="BD243" s="13"/>
      <c r="BE243" s="13"/>
      <c r="BF243" s="13"/>
      <c r="BG243" s="28"/>
      <c r="BH243" s="13" t="s">
        <v>112</v>
      </c>
      <c r="BI243" s="13"/>
      <c r="BJ243" s="13"/>
    </row>
    <row r="244" spans="1:62" x14ac:dyDescent="0.25">
      <c r="A244" s="13">
        <v>2025</v>
      </c>
      <c r="B244" s="28">
        <v>46003</v>
      </c>
      <c r="C244" s="28">
        <v>46007</v>
      </c>
      <c r="D244" s="28"/>
      <c r="E244" s="13" t="s">
        <v>148</v>
      </c>
      <c r="F244" s="13" t="s">
        <v>149</v>
      </c>
      <c r="G244" s="13" t="s">
        <v>147</v>
      </c>
      <c r="H244" s="13" t="s">
        <v>12</v>
      </c>
      <c r="I244" s="13" t="s">
        <v>90</v>
      </c>
      <c r="J244" s="13" t="s">
        <v>107</v>
      </c>
      <c r="K244" s="28">
        <v>46007</v>
      </c>
      <c r="L244" s="13">
        <v>12</v>
      </c>
      <c r="M244" s="13" t="s">
        <v>690</v>
      </c>
      <c r="N244" s="13" t="s">
        <v>691</v>
      </c>
      <c r="O244" s="13">
        <v>50000</v>
      </c>
      <c r="P244" s="13">
        <v>50000</v>
      </c>
      <c r="Q244" s="13">
        <v>282680.56</v>
      </c>
      <c r="R244" s="13">
        <v>262467.59000000003</v>
      </c>
      <c r="S244" s="13" t="s">
        <v>129</v>
      </c>
      <c r="T244" s="13">
        <v>256583581</v>
      </c>
      <c r="U244" s="28">
        <v>46020</v>
      </c>
      <c r="V244" s="28"/>
      <c r="W244" s="13"/>
      <c r="X244" s="13" t="s">
        <v>94</v>
      </c>
      <c r="Y244" s="13" t="s">
        <v>104</v>
      </c>
      <c r="Z244" s="13" t="s">
        <v>95</v>
      </c>
      <c r="AA244" s="13" t="s">
        <v>96</v>
      </c>
      <c r="AB244" s="13" t="s">
        <v>137</v>
      </c>
      <c r="AC244" s="13" t="s">
        <v>105</v>
      </c>
      <c r="AD244" s="13"/>
      <c r="AE244" s="13"/>
      <c r="AF244" s="13"/>
      <c r="AG244" s="13" t="s">
        <v>692</v>
      </c>
      <c r="AH244" s="13">
        <v>90</v>
      </c>
      <c r="AI244" s="13">
        <v>0</v>
      </c>
      <c r="AJ244" s="13">
        <v>0.82310000000000005</v>
      </c>
      <c r="AK244" s="13">
        <v>0.9</v>
      </c>
      <c r="AL244" s="13" t="s">
        <v>141</v>
      </c>
      <c r="AM244" s="13" t="s">
        <v>117</v>
      </c>
      <c r="AN244" s="13"/>
      <c r="AO244" s="13" t="s">
        <v>96</v>
      </c>
      <c r="AP244" s="13" t="s">
        <v>99</v>
      </c>
      <c r="AQ244" s="13" t="s">
        <v>99</v>
      </c>
      <c r="AR244" s="13"/>
      <c r="AS244" s="13" t="s">
        <v>99</v>
      </c>
      <c r="AT244" s="13"/>
      <c r="AU244" s="13"/>
      <c r="AV244" s="13" t="s">
        <v>121</v>
      </c>
      <c r="AW244" s="13" t="s">
        <v>101</v>
      </c>
      <c r="AX244" s="13" t="s">
        <v>116</v>
      </c>
      <c r="AY244" s="13"/>
      <c r="AZ244" s="13"/>
      <c r="BA244" s="13"/>
      <c r="BB244" s="13" t="s">
        <v>96</v>
      </c>
      <c r="BC244" s="13"/>
      <c r="BD244" s="13"/>
      <c r="BE244" s="13"/>
      <c r="BF244" s="13"/>
      <c r="BG244" s="28"/>
      <c r="BH244" s="13" t="s">
        <v>112</v>
      </c>
      <c r="BI244" s="13"/>
      <c r="BJ244" s="13"/>
    </row>
    <row r="245" spans="1:62" x14ac:dyDescent="0.25">
      <c r="A245" s="13">
        <v>2025</v>
      </c>
      <c r="B245" s="28">
        <v>46003</v>
      </c>
      <c r="C245" s="28">
        <v>46007</v>
      </c>
      <c r="D245" s="28">
        <v>46007</v>
      </c>
      <c r="E245" s="13" t="s">
        <v>120</v>
      </c>
      <c r="F245" s="13" t="s">
        <v>150</v>
      </c>
      <c r="G245" s="13" t="s">
        <v>147</v>
      </c>
      <c r="H245" s="13" t="s">
        <v>12</v>
      </c>
      <c r="I245" s="13" t="s">
        <v>139</v>
      </c>
      <c r="J245" s="13" t="s">
        <v>91</v>
      </c>
      <c r="K245" s="28">
        <v>46007</v>
      </c>
      <c r="L245" s="13">
        <v>12</v>
      </c>
      <c r="M245" s="13" t="s">
        <v>693</v>
      </c>
      <c r="N245" s="13" t="s">
        <v>694</v>
      </c>
      <c r="O245" s="13">
        <v>1943.64</v>
      </c>
      <c r="P245" s="13">
        <v>68027.41</v>
      </c>
      <c r="Q245" s="13">
        <v>194364.02</v>
      </c>
      <c r="R245" s="13">
        <v>142156.87</v>
      </c>
      <c r="S245" s="13" t="s">
        <v>93</v>
      </c>
      <c r="T245" s="13">
        <v>256601867</v>
      </c>
      <c r="U245" s="28">
        <v>46010</v>
      </c>
      <c r="V245" s="28"/>
      <c r="W245" s="13"/>
      <c r="X245" s="13" t="s">
        <v>94</v>
      </c>
      <c r="Y245" s="13" t="s">
        <v>104</v>
      </c>
      <c r="Z245" s="13" t="s">
        <v>96</v>
      </c>
      <c r="AA245" s="13" t="s">
        <v>96</v>
      </c>
      <c r="AB245" s="13" t="s">
        <v>6</v>
      </c>
      <c r="AC245" s="13" t="s">
        <v>105</v>
      </c>
      <c r="AD245" s="13"/>
      <c r="AE245" s="13"/>
      <c r="AF245" s="13"/>
      <c r="AG245" s="13"/>
      <c r="AH245" s="13" t="s">
        <v>127</v>
      </c>
      <c r="AI245" s="13">
        <v>1.12E-2</v>
      </c>
      <c r="AJ245" s="13">
        <v>0.65</v>
      </c>
      <c r="AK245" s="13">
        <v>0.9</v>
      </c>
      <c r="AL245" s="13" t="s">
        <v>172</v>
      </c>
      <c r="AM245" s="13" t="s">
        <v>124</v>
      </c>
      <c r="AN245" s="13"/>
      <c r="AO245" s="13" t="s">
        <v>96</v>
      </c>
      <c r="AP245" s="13">
        <v>60</v>
      </c>
      <c r="AQ245" s="13">
        <v>1536.69</v>
      </c>
      <c r="AR245" s="13"/>
      <c r="AS245" s="13">
        <v>46037</v>
      </c>
      <c r="AT245" s="13"/>
      <c r="AU245" s="13"/>
      <c r="AV245" s="13"/>
      <c r="AW245" s="13"/>
      <c r="AX245" s="13"/>
      <c r="AY245" s="13"/>
      <c r="AZ245" s="13"/>
      <c r="BA245" s="13"/>
      <c r="BB245" s="13" t="s">
        <v>96</v>
      </c>
      <c r="BC245" s="13"/>
      <c r="BD245" s="13"/>
      <c r="BE245" s="13"/>
      <c r="BF245" s="13"/>
      <c r="BG245" s="28"/>
      <c r="BH245" s="13" t="s">
        <v>112</v>
      </c>
      <c r="BI245" s="13"/>
      <c r="BJ245" s="13"/>
    </row>
    <row r="246" spans="1:62" x14ac:dyDescent="0.25">
      <c r="A246" s="13">
        <v>2025</v>
      </c>
      <c r="B246" s="28">
        <v>46003</v>
      </c>
      <c r="C246" s="28">
        <v>46007</v>
      </c>
      <c r="D246" s="28">
        <v>46007</v>
      </c>
      <c r="E246" s="13" t="s">
        <v>113</v>
      </c>
      <c r="F246" s="13" t="s">
        <v>151</v>
      </c>
      <c r="G246" s="13" t="s">
        <v>147</v>
      </c>
      <c r="H246" s="13" t="s">
        <v>11</v>
      </c>
      <c r="I246" s="13" t="s">
        <v>114</v>
      </c>
      <c r="J246" s="13" t="s">
        <v>91</v>
      </c>
      <c r="K246" s="28">
        <v>46007</v>
      </c>
      <c r="L246" s="13">
        <v>12</v>
      </c>
      <c r="M246" s="13" t="s">
        <v>695</v>
      </c>
      <c r="N246" s="13" t="s">
        <v>696</v>
      </c>
      <c r="O246" s="13">
        <v>1019.72</v>
      </c>
      <c r="P246" s="13">
        <v>1019.72</v>
      </c>
      <c r="Q246" s="13">
        <v>11330.23</v>
      </c>
      <c r="R246" s="13">
        <v>10762.73</v>
      </c>
      <c r="S246" s="13" t="s">
        <v>93</v>
      </c>
      <c r="T246" s="13">
        <v>256601715</v>
      </c>
      <c r="U246" s="28">
        <v>46014</v>
      </c>
      <c r="V246" s="28"/>
      <c r="W246" s="13"/>
      <c r="X246" s="13" t="s">
        <v>94</v>
      </c>
      <c r="Y246" s="13" t="s">
        <v>132</v>
      </c>
      <c r="Z246" s="13" t="s">
        <v>96</v>
      </c>
      <c r="AA246" s="13" t="s">
        <v>96</v>
      </c>
      <c r="AB246" s="13" t="s">
        <v>6</v>
      </c>
      <c r="AC246" s="13" t="s">
        <v>105</v>
      </c>
      <c r="AD246" s="13"/>
      <c r="AE246" s="13"/>
      <c r="AF246" s="13"/>
      <c r="AG246" s="13"/>
      <c r="AH246" s="13" t="s">
        <v>127</v>
      </c>
      <c r="AI246" s="13">
        <v>0</v>
      </c>
      <c r="AJ246" s="13">
        <v>0.91</v>
      </c>
      <c r="AK246" s="13">
        <v>0.9</v>
      </c>
      <c r="AL246" s="13" t="s">
        <v>163</v>
      </c>
      <c r="AM246" s="13" t="s">
        <v>123</v>
      </c>
      <c r="AN246" s="13"/>
      <c r="AO246" s="13" t="s">
        <v>96</v>
      </c>
      <c r="AP246" s="13" t="s">
        <v>99</v>
      </c>
      <c r="AQ246" s="13" t="s">
        <v>99</v>
      </c>
      <c r="AR246" s="13"/>
      <c r="AS246" s="13" t="s">
        <v>99</v>
      </c>
      <c r="AT246" s="13"/>
      <c r="AU246" s="13"/>
      <c r="AV246" s="13"/>
      <c r="AW246" s="13"/>
      <c r="AX246" s="13"/>
      <c r="AY246" s="13"/>
      <c r="AZ246" s="13"/>
      <c r="BA246" s="13"/>
      <c r="BB246" s="13" t="s">
        <v>96</v>
      </c>
      <c r="BC246" s="13"/>
      <c r="BD246" s="13"/>
      <c r="BE246" s="13"/>
      <c r="BF246" s="13"/>
      <c r="BG246" s="28"/>
      <c r="BH246" s="13" t="s">
        <v>112</v>
      </c>
      <c r="BI246" s="13"/>
      <c r="BJ246" s="13"/>
    </row>
    <row r="247" spans="1:62" x14ac:dyDescent="0.25">
      <c r="A247" s="13">
        <v>2025</v>
      </c>
      <c r="B247" s="28">
        <v>46003</v>
      </c>
      <c r="C247" s="28">
        <v>46007</v>
      </c>
      <c r="D247" s="28"/>
      <c r="E247" s="13" t="s">
        <v>148</v>
      </c>
      <c r="F247" s="13" t="s">
        <v>149</v>
      </c>
      <c r="G247" s="13" t="s">
        <v>147</v>
      </c>
      <c r="H247" s="13" t="s">
        <v>12</v>
      </c>
      <c r="I247" s="13" t="s">
        <v>90</v>
      </c>
      <c r="J247" s="13" t="s">
        <v>91</v>
      </c>
      <c r="K247" s="28">
        <v>46007</v>
      </c>
      <c r="L247" s="13">
        <v>12</v>
      </c>
      <c r="M247" s="13" t="s">
        <v>697</v>
      </c>
      <c r="N247" s="13" t="s">
        <v>698</v>
      </c>
      <c r="O247" s="13">
        <v>65000</v>
      </c>
      <c r="P247" s="13">
        <v>65000</v>
      </c>
      <c r="Q247" s="13">
        <v>589377.03</v>
      </c>
      <c r="R247" s="13">
        <v>449173.77</v>
      </c>
      <c r="S247" s="13" t="s">
        <v>129</v>
      </c>
      <c r="T247" s="13">
        <v>256592421</v>
      </c>
      <c r="U247" s="28">
        <v>46013</v>
      </c>
      <c r="V247" s="28"/>
      <c r="W247" s="13" t="s">
        <v>118</v>
      </c>
      <c r="X247" s="13" t="s">
        <v>94</v>
      </c>
      <c r="Y247" s="13" t="s">
        <v>104</v>
      </c>
      <c r="Z247" s="13" t="s">
        <v>95</v>
      </c>
      <c r="AA247" s="13" t="s">
        <v>95</v>
      </c>
      <c r="AB247" s="13" t="s">
        <v>6</v>
      </c>
      <c r="AC247" s="13" t="s">
        <v>105</v>
      </c>
      <c r="AD247" s="13"/>
      <c r="AE247" s="13"/>
      <c r="AF247" s="13"/>
      <c r="AG247" s="13" t="s">
        <v>699</v>
      </c>
      <c r="AH247" s="13">
        <v>90</v>
      </c>
      <c r="AI247" s="13">
        <v>0</v>
      </c>
      <c r="AJ247" s="13">
        <v>0.88970000000000005</v>
      </c>
      <c r="AK247" s="13">
        <v>0.9</v>
      </c>
      <c r="AL247" s="13" t="s">
        <v>178</v>
      </c>
      <c r="AM247" s="13" t="s">
        <v>126</v>
      </c>
      <c r="AN247" s="13"/>
      <c r="AO247" s="13" t="s">
        <v>96</v>
      </c>
      <c r="AP247" s="13" t="s">
        <v>99</v>
      </c>
      <c r="AQ247" s="13" t="s">
        <v>99</v>
      </c>
      <c r="AR247" s="13"/>
      <c r="AS247" s="13" t="s">
        <v>99</v>
      </c>
      <c r="AT247" s="13"/>
      <c r="AU247" s="13"/>
      <c r="AV247" s="13" t="s">
        <v>121</v>
      </c>
      <c r="AW247" s="13" t="s">
        <v>101</v>
      </c>
      <c r="AX247" s="13" t="s">
        <v>102</v>
      </c>
      <c r="AY247" s="13" t="s">
        <v>154</v>
      </c>
      <c r="AZ247" s="13"/>
      <c r="BA247" s="13"/>
      <c r="BB247" s="13" t="s">
        <v>95</v>
      </c>
      <c r="BC247" s="13" t="s">
        <v>109</v>
      </c>
      <c r="BD247" s="13"/>
      <c r="BE247" s="13"/>
      <c r="BF247" s="13"/>
      <c r="BG247" s="28"/>
      <c r="BH247" s="13" t="s">
        <v>112</v>
      </c>
      <c r="BI247" s="13"/>
      <c r="BJ247" s="13"/>
    </row>
    <row r="248" spans="1:62" x14ac:dyDescent="0.25">
      <c r="A248" s="13">
        <v>2025</v>
      </c>
      <c r="B248" s="28">
        <v>46003</v>
      </c>
      <c r="C248" s="28">
        <v>46007</v>
      </c>
      <c r="D248" s="28">
        <v>46008</v>
      </c>
      <c r="E248" s="13" t="s">
        <v>120</v>
      </c>
      <c r="F248" s="13" t="s">
        <v>150</v>
      </c>
      <c r="G248" s="13" t="s">
        <v>147</v>
      </c>
      <c r="H248" s="13" t="s">
        <v>12</v>
      </c>
      <c r="I248" s="13" t="s">
        <v>139</v>
      </c>
      <c r="J248" s="13" t="s">
        <v>107</v>
      </c>
      <c r="K248" s="28">
        <v>46007</v>
      </c>
      <c r="L248" s="13">
        <v>12</v>
      </c>
      <c r="M248" s="13" t="s">
        <v>700</v>
      </c>
      <c r="N248" s="13" t="s">
        <v>701</v>
      </c>
      <c r="O248" s="13">
        <v>500</v>
      </c>
      <c r="P248" s="13">
        <v>36983.910000000003</v>
      </c>
      <c r="Q248" s="13">
        <v>41093.230000000003</v>
      </c>
      <c r="R248" s="13">
        <v>40843.410000000003</v>
      </c>
      <c r="S248" s="13" t="s">
        <v>93</v>
      </c>
      <c r="T248" s="13">
        <v>256599968</v>
      </c>
      <c r="U248" s="28">
        <v>46013</v>
      </c>
      <c r="V248" s="28"/>
      <c r="W248" s="13"/>
      <c r="X248" s="13" t="s">
        <v>94</v>
      </c>
      <c r="Y248" s="13" t="s">
        <v>104</v>
      </c>
      <c r="Z248" s="13" t="s">
        <v>96</v>
      </c>
      <c r="AA248" s="13" t="s">
        <v>96</v>
      </c>
      <c r="AB248" s="13" t="s">
        <v>7</v>
      </c>
      <c r="AC248" s="13" t="s">
        <v>97</v>
      </c>
      <c r="AD248" s="13"/>
      <c r="AE248" s="13"/>
      <c r="AF248" s="13"/>
      <c r="AG248" s="13"/>
      <c r="AH248" s="13">
        <v>90</v>
      </c>
      <c r="AI248" s="13">
        <v>1.6799999999999999E-2</v>
      </c>
      <c r="AJ248" s="13">
        <v>0.1</v>
      </c>
      <c r="AK248" s="13">
        <v>0.9</v>
      </c>
      <c r="AL248" s="13" t="s">
        <v>172</v>
      </c>
      <c r="AM248" s="13" t="s">
        <v>108</v>
      </c>
      <c r="AN248" s="13"/>
      <c r="AO248" s="13" t="s">
        <v>96</v>
      </c>
      <c r="AP248" s="13">
        <v>66</v>
      </c>
      <c r="AQ248" s="13">
        <v>929.85</v>
      </c>
      <c r="AR248" s="13"/>
      <c r="AS248" s="13">
        <v>46044</v>
      </c>
      <c r="AT248" s="13"/>
      <c r="AU248" s="13"/>
      <c r="AV248" s="13"/>
      <c r="AW248" s="13"/>
      <c r="AX248" s="13"/>
      <c r="AY248" s="13"/>
      <c r="AZ248" s="13"/>
      <c r="BA248" s="13"/>
      <c r="BB248" s="13" t="s">
        <v>96</v>
      </c>
      <c r="BC248" s="13"/>
      <c r="BD248" s="13"/>
      <c r="BE248" s="13"/>
      <c r="BF248" s="13"/>
      <c r="BG248" s="28"/>
      <c r="BH248" s="13" t="s">
        <v>112</v>
      </c>
      <c r="BI248" s="13"/>
      <c r="BJ248" s="13"/>
    </row>
    <row r="249" spans="1:62" x14ac:dyDescent="0.25">
      <c r="A249" s="13">
        <v>2025</v>
      </c>
      <c r="B249" s="28">
        <v>46003</v>
      </c>
      <c r="C249" s="28">
        <v>46007</v>
      </c>
      <c r="D249" s="28">
        <v>46007</v>
      </c>
      <c r="E249" s="13" t="s">
        <v>120</v>
      </c>
      <c r="F249" s="13" t="s">
        <v>150</v>
      </c>
      <c r="G249" s="13" t="s">
        <v>147</v>
      </c>
      <c r="H249" s="13" t="s">
        <v>12</v>
      </c>
      <c r="I249" s="13" t="s">
        <v>139</v>
      </c>
      <c r="J249" s="13" t="s">
        <v>107</v>
      </c>
      <c r="K249" s="28">
        <v>46007</v>
      </c>
      <c r="L249" s="13">
        <v>12</v>
      </c>
      <c r="M249" s="13" t="s">
        <v>702</v>
      </c>
      <c r="N249" s="13" t="s">
        <v>703</v>
      </c>
      <c r="O249" s="13">
        <v>27226.87</v>
      </c>
      <c r="P249" s="13">
        <v>27226.87</v>
      </c>
      <c r="Q249" s="13">
        <v>272268.7</v>
      </c>
      <c r="R249" s="13">
        <v>93937.91</v>
      </c>
      <c r="S249" s="13" t="s">
        <v>93</v>
      </c>
      <c r="T249" s="13">
        <v>256599287</v>
      </c>
      <c r="U249" s="28">
        <v>46027</v>
      </c>
      <c r="V249" s="28"/>
      <c r="W249" s="13"/>
      <c r="X249" s="13" t="s">
        <v>94</v>
      </c>
      <c r="Y249" s="13" t="s">
        <v>132</v>
      </c>
      <c r="Z249" s="13" t="s">
        <v>95</v>
      </c>
      <c r="AA249" s="13" t="s">
        <v>96</v>
      </c>
      <c r="AB249" s="13" t="s">
        <v>137</v>
      </c>
      <c r="AC249" s="13" t="s">
        <v>97</v>
      </c>
      <c r="AD249" s="13"/>
      <c r="AE249" s="13"/>
      <c r="AF249" s="13"/>
      <c r="AG249" s="13"/>
      <c r="AH249" s="13" t="s">
        <v>127</v>
      </c>
      <c r="AI249" s="13">
        <v>0</v>
      </c>
      <c r="AJ249" s="13">
        <v>0.9</v>
      </c>
      <c r="AK249" s="13">
        <v>0.9</v>
      </c>
      <c r="AL249" s="13" t="s">
        <v>138</v>
      </c>
      <c r="AM249" s="13" t="s">
        <v>111</v>
      </c>
      <c r="AN249" s="13"/>
      <c r="AO249" s="13" t="s">
        <v>96</v>
      </c>
      <c r="AP249" s="13" t="s">
        <v>99</v>
      </c>
      <c r="AQ249" s="13" t="s">
        <v>99</v>
      </c>
      <c r="AR249" s="13"/>
      <c r="AS249" s="13" t="s">
        <v>99</v>
      </c>
      <c r="AT249" s="13"/>
      <c r="AU249" s="13"/>
      <c r="AV249" s="13"/>
      <c r="AW249" s="13"/>
      <c r="AX249" s="13"/>
      <c r="AY249" s="13"/>
      <c r="AZ249" s="13"/>
      <c r="BA249" s="13"/>
      <c r="BB249" s="13" t="s">
        <v>96</v>
      </c>
      <c r="BC249" s="13"/>
      <c r="BD249" s="13"/>
      <c r="BE249" s="13"/>
      <c r="BF249" s="13"/>
      <c r="BG249" s="28"/>
      <c r="BH249" s="13" t="s">
        <v>112</v>
      </c>
      <c r="BI249" s="13"/>
      <c r="BJ249" s="13"/>
    </row>
    <row r="250" spans="1:62" x14ac:dyDescent="0.25">
      <c r="A250" s="13">
        <v>2025</v>
      </c>
      <c r="B250" s="28">
        <v>46003</v>
      </c>
      <c r="C250" s="28">
        <v>46007</v>
      </c>
      <c r="D250" s="28">
        <v>46007</v>
      </c>
      <c r="E250" s="13" t="s">
        <v>120</v>
      </c>
      <c r="F250" s="13" t="s">
        <v>150</v>
      </c>
      <c r="G250" s="13" t="s">
        <v>147</v>
      </c>
      <c r="H250" s="13" t="s">
        <v>12</v>
      </c>
      <c r="I250" s="13" t="s">
        <v>139</v>
      </c>
      <c r="J250" s="13" t="s">
        <v>91</v>
      </c>
      <c r="K250" s="28">
        <v>46007</v>
      </c>
      <c r="L250" s="13">
        <v>12</v>
      </c>
      <c r="M250" s="13" t="s">
        <v>704</v>
      </c>
      <c r="N250" s="13" t="s">
        <v>705</v>
      </c>
      <c r="O250" s="13">
        <v>10540.94</v>
      </c>
      <c r="P250" s="13">
        <v>10540.94</v>
      </c>
      <c r="Q250" s="13">
        <v>25097.43</v>
      </c>
      <c r="R250" s="13">
        <v>10712.44</v>
      </c>
      <c r="S250" s="13" t="s">
        <v>110</v>
      </c>
      <c r="T250" s="13">
        <v>256602655</v>
      </c>
      <c r="U250" s="28">
        <v>46008</v>
      </c>
      <c r="V250" s="28"/>
      <c r="W250" s="13"/>
      <c r="X250" s="13" t="s">
        <v>94</v>
      </c>
      <c r="Y250" s="13" t="s">
        <v>104</v>
      </c>
      <c r="Z250" s="13" t="s">
        <v>96</v>
      </c>
      <c r="AA250" s="13" t="s">
        <v>96</v>
      </c>
      <c r="AB250" s="13" t="s">
        <v>6</v>
      </c>
      <c r="AC250" s="13" t="s">
        <v>97</v>
      </c>
      <c r="AD250" s="13"/>
      <c r="AE250" s="13"/>
      <c r="AF250" s="13"/>
      <c r="AG250" s="13"/>
      <c r="AH250" s="13" t="s">
        <v>127</v>
      </c>
      <c r="AI250" s="13">
        <v>0</v>
      </c>
      <c r="AJ250" s="13">
        <v>0.57999999999999996</v>
      </c>
      <c r="AK250" s="13">
        <v>0.9</v>
      </c>
      <c r="AL250" s="13" t="s">
        <v>179</v>
      </c>
      <c r="AM250" s="13" t="s">
        <v>489</v>
      </c>
      <c r="AN250" s="13"/>
      <c r="AO250" s="13" t="s">
        <v>96</v>
      </c>
      <c r="AP250" s="13" t="s">
        <v>99</v>
      </c>
      <c r="AQ250" s="13" t="s">
        <v>99</v>
      </c>
      <c r="AR250" s="13"/>
      <c r="AS250" s="13" t="s">
        <v>99</v>
      </c>
      <c r="AT250" s="13"/>
      <c r="AU250" s="13"/>
      <c r="AV250" s="13"/>
      <c r="AW250" s="13"/>
      <c r="AX250" s="13"/>
      <c r="AY250" s="13"/>
      <c r="AZ250" s="13"/>
      <c r="BA250" s="13"/>
      <c r="BB250" s="13" t="s">
        <v>95</v>
      </c>
      <c r="BC250" s="13" t="s">
        <v>109</v>
      </c>
      <c r="BD250" s="13"/>
      <c r="BE250" s="13"/>
      <c r="BF250" s="13"/>
      <c r="BG250" s="28">
        <v>46007</v>
      </c>
      <c r="BH250" s="13" t="s">
        <v>112</v>
      </c>
      <c r="BI250" s="13"/>
      <c r="BJ250" s="13"/>
    </row>
    <row r="251" spans="1:62" x14ac:dyDescent="0.25">
      <c r="A251" s="13">
        <v>2025</v>
      </c>
      <c r="B251" s="28">
        <v>46003</v>
      </c>
      <c r="C251" s="28">
        <v>46007</v>
      </c>
      <c r="D251" s="28"/>
      <c r="E251" s="13" t="s">
        <v>120</v>
      </c>
      <c r="F251" s="13" t="s">
        <v>150</v>
      </c>
      <c r="G251" s="13" t="s">
        <v>147</v>
      </c>
      <c r="H251" s="13" t="s">
        <v>12</v>
      </c>
      <c r="I251" s="13" t="s">
        <v>139</v>
      </c>
      <c r="J251" s="13" t="s">
        <v>107</v>
      </c>
      <c r="K251" s="28">
        <v>46007</v>
      </c>
      <c r="L251" s="13">
        <v>12</v>
      </c>
      <c r="M251" s="13" t="s">
        <v>706</v>
      </c>
      <c r="N251" s="13" t="s">
        <v>707</v>
      </c>
      <c r="O251" s="13">
        <v>3000</v>
      </c>
      <c r="P251" s="13">
        <v>35141.269999999997</v>
      </c>
      <c r="Q251" s="13">
        <v>39484.57</v>
      </c>
      <c r="R251" s="13">
        <v>39435.949999999997</v>
      </c>
      <c r="S251" s="13" t="s">
        <v>129</v>
      </c>
      <c r="T251" s="13">
        <v>256578222</v>
      </c>
      <c r="U251" s="28">
        <v>46010</v>
      </c>
      <c r="V251" s="28"/>
      <c r="W251" s="13"/>
      <c r="X251" s="13" t="s">
        <v>94</v>
      </c>
      <c r="Y251" s="13" t="s">
        <v>104</v>
      </c>
      <c r="Z251" s="13" t="s">
        <v>96</v>
      </c>
      <c r="AA251" s="13" t="s">
        <v>96</v>
      </c>
      <c r="AB251" s="13" t="s">
        <v>7</v>
      </c>
      <c r="AC251" s="13" t="s">
        <v>97</v>
      </c>
      <c r="AD251" s="13"/>
      <c r="AE251" s="13"/>
      <c r="AF251" s="13"/>
      <c r="AG251" s="13" t="s">
        <v>708</v>
      </c>
      <c r="AH251" s="13">
        <v>90</v>
      </c>
      <c r="AI251" s="13">
        <v>1.12E-2</v>
      </c>
      <c r="AJ251" s="13">
        <v>0.11</v>
      </c>
      <c r="AK251" s="13">
        <v>0.9</v>
      </c>
      <c r="AL251" s="13" t="s">
        <v>145</v>
      </c>
      <c r="AM251" s="13" t="s">
        <v>130</v>
      </c>
      <c r="AN251" s="13"/>
      <c r="AO251" s="13" t="s">
        <v>96</v>
      </c>
      <c r="AP251" s="13">
        <v>25</v>
      </c>
      <c r="AQ251" s="13">
        <v>1537.2</v>
      </c>
      <c r="AR251" s="13"/>
      <c r="AS251" s="13">
        <v>46041</v>
      </c>
      <c r="AT251" s="13"/>
      <c r="AU251" s="13"/>
      <c r="AV251" s="13"/>
      <c r="AW251" s="13"/>
      <c r="AX251" s="13"/>
      <c r="AY251" s="13"/>
      <c r="AZ251" s="13"/>
      <c r="BA251" s="13"/>
      <c r="BB251" s="13" t="s">
        <v>95</v>
      </c>
      <c r="BC251" s="13" t="s">
        <v>133</v>
      </c>
      <c r="BD251" s="13"/>
      <c r="BE251" s="13"/>
      <c r="BF251" s="13"/>
      <c r="BG251" s="28"/>
      <c r="BH251" s="13" t="s">
        <v>112</v>
      </c>
      <c r="BI251" s="13"/>
      <c r="BJ251" s="13"/>
    </row>
    <row r="252" spans="1:62" x14ac:dyDescent="0.25">
      <c r="A252" s="13">
        <v>2025</v>
      </c>
      <c r="B252" s="28">
        <v>46003</v>
      </c>
      <c r="C252" s="28">
        <v>46007</v>
      </c>
      <c r="D252" s="28"/>
      <c r="E252" s="13" t="s">
        <v>120</v>
      </c>
      <c r="F252" s="13" t="s">
        <v>150</v>
      </c>
      <c r="G252" s="13" t="s">
        <v>147</v>
      </c>
      <c r="H252" s="13" t="s">
        <v>12</v>
      </c>
      <c r="I252" s="13" t="s">
        <v>139</v>
      </c>
      <c r="J252" s="13" t="s">
        <v>91</v>
      </c>
      <c r="K252" s="28">
        <v>46007</v>
      </c>
      <c r="L252" s="13">
        <v>12</v>
      </c>
      <c r="M252" s="13" t="s">
        <v>709</v>
      </c>
      <c r="N252" s="13" t="s">
        <v>710</v>
      </c>
      <c r="O252" s="13">
        <v>12946.09</v>
      </c>
      <c r="P252" s="13">
        <v>12946.09</v>
      </c>
      <c r="Q252" s="13">
        <v>258458</v>
      </c>
      <c r="R252" s="13">
        <v>194601.12</v>
      </c>
      <c r="S252" s="13" t="s">
        <v>129</v>
      </c>
      <c r="T252" s="13">
        <v>256579804</v>
      </c>
      <c r="U252" s="28">
        <v>46013</v>
      </c>
      <c r="V252" s="28"/>
      <c r="W252" s="13"/>
      <c r="X252" s="13" t="s">
        <v>94</v>
      </c>
      <c r="Y252" s="13" t="s">
        <v>104</v>
      </c>
      <c r="Z252" s="13" t="s">
        <v>95</v>
      </c>
      <c r="AA252" s="13" t="s">
        <v>96</v>
      </c>
      <c r="AB252" s="13" t="s">
        <v>7</v>
      </c>
      <c r="AC252" s="13" t="s">
        <v>97</v>
      </c>
      <c r="AD252" s="13"/>
      <c r="AE252" s="13"/>
      <c r="AF252" s="13"/>
      <c r="AG252" s="13" t="s">
        <v>711</v>
      </c>
      <c r="AH252" s="13">
        <v>90</v>
      </c>
      <c r="AI252" s="13">
        <v>0</v>
      </c>
      <c r="AJ252" s="13">
        <v>0.95</v>
      </c>
      <c r="AK252" s="13">
        <v>0.9</v>
      </c>
      <c r="AL252" s="13" t="s">
        <v>209</v>
      </c>
      <c r="AM252" s="13" t="s">
        <v>119</v>
      </c>
      <c r="AN252" s="13"/>
      <c r="AO252" s="13" t="s">
        <v>96</v>
      </c>
      <c r="AP252" s="13" t="s">
        <v>99</v>
      </c>
      <c r="AQ252" s="13" t="s">
        <v>99</v>
      </c>
      <c r="AR252" s="13"/>
      <c r="AS252" s="13" t="s">
        <v>99</v>
      </c>
      <c r="AT252" s="13"/>
      <c r="AU252" s="13"/>
      <c r="AV252" s="13" t="s">
        <v>100</v>
      </c>
      <c r="AW252" s="13" t="s">
        <v>101</v>
      </c>
      <c r="AX252" s="13" t="s">
        <v>102</v>
      </c>
      <c r="AY252" s="13" t="s">
        <v>154</v>
      </c>
      <c r="AZ252" s="13"/>
      <c r="BA252" s="13"/>
      <c r="BB252" s="13" t="s">
        <v>96</v>
      </c>
      <c r="BC252" s="13"/>
      <c r="BD252" s="13"/>
      <c r="BE252" s="13"/>
      <c r="BF252" s="13"/>
      <c r="BG252" s="28"/>
      <c r="BH252" s="13" t="s">
        <v>112</v>
      </c>
      <c r="BI252" s="13"/>
      <c r="BJ252" s="13"/>
    </row>
    <row r="253" spans="1:62" x14ac:dyDescent="0.25">
      <c r="A253" s="13">
        <v>2025</v>
      </c>
      <c r="B253" s="28">
        <v>46003</v>
      </c>
      <c r="C253" s="28">
        <v>46007</v>
      </c>
      <c r="D253" s="28">
        <v>46007</v>
      </c>
      <c r="E253" s="13" t="s">
        <v>120</v>
      </c>
      <c r="F253" s="13" t="s">
        <v>150</v>
      </c>
      <c r="G253" s="13" t="s">
        <v>147</v>
      </c>
      <c r="H253" s="13" t="s">
        <v>12</v>
      </c>
      <c r="I253" s="13" t="s">
        <v>139</v>
      </c>
      <c r="J253" s="13" t="s">
        <v>91</v>
      </c>
      <c r="K253" s="28">
        <v>46007</v>
      </c>
      <c r="L253" s="13">
        <v>12</v>
      </c>
      <c r="M253" s="13" t="s">
        <v>228</v>
      </c>
      <c r="N253" s="13" t="s">
        <v>229</v>
      </c>
      <c r="O253" s="13">
        <v>40013.160000000003</v>
      </c>
      <c r="P253" s="13">
        <v>40013.160000000003</v>
      </c>
      <c r="Q253" s="13">
        <v>233557.39</v>
      </c>
      <c r="R253" s="13">
        <v>118786.33</v>
      </c>
      <c r="S253" s="13" t="s">
        <v>93</v>
      </c>
      <c r="T253" s="13">
        <v>256601155</v>
      </c>
      <c r="U253" s="28">
        <v>46009</v>
      </c>
      <c r="V253" s="28"/>
      <c r="W253" s="13"/>
      <c r="X253" s="13" t="s">
        <v>94</v>
      </c>
      <c r="Y253" s="13" t="s">
        <v>104</v>
      </c>
      <c r="Z253" s="13" t="s">
        <v>95</v>
      </c>
      <c r="AA253" s="13" t="s">
        <v>96</v>
      </c>
      <c r="AB253" s="13" t="s">
        <v>7</v>
      </c>
      <c r="AC253" s="13" t="s">
        <v>97</v>
      </c>
      <c r="AD253" s="13"/>
      <c r="AE253" s="13"/>
      <c r="AF253" s="13"/>
      <c r="AG253" s="13"/>
      <c r="AH253" s="13">
        <v>90</v>
      </c>
      <c r="AI253" s="13">
        <v>0</v>
      </c>
      <c r="AJ253" s="13">
        <v>0.82869999999999999</v>
      </c>
      <c r="AK253" s="13">
        <v>0.9</v>
      </c>
      <c r="AL253" s="13" t="s">
        <v>167</v>
      </c>
      <c r="AM253" s="13" t="s">
        <v>168</v>
      </c>
      <c r="AN253" s="13"/>
      <c r="AO253" s="13" t="s">
        <v>96</v>
      </c>
      <c r="AP253" s="13" t="s">
        <v>99</v>
      </c>
      <c r="AQ253" s="13" t="s">
        <v>99</v>
      </c>
      <c r="AR253" s="13"/>
      <c r="AS253" s="13" t="s">
        <v>99</v>
      </c>
      <c r="AT253" s="13"/>
      <c r="AU253" s="13"/>
      <c r="AV253" s="13" t="s">
        <v>115</v>
      </c>
      <c r="AW253" s="13" t="s">
        <v>101</v>
      </c>
      <c r="AX253" s="13" t="s">
        <v>116</v>
      </c>
      <c r="AY253" s="13"/>
      <c r="AZ253" s="13"/>
      <c r="BA253" s="13"/>
      <c r="BB253" s="13" t="s">
        <v>95</v>
      </c>
      <c r="BC253" s="13" t="s">
        <v>109</v>
      </c>
      <c r="BD253" s="13"/>
      <c r="BE253" s="13"/>
      <c r="BF253" s="13"/>
      <c r="BG253" s="28"/>
      <c r="BH253" s="13" t="s">
        <v>112</v>
      </c>
      <c r="BI253" s="13"/>
      <c r="BJ253" s="13"/>
    </row>
    <row r="254" spans="1:62" x14ac:dyDescent="0.25">
      <c r="A254" s="13">
        <v>2025</v>
      </c>
      <c r="B254" s="28">
        <v>46003</v>
      </c>
      <c r="C254" s="28">
        <v>46007</v>
      </c>
      <c r="D254" s="28">
        <v>46007</v>
      </c>
      <c r="E254" s="13" t="s">
        <v>113</v>
      </c>
      <c r="F254" s="13" t="s">
        <v>151</v>
      </c>
      <c r="G254" s="13" t="s">
        <v>147</v>
      </c>
      <c r="H254" s="13" t="s">
        <v>11</v>
      </c>
      <c r="I254" s="13" t="s">
        <v>114</v>
      </c>
      <c r="J254" s="13" t="s">
        <v>91</v>
      </c>
      <c r="K254" s="28">
        <v>46007</v>
      </c>
      <c r="L254" s="13">
        <v>12</v>
      </c>
      <c r="M254" s="13" t="s">
        <v>712</v>
      </c>
      <c r="N254" s="13" t="s">
        <v>713</v>
      </c>
      <c r="O254" s="13">
        <v>10195.5</v>
      </c>
      <c r="P254" s="13">
        <v>10195.5</v>
      </c>
      <c r="Q254" s="13">
        <v>203909.56</v>
      </c>
      <c r="R254" s="13">
        <v>131442.57</v>
      </c>
      <c r="S254" s="13" t="s">
        <v>110</v>
      </c>
      <c r="T254" s="13">
        <v>256594968</v>
      </c>
      <c r="U254" s="28">
        <v>46007</v>
      </c>
      <c r="V254" s="28"/>
      <c r="W254" s="13"/>
      <c r="X254" s="13" t="s">
        <v>94</v>
      </c>
      <c r="Y254" s="13" t="s">
        <v>132</v>
      </c>
      <c r="Z254" s="13" t="s">
        <v>96</v>
      </c>
      <c r="AA254" s="13" t="s">
        <v>96</v>
      </c>
      <c r="AB254" s="13" t="s">
        <v>137</v>
      </c>
      <c r="AC254" s="13" t="s">
        <v>105</v>
      </c>
      <c r="AD254" s="13"/>
      <c r="AE254" s="13"/>
      <c r="AF254" s="13"/>
      <c r="AG254" s="13"/>
      <c r="AH254" s="13" t="s">
        <v>127</v>
      </c>
      <c r="AI254" s="13">
        <v>0</v>
      </c>
      <c r="AJ254" s="13">
        <v>0.95</v>
      </c>
      <c r="AK254" s="13">
        <v>0.9</v>
      </c>
      <c r="AL254" s="13" t="s">
        <v>160</v>
      </c>
      <c r="AM254" s="13" t="s">
        <v>128</v>
      </c>
      <c r="AN254" s="13"/>
      <c r="AO254" s="13" t="s">
        <v>96</v>
      </c>
      <c r="AP254" s="13" t="s">
        <v>99</v>
      </c>
      <c r="AQ254" s="13" t="s">
        <v>99</v>
      </c>
      <c r="AR254" s="13"/>
      <c r="AS254" s="13" t="s">
        <v>99</v>
      </c>
      <c r="AT254" s="13"/>
      <c r="AU254" s="13"/>
      <c r="AV254" s="13"/>
      <c r="AW254" s="13"/>
      <c r="AX254" s="13"/>
      <c r="AY254" s="13"/>
      <c r="AZ254" s="13"/>
      <c r="BA254" s="13"/>
      <c r="BB254" s="13" t="s">
        <v>96</v>
      </c>
      <c r="BC254" s="13"/>
      <c r="BD254" s="13"/>
      <c r="BE254" s="13"/>
      <c r="BF254" s="13"/>
      <c r="BG254" s="28">
        <v>46007</v>
      </c>
      <c r="BH254" s="13" t="s">
        <v>112</v>
      </c>
      <c r="BI254" s="13"/>
      <c r="BJ254" s="13"/>
    </row>
    <row r="255" spans="1:62" x14ac:dyDescent="0.25">
      <c r="A255" s="13">
        <v>2025</v>
      </c>
      <c r="B255" s="28">
        <v>46003</v>
      </c>
      <c r="C255" s="28">
        <v>46007</v>
      </c>
      <c r="D255" s="28">
        <v>46007</v>
      </c>
      <c r="E255" s="13" t="s">
        <v>113</v>
      </c>
      <c r="F255" s="13" t="s">
        <v>151</v>
      </c>
      <c r="G255" s="13" t="s">
        <v>147</v>
      </c>
      <c r="H255" s="13" t="s">
        <v>11</v>
      </c>
      <c r="I255" s="13" t="s">
        <v>114</v>
      </c>
      <c r="J255" s="13" t="s">
        <v>91</v>
      </c>
      <c r="K255" s="28">
        <v>46007</v>
      </c>
      <c r="L255" s="13">
        <v>12</v>
      </c>
      <c r="M255" s="13" t="s">
        <v>714</v>
      </c>
      <c r="N255" s="13" t="s">
        <v>715</v>
      </c>
      <c r="O255" s="13">
        <v>318.33999999999997</v>
      </c>
      <c r="P255" s="13">
        <v>7640.15</v>
      </c>
      <c r="Q255" s="13">
        <v>50934.33</v>
      </c>
      <c r="R255" s="13">
        <v>32954.53</v>
      </c>
      <c r="S255" s="13" t="s">
        <v>93</v>
      </c>
      <c r="T255" s="13">
        <v>256594836</v>
      </c>
      <c r="U255" s="28">
        <v>46013</v>
      </c>
      <c r="V255" s="28"/>
      <c r="W255" s="13"/>
      <c r="X255" s="13" t="s">
        <v>94</v>
      </c>
      <c r="Y255" s="13" t="s">
        <v>132</v>
      </c>
      <c r="Z255" s="13" t="s">
        <v>96</v>
      </c>
      <c r="AA255" s="13" t="s">
        <v>96</v>
      </c>
      <c r="AB255" s="13" t="s">
        <v>7</v>
      </c>
      <c r="AC255" s="13" t="s">
        <v>105</v>
      </c>
      <c r="AD255" s="13"/>
      <c r="AE255" s="13"/>
      <c r="AF255" s="13"/>
      <c r="AG255" s="13"/>
      <c r="AH255" s="13" t="s">
        <v>127</v>
      </c>
      <c r="AI255" s="13">
        <v>0</v>
      </c>
      <c r="AJ255" s="13">
        <v>0.85</v>
      </c>
      <c r="AK255" s="13">
        <v>0.9</v>
      </c>
      <c r="AL255" s="13" t="s">
        <v>160</v>
      </c>
      <c r="AM255" s="13" t="s">
        <v>125</v>
      </c>
      <c r="AN255" s="13"/>
      <c r="AO255" s="13" t="s">
        <v>96</v>
      </c>
      <c r="AP255" s="13">
        <v>24</v>
      </c>
      <c r="AQ255" s="13">
        <v>318.33999999999997</v>
      </c>
      <c r="AR255" s="13"/>
      <c r="AS255" s="13">
        <v>46058</v>
      </c>
      <c r="AT255" s="13"/>
      <c r="AU255" s="13"/>
      <c r="AV255" s="13"/>
      <c r="AW255" s="13"/>
      <c r="AX255" s="13"/>
      <c r="AY255" s="13"/>
      <c r="AZ255" s="13"/>
      <c r="BA255" s="13"/>
      <c r="BB255" s="13" t="s">
        <v>96</v>
      </c>
      <c r="BC255" s="13"/>
      <c r="BD255" s="13"/>
      <c r="BE255" s="13"/>
      <c r="BF255" s="13"/>
      <c r="BG255" s="28"/>
      <c r="BH255" s="13" t="s">
        <v>112</v>
      </c>
      <c r="BI255" s="13"/>
      <c r="BJ255" s="13"/>
    </row>
    <row r="256" spans="1:62" x14ac:dyDescent="0.25">
      <c r="A256" s="13">
        <v>2025</v>
      </c>
      <c r="B256" s="28">
        <v>46003</v>
      </c>
      <c r="C256" s="28">
        <v>46007</v>
      </c>
      <c r="D256" s="28">
        <v>46007</v>
      </c>
      <c r="E256" s="13" t="s">
        <v>120</v>
      </c>
      <c r="F256" s="13" t="s">
        <v>150</v>
      </c>
      <c r="G256" s="13" t="s">
        <v>147</v>
      </c>
      <c r="H256" s="13" t="s">
        <v>12</v>
      </c>
      <c r="I256" s="13" t="s">
        <v>139</v>
      </c>
      <c r="J256" s="13" t="s">
        <v>91</v>
      </c>
      <c r="K256" s="28">
        <v>46007</v>
      </c>
      <c r="L256" s="13">
        <v>12</v>
      </c>
      <c r="M256" s="13" t="s">
        <v>716</v>
      </c>
      <c r="N256" s="13" t="s">
        <v>717</v>
      </c>
      <c r="O256" s="13">
        <v>13182.12</v>
      </c>
      <c r="P256" s="13">
        <v>13182.12</v>
      </c>
      <c r="Q256" s="13">
        <v>219701.97</v>
      </c>
      <c r="R256" s="13">
        <v>155690.03</v>
      </c>
      <c r="S256" s="13" t="s">
        <v>110</v>
      </c>
      <c r="T256" s="13">
        <v>256593571</v>
      </c>
      <c r="U256" s="28">
        <v>46009</v>
      </c>
      <c r="V256" s="28"/>
      <c r="W256" s="13"/>
      <c r="X256" s="13" t="s">
        <v>94</v>
      </c>
      <c r="Y256" s="13" t="s">
        <v>132</v>
      </c>
      <c r="Z256" s="13" t="s">
        <v>95</v>
      </c>
      <c r="AA256" s="13" t="s">
        <v>96</v>
      </c>
      <c r="AB256" s="13" t="s">
        <v>137</v>
      </c>
      <c r="AC256" s="13" t="s">
        <v>105</v>
      </c>
      <c r="AD256" s="13"/>
      <c r="AE256" s="13"/>
      <c r="AF256" s="13"/>
      <c r="AG256" s="13"/>
      <c r="AH256" s="13" t="s">
        <v>127</v>
      </c>
      <c r="AI256" s="13">
        <v>0</v>
      </c>
      <c r="AJ256" s="13">
        <v>0.94</v>
      </c>
      <c r="AK256" s="13">
        <v>0.9</v>
      </c>
      <c r="AL256" s="13" t="s">
        <v>209</v>
      </c>
      <c r="AM256" s="13" t="s">
        <v>128</v>
      </c>
      <c r="AN256" s="13"/>
      <c r="AO256" s="13" t="s">
        <v>96</v>
      </c>
      <c r="AP256" s="13" t="s">
        <v>99</v>
      </c>
      <c r="AQ256" s="13" t="s">
        <v>99</v>
      </c>
      <c r="AR256" s="13"/>
      <c r="AS256" s="13" t="s">
        <v>99</v>
      </c>
      <c r="AT256" s="13"/>
      <c r="AU256" s="13"/>
      <c r="AV256" s="13"/>
      <c r="AW256" s="13"/>
      <c r="AX256" s="13"/>
      <c r="AY256" s="13"/>
      <c r="AZ256" s="13"/>
      <c r="BA256" s="13"/>
      <c r="BB256" s="13" t="s">
        <v>96</v>
      </c>
      <c r="BC256" s="13"/>
      <c r="BD256" s="13"/>
      <c r="BE256" s="13"/>
      <c r="BF256" s="13"/>
      <c r="BG256" s="28">
        <v>46007</v>
      </c>
      <c r="BH256" s="13" t="s">
        <v>174</v>
      </c>
      <c r="BI256" s="13"/>
      <c r="BJ256" s="13"/>
    </row>
    <row r="257" spans="1:62" x14ac:dyDescent="0.25">
      <c r="A257" s="13">
        <v>2025</v>
      </c>
      <c r="B257" s="28">
        <v>46003</v>
      </c>
      <c r="C257" s="28">
        <v>46008</v>
      </c>
      <c r="D257" s="28"/>
      <c r="E257" s="13" t="s">
        <v>120</v>
      </c>
      <c r="F257" s="13" t="s">
        <v>150</v>
      </c>
      <c r="G257" s="13" t="s">
        <v>147</v>
      </c>
      <c r="H257" s="13" t="s">
        <v>12</v>
      </c>
      <c r="I257" s="13" t="s">
        <v>139</v>
      </c>
      <c r="J257" s="13" t="s">
        <v>91</v>
      </c>
      <c r="K257" s="28">
        <v>46008</v>
      </c>
      <c r="L257" s="13">
        <v>13</v>
      </c>
      <c r="M257" s="13" t="s">
        <v>718</v>
      </c>
      <c r="N257" s="13" t="s">
        <v>719</v>
      </c>
      <c r="O257" s="13">
        <v>23000.33</v>
      </c>
      <c r="P257" s="13">
        <v>23000.33</v>
      </c>
      <c r="Q257" s="13">
        <v>211474.36</v>
      </c>
      <c r="R257" s="13">
        <v>186352.52</v>
      </c>
      <c r="S257" s="13" t="s">
        <v>129</v>
      </c>
      <c r="T257" s="13">
        <v>256638948</v>
      </c>
      <c r="U257" s="28">
        <v>46010</v>
      </c>
      <c r="V257" s="28"/>
      <c r="W257" s="13"/>
      <c r="X257" s="13" t="s">
        <v>94</v>
      </c>
      <c r="Y257" s="13" t="s">
        <v>104</v>
      </c>
      <c r="Z257" s="13" t="s">
        <v>95</v>
      </c>
      <c r="AA257" s="13" t="s">
        <v>96</v>
      </c>
      <c r="AB257" s="13" t="s">
        <v>137</v>
      </c>
      <c r="AC257" s="13" t="s">
        <v>105</v>
      </c>
      <c r="AD257" s="13"/>
      <c r="AE257" s="13"/>
      <c r="AF257" s="13"/>
      <c r="AG257" s="13" t="s">
        <v>733</v>
      </c>
      <c r="AH257" s="13">
        <v>90</v>
      </c>
      <c r="AI257" s="13">
        <v>0</v>
      </c>
      <c r="AJ257" s="13">
        <v>0.89119999999999999</v>
      </c>
      <c r="AK257" s="13">
        <v>0.9</v>
      </c>
      <c r="AL257" s="13" t="s">
        <v>141</v>
      </c>
      <c r="AM257" s="13" t="s">
        <v>111</v>
      </c>
      <c r="AN257" s="13"/>
      <c r="AO257" s="13" t="s">
        <v>96</v>
      </c>
      <c r="AP257" s="13" t="s">
        <v>99</v>
      </c>
      <c r="AQ257" s="13" t="s">
        <v>99</v>
      </c>
      <c r="AR257" s="13"/>
      <c r="AS257" s="13" t="s">
        <v>99</v>
      </c>
      <c r="AT257" s="13"/>
      <c r="AU257" s="13"/>
      <c r="AV257" s="13" t="s">
        <v>100</v>
      </c>
      <c r="AW257" s="13" t="s">
        <v>101</v>
      </c>
      <c r="AX257" s="13" t="s">
        <v>116</v>
      </c>
      <c r="AY257" s="13"/>
      <c r="AZ257" s="13"/>
      <c r="BA257" s="13"/>
      <c r="BB257" s="13" t="s">
        <v>96</v>
      </c>
      <c r="BC257" s="13"/>
      <c r="BD257" s="13"/>
      <c r="BE257" s="13"/>
      <c r="BF257" s="13"/>
      <c r="BG257" s="28"/>
      <c r="BH257" s="13" t="s">
        <v>112</v>
      </c>
      <c r="BI257" s="13"/>
      <c r="BJ257" s="13"/>
    </row>
    <row r="258" spans="1:62" x14ac:dyDescent="0.25">
      <c r="A258" s="13">
        <v>2025</v>
      </c>
      <c r="B258" s="28">
        <v>46003</v>
      </c>
      <c r="C258" s="28">
        <v>46008</v>
      </c>
      <c r="D258" s="28"/>
      <c r="E258" s="13" t="s">
        <v>148</v>
      </c>
      <c r="F258" s="13" t="s">
        <v>149</v>
      </c>
      <c r="G258" s="13" t="s">
        <v>147</v>
      </c>
      <c r="H258" s="13" t="s">
        <v>12</v>
      </c>
      <c r="I258" s="13" t="s">
        <v>90</v>
      </c>
      <c r="J258" s="13" t="s">
        <v>91</v>
      </c>
      <c r="K258" s="28">
        <v>46008</v>
      </c>
      <c r="L258" s="13">
        <v>13</v>
      </c>
      <c r="M258" s="13" t="s">
        <v>720</v>
      </c>
      <c r="N258" s="13" t="s">
        <v>721</v>
      </c>
      <c r="O258" s="13">
        <v>13826</v>
      </c>
      <c r="P258" s="13">
        <v>41478.879999999997</v>
      </c>
      <c r="Q258" s="13">
        <v>414788.78</v>
      </c>
      <c r="R258" s="13">
        <v>340362.95</v>
      </c>
      <c r="S258" s="13" t="s">
        <v>129</v>
      </c>
      <c r="T258" s="13">
        <v>256611709</v>
      </c>
      <c r="U258" s="28">
        <v>46010</v>
      </c>
      <c r="V258" s="28"/>
      <c r="W258" s="13"/>
      <c r="X258" s="13" t="s">
        <v>94</v>
      </c>
      <c r="Y258" s="13" t="s">
        <v>104</v>
      </c>
      <c r="Z258" s="13" t="s">
        <v>95</v>
      </c>
      <c r="AA258" s="13" t="s">
        <v>96</v>
      </c>
      <c r="AB258" s="13" t="s">
        <v>7</v>
      </c>
      <c r="AC258" s="13" t="s">
        <v>105</v>
      </c>
      <c r="AD258" s="13"/>
      <c r="AE258" s="13"/>
      <c r="AF258" s="13"/>
      <c r="AG258" s="13" t="s">
        <v>722</v>
      </c>
      <c r="AH258" s="13">
        <v>90</v>
      </c>
      <c r="AI258" s="13">
        <v>0</v>
      </c>
      <c r="AJ258" s="13">
        <v>0.9</v>
      </c>
      <c r="AK258" s="13">
        <v>0.9</v>
      </c>
      <c r="AL258" s="13" t="s">
        <v>141</v>
      </c>
      <c r="AM258" s="13" t="s">
        <v>723</v>
      </c>
      <c r="AN258" s="13"/>
      <c r="AO258" s="13" t="s">
        <v>96</v>
      </c>
      <c r="AP258" s="13">
        <v>3</v>
      </c>
      <c r="AQ258" s="13">
        <v>13826.44</v>
      </c>
      <c r="AR258" s="13"/>
      <c r="AS258" s="13">
        <v>46041</v>
      </c>
      <c r="AT258" s="13"/>
      <c r="AU258" s="13"/>
      <c r="AV258" s="13"/>
      <c r="AW258" s="13"/>
      <c r="AX258" s="13"/>
      <c r="AY258" s="13"/>
      <c r="AZ258" s="13"/>
      <c r="BA258" s="13"/>
      <c r="BB258" s="13" t="s">
        <v>96</v>
      </c>
      <c r="BC258" s="13"/>
      <c r="BD258" s="13"/>
      <c r="BE258" s="13"/>
      <c r="BF258" s="13"/>
      <c r="BG258" s="28"/>
      <c r="BH258" s="13" t="s">
        <v>112</v>
      </c>
      <c r="BI258" s="13"/>
      <c r="BJ258" s="13"/>
    </row>
    <row r="259" spans="1:62" x14ac:dyDescent="0.25">
      <c r="A259" s="13">
        <v>2025</v>
      </c>
      <c r="B259" s="28">
        <v>46003</v>
      </c>
      <c r="C259" s="28">
        <v>46008</v>
      </c>
      <c r="D259" s="28"/>
      <c r="E259" s="13" t="s">
        <v>148</v>
      </c>
      <c r="F259" s="13" t="s">
        <v>149</v>
      </c>
      <c r="G259" s="13" t="s">
        <v>147</v>
      </c>
      <c r="H259" s="13" t="s">
        <v>12</v>
      </c>
      <c r="I259" s="13" t="s">
        <v>90</v>
      </c>
      <c r="J259" s="13" t="s">
        <v>91</v>
      </c>
      <c r="K259" s="28">
        <v>46008</v>
      </c>
      <c r="L259" s="13">
        <v>13</v>
      </c>
      <c r="M259" s="13" t="s">
        <v>557</v>
      </c>
      <c r="N259" s="13" t="s">
        <v>558</v>
      </c>
      <c r="O259" s="13">
        <v>6000</v>
      </c>
      <c r="P259" s="13">
        <v>6000</v>
      </c>
      <c r="Q259" s="13">
        <v>84078.16</v>
      </c>
      <c r="R259" s="13">
        <v>76413.350000000006</v>
      </c>
      <c r="S259" s="13" t="s">
        <v>129</v>
      </c>
      <c r="T259" s="13">
        <v>256602010</v>
      </c>
      <c r="U259" s="28">
        <v>46010</v>
      </c>
      <c r="V259" s="28"/>
      <c r="W259" s="13"/>
      <c r="X259" s="13" t="s">
        <v>94</v>
      </c>
      <c r="Y259" s="13" t="s">
        <v>104</v>
      </c>
      <c r="Z259" s="13" t="s">
        <v>96</v>
      </c>
      <c r="AA259" s="13" t="s">
        <v>96</v>
      </c>
      <c r="AB259" s="13" t="s">
        <v>7</v>
      </c>
      <c r="AC259" s="13" t="s">
        <v>105</v>
      </c>
      <c r="AD259" s="13"/>
      <c r="AE259" s="13"/>
      <c r="AF259" s="13"/>
      <c r="AG259" s="13" t="s">
        <v>724</v>
      </c>
      <c r="AH259" s="13">
        <v>90</v>
      </c>
      <c r="AI259" s="13">
        <v>0</v>
      </c>
      <c r="AJ259" s="13">
        <v>0.92859999999999998</v>
      </c>
      <c r="AK259" s="13">
        <v>0.9</v>
      </c>
      <c r="AL259" s="13" t="s">
        <v>141</v>
      </c>
      <c r="AM259" s="13" t="s">
        <v>119</v>
      </c>
      <c r="AN259" s="13"/>
      <c r="AO259" s="13" t="s">
        <v>96</v>
      </c>
      <c r="AP259" s="13" t="s">
        <v>99</v>
      </c>
      <c r="AQ259" s="13" t="s">
        <v>99</v>
      </c>
      <c r="AR259" s="13"/>
      <c r="AS259" s="13" t="s">
        <v>99</v>
      </c>
      <c r="AT259" s="13"/>
      <c r="AU259" s="13"/>
      <c r="AV259" s="13"/>
      <c r="AW259" s="13"/>
      <c r="AX259" s="13"/>
      <c r="AY259" s="13"/>
      <c r="AZ259" s="13"/>
      <c r="BA259" s="13"/>
      <c r="BB259" s="13" t="s">
        <v>96</v>
      </c>
      <c r="BC259" s="13"/>
      <c r="BD259" s="13"/>
      <c r="BE259" s="13"/>
      <c r="BF259" s="13"/>
      <c r="BG259" s="28"/>
      <c r="BH259" s="13" t="s">
        <v>112</v>
      </c>
      <c r="BI259" s="13"/>
      <c r="BJ259" s="13"/>
    </row>
    <row r="260" spans="1:62" x14ac:dyDescent="0.25">
      <c r="A260" s="13">
        <v>2025</v>
      </c>
      <c r="B260" s="28">
        <v>46003</v>
      </c>
      <c r="C260" s="28">
        <v>46008</v>
      </c>
      <c r="D260" s="28"/>
      <c r="E260" s="13" t="s">
        <v>148</v>
      </c>
      <c r="F260" s="13" t="s">
        <v>149</v>
      </c>
      <c r="G260" s="13" t="s">
        <v>147</v>
      </c>
      <c r="H260" s="13" t="s">
        <v>12</v>
      </c>
      <c r="I260" s="13" t="s">
        <v>90</v>
      </c>
      <c r="J260" s="13" t="s">
        <v>91</v>
      </c>
      <c r="K260" s="28">
        <v>46008</v>
      </c>
      <c r="L260" s="13">
        <v>13</v>
      </c>
      <c r="M260" s="13" t="s">
        <v>725</v>
      </c>
      <c r="N260" s="13" t="s">
        <v>726</v>
      </c>
      <c r="O260" s="13">
        <v>20000</v>
      </c>
      <c r="P260" s="13">
        <v>20000</v>
      </c>
      <c r="Q260" s="13">
        <v>384683.2</v>
      </c>
      <c r="R260" s="13">
        <v>284951.77</v>
      </c>
      <c r="S260" s="13" t="s">
        <v>129</v>
      </c>
      <c r="T260" s="13">
        <v>256540231</v>
      </c>
      <c r="U260" s="28">
        <v>46008</v>
      </c>
      <c r="V260" s="28"/>
      <c r="W260" s="13"/>
      <c r="X260" s="13" t="s">
        <v>94</v>
      </c>
      <c r="Y260" s="13" t="s">
        <v>104</v>
      </c>
      <c r="Z260" s="13" t="s">
        <v>95</v>
      </c>
      <c r="AA260" s="13" t="s">
        <v>96</v>
      </c>
      <c r="AB260" s="13" t="s">
        <v>7</v>
      </c>
      <c r="AC260" s="13" t="s">
        <v>105</v>
      </c>
      <c r="AD260" s="13"/>
      <c r="AE260" s="13"/>
      <c r="AF260" s="13"/>
      <c r="AG260" s="13" t="s">
        <v>727</v>
      </c>
      <c r="AH260" s="13">
        <v>90</v>
      </c>
      <c r="AI260" s="13">
        <v>0</v>
      </c>
      <c r="AJ260" s="13">
        <v>0.94799999999999995</v>
      </c>
      <c r="AK260" s="13">
        <v>0.9</v>
      </c>
      <c r="AL260" s="13" t="s">
        <v>141</v>
      </c>
      <c r="AM260" s="13" t="s">
        <v>119</v>
      </c>
      <c r="AN260" s="13"/>
      <c r="AO260" s="13" t="s">
        <v>96</v>
      </c>
      <c r="AP260" s="13" t="s">
        <v>99</v>
      </c>
      <c r="AQ260" s="13" t="s">
        <v>99</v>
      </c>
      <c r="AR260" s="13"/>
      <c r="AS260" s="13" t="s">
        <v>99</v>
      </c>
      <c r="AT260" s="13"/>
      <c r="AU260" s="13"/>
      <c r="AV260" s="13" t="s">
        <v>121</v>
      </c>
      <c r="AW260" s="13" t="s">
        <v>101</v>
      </c>
      <c r="AX260" s="13" t="s">
        <v>116</v>
      </c>
      <c r="AY260" s="13"/>
      <c r="AZ260" s="13"/>
      <c r="BA260" s="13"/>
      <c r="BB260" s="13" t="s">
        <v>95</v>
      </c>
      <c r="BC260" s="13" t="s">
        <v>109</v>
      </c>
      <c r="BD260" s="13"/>
      <c r="BE260" s="13"/>
      <c r="BF260" s="13"/>
      <c r="BG260" s="28"/>
      <c r="BH260" s="13" t="s">
        <v>112</v>
      </c>
      <c r="BI260" s="13"/>
      <c r="BJ260" s="13"/>
    </row>
    <row r="261" spans="1:62" x14ac:dyDescent="0.25">
      <c r="A261" s="13">
        <v>2025</v>
      </c>
      <c r="B261" s="28">
        <v>46003</v>
      </c>
      <c r="C261" s="28">
        <v>46008</v>
      </c>
      <c r="D261" s="28"/>
      <c r="E261" s="13" t="s">
        <v>148</v>
      </c>
      <c r="F261" s="13" t="s">
        <v>149</v>
      </c>
      <c r="G261" s="13" t="s">
        <v>147</v>
      </c>
      <c r="H261" s="13" t="s">
        <v>12</v>
      </c>
      <c r="I261" s="13" t="s">
        <v>90</v>
      </c>
      <c r="J261" s="13" t="s">
        <v>91</v>
      </c>
      <c r="K261" s="28">
        <v>46008</v>
      </c>
      <c r="L261" s="13">
        <v>13</v>
      </c>
      <c r="M261" s="13" t="s">
        <v>728</v>
      </c>
      <c r="N261" s="13" t="s">
        <v>729</v>
      </c>
      <c r="O261" s="13">
        <v>38001.410000000003</v>
      </c>
      <c r="P261" s="13">
        <v>38000</v>
      </c>
      <c r="Q261" s="13">
        <v>508350.7</v>
      </c>
      <c r="R261" s="13">
        <v>237324.3</v>
      </c>
      <c r="S261" s="13" t="s">
        <v>129</v>
      </c>
      <c r="T261" s="13">
        <v>256623554</v>
      </c>
      <c r="U261" s="28">
        <v>46010</v>
      </c>
      <c r="V261" s="28"/>
      <c r="W261" s="13" t="s">
        <v>118</v>
      </c>
      <c r="X261" s="13" t="s">
        <v>94</v>
      </c>
      <c r="Y261" s="13" t="s">
        <v>104</v>
      </c>
      <c r="Z261" s="13" t="s">
        <v>95</v>
      </c>
      <c r="AA261" s="13" t="s">
        <v>95</v>
      </c>
      <c r="AB261" s="13" t="s">
        <v>6</v>
      </c>
      <c r="AC261" s="13" t="s">
        <v>105</v>
      </c>
      <c r="AD261" s="13"/>
      <c r="AE261" s="13"/>
      <c r="AF261" s="13"/>
      <c r="AG261" s="13" t="s">
        <v>730</v>
      </c>
      <c r="AH261" s="13">
        <v>90</v>
      </c>
      <c r="AI261" s="13">
        <v>0</v>
      </c>
      <c r="AJ261" s="13">
        <v>0.92520000000000002</v>
      </c>
      <c r="AK261" s="13">
        <v>0.9</v>
      </c>
      <c r="AL261" s="13" t="s">
        <v>141</v>
      </c>
      <c r="AM261" s="13" t="s">
        <v>124</v>
      </c>
      <c r="AN261" s="13"/>
      <c r="AO261" s="13" t="s">
        <v>96</v>
      </c>
      <c r="AP261" s="13" t="s">
        <v>99</v>
      </c>
      <c r="AQ261" s="13" t="s">
        <v>99</v>
      </c>
      <c r="AR261" s="13"/>
      <c r="AS261" s="13" t="s">
        <v>99</v>
      </c>
      <c r="AT261" s="13"/>
      <c r="AU261" s="13"/>
      <c r="AV261" s="13" t="s">
        <v>115</v>
      </c>
      <c r="AW261" s="13" t="s">
        <v>101</v>
      </c>
      <c r="AX261" s="13" t="s">
        <v>102</v>
      </c>
      <c r="AY261" s="13" t="s">
        <v>154</v>
      </c>
      <c r="AZ261" s="13"/>
      <c r="BA261" s="13"/>
      <c r="BB261" s="13" t="s">
        <v>95</v>
      </c>
      <c r="BC261" s="13" t="s">
        <v>109</v>
      </c>
      <c r="BD261" s="13"/>
      <c r="BE261" s="13"/>
      <c r="BF261" s="13"/>
      <c r="BG261" s="28"/>
      <c r="BH261" s="13" t="s">
        <v>112</v>
      </c>
      <c r="BI261" s="13"/>
      <c r="BJ261" s="13"/>
    </row>
    <row r="262" spans="1:62" x14ac:dyDescent="0.25">
      <c r="A262" s="13">
        <v>2025</v>
      </c>
      <c r="B262" s="28">
        <v>46003</v>
      </c>
      <c r="C262" s="28">
        <v>46008</v>
      </c>
      <c r="D262" s="28"/>
      <c r="E262" s="13" t="s">
        <v>120</v>
      </c>
      <c r="F262" s="13" t="s">
        <v>150</v>
      </c>
      <c r="G262" s="13" t="s">
        <v>147</v>
      </c>
      <c r="H262" s="13" t="s">
        <v>12</v>
      </c>
      <c r="I262" s="13" t="s">
        <v>139</v>
      </c>
      <c r="J262" s="13" t="s">
        <v>91</v>
      </c>
      <c r="K262" s="28">
        <v>46008</v>
      </c>
      <c r="L262" s="13">
        <v>13</v>
      </c>
      <c r="M262" s="13" t="s">
        <v>731</v>
      </c>
      <c r="N262" s="13" t="s">
        <v>732</v>
      </c>
      <c r="O262" s="13">
        <v>20037.419999999998</v>
      </c>
      <c r="P262" s="13">
        <v>20037.419999999998</v>
      </c>
      <c r="Q262" s="13">
        <v>330105.68</v>
      </c>
      <c r="R262" s="13">
        <v>283723.46000000002</v>
      </c>
      <c r="S262" s="13" t="s">
        <v>129</v>
      </c>
      <c r="T262" s="13">
        <v>256616379</v>
      </c>
      <c r="U262" s="28">
        <v>46010</v>
      </c>
      <c r="V262" s="28"/>
      <c r="W262" s="13"/>
      <c r="X262" s="13" t="s">
        <v>94</v>
      </c>
      <c r="Y262" s="13" t="s">
        <v>104</v>
      </c>
      <c r="Z262" s="13" t="s">
        <v>95</v>
      </c>
      <c r="AA262" s="13" t="s">
        <v>96</v>
      </c>
      <c r="AB262" s="13" t="s">
        <v>137</v>
      </c>
      <c r="AC262" s="13" t="s">
        <v>105</v>
      </c>
      <c r="AD262" s="13"/>
      <c r="AE262" s="13"/>
      <c r="AF262" s="13"/>
      <c r="AG262" s="13" t="s">
        <v>733</v>
      </c>
      <c r="AH262" s="13">
        <v>90</v>
      </c>
      <c r="AI262" s="13">
        <v>0</v>
      </c>
      <c r="AJ262" s="13">
        <v>0.93930000000000002</v>
      </c>
      <c r="AK262" s="13">
        <v>0.9</v>
      </c>
      <c r="AL262" s="13" t="s">
        <v>153</v>
      </c>
      <c r="AM262" s="13" t="s">
        <v>111</v>
      </c>
      <c r="AN262" s="13"/>
      <c r="AO262" s="13" t="s">
        <v>96</v>
      </c>
      <c r="AP262" s="13" t="s">
        <v>99</v>
      </c>
      <c r="AQ262" s="13" t="s">
        <v>99</v>
      </c>
      <c r="AR262" s="13"/>
      <c r="AS262" s="13" t="s">
        <v>99</v>
      </c>
      <c r="AT262" s="13"/>
      <c r="AU262" s="13"/>
      <c r="AV262" s="13" t="s">
        <v>121</v>
      </c>
      <c r="AW262" s="13" t="s">
        <v>101</v>
      </c>
      <c r="AX262" s="13" t="s">
        <v>102</v>
      </c>
      <c r="AY262" s="13" t="s">
        <v>154</v>
      </c>
      <c r="AZ262" s="13"/>
      <c r="BA262" s="13"/>
      <c r="BB262" s="13" t="s">
        <v>95</v>
      </c>
      <c r="BC262" s="13" t="s">
        <v>133</v>
      </c>
      <c r="BD262" s="13"/>
      <c r="BE262" s="13"/>
      <c r="BF262" s="13"/>
      <c r="BG262" s="28"/>
      <c r="BH262" s="13" t="s">
        <v>112</v>
      </c>
      <c r="BI262" s="13"/>
      <c r="BJ262" s="13"/>
    </row>
    <row r="263" spans="1:62" x14ac:dyDescent="0.25">
      <c r="A263" s="13">
        <v>2025</v>
      </c>
      <c r="B263" s="28">
        <v>46003</v>
      </c>
      <c r="C263" s="28">
        <v>46008</v>
      </c>
      <c r="D263" s="28">
        <v>46009</v>
      </c>
      <c r="E263" s="13" t="s">
        <v>120</v>
      </c>
      <c r="F263" s="13" t="s">
        <v>150</v>
      </c>
      <c r="G263" s="13" t="s">
        <v>147</v>
      </c>
      <c r="H263" s="13" t="s">
        <v>12</v>
      </c>
      <c r="I263" s="13" t="s">
        <v>139</v>
      </c>
      <c r="J263" s="13" t="s">
        <v>91</v>
      </c>
      <c r="K263" s="28">
        <v>46008</v>
      </c>
      <c r="L263" s="13">
        <v>13</v>
      </c>
      <c r="M263" s="13" t="s">
        <v>734</v>
      </c>
      <c r="N263" s="13" t="s">
        <v>735</v>
      </c>
      <c r="O263" s="13">
        <v>700</v>
      </c>
      <c r="P263" s="13">
        <v>24465.83</v>
      </c>
      <c r="Q263" s="13">
        <v>54368.49</v>
      </c>
      <c r="R263" s="13">
        <v>46403.35</v>
      </c>
      <c r="S263" s="13" t="s">
        <v>93</v>
      </c>
      <c r="T263" s="13">
        <v>256642378</v>
      </c>
      <c r="U263" s="28">
        <v>46010</v>
      </c>
      <c r="V263" s="28"/>
      <c r="W263" s="13"/>
      <c r="X263" s="13" t="s">
        <v>94</v>
      </c>
      <c r="Y263" s="13" t="s">
        <v>104</v>
      </c>
      <c r="Z263" s="13" t="s">
        <v>96</v>
      </c>
      <c r="AA263" s="13" t="s">
        <v>96</v>
      </c>
      <c r="AB263" s="13" t="s">
        <v>137</v>
      </c>
      <c r="AC263" s="13" t="s">
        <v>105</v>
      </c>
      <c r="AD263" s="13"/>
      <c r="AE263" s="13"/>
      <c r="AF263" s="13"/>
      <c r="AG263" s="13"/>
      <c r="AH263" s="13">
        <v>90</v>
      </c>
      <c r="AI263" s="13">
        <v>1.12E-2</v>
      </c>
      <c r="AJ263" s="13">
        <v>0.55000000000000004</v>
      </c>
      <c r="AK263" s="13">
        <v>0.9</v>
      </c>
      <c r="AL263" s="13" t="s">
        <v>141</v>
      </c>
      <c r="AM263" s="13" t="s">
        <v>131</v>
      </c>
      <c r="AN263" s="13"/>
      <c r="AO263" s="13" t="s">
        <v>96</v>
      </c>
      <c r="AP263" s="13">
        <v>37</v>
      </c>
      <c r="AQ263" s="13">
        <v>806.43</v>
      </c>
      <c r="AR263" s="13"/>
      <c r="AS263" s="13">
        <v>46041</v>
      </c>
      <c r="AT263" s="13"/>
      <c r="AU263" s="13"/>
      <c r="AV263" s="13"/>
      <c r="AW263" s="13"/>
      <c r="AX263" s="13"/>
      <c r="AY263" s="13"/>
      <c r="AZ263" s="13"/>
      <c r="BA263" s="13"/>
      <c r="BB263" s="13" t="s">
        <v>96</v>
      </c>
      <c r="BC263" s="13"/>
      <c r="BD263" s="13"/>
      <c r="BE263" s="13"/>
      <c r="BF263" s="13"/>
      <c r="BG263" s="28"/>
      <c r="BH263" s="13" t="s">
        <v>112</v>
      </c>
      <c r="BI263" s="13"/>
      <c r="BJ263" s="13"/>
    </row>
    <row r="264" spans="1:62" x14ac:dyDescent="0.25">
      <c r="A264" s="13">
        <v>2025</v>
      </c>
      <c r="B264" s="28">
        <v>46003</v>
      </c>
      <c r="C264" s="28">
        <v>46008</v>
      </c>
      <c r="D264" s="28">
        <v>46008</v>
      </c>
      <c r="E264" s="13" t="s">
        <v>113</v>
      </c>
      <c r="F264" s="13" t="s">
        <v>151</v>
      </c>
      <c r="G264" s="13" t="s">
        <v>147</v>
      </c>
      <c r="H264" s="13" t="s">
        <v>11</v>
      </c>
      <c r="I264" s="13" t="s">
        <v>114</v>
      </c>
      <c r="J264" s="13" t="s">
        <v>91</v>
      </c>
      <c r="K264" s="28">
        <v>46008</v>
      </c>
      <c r="L264" s="13">
        <v>13</v>
      </c>
      <c r="M264" s="13" t="s">
        <v>736</v>
      </c>
      <c r="N264" s="13" t="s">
        <v>737</v>
      </c>
      <c r="O264" s="13">
        <v>2594.79</v>
      </c>
      <c r="P264" s="13">
        <v>2594.79</v>
      </c>
      <c r="Q264" s="13">
        <v>64869.7</v>
      </c>
      <c r="R264" s="13">
        <v>39748.1</v>
      </c>
      <c r="S264" s="13" t="s">
        <v>110</v>
      </c>
      <c r="T264" s="13">
        <v>256635182</v>
      </c>
      <c r="U264" s="28">
        <v>46010</v>
      </c>
      <c r="V264" s="28"/>
      <c r="W264" s="13"/>
      <c r="X264" s="13" t="s">
        <v>94</v>
      </c>
      <c r="Y264" s="13" t="s">
        <v>132</v>
      </c>
      <c r="Z264" s="13" t="s">
        <v>96</v>
      </c>
      <c r="AA264" s="13" t="s">
        <v>96</v>
      </c>
      <c r="AB264" s="13" t="s">
        <v>7</v>
      </c>
      <c r="AC264" s="13" t="s">
        <v>105</v>
      </c>
      <c r="AD264" s="13"/>
      <c r="AE264" s="13"/>
      <c r="AF264" s="13"/>
      <c r="AG264" s="13"/>
      <c r="AH264" s="13" t="s">
        <v>127</v>
      </c>
      <c r="AI264" s="13">
        <v>0</v>
      </c>
      <c r="AJ264" s="13">
        <v>0.96</v>
      </c>
      <c r="AK264" s="13">
        <v>0.9</v>
      </c>
      <c r="AL264" s="13" t="s">
        <v>160</v>
      </c>
      <c r="AM264" s="13" t="s">
        <v>119</v>
      </c>
      <c r="AN264" s="13"/>
      <c r="AO264" s="13" t="s">
        <v>96</v>
      </c>
      <c r="AP264" s="13" t="s">
        <v>99</v>
      </c>
      <c r="AQ264" s="13" t="s">
        <v>99</v>
      </c>
      <c r="AR264" s="13"/>
      <c r="AS264" s="13" t="s">
        <v>99</v>
      </c>
      <c r="AT264" s="13"/>
      <c r="AU264" s="13"/>
      <c r="AV264" s="13"/>
      <c r="AW264" s="13"/>
      <c r="AX264" s="13"/>
      <c r="AY264" s="13"/>
      <c r="AZ264" s="13"/>
      <c r="BA264" s="13"/>
      <c r="BB264" s="13" t="s">
        <v>96</v>
      </c>
      <c r="BC264" s="13"/>
      <c r="BD264" s="13"/>
      <c r="BE264" s="13"/>
      <c r="BF264" s="13"/>
      <c r="BG264" s="28">
        <v>46008</v>
      </c>
      <c r="BH264" s="13" t="s">
        <v>112</v>
      </c>
      <c r="BI264" s="13"/>
      <c r="BJ264" s="13"/>
    </row>
    <row r="265" spans="1:62" x14ac:dyDescent="0.25">
      <c r="A265" s="13">
        <v>2025</v>
      </c>
      <c r="B265" s="28">
        <v>46003</v>
      </c>
      <c r="C265" s="28">
        <v>46008</v>
      </c>
      <c r="D265" s="28">
        <v>46008</v>
      </c>
      <c r="E265" s="13" t="s">
        <v>120</v>
      </c>
      <c r="F265" s="13" t="s">
        <v>150</v>
      </c>
      <c r="G265" s="13" t="s">
        <v>147</v>
      </c>
      <c r="H265" s="13" t="s">
        <v>12</v>
      </c>
      <c r="I265" s="13" t="s">
        <v>139</v>
      </c>
      <c r="J265" s="13" t="s">
        <v>91</v>
      </c>
      <c r="K265" s="28">
        <v>46008</v>
      </c>
      <c r="L265" s="13">
        <v>13</v>
      </c>
      <c r="M265" s="13" t="s">
        <v>738</v>
      </c>
      <c r="N265" s="13" t="s">
        <v>739</v>
      </c>
      <c r="O265" s="13">
        <v>15439.45</v>
      </c>
      <c r="P265" s="13">
        <v>15439.45</v>
      </c>
      <c r="Q265" s="13">
        <v>257324.2</v>
      </c>
      <c r="R265" s="13">
        <v>68291.820000000007</v>
      </c>
      <c r="S265" s="13" t="s">
        <v>93</v>
      </c>
      <c r="T265" s="13">
        <v>256639325</v>
      </c>
      <c r="U265" s="28">
        <v>46021</v>
      </c>
      <c r="V265" s="28"/>
      <c r="W265" s="13"/>
      <c r="X265" s="13" t="s">
        <v>94</v>
      </c>
      <c r="Y265" s="13" t="s">
        <v>104</v>
      </c>
      <c r="Z265" s="13" t="s">
        <v>95</v>
      </c>
      <c r="AA265" s="13" t="s">
        <v>96</v>
      </c>
      <c r="AB265" s="13" t="s">
        <v>7</v>
      </c>
      <c r="AC265" s="13" t="s">
        <v>105</v>
      </c>
      <c r="AD265" s="13"/>
      <c r="AE265" s="13"/>
      <c r="AF265" s="13"/>
      <c r="AG265" s="13"/>
      <c r="AH265" s="13" t="s">
        <v>127</v>
      </c>
      <c r="AI265" s="13">
        <v>0</v>
      </c>
      <c r="AJ265" s="13">
        <v>0.94</v>
      </c>
      <c r="AK265" s="13">
        <v>0.9</v>
      </c>
      <c r="AL265" s="13" t="s">
        <v>179</v>
      </c>
      <c r="AM265" s="13" t="s">
        <v>119</v>
      </c>
      <c r="AN265" s="13"/>
      <c r="AO265" s="13" t="s">
        <v>96</v>
      </c>
      <c r="AP265" s="13" t="s">
        <v>99</v>
      </c>
      <c r="AQ265" s="13" t="s">
        <v>99</v>
      </c>
      <c r="AR265" s="13"/>
      <c r="AS265" s="13" t="s">
        <v>99</v>
      </c>
      <c r="AT265" s="13"/>
      <c r="AU265" s="13"/>
      <c r="AV265" s="13"/>
      <c r="AW265" s="13"/>
      <c r="AX265" s="13"/>
      <c r="AY265" s="13"/>
      <c r="AZ265" s="13"/>
      <c r="BA265" s="13"/>
      <c r="BB265" s="13" t="s">
        <v>96</v>
      </c>
      <c r="BC265" s="13"/>
      <c r="BD265" s="13"/>
      <c r="BE265" s="13"/>
      <c r="BF265" s="13"/>
      <c r="BG265" s="28"/>
      <c r="BH265" s="13" t="s">
        <v>112</v>
      </c>
      <c r="BI265" s="13"/>
      <c r="BJ265" s="13"/>
    </row>
    <row r="266" spans="1:62" x14ac:dyDescent="0.25">
      <c r="A266" s="13">
        <v>2025</v>
      </c>
      <c r="B266" s="28">
        <v>46003</v>
      </c>
      <c r="C266" s="28">
        <v>46008</v>
      </c>
      <c r="D266" s="28">
        <v>46009</v>
      </c>
      <c r="E266" s="13" t="s">
        <v>120</v>
      </c>
      <c r="F266" s="13" t="s">
        <v>150</v>
      </c>
      <c r="G266" s="13" t="s">
        <v>147</v>
      </c>
      <c r="H266" s="13" t="s">
        <v>12</v>
      </c>
      <c r="I266" s="13" t="s">
        <v>139</v>
      </c>
      <c r="J266" s="13" t="s">
        <v>91</v>
      </c>
      <c r="K266" s="28">
        <v>46008</v>
      </c>
      <c r="L266" s="13">
        <v>13</v>
      </c>
      <c r="M266" s="13" t="s">
        <v>740</v>
      </c>
      <c r="N266" s="13" t="s">
        <v>741</v>
      </c>
      <c r="O266" s="13">
        <v>1000</v>
      </c>
      <c r="P266" s="13">
        <v>15192.88</v>
      </c>
      <c r="Q266" s="13">
        <v>35332.25</v>
      </c>
      <c r="R266" s="13">
        <v>30453.15</v>
      </c>
      <c r="S266" s="13" t="s">
        <v>93</v>
      </c>
      <c r="T266" s="13">
        <v>256611761</v>
      </c>
      <c r="U266" s="28">
        <v>46015</v>
      </c>
      <c r="V266" s="28"/>
      <c r="W266" s="13"/>
      <c r="X266" s="13" t="s">
        <v>94</v>
      </c>
      <c r="Y266" s="13" t="s">
        <v>104</v>
      </c>
      <c r="Z266" s="13" t="s">
        <v>96</v>
      </c>
      <c r="AA266" s="13" t="s">
        <v>96</v>
      </c>
      <c r="AB266" s="13" t="s">
        <v>137</v>
      </c>
      <c r="AC266" s="13" t="s">
        <v>97</v>
      </c>
      <c r="AD266" s="13"/>
      <c r="AE266" s="13"/>
      <c r="AF266" s="13"/>
      <c r="AG266" s="13"/>
      <c r="AH266" s="13">
        <v>90</v>
      </c>
      <c r="AI266" s="13">
        <v>1.12E-2</v>
      </c>
      <c r="AJ266" s="13">
        <v>0.56999999999999995</v>
      </c>
      <c r="AK266" s="13">
        <v>0.9</v>
      </c>
      <c r="AL266" s="13" t="s">
        <v>153</v>
      </c>
      <c r="AM266" s="13" t="s">
        <v>111</v>
      </c>
      <c r="AN266" s="13"/>
      <c r="AO266" s="13" t="s">
        <v>96</v>
      </c>
      <c r="AP266" s="13">
        <v>16</v>
      </c>
      <c r="AQ266" s="13">
        <v>1036.05</v>
      </c>
      <c r="AR266" s="13"/>
      <c r="AS266" s="13">
        <v>46046</v>
      </c>
      <c r="AT266" s="13"/>
      <c r="AU266" s="13"/>
      <c r="AV266" s="13"/>
      <c r="AW266" s="13"/>
      <c r="AX266" s="13"/>
      <c r="AY266" s="13"/>
      <c r="AZ266" s="13"/>
      <c r="BA266" s="13"/>
      <c r="BB266" s="13" t="s">
        <v>95</v>
      </c>
      <c r="BC266" s="13" t="s">
        <v>133</v>
      </c>
      <c r="BD266" s="13"/>
      <c r="BE266" s="13"/>
      <c r="BF266" s="13"/>
      <c r="BG266" s="28"/>
      <c r="BH266" s="13" t="s">
        <v>112</v>
      </c>
      <c r="BI266" s="13"/>
      <c r="BJ266" s="13"/>
    </row>
    <row r="267" spans="1:62" x14ac:dyDescent="0.25">
      <c r="A267" s="13">
        <v>2025</v>
      </c>
      <c r="B267" s="28">
        <v>46003</v>
      </c>
      <c r="C267" s="28">
        <v>46008</v>
      </c>
      <c r="D267" s="28">
        <v>46008</v>
      </c>
      <c r="E267" s="13" t="s">
        <v>120</v>
      </c>
      <c r="F267" s="13" t="s">
        <v>150</v>
      </c>
      <c r="G267" s="13" t="s">
        <v>147</v>
      </c>
      <c r="H267" s="13" t="s">
        <v>12</v>
      </c>
      <c r="I267" s="13" t="s">
        <v>139</v>
      </c>
      <c r="J267" s="13" t="s">
        <v>107</v>
      </c>
      <c r="K267" s="28">
        <v>46008</v>
      </c>
      <c r="L267" s="13">
        <v>13</v>
      </c>
      <c r="M267" s="13" t="s">
        <v>742</v>
      </c>
      <c r="N267" s="13" t="s">
        <v>743</v>
      </c>
      <c r="O267" s="13">
        <v>50000</v>
      </c>
      <c r="P267" s="13">
        <v>50000</v>
      </c>
      <c r="Q267" s="13">
        <v>72782.95</v>
      </c>
      <c r="R267" s="13">
        <v>66491.210000000006</v>
      </c>
      <c r="S267" s="13" t="s">
        <v>93</v>
      </c>
      <c r="T267" s="13">
        <v>256641643</v>
      </c>
      <c r="U267" s="28">
        <v>46010</v>
      </c>
      <c r="V267" s="28"/>
      <c r="W267" s="13"/>
      <c r="X267" s="13" t="s">
        <v>94</v>
      </c>
      <c r="Y267" s="13" t="s">
        <v>104</v>
      </c>
      <c r="Z267" s="13" t="s">
        <v>95</v>
      </c>
      <c r="AA267" s="13" t="s">
        <v>96</v>
      </c>
      <c r="AB267" s="13" t="s">
        <v>7</v>
      </c>
      <c r="AC267" s="13" t="s">
        <v>105</v>
      </c>
      <c r="AD267" s="13"/>
      <c r="AE267" s="13"/>
      <c r="AF267" s="13"/>
      <c r="AG267" s="13"/>
      <c r="AH267" s="13">
        <v>90</v>
      </c>
      <c r="AI267" s="13">
        <v>0</v>
      </c>
      <c r="AJ267" s="13">
        <v>0.4</v>
      </c>
      <c r="AK267" s="13">
        <v>0.9</v>
      </c>
      <c r="AL267" s="13" t="s">
        <v>146</v>
      </c>
      <c r="AM267" s="13" t="s">
        <v>119</v>
      </c>
      <c r="AN267" s="13"/>
      <c r="AO267" s="13" t="s">
        <v>96</v>
      </c>
      <c r="AP267" s="13" t="s">
        <v>99</v>
      </c>
      <c r="AQ267" s="13" t="s">
        <v>99</v>
      </c>
      <c r="AR267" s="13"/>
      <c r="AS267" s="13" t="s">
        <v>99</v>
      </c>
      <c r="AT267" s="13"/>
      <c r="AU267" s="13"/>
      <c r="AV267" s="13" t="s">
        <v>115</v>
      </c>
      <c r="AW267" s="13" t="s">
        <v>101</v>
      </c>
      <c r="AX267" s="13" t="s">
        <v>116</v>
      </c>
      <c r="AY267" s="13"/>
      <c r="AZ267" s="13"/>
      <c r="BA267" s="13"/>
      <c r="BB267" s="13" t="s">
        <v>95</v>
      </c>
      <c r="BC267" s="13" t="s">
        <v>109</v>
      </c>
      <c r="BD267" s="13"/>
      <c r="BE267" s="13"/>
      <c r="BF267" s="13"/>
      <c r="BG267" s="28"/>
      <c r="BH267" s="13" t="s">
        <v>174</v>
      </c>
      <c r="BI267" s="13"/>
      <c r="BJ267" s="13"/>
    </row>
    <row r="268" spans="1:62" x14ac:dyDescent="0.25">
      <c r="A268" s="13">
        <v>2025</v>
      </c>
      <c r="B268" s="28">
        <v>46003</v>
      </c>
      <c r="C268" s="28">
        <v>46008</v>
      </c>
      <c r="D268" s="28">
        <v>46008</v>
      </c>
      <c r="E268" s="13" t="s">
        <v>120</v>
      </c>
      <c r="F268" s="13" t="s">
        <v>150</v>
      </c>
      <c r="G268" s="13" t="s">
        <v>147</v>
      </c>
      <c r="H268" s="13" t="s">
        <v>12</v>
      </c>
      <c r="I268" s="13" t="s">
        <v>139</v>
      </c>
      <c r="J268" s="13" t="s">
        <v>91</v>
      </c>
      <c r="K268" s="28">
        <v>46008</v>
      </c>
      <c r="L268" s="13">
        <v>13</v>
      </c>
      <c r="M268" s="13" t="s">
        <v>549</v>
      </c>
      <c r="N268" s="13" t="s">
        <v>550</v>
      </c>
      <c r="O268" s="13">
        <v>9000</v>
      </c>
      <c r="P268" s="13">
        <v>15330.52</v>
      </c>
      <c r="Q268" s="13">
        <v>255508.66</v>
      </c>
      <c r="R268" s="13">
        <v>162088.60999999999</v>
      </c>
      <c r="S268" s="13" t="s">
        <v>93</v>
      </c>
      <c r="T268" s="13">
        <v>256609121</v>
      </c>
      <c r="U268" s="28">
        <v>46013</v>
      </c>
      <c r="V268" s="28"/>
      <c r="W268" s="13"/>
      <c r="X268" s="13" t="s">
        <v>94</v>
      </c>
      <c r="Y268" s="13" t="s">
        <v>104</v>
      </c>
      <c r="Z268" s="13" t="s">
        <v>95</v>
      </c>
      <c r="AA268" s="13" t="s">
        <v>96</v>
      </c>
      <c r="AB268" s="13" t="s">
        <v>7</v>
      </c>
      <c r="AC268" s="13" t="s">
        <v>97</v>
      </c>
      <c r="AD268" s="13"/>
      <c r="AE268" s="13"/>
      <c r="AF268" s="13"/>
      <c r="AG268" s="13"/>
      <c r="AH268" s="13">
        <v>90</v>
      </c>
      <c r="AI268" s="13">
        <v>1.12E-2</v>
      </c>
      <c r="AJ268" s="13">
        <v>0.94</v>
      </c>
      <c r="AK268" s="13">
        <v>0.9</v>
      </c>
      <c r="AL268" s="13" t="s">
        <v>146</v>
      </c>
      <c r="AM268" s="13" t="s">
        <v>108</v>
      </c>
      <c r="AN268" s="13"/>
      <c r="AO268" s="13" t="s">
        <v>96</v>
      </c>
      <c r="AP268" s="13">
        <v>3</v>
      </c>
      <c r="AQ268" s="13">
        <v>3233.02</v>
      </c>
      <c r="AR268" s="13"/>
      <c r="AS268" s="13">
        <v>46044</v>
      </c>
      <c r="AT268" s="13"/>
      <c r="AU268" s="13"/>
      <c r="AV268" s="13" t="s">
        <v>100</v>
      </c>
      <c r="AW268" s="13" t="s">
        <v>101</v>
      </c>
      <c r="AX268" s="13" t="s">
        <v>102</v>
      </c>
      <c r="AY268" s="13" t="s">
        <v>154</v>
      </c>
      <c r="AZ268" s="13"/>
      <c r="BA268" s="13"/>
      <c r="BB268" s="13" t="s">
        <v>96</v>
      </c>
      <c r="BC268" s="13"/>
      <c r="BD268" s="13"/>
      <c r="BE268" s="13"/>
      <c r="BF268" s="13"/>
      <c r="BG268" s="28"/>
      <c r="BH268" s="13" t="s">
        <v>112</v>
      </c>
      <c r="BI268" s="13"/>
      <c r="BJ268" s="13"/>
    </row>
    <row r="269" spans="1:62" x14ac:dyDescent="0.25">
      <c r="A269" s="13">
        <v>2025</v>
      </c>
      <c r="B269" s="28">
        <v>46003</v>
      </c>
      <c r="C269" s="28">
        <v>46008</v>
      </c>
      <c r="D269" s="28">
        <v>46008</v>
      </c>
      <c r="E269" s="13" t="s">
        <v>120</v>
      </c>
      <c r="F269" s="13" t="s">
        <v>150</v>
      </c>
      <c r="G269" s="13" t="s">
        <v>147</v>
      </c>
      <c r="H269" s="13" t="s">
        <v>12</v>
      </c>
      <c r="I269" s="13" t="s">
        <v>139</v>
      </c>
      <c r="J269" s="13" t="s">
        <v>91</v>
      </c>
      <c r="K269" s="28">
        <v>46008</v>
      </c>
      <c r="L269" s="13">
        <v>13</v>
      </c>
      <c r="M269" s="13" t="s">
        <v>744</v>
      </c>
      <c r="N269" s="13" t="s">
        <v>745</v>
      </c>
      <c r="O269" s="13">
        <v>819.95</v>
      </c>
      <c r="P269" s="13">
        <v>28667.51</v>
      </c>
      <c r="Q269" s="13">
        <v>81907.14</v>
      </c>
      <c r="R269" s="13">
        <v>28636.32</v>
      </c>
      <c r="S269" s="13" t="s">
        <v>93</v>
      </c>
      <c r="T269" s="13">
        <v>256609414</v>
      </c>
      <c r="U269" s="28">
        <v>46015</v>
      </c>
      <c r="V269" s="28"/>
      <c r="W269" s="13"/>
      <c r="X269" s="13" t="s">
        <v>94</v>
      </c>
      <c r="Y269" s="13" t="s">
        <v>132</v>
      </c>
      <c r="Z269" s="13" t="s">
        <v>96</v>
      </c>
      <c r="AA269" s="13" t="s">
        <v>96</v>
      </c>
      <c r="AB269" s="13" t="s">
        <v>7</v>
      </c>
      <c r="AC269" s="13" t="s">
        <v>105</v>
      </c>
      <c r="AD269" s="13"/>
      <c r="AE269" s="13"/>
      <c r="AF269" s="13"/>
      <c r="AG269" s="13"/>
      <c r="AH269" s="13" t="s">
        <v>127</v>
      </c>
      <c r="AI269" s="13">
        <v>1.12E-2</v>
      </c>
      <c r="AJ269" s="13">
        <v>0.65</v>
      </c>
      <c r="AK269" s="13">
        <v>0.9</v>
      </c>
      <c r="AL269" s="13" t="s">
        <v>171</v>
      </c>
      <c r="AM269" s="13" t="s">
        <v>165</v>
      </c>
      <c r="AN269" s="13"/>
      <c r="AO269" s="13" t="s">
        <v>96</v>
      </c>
      <c r="AP269" s="13">
        <v>72</v>
      </c>
      <c r="AQ269" s="13">
        <v>566.30999999999995</v>
      </c>
      <c r="AR269" s="13"/>
      <c r="AS269" s="13">
        <v>46017</v>
      </c>
      <c r="AT269" s="13"/>
      <c r="AU269" s="13"/>
      <c r="AV269" s="13"/>
      <c r="AW269" s="13"/>
      <c r="AX269" s="13"/>
      <c r="AY269" s="13"/>
      <c r="AZ269" s="13"/>
      <c r="BA269" s="13"/>
      <c r="BB269" s="13" t="s">
        <v>96</v>
      </c>
      <c r="BC269" s="13"/>
      <c r="BD269" s="13"/>
      <c r="BE269" s="13"/>
      <c r="BF269" s="13"/>
      <c r="BG269" s="28"/>
      <c r="BH269" s="13" t="s">
        <v>112</v>
      </c>
      <c r="BI269" s="13"/>
      <c r="BJ269" s="13"/>
    </row>
    <row r="270" spans="1:62" x14ac:dyDescent="0.25">
      <c r="A270" s="13">
        <v>2025</v>
      </c>
      <c r="B270" s="28">
        <v>46003</v>
      </c>
      <c r="C270" s="28">
        <v>46008</v>
      </c>
      <c r="D270" s="28">
        <v>46008</v>
      </c>
      <c r="E270" s="13" t="s">
        <v>120</v>
      </c>
      <c r="F270" s="13" t="s">
        <v>150</v>
      </c>
      <c r="G270" s="13" t="s">
        <v>147</v>
      </c>
      <c r="H270" s="13" t="s">
        <v>12</v>
      </c>
      <c r="I270" s="13" t="s">
        <v>139</v>
      </c>
      <c r="J270" s="13" t="s">
        <v>91</v>
      </c>
      <c r="K270" s="28">
        <v>46008</v>
      </c>
      <c r="L270" s="13">
        <v>13</v>
      </c>
      <c r="M270" s="13" t="s">
        <v>746</v>
      </c>
      <c r="N270" s="13" t="s">
        <v>747</v>
      </c>
      <c r="O270" s="13">
        <v>6500</v>
      </c>
      <c r="P270" s="13">
        <v>64207.55</v>
      </c>
      <c r="Q270" s="13">
        <v>64207.55</v>
      </c>
      <c r="R270" s="13">
        <v>59827.73</v>
      </c>
      <c r="S270" s="13" t="s">
        <v>110</v>
      </c>
      <c r="T270" s="13">
        <v>256609940</v>
      </c>
      <c r="U270" s="28">
        <v>46013</v>
      </c>
      <c r="V270" s="28"/>
      <c r="W270" s="13"/>
      <c r="X270" s="13" t="s">
        <v>94</v>
      </c>
      <c r="Y270" s="13" t="s">
        <v>104</v>
      </c>
      <c r="Z270" s="13" t="s">
        <v>95</v>
      </c>
      <c r="AA270" s="13" t="s">
        <v>96</v>
      </c>
      <c r="AB270" s="13" t="s">
        <v>137</v>
      </c>
      <c r="AC270" s="13" t="s">
        <v>105</v>
      </c>
      <c r="AD270" s="13"/>
      <c r="AE270" s="13"/>
      <c r="AF270" s="13"/>
      <c r="AG270" s="13"/>
      <c r="AH270" s="13" t="s">
        <v>127</v>
      </c>
      <c r="AI270" s="13">
        <v>1.12E-2</v>
      </c>
      <c r="AJ270" s="13">
        <v>0</v>
      </c>
      <c r="AK270" s="13">
        <v>0.9</v>
      </c>
      <c r="AL270" s="13" t="s">
        <v>145</v>
      </c>
      <c r="AM270" s="13" t="s">
        <v>134</v>
      </c>
      <c r="AN270" s="13"/>
      <c r="AO270" s="13" t="s">
        <v>96</v>
      </c>
      <c r="AP270" s="13">
        <v>25</v>
      </c>
      <c r="AQ270" s="13">
        <v>2761.19</v>
      </c>
      <c r="AR270" s="13"/>
      <c r="AS270" s="13">
        <v>46044</v>
      </c>
      <c r="AT270" s="13"/>
      <c r="AU270" s="13"/>
      <c r="AV270" s="13"/>
      <c r="AW270" s="13"/>
      <c r="AX270" s="13"/>
      <c r="AY270" s="13"/>
      <c r="AZ270" s="13"/>
      <c r="BA270" s="13"/>
      <c r="BB270" s="13" t="s">
        <v>95</v>
      </c>
      <c r="BC270" s="13" t="s">
        <v>109</v>
      </c>
      <c r="BD270" s="13"/>
      <c r="BE270" s="13"/>
      <c r="BF270" s="13"/>
      <c r="BG270" s="28">
        <v>46008</v>
      </c>
      <c r="BH270" s="13" t="s">
        <v>112</v>
      </c>
      <c r="BI270" s="13"/>
      <c r="BJ270" s="13"/>
    </row>
    <row r="271" spans="1:62" x14ac:dyDescent="0.25">
      <c r="A271" s="13">
        <v>2025</v>
      </c>
      <c r="B271" s="28">
        <v>46003</v>
      </c>
      <c r="C271" s="28">
        <v>46008</v>
      </c>
      <c r="D271" s="28"/>
      <c r="E271" s="13" t="s">
        <v>152</v>
      </c>
      <c r="F271" s="13" t="s">
        <v>149</v>
      </c>
      <c r="G271" s="13" t="s">
        <v>147</v>
      </c>
      <c r="H271" s="13" t="s">
        <v>12</v>
      </c>
      <c r="I271" s="13" t="s">
        <v>90</v>
      </c>
      <c r="J271" s="13" t="s">
        <v>91</v>
      </c>
      <c r="K271" s="28">
        <v>46008</v>
      </c>
      <c r="L271" s="13">
        <v>13</v>
      </c>
      <c r="M271" s="13" t="s">
        <v>748</v>
      </c>
      <c r="N271" s="13" t="s">
        <v>749</v>
      </c>
      <c r="O271" s="13">
        <v>37000</v>
      </c>
      <c r="P271" s="13">
        <v>37000</v>
      </c>
      <c r="Q271" s="13">
        <v>1014251.05</v>
      </c>
      <c r="R271" s="13">
        <v>381983.62</v>
      </c>
      <c r="S271" s="13" t="s">
        <v>136</v>
      </c>
      <c r="T271" s="13" t="s">
        <v>98</v>
      </c>
      <c r="U271" s="28">
        <v>46021</v>
      </c>
      <c r="V271" s="28"/>
      <c r="W271" s="13" t="s">
        <v>89</v>
      </c>
      <c r="X271" s="13" t="s">
        <v>94</v>
      </c>
      <c r="Y271" s="13" t="s">
        <v>104</v>
      </c>
      <c r="Z271" s="13" t="s">
        <v>95</v>
      </c>
      <c r="AA271" s="13" t="s">
        <v>96</v>
      </c>
      <c r="AB271" s="13" t="s">
        <v>6</v>
      </c>
      <c r="AC271" s="13" t="s">
        <v>105</v>
      </c>
      <c r="AD271" s="13"/>
      <c r="AE271" s="13"/>
      <c r="AF271" s="13"/>
      <c r="AG271" s="13"/>
      <c r="AH271" s="13" t="s">
        <v>98</v>
      </c>
      <c r="AI271" s="13">
        <v>0</v>
      </c>
      <c r="AJ271" s="13">
        <v>0.96399999999999997</v>
      </c>
      <c r="AK271" s="13">
        <v>0.9</v>
      </c>
      <c r="AL271" s="13" t="s">
        <v>141</v>
      </c>
      <c r="AM271" s="13" t="s">
        <v>123</v>
      </c>
      <c r="AN271" s="13"/>
      <c r="AO271" s="13" t="s">
        <v>96</v>
      </c>
      <c r="AP271" s="13" t="s">
        <v>99</v>
      </c>
      <c r="AQ271" s="13" t="s">
        <v>99</v>
      </c>
      <c r="AR271" s="13"/>
      <c r="AS271" s="13" t="s">
        <v>99</v>
      </c>
      <c r="AT271" s="13"/>
      <c r="AU271" s="13"/>
      <c r="AV271" s="13" t="s">
        <v>121</v>
      </c>
      <c r="AW271" s="13" t="s">
        <v>101</v>
      </c>
      <c r="AX271" s="13" t="s">
        <v>102</v>
      </c>
      <c r="AY271" s="13" t="s">
        <v>154</v>
      </c>
      <c r="AZ271" s="13"/>
      <c r="BA271" s="13"/>
      <c r="BB271" s="13" t="s">
        <v>95</v>
      </c>
      <c r="BC271" s="13" t="s">
        <v>109</v>
      </c>
      <c r="BD271" s="13"/>
      <c r="BE271" s="13"/>
      <c r="BF271" s="13"/>
      <c r="BG271" s="28"/>
      <c r="BH271" s="13" t="s">
        <v>112</v>
      </c>
      <c r="BI271" s="13"/>
      <c r="BJ271" s="13"/>
    </row>
    <row r="272" spans="1:62" x14ac:dyDescent="0.25">
      <c r="A272" s="13">
        <v>2025</v>
      </c>
      <c r="B272" s="28">
        <v>46003</v>
      </c>
      <c r="C272" s="28">
        <v>46009</v>
      </c>
      <c r="D272" s="28">
        <v>46009</v>
      </c>
      <c r="E272" s="13" t="s">
        <v>120</v>
      </c>
      <c r="F272" s="13" t="s">
        <v>150</v>
      </c>
      <c r="G272" s="13" t="s">
        <v>147</v>
      </c>
      <c r="H272" s="13" t="s">
        <v>12</v>
      </c>
      <c r="I272" s="13" t="s">
        <v>139</v>
      </c>
      <c r="J272" s="13" t="s">
        <v>91</v>
      </c>
      <c r="K272" s="28">
        <v>46009</v>
      </c>
      <c r="L272" s="13">
        <v>14</v>
      </c>
      <c r="M272" s="13" t="s">
        <v>750</v>
      </c>
      <c r="N272" s="13" t="s">
        <v>751</v>
      </c>
      <c r="O272" s="13">
        <v>9965.85</v>
      </c>
      <c r="P272" s="13">
        <v>9965.85</v>
      </c>
      <c r="Q272" s="13">
        <v>166097.32999999999</v>
      </c>
      <c r="R272" s="13">
        <v>101663.21</v>
      </c>
      <c r="S272" s="13" t="s">
        <v>93</v>
      </c>
      <c r="T272" s="13">
        <v>256766700</v>
      </c>
      <c r="U272" s="28">
        <v>46013</v>
      </c>
      <c r="V272" s="28"/>
      <c r="W272" s="13"/>
      <c r="X272" s="13" t="s">
        <v>94</v>
      </c>
      <c r="Y272" s="13" t="s">
        <v>132</v>
      </c>
      <c r="Z272" s="13" t="s">
        <v>96</v>
      </c>
      <c r="AA272" s="13" t="s">
        <v>96</v>
      </c>
      <c r="AB272" s="13" t="s">
        <v>7</v>
      </c>
      <c r="AC272" s="13" t="s">
        <v>105</v>
      </c>
      <c r="AD272" s="13"/>
      <c r="AE272" s="13"/>
      <c r="AF272" s="13"/>
      <c r="AG272" s="13"/>
      <c r="AH272" s="13" t="s">
        <v>127</v>
      </c>
      <c r="AI272" s="13">
        <v>0</v>
      </c>
      <c r="AJ272" s="13">
        <v>0.94</v>
      </c>
      <c r="AK272" s="13">
        <v>0.9</v>
      </c>
      <c r="AL272" s="13" t="s">
        <v>175</v>
      </c>
      <c r="AM272" s="13" t="s">
        <v>108</v>
      </c>
      <c r="AN272" s="13"/>
      <c r="AO272" s="13" t="s">
        <v>96</v>
      </c>
      <c r="AP272" s="13" t="s">
        <v>99</v>
      </c>
      <c r="AQ272" s="13" t="s">
        <v>99</v>
      </c>
      <c r="AR272" s="13"/>
      <c r="AS272" s="13" t="s">
        <v>99</v>
      </c>
      <c r="AT272" s="13"/>
      <c r="AU272" s="13"/>
      <c r="AV272" s="13"/>
      <c r="AW272" s="13"/>
      <c r="AX272" s="13"/>
      <c r="AY272" s="13"/>
      <c r="AZ272" s="13"/>
      <c r="BA272" s="13"/>
      <c r="BB272" s="13" t="s">
        <v>96</v>
      </c>
      <c r="BC272" s="13"/>
      <c r="BD272" s="13"/>
      <c r="BE272" s="13"/>
      <c r="BF272" s="13"/>
      <c r="BG272" s="28"/>
      <c r="BH272" s="13" t="s">
        <v>112</v>
      </c>
      <c r="BI272" s="13"/>
      <c r="BJ272" s="13"/>
    </row>
    <row r="273" spans="1:62" x14ac:dyDescent="0.25">
      <c r="A273" s="13">
        <v>2025</v>
      </c>
      <c r="B273" s="28">
        <v>46003</v>
      </c>
      <c r="C273" s="28">
        <v>46009</v>
      </c>
      <c r="D273" s="28"/>
      <c r="E273" s="13" t="s">
        <v>120</v>
      </c>
      <c r="F273" s="13" t="s">
        <v>150</v>
      </c>
      <c r="G273" s="13" t="s">
        <v>147</v>
      </c>
      <c r="H273" s="13" t="s">
        <v>12</v>
      </c>
      <c r="I273" s="13" t="s">
        <v>139</v>
      </c>
      <c r="J273" s="13" t="s">
        <v>91</v>
      </c>
      <c r="K273" s="28">
        <v>46009</v>
      </c>
      <c r="L273" s="13">
        <v>14</v>
      </c>
      <c r="M273" s="13" t="s">
        <v>752</v>
      </c>
      <c r="N273" s="13" t="s">
        <v>753</v>
      </c>
      <c r="O273" s="13">
        <v>10000</v>
      </c>
      <c r="P273" s="13">
        <v>39042.53</v>
      </c>
      <c r="Q273" s="13">
        <v>55817.120000000003</v>
      </c>
      <c r="R273" s="13">
        <v>11034.23</v>
      </c>
      <c r="S273" s="13" t="s">
        <v>136</v>
      </c>
      <c r="T273" s="13" t="s">
        <v>98</v>
      </c>
      <c r="U273" s="28">
        <v>46021</v>
      </c>
      <c r="V273" s="28"/>
      <c r="W273" s="13"/>
      <c r="X273" s="13" t="s">
        <v>94</v>
      </c>
      <c r="Y273" s="13" t="s">
        <v>140</v>
      </c>
      <c r="Z273" s="13" t="s">
        <v>96</v>
      </c>
      <c r="AA273" s="13" t="s">
        <v>96</v>
      </c>
      <c r="AB273" s="13" t="s">
        <v>6</v>
      </c>
      <c r="AC273" s="13" t="s">
        <v>105</v>
      </c>
      <c r="AD273" s="13"/>
      <c r="AE273" s="13"/>
      <c r="AF273" s="13"/>
      <c r="AG273" s="13"/>
      <c r="AH273" s="13" t="s">
        <v>98</v>
      </c>
      <c r="AI273" s="13">
        <v>4.8999999999999998E-3</v>
      </c>
      <c r="AJ273" s="13">
        <v>0.3</v>
      </c>
      <c r="AK273" s="13">
        <v>0.9</v>
      </c>
      <c r="AL273" s="13" t="s">
        <v>146</v>
      </c>
      <c r="AM273" s="13" t="s">
        <v>164</v>
      </c>
      <c r="AN273" s="13"/>
      <c r="AO273" s="13" t="s">
        <v>96</v>
      </c>
      <c r="AP273" s="13">
        <v>36</v>
      </c>
      <c r="AQ273" s="13">
        <v>905</v>
      </c>
      <c r="AR273" s="13"/>
      <c r="AS273" s="13">
        <v>46052</v>
      </c>
      <c r="AT273" s="13"/>
      <c r="AU273" s="13"/>
      <c r="AV273" s="13"/>
      <c r="AW273" s="13"/>
      <c r="AX273" s="13"/>
      <c r="AY273" s="13"/>
      <c r="AZ273" s="13"/>
      <c r="BA273" s="13"/>
      <c r="BB273" s="13" t="s">
        <v>96</v>
      </c>
      <c r="BC273" s="13"/>
      <c r="BD273" s="13"/>
      <c r="BE273" s="13"/>
      <c r="BF273" s="13"/>
      <c r="BG273" s="28"/>
      <c r="BH273" s="13" t="s">
        <v>112</v>
      </c>
      <c r="BI273" s="13"/>
      <c r="BJ273" s="13"/>
    </row>
    <row r="274" spans="1:62" x14ac:dyDescent="0.25">
      <c r="A274" s="13">
        <v>2025</v>
      </c>
      <c r="B274" s="28">
        <v>46003</v>
      </c>
      <c r="C274" s="28">
        <v>46009</v>
      </c>
      <c r="D274" s="28"/>
      <c r="E274" s="13" t="s">
        <v>120</v>
      </c>
      <c r="F274" s="13" t="s">
        <v>150</v>
      </c>
      <c r="G274" s="13" t="s">
        <v>147</v>
      </c>
      <c r="H274" s="13" t="s">
        <v>12</v>
      </c>
      <c r="I274" s="13" t="s">
        <v>139</v>
      </c>
      <c r="J274" s="13" t="s">
        <v>91</v>
      </c>
      <c r="K274" s="28">
        <v>46009</v>
      </c>
      <c r="L274" s="13">
        <v>14</v>
      </c>
      <c r="M274" s="13" t="s">
        <v>752</v>
      </c>
      <c r="N274" s="13" t="s">
        <v>753</v>
      </c>
      <c r="O274" s="13">
        <v>8000</v>
      </c>
      <c r="P274" s="13">
        <v>10612.19</v>
      </c>
      <c r="Q274" s="13">
        <v>106121.81</v>
      </c>
      <c r="R274" s="13">
        <v>78499.11</v>
      </c>
      <c r="S274" s="13" t="s">
        <v>136</v>
      </c>
      <c r="T274" s="13">
        <v>256740399</v>
      </c>
      <c r="U274" s="28">
        <v>46013</v>
      </c>
      <c r="V274" s="28"/>
      <c r="W274" s="13"/>
      <c r="X274" s="13" t="s">
        <v>94</v>
      </c>
      <c r="Y274" s="13" t="s">
        <v>104</v>
      </c>
      <c r="Z274" s="13" t="s">
        <v>96</v>
      </c>
      <c r="AA274" s="13" t="s">
        <v>96</v>
      </c>
      <c r="AB274" s="13" t="s">
        <v>6</v>
      </c>
      <c r="AC274" s="13" t="s">
        <v>105</v>
      </c>
      <c r="AD274" s="13"/>
      <c r="AE274" s="13"/>
      <c r="AF274" s="13"/>
      <c r="AG274" s="13"/>
      <c r="AH274" s="13">
        <v>90</v>
      </c>
      <c r="AI274" s="13">
        <v>1.12E-2</v>
      </c>
      <c r="AJ274" s="13">
        <v>0.9</v>
      </c>
      <c r="AK274" s="13">
        <v>0.9</v>
      </c>
      <c r="AL274" s="13" t="s">
        <v>146</v>
      </c>
      <c r="AM274" s="13" t="s">
        <v>164</v>
      </c>
      <c r="AN274" s="13"/>
      <c r="AO274" s="13" t="s">
        <v>96</v>
      </c>
      <c r="AP274" s="13">
        <v>3</v>
      </c>
      <c r="AQ274" s="13">
        <v>1336.09</v>
      </c>
      <c r="AR274" s="13"/>
      <c r="AS274" s="13">
        <v>46044</v>
      </c>
      <c r="AT274" s="13"/>
      <c r="AU274" s="13"/>
      <c r="AV274" s="13"/>
      <c r="AW274" s="13"/>
      <c r="AX274" s="13"/>
      <c r="AY274" s="13"/>
      <c r="AZ274" s="13"/>
      <c r="BA274" s="13"/>
      <c r="BB274" s="13" t="s">
        <v>96</v>
      </c>
      <c r="BC274" s="13"/>
      <c r="BD274" s="13"/>
      <c r="BE274" s="13"/>
      <c r="BF274" s="13"/>
      <c r="BG274" s="28"/>
      <c r="BH274" s="13" t="s">
        <v>112</v>
      </c>
      <c r="BI274" s="13"/>
      <c r="BJ274" s="13"/>
    </row>
    <row r="275" spans="1:62" x14ac:dyDescent="0.25">
      <c r="A275" s="13">
        <v>2025</v>
      </c>
      <c r="B275" s="28">
        <v>46003</v>
      </c>
      <c r="C275" s="28">
        <v>46009</v>
      </c>
      <c r="D275" s="28"/>
      <c r="E275" s="13" t="s">
        <v>148</v>
      </c>
      <c r="F275" s="13" t="s">
        <v>149</v>
      </c>
      <c r="G275" s="13" t="s">
        <v>147</v>
      </c>
      <c r="H275" s="13" t="s">
        <v>12</v>
      </c>
      <c r="I275" s="13" t="s">
        <v>90</v>
      </c>
      <c r="J275" s="13" t="s">
        <v>91</v>
      </c>
      <c r="K275" s="28">
        <v>46009</v>
      </c>
      <c r="L275" s="13">
        <v>14</v>
      </c>
      <c r="M275" s="13" t="s">
        <v>463</v>
      </c>
      <c r="N275" s="13" t="s">
        <v>464</v>
      </c>
      <c r="O275" s="13">
        <v>5000</v>
      </c>
      <c r="P275" s="13">
        <v>36028.53</v>
      </c>
      <c r="Q275" s="13">
        <v>360285.23</v>
      </c>
      <c r="R275" s="13">
        <v>268059.28000000003</v>
      </c>
      <c r="S275" s="13" t="s">
        <v>136</v>
      </c>
      <c r="T275" s="13">
        <v>256658251</v>
      </c>
      <c r="U275" s="28">
        <v>46010</v>
      </c>
      <c r="V275" s="28"/>
      <c r="W275" s="13"/>
      <c r="X275" s="13" t="s">
        <v>94</v>
      </c>
      <c r="Y275" s="13" t="s">
        <v>104</v>
      </c>
      <c r="Z275" s="13" t="s">
        <v>95</v>
      </c>
      <c r="AA275" s="13" t="s">
        <v>96</v>
      </c>
      <c r="AB275" s="13" t="s">
        <v>137</v>
      </c>
      <c r="AC275" s="13" t="s">
        <v>105</v>
      </c>
      <c r="AD275" s="13"/>
      <c r="AE275" s="13"/>
      <c r="AF275" s="13"/>
      <c r="AG275" s="13"/>
      <c r="AH275" s="13">
        <v>90</v>
      </c>
      <c r="AI275" s="13">
        <v>0</v>
      </c>
      <c r="AJ275" s="13">
        <v>0.9</v>
      </c>
      <c r="AK275" s="13">
        <v>0.9</v>
      </c>
      <c r="AL275" s="13" t="s">
        <v>141</v>
      </c>
      <c r="AM275" s="13" t="s">
        <v>134</v>
      </c>
      <c r="AN275" s="13"/>
      <c r="AO275" s="13" t="s">
        <v>96</v>
      </c>
      <c r="AP275" s="13">
        <v>7</v>
      </c>
      <c r="AQ275" s="13">
        <v>5171.42</v>
      </c>
      <c r="AR275" s="13"/>
      <c r="AS275" s="13">
        <v>46041</v>
      </c>
      <c r="AT275" s="13"/>
      <c r="AU275" s="13"/>
      <c r="AV275" s="13" t="s">
        <v>100</v>
      </c>
      <c r="AW275" s="13" t="s">
        <v>101</v>
      </c>
      <c r="AX275" s="13" t="s">
        <v>102</v>
      </c>
      <c r="AY275" s="13" t="s">
        <v>154</v>
      </c>
      <c r="AZ275" s="13"/>
      <c r="BA275" s="13"/>
      <c r="BB275" s="13" t="s">
        <v>96</v>
      </c>
      <c r="BC275" s="13"/>
      <c r="BD275" s="13"/>
      <c r="BE275" s="13"/>
      <c r="BF275" s="13"/>
      <c r="BG275" s="28"/>
      <c r="BH275" s="13" t="s">
        <v>112</v>
      </c>
      <c r="BI275" s="13"/>
      <c r="BJ275" s="13"/>
    </row>
    <row r="276" spans="1:62" x14ac:dyDescent="0.25">
      <c r="A276" s="13">
        <v>2025</v>
      </c>
      <c r="B276" s="28">
        <v>46003</v>
      </c>
      <c r="C276" s="28">
        <v>46009</v>
      </c>
      <c r="D276" s="28"/>
      <c r="E276" s="13" t="s">
        <v>113</v>
      </c>
      <c r="F276" s="13" t="s">
        <v>151</v>
      </c>
      <c r="G276" s="13" t="s">
        <v>147</v>
      </c>
      <c r="H276" s="13" t="s">
        <v>11</v>
      </c>
      <c r="I276" s="13" t="s">
        <v>114</v>
      </c>
      <c r="J276" s="13" t="s">
        <v>91</v>
      </c>
      <c r="K276" s="28">
        <v>46009</v>
      </c>
      <c r="L276" s="13">
        <v>14</v>
      </c>
      <c r="M276" s="13" t="s">
        <v>754</v>
      </c>
      <c r="N276" s="13" t="s">
        <v>755</v>
      </c>
      <c r="O276" s="13">
        <v>1000</v>
      </c>
      <c r="P276" s="13">
        <v>32261.19</v>
      </c>
      <c r="Q276" s="13">
        <v>189771.7</v>
      </c>
      <c r="R276" s="13">
        <v>2877.62</v>
      </c>
      <c r="S276" s="13" t="s">
        <v>136</v>
      </c>
      <c r="T276" s="13">
        <v>256604252</v>
      </c>
      <c r="U276" s="28">
        <v>46017</v>
      </c>
      <c r="V276" s="28"/>
      <c r="W276" s="13"/>
      <c r="X276" s="13" t="s">
        <v>94</v>
      </c>
      <c r="Y276" s="13" t="s">
        <v>104</v>
      </c>
      <c r="Z276" s="13" t="s">
        <v>95</v>
      </c>
      <c r="AA276" s="13" t="s">
        <v>96</v>
      </c>
      <c r="AB276" s="13" t="s">
        <v>6</v>
      </c>
      <c r="AC276" s="13" t="s">
        <v>105</v>
      </c>
      <c r="AD276" s="13"/>
      <c r="AE276" s="13"/>
      <c r="AF276" s="13"/>
      <c r="AG276" s="13"/>
      <c r="AH276" s="13">
        <v>90</v>
      </c>
      <c r="AI276" s="13">
        <v>0.01</v>
      </c>
      <c r="AJ276" s="13">
        <v>0.83</v>
      </c>
      <c r="AK276" s="13">
        <v>0.9</v>
      </c>
      <c r="AL276" s="13" t="s">
        <v>160</v>
      </c>
      <c r="AM276" s="13" t="s">
        <v>124</v>
      </c>
      <c r="AN276" s="13"/>
      <c r="AO276" s="13" t="s">
        <v>96</v>
      </c>
      <c r="AP276" s="13">
        <v>121</v>
      </c>
      <c r="AQ276" s="13">
        <v>450.04</v>
      </c>
      <c r="AR276" s="13"/>
      <c r="AS276" s="13">
        <v>46048</v>
      </c>
      <c r="AT276" s="13"/>
      <c r="AU276" s="13"/>
      <c r="AV276" s="13" t="s">
        <v>100</v>
      </c>
      <c r="AW276" s="13" t="s">
        <v>101</v>
      </c>
      <c r="AX276" s="13" t="s">
        <v>102</v>
      </c>
      <c r="AY276" s="13" t="s">
        <v>154</v>
      </c>
      <c r="AZ276" s="13"/>
      <c r="BA276" s="13"/>
      <c r="BB276" s="13" t="s">
        <v>96</v>
      </c>
      <c r="BC276" s="13"/>
      <c r="BD276" s="13"/>
      <c r="BE276" s="13"/>
      <c r="BF276" s="13"/>
      <c r="BG276" s="28"/>
      <c r="BH276" s="13" t="s">
        <v>112</v>
      </c>
      <c r="BI276" s="13"/>
      <c r="BJ276" s="13"/>
    </row>
    <row r="277" spans="1:62" x14ac:dyDescent="0.25">
      <c r="A277" s="13">
        <v>2025</v>
      </c>
      <c r="B277" s="28">
        <v>46003</v>
      </c>
      <c r="C277" s="28">
        <v>46009</v>
      </c>
      <c r="D277" s="28"/>
      <c r="E277" s="13" t="s">
        <v>120</v>
      </c>
      <c r="F277" s="13" t="s">
        <v>150</v>
      </c>
      <c r="G277" s="13" t="s">
        <v>147</v>
      </c>
      <c r="H277" s="13" t="s">
        <v>12</v>
      </c>
      <c r="I277" s="13" t="s">
        <v>139</v>
      </c>
      <c r="J277" s="13" t="s">
        <v>91</v>
      </c>
      <c r="K277" s="28">
        <v>46009</v>
      </c>
      <c r="L277" s="13">
        <v>14</v>
      </c>
      <c r="M277" s="13" t="s">
        <v>718</v>
      </c>
      <c r="N277" s="13" t="s">
        <v>719</v>
      </c>
      <c r="O277" s="13">
        <v>26000.02</v>
      </c>
      <c r="P277" s="13">
        <v>26000.02</v>
      </c>
      <c r="Q277" s="13">
        <v>211561.24</v>
      </c>
      <c r="R277" s="13">
        <v>186352.52</v>
      </c>
      <c r="S277" s="13" t="s">
        <v>136</v>
      </c>
      <c r="T277" s="13">
        <v>256744849</v>
      </c>
      <c r="U277" s="28">
        <v>46009</v>
      </c>
      <c r="V277" s="28"/>
      <c r="W277" s="13"/>
      <c r="X277" s="13" t="s">
        <v>94</v>
      </c>
      <c r="Y277" s="13" t="s">
        <v>104</v>
      </c>
      <c r="Z277" s="13" t="s">
        <v>95</v>
      </c>
      <c r="AA277" s="13" t="s">
        <v>96</v>
      </c>
      <c r="AB277" s="13" t="s">
        <v>137</v>
      </c>
      <c r="AC277" s="13" t="s">
        <v>105</v>
      </c>
      <c r="AD277" s="13"/>
      <c r="AE277" s="13"/>
      <c r="AF277" s="13"/>
      <c r="AG277" s="13"/>
      <c r="AH277" s="13">
        <v>90</v>
      </c>
      <c r="AI277" s="13">
        <v>0</v>
      </c>
      <c r="AJ277" s="13">
        <v>0.87709999999999999</v>
      </c>
      <c r="AK277" s="13">
        <v>0.9</v>
      </c>
      <c r="AL277" s="13" t="s">
        <v>141</v>
      </c>
      <c r="AM277" s="13" t="s">
        <v>111</v>
      </c>
      <c r="AN277" s="13"/>
      <c r="AO277" s="13" t="s">
        <v>96</v>
      </c>
      <c r="AP277" s="13" t="s">
        <v>99</v>
      </c>
      <c r="AQ277" s="13" t="s">
        <v>99</v>
      </c>
      <c r="AR277" s="13"/>
      <c r="AS277" s="13" t="s">
        <v>99</v>
      </c>
      <c r="AT277" s="13"/>
      <c r="AU277" s="13"/>
      <c r="AV277" s="13" t="s">
        <v>100</v>
      </c>
      <c r="AW277" s="13" t="s">
        <v>101</v>
      </c>
      <c r="AX277" s="13" t="s">
        <v>116</v>
      </c>
      <c r="AY277" s="13"/>
      <c r="AZ277" s="13"/>
      <c r="BA277" s="13"/>
      <c r="BB277" s="13" t="s">
        <v>96</v>
      </c>
      <c r="BC277" s="13"/>
      <c r="BD277" s="13"/>
      <c r="BE277" s="13"/>
      <c r="BF277" s="13"/>
      <c r="BG277" s="28"/>
      <c r="BH277" s="13" t="s">
        <v>174</v>
      </c>
      <c r="BI277" s="13"/>
      <c r="BJ277" s="13"/>
    </row>
    <row r="278" spans="1:62" x14ac:dyDescent="0.25">
      <c r="A278" s="13">
        <v>2025</v>
      </c>
      <c r="B278" s="28">
        <v>46003</v>
      </c>
      <c r="C278" s="28">
        <v>46009</v>
      </c>
      <c r="D278" s="28"/>
      <c r="E278" s="13" t="s">
        <v>120</v>
      </c>
      <c r="F278" s="13" t="s">
        <v>150</v>
      </c>
      <c r="G278" s="13" t="s">
        <v>147</v>
      </c>
      <c r="H278" s="13" t="s">
        <v>12</v>
      </c>
      <c r="I278" s="13" t="s">
        <v>139</v>
      </c>
      <c r="J278" s="13" t="s">
        <v>91</v>
      </c>
      <c r="K278" s="28">
        <v>46009</v>
      </c>
      <c r="L278" s="13">
        <v>14</v>
      </c>
      <c r="M278" s="13" t="s">
        <v>709</v>
      </c>
      <c r="N278" s="13" t="s">
        <v>710</v>
      </c>
      <c r="O278" s="13">
        <v>75023.649999999994</v>
      </c>
      <c r="P278" s="13">
        <v>75023.649999999994</v>
      </c>
      <c r="Q278" s="13">
        <v>258948.43</v>
      </c>
      <c r="R278" s="13">
        <v>194601.12</v>
      </c>
      <c r="S278" s="13" t="s">
        <v>136</v>
      </c>
      <c r="T278" s="13">
        <v>256745991</v>
      </c>
      <c r="U278" s="28">
        <v>46010</v>
      </c>
      <c r="V278" s="28"/>
      <c r="W278" s="13"/>
      <c r="X278" s="13" t="s">
        <v>94</v>
      </c>
      <c r="Y278" s="13" t="s">
        <v>104</v>
      </c>
      <c r="Z278" s="13" t="s">
        <v>95</v>
      </c>
      <c r="AA278" s="13" t="s">
        <v>96</v>
      </c>
      <c r="AB278" s="13" t="s">
        <v>7</v>
      </c>
      <c r="AC278" s="13" t="s">
        <v>97</v>
      </c>
      <c r="AD278" s="13"/>
      <c r="AE278" s="13"/>
      <c r="AF278" s="13"/>
      <c r="AG278" s="13"/>
      <c r="AH278" s="13">
        <v>90</v>
      </c>
      <c r="AI278" s="13">
        <v>0</v>
      </c>
      <c r="AJ278" s="13">
        <v>0.71040000000000003</v>
      </c>
      <c r="AK278" s="13">
        <v>0.9</v>
      </c>
      <c r="AL278" s="13" t="s">
        <v>209</v>
      </c>
      <c r="AM278" s="13" t="s">
        <v>119</v>
      </c>
      <c r="AN278" s="13"/>
      <c r="AO278" s="13" t="s">
        <v>96</v>
      </c>
      <c r="AP278" s="13" t="s">
        <v>99</v>
      </c>
      <c r="AQ278" s="13" t="s">
        <v>99</v>
      </c>
      <c r="AR278" s="13"/>
      <c r="AS278" s="13" t="s">
        <v>99</v>
      </c>
      <c r="AT278" s="13"/>
      <c r="AU278" s="13"/>
      <c r="AV278" s="13" t="s">
        <v>100</v>
      </c>
      <c r="AW278" s="13" t="s">
        <v>101</v>
      </c>
      <c r="AX278" s="13" t="s">
        <v>102</v>
      </c>
      <c r="AY278" s="13" t="s">
        <v>154</v>
      </c>
      <c r="AZ278" s="13"/>
      <c r="BA278" s="13"/>
      <c r="BB278" s="13" t="s">
        <v>96</v>
      </c>
      <c r="BC278" s="13"/>
      <c r="BD278" s="13"/>
      <c r="BE278" s="13"/>
      <c r="BF278" s="13"/>
      <c r="BG278" s="28"/>
      <c r="BH278" s="13" t="s">
        <v>174</v>
      </c>
      <c r="BI278" s="13"/>
      <c r="BJ278" s="13"/>
    </row>
    <row r="279" spans="1:62" x14ac:dyDescent="0.25">
      <c r="A279" s="13"/>
      <c r="B279" s="28"/>
      <c r="C279" s="28"/>
      <c r="D279" s="28"/>
      <c r="E279" s="13"/>
      <c r="F279" s="13"/>
      <c r="G279" s="13"/>
      <c r="H279" s="13"/>
      <c r="I279" s="13"/>
      <c r="J279" s="13"/>
      <c r="K279" s="28"/>
      <c r="L279" s="13"/>
      <c r="M279" s="13"/>
      <c r="N279" s="13"/>
      <c r="O279" s="13"/>
      <c r="P279" s="13"/>
      <c r="Q279" s="13"/>
      <c r="R279" s="13"/>
      <c r="S279" s="13"/>
      <c r="T279" s="13"/>
      <c r="U279" s="28"/>
      <c r="V279" s="28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28"/>
      <c r="BH279" s="13"/>
      <c r="BI279" s="13"/>
      <c r="BJ279" s="13"/>
    </row>
    <row r="280" spans="1:62" x14ac:dyDescent="0.25">
      <c r="A280" s="13"/>
      <c r="B280" s="28"/>
      <c r="C280" s="28"/>
      <c r="D280" s="28"/>
      <c r="E280" s="13"/>
      <c r="F280" s="13"/>
      <c r="G280" s="13"/>
      <c r="H280" s="13"/>
      <c r="I280" s="13"/>
      <c r="J280" s="13"/>
      <c r="K280" s="28"/>
      <c r="L280" s="13"/>
      <c r="M280" s="13"/>
      <c r="N280" s="13"/>
      <c r="O280" s="13"/>
      <c r="P280" s="13"/>
      <c r="Q280" s="13"/>
      <c r="R280" s="13"/>
      <c r="S280" s="13"/>
      <c r="T280" s="13"/>
      <c r="U280" s="28"/>
      <c r="V280" s="28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28"/>
      <c r="BH280" s="13"/>
      <c r="BI280" s="13"/>
      <c r="BJ280" s="13"/>
    </row>
    <row r="281" spans="1:62" x14ac:dyDescent="0.25">
      <c r="A281" s="13"/>
      <c r="B281" s="28"/>
      <c r="C281" s="28"/>
      <c r="D281" s="28"/>
      <c r="E281" s="13"/>
      <c r="F281" s="13"/>
      <c r="G281" s="13"/>
      <c r="H281" s="13"/>
      <c r="I281" s="13"/>
      <c r="J281" s="13"/>
      <c r="K281" s="28"/>
      <c r="L281" s="13"/>
      <c r="M281" s="13"/>
      <c r="N281" s="13"/>
      <c r="O281" s="13"/>
      <c r="P281" s="13"/>
      <c r="Q281" s="13"/>
      <c r="R281" s="13"/>
      <c r="S281" s="13"/>
      <c r="T281" s="13"/>
      <c r="U281" s="28"/>
      <c r="V281" s="28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28"/>
      <c r="BH281" s="13"/>
      <c r="BI281" s="13"/>
      <c r="BJ281" s="13"/>
    </row>
    <row r="282" spans="1:62" x14ac:dyDescent="0.25">
      <c r="A282" s="13"/>
      <c r="B282" s="28"/>
      <c r="C282" s="28"/>
      <c r="D282" s="28"/>
      <c r="E282" s="13"/>
      <c r="F282" s="13"/>
      <c r="G282" s="13"/>
      <c r="H282" s="13"/>
      <c r="I282" s="13"/>
      <c r="J282" s="13"/>
      <c r="K282" s="28"/>
      <c r="L282" s="13"/>
      <c r="M282" s="13"/>
      <c r="N282" s="13"/>
      <c r="O282" s="13"/>
      <c r="P282" s="13"/>
      <c r="Q282" s="13"/>
      <c r="R282" s="13"/>
      <c r="S282" s="13"/>
      <c r="T282" s="13"/>
      <c r="U282" s="28"/>
      <c r="V282" s="28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28"/>
      <c r="BH282" s="13"/>
      <c r="BI282" s="13"/>
      <c r="BJ282" s="13"/>
    </row>
    <row r="283" spans="1:62" x14ac:dyDescent="0.25">
      <c r="A283" s="13"/>
      <c r="B283" s="28"/>
      <c r="C283" s="28"/>
      <c r="D283" s="28"/>
      <c r="E283" s="13"/>
      <c r="F283" s="13"/>
      <c r="G283" s="13"/>
      <c r="H283" s="13"/>
      <c r="I283" s="13"/>
      <c r="J283" s="13"/>
      <c r="K283" s="28"/>
      <c r="L283" s="13"/>
      <c r="M283" s="13"/>
      <c r="N283" s="13"/>
      <c r="O283" s="13"/>
      <c r="P283" s="13"/>
      <c r="Q283" s="13"/>
      <c r="R283" s="13"/>
      <c r="S283" s="13"/>
      <c r="T283" s="13"/>
      <c r="U283" s="28"/>
      <c r="V283" s="28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28"/>
      <c r="BH283" s="13"/>
      <c r="BI283" s="13"/>
      <c r="BJ283" s="13"/>
    </row>
    <row r="284" spans="1:62" x14ac:dyDescent="0.25">
      <c r="A284" s="13"/>
      <c r="B284" s="28"/>
      <c r="C284" s="28"/>
      <c r="D284" s="28"/>
      <c r="E284" s="13"/>
      <c r="F284" s="13"/>
      <c r="G284" s="13"/>
      <c r="H284" s="13"/>
      <c r="I284" s="13"/>
      <c r="J284" s="13"/>
      <c r="K284" s="28"/>
      <c r="L284" s="13"/>
      <c r="M284" s="13"/>
      <c r="N284" s="13"/>
      <c r="O284" s="13"/>
      <c r="P284" s="13"/>
      <c r="Q284" s="13"/>
      <c r="R284" s="13"/>
      <c r="S284" s="13"/>
      <c r="T284" s="13"/>
      <c r="U284" s="28"/>
      <c r="V284" s="28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28"/>
      <c r="BH284" s="13"/>
      <c r="BI284" s="13"/>
      <c r="BJ284" s="13"/>
    </row>
    <row r="285" spans="1:62" x14ac:dyDescent="0.25">
      <c r="A285" s="13"/>
      <c r="B285" s="28"/>
      <c r="C285" s="28"/>
      <c r="D285" s="28"/>
      <c r="E285" s="13"/>
      <c r="F285" s="13"/>
      <c r="G285" s="13"/>
      <c r="H285" s="13"/>
      <c r="I285" s="13"/>
      <c r="J285" s="13"/>
      <c r="K285" s="28"/>
      <c r="L285" s="13"/>
      <c r="M285" s="13"/>
      <c r="N285" s="13"/>
      <c r="O285" s="13"/>
      <c r="P285" s="13"/>
      <c r="Q285" s="13"/>
      <c r="R285" s="13"/>
      <c r="S285" s="13"/>
      <c r="T285" s="13"/>
      <c r="U285" s="28"/>
      <c r="V285" s="28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28"/>
      <c r="BH285" s="13"/>
      <c r="BI285" s="13"/>
      <c r="BJ285" s="13"/>
    </row>
    <row r="286" spans="1:62" x14ac:dyDescent="0.25">
      <c r="A286" s="13"/>
      <c r="B286" s="28"/>
      <c r="C286" s="28"/>
      <c r="D286" s="28"/>
      <c r="E286" s="13"/>
      <c r="F286" s="13"/>
      <c r="G286" s="13"/>
      <c r="H286" s="13"/>
      <c r="I286" s="13"/>
      <c r="J286" s="13"/>
      <c r="K286" s="28"/>
      <c r="L286" s="13"/>
      <c r="M286" s="13"/>
      <c r="N286" s="13"/>
      <c r="O286" s="13"/>
      <c r="P286" s="13"/>
      <c r="Q286" s="13"/>
      <c r="R286" s="13"/>
      <c r="S286" s="13"/>
      <c r="T286" s="13"/>
      <c r="U286" s="28"/>
      <c r="V286" s="28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28"/>
      <c r="BH286" s="13"/>
      <c r="BI286" s="13"/>
      <c r="BJ286" s="13"/>
    </row>
    <row r="287" spans="1:62" x14ac:dyDescent="0.25">
      <c r="A287" s="13"/>
      <c r="B287" s="28"/>
      <c r="C287" s="28"/>
      <c r="D287" s="28"/>
      <c r="E287" s="13"/>
      <c r="F287" s="13"/>
      <c r="G287" s="13"/>
      <c r="H287" s="13"/>
      <c r="I287" s="13"/>
      <c r="J287" s="13"/>
      <c r="K287" s="28"/>
      <c r="L287" s="13"/>
      <c r="M287" s="13"/>
      <c r="N287" s="13"/>
      <c r="O287" s="13"/>
      <c r="P287" s="13"/>
      <c r="Q287" s="13"/>
      <c r="R287" s="13"/>
      <c r="S287" s="13"/>
      <c r="T287" s="13"/>
      <c r="U287" s="28"/>
      <c r="V287" s="28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28"/>
      <c r="BH287" s="13"/>
      <c r="BI287" s="13"/>
      <c r="BJ287" s="13"/>
    </row>
    <row r="288" spans="1:62" x14ac:dyDescent="0.25">
      <c r="A288" s="13"/>
      <c r="B288" s="28"/>
      <c r="C288" s="28"/>
      <c r="D288" s="28"/>
      <c r="E288" s="13"/>
      <c r="F288" s="13"/>
      <c r="G288" s="13"/>
      <c r="H288" s="13"/>
      <c r="I288" s="13"/>
      <c r="J288" s="13"/>
      <c r="K288" s="28"/>
      <c r="L288" s="13"/>
      <c r="M288" s="13"/>
      <c r="N288" s="13"/>
      <c r="O288" s="13"/>
      <c r="P288" s="13"/>
      <c r="Q288" s="13"/>
      <c r="R288" s="13"/>
      <c r="S288" s="13"/>
      <c r="T288" s="13"/>
      <c r="U288" s="28"/>
      <c r="V288" s="28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28"/>
      <c r="BH288" s="13"/>
      <c r="BI288" s="13"/>
      <c r="BJ288" s="13"/>
    </row>
    <row r="289" spans="1:62" x14ac:dyDescent="0.25">
      <c r="A289" s="13"/>
      <c r="B289" s="28"/>
      <c r="C289" s="28"/>
      <c r="D289" s="28"/>
      <c r="E289" s="13"/>
      <c r="F289" s="13"/>
      <c r="G289" s="13"/>
      <c r="H289" s="13"/>
      <c r="I289" s="13"/>
      <c r="J289" s="13"/>
      <c r="K289" s="28"/>
      <c r="L289" s="13"/>
      <c r="M289" s="13"/>
      <c r="N289" s="13"/>
      <c r="O289" s="13"/>
      <c r="P289" s="13"/>
      <c r="Q289" s="13"/>
      <c r="R289" s="13"/>
      <c r="S289" s="13"/>
      <c r="T289" s="13"/>
      <c r="U289" s="28"/>
      <c r="V289" s="28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28"/>
      <c r="BH289" s="13"/>
      <c r="BI289" s="13"/>
      <c r="BJ289" s="13"/>
    </row>
    <row r="290" spans="1:62" x14ac:dyDescent="0.25">
      <c r="A290" s="13"/>
      <c r="B290" s="28"/>
      <c r="C290" s="28"/>
      <c r="D290" s="28"/>
      <c r="E290" s="13"/>
      <c r="F290" s="13"/>
      <c r="G290" s="13"/>
      <c r="H290" s="13"/>
      <c r="I290" s="13"/>
      <c r="J290" s="13"/>
      <c r="K290" s="28"/>
      <c r="L290" s="13"/>
      <c r="M290" s="13"/>
      <c r="N290" s="13"/>
      <c r="O290" s="13"/>
      <c r="P290" s="13"/>
      <c r="Q290" s="13"/>
      <c r="R290" s="13"/>
      <c r="S290" s="13"/>
      <c r="T290" s="13"/>
      <c r="U290" s="28"/>
      <c r="V290" s="28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28"/>
      <c r="BH290" s="13"/>
      <c r="BI290" s="13"/>
      <c r="BJ290" s="13"/>
    </row>
    <row r="291" spans="1:62" x14ac:dyDescent="0.25">
      <c r="A291" s="13"/>
      <c r="B291" s="28"/>
      <c r="C291" s="28"/>
      <c r="D291" s="28"/>
      <c r="E291" s="13"/>
      <c r="F291" s="13"/>
      <c r="G291" s="13"/>
      <c r="H291" s="13"/>
      <c r="I291" s="13"/>
      <c r="J291" s="13"/>
      <c r="K291" s="28"/>
      <c r="L291" s="13"/>
      <c r="M291" s="13"/>
      <c r="N291" s="13"/>
      <c r="O291" s="13"/>
      <c r="P291" s="13"/>
      <c r="Q291" s="13"/>
      <c r="R291" s="13"/>
      <c r="S291" s="13"/>
      <c r="T291" s="13"/>
      <c r="U291" s="28"/>
      <c r="V291" s="28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28"/>
      <c r="BH291" s="13"/>
      <c r="BI291" s="13"/>
      <c r="BJ291" s="13"/>
    </row>
    <row r="292" spans="1:62" x14ac:dyDescent="0.25">
      <c r="A292" s="13"/>
      <c r="B292" s="28"/>
      <c r="C292" s="28"/>
      <c r="D292" s="28"/>
      <c r="E292" s="13"/>
      <c r="F292" s="13"/>
      <c r="G292" s="13"/>
      <c r="H292" s="13"/>
      <c r="I292" s="13"/>
      <c r="J292" s="13"/>
      <c r="K292" s="28"/>
      <c r="L292" s="13"/>
      <c r="M292" s="13"/>
      <c r="N292" s="13"/>
      <c r="O292" s="13"/>
      <c r="P292" s="13"/>
      <c r="Q292" s="13"/>
      <c r="R292" s="13"/>
      <c r="S292" s="13"/>
      <c r="T292" s="13"/>
      <c r="U292" s="28"/>
      <c r="V292" s="28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28"/>
      <c r="BH292" s="13"/>
      <c r="BI292" s="13"/>
      <c r="BJ292" s="13"/>
    </row>
    <row r="293" spans="1:62" x14ac:dyDescent="0.25">
      <c r="A293" s="13"/>
      <c r="B293" s="28"/>
      <c r="C293" s="28"/>
      <c r="D293" s="28"/>
      <c r="E293" s="13"/>
      <c r="F293" s="13"/>
      <c r="G293" s="13"/>
      <c r="H293" s="13"/>
      <c r="I293" s="13"/>
      <c r="J293" s="13"/>
      <c r="K293" s="28"/>
      <c r="L293" s="13"/>
      <c r="M293" s="13"/>
      <c r="N293" s="13"/>
      <c r="O293" s="13"/>
      <c r="P293" s="13"/>
      <c r="Q293" s="13"/>
      <c r="R293" s="13"/>
      <c r="S293" s="13"/>
      <c r="T293" s="13"/>
      <c r="U293" s="28"/>
      <c r="V293" s="28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28"/>
      <c r="BH293" s="13"/>
      <c r="BI293" s="13"/>
      <c r="BJ293" s="13"/>
    </row>
    <row r="294" spans="1:62" x14ac:dyDescent="0.25">
      <c r="A294" s="13"/>
      <c r="B294" s="28"/>
      <c r="C294" s="28"/>
      <c r="D294" s="28"/>
      <c r="E294" s="13"/>
      <c r="F294" s="13"/>
      <c r="G294" s="13"/>
      <c r="H294" s="13"/>
      <c r="I294" s="13"/>
      <c r="J294" s="13"/>
      <c r="K294" s="28"/>
      <c r="L294" s="13"/>
      <c r="M294" s="13"/>
      <c r="N294" s="13"/>
      <c r="O294" s="13"/>
      <c r="P294" s="13"/>
      <c r="Q294" s="13"/>
      <c r="R294" s="13"/>
      <c r="S294" s="13"/>
      <c r="T294" s="13"/>
      <c r="U294" s="28"/>
      <c r="V294" s="28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28"/>
      <c r="BH294" s="13"/>
      <c r="BI294" s="13"/>
      <c r="BJ294" s="13"/>
    </row>
    <row r="295" spans="1:62" x14ac:dyDescent="0.25">
      <c r="A295" s="13"/>
      <c r="B295" s="28"/>
      <c r="C295" s="28"/>
      <c r="D295" s="28"/>
      <c r="E295" s="13"/>
      <c r="F295" s="13"/>
      <c r="G295" s="13"/>
      <c r="H295" s="13"/>
      <c r="I295" s="13"/>
      <c r="J295" s="13"/>
      <c r="K295" s="28"/>
      <c r="L295" s="13"/>
      <c r="M295" s="13"/>
      <c r="N295" s="13"/>
      <c r="O295" s="13"/>
      <c r="P295" s="13"/>
      <c r="Q295" s="13"/>
      <c r="R295" s="13"/>
      <c r="S295" s="13"/>
      <c r="T295" s="13"/>
      <c r="U295" s="28"/>
      <c r="V295" s="28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28"/>
      <c r="BH295" s="13"/>
      <c r="BI295" s="13"/>
      <c r="BJ295" s="13"/>
    </row>
    <row r="296" spans="1:62" x14ac:dyDescent="0.25">
      <c r="A296" s="13"/>
      <c r="B296" s="28"/>
      <c r="C296" s="28"/>
      <c r="D296" s="28"/>
      <c r="E296" s="13"/>
      <c r="F296" s="13"/>
      <c r="G296" s="13"/>
      <c r="H296" s="13"/>
      <c r="I296" s="13"/>
      <c r="J296" s="13"/>
      <c r="K296" s="28"/>
      <c r="L296" s="13"/>
      <c r="M296" s="13"/>
      <c r="N296" s="13"/>
      <c r="O296" s="13"/>
      <c r="P296" s="13"/>
      <c r="Q296" s="13"/>
      <c r="R296" s="13"/>
      <c r="S296" s="13"/>
      <c r="T296" s="13"/>
      <c r="U296" s="28"/>
      <c r="V296" s="28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28"/>
      <c r="BH296" s="13"/>
      <c r="BI296" s="13"/>
      <c r="BJ296" s="13"/>
    </row>
    <row r="297" spans="1:62" x14ac:dyDescent="0.25">
      <c r="A297" s="13"/>
      <c r="B297" s="28"/>
      <c r="C297" s="28"/>
      <c r="D297" s="28"/>
      <c r="E297" s="13"/>
      <c r="F297" s="13"/>
      <c r="G297" s="13"/>
      <c r="H297" s="13"/>
      <c r="I297" s="13"/>
      <c r="J297" s="13"/>
      <c r="K297" s="28"/>
      <c r="L297" s="13"/>
      <c r="M297" s="13"/>
      <c r="N297" s="13"/>
      <c r="O297" s="13"/>
      <c r="P297" s="13"/>
      <c r="Q297" s="13"/>
      <c r="R297" s="13"/>
      <c r="S297" s="13"/>
      <c r="T297" s="13"/>
      <c r="U297" s="28"/>
      <c r="V297" s="28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28"/>
      <c r="BH297" s="13"/>
      <c r="BI297" s="13"/>
      <c r="BJ297" s="13"/>
    </row>
    <row r="298" spans="1:62" x14ac:dyDescent="0.25">
      <c r="A298" s="13"/>
      <c r="B298" s="28"/>
      <c r="C298" s="28"/>
      <c r="D298" s="28"/>
      <c r="E298" s="13"/>
      <c r="F298" s="13"/>
      <c r="G298" s="13"/>
      <c r="H298" s="13"/>
      <c r="I298" s="13"/>
      <c r="J298" s="13"/>
      <c r="K298" s="28"/>
      <c r="L298" s="13"/>
      <c r="M298" s="13"/>
      <c r="N298" s="13"/>
      <c r="O298" s="13"/>
      <c r="P298" s="13"/>
      <c r="Q298" s="13"/>
      <c r="R298" s="13"/>
      <c r="S298" s="13"/>
      <c r="T298" s="13"/>
      <c r="U298" s="28"/>
      <c r="V298" s="28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28"/>
      <c r="BH298" s="13"/>
      <c r="BI298" s="13"/>
      <c r="BJ298" s="13"/>
    </row>
    <row r="299" spans="1:62" x14ac:dyDescent="0.25">
      <c r="A299" s="13"/>
      <c r="B299" s="28"/>
      <c r="C299" s="28"/>
      <c r="D299" s="28"/>
      <c r="E299" s="13"/>
      <c r="F299" s="13"/>
      <c r="G299" s="13"/>
      <c r="H299" s="13"/>
      <c r="I299" s="13"/>
      <c r="J299" s="13"/>
      <c r="K299" s="28"/>
      <c r="L299" s="13"/>
      <c r="M299" s="13"/>
      <c r="N299" s="13"/>
      <c r="O299" s="13"/>
      <c r="P299" s="13"/>
      <c r="Q299" s="13"/>
      <c r="R299" s="13"/>
      <c r="S299" s="13"/>
      <c r="T299" s="13"/>
      <c r="U299" s="28"/>
      <c r="V299" s="28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28"/>
      <c r="BH299" s="13"/>
      <c r="BI299" s="13"/>
      <c r="BJ299" s="13"/>
    </row>
    <row r="300" spans="1:62" x14ac:dyDescent="0.25">
      <c r="A300" s="13"/>
      <c r="B300" s="28"/>
      <c r="C300" s="28"/>
      <c r="D300" s="28"/>
      <c r="E300" s="13"/>
      <c r="F300" s="13"/>
      <c r="G300" s="13"/>
      <c r="H300" s="13"/>
      <c r="I300" s="13"/>
      <c r="J300" s="13"/>
      <c r="K300" s="28"/>
      <c r="L300" s="13"/>
      <c r="M300" s="13"/>
      <c r="N300" s="13"/>
      <c r="O300" s="13"/>
      <c r="P300" s="13"/>
      <c r="Q300" s="13"/>
      <c r="R300" s="13"/>
      <c r="S300" s="13"/>
      <c r="T300" s="13"/>
      <c r="U300" s="28"/>
      <c r="V300" s="28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28"/>
      <c r="BH300" s="13"/>
      <c r="BI300" s="13"/>
      <c r="BJ300" s="13"/>
    </row>
    <row r="301" spans="1:62" x14ac:dyDescent="0.25">
      <c r="A301" s="13"/>
      <c r="B301" s="28"/>
      <c r="C301" s="28"/>
      <c r="D301" s="28"/>
      <c r="E301" s="13"/>
      <c r="F301" s="13"/>
      <c r="G301" s="13"/>
      <c r="H301" s="13"/>
      <c r="I301" s="13"/>
      <c r="J301" s="13"/>
      <c r="K301" s="28"/>
      <c r="L301" s="13"/>
      <c r="M301" s="13"/>
      <c r="N301" s="13"/>
      <c r="O301" s="13"/>
      <c r="P301" s="13"/>
      <c r="Q301" s="13"/>
      <c r="R301" s="13"/>
      <c r="S301" s="13"/>
      <c r="T301" s="13"/>
      <c r="U301" s="28"/>
      <c r="V301" s="28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28"/>
      <c r="BH301" s="13"/>
      <c r="BI301" s="13"/>
      <c r="BJ301" s="13"/>
    </row>
    <row r="302" spans="1:62" x14ac:dyDescent="0.25">
      <c r="A302" s="13"/>
      <c r="B302" s="28"/>
      <c r="C302" s="28"/>
      <c r="D302" s="28"/>
      <c r="E302" s="13"/>
      <c r="F302" s="13"/>
      <c r="G302" s="13"/>
      <c r="H302" s="13"/>
      <c r="I302" s="13"/>
      <c r="J302" s="13"/>
      <c r="K302" s="28"/>
      <c r="L302" s="13"/>
      <c r="M302" s="13"/>
      <c r="N302" s="13"/>
      <c r="O302" s="13"/>
      <c r="P302" s="13"/>
      <c r="Q302" s="13"/>
      <c r="R302" s="13"/>
      <c r="S302" s="13"/>
      <c r="T302" s="13"/>
      <c r="U302" s="28"/>
      <c r="V302" s="28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28"/>
      <c r="BH302" s="13"/>
      <c r="BI302" s="13"/>
      <c r="BJ302" s="13"/>
    </row>
    <row r="303" spans="1:62" x14ac:dyDescent="0.25">
      <c r="A303" s="13"/>
      <c r="B303" s="28"/>
      <c r="C303" s="28"/>
      <c r="D303" s="28"/>
      <c r="E303" s="13"/>
      <c r="F303" s="13"/>
      <c r="G303" s="13"/>
      <c r="H303" s="13"/>
      <c r="I303" s="13"/>
      <c r="J303" s="13"/>
      <c r="K303" s="28"/>
      <c r="L303" s="13"/>
      <c r="M303" s="13"/>
      <c r="N303" s="13"/>
      <c r="O303" s="13"/>
      <c r="P303" s="13"/>
      <c r="Q303" s="13"/>
      <c r="R303" s="13"/>
      <c r="S303" s="13"/>
      <c r="T303" s="13"/>
      <c r="U303" s="28"/>
      <c r="V303" s="28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28"/>
      <c r="BH303" s="13"/>
      <c r="BI303" s="13"/>
      <c r="BJ303" s="13"/>
    </row>
    <row r="304" spans="1:62" x14ac:dyDescent="0.25">
      <c r="A304" s="13"/>
      <c r="B304" s="28"/>
      <c r="C304" s="28"/>
      <c r="D304" s="28"/>
      <c r="E304" s="13"/>
      <c r="F304" s="13"/>
      <c r="G304" s="13"/>
      <c r="H304" s="13"/>
      <c r="I304" s="13"/>
      <c r="J304" s="13"/>
      <c r="K304" s="28"/>
      <c r="L304" s="13"/>
      <c r="M304" s="13"/>
      <c r="N304" s="13"/>
      <c r="O304" s="13"/>
      <c r="P304" s="13"/>
      <c r="Q304" s="13"/>
      <c r="R304" s="13"/>
      <c r="S304" s="13"/>
      <c r="T304" s="13"/>
      <c r="U304" s="28"/>
      <c r="V304" s="28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28"/>
      <c r="BH304" s="13"/>
      <c r="BI304" s="13"/>
      <c r="BJ304" s="13"/>
    </row>
    <row r="305" spans="1:62" x14ac:dyDescent="0.25">
      <c r="A305" s="13"/>
      <c r="B305" s="28"/>
      <c r="C305" s="28"/>
      <c r="D305" s="28"/>
      <c r="E305" s="13"/>
      <c r="F305" s="13"/>
      <c r="G305" s="13"/>
      <c r="H305" s="13"/>
      <c r="I305" s="13"/>
      <c r="J305" s="13"/>
      <c r="K305" s="28"/>
      <c r="L305" s="13"/>
      <c r="M305" s="13"/>
      <c r="N305" s="13"/>
      <c r="O305" s="13"/>
      <c r="P305" s="13"/>
      <c r="Q305" s="13"/>
      <c r="R305" s="13"/>
      <c r="S305" s="13"/>
      <c r="T305" s="13"/>
      <c r="U305" s="28"/>
      <c r="V305" s="28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28"/>
      <c r="BH305" s="13"/>
      <c r="BI305" s="13"/>
      <c r="BJ305" s="13"/>
    </row>
    <row r="306" spans="1:62" x14ac:dyDescent="0.25">
      <c r="A306" s="13"/>
      <c r="B306" s="28"/>
      <c r="C306" s="28"/>
      <c r="D306" s="28"/>
      <c r="E306" s="13"/>
      <c r="F306" s="13"/>
      <c r="G306" s="13"/>
      <c r="H306" s="13"/>
      <c r="I306" s="13"/>
      <c r="J306" s="13"/>
      <c r="K306" s="28"/>
      <c r="L306" s="13"/>
      <c r="M306" s="13"/>
      <c r="N306" s="13"/>
      <c r="O306" s="13"/>
      <c r="P306" s="13"/>
      <c r="Q306" s="13"/>
      <c r="R306" s="13"/>
      <c r="S306" s="13"/>
      <c r="T306" s="13"/>
      <c r="U306" s="28"/>
      <c r="V306" s="28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28"/>
      <c r="BH306" s="13"/>
      <c r="BI306" s="13"/>
      <c r="BJ306" s="13"/>
    </row>
    <row r="307" spans="1:62" x14ac:dyDescent="0.25">
      <c r="A307" s="13"/>
      <c r="B307" s="28"/>
      <c r="C307" s="28"/>
      <c r="D307" s="28"/>
      <c r="E307" s="13"/>
      <c r="F307" s="13"/>
      <c r="G307" s="13"/>
      <c r="H307" s="13"/>
      <c r="I307" s="13"/>
      <c r="J307" s="13"/>
      <c r="K307" s="28"/>
      <c r="L307" s="13"/>
      <c r="M307" s="13"/>
      <c r="N307" s="13"/>
      <c r="O307" s="13"/>
      <c r="P307" s="13"/>
      <c r="Q307" s="13"/>
      <c r="R307" s="13"/>
      <c r="S307" s="13"/>
      <c r="T307" s="13"/>
      <c r="U307" s="28"/>
      <c r="V307" s="28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28"/>
      <c r="BH307" s="13"/>
      <c r="BI307" s="13"/>
      <c r="BJ307" s="13"/>
    </row>
    <row r="308" spans="1:62" x14ac:dyDescent="0.25">
      <c r="A308" s="13"/>
      <c r="B308" s="28"/>
      <c r="C308" s="28"/>
      <c r="D308" s="28"/>
      <c r="E308" s="13"/>
      <c r="F308" s="13"/>
      <c r="G308" s="13"/>
      <c r="H308" s="13"/>
      <c r="I308" s="13"/>
      <c r="J308" s="13"/>
      <c r="K308" s="28"/>
      <c r="L308" s="13"/>
      <c r="M308" s="13"/>
      <c r="N308" s="13"/>
      <c r="O308" s="13"/>
      <c r="P308" s="13"/>
      <c r="Q308" s="13"/>
      <c r="R308" s="13"/>
      <c r="S308" s="13"/>
      <c r="T308" s="13"/>
      <c r="U308" s="28"/>
      <c r="V308" s="28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28"/>
      <c r="BH308" s="13"/>
      <c r="BI308" s="13"/>
      <c r="BJ308" s="13"/>
    </row>
    <row r="309" spans="1:62" x14ac:dyDescent="0.25">
      <c r="A309" s="13"/>
      <c r="B309" s="28"/>
      <c r="C309" s="28"/>
      <c r="D309" s="28"/>
      <c r="E309" s="13"/>
      <c r="F309" s="13"/>
      <c r="G309" s="13"/>
      <c r="H309" s="13"/>
      <c r="I309" s="13"/>
      <c r="J309" s="13"/>
      <c r="K309" s="28"/>
      <c r="L309" s="13"/>
      <c r="M309" s="13"/>
      <c r="N309" s="13"/>
      <c r="O309" s="13"/>
      <c r="P309" s="13"/>
      <c r="Q309" s="13"/>
      <c r="R309" s="13"/>
      <c r="S309" s="13"/>
      <c r="T309" s="13"/>
      <c r="U309" s="28"/>
      <c r="V309" s="28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28"/>
      <c r="BH309" s="13"/>
      <c r="BI309" s="13"/>
      <c r="BJ309" s="13"/>
    </row>
    <row r="310" spans="1:62" x14ac:dyDescent="0.25">
      <c r="A310" s="13"/>
      <c r="B310" s="28"/>
      <c r="C310" s="28"/>
      <c r="D310" s="28"/>
      <c r="E310" s="13"/>
      <c r="F310" s="13"/>
      <c r="G310" s="13"/>
      <c r="H310" s="13"/>
      <c r="I310" s="13"/>
      <c r="J310" s="13"/>
      <c r="K310" s="28"/>
      <c r="L310" s="13"/>
      <c r="M310" s="13"/>
      <c r="N310" s="13"/>
      <c r="O310" s="13"/>
      <c r="P310" s="13"/>
      <c r="Q310" s="13"/>
      <c r="R310" s="13"/>
      <c r="S310" s="13"/>
      <c r="T310" s="13"/>
      <c r="U310" s="28"/>
      <c r="V310" s="28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28"/>
      <c r="BH310" s="13"/>
      <c r="BI310" s="13"/>
      <c r="BJ310" s="13"/>
    </row>
    <row r="311" spans="1:62" x14ac:dyDescent="0.25">
      <c r="A311" s="13"/>
      <c r="B311" s="28"/>
      <c r="C311" s="28"/>
      <c r="D311" s="28"/>
      <c r="E311" s="13"/>
      <c r="F311" s="13"/>
      <c r="G311" s="13"/>
      <c r="H311" s="13"/>
      <c r="I311" s="13"/>
      <c r="J311" s="13"/>
      <c r="K311" s="28"/>
      <c r="L311" s="13"/>
      <c r="M311" s="13"/>
      <c r="N311" s="13"/>
      <c r="O311" s="13"/>
      <c r="P311" s="13"/>
      <c r="Q311" s="13"/>
      <c r="R311" s="13"/>
      <c r="S311" s="13"/>
      <c r="T311" s="13"/>
      <c r="U311" s="28"/>
      <c r="V311" s="28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28"/>
      <c r="BH311" s="13"/>
      <c r="BI311" s="13"/>
      <c r="BJ311" s="13"/>
    </row>
    <row r="312" spans="1:62" x14ac:dyDescent="0.25">
      <c r="A312" s="13"/>
      <c r="B312" s="28"/>
      <c r="C312" s="28"/>
      <c r="D312" s="28"/>
      <c r="E312" s="13"/>
      <c r="F312" s="13"/>
      <c r="G312" s="13"/>
      <c r="H312" s="13"/>
      <c r="I312" s="13"/>
      <c r="J312" s="13"/>
      <c r="K312" s="28"/>
      <c r="L312" s="13"/>
      <c r="M312" s="13"/>
      <c r="N312" s="13"/>
      <c r="O312" s="13"/>
      <c r="P312" s="13"/>
      <c r="Q312" s="13"/>
      <c r="R312" s="13"/>
      <c r="S312" s="13"/>
      <c r="T312" s="13"/>
      <c r="U312" s="28"/>
      <c r="V312" s="28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28"/>
      <c r="BH312" s="13"/>
      <c r="BI312" s="13"/>
      <c r="BJ312" s="13"/>
    </row>
    <row r="313" spans="1:62" x14ac:dyDescent="0.25">
      <c r="A313" s="13"/>
      <c r="B313" s="28"/>
      <c r="C313" s="28"/>
      <c r="D313" s="28"/>
      <c r="E313" s="13"/>
      <c r="F313" s="13"/>
      <c r="G313" s="13"/>
      <c r="H313" s="13"/>
      <c r="I313" s="13"/>
      <c r="J313" s="13"/>
      <c r="K313" s="28"/>
      <c r="L313" s="13"/>
      <c r="M313" s="13"/>
      <c r="N313" s="13"/>
      <c r="O313" s="13"/>
      <c r="P313" s="13"/>
      <c r="Q313" s="13"/>
      <c r="R313" s="13"/>
      <c r="S313" s="13"/>
      <c r="T313" s="13"/>
      <c r="U313" s="28"/>
      <c r="V313" s="28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28"/>
      <c r="BH313" s="13"/>
      <c r="BI313" s="13"/>
      <c r="BJ313" s="13"/>
    </row>
    <row r="314" spans="1:62" x14ac:dyDescent="0.25">
      <c r="A314" s="13"/>
      <c r="B314" s="28"/>
      <c r="C314" s="28"/>
      <c r="D314" s="28"/>
      <c r="E314" s="13"/>
      <c r="F314" s="13"/>
      <c r="G314" s="13"/>
      <c r="H314" s="13"/>
      <c r="I314" s="13"/>
      <c r="J314" s="13"/>
      <c r="K314" s="28"/>
      <c r="L314" s="13"/>
      <c r="M314" s="13"/>
      <c r="N314" s="13"/>
      <c r="O314" s="13"/>
      <c r="P314" s="13"/>
      <c r="Q314" s="13"/>
      <c r="R314" s="13"/>
      <c r="S314" s="13"/>
      <c r="T314" s="13"/>
      <c r="U314" s="28"/>
      <c r="V314" s="28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28"/>
      <c r="BH314" s="13"/>
      <c r="BI314" s="13"/>
      <c r="BJ314" s="13"/>
    </row>
    <row r="315" spans="1:62" x14ac:dyDescent="0.25">
      <c r="A315" s="13"/>
      <c r="B315" s="28"/>
      <c r="C315" s="28"/>
      <c r="D315" s="28"/>
      <c r="E315" s="13"/>
      <c r="F315" s="13"/>
      <c r="G315" s="13"/>
      <c r="H315" s="13"/>
      <c r="I315" s="13"/>
      <c r="J315" s="13"/>
      <c r="K315" s="28"/>
      <c r="L315" s="13"/>
      <c r="M315" s="13"/>
      <c r="N315" s="13"/>
      <c r="O315" s="13"/>
      <c r="P315" s="13"/>
      <c r="Q315" s="13"/>
      <c r="R315" s="13"/>
      <c r="S315" s="13"/>
      <c r="T315" s="13"/>
      <c r="U315" s="28"/>
      <c r="V315" s="28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28"/>
      <c r="BH315" s="13"/>
      <c r="BI315" s="13"/>
      <c r="BJ315" s="13"/>
    </row>
    <row r="316" spans="1:62" x14ac:dyDescent="0.25">
      <c r="A316" s="13"/>
      <c r="B316" s="28"/>
      <c r="C316" s="28"/>
      <c r="D316" s="28"/>
      <c r="E316" s="13"/>
      <c r="F316" s="13"/>
      <c r="G316" s="13"/>
      <c r="H316" s="13"/>
      <c r="I316" s="13"/>
      <c r="J316" s="13"/>
      <c r="K316" s="28"/>
      <c r="L316" s="13"/>
      <c r="M316" s="13"/>
      <c r="N316" s="13"/>
      <c r="O316" s="13"/>
      <c r="P316" s="13"/>
      <c r="Q316" s="13"/>
      <c r="R316" s="13"/>
      <c r="S316" s="13"/>
      <c r="T316" s="13"/>
      <c r="U316" s="28"/>
      <c r="V316" s="28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28"/>
      <c r="BH316" s="13"/>
      <c r="BI316" s="13"/>
      <c r="BJ316" s="13"/>
    </row>
    <row r="317" spans="1:62" x14ac:dyDescent="0.25">
      <c r="A317" s="13"/>
      <c r="B317" s="28"/>
      <c r="C317" s="28"/>
      <c r="D317" s="28"/>
      <c r="E317" s="13"/>
      <c r="F317" s="13"/>
      <c r="G317" s="13"/>
      <c r="H317" s="13"/>
      <c r="I317" s="13"/>
      <c r="J317" s="13"/>
      <c r="K317" s="28"/>
      <c r="L317" s="13"/>
      <c r="M317" s="13"/>
      <c r="N317" s="13"/>
      <c r="O317" s="13"/>
      <c r="P317" s="13"/>
      <c r="Q317" s="13"/>
      <c r="R317" s="13"/>
      <c r="S317" s="13"/>
      <c r="T317" s="13"/>
      <c r="U317" s="28"/>
      <c r="V317" s="28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28"/>
      <c r="BH317" s="13"/>
      <c r="BI317" s="13"/>
      <c r="BJ317" s="13"/>
    </row>
    <row r="318" spans="1:62" x14ac:dyDescent="0.25">
      <c r="A318" s="13"/>
      <c r="B318" s="28"/>
      <c r="C318" s="28"/>
      <c r="D318" s="28"/>
      <c r="E318" s="13"/>
      <c r="F318" s="13"/>
      <c r="G318" s="13"/>
      <c r="H318" s="13"/>
      <c r="I318" s="13"/>
      <c r="J318" s="13"/>
      <c r="K318" s="28"/>
      <c r="L318" s="13"/>
      <c r="M318" s="13"/>
      <c r="N318" s="13"/>
      <c r="O318" s="13"/>
      <c r="P318" s="13"/>
      <c r="Q318" s="13"/>
      <c r="R318" s="13"/>
      <c r="S318" s="13"/>
      <c r="T318" s="13"/>
      <c r="U318" s="28"/>
      <c r="V318" s="28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28"/>
      <c r="BH318" s="13"/>
      <c r="BI318" s="13"/>
      <c r="BJ318" s="13"/>
    </row>
    <row r="319" spans="1:62" x14ac:dyDescent="0.25">
      <c r="A319" s="13"/>
      <c r="B319" s="28"/>
      <c r="C319" s="28"/>
      <c r="D319" s="28"/>
      <c r="E319" s="13"/>
      <c r="F319" s="13"/>
      <c r="G319" s="13"/>
      <c r="H319" s="13"/>
      <c r="I319" s="13"/>
      <c r="J319" s="13"/>
      <c r="K319" s="28"/>
      <c r="L319" s="13"/>
      <c r="M319" s="13"/>
      <c r="N319" s="13"/>
      <c r="O319" s="13"/>
      <c r="P319" s="13"/>
      <c r="Q319" s="13"/>
      <c r="R319" s="13"/>
      <c r="S319" s="13"/>
      <c r="T319" s="13"/>
      <c r="U319" s="28"/>
      <c r="V319" s="28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28"/>
      <c r="BH319" s="13"/>
      <c r="BI319" s="13"/>
      <c r="BJ319" s="13"/>
    </row>
    <row r="320" spans="1:62" x14ac:dyDescent="0.25">
      <c r="A320" s="13"/>
      <c r="B320" s="28"/>
      <c r="C320" s="28"/>
      <c r="D320" s="28"/>
      <c r="E320" s="13"/>
      <c r="F320" s="13"/>
      <c r="G320" s="13"/>
      <c r="H320" s="13"/>
      <c r="I320" s="13"/>
      <c r="J320" s="13"/>
      <c r="K320" s="28"/>
      <c r="L320" s="13"/>
      <c r="M320" s="13"/>
      <c r="N320" s="13"/>
      <c r="O320" s="13"/>
      <c r="P320" s="13"/>
      <c r="Q320" s="13"/>
      <c r="R320" s="13"/>
      <c r="S320" s="13"/>
      <c r="T320" s="13"/>
      <c r="U320" s="28"/>
      <c r="V320" s="28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28"/>
      <c r="BH320" s="13"/>
      <c r="BI320" s="13"/>
      <c r="BJ320" s="13"/>
    </row>
    <row r="321" spans="1:62" x14ac:dyDescent="0.25">
      <c r="A321" s="13"/>
      <c r="B321" s="28"/>
      <c r="C321" s="28"/>
      <c r="D321" s="28"/>
      <c r="E321" s="13"/>
      <c r="F321" s="13"/>
      <c r="G321" s="13"/>
      <c r="H321" s="13"/>
      <c r="I321" s="13"/>
      <c r="J321" s="13"/>
      <c r="K321" s="28"/>
      <c r="L321" s="13"/>
      <c r="M321" s="13"/>
      <c r="N321" s="13"/>
      <c r="O321" s="13"/>
      <c r="P321" s="13"/>
      <c r="Q321" s="13"/>
      <c r="R321" s="13"/>
      <c r="S321" s="13"/>
      <c r="T321" s="13"/>
      <c r="U321" s="28"/>
      <c r="V321" s="28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28"/>
      <c r="BH321" s="13"/>
      <c r="BI321" s="13"/>
      <c r="BJ321" s="13"/>
    </row>
    <row r="322" spans="1:62" x14ac:dyDescent="0.25">
      <c r="A322" s="13"/>
      <c r="B322" s="28"/>
      <c r="C322" s="28"/>
      <c r="D322" s="28"/>
      <c r="E322" s="13"/>
      <c r="F322" s="13"/>
      <c r="G322" s="13"/>
      <c r="H322" s="13"/>
      <c r="I322" s="13"/>
      <c r="J322" s="13"/>
      <c r="K322" s="28"/>
      <c r="L322" s="13"/>
      <c r="M322" s="13"/>
      <c r="N322" s="13"/>
      <c r="O322" s="13"/>
      <c r="P322" s="13"/>
      <c r="Q322" s="13"/>
      <c r="R322" s="13"/>
      <c r="S322" s="13"/>
      <c r="T322" s="13"/>
      <c r="U322" s="28"/>
      <c r="V322" s="28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28"/>
      <c r="BH322" s="13"/>
      <c r="BI322" s="13"/>
      <c r="BJ322" s="13"/>
    </row>
    <row r="323" spans="1:62" x14ac:dyDescent="0.25">
      <c r="A323" s="13"/>
      <c r="B323" s="28"/>
      <c r="C323" s="28"/>
      <c r="D323" s="28"/>
      <c r="E323" s="13"/>
      <c r="F323" s="13"/>
      <c r="G323" s="13"/>
      <c r="H323" s="13"/>
      <c r="I323" s="13"/>
      <c r="J323" s="13"/>
      <c r="K323" s="28"/>
      <c r="L323" s="13"/>
      <c r="M323" s="13"/>
      <c r="N323" s="13"/>
      <c r="O323" s="13"/>
      <c r="P323" s="13"/>
      <c r="Q323" s="13"/>
      <c r="R323" s="13"/>
      <c r="S323" s="13"/>
      <c r="T323" s="13"/>
      <c r="U323" s="28"/>
      <c r="V323" s="28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28"/>
      <c r="BH323" s="13"/>
      <c r="BI323" s="13"/>
      <c r="BJ323" s="13"/>
    </row>
    <row r="324" spans="1:62" x14ac:dyDescent="0.25">
      <c r="A324" s="13"/>
      <c r="B324" s="28"/>
      <c r="C324" s="28"/>
      <c r="D324" s="28"/>
      <c r="E324" s="13"/>
      <c r="F324" s="13"/>
      <c r="G324" s="13"/>
      <c r="H324" s="13"/>
      <c r="I324" s="13"/>
      <c r="J324" s="13"/>
      <c r="K324" s="28"/>
      <c r="L324" s="13"/>
      <c r="M324" s="13"/>
      <c r="N324" s="13"/>
      <c r="O324" s="13"/>
      <c r="P324" s="13"/>
      <c r="Q324" s="13"/>
      <c r="R324" s="13"/>
      <c r="S324" s="13"/>
      <c r="T324" s="13"/>
      <c r="U324" s="28"/>
      <c r="V324" s="28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28"/>
      <c r="BH324" s="13"/>
      <c r="BI324" s="13"/>
      <c r="BJ324" s="13"/>
    </row>
    <row r="325" spans="1:62" x14ac:dyDescent="0.25">
      <c r="A325" s="13"/>
      <c r="B325" s="28"/>
      <c r="C325" s="28"/>
      <c r="D325" s="28"/>
      <c r="E325" s="13"/>
      <c r="F325" s="13"/>
      <c r="G325" s="13"/>
      <c r="H325" s="13"/>
      <c r="I325" s="13"/>
      <c r="J325" s="13"/>
      <c r="K325" s="28"/>
      <c r="L325" s="13"/>
      <c r="M325" s="13"/>
      <c r="N325" s="13"/>
      <c r="O325" s="13"/>
      <c r="P325" s="13"/>
      <c r="Q325" s="13"/>
      <c r="R325" s="13"/>
      <c r="S325" s="13"/>
      <c r="T325" s="13"/>
      <c r="U325" s="28"/>
      <c r="V325" s="28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28"/>
      <c r="BH325" s="13"/>
      <c r="BI325" s="13"/>
      <c r="BJ325" s="13"/>
    </row>
    <row r="326" spans="1:62" x14ac:dyDescent="0.25">
      <c r="A326" s="13"/>
      <c r="B326" s="28"/>
      <c r="C326" s="28"/>
      <c r="D326" s="28"/>
      <c r="E326" s="13"/>
      <c r="F326" s="13"/>
      <c r="G326" s="13"/>
      <c r="H326" s="13"/>
      <c r="I326" s="13"/>
      <c r="J326" s="13"/>
      <c r="K326" s="28"/>
      <c r="L326" s="13"/>
      <c r="M326" s="13"/>
      <c r="N326" s="13"/>
      <c r="O326" s="13"/>
      <c r="P326" s="13"/>
      <c r="Q326" s="13"/>
      <c r="R326" s="13"/>
      <c r="S326" s="13"/>
      <c r="T326" s="13"/>
      <c r="U326" s="28"/>
      <c r="V326" s="28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28"/>
      <c r="BH326" s="13"/>
      <c r="BI326" s="13"/>
      <c r="BJ326" s="13"/>
    </row>
    <row r="327" spans="1:62" x14ac:dyDescent="0.25">
      <c r="A327" s="13"/>
      <c r="B327" s="28"/>
      <c r="C327" s="28"/>
      <c r="D327" s="28"/>
      <c r="E327" s="13"/>
      <c r="F327" s="13"/>
      <c r="G327" s="13"/>
      <c r="H327" s="13"/>
      <c r="I327" s="13"/>
      <c r="J327" s="13"/>
      <c r="K327" s="28"/>
      <c r="L327" s="13"/>
      <c r="M327" s="13"/>
      <c r="N327" s="13"/>
      <c r="O327" s="13"/>
      <c r="P327" s="13"/>
      <c r="Q327" s="13"/>
      <c r="R327" s="13"/>
      <c r="S327" s="13"/>
      <c r="T327" s="13"/>
      <c r="U327" s="28"/>
      <c r="V327" s="28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28"/>
      <c r="BH327" s="13"/>
      <c r="BI327" s="13"/>
      <c r="BJ327" s="13"/>
    </row>
    <row r="328" spans="1:62" x14ac:dyDescent="0.25">
      <c r="A328" s="13"/>
      <c r="B328" s="28"/>
      <c r="C328" s="28"/>
      <c r="D328" s="28"/>
      <c r="E328" s="13"/>
      <c r="F328" s="13"/>
      <c r="G328" s="13"/>
      <c r="H328" s="13"/>
      <c r="I328" s="13"/>
      <c r="J328" s="13"/>
      <c r="K328" s="28"/>
      <c r="L328" s="13"/>
      <c r="M328" s="13"/>
      <c r="N328" s="13"/>
      <c r="O328" s="13"/>
      <c r="P328" s="13"/>
      <c r="Q328" s="13"/>
      <c r="R328" s="13"/>
      <c r="S328" s="13"/>
      <c r="T328" s="13"/>
      <c r="U328" s="28"/>
      <c r="V328" s="28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28"/>
      <c r="BH328" s="13"/>
      <c r="BI328" s="13"/>
      <c r="BJ328" s="13"/>
    </row>
    <row r="329" spans="1:62" x14ac:dyDescent="0.25">
      <c r="A329" s="13"/>
      <c r="B329" s="28"/>
      <c r="C329" s="28"/>
      <c r="D329" s="28"/>
      <c r="E329" s="13"/>
      <c r="F329" s="13"/>
      <c r="G329" s="13"/>
      <c r="H329" s="13"/>
      <c r="I329" s="13"/>
      <c r="J329" s="13"/>
      <c r="K329" s="28"/>
      <c r="L329" s="13"/>
      <c r="M329" s="13"/>
      <c r="N329" s="13"/>
      <c r="O329" s="13"/>
      <c r="P329" s="13"/>
      <c r="Q329" s="13"/>
      <c r="R329" s="13"/>
      <c r="S329" s="13"/>
      <c r="T329" s="13"/>
      <c r="U329" s="28"/>
      <c r="V329" s="28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28"/>
      <c r="BH329" s="13"/>
      <c r="BI329" s="13"/>
      <c r="BJ329" s="13"/>
    </row>
    <row r="330" spans="1:62" x14ac:dyDescent="0.25">
      <c r="A330" s="13"/>
      <c r="B330" s="28"/>
      <c r="C330" s="28"/>
      <c r="D330" s="28"/>
      <c r="E330" s="13"/>
      <c r="F330" s="13"/>
      <c r="G330" s="13"/>
      <c r="H330" s="13"/>
      <c r="I330" s="13"/>
      <c r="J330" s="13"/>
      <c r="K330" s="28"/>
      <c r="L330" s="13"/>
      <c r="M330" s="13"/>
      <c r="N330" s="13"/>
      <c r="O330" s="13"/>
      <c r="P330" s="13"/>
      <c r="Q330" s="13"/>
      <c r="R330" s="13"/>
      <c r="S330" s="13"/>
      <c r="T330" s="13"/>
      <c r="U330" s="28"/>
      <c r="V330" s="28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28"/>
      <c r="BH330" s="13"/>
      <c r="BI330" s="13"/>
      <c r="BJ330" s="13"/>
    </row>
    <row r="331" spans="1:62" x14ac:dyDescent="0.25">
      <c r="A331" s="13"/>
      <c r="B331" s="28"/>
      <c r="C331" s="28"/>
      <c r="D331" s="28"/>
      <c r="E331" s="13"/>
      <c r="F331" s="13"/>
      <c r="G331" s="13"/>
      <c r="H331" s="13"/>
      <c r="I331" s="13"/>
      <c r="J331" s="13"/>
      <c r="K331" s="28"/>
      <c r="L331" s="13"/>
      <c r="M331" s="13"/>
      <c r="N331" s="13"/>
      <c r="O331" s="13"/>
      <c r="P331" s="13"/>
      <c r="Q331" s="13"/>
      <c r="R331" s="13"/>
      <c r="S331" s="13"/>
      <c r="T331" s="13"/>
      <c r="U331" s="28"/>
      <c r="V331" s="28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28"/>
      <c r="BH331" s="13"/>
      <c r="BI331" s="13"/>
      <c r="BJ331" s="13"/>
    </row>
    <row r="332" spans="1:62" x14ac:dyDescent="0.25">
      <c r="A332" s="13"/>
      <c r="B332" s="28"/>
      <c r="C332" s="28"/>
      <c r="D332" s="28"/>
      <c r="E332" s="13"/>
      <c r="F332" s="13"/>
      <c r="G332" s="13"/>
      <c r="H332" s="13"/>
      <c r="I332" s="13"/>
      <c r="J332" s="13"/>
      <c r="K332" s="28"/>
      <c r="L332" s="13"/>
      <c r="M332" s="13"/>
      <c r="N332" s="13"/>
      <c r="O332" s="13"/>
      <c r="P332" s="13"/>
      <c r="Q332" s="13"/>
      <c r="R332" s="13"/>
      <c r="S332" s="13"/>
      <c r="T332" s="13"/>
      <c r="U332" s="28"/>
      <c r="V332" s="28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28"/>
      <c r="BH332" s="13"/>
      <c r="BI332" s="13"/>
      <c r="BJ332" s="13"/>
    </row>
    <row r="333" spans="1:62" x14ac:dyDescent="0.25">
      <c r="A333" s="13"/>
      <c r="B333" s="28"/>
      <c r="C333" s="28"/>
      <c r="D333" s="28"/>
      <c r="E333" s="13"/>
      <c r="F333" s="13"/>
      <c r="G333" s="13"/>
      <c r="H333" s="13"/>
      <c r="I333" s="13"/>
      <c r="J333" s="13"/>
      <c r="K333" s="28"/>
      <c r="L333" s="13"/>
      <c r="M333" s="13"/>
      <c r="N333" s="13"/>
      <c r="O333" s="13"/>
      <c r="P333" s="13"/>
      <c r="Q333" s="13"/>
      <c r="R333" s="13"/>
      <c r="S333" s="13"/>
      <c r="T333" s="13"/>
      <c r="U333" s="28"/>
      <c r="V333" s="28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28"/>
      <c r="BH333" s="13"/>
      <c r="BI333" s="13"/>
      <c r="BJ333" s="13"/>
    </row>
    <row r="334" spans="1:62" x14ac:dyDescent="0.25">
      <c r="A334" s="13"/>
      <c r="B334" s="28"/>
      <c r="C334" s="28"/>
      <c r="D334" s="28"/>
      <c r="E334" s="13"/>
      <c r="F334" s="13"/>
      <c r="G334" s="13"/>
      <c r="H334" s="13"/>
      <c r="I334" s="13"/>
      <c r="J334" s="13"/>
      <c r="K334" s="28"/>
      <c r="L334" s="13"/>
      <c r="M334" s="13"/>
      <c r="N334" s="13"/>
      <c r="O334" s="13"/>
      <c r="P334" s="13"/>
      <c r="Q334" s="13"/>
      <c r="R334" s="13"/>
      <c r="S334" s="13"/>
      <c r="T334" s="13"/>
      <c r="U334" s="28"/>
      <c r="V334" s="28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28"/>
      <c r="BH334" s="13"/>
      <c r="BI334" s="13"/>
      <c r="BJ334" s="13"/>
    </row>
    <row r="335" spans="1:62" x14ac:dyDescent="0.25">
      <c r="A335" s="13"/>
      <c r="B335" s="28"/>
      <c r="C335" s="28"/>
      <c r="D335" s="28"/>
      <c r="E335" s="13"/>
      <c r="F335" s="13"/>
      <c r="G335" s="13"/>
      <c r="H335" s="13"/>
      <c r="I335" s="13"/>
      <c r="J335" s="13"/>
      <c r="K335" s="28"/>
      <c r="L335" s="13"/>
      <c r="M335" s="13"/>
      <c r="N335" s="13"/>
      <c r="O335" s="13"/>
      <c r="P335" s="13"/>
      <c r="Q335" s="13"/>
      <c r="R335" s="13"/>
      <c r="S335" s="13"/>
      <c r="T335" s="13"/>
      <c r="U335" s="28"/>
      <c r="V335" s="28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28"/>
      <c r="BH335" s="13"/>
      <c r="BI335" s="13"/>
      <c r="BJ335" s="13"/>
    </row>
    <row r="336" spans="1:62" x14ac:dyDescent="0.25">
      <c r="A336" s="13"/>
      <c r="B336" s="28"/>
      <c r="C336" s="28"/>
      <c r="D336" s="28"/>
      <c r="E336" s="13"/>
      <c r="F336" s="13"/>
      <c r="G336" s="13"/>
      <c r="H336" s="13"/>
      <c r="I336" s="13"/>
      <c r="J336" s="13"/>
      <c r="K336" s="28"/>
      <c r="L336" s="13"/>
      <c r="M336" s="13"/>
      <c r="N336" s="13"/>
      <c r="O336" s="13"/>
      <c r="P336" s="13"/>
      <c r="Q336" s="13"/>
      <c r="R336" s="13"/>
      <c r="S336" s="13"/>
      <c r="T336" s="13"/>
      <c r="U336" s="28"/>
      <c r="V336" s="28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28"/>
      <c r="BH336" s="13"/>
      <c r="BI336" s="13"/>
      <c r="BJ336" s="13"/>
    </row>
    <row r="337" spans="1:62" x14ac:dyDescent="0.25">
      <c r="A337" s="13"/>
      <c r="B337" s="28"/>
      <c r="C337" s="28"/>
      <c r="D337" s="28"/>
      <c r="E337" s="13"/>
      <c r="F337" s="13"/>
      <c r="G337" s="13"/>
      <c r="H337" s="13"/>
      <c r="I337" s="13"/>
      <c r="J337" s="13"/>
      <c r="K337" s="28"/>
      <c r="L337" s="13"/>
      <c r="M337" s="13"/>
      <c r="N337" s="13"/>
      <c r="O337" s="13"/>
      <c r="P337" s="13"/>
      <c r="Q337" s="13"/>
      <c r="R337" s="13"/>
      <c r="S337" s="13"/>
      <c r="T337" s="13"/>
      <c r="U337" s="28"/>
      <c r="V337" s="28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28"/>
      <c r="BH337" s="13"/>
      <c r="BI337" s="13"/>
      <c r="BJ337" s="13"/>
    </row>
    <row r="338" spans="1:62" x14ac:dyDescent="0.25">
      <c r="A338" s="13"/>
      <c r="B338" s="28"/>
      <c r="C338" s="28"/>
      <c r="D338" s="28"/>
      <c r="E338" s="13"/>
      <c r="F338" s="13"/>
      <c r="G338" s="13"/>
      <c r="H338" s="13"/>
      <c r="I338" s="13"/>
      <c r="J338" s="13"/>
      <c r="K338" s="28"/>
      <c r="L338" s="13"/>
      <c r="M338" s="13"/>
      <c r="N338" s="13"/>
      <c r="O338" s="13"/>
      <c r="P338" s="13"/>
      <c r="Q338" s="13"/>
      <c r="R338" s="13"/>
      <c r="S338" s="13"/>
      <c r="T338" s="13"/>
      <c r="U338" s="28"/>
      <c r="V338" s="28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28"/>
      <c r="BH338" s="13"/>
      <c r="BI338" s="13"/>
      <c r="BJ338" s="13"/>
    </row>
    <row r="339" spans="1:62" x14ac:dyDescent="0.25">
      <c r="A339" s="13"/>
      <c r="B339" s="28"/>
      <c r="C339" s="28"/>
      <c r="D339" s="28"/>
      <c r="E339" s="13"/>
      <c r="F339" s="13"/>
      <c r="G339" s="13"/>
      <c r="H339" s="13"/>
      <c r="I339" s="13"/>
      <c r="J339" s="13"/>
      <c r="K339" s="28"/>
      <c r="L339" s="13"/>
      <c r="M339" s="13"/>
      <c r="N339" s="13"/>
      <c r="O339" s="13"/>
      <c r="P339" s="13"/>
      <c r="Q339" s="13"/>
      <c r="R339" s="13"/>
      <c r="S339" s="13"/>
      <c r="T339" s="13"/>
      <c r="U339" s="28"/>
      <c r="V339" s="28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28"/>
      <c r="BH339" s="13"/>
      <c r="BI339" s="13"/>
      <c r="BJ339" s="13"/>
    </row>
    <row r="340" spans="1:62" x14ac:dyDescent="0.25">
      <c r="A340" s="13"/>
      <c r="B340" s="28"/>
      <c r="C340" s="28"/>
      <c r="D340" s="28"/>
      <c r="E340" s="13"/>
      <c r="F340" s="13"/>
      <c r="G340" s="13"/>
      <c r="H340" s="13"/>
      <c r="I340" s="13"/>
      <c r="J340" s="13"/>
      <c r="K340" s="28"/>
      <c r="L340" s="13"/>
      <c r="M340" s="13"/>
      <c r="N340" s="13"/>
      <c r="O340" s="13"/>
      <c r="P340" s="13"/>
      <c r="Q340" s="13"/>
      <c r="R340" s="13"/>
      <c r="S340" s="13"/>
      <c r="T340" s="13"/>
      <c r="U340" s="28"/>
      <c r="V340" s="28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28"/>
      <c r="BH340" s="13"/>
      <c r="BI340" s="13"/>
      <c r="BJ340" s="13"/>
    </row>
    <row r="341" spans="1:62" x14ac:dyDescent="0.25">
      <c r="A341" s="13"/>
      <c r="B341" s="28"/>
      <c r="C341" s="28"/>
      <c r="D341" s="28"/>
      <c r="E341" s="13"/>
      <c r="F341" s="13"/>
      <c r="G341" s="13"/>
      <c r="H341" s="13"/>
      <c r="I341" s="13"/>
      <c r="J341" s="13"/>
      <c r="K341" s="28"/>
      <c r="L341" s="13"/>
      <c r="M341" s="13"/>
      <c r="N341" s="13"/>
      <c r="O341" s="13"/>
      <c r="P341" s="13"/>
      <c r="Q341" s="13"/>
      <c r="R341" s="13"/>
      <c r="S341" s="13"/>
      <c r="T341" s="13"/>
      <c r="U341" s="28"/>
      <c r="V341" s="28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28"/>
      <c r="BH341" s="13"/>
      <c r="BI341" s="13"/>
      <c r="BJ341" s="13"/>
    </row>
    <row r="342" spans="1:62" x14ac:dyDescent="0.25">
      <c r="A342" s="13"/>
      <c r="B342" s="28"/>
      <c r="C342" s="28"/>
      <c r="D342" s="28"/>
      <c r="E342" s="13"/>
      <c r="F342" s="13"/>
      <c r="G342" s="13"/>
      <c r="H342" s="13"/>
      <c r="I342" s="13"/>
      <c r="J342" s="13"/>
      <c r="K342" s="28"/>
      <c r="L342" s="13"/>
      <c r="M342" s="13"/>
      <c r="N342" s="13"/>
      <c r="O342" s="13"/>
      <c r="P342" s="13"/>
      <c r="Q342" s="13"/>
      <c r="R342" s="13"/>
      <c r="S342" s="13"/>
      <c r="T342" s="13"/>
      <c r="U342" s="28"/>
      <c r="V342" s="28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28"/>
      <c r="BH342" s="13"/>
      <c r="BI342" s="13"/>
      <c r="BJ342" s="13"/>
    </row>
    <row r="343" spans="1:62" x14ac:dyDescent="0.25">
      <c r="A343" s="13"/>
      <c r="B343" s="28"/>
      <c r="C343" s="28"/>
      <c r="D343" s="28"/>
      <c r="E343" s="13"/>
      <c r="F343" s="13"/>
      <c r="G343" s="13"/>
      <c r="H343" s="13"/>
      <c r="I343" s="13"/>
      <c r="J343" s="13"/>
      <c r="K343" s="28"/>
      <c r="L343" s="13"/>
      <c r="M343" s="13"/>
      <c r="N343" s="13"/>
      <c r="O343" s="13"/>
      <c r="P343" s="13"/>
      <c r="Q343" s="13"/>
      <c r="R343" s="13"/>
      <c r="S343" s="13"/>
      <c r="T343" s="13"/>
      <c r="U343" s="28"/>
      <c r="V343" s="28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28"/>
      <c r="BH343" s="13"/>
      <c r="BI343" s="13"/>
      <c r="BJ343" s="13"/>
    </row>
    <row r="344" spans="1:62" x14ac:dyDescent="0.25">
      <c r="A344" s="13"/>
      <c r="B344" s="28"/>
      <c r="C344" s="28"/>
      <c r="D344" s="28"/>
      <c r="E344" s="13"/>
      <c r="F344" s="13"/>
      <c r="G344" s="13"/>
      <c r="H344" s="13"/>
      <c r="I344" s="13"/>
      <c r="J344" s="13"/>
      <c r="K344" s="28"/>
      <c r="L344" s="13"/>
      <c r="M344" s="13"/>
      <c r="N344" s="13"/>
      <c r="O344" s="13"/>
      <c r="P344" s="13"/>
      <c r="Q344" s="13"/>
      <c r="R344" s="13"/>
      <c r="S344" s="13"/>
      <c r="T344" s="13"/>
      <c r="U344" s="28"/>
      <c r="V344" s="28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28"/>
      <c r="BH344" s="13"/>
      <c r="BI344" s="13"/>
      <c r="BJ344" s="13"/>
    </row>
    <row r="345" spans="1:62" x14ac:dyDescent="0.25">
      <c r="A345" s="13"/>
      <c r="B345" s="28"/>
      <c r="C345" s="28"/>
      <c r="D345" s="28"/>
      <c r="E345" s="13"/>
      <c r="F345" s="13"/>
      <c r="G345" s="13"/>
      <c r="H345" s="13"/>
      <c r="I345" s="13"/>
      <c r="J345" s="13"/>
      <c r="K345" s="28"/>
      <c r="L345" s="13"/>
      <c r="M345" s="13"/>
      <c r="N345" s="13"/>
      <c r="O345" s="13"/>
      <c r="P345" s="13"/>
      <c r="Q345" s="13"/>
      <c r="R345" s="13"/>
      <c r="S345" s="13"/>
      <c r="T345" s="13"/>
      <c r="U345" s="28"/>
      <c r="V345" s="28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28"/>
      <c r="BH345" s="13"/>
      <c r="BI345" s="13"/>
      <c r="BJ345" s="13"/>
    </row>
    <row r="346" spans="1:62" x14ac:dyDescent="0.25">
      <c r="A346" s="13"/>
      <c r="B346" s="28"/>
      <c r="C346" s="28"/>
      <c r="D346" s="28"/>
      <c r="E346" s="13"/>
      <c r="F346" s="13"/>
      <c r="G346" s="13"/>
      <c r="H346" s="13"/>
      <c r="I346" s="13"/>
      <c r="J346" s="13"/>
      <c r="K346" s="28"/>
      <c r="L346" s="13"/>
      <c r="M346" s="13"/>
      <c r="N346" s="13"/>
      <c r="O346" s="13"/>
      <c r="P346" s="13"/>
      <c r="Q346" s="13"/>
      <c r="R346" s="13"/>
      <c r="S346" s="13"/>
      <c r="T346" s="13"/>
      <c r="U346" s="28"/>
      <c r="V346" s="28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28"/>
      <c r="BH346" s="13"/>
      <c r="BI346" s="13"/>
      <c r="BJ346" s="13"/>
    </row>
    <row r="347" spans="1:62" x14ac:dyDescent="0.25">
      <c r="A347" s="13"/>
      <c r="B347" s="28"/>
      <c r="C347" s="28"/>
      <c r="D347" s="28"/>
      <c r="E347" s="13"/>
      <c r="F347" s="13"/>
      <c r="G347" s="13"/>
      <c r="H347" s="13"/>
      <c r="I347" s="13"/>
      <c r="J347" s="13"/>
      <c r="K347" s="28"/>
      <c r="L347" s="13"/>
      <c r="M347" s="13"/>
      <c r="N347" s="13"/>
      <c r="O347" s="13"/>
      <c r="P347" s="13"/>
      <c r="Q347" s="13"/>
      <c r="R347" s="13"/>
      <c r="S347" s="13"/>
      <c r="T347" s="13"/>
      <c r="U347" s="28"/>
      <c r="V347" s="28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28"/>
      <c r="BH347" s="13"/>
      <c r="BI347" s="13"/>
      <c r="BJ347" s="13"/>
    </row>
    <row r="348" spans="1:62" x14ac:dyDescent="0.25">
      <c r="A348" s="13"/>
      <c r="B348" s="28"/>
      <c r="C348" s="28"/>
      <c r="D348" s="28"/>
      <c r="E348" s="13"/>
      <c r="F348" s="13"/>
      <c r="G348" s="13"/>
      <c r="H348" s="13"/>
      <c r="I348" s="13"/>
      <c r="J348" s="13"/>
      <c r="K348" s="28"/>
      <c r="L348" s="13"/>
      <c r="M348" s="13"/>
      <c r="N348" s="13"/>
      <c r="O348" s="13"/>
      <c r="P348" s="13"/>
      <c r="Q348" s="13"/>
      <c r="R348" s="13"/>
      <c r="S348" s="13"/>
      <c r="T348" s="13"/>
      <c r="U348" s="28"/>
      <c r="V348" s="28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28"/>
      <c r="BH348" s="13"/>
      <c r="BI348" s="13"/>
      <c r="BJ348" s="13"/>
    </row>
    <row r="349" spans="1:62" x14ac:dyDescent="0.25">
      <c r="A349" s="13"/>
      <c r="B349" s="28"/>
      <c r="C349" s="28"/>
      <c r="D349" s="28"/>
      <c r="E349" s="13"/>
      <c r="F349" s="13"/>
      <c r="G349" s="13"/>
      <c r="H349" s="13"/>
      <c r="I349" s="13"/>
      <c r="J349" s="13"/>
      <c r="K349" s="28"/>
      <c r="L349" s="13"/>
      <c r="M349" s="13"/>
      <c r="N349" s="13"/>
      <c r="O349" s="13"/>
      <c r="P349" s="13"/>
      <c r="Q349" s="13"/>
      <c r="R349" s="13"/>
      <c r="S349" s="13"/>
      <c r="T349" s="13"/>
      <c r="U349" s="28"/>
      <c r="V349" s="28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28"/>
      <c r="BH349" s="13"/>
      <c r="BI349" s="13"/>
      <c r="BJ349" s="13"/>
    </row>
    <row r="350" spans="1:62" x14ac:dyDescent="0.25">
      <c r="A350" s="13"/>
      <c r="B350" s="28"/>
      <c r="C350" s="28"/>
      <c r="D350" s="28"/>
      <c r="E350" s="13"/>
      <c r="F350" s="13"/>
      <c r="G350" s="13"/>
      <c r="H350" s="13"/>
      <c r="I350" s="13"/>
      <c r="J350" s="13"/>
      <c r="K350" s="28"/>
      <c r="L350" s="13"/>
      <c r="M350" s="13"/>
      <c r="N350" s="13"/>
      <c r="O350" s="13"/>
      <c r="P350" s="13"/>
      <c r="Q350" s="13"/>
      <c r="R350" s="13"/>
      <c r="S350" s="13"/>
      <c r="T350" s="13"/>
      <c r="U350" s="28"/>
      <c r="V350" s="28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28"/>
      <c r="BH350" s="13"/>
      <c r="BI350" s="13"/>
      <c r="BJ350" s="13"/>
    </row>
    <row r="351" spans="1:62" x14ac:dyDescent="0.25">
      <c r="A351" s="13"/>
      <c r="B351" s="28"/>
      <c r="C351" s="28"/>
      <c r="D351" s="28"/>
      <c r="E351" s="13"/>
      <c r="F351" s="13"/>
      <c r="G351" s="13"/>
      <c r="H351" s="13"/>
      <c r="I351" s="13"/>
      <c r="J351" s="13"/>
      <c r="K351" s="28"/>
      <c r="L351" s="13"/>
      <c r="M351" s="13"/>
      <c r="N351" s="13"/>
      <c r="O351" s="13"/>
      <c r="P351" s="13"/>
      <c r="Q351" s="13"/>
      <c r="R351" s="13"/>
      <c r="S351" s="13"/>
      <c r="T351" s="13"/>
      <c r="U351" s="28"/>
      <c r="V351" s="28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28"/>
      <c r="BH351" s="13"/>
      <c r="BI351" s="13"/>
      <c r="BJ351" s="13"/>
    </row>
    <row r="352" spans="1:62" x14ac:dyDescent="0.25">
      <c r="A352" s="13"/>
      <c r="B352" s="28"/>
      <c r="C352" s="28"/>
      <c r="D352" s="28"/>
      <c r="E352" s="13"/>
      <c r="F352" s="13"/>
      <c r="G352" s="13"/>
      <c r="H352" s="13"/>
      <c r="I352" s="13"/>
      <c r="J352" s="13"/>
      <c r="K352" s="28"/>
      <c r="L352" s="13"/>
      <c r="M352" s="13"/>
      <c r="N352" s="13"/>
      <c r="O352" s="13"/>
      <c r="P352" s="13"/>
      <c r="Q352" s="13"/>
      <c r="R352" s="13"/>
      <c r="S352" s="13"/>
      <c r="T352" s="13"/>
      <c r="U352" s="28"/>
      <c r="V352" s="28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28"/>
      <c r="BH352" s="13"/>
      <c r="BI352" s="13"/>
      <c r="BJ352" s="13"/>
    </row>
    <row r="353" spans="1:62" x14ac:dyDescent="0.25">
      <c r="A353" s="13"/>
      <c r="B353" s="28"/>
      <c r="C353" s="28"/>
      <c r="D353" s="28"/>
      <c r="E353" s="13"/>
      <c r="F353" s="13"/>
      <c r="G353" s="13"/>
      <c r="H353" s="13"/>
      <c r="I353" s="13"/>
      <c r="J353" s="13"/>
      <c r="K353" s="28"/>
      <c r="L353" s="13"/>
      <c r="M353" s="13"/>
      <c r="N353" s="13"/>
      <c r="O353" s="13"/>
      <c r="P353" s="13"/>
      <c r="Q353" s="13"/>
      <c r="R353" s="13"/>
      <c r="S353" s="13"/>
      <c r="T353" s="13"/>
      <c r="U353" s="28"/>
      <c r="V353" s="28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28"/>
      <c r="BH353" s="13"/>
      <c r="BI353" s="13"/>
      <c r="BJ353" s="13"/>
    </row>
    <row r="354" spans="1:62" x14ac:dyDescent="0.25">
      <c r="A354" s="13"/>
      <c r="B354" s="28"/>
      <c r="C354" s="28"/>
      <c r="D354" s="28"/>
      <c r="E354" s="13"/>
      <c r="F354" s="13"/>
      <c r="G354" s="13"/>
      <c r="H354" s="13"/>
      <c r="I354" s="13"/>
      <c r="J354" s="13"/>
      <c r="K354" s="28"/>
      <c r="L354" s="13"/>
      <c r="M354" s="13"/>
      <c r="N354" s="13"/>
      <c r="O354" s="13"/>
      <c r="P354" s="13"/>
      <c r="Q354" s="13"/>
      <c r="R354" s="13"/>
      <c r="S354" s="13"/>
      <c r="T354" s="13"/>
      <c r="U354" s="28"/>
      <c r="V354" s="28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28"/>
      <c r="BH354" s="13"/>
      <c r="BI354" s="13"/>
      <c r="BJ354" s="13"/>
    </row>
    <row r="355" spans="1:62" x14ac:dyDescent="0.25">
      <c r="A355" s="13"/>
      <c r="B355" s="28"/>
      <c r="C355" s="28"/>
      <c r="D355" s="28"/>
      <c r="E355" s="13"/>
      <c r="F355" s="13"/>
      <c r="G355" s="13"/>
      <c r="H355" s="13"/>
      <c r="I355" s="13"/>
      <c r="J355" s="13"/>
      <c r="K355" s="28"/>
      <c r="L355" s="13"/>
      <c r="M355" s="13"/>
      <c r="N355" s="13"/>
      <c r="O355" s="13"/>
      <c r="P355" s="13"/>
      <c r="Q355" s="13"/>
      <c r="R355" s="13"/>
      <c r="S355" s="13"/>
      <c r="T355" s="13"/>
      <c r="U355" s="28"/>
      <c r="V355" s="28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28"/>
      <c r="BH355" s="13"/>
      <c r="BI355" s="13"/>
      <c r="BJ355" s="13"/>
    </row>
    <row r="356" spans="1:62" x14ac:dyDescent="0.25">
      <c r="A356" s="13"/>
      <c r="B356" s="28"/>
      <c r="C356" s="28"/>
      <c r="D356" s="28"/>
      <c r="E356" s="13"/>
      <c r="F356" s="13"/>
      <c r="G356" s="13"/>
      <c r="H356" s="13"/>
      <c r="I356" s="13"/>
      <c r="J356" s="13"/>
      <c r="K356" s="28"/>
      <c r="L356" s="13"/>
      <c r="M356" s="13"/>
      <c r="N356" s="13"/>
      <c r="O356" s="13"/>
      <c r="P356" s="13"/>
      <c r="Q356" s="13"/>
      <c r="R356" s="13"/>
      <c r="S356" s="13"/>
      <c r="T356" s="13"/>
      <c r="U356" s="28"/>
      <c r="V356" s="28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28"/>
      <c r="BH356" s="13"/>
      <c r="BI356" s="13"/>
      <c r="BJ356" s="13"/>
    </row>
    <row r="357" spans="1:62" x14ac:dyDescent="0.25">
      <c r="A357" s="13"/>
      <c r="B357" s="28"/>
      <c r="C357" s="28"/>
      <c r="D357" s="28"/>
      <c r="E357" s="13"/>
      <c r="F357" s="13"/>
      <c r="G357" s="13"/>
      <c r="H357" s="13"/>
      <c r="I357" s="13"/>
      <c r="J357" s="13"/>
      <c r="K357" s="28"/>
      <c r="L357" s="13"/>
      <c r="M357" s="13"/>
      <c r="N357" s="13"/>
      <c r="O357" s="13"/>
      <c r="P357" s="13"/>
      <c r="Q357" s="13"/>
      <c r="R357" s="13"/>
      <c r="S357" s="13"/>
      <c r="T357" s="13"/>
      <c r="U357" s="28"/>
      <c r="V357" s="28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28"/>
      <c r="BH357" s="13"/>
      <c r="BI357" s="13"/>
      <c r="BJ357" s="13"/>
    </row>
    <row r="358" spans="1:62" x14ac:dyDescent="0.25">
      <c r="A358" s="13"/>
      <c r="B358" s="28"/>
      <c r="C358" s="28"/>
      <c r="D358" s="28"/>
      <c r="E358" s="13"/>
      <c r="F358" s="13"/>
      <c r="G358" s="13"/>
      <c r="H358" s="13"/>
      <c r="I358" s="13"/>
      <c r="J358" s="13"/>
      <c r="K358" s="28"/>
      <c r="L358" s="13"/>
      <c r="M358" s="13"/>
      <c r="N358" s="13"/>
      <c r="O358" s="13"/>
      <c r="P358" s="13"/>
      <c r="Q358" s="13"/>
      <c r="R358" s="13"/>
      <c r="S358" s="13"/>
      <c r="T358" s="13"/>
      <c r="U358" s="28"/>
      <c r="V358" s="28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28"/>
      <c r="BH358" s="13"/>
      <c r="BI358" s="13"/>
      <c r="BJ358" s="13"/>
    </row>
    <row r="359" spans="1:62" x14ac:dyDescent="0.25">
      <c r="A359" s="13"/>
      <c r="B359" s="28"/>
      <c r="C359" s="28"/>
      <c r="D359" s="28"/>
      <c r="E359" s="13"/>
      <c r="F359" s="13"/>
      <c r="G359" s="13"/>
      <c r="H359" s="13"/>
      <c r="I359" s="13"/>
      <c r="J359" s="13"/>
      <c r="K359" s="28"/>
      <c r="L359" s="13"/>
      <c r="M359" s="13"/>
      <c r="N359" s="13"/>
      <c r="O359" s="13"/>
      <c r="P359" s="13"/>
      <c r="Q359" s="13"/>
      <c r="R359" s="13"/>
      <c r="S359" s="13"/>
      <c r="T359" s="13"/>
      <c r="U359" s="28"/>
      <c r="V359" s="28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28"/>
      <c r="BH359" s="13"/>
      <c r="BI359" s="13"/>
      <c r="BJ359" s="13"/>
    </row>
    <row r="360" spans="1:62" x14ac:dyDescent="0.25">
      <c r="A360" s="13"/>
      <c r="B360" s="28"/>
      <c r="C360" s="28"/>
      <c r="D360" s="28"/>
      <c r="E360" s="13"/>
      <c r="F360" s="13"/>
      <c r="G360" s="13"/>
      <c r="H360" s="13"/>
      <c r="I360" s="13"/>
      <c r="J360" s="13"/>
      <c r="K360" s="28"/>
      <c r="L360" s="13"/>
      <c r="M360" s="13"/>
      <c r="N360" s="13"/>
      <c r="O360" s="13"/>
      <c r="P360" s="13"/>
      <c r="Q360" s="13"/>
      <c r="R360" s="13"/>
      <c r="S360" s="13"/>
      <c r="T360" s="13"/>
      <c r="U360" s="28"/>
      <c r="V360" s="28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28"/>
      <c r="BH360" s="13"/>
      <c r="BI360" s="13"/>
      <c r="BJ360" s="13"/>
    </row>
    <row r="361" spans="1:62" x14ac:dyDescent="0.25">
      <c r="A361" s="13"/>
      <c r="B361" s="28"/>
      <c r="C361" s="28"/>
      <c r="D361" s="28"/>
      <c r="E361" s="13"/>
      <c r="F361" s="13"/>
      <c r="G361" s="13"/>
      <c r="H361" s="13"/>
      <c r="I361" s="13"/>
      <c r="J361" s="13"/>
      <c r="K361" s="28"/>
      <c r="L361" s="13"/>
      <c r="M361" s="13"/>
      <c r="N361" s="13"/>
      <c r="O361" s="13"/>
      <c r="P361" s="13"/>
      <c r="Q361" s="13"/>
      <c r="R361" s="13"/>
      <c r="S361" s="13"/>
      <c r="T361" s="13"/>
      <c r="U361" s="28"/>
      <c r="V361" s="28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28"/>
      <c r="BH361" s="13"/>
      <c r="BI361" s="13"/>
      <c r="BJ361" s="13"/>
    </row>
    <row r="362" spans="1:62" x14ac:dyDescent="0.25">
      <c r="A362" s="13"/>
      <c r="B362" s="28"/>
      <c r="C362" s="28"/>
      <c r="D362" s="28"/>
      <c r="E362" s="13"/>
      <c r="F362" s="13"/>
      <c r="G362" s="13"/>
      <c r="H362" s="13"/>
      <c r="I362" s="13"/>
      <c r="J362" s="13"/>
      <c r="K362" s="28"/>
      <c r="L362" s="13"/>
      <c r="M362" s="13"/>
      <c r="N362" s="13"/>
      <c r="O362" s="13"/>
      <c r="P362" s="13"/>
      <c r="Q362" s="13"/>
      <c r="R362" s="13"/>
      <c r="S362" s="13"/>
      <c r="T362" s="13"/>
      <c r="U362" s="28"/>
      <c r="V362" s="28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28"/>
      <c r="BH362" s="13"/>
      <c r="BI362" s="13"/>
      <c r="BJ362" s="13"/>
    </row>
    <row r="363" spans="1:62" x14ac:dyDescent="0.25">
      <c r="A363" s="13"/>
      <c r="B363" s="28"/>
      <c r="C363" s="28"/>
      <c r="D363" s="28"/>
      <c r="E363" s="13"/>
      <c r="F363" s="13"/>
      <c r="G363" s="13"/>
      <c r="H363" s="13"/>
      <c r="I363" s="13"/>
      <c r="J363" s="13"/>
      <c r="K363" s="28"/>
      <c r="L363" s="13"/>
      <c r="M363" s="13"/>
      <c r="N363" s="13"/>
      <c r="O363" s="13"/>
      <c r="P363" s="13"/>
      <c r="Q363" s="13"/>
      <c r="R363" s="13"/>
      <c r="S363" s="13"/>
      <c r="T363" s="13"/>
      <c r="U363" s="28"/>
      <c r="V363" s="28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28"/>
      <c r="BH363" s="13"/>
      <c r="BI363" s="13"/>
      <c r="BJ363" s="13"/>
    </row>
    <row r="364" spans="1:62" x14ac:dyDescent="0.25">
      <c r="A364" s="13"/>
      <c r="B364" s="28"/>
      <c r="C364" s="28"/>
      <c r="D364" s="28"/>
      <c r="E364" s="13"/>
      <c r="F364" s="13"/>
      <c r="G364" s="13"/>
      <c r="H364" s="13"/>
      <c r="I364" s="13"/>
      <c r="J364" s="13"/>
      <c r="K364" s="28"/>
      <c r="L364" s="13"/>
      <c r="M364" s="13"/>
      <c r="N364" s="13"/>
      <c r="O364" s="13"/>
      <c r="P364" s="13"/>
      <c r="Q364" s="13"/>
      <c r="R364" s="13"/>
      <c r="S364" s="13"/>
      <c r="T364" s="13"/>
      <c r="U364" s="28"/>
      <c r="V364" s="28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28"/>
      <c r="BH364" s="13"/>
      <c r="BI364" s="13"/>
      <c r="BJ364" s="13"/>
    </row>
    <row r="365" spans="1:62" x14ac:dyDescent="0.25">
      <c r="A365" s="13"/>
      <c r="B365" s="28"/>
      <c r="C365" s="28"/>
      <c r="D365" s="28"/>
      <c r="E365" s="13"/>
      <c r="F365" s="13"/>
      <c r="G365" s="13"/>
      <c r="H365" s="13"/>
      <c r="I365" s="13"/>
      <c r="J365" s="13"/>
      <c r="K365" s="28"/>
      <c r="L365" s="13"/>
      <c r="M365" s="13"/>
      <c r="N365" s="13"/>
      <c r="O365" s="13"/>
      <c r="P365" s="13"/>
      <c r="Q365" s="13"/>
      <c r="R365" s="13"/>
      <c r="S365" s="13"/>
      <c r="T365" s="13"/>
      <c r="U365" s="28"/>
      <c r="V365" s="28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28"/>
      <c r="BH365" s="13"/>
      <c r="BI365" s="13"/>
      <c r="BJ365" s="13"/>
    </row>
    <row r="366" spans="1:62" x14ac:dyDescent="0.25">
      <c r="A366" s="13"/>
      <c r="B366" s="28"/>
      <c r="C366" s="28"/>
      <c r="D366" s="28"/>
      <c r="E366" s="13"/>
      <c r="F366" s="13"/>
      <c r="G366" s="13"/>
      <c r="H366" s="13"/>
      <c r="I366" s="13"/>
      <c r="J366" s="13"/>
      <c r="K366" s="28"/>
      <c r="L366" s="13"/>
      <c r="M366" s="13"/>
      <c r="N366" s="13"/>
      <c r="O366" s="13"/>
      <c r="P366" s="13"/>
      <c r="Q366" s="13"/>
      <c r="R366" s="13"/>
      <c r="S366" s="13"/>
      <c r="T366" s="13"/>
      <c r="U366" s="28"/>
      <c r="V366" s="28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28"/>
      <c r="BH366" s="13"/>
      <c r="BI366" s="13"/>
      <c r="BJ366" s="13"/>
    </row>
    <row r="367" spans="1:62" x14ac:dyDescent="0.25">
      <c r="A367" s="13"/>
      <c r="B367" s="28"/>
      <c r="C367" s="28"/>
      <c r="D367" s="28"/>
      <c r="E367" s="13"/>
      <c r="F367" s="13"/>
      <c r="G367" s="13"/>
      <c r="H367" s="13"/>
      <c r="I367" s="13"/>
      <c r="J367" s="13"/>
      <c r="K367" s="28"/>
      <c r="L367" s="13"/>
      <c r="M367" s="13"/>
      <c r="N367" s="13"/>
      <c r="O367" s="13"/>
      <c r="P367" s="13"/>
      <c r="Q367" s="13"/>
      <c r="R367" s="13"/>
      <c r="S367" s="13"/>
      <c r="T367" s="13"/>
      <c r="U367" s="28"/>
      <c r="V367" s="28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28"/>
      <c r="BH367" s="13"/>
      <c r="BI367" s="13"/>
      <c r="BJ367" s="13"/>
    </row>
    <row r="368" spans="1:62" x14ac:dyDescent="0.25">
      <c r="A368" s="13"/>
      <c r="B368" s="28"/>
      <c r="C368" s="28"/>
      <c r="D368" s="28"/>
      <c r="E368" s="13"/>
      <c r="F368" s="13"/>
      <c r="G368" s="13"/>
      <c r="H368" s="13"/>
      <c r="I368" s="13"/>
      <c r="J368" s="13"/>
      <c r="K368" s="28"/>
      <c r="L368" s="13"/>
      <c r="M368" s="13"/>
      <c r="N368" s="13"/>
      <c r="O368" s="13"/>
      <c r="P368" s="13"/>
      <c r="Q368" s="13"/>
      <c r="R368" s="13"/>
      <c r="S368" s="13"/>
      <c r="T368" s="13"/>
      <c r="U368" s="28"/>
      <c r="V368" s="28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28"/>
      <c r="BH368" s="13"/>
      <c r="BI368" s="13"/>
      <c r="BJ368" s="13"/>
    </row>
    <row r="369" spans="1:62" x14ac:dyDescent="0.25">
      <c r="A369" s="13"/>
      <c r="B369" s="28"/>
      <c r="C369" s="28"/>
      <c r="D369" s="28"/>
      <c r="E369" s="13"/>
      <c r="F369" s="13"/>
      <c r="G369" s="13"/>
      <c r="H369" s="13"/>
      <c r="I369" s="13"/>
      <c r="J369" s="13"/>
      <c r="K369" s="28"/>
      <c r="L369" s="13"/>
      <c r="M369" s="13"/>
      <c r="N369" s="13"/>
      <c r="O369" s="13"/>
      <c r="P369" s="13"/>
      <c r="Q369" s="13"/>
      <c r="R369" s="13"/>
      <c r="S369" s="13"/>
      <c r="T369" s="13"/>
      <c r="U369" s="28"/>
      <c r="V369" s="28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28"/>
      <c r="BH369" s="13"/>
      <c r="BI369" s="13"/>
      <c r="BJ369" s="13"/>
    </row>
    <row r="370" spans="1:62" x14ac:dyDescent="0.25">
      <c r="A370" s="13"/>
      <c r="B370" s="28"/>
      <c r="C370" s="28"/>
      <c r="D370" s="28"/>
      <c r="E370" s="13"/>
      <c r="F370" s="13"/>
      <c r="G370" s="13"/>
      <c r="H370" s="13"/>
      <c r="I370" s="13"/>
      <c r="J370" s="13"/>
      <c r="K370" s="28"/>
      <c r="L370" s="13"/>
      <c r="M370" s="13"/>
      <c r="N370" s="13"/>
      <c r="O370" s="13"/>
      <c r="P370" s="13"/>
      <c r="Q370" s="13"/>
      <c r="R370" s="13"/>
      <c r="S370" s="13"/>
      <c r="T370" s="13"/>
      <c r="U370" s="28"/>
      <c r="V370" s="28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28"/>
      <c r="BH370" s="13"/>
      <c r="BI370" s="13"/>
      <c r="BJ370" s="13"/>
    </row>
    <row r="371" spans="1:62" x14ac:dyDescent="0.25">
      <c r="A371" s="13"/>
      <c r="B371" s="28"/>
      <c r="C371" s="28"/>
      <c r="D371" s="28"/>
      <c r="E371" s="13"/>
      <c r="F371" s="13"/>
      <c r="G371" s="13"/>
      <c r="H371" s="13"/>
      <c r="I371" s="13"/>
      <c r="J371" s="13"/>
      <c r="K371" s="28"/>
      <c r="L371" s="13"/>
      <c r="M371" s="13"/>
      <c r="N371" s="13"/>
      <c r="O371" s="13"/>
      <c r="P371" s="13"/>
      <c r="Q371" s="13"/>
      <c r="R371" s="13"/>
      <c r="S371" s="13"/>
      <c r="T371" s="13"/>
      <c r="U371" s="28"/>
      <c r="V371" s="28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28"/>
      <c r="BH371" s="13"/>
      <c r="BI371" s="13"/>
      <c r="BJ371" s="13"/>
    </row>
    <row r="372" spans="1:62" x14ac:dyDescent="0.25">
      <c r="A372" s="13"/>
      <c r="B372" s="28"/>
      <c r="C372" s="28"/>
      <c r="D372" s="28"/>
      <c r="E372" s="13"/>
      <c r="F372" s="13"/>
      <c r="G372" s="13"/>
      <c r="H372" s="13"/>
      <c r="I372" s="13"/>
      <c r="J372" s="13"/>
      <c r="K372" s="28"/>
      <c r="L372" s="13"/>
      <c r="M372" s="13"/>
      <c r="N372" s="13"/>
      <c r="O372" s="13"/>
      <c r="P372" s="13"/>
      <c r="Q372" s="13"/>
      <c r="R372" s="13"/>
      <c r="S372" s="13"/>
      <c r="T372" s="13"/>
      <c r="U372" s="28"/>
      <c r="V372" s="28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28"/>
      <c r="BH372" s="13"/>
      <c r="BI372" s="13"/>
      <c r="BJ372" s="13"/>
    </row>
    <row r="373" spans="1:62" x14ac:dyDescent="0.25">
      <c r="A373" s="13"/>
      <c r="B373" s="28"/>
      <c r="C373" s="28"/>
      <c r="D373" s="28"/>
      <c r="E373" s="13"/>
      <c r="F373" s="13"/>
      <c r="G373" s="13"/>
      <c r="H373" s="13"/>
      <c r="I373" s="13"/>
      <c r="J373" s="13"/>
      <c r="K373" s="28"/>
      <c r="L373" s="13"/>
      <c r="M373" s="13"/>
      <c r="N373" s="13"/>
      <c r="O373" s="13"/>
      <c r="P373" s="13"/>
      <c r="Q373" s="13"/>
      <c r="R373" s="13"/>
      <c r="S373" s="13"/>
      <c r="T373" s="13"/>
      <c r="U373" s="28"/>
      <c r="V373" s="28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28"/>
      <c r="BH373" s="13"/>
      <c r="BI373" s="13"/>
      <c r="BJ373" s="13"/>
    </row>
    <row r="374" spans="1:62" x14ac:dyDescent="0.25">
      <c r="A374" s="13"/>
      <c r="B374" s="28"/>
      <c r="C374" s="28"/>
      <c r="D374" s="28"/>
      <c r="E374" s="13"/>
      <c r="F374" s="13"/>
      <c r="G374" s="13"/>
      <c r="H374" s="13"/>
      <c r="I374" s="13"/>
      <c r="J374" s="13"/>
      <c r="K374" s="28"/>
      <c r="L374" s="13"/>
      <c r="M374" s="13"/>
      <c r="N374" s="13"/>
      <c r="O374" s="13"/>
      <c r="P374" s="13"/>
      <c r="Q374" s="13"/>
      <c r="R374" s="13"/>
      <c r="S374" s="13"/>
      <c r="T374" s="13"/>
      <c r="U374" s="28"/>
      <c r="V374" s="28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28"/>
      <c r="BH374" s="13"/>
      <c r="BI374" s="13"/>
      <c r="BJ374" s="13"/>
    </row>
    <row r="375" spans="1:62" x14ac:dyDescent="0.25">
      <c r="A375" s="13"/>
      <c r="B375" s="28"/>
      <c r="C375" s="28"/>
      <c r="D375" s="28"/>
      <c r="E375" s="13"/>
      <c r="F375" s="13"/>
      <c r="G375" s="13"/>
      <c r="H375" s="13"/>
      <c r="I375" s="13"/>
      <c r="J375" s="13"/>
      <c r="K375" s="28"/>
      <c r="L375" s="13"/>
      <c r="M375" s="13"/>
      <c r="N375" s="13"/>
      <c r="O375" s="13"/>
      <c r="P375" s="13"/>
      <c r="Q375" s="13"/>
      <c r="R375" s="13"/>
      <c r="S375" s="13"/>
      <c r="T375" s="13"/>
      <c r="U375" s="28"/>
      <c r="V375" s="28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28"/>
      <c r="BH375" s="13"/>
      <c r="BI375" s="13"/>
      <c r="BJ375" s="13"/>
    </row>
    <row r="376" spans="1:62" x14ac:dyDescent="0.25">
      <c r="A376" s="13"/>
      <c r="B376" s="28"/>
      <c r="C376" s="28"/>
      <c r="D376" s="28"/>
      <c r="E376" s="13"/>
      <c r="F376" s="13"/>
      <c r="G376" s="13"/>
      <c r="H376" s="13"/>
      <c r="I376" s="13"/>
      <c r="J376" s="13"/>
      <c r="K376" s="28"/>
      <c r="L376" s="13"/>
      <c r="M376" s="13"/>
      <c r="N376" s="13"/>
      <c r="O376" s="13"/>
      <c r="P376" s="13"/>
      <c r="Q376" s="13"/>
      <c r="R376" s="13"/>
      <c r="S376" s="13"/>
      <c r="T376" s="13"/>
      <c r="U376" s="28"/>
      <c r="V376" s="28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28"/>
      <c r="BH376" s="13"/>
      <c r="BI376" s="13"/>
      <c r="BJ376" s="13"/>
    </row>
    <row r="377" spans="1:62" x14ac:dyDescent="0.25">
      <c r="A377" s="13"/>
      <c r="B377" s="28"/>
      <c r="C377" s="28"/>
      <c r="D377" s="28"/>
      <c r="E377" s="13"/>
      <c r="F377" s="13"/>
      <c r="G377" s="13"/>
      <c r="H377" s="13"/>
      <c r="I377" s="13"/>
      <c r="J377" s="13"/>
      <c r="K377" s="28"/>
      <c r="L377" s="13"/>
      <c r="M377" s="13"/>
      <c r="N377" s="13"/>
      <c r="O377" s="13"/>
      <c r="P377" s="13"/>
      <c r="Q377" s="13"/>
      <c r="R377" s="13"/>
      <c r="S377" s="13"/>
      <c r="T377" s="13"/>
      <c r="U377" s="28"/>
      <c r="V377" s="28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28"/>
      <c r="BH377" s="13"/>
      <c r="BI377" s="13"/>
      <c r="BJ377" s="13"/>
    </row>
    <row r="378" spans="1:62" x14ac:dyDescent="0.25">
      <c r="A378" s="13"/>
      <c r="B378" s="28"/>
      <c r="C378" s="28"/>
      <c r="D378" s="28"/>
      <c r="E378" s="13"/>
      <c r="F378" s="13"/>
      <c r="G378" s="13"/>
      <c r="H378" s="13"/>
      <c r="I378" s="13"/>
      <c r="J378" s="13"/>
      <c r="K378" s="28"/>
      <c r="L378" s="13"/>
      <c r="M378" s="13"/>
      <c r="N378" s="13"/>
      <c r="O378" s="13"/>
      <c r="P378" s="13"/>
      <c r="Q378" s="13"/>
      <c r="R378" s="13"/>
      <c r="S378" s="13"/>
      <c r="T378" s="13"/>
      <c r="U378" s="28"/>
      <c r="V378" s="28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28"/>
      <c r="BH378" s="13"/>
      <c r="BI378" s="13"/>
      <c r="BJ378" s="13"/>
    </row>
    <row r="379" spans="1:62" x14ac:dyDescent="0.25">
      <c r="A379" s="13"/>
      <c r="B379" s="28"/>
      <c r="C379" s="28"/>
      <c r="D379" s="28"/>
      <c r="E379" s="13"/>
      <c r="F379" s="13"/>
      <c r="G379" s="13"/>
      <c r="H379" s="13"/>
      <c r="I379" s="13"/>
      <c r="J379" s="13"/>
      <c r="K379" s="28"/>
      <c r="L379" s="13"/>
      <c r="M379" s="13"/>
      <c r="N379" s="13"/>
      <c r="O379" s="13"/>
      <c r="P379" s="13"/>
      <c r="Q379" s="13"/>
      <c r="R379" s="13"/>
      <c r="S379" s="13"/>
      <c r="T379" s="13"/>
      <c r="U379" s="28"/>
      <c r="V379" s="28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28"/>
      <c r="BH379" s="13"/>
      <c r="BI379" s="13"/>
      <c r="BJ379" s="13"/>
    </row>
    <row r="380" spans="1:62" x14ac:dyDescent="0.25">
      <c r="A380" s="13"/>
      <c r="B380" s="28"/>
      <c r="C380" s="28"/>
      <c r="D380" s="28"/>
      <c r="E380" s="13"/>
      <c r="F380" s="13"/>
      <c r="G380" s="13"/>
      <c r="H380" s="13"/>
      <c r="I380" s="13"/>
      <c r="J380" s="13"/>
      <c r="K380" s="28"/>
      <c r="L380" s="13"/>
      <c r="M380" s="13"/>
      <c r="N380" s="13"/>
      <c r="O380" s="13"/>
      <c r="P380" s="13"/>
      <c r="Q380" s="13"/>
      <c r="R380" s="13"/>
      <c r="S380" s="13"/>
      <c r="T380" s="13"/>
      <c r="U380" s="28"/>
      <c r="V380" s="28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28"/>
      <c r="BH380" s="13"/>
      <c r="BI380" s="13"/>
      <c r="BJ380" s="13"/>
    </row>
    <row r="381" spans="1:62" x14ac:dyDescent="0.25">
      <c r="A381" s="13"/>
      <c r="B381" s="28"/>
      <c r="C381" s="28"/>
      <c r="D381" s="28"/>
      <c r="E381" s="13"/>
      <c r="F381" s="13"/>
      <c r="G381" s="13"/>
      <c r="H381" s="13"/>
      <c r="I381" s="13"/>
      <c r="J381" s="13"/>
      <c r="K381" s="28"/>
      <c r="L381" s="13"/>
      <c r="M381" s="13"/>
      <c r="N381" s="13"/>
      <c r="O381" s="13"/>
      <c r="P381" s="13"/>
      <c r="Q381" s="13"/>
      <c r="R381" s="13"/>
      <c r="S381" s="13"/>
      <c r="T381" s="13"/>
      <c r="U381" s="28"/>
      <c r="V381" s="28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28"/>
      <c r="BH381" s="13"/>
      <c r="BI381" s="13"/>
      <c r="BJ381" s="13"/>
    </row>
    <row r="382" spans="1:62" x14ac:dyDescent="0.25">
      <c r="A382" s="13"/>
      <c r="B382" s="28"/>
      <c r="C382" s="28"/>
      <c r="D382" s="28"/>
      <c r="E382" s="13"/>
      <c r="F382" s="13"/>
      <c r="G382" s="13"/>
      <c r="H382" s="13"/>
      <c r="I382" s="13"/>
      <c r="J382" s="13"/>
      <c r="K382" s="28"/>
      <c r="L382" s="13"/>
      <c r="M382" s="13"/>
      <c r="N382" s="13"/>
      <c r="O382" s="13"/>
      <c r="P382" s="13"/>
      <c r="Q382" s="13"/>
      <c r="R382" s="13"/>
      <c r="S382" s="13"/>
      <c r="T382" s="13"/>
      <c r="U382" s="28"/>
      <c r="V382" s="28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28"/>
      <c r="BH382" s="13"/>
      <c r="BI382" s="13"/>
      <c r="BJ382" s="13"/>
    </row>
    <row r="383" spans="1:62" x14ac:dyDescent="0.25">
      <c r="A383" s="13"/>
      <c r="B383" s="28"/>
      <c r="C383" s="28"/>
      <c r="D383" s="28"/>
      <c r="E383" s="13"/>
      <c r="F383" s="13"/>
      <c r="G383" s="13"/>
      <c r="H383" s="13"/>
      <c r="I383" s="13"/>
      <c r="J383" s="13"/>
      <c r="K383" s="28"/>
      <c r="L383" s="13"/>
      <c r="M383" s="13"/>
      <c r="N383" s="13"/>
      <c r="O383" s="13"/>
      <c r="P383" s="13"/>
      <c r="Q383" s="13"/>
      <c r="R383" s="13"/>
      <c r="S383" s="13"/>
      <c r="T383" s="13"/>
      <c r="U383" s="28"/>
      <c r="V383" s="28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28"/>
      <c r="BH383" s="13"/>
      <c r="BI383" s="13"/>
      <c r="BJ383" s="13"/>
    </row>
    <row r="384" spans="1:62" x14ac:dyDescent="0.25">
      <c r="A384" s="13"/>
      <c r="B384" s="28"/>
      <c r="C384" s="28"/>
      <c r="D384" s="28"/>
      <c r="E384" s="13"/>
      <c r="F384" s="13"/>
      <c r="G384" s="13"/>
      <c r="H384" s="13"/>
      <c r="I384" s="13"/>
      <c r="J384" s="13"/>
      <c r="K384" s="28"/>
      <c r="L384" s="13"/>
      <c r="M384" s="13"/>
      <c r="N384" s="13"/>
      <c r="O384" s="13"/>
      <c r="P384" s="13"/>
      <c r="Q384" s="13"/>
      <c r="R384" s="13"/>
      <c r="S384" s="13"/>
      <c r="T384" s="13"/>
      <c r="U384" s="28"/>
      <c r="V384" s="28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28"/>
      <c r="BH384" s="13"/>
      <c r="BI384" s="13"/>
      <c r="BJ384" s="13"/>
    </row>
    <row r="385" spans="1:62" x14ac:dyDescent="0.25">
      <c r="A385" s="13"/>
      <c r="B385" s="28"/>
      <c r="C385" s="28"/>
      <c r="D385" s="28"/>
      <c r="E385" s="13"/>
      <c r="F385" s="13"/>
      <c r="G385" s="13"/>
      <c r="H385" s="13"/>
      <c r="I385" s="13"/>
      <c r="J385" s="13"/>
      <c r="K385" s="28"/>
      <c r="L385" s="13"/>
      <c r="M385" s="13"/>
      <c r="N385" s="13"/>
      <c r="O385" s="13"/>
      <c r="P385" s="13"/>
      <c r="Q385" s="13"/>
      <c r="R385" s="13"/>
      <c r="S385" s="13"/>
      <c r="T385" s="13"/>
      <c r="U385" s="28"/>
      <c r="V385" s="28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28"/>
      <c r="BH385" s="13"/>
      <c r="BI385" s="13"/>
      <c r="BJ385" s="13"/>
    </row>
    <row r="386" spans="1:62" x14ac:dyDescent="0.25">
      <c r="A386" s="13"/>
      <c r="B386" s="28"/>
      <c r="C386" s="28"/>
      <c r="D386" s="28"/>
      <c r="E386" s="13"/>
      <c r="F386" s="13"/>
      <c r="G386" s="13"/>
      <c r="H386" s="13"/>
      <c r="I386" s="13"/>
      <c r="J386" s="13"/>
      <c r="K386" s="28"/>
      <c r="L386" s="13"/>
      <c r="M386" s="13"/>
      <c r="N386" s="13"/>
      <c r="O386" s="13"/>
      <c r="P386" s="13"/>
      <c r="Q386" s="13"/>
      <c r="R386" s="13"/>
      <c r="S386" s="13"/>
      <c r="T386" s="13"/>
      <c r="U386" s="28"/>
      <c r="V386" s="28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28"/>
      <c r="BH386" s="13"/>
      <c r="BI386" s="13"/>
      <c r="BJ386" s="13"/>
    </row>
    <row r="387" spans="1:62" x14ac:dyDescent="0.25">
      <c r="A387" s="13"/>
      <c r="B387" s="28"/>
      <c r="C387" s="28"/>
      <c r="D387" s="28"/>
      <c r="E387" s="13"/>
      <c r="F387" s="13"/>
      <c r="G387" s="13"/>
      <c r="H387" s="13"/>
      <c r="I387" s="13"/>
      <c r="J387" s="13"/>
      <c r="K387" s="28"/>
      <c r="L387" s="13"/>
      <c r="M387" s="13"/>
      <c r="N387" s="13"/>
      <c r="O387" s="13"/>
      <c r="P387" s="13"/>
      <c r="Q387" s="13"/>
      <c r="R387" s="13"/>
      <c r="S387" s="13"/>
      <c r="T387" s="13"/>
      <c r="U387" s="28"/>
      <c r="V387" s="28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28"/>
      <c r="BH387" s="13"/>
      <c r="BI387" s="13"/>
      <c r="BJ387" s="13"/>
    </row>
    <row r="388" spans="1:62" x14ac:dyDescent="0.25">
      <c r="A388" s="13"/>
      <c r="B388" s="28"/>
      <c r="C388" s="28"/>
      <c r="D388" s="28"/>
      <c r="E388" s="13"/>
      <c r="F388" s="13"/>
      <c r="G388" s="13"/>
      <c r="H388" s="13"/>
      <c r="I388" s="13"/>
      <c r="J388" s="13"/>
      <c r="K388" s="28"/>
      <c r="L388" s="13"/>
      <c r="M388" s="13"/>
      <c r="N388" s="13"/>
      <c r="O388" s="13"/>
      <c r="P388" s="13"/>
      <c r="Q388" s="13"/>
      <c r="R388" s="13"/>
      <c r="S388" s="13"/>
      <c r="T388" s="13"/>
      <c r="U388" s="28"/>
      <c r="V388" s="28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28"/>
      <c r="BH388" s="13"/>
      <c r="BI388" s="13"/>
      <c r="BJ388" s="13"/>
    </row>
    <row r="389" spans="1:62" x14ac:dyDescent="0.25">
      <c r="A389" s="13"/>
      <c r="B389" s="28"/>
      <c r="C389" s="28"/>
      <c r="D389" s="28"/>
      <c r="E389" s="13"/>
      <c r="F389" s="13"/>
      <c r="G389" s="13"/>
      <c r="H389" s="13"/>
      <c r="I389" s="13"/>
      <c r="J389" s="13"/>
      <c r="K389" s="28"/>
      <c r="L389" s="13"/>
      <c r="M389" s="13"/>
      <c r="N389" s="13"/>
      <c r="O389" s="13"/>
      <c r="P389" s="13"/>
      <c r="Q389" s="13"/>
      <c r="R389" s="13"/>
      <c r="S389" s="13"/>
      <c r="T389" s="13"/>
      <c r="U389" s="28"/>
      <c r="V389" s="28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28"/>
      <c r="BH389" s="13"/>
      <c r="BI389" s="13"/>
      <c r="BJ389" s="13"/>
    </row>
    <row r="390" spans="1:62" x14ac:dyDescent="0.25">
      <c r="A390" s="13"/>
      <c r="B390" s="28"/>
      <c r="C390" s="28"/>
      <c r="D390" s="28"/>
      <c r="E390" s="13"/>
      <c r="F390" s="13"/>
      <c r="G390" s="13"/>
      <c r="H390" s="13"/>
      <c r="I390" s="13"/>
      <c r="J390" s="13"/>
      <c r="K390" s="28"/>
      <c r="L390" s="13"/>
      <c r="M390" s="13"/>
      <c r="N390" s="13"/>
      <c r="O390" s="13"/>
      <c r="P390" s="13"/>
      <c r="Q390" s="13"/>
      <c r="R390" s="13"/>
      <c r="S390" s="13"/>
      <c r="T390" s="13"/>
      <c r="U390" s="28"/>
      <c r="V390" s="28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28"/>
      <c r="BH390" s="13"/>
      <c r="BI390" s="13"/>
      <c r="BJ390" s="13"/>
    </row>
    <row r="391" spans="1:62" x14ac:dyDescent="0.25">
      <c r="A391" s="13"/>
      <c r="B391" s="28"/>
      <c r="C391" s="28"/>
      <c r="D391" s="28"/>
      <c r="E391" s="13"/>
      <c r="F391" s="13"/>
      <c r="G391" s="13"/>
      <c r="H391" s="13"/>
      <c r="I391" s="13"/>
      <c r="J391" s="13"/>
      <c r="K391" s="28"/>
      <c r="L391" s="13"/>
      <c r="M391" s="13"/>
      <c r="N391" s="13"/>
      <c r="O391" s="13"/>
      <c r="P391" s="13"/>
      <c r="Q391" s="13"/>
      <c r="R391" s="13"/>
      <c r="S391" s="13"/>
      <c r="T391" s="13"/>
      <c r="U391" s="28"/>
      <c r="V391" s="28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28"/>
      <c r="BH391" s="13"/>
      <c r="BI391" s="13"/>
      <c r="BJ391" s="13"/>
    </row>
    <row r="392" spans="1:62" x14ac:dyDescent="0.25">
      <c r="A392" s="13"/>
      <c r="B392" s="28"/>
      <c r="C392" s="28"/>
      <c r="D392" s="28"/>
      <c r="E392" s="13"/>
      <c r="F392" s="13"/>
      <c r="G392" s="13"/>
      <c r="H392" s="13"/>
      <c r="I392" s="13"/>
      <c r="J392" s="13"/>
      <c r="K392" s="28"/>
      <c r="L392" s="13"/>
      <c r="M392" s="13"/>
      <c r="N392" s="13"/>
      <c r="O392" s="13"/>
      <c r="P392" s="13"/>
      <c r="Q392" s="13"/>
      <c r="R392" s="13"/>
      <c r="S392" s="13"/>
      <c r="T392" s="13"/>
      <c r="U392" s="28"/>
      <c r="V392" s="28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28"/>
      <c r="BH392" s="13"/>
      <c r="BI392" s="13"/>
      <c r="BJ392" s="13"/>
    </row>
    <row r="393" spans="1:62" x14ac:dyDescent="0.25">
      <c r="A393" s="13"/>
      <c r="B393" s="28"/>
      <c r="C393" s="28"/>
      <c r="D393" s="28"/>
      <c r="E393" s="13"/>
      <c r="F393" s="13"/>
      <c r="G393" s="13"/>
      <c r="H393" s="13"/>
      <c r="I393" s="13"/>
      <c r="J393" s="13"/>
      <c r="K393" s="28"/>
      <c r="L393" s="13"/>
      <c r="M393" s="13"/>
      <c r="N393" s="13"/>
      <c r="O393" s="13"/>
      <c r="P393" s="13"/>
      <c r="Q393" s="13"/>
      <c r="R393" s="13"/>
      <c r="S393" s="13"/>
      <c r="T393" s="13"/>
      <c r="U393" s="28"/>
      <c r="V393" s="28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28"/>
      <c r="BH393" s="13"/>
      <c r="BI393" s="13"/>
      <c r="BJ393" s="13"/>
    </row>
    <row r="394" spans="1:62" x14ac:dyDescent="0.25">
      <c r="A394" s="13"/>
      <c r="B394" s="28"/>
      <c r="C394" s="28"/>
      <c r="D394" s="28"/>
      <c r="E394" s="13"/>
      <c r="F394" s="13"/>
      <c r="G394" s="13"/>
      <c r="H394" s="13"/>
      <c r="I394" s="13"/>
      <c r="J394" s="13"/>
      <c r="K394" s="28"/>
      <c r="L394" s="13"/>
      <c r="M394" s="13"/>
      <c r="N394" s="13"/>
      <c r="O394" s="13"/>
      <c r="P394" s="13"/>
      <c r="Q394" s="13"/>
      <c r="R394" s="13"/>
      <c r="S394" s="13"/>
      <c r="T394" s="13"/>
      <c r="U394" s="28"/>
      <c r="V394" s="28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28"/>
      <c r="BH394" s="13"/>
      <c r="BI394" s="13"/>
      <c r="BJ394" s="13"/>
    </row>
    <row r="395" spans="1:62" x14ac:dyDescent="0.25">
      <c r="A395" s="13"/>
      <c r="B395" s="28"/>
      <c r="C395" s="28"/>
      <c r="D395" s="28"/>
      <c r="E395" s="13"/>
      <c r="F395" s="13"/>
      <c r="G395" s="13"/>
      <c r="H395" s="13"/>
      <c r="I395" s="13"/>
      <c r="J395" s="13"/>
      <c r="K395" s="28"/>
      <c r="L395" s="13"/>
      <c r="M395" s="13"/>
      <c r="N395" s="13"/>
      <c r="O395" s="13"/>
      <c r="P395" s="13"/>
      <c r="Q395" s="13"/>
      <c r="R395" s="13"/>
      <c r="S395" s="13"/>
      <c r="T395" s="13"/>
      <c r="U395" s="28"/>
      <c r="V395" s="28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28"/>
      <c r="BH395" s="13"/>
      <c r="BI395" s="13"/>
      <c r="BJ395" s="13"/>
    </row>
    <row r="396" spans="1:62" x14ac:dyDescent="0.25">
      <c r="A396" s="13"/>
      <c r="B396" s="28"/>
      <c r="C396" s="28"/>
      <c r="D396" s="28"/>
      <c r="E396" s="13"/>
      <c r="F396" s="13"/>
      <c r="G396" s="13"/>
      <c r="H396" s="13"/>
      <c r="I396" s="13"/>
      <c r="J396" s="13"/>
      <c r="K396" s="28"/>
      <c r="L396" s="13"/>
      <c r="M396" s="13"/>
      <c r="N396" s="13"/>
      <c r="O396" s="13"/>
      <c r="P396" s="13"/>
      <c r="Q396" s="13"/>
      <c r="R396" s="13"/>
      <c r="S396" s="13"/>
      <c r="T396" s="13"/>
      <c r="U396" s="28"/>
      <c r="V396" s="28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28"/>
      <c r="BH396" s="13"/>
      <c r="BI396" s="13"/>
      <c r="BJ396" s="13"/>
    </row>
    <row r="397" spans="1:62" x14ac:dyDescent="0.25">
      <c r="A397" s="13"/>
      <c r="B397" s="28"/>
      <c r="C397" s="28"/>
      <c r="D397" s="28"/>
      <c r="E397" s="13"/>
      <c r="F397" s="13"/>
      <c r="G397" s="13"/>
      <c r="H397" s="13"/>
      <c r="I397" s="13"/>
      <c r="J397" s="13"/>
      <c r="K397" s="28"/>
      <c r="L397" s="13"/>
      <c r="M397" s="13"/>
      <c r="N397" s="13"/>
      <c r="O397" s="13"/>
      <c r="P397" s="13"/>
      <c r="Q397" s="13"/>
      <c r="R397" s="13"/>
      <c r="S397" s="13"/>
      <c r="T397" s="13"/>
      <c r="U397" s="28"/>
      <c r="V397" s="28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28"/>
      <c r="BH397" s="13"/>
      <c r="BI397" s="13"/>
      <c r="BJ397" s="13"/>
    </row>
    <row r="398" spans="1:62" x14ac:dyDescent="0.25">
      <c r="A398" s="13"/>
      <c r="B398" s="28"/>
      <c r="C398" s="28"/>
      <c r="D398" s="28"/>
      <c r="E398" s="13"/>
      <c r="F398" s="13"/>
      <c r="G398" s="13"/>
      <c r="H398" s="13"/>
      <c r="I398" s="13"/>
      <c r="J398" s="13"/>
      <c r="K398" s="28"/>
      <c r="L398" s="13"/>
      <c r="M398" s="13"/>
      <c r="N398" s="13"/>
      <c r="O398" s="13"/>
      <c r="P398" s="13"/>
      <c r="Q398" s="13"/>
      <c r="R398" s="13"/>
      <c r="S398" s="13"/>
      <c r="T398" s="13"/>
      <c r="U398" s="28"/>
      <c r="V398" s="28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28"/>
      <c r="BH398" s="13"/>
      <c r="BI398" s="13"/>
      <c r="BJ398" s="13"/>
    </row>
    <row r="399" spans="1:62" x14ac:dyDescent="0.25">
      <c r="A399" s="13"/>
      <c r="B399" s="28"/>
      <c r="C399" s="28"/>
      <c r="D399" s="28"/>
      <c r="E399" s="13"/>
      <c r="F399" s="13"/>
      <c r="G399" s="13"/>
      <c r="H399" s="13"/>
      <c r="I399" s="13"/>
      <c r="J399" s="13"/>
      <c r="K399" s="28"/>
      <c r="L399" s="13"/>
      <c r="M399" s="13"/>
      <c r="N399" s="13"/>
      <c r="O399" s="13"/>
      <c r="P399" s="13"/>
      <c r="Q399" s="13"/>
      <c r="R399" s="13"/>
      <c r="S399" s="13"/>
      <c r="T399" s="13"/>
      <c r="U399" s="28"/>
      <c r="V399" s="28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28"/>
      <c r="BH399" s="13"/>
      <c r="BI399" s="13"/>
      <c r="BJ399" s="13"/>
    </row>
    <row r="400" spans="1:62" x14ac:dyDescent="0.25">
      <c r="A400" s="13"/>
      <c r="B400" s="28"/>
      <c r="C400" s="28"/>
      <c r="D400" s="28"/>
      <c r="E400" s="13"/>
      <c r="F400" s="13"/>
      <c r="G400" s="13"/>
      <c r="H400" s="13"/>
      <c r="I400" s="13"/>
      <c r="J400" s="13"/>
      <c r="K400" s="28"/>
      <c r="L400" s="13"/>
      <c r="M400" s="13"/>
      <c r="N400" s="13"/>
      <c r="O400" s="13"/>
      <c r="P400" s="13"/>
      <c r="Q400" s="13"/>
      <c r="R400" s="13"/>
      <c r="S400" s="13"/>
      <c r="T400" s="13"/>
      <c r="U400" s="28"/>
      <c r="V400" s="28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28"/>
      <c r="BH400" s="13"/>
      <c r="BI400" s="13"/>
      <c r="BJ400" s="13"/>
    </row>
    <row r="401" spans="1:62" x14ac:dyDescent="0.25">
      <c r="A401" s="13"/>
      <c r="B401" s="28"/>
      <c r="C401" s="28"/>
      <c r="D401" s="28"/>
      <c r="E401" s="13"/>
      <c r="F401" s="13"/>
      <c r="G401" s="13"/>
      <c r="H401" s="13"/>
      <c r="I401" s="13"/>
      <c r="J401" s="13"/>
      <c r="K401" s="28"/>
      <c r="L401" s="13"/>
      <c r="M401" s="13"/>
      <c r="N401" s="13"/>
      <c r="O401" s="13"/>
      <c r="P401" s="13"/>
      <c r="Q401" s="13"/>
      <c r="R401" s="13"/>
      <c r="S401" s="13"/>
      <c r="T401" s="13"/>
      <c r="U401" s="28"/>
      <c r="V401" s="28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28"/>
      <c r="BH401" s="13"/>
      <c r="BI401" s="13"/>
      <c r="BJ401" s="13"/>
    </row>
    <row r="402" spans="1:62" x14ac:dyDescent="0.25">
      <c r="A402" s="13"/>
      <c r="B402" s="28"/>
      <c r="C402" s="28"/>
      <c r="D402" s="28"/>
      <c r="E402" s="13"/>
      <c r="F402" s="13"/>
      <c r="G402" s="13"/>
      <c r="H402" s="13"/>
      <c r="I402" s="13"/>
      <c r="J402" s="13"/>
      <c r="K402" s="28"/>
      <c r="L402" s="13"/>
      <c r="M402" s="13"/>
      <c r="N402" s="13"/>
      <c r="O402" s="13"/>
      <c r="P402" s="13"/>
      <c r="Q402" s="13"/>
      <c r="R402" s="13"/>
      <c r="S402" s="13"/>
      <c r="T402" s="13"/>
      <c r="U402" s="28"/>
      <c r="V402" s="28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28"/>
      <c r="BH402" s="13"/>
      <c r="BI402" s="13"/>
      <c r="BJ402" s="13"/>
    </row>
    <row r="403" spans="1:62" x14ac:dyDescent="0.25">
      <c r="A403" s="13"/>
      <c r="B403" s="28"/>
      <c r="C403" s="28"/>
      <c r="D403" s="28"/>
      <c r="E403" s="13"/>
      <c r="F403" s="13"/>
      <c r="G403" s="13"/>
      <c r="H403" s="13"/>
      <c r="I403" s="13"/>
      <c r="J403" s="13"/>
      <c r="K403" s="28"/>
      <c r="L403" s="13"/>
      <c r="M403" s="13"/>
      <c r="N403" s="13"/>
      <c r="O403" s="13"/>
      <c r="P403" s="13"/>
      <c r="Q403" s="13"/>
      <c r="R403" s="13"/>
      <c r="S403" s="13"/>
      <c r="T403" s="13"/>
      <c r="U403" s="28"/>
      <c r="V403" s="28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28"/>
      <c r="BH403" s="13"/>
      <c r="BI403" s="13"/>
      <c r="BJ403" s="13"/>
    </row>
    <row r="404" spans="1:62" x14ac:dyDescent="0.25">
      <c r="A404" s="13"/>
      <c r="B404" s="28"/>
      <c r="C404" s="28"/>
      <c r="D404" s="28"/>
      <c r="E404" s="13"/>
      <c r="F404" s="13"/>
      <c r="G404" s="13"/>
      <c r="H404" s="13"/>
      <c r="I404" s="13"/>
      <c r="J404" s="13"/>
      <c r="K404" s="28"/>
      <c r="L404" s="13"/>
      <c r="M404" s="13"/>
      <c r="N404" s="13"/>
      <c r="O404" s="13"/>
      <c r="P404" s="13"/>
      <c r="Q404" s="13"/>
      <c r="R404" s="13"/>
      <c r="S404" s="13"/>
      <c r="T404" s="13"/>
      <c r="U404" s="28"/>
      <c r="V404" s="28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28"/>
      <c r="BH404" s="13"/>
      <c r="BI404" s="13"/>
      <c r="BJ404" s="13"/>
    </row>
    <row r="405" spans="1:62" x14ac:dyDescent="0.25">
      <c r="A405" s="13"/>
      <c r="B405" s="28"/>
      <c r="C405" s="28"/>
      <c r="D405" s="28"/>
      <c r="E405" s="13"/>
      <c r="F405" s="13"/>
      <c r="G405" s="13"/>
      <c r="H405" s="13"/>
      <c r="I405" s="13"/>
      <c r="J405" s="13"/>
      <c r="K405" s="28"/>
      <c r="L405" s="13"/>
      <c r="M405" s="13"/>
      <c r="N405" s="13"/>
      <c r="O405" s="13"/>
      <c r="P405" s="13"/>
      <c r="Q405" s="13"/>
      <c r="R405" s="13"/>
      <c r="S405" s="13"/>
      <c r="T405" s="13"/>
      <c r="U405" s="28"/>
      <c r="V405" s="28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28"/>
      <c r="BH405" s="13"/>
      <c r="BI405" s="13"/>
      <c r="BJ405" s="13"/>
    </row>
    <row r="406" spans="1:62" x14ac:dyDescent="0.25">
      <c r="A406" s="13"/>
      <c r="B406" s="28"/>
      <c r="C406" s="28"/>
      <c r="D406" s="28"/>
      <c r="E406" s="13"/>
      <c r="F406" s="13"/>
      <c r="G406" s="13"/>
      <c r="H406" s="13"/>
      <c r="I406" s="13"/>
      <c r="J406" s="13"/>
      <c r="K406" s="28"/>
      <c r="L406" s="13"/>
      <c r="M406" s="13"/>
      <c r="N406" s="13"/>
      <c r="O406" s="13"/>
      <c r="P406" s="13"/>
      <c r="Q406" s="13"/>
      <c r="R406" s="13"/>
      <c r="S406" s="13"/>
      <c r="T406" s="13"/>
      <c r="U406" s="28"/>
      <c r="V406" s="28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28"/>
      <c r="BH406" s="13"/>
      <c r="BI406" s="13"/>
      <c r="BJ406" s="13"/>
    </row>
    <row r="407" spans="1:62" x14ac:dyDescent="0.25">
      <c r="A407" s="13"/>
      <c r="B407" s="28"/>
      <c r="C407" s="28"/>
      <c r="D407" s="28"/>
      <c r="E407" s="13"/>
      <c r="F407" s="13"/>
      <c r="G407" s="13"/>
      <c r="H407" s="13"/>
      <c r="I407" s="13"/>
      <c r="J407" s="13"/>
      <c r="K407" s="28"/>
      <c r="L407" s="13"/>
      <c r="M407" s="13"/>
      <c r="N407" s="13"/>
      <c r="O407" s="13"/>
      <c r="P407" s="13"/>
      <c r="Q407" s="13"/>
      <c r="R407" s="13"/>
      <c r="S407" s="13"/>
      <c r="T407" s="13"/>
      <c r="U407" s="28"/>
      <c r="V407" s="28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28"/>
      <c r="BH407" s="13"/>
      <c r="BI407" s="13"/>
      <c r="BJ407" s="13"/>
    </row>
    <row r="408" spans="1:62" x14ac:dyDescent="0.25">
      <c r="A408" s="13"/>
      <c r="B408" s="28"/>
      <c r="C408" s="28"/>
      <c r="D408" s="28"/>
      <c r="E408" s="13"/>
      <c r="F408" s="13"/>
      <c r="G408" s="13"/>
      <c r="H408" s="13"/>
      <c r="I408" s="13"/>
      <c r="J408" s="13"/>
      <c r="K408" s="28"/>
      <c r="L408" s="13"/>
      <c r="M408" s="13"/>
      <c r="N408" s="13"/>
      <c r="O408" s="13"/>
      <c r="P408" s="13"/>
      <c r="Q408" s="13"/>
      <c r="R408" s="13"/>
      <c r="S408" s="13"/>
      <c r="T408" s="13"/>
      <c r="U408" s="28"/>
      <c r="V408" s="28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28"/>
      <c r="BH408" s="13"/>
      <c r="BI408" s="13"/>
      <c r="BJ408" s="13"/>
    </row>
    <row r="409" spans="1:62" x14ac:dyDescent="0.25">
      <c r="A409" s="13"/>
      <c r="B409" s="28"/>
      <c r="C409" s="28"/>
      <c r="D409" s="28"/>
      <c r="E409" s="13"/>
      <c r="F409" s="13"/>
      <c r="G409" s="13"/>
      <c r="H409" s="13"/>
      <c r="I409" s="13"/>
      <c r="J409" s="13"/>
      <c r="K409" s="28"/>
      <c r="L409" s="13"/>
      <c r="M409" s="13"/>
      <c r="N409" s="13"/>
      <c r="O409" s="13"/>
      <c r="P409" s="13"/>
      <c r="Q409" s="13"/>
      <c r="R409" s="13"/>
      <c r="S409" s="13"/>
      <c r="T409" s="13"/>
      <c r="U409" s="28"/>
      <c r="V409" s="28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28"/>
      <c r="BH409" s="13"/>
      <c r="BI409" s="13"/>
      <c r="BJ409" s="13"/>
    </row>
    <row r="410" spans="1:62" x14ac:dyDescent="0.25">
      <c r="A410" s="13"/>
      <c r="B410" s="28"/>
      <c r="C410" s="28"/>
      <c r="D410" s="28"/>
      <c r="E410" s="13"/>
      <c r="F410" s="13"/>
      <c r="G410" s="13"/>
      <c r="H410" s="13"/>
      <c r="I410" s="13"/>
      <c r="J410" s="13"/>
      <c r="K410" s="28"/>
      <c r="L410" s="13"/>
      <c r="M410" s="13"/>
      <c r="N410" s="13"/>
      <c r="O410" s="13"/>
      <c r="P410" s="13"/>
      <c r="Q410" s="13"/>
      <c r="R410" s="13"/>
      <c r="S410" s="13"/>
      <c r="T410" s="13"/>
      <c r="U410" s="28"/>
      <c r="V410" s="28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28"/>
      <c r="BH410" s="13"/>
      <c r="BI410" s="13"/>
      <c r="BJ410" s="13"/>
    </row>
    <row r="411" spans="1:62" x14ac:dyDescent="0.25">
      <c r="A411" s="13"/>
      <c r="B411" s="28"/>
      <c r="C411" s="28"/>
      <c r="D411" s="28"/>
      <c r="E411" s="13"/>
      <c r="F411" s="13"/>
      <c r="G411" s="13"/>
      <c r="H411" s="13"/>
      <c r="I411" s="13"/>
      <c r="J411" s="13"/>
      <c r="K411" s="28"/>
      <c r="L411" s="13"/>
      <c r="M411" s="13"/>
      <c r="N411" s="13"/>
      <c r="O411" s="13"/>
      <c r="P411" s="13"/>
      <c r="Q411" s="13"/>
      <c r="R411" s="13"/>
      <c r="S411" s="13"/>
      <c r="T411" s="13"/>
      <c r="U411" s="28"/>
      <c r="V411" s="28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28"/>
      <c r="BH411" s="13"/>
      <c r="BI411" s="13"/>
      <c r="BJ411" s="13"/>
    </row>
    <row r="412" spans="1:62" x14ac:dyDescent="0.25">
      <c r="A412" s="13"/>
      <c r="B412" s="28"/>
      <c r="C412" s="28"/>
      <c r="D412" s="28"/>
      <c r="E412" s="13"/>
      <c r="F412" s="13"/>
      <c r="G412" s="13"/>
      <c r="H412" s="13"/>
      <c r="I412" s="13"/>
      <c r="J412" s="13"/>
      <c r="K412" s="28"/>
      <c r="L412" s="13"/>
      <c r="M412" s="13"/>
      <c r="N412" s="13"/>
      <c r="O412" s="13"/>
      <c r="P412" s="13"/>
      <c r="Q412" s="13"/>
      <c r="R412" s="13"/>
      <c r="S412" s="13"/>
      <c r="T412" s="13"/>
      <c r="U412" s="28"/>
      <c r="V412" s="28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28"/>
      <c r="BH412" s="13"/>
      <c r="BI412" s="13"/>
      <c r="BJ412" s="13"/>
    </row>
    <row r="413" spans="1:62" x14ac:dyDescent="0.25">
      <c r="A413" s="13"/>
      <c r="B413" s="28"/>
      <c r="C413" s="28"/>
      <c r="D413" s="28"/>
      <c r="E413" s="13"/>
      <c r="F413" s="13"/>
      <c r="G413" s="13"/>
      <c r="H413" s="13"/>
      <c r="I413" s="13"/>
      <c r="J413" s="13"/>
      <c r="K413" s="28"/>
      <c r="L413" s="13"/>
      <c r="M413" s="13"/>
      <c r="N413" s="13"/>
      <c r="O413" s="13"/>
      <c r="P413" s="13"/>
      <c r="Q413" s="13"/>
      <c r="R413" s="13"/>
      <c r="S413" s="13"/>
      <c r="T413" s="13"/>
      <c r="U413" s="28"/>
      <c r="V413" s="28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28"/>
      <c r="BH413" s="13"/>
      <c r="BI413" s="13"/>
      <c r="BJ413" s="13"/>
    </row>
    <row r="414" spans="1:62" x14ac:dyDescent="0.25">
      <c r="A414" s="13"/>
      <c r="B414" s="28"/>
      <c r="C414" s="28"/>
      <c r="D414" s="28"/>
      <c r="E414" s="13"/>
      <c r="F414" s="13"/>
      <c r="G414" s="13"/>
      <c r="H414" s="13"/>
      <c r="I414" s="13"/>
      <c r="J414" s="13"/>
      <c r="K414" s="28"/>
      <c r="L414" s="13"/>
      <c r="M414" s="13"/>
      <c r="N414" s="13"/>
      <c r="O414" s="13"/>
      <c r="P414" s="13"/>
      <c r="Q414" s="13"/>
      <c r="R414" s="13"/>
      <c r="S414" s="13"/>
      <c r="T414" s="13"/>
      <c r="U414" s="28"/>
      <c r="V414" s="28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28"/>
      <c r="BH414" s="13"/>
      <c r="BI414" s="13"/>
      <c r="BJ414" s="13"/>
    </row>
    <row r="415" spans="1:62" x14ac:dyDescent="0.25">
      <c r="A415" s="13"/>
      <c r="B415" s="28"/>
      <c r="C415" s="28"/>
      <c r="D415" s="28"/>
      <c r="E415" s="13"/>
      <c r="F415" s="13"/>
      <c r="G415" s="13"/>
      <c r="H415" s="13"/>
      <c r="I415" s="13"/>
      <c r="J415" s="13"/>
      <c r="K415" s="28"/>
      <c r="L415" s="13"/>
      <c r="M415" s="13"/>
      <c r="N415" s="13"/>
      <c r="O415" s="13"/>
      <c r="P415" s="13"/>
      <c r="Q415" s="13"/>
      <c r="R415" s="13"/>
      <c r="S415" s="13"/>
      <c r="T415" s="13"/>
      <c r="U415" s="28"/>
      <c r="V415" s="28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28"/>
      <c r="BH415" s="13"/>
      <c r="BI415" s="13"/>
      <c r="BJ415" s="13"/>
    </row>
    <row r="416" spans="1:62" x14ac:dyDescent="0.25">
      <c r="A416" s="13"/>
      <c r="B416" s="28"/>
      <c r="C416" s="28"/>
      <c r="D416" s="28"/>
      <c r="E416" s="13"/>
      <c r="F416" s="13"/>
      <c r="G416" s="13"/>
      <c r="H416" s="13"/>
      <c r="I416" s="13"/>
      <c r="J416" s="13"/>
      <c r="K416" s="28"/>
      <c r="L416" s="13"/>
      <c r="M416" s="13"/>
      <c r="N416" s="13"/>
      <c r="O416" s="13"/>
      <c r="P416" s="13"/>
      <c r="Q416" s="13"/>
      <c r="R416" s="13"/>
      <c r="S416" s="13"/>
      <c r="T416" s="13"/>
      <c r="U416" s="28"/>
      <c r="V416" s="28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28"/>
      <c r="BH416" s="13"/>
      <c r="BI416" s="13"/>
      <c r="BJ416" s="13"/>
    </row>
    <row r="417" spans="1:62" x14ac:dyDescent="0.25">
      <c r="A417" s="13"/>
      <c r="B417" s="28"/>
      <c r="C417" s="28"/>
      <c r="D417" s="28"/>
      <c r="E417" s="13"/>
      <c r="F417" s="13"/>
      <c r="G417" s="13"/>
      <c r="H417" s="13"/>
      <c r="I417" s="13"/>
      <c r="J417" s="13"/>
      <c r="K417" s="28"/>
      <c r="L417" s="13"/>
      <c r="M417" s="13"/>
      <c r="N417" s="13"/>
      <c r="O417" s="13"/>
      <c r="P417" s="13"/>
      <c r="Q417" s="13"/>
      <c r="R417" s="13"/>
      <c r="S417" s="13"/>
      <c r="T417" s="13"/>
      <c r="U417" s="28"/>
      <c r="V417" s="28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28"/>
      <c r="BH417" s="13"/>
      <c r="BI417" s="13"/>
      <c r="BJ417" s="13"/>
    </row>
    <row r="418" spans="1:62" x14ac:dyDescent="0.25">
      <c r="A418" s="13"/>
      <c r="B418" s="28"/>
      <c r="C418" s="28"/>
      <c r="D418" s="28"/>
      <c r="E418" s="13"/>
      <c r="F418" s="13"/>
      <c r="G418" s="13"/>
      <c r="H418" s="13"/>
      <c r="I418" s="13"/>
      <c r="J418" s="13"/>
      <c r="K418" s="28"/>
      <c r="L418" s="13"/>
      <c r="M418" s="13"/>
      <c r="N418" s="13"/>
      <c r="O418" s="13"/>
      <c r="P418" s="13"/>
      <c r="Q418" s="13"/>
      <c r="R418" s="13"/>
      <c r="S418" s="13"/>
      <c r="T418" s="13"/>
      <c r="U418" s="28"/>
      <c r="V418" s="28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28"/>
      <c r="BH418" s="13"/>
      <c r="BI418" s="13"/>
      <c r="BJ418" s="13"/>
    </row>
    <row r="419" spans="1:62" x14ac:dyDescent="0.25">
      <c r="A419" s="13"/>
      <c r="B419" s="28"/>
      <c r="C419" s="28"/>
      <c r="D419" s="28"/>
      <c r="E419" s="13"/>
      <c r="F419" s="13"/>
      <c r="G419" s="13"/>
      <c r="H419" s="13"/>
      <c r="I419" s="13"/>
      <c r="J419" s="13"/>
      <c r="K419" s="28"/>
      <c r="L419" s="13"/>
      <c r="M419" s="13"/>
      <c r="N419" s="13"/>
      <c r="O419" s="13"/>
      <c r="P419" s="13"/>
      <c r="Q419" s="13"/>
      <c r="R419" s="13"/>
      <c r="S419" s="13"/>
      <c r="T419" s="13"/>
      <c r="U419" s="28"/>
      <c r="V419" s="28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28"/>
      <c r="BH419" s="13"/>
      <c r="BI419" s="13"/>
      <c r="BJ419" s="13"/>
    </row>
    <row r="420" spans="1:62" x14ac:dyDescent="0.25">
      <c r="A420" s="13"/>
      <c r="B420" s="28"/>
      <c r="C420" s="28"/>
      <c r="D420" s="28"/>
      <c r="E420" s="13"/>
      <c r="F420" s="13"/>
      <c r="G420" s="13"/>
      <c r="H420" s="13"/>
      <c r="I420" s="13"/>
      <c r="J420" s="13"/>
      <c r="K420" s="28"/>
      <c r="L420" s="13"/>
      <c r="M420" s="13"/>
      <c r="N420" s="13"/>
      <c r="O420" s="13"/>
      <c r="P420" s="13"/>
      <c r="Q420" s="13"/>
      <c r="R420" s="13"/>
      <c r="S420" s="13"/>
      <c r="T420" s="13"/>
      <c r="U420" s="28"/>
      <c r="V420" s="28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28"/>
      <c r="BH420" s="13"/>
      <c r="BI420" s="13"/>
      <c r="BJ420" s="13"/>
    </row>
    <row r="421" spans="1:62" x14ac:dyDescent="0.25">
      <c r="A421" s="13"/>
      <c r="B421" s="28"/>
      <c r="C421" s="28"/>
      <c r="D421" s="28"/>
      <c r="E421" s="13"/>
      <c r="F421" s="13"/>
      <c r="G421" s="13"/>
      <c r="H421" s="13"/>
      <c r="I421" s="13"/>
      <c r="J421" s="13"/>
      <c r="K421" s="28"/>
      <c r="L421" s="13"/>
      <c r="M421" s="13"/>
      <c r="N421" s="13"/>
      <c r="O421" s="13"/>
      <c r="P421" s="13"/>
      <c r="Q421" s="13"/>
      <c r="R421" s="13"/>
      <c r="S421" s="13"/>
      <c r="T421" s="13"/>
      <c r="U421" s="28"/>
      <c r="V421" s="28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28"/>
      <c r="BH421" s="13"/>
      <c r="BI421" s="13"/>
      <c r="BJ421" s="13"/>
    </row>
    <row r="422" spans="1:62" x14ac:dyDescent="0.25">
      <c r="A422" s="13"/>
      <c r="B422" s="28"/>
      <c r="C422" s="28"/>
      <c r="D422" s="28"/>
      <c r="E422" s="13"/>
      <c r="F422" s="13"/>
      <c r="G422" s="13"/>
      <c r="H422" s="13"/>
      <c r="I422" s="13"/>
      <c r="J422" s="13"/>
      <c r="K422" s="28"/>
      <c r="L422" s="13"/>
      <c r="M422" s="13"/>
      <c r="N422" s="13"/>
      <c r="O422" s="13"/>
      <c r="P422" s="13"/>
      <c r="Q422" s="13"/>
      <c r="R422" s="13"/>
      <c r="S422" s="13"/>
      <c r="T422" s="13"/>
      <c r="U422" s="28"/>
      <c r="V422" s="28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28"/>
      <c r="BH422" s="13"/>
      <c r="BI422" s="13"/>
      <c r="BJ422" s="13"/>
    </row>
    <row r="423" spans="1:62" x14ac:dyDescent="0.25">
      <c r="A423" s="13"/>
      <c r="B423" s="28"/>
      <c r="C423" s="28"/>
      <c r="D423" s="28"/>
      <c r="E423" s="13"/>
      <c r="F423" s="13"/>
      <c r="G423" s="13"/>
      <c r="H423" s="13"/>
      <c r="I423" s="13"/>
      <c r="J423" s="13"/>
      <c r="K423" s="28"/>
      <c r="L423" s="13"/>
      <c r="M423" s="13"/>
      <c r="N423" s="13"/>
      <c r="O423" s="13"/>
      <c r="P423" s="13"/>
      <c r="Q423" s="13"/>
      <c r="R423" s="13"/>
      <c r="S423" s="13"/>
      <c r="T423" s="13"/>
      <c r="U423" s="28"/>
      <c r="V423" s="28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28"/>
      <c r="BH423" s="13"/>
      <c r="BI423" s="13"/>
      <c r="BJ423" s="13"/>
    </row>
    <row r="424" spans="1:62" x14ac:dyDescent="0.25">
      <c r="A424" s="13"/>
      <c r="B424" s="28"/>
      <c r="C424" s="28"/>
      <c r="D424" s="28"/>
      <c r="E424" s="13"/>
      <c r="F424" s="13"/>
      <c r="G424" s="13"/>
      <c r="H424" s="13"/>
      <c r="I424" s="13"/>
      <c r="J424" s="13"/>
      <c r="K424" s="28"/>
      <c r="L424" s="13"/>
      <c r="M424" s="13"/>
      <c r="N424" s="13"/>
      <c r="O424" s="13"/>
      <c r="P424" s="13"/>
      <c r="Q424" s="13"/>
      <c r="R424" s="13"/>
      <c r="S424" s="13"/>
      <c r="T424" s="13"/>
      <c r="U424" s="28"/>
      <c r="V424" s="28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28"/>
      <c r="BH424" s="13"/>
      <c r="BI424" s="13"/>
      <c r="BJ424" s="13"/>
    </row>
    <row r="425" spans="1:62" x14ac:dyDescent="0.25">
      <c r="A425" s="13"/>
      <c r="B425" s="28"/>
      <c r="C425" s="28"/>
      <c r="D425" s="28"/>
      <c r="E425" s="13"/>
      <c r="F425" s="13"/>
      <c r="G425" s="13"/>
      <c r="H425" s="13"/>
      <c r="I425" s="13"/>
      <c r="J425" s="13"/>
      <c r="K425" s="28"/>
      <c r="L425" s="13"/>
      <c r="M425" s="13"/>
      <c r="N425" s="13"/>
      <c r="O425" s="13"/>
      <c r="P425" s="13"/>
      <c r="Q425" s="13"/>
      <c r="R425" s="13"/>
      <c r="S425" s="13"/>
      <c r="T425" s="13"/>
      <c r="U425" s="28"/>
      <c r="V425" s="28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28"/>
      <c r="BH425" s="13"/>
      <c r="BI425" s="13"/>
      <c r="BJ425" s="13"/>
    </row>
    <row r="426" spans="1:62" x14ac:dyDescent="0.25">
      <c r="A426" s="13"/>
      <c r="B426" s="28"/>
      <c r="C426" s="28"/>
      <c r="D426" s="28"/>
      <c r="E426" s="13"/>
      <c r="F426" s="13"/>
      <c r="G426" s="13"/>
      <c r="H426" s="13"/>
      <c r="I426" s="13"/>
      <c r="J426" s="13"/>
      <c r="K426" s="28"/>
      <c r="L426" s="13"/>
      <c r="M426" s="13"/>
      <c r="N426" s="13"/>
      <c r="O426" s="13"/>
      <c r="P426" s="13"/>
      <c r="Q426" s="13"/>
      <c r="R426" s="13"/>
      <c r="S426" s="13"/>
      <c r="T426" s="13"/>
      <c r="U426" s="28"/>
      <c r="V426" s="28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28"/>
      <c r="BH426" s="13"/>
      <c r="BI426" s="13"/>
      <c r="BJ426" s="13"/>
    </row>
    <row r="427" spans="1:62" x14ac:dyDescent="0.25">
      <c r="A427" s="13"/>
      <c r="B427" s="28"/>
      <c r="C427" s="28"/>
      <c r="D427" s="28"/>
      <c r="E427" s="13"/>
      <c r="F427" s="13"/>
      <c r="G427" s="13"/>
      <c r="H427" s="13"/>
      <c r="I427" s="13"/>
      <c r="J427" s="13"/>
      <c r="K427" s="28"/>
      <c r="L427" s="13"/>
      <c r="M427" s="13"/>
      <c r="N427" s="13"/>
      <c r="O427" s="13"/>
      <c r="P427" s="13"/>
      <c r="Q427" s="13"/>
      <c r="R427" s="13"/>
      <c r="S427" s="13"/>
      <c r="T427" s="13"/>
      <c r="U427" s="28"/>
      <c r="V427" s="28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28"/>
      <c r="BH427" s="13"/>
      <c r="BI427" s="13"/>
      <c r="BJ427" s="13"/>
    </row>
    <row r="428" spans="1:62" x14ac:dyDescent="0.25">
      <c r="A428" s="13"/>
      <c r="B428" s="28"/>
      <c r="C428" s="28"/>
      <c r="D428" s="28"/>
      <c r="E428" s="13"/>
      <c r="F428" s="13"/>
      <c r="G428" s="13"/>
      <c r="H428" s="13"/>
      <c r="I428" s="13"/>
      <c r="J428" s="13"/>
      <c r="K428" s="28"/>
      <c r="L428" s="13"/>
      <c r="M428" s="13"/>
      <c r="N428" s="13"/>
      <c r="O428" s="13"/>
      <c r="P428" s="13"/>
      <c r="Q428" s="13"/>
      <c r="R428" s="13"/>
      <c r="S428" s="13"/>
      <c r="T428" s="13"/>
      <c r="U428" s="28"/>
      <c r="V428" s="28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28"/>
      <c r="BH428" s="13"/>
      <c r="BI428" s="13"/>
      <c r="BJ428" s="13"/>
    </row>
    <row r="429" spans="1:62" x14ac:dyDescent="0.25">
      <c r="A429" s="13"/>
      <c r="B429" s="28"/>
      <c r="C429" s="28"/>
      <c r="D429" s="28"/>
      <c r="E429" s="13"/>
      <c r="F429" s="13"/>
      <c r="G429" s="13"/>
      <c r="H429" s="13"/>
      <c r="I429" s="13"/>
      <c r="J429" s="13"/>
      <c r="K429" s="28"/>
      <c r="L429" s="13"/>
      <c r="M429" s="13"/>
      <c r="N429" s="13"/>
      <c r="O429" s="13"/>
      <c r="P429" s="13"/>
      <c r="Q429" s="13"/>
      <c r="R429" s="13"/>
      <c r="S429" s="13"/>
      <c r="T429" s="13"/>
      <c r="U429" s="28"/>
      <c r="V429" s="28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28"/>
      <c r="BH429" s="13"/>
      <c r="BI429" s="13"/>
      <c r="BJ429" s="13"/>
    </row>
    <row r="430" spans="1:62" x14ac:dyDescent="0.25">
      <c r="A430" s="13"/>
      <c r="B430" s="28"/>
      <c r="C430" s="28"/>
      <c r="D430" s="28"/>
      <c r="E430" s="13"/>
      <c r="F430" s="13"/>
      <c r="G430" s="13"/>
      <c r="H430" s="13"/>
      <c r="I430" s="13"/>
      <c r="J430" s="13"/>
      <c r="K430" s="28"/>
      <c r="L430" s="13"/>
      <c r="M430" s="13"/>
      <c r="N430" s="13"/>
      <c r="O430" s="13"/>
      <c r="P430" s="13"/>
      <c r="Q430" s="13"/>
      <c r="R430" s="13"/>
      <c r="S430" s="13"/>
      <c r="T430" s="13"/>
      <c r="U430" s="28"/>
      <c r="V430" s="28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28"/>
      <c r="BH430" s="13"/>
      <c r="BI430" s="13"/>
      <c r="BJ430" s="13"/>
    </row>
    <row r="431" spans="1:62" x14ac:dyDescent="0.25">
      <c r="A431" s="13"/>
      <c r="B431" s="28"/>
      <c r="C431" s="28"/>
      <c r="D431" s="28"/>
      <c r="E431" s="13"/>
      <c r="F431" s="13"/>
      <c r="G431" s="13"/>
      <c r="H431" s="13"/>
      <c r="I431" s="13"/>
      <c r="J431" s="13"/>
      <c r="K431" s="28"/>
      <c r="L431" s="13"/>
      <c r="M431" s="13"/>
      <c r="N431" s="13"/>
      <c r="O431" s="13"/>
      <c r="P431" s="13"/>
      <c r="Q431" s="13"/>
      <c r="R431" s="13"/>
      <c r="S431" s="13"/>
      <c r="T431" s="13"/>
      <c r="U431" s="28"/>
      <c r="V431" s="28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28"/>
      <c r="BH431" s="13"/>
      <c r="BI431" s="13"/>
      <c r="BJ431" s="13"/>
    </row>
    <row r="432" spans="1:62" x14ac:dyDescent="0.25">
      <c r="A432" s="13"/>
      <c r="B432" s="28"/>
      <c r="C432" s="28"/>
      <c r="D432" s="28"/>
      <c r="E432" s="13"/>
      <c r="F432" s="13"/>
      <c r="G432" s="13"/>
      <c r="H432" s="13"/>
      <c r="I432" s="13"/>
      <c r="J432" s="13"/>
      <c r="K432" s="28"/>
      <c r="L432" s="13"/>
      <c r="M432" s="13"/>
      <c r="N432" s="13"/>
      <c r="O432" s="13"/>
      <c r="P432" s="13"/>
      <c r="Q432" s="13"/>
      <c r="R432" s="13"/>
      <c r="S432" s="13"/>
      <c r="T432" s="13"/>
      <c r="U432" s="28"/>
      <c r="V432" s="28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28"/>
      <c r="BH432" s="13"/>
      <c r="BI432" s="13"/>
      <c r="BJ432" s="13"/>
    </row>
    <row r="433" spans="1:62" x14ac:dyDescent="0.25">
      <c r="A433" s="13"/>
      <c r="B433" s="28"/>
      <c r="C433" s="28"/>
      <c r="D433" s="28"/>
      <c r="E433" s="13"/>
      <c r="F433" s="13"/>
      <c r="G433" s="13"/>
      <c r="H433" s="13"/>
      <c r="I433" s="13"/>
      <c r="J433" s="13"/>
      <c r="K433" s="28"/>
      <c r="L433" s="13"/>
      <c r="M433" s="13"/>
      <c r="N433" s="13"/>
      <c r="O433" s="13"/>
      <c r="P433" s="13"/>
      <c r="Q433" s="13"/>
      <c r="R433" s="13"/>
      <c r="S433" s="13"/>
      <c r="T433" s="13"/>
      <c r="U433" s="28"/>
      <c r="V433" s="28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28"/>
      <c r="BH433" s="13"/>
      <c r="BI433" s="13"/>
      <c r="BJ433" s="13"/>
    </row>
    <row r="434" spans="1:62" x14ac:dyDescent="0.25">
      <c r="A434" s="13"/>
      <c r="B434" s="28"/>
      <c r="C434" s="28"/>
      <c r="D434" s="28"/>
      <c r="E434" s="13"/>
      <c r="F434" s="13"/>
      <c r="G434" s="13"/>
      <c r="H434" s="13"/>
      <c r="I434" s="13"/>
      <c r="J434" s="13"/>
      <c r="K434" s="28"/>
      <c r="L434" s="13"/>
      <c r="M434" s="13"/>
      <c r="N434" s="13"/>
      <c r="O434" s="13"/>
      <c r="P434" s="13"/>
      <c r="Q434" s="13"/>
      <c r="R434" s="13"/>
      <c r="S434" s="13"/>
      <c r="T434" s="13"/>
      <c r="U434" s="28"/>
      <c r="V434" s="28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28"/>
      <c r="BH434" s="13"/>
      <c r="BI434" s="13"/>
      <c r="BJ434" s="13"/>
    </row>
    <row r="435" spans="1:62" x14ac:dyDescent="0.25">
      <c r="A435" s="13"/>
      <c r="B435" s="28"/>
      <c r="C435" s="28"/>
      <c r="D435" s="28"/>
      <c r="E435" s="13"/>
      <c r="F435" s="13"/>
      <c r="G435" s="13"/>
      <c r="H435" s="13"/>
      <c r="I435" s="13"/>
      <c r="J435" s="13"/>
      <c r="K435" s="28"/>
      <c r="L435" s="13"/>
      <c r="M435" s="13"/>
      <c r="N435" s="13"/>
      <c r="O435" s="13"/>
      <c r="P435" s="13"/>
      <c r="Q435" s="13"/>
      <c r="R435" s="13"/>
      <c r="S435" s="13"/>
      <c r="T435" s="13"/>
      <c r="U435" s="28"/>
      <c r="V435" s="28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28"/>
      <c r="BH435" s="13"/>
      <c r="BI435" s="13"/>
      <c r="BJ435" s="13"/>
    </row>
    <row r="436" spans="1:62" x14ac:dyDescent="0.25">
      <c r="A436" s="13"/>
      <c r="B436" s="28"/>
      <c r="C436" s="28"/>
      <c r="D436" s="28"/>
      <c r="E436" s="13"/>
      <c r="F436" s="13"/>
      <c r="G436" s="13"/>
      <c r="H436" s="13"/>
      <c r="I436" s="13"/>
      <c r="J436" s="13"/>
      <c r="K436" s="28"/>
      <c r="L436" s="13"/>
      <c r="M436" s="13"/>
      <c r="N436" s="13"/>
      <c r="O436" s="13"/>
      <c r="P436" s="13"/>
      <c r="Q436" s="13"/>
      <c r="R436" s="13"/>
      <c r="S436" s="13"/>
      <c r="T436" s="13"/>
      <c r="U436" s="28"/>
      <c r="V436" s="28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28"/>
      <c r="BH436" s="13"/>
      <c r="BI436" s="13"/>
      <c r="BJ436" s="13"/>
    </row>
    <row r="437" spans="1:62" x14ac:dyDescent="0.25">
      <c r="A437" s="13"/>
      <c r="B437" s="28"/>
      <c r="C437" s="28"/>
      <c r="D437" s="28"/>
      <c r="E437" s="13"/>
      <c r="F437" s="13"/>
      <c r="G437" s="13"/>
      <c r="H437" s="13"/>
      <c r="I437" s="13"/>
      <c r="J437" s="13"/>
      <c r="K437" s="28"/>
      <c r="L437" s="13"/>
      <c r="M437" s="13"/>
      <c r="N437" s="13"/>
      <c r="O437" s="13"/>
      <c r="P437" s="13"/>
      <c r="Q437" s="13"/>
      <c r="R437" s="13"/>
      <c r="S437" s="13"/>
      <c r="T437" s="13"/>
      <c r="U437" s="28"/>
      <c r="V437" s="28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28"/>
      <c r="BH437" s="13"/>
      <c r="BI437" s="13"/>
      <c r="BJ437" s="13"/>
    </row>
    <row r="438" spans="1:62" x14ac:dyDescent="0.25">
      <c r="A438" s="13"/>
      <c r="B438" s="28"/>
      <c r="C438" s="28"/>
      <c r="D438" s="28"/>
      <c r="E438" s="13"/>
      <c r="F438" s="13"/>
      <c r="G438" s="13"/>
      <c r="H438" s="13"/>
      <c r="I438" s="13"/>
      <c r="J438" s="13"/>
      <c r="K438" s="28"/>
      <c r="L438" s="13"/>
      <c r="M438" s="13"/>
      <c r="N438" s="13"/>
      <c r="O438" s="13"/>
      <c r="P438" s="13"/>
      <c r="Q438" s="13"/>
      <c r="R438" s="13"/>
      <c r="S438" s="13"/>
      <c r="T438" s="13"/>
      <c r="U438" s="28"/>
      <c r="V438" s="28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28"/>
      <c r="BH438" s="13"/>
      <c r="BI438" s="13"/>
      <c r="BJ438" s="13"/>
    </row>
    <row r="439" spans="1:62" x14ac:dyDescent="0.25">
      <c r="A439" s="13"/>
      <c r="B439" s="28"/>
      <c r="C439" s="28"/>
      <c r="D439" s="28"/>
      <c r="E439" s="13"/>
      <c r="F439" s="13"/>
      <c r="G439" s="13"/>
      <c r="H439" s="13"/>
      <c r="I439" s="13"/>
      <c r="J439" s="13"/>
      <c r="K439" s="28"/>
      <c r="L439" s="13"/>
      <c r="M439" s="13"/>
      <c r="N439" s="13"/>
      <c r="O439" s="13"/>
      <c r="P439" s="13"/>
      <c r="Q439" s="13"/>
      <c r="R439" s="13"/>
      <c r="S439" s="13"/>
      <c r="T439" s="13"/>
      <c r="U439" s="28"/>
      <c r="V439" s="28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28"/>
      <c r="BH439" s="13"/>
      <c r="BI439" s="13"/>
      <c r="BJ439" s="13"/>
    </row>
    <row r="440" spans="1:62" x14ac:dyDescent="0.25">
      <c r="A440" s="13"/>
      <c r="B440" s="28"/>
      <c r="C440" s="28"/>
      <c r="D440" s="28"/>
      <c r="E440" s="13"/>
      <c r="F440" s="13"/>
      <c r="G440" s="13"/>
      <c r="H440" s="13"/>
      <c r="I440" s="13"/>
      <c r="J440" s="13"/>
      <c r="K440" s="28"/>
      <c r="L440" s="13"/>
      <c r="M440" s="13"/>
      <c r="N440" s="13"/>
      <c r="O440" s="13"/>
      <c r="P440" s="13"/>
      <c r="Q440" s="13"/>
      <c r="R440" s="13"/>
      <c r="S440" s="13"/>
      <c r="T440" s="13"/>
      <c r="U440" s="28"/>
      <c r="V440" s="28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28"/>
      <c r="BH440" s="13"/>
      <c r="BI440" s="13"/>
      <c r="BJ440" s="13"/>
    </row>
    <row r="441" spans="1:62" x14ac:dyDescent="0.25">
      <c r="A441" s="13"/>
      <c r="B441" s="28"/>
      <c r="C441" s="28"/>
      <c r="D441" s="28"/>
      <c r="E441" s="13"/>
      <c r="F441" s="13"/>
      <c r="G441" s="13"/>
      <c r="H441" s="13"/>
      <c r="I441" s="13"/>
      <c r="J441" s="13"/>
      <c r="K441" s="28"/>
      <c r="L441" s="13"/>
      <c r="M441" s="13"/>
      <c r="N441" s="13"/>
      <c r="O441" s="13"/>
      <c r="P441" s="13"/>
      <c r="Q441" s="13"/>
      <c r="R441" s="13"/>
      <c r="S441" s="13"/>
      <c r="T441" s="13"/>
      <c r="U441" s="28"/>
      <c r="V441" s="28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28"/>
      <c r="BH441" s="13"/>
      <c r="BI441" s="13"/>
      <c r="BJ441" s="13"/>
    </row>
    <row r="442" spans="1:62" x14ac:dyDescent="0.25">
      <c r="A442" s="13"/>
      <c r="B442" s="28"/>
      <c r="C442" s="28"/>
      <c r="D442" s="28"/>
      <c r="E442" s="13"/>
      <c r="F442" s="13"/>
      <c r="G442" s="13"/>
      <c r="H442" s="13"/>
      <c r="I442" s="13"/>
      <c r="J442" s="13"/>
      <c r="K442" s="28"/>
      <c r="L442" s="13"/>
      <c r="M442" s="13"/>
      <c r="N442" s="13"/>
      <c r="O442" s="13"/>
      <c r="P442" s="13"/>
      <c r="Q442" s="13"/>
      <c r="R442" s="13"/>
      <c r="S442" s="13"/>
      <c r="T442" s="13"/>
      <c r="U442" s="28"/>
      <c r="V442" s="28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28"/>
      <c r="BH442" s="13"/>
      <c r="BI442" s="13"/>
      <c r="BJ442" s="13"/>
    </row>
    <row r="443" spans="1:62" x14ac:dyDescent="0.25">
      <c r="A443" s="13"/>
      <c r="B443" s="28"/>
      <c r="C443" s="28"/>
      <c r="D443" s="28"/>
      <c r="E443" s="13"/>
      <c r="F443" s="13"/>
      <c r="G443" s="13"/>
      <c r="H443" s="13"/>
      <c r="I443" s="13"/>
      <c r="J443" s="13"/>
      <c r="K443" s="28"/>
      <c r="L443" s="13"/>
      <c r="M443" s="13"/>
      <c r="N443" s="13"/>
      <c r="O443" s="13"/>
      <c r="P443" s="13"/>
      <c r="Q443" s="13"/>
      <c r="R443" s="13"/>
      <c r="S443" s="13"/>
      <c r="T443" s="13"/>
      <c r="U443" s="28"/>
      <c r="V443" s="28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28"/>
      <c r="BH443" s="13"/>
      <c r="BI443" s="13"/>
      <c r="BJ443" s="13"/>
    </row>
    <row r="444" spans="1:62" x14ac:dyDescent="0.25">
      <c r="A444" s="13"/>
      <c r="B444" s="28"/>
      <c r="C444" s="28"/>
      <c r="D444" s="28"/>
      <c r="E444" s="13"/>
      <c r="F444" s="13"/>
      <c r="G444" s="13"/>
      <c r="H444" s="13"/>
      <c r="I444" s="13"/>
      <c r="J444" s="13"/>
      <c r="K444" s="28"/>
      <c r="L444" s="13"/>
      <c r="M444" s="13"/>
      <c r="N444" s="13"/>
      <c r="O444" s="13"/>
      <c r="P444" s="13"/>
      <c r="Q444" s="13"/>
      <c r="R444" s="13"/>
      <c r="S444" s="13"/>
      <c r="T444" s="13"/>
      <c r="U444" s="28"/>
      <c r="V444" s="28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28"/>
      <c r="BH444" s="13"/>
      <c r="BI444" s="13"/>
      <c r="BJ444" s="13"/>
    </row>
    <row r="445" spans="1:62" x14ac:dyDescent="0.25">
      <c r="A445" s="13"/>
      <c r="B445" s="28"/>
      <c r="C445" s="28"/>
      <c r="D445" s="28"/>
      <c r="E445" s="13"/>
      <c r="F445" s="13"/>
      <c r="G445" s="13"/>
      <c r="H445" s="13"/>
      <c r="I445" s="13"/>
      <c r="J445" s="13"/>
      <c r="K445" s="28"/>
      <c r="L445" s="13"/>
      <c r="M445" s="13"/>
      <c r="N445" s="13"/>
      <c r="O445" s="13"/>
      <c r="P445" s="13"/>
      <c r="Q445" s="13"/>
      <c r="R445" s="13"/>
      <c r="S445" s="13"/>
      <c r="T445" s="13"/>
      <c r="U445" s="28"/>
      <c r="V445" s="28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28"/>
      <c r="BH445" s="13"/>
      <c r="BI445" s="13"/>
      <c r="BJ445" s="13"/>
    </row>
    <row r="446" spans="1:62" x14ac:dyDescent="0.25">
      <c r="A446" s="13"/>
      <c r="B446" s="28"/>
      <c r="C446" s="28"/>
      <c r="D446" s="28"/>
      <c r="E446" s="13"/>
      <c r="F446" s="13"/>
      <c r="G446" s="13"/>
      <c r="H446" s="13"/>
      <c r="I446" s="13"/>
      <c r="J446" s="13"/>
      <c r="K446" s="28"/>
      <c r="L446" s="13"/>
      <c r="M446" s="13"/>
      <c r="N446" s="13"/>
      <c r="O446" s="13"/>
      <c r="P446" s="13"/>
      <c r="Q446" s="13"/>
      <c r="R446" s="13"/>
      <c r="S446" s="13"/>
      <c r="T446" s="13"/>
      <c r="U446" s="28"/>
      <c r="V446" s="28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28"/>
      <c r="BH446" s="13"/>
      <c r="BI446" s="13"/>
      <c r="BJ446" s="13"/>
    </row>
    <row r="447" spans="1:62" x14ac:dyDescent="0.25">
      <c r="A447" s="13"/>
      <c r="B447" s="28"/>
      <c r="C447" s="28"/>
      <c r="D447" s="28"/>
      <c r="E447" s="13"/>
      <c r="F447" s="13"/>
      <c r="G447" s="13"/>
      <c r="H447" s="13"/>
      <c r="I447" s="13"/>
      <c r="J447" s="13"/>
      <c r="K447" s="28"/>
      <c r="L447" s="13"/>
      <c r="M447" s="13"/>
      <c r="N447" s="13"/>
      <c r="O447" s="13"/>
      <c r="P447" s="13"/>
      <c r="Q447" s="13"/>
      <c r="R447" s="13"/>
      <c r="S447" s="13"/>
      <c r="T447" s="13"/>
      <c r="U447" s="28"/>
      <c r="V447" s="28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28"/>
      <c r="BH447" s="13"/>
      <c r="BI447" s="13"/>
      <c r="BJ447" s="13"/>
    </row>
    <row r="448" spans="1:62" x14ac:dyDescent="0.25">
      <c r="A448" s="13"/>
      <c r="B448" s="28"/>
      <c r="C448" s="28"/>
      <c r="D448" s="28"/>
      <c r="E448" s="13"/>
      <c r="F448" s="13"/>
      <c r="G448" s="13"/>
      <c r="H448" s="13"/>
      <c r="I448" s="13"/>
      <c r="J448" s="13"/>
      <c r="K448" s="28"/>
      <c r="L448" s="13"/>
      <c r="M448" s="13"/>
      <c r="N448" s="13"/>
      <c r="O448" s="13"/>
      <c r="P448" s="13"/>
      <c r="Q448" s="13"/>
      <c r="R448" s="13"/>
      <c r="S448" s="13"/>
      <c r="T448" s="13"/>
      <c r="U448" s="28"/>
      <c r="V448" s="28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28"/>
      <c r="BH448" s="13"/>
      <c r="BI448" s="13"/>
      <c r="BJ448" s="13"/>
    </row>
    <row r="449" spans="1:62" x14ac:dyDescent="0.25">
      <c r="A449" s="13"/>
      <c r="B449" s="28"/>
      <c r="C449" s="28"/>
      <c r="D449" s="28"/>
      <c r="E449" s="13"/>
      <c r="F449" s="13"/>
      <c r="G449" s="13"/>
      <c r="H449" s="13"/>
      <c r="I449" s="13"/>
      <c r="J449" s="13"/>
      <c r="K449" s="28"/>
      <c r="L449" s="13"/>
      <c r="M449" s="13"/>
      <c r="N449" s="13"/>
      <c r="O449" s="13"/>
      <c r="P449" s="13"/>
      <c r="Q449" s="13"/>
      <c r="R449" s="13"/>
      <c r="S449" s="13"/>
      <c r="T449" s="13"/>
      <c r="U449" s="28"/>
      <c r="V449" s="28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28"/>
      <c r="BH449" s="13"/>
      <c r="BI449" s="13"/>
      <c r="BJ449" s="13"/>
    </row>
    <row r="450" spans="1:62" x14ac:dyDescent="0.25">
      <c r="A450" s="13"/>
      <c r="B450" s="28"/>
      <c r="C450" s="28"/>
      <c r="D450" s="28"/>
      <c r="E450" s="13"/>
      <c r="F450" s="13"/>
      <c r="G450" s="13"/>
      <c r="H450" s="13"/>
      <c r="I450" s="13"/>
      <c r="J450" s="13"/>
      <c r="K450" s="28"/>
      <c r="L450" s="13"/>
      <c r="M450" s="13"/>
      <c r="N450" s="13"/>
      <c r="O450" s="13"/>
      <c r="P450" s="13"/>
      <c r="Q450" s="13"/>
      <c r="R450" s="13"/>
      <c r="S450" s="13"/>
      <c r="T450" s="13"/>
      <c r="U450" s="28"/>
      <c r="V450" s="28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28"/>
      <c r="BH450" s="13"/>
      <c r="BI450" s="13"/>
      <c r="BJ450" s="13"/>
    </row>
    <row r="451" spans="1:62" x14ac:dyDescent="0.25">
      <c r="A451" s="13"/>
      <c r="B451" s="28"/>
      <c r="C451" s="28"/>
      <c r="D451" s="28"/>
      <c r="E451" s="13"/>
      <c r="F451" s="13"/>
      <c r="G451" s="13"/>
      <c r="H451" s="13"/>
      <c r="I451" s="13"/>
      <c r="J451" s="13"/>
      <c r="K451" s="28"/>
      <c r="L451" s="13"/>
      <c r="M451" s="13"/>
      <c r="N451" s="13"/>
      <c r="O451" s="13"/>
      <c r="P451" s="13"/>
      <c r="Q451" s="13"/>
      <c r="R451" s="13"/>
      <c r="S451" s="13"/>
      <c r="T451" s="13"/>
      <c r="U451" s="28"/>
      <c r="V451" s="28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28"/>
      <c r="BH451" s="13"/>
      <c r="BI451" s="13"/>
      <c r="BJ451" s="13"/>
    </row>
    <row r="452" spans="1:62" x14ac:dyDescent="0.25">
      <c r="A452" s="13"/>
      <c r="B452" s="28"/>
      <c r="C452" s="28"/>
      <c r="D452" s="28"/>
      <c r="E452" s="13"/>
      <c r="F452" s="13"/>
      <c r="G452" s="13"/>
      <c r="H452" s="13"/>
      <c r="I452" s="13"/>
      <c r="J452" s="13"/>
      <c r="K452" s="28"/>
      <c r="L452" s="13"/>
      <c r="M452" s="13"/>
      <c r="N452" s="13"/>
      <c r="O452" s="13"/>
      <c r="P452" s="13"/>
      <c r="Q452" s="13"/>
      <c r="R452" s="13"/>
      <c r="S452" s="13"/>
      <c r="T452" s="13"/>
      <c r="U452" s="28"/>
      <c r="V452" s="28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28"/>
      <c r="BH452" s="13"/>
      <c r="BI452" s="13"/>
      <c r="BJ452" s="13"/>
    </row>
    <row r="453" spans="1:62" x14ac:dyDescent="0.25">
      <c r="A453" s="13"/>
      <c r="B453" s="28"/>
      <c r="C453" s="28"/>
      <c r="D453" s="28"/>
      <c r="E453" s="13"/>
      <c r="F453" s="13"/>
      <c r="G453" s="13"/>
      <c r="H453" s="13"/>
      <c r="I453" s="13"/>
      <c r="J453" s="13"/>
      <c r="K453" s="28"/>
      <c r="L453" s="13"/>
      <c r="M453" s="13"/>
      <c r="N453" s="13"/>
      <c r="O453" s="13"/>
      <c r="P453" s="13"/>
      <c r="Q453" s="13"/>
      <c r="R453" s="13"/>
      <c r="S453" s="13"/>
      <c r="T453" s="13"/>
      <c r="U453" s="28"/>
      <c r="V453" s="28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28"/>
      <c r="BH453" s="13"/>
      <c r="BI453" s="13"/>
      <c r="BJ453" s="13"/>
    </row>
    <row r="454" spans="1:62" x14ac:dyDescent="0.25">
      <c r="A454" s="13"/>
      <c r="B454" s="28"/>
      <c r="C454" s="28"/>
      <c r="D454" s="28"/>
      <c r="E454" s="13"/>
      <c r="F454" s="13"/>
      <c r="G454" s="13"/>
      <c r="H454" s="13"/>
      <c r="I454" s="13"/>
      <c r="J454" s="13"/>
      <c r="K454" s="28"/>
      <c r="L454" s="13"/>
      <c r="M454" s="13"/>
      <c r="N454" s="13"/>
      <c r="O454" s="13"/>
      <c r="P454" s="13"/>
      <c r="Q454" s="13"/>
      <c r="R454" s="13"/>
      <c r="S454" s="13"/>
      <c r="T454" s="13"/>
      <c r="U454" s="28"/>
      <c r="V454" s="28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28"/>
      <c r="BH454" s="13"/>
      <c r="BI454" s="13"/>
      <c r="BJ454" s="13"/>
    </row>
    <row r="455" spans="1:62" x14ac:dyDescent="0.25">
      <c r="A455" s="13"/>
      <c r="B455" s="28"/>
      <c r="C455" s="28"/>
      <c r="D455" s="28"/>
      <c r="E455" s="13"/>
      <c r="F455" s="13"/>
      <c r="G455" s="13"/>
      <c r="H455" s="13"/>
      <c r="I455" s="13"/>
      <c r="J455" s="13"/>
      <c r="K455" s="28"/>
      <c r="L455" s="13"/>
      <c r="M455" s="13"/>
      <c r="N455" s="13"/>
      <c r="O455" s="13"/>
      <c r="P455" s="13"/>
      <c r="Q455" s="13"/>
      <c r="R455" s="13"/>
      <c r="S455" s="13"/>
      <c r="T455" s="13"/>
      <c r="U455" s="28"/>
      <c r="V455" s="28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28"/>
      <c r="BH455" s="13"/>
      <c r="BI455" s="13"/>
      <c r="BJ455" s="13"/>
    </row>
    <row r="456" spans="1:62" x14ac:dyDescent="0.25">
      <c r="A456" s="13"/>
      <c r="B456" s="28"/>
      <c r="C456" s="28"/>
      <c r="D456" s="28"/>
      <c r="E456" s="13"/>
      <c r="F456" s="13"/>
      <c r="G456" s="13"/>
      <c r="H456" s="13"/>
      <c r="I456" s="13"/>
      <c r="J456" s="13"/>
      <c r="K456" s="28"/>
      <c r="L456" s="13"/>
      <c r="M456" s="13"/>
      <c r="N456" s="13"/>
      <c r="O456" s="13"/>
      <c r="P456" s="13"/>
      <c r="Q456" s="13"/>
      <c r="R456" s="13"/>
      <c r="S456" s="13"/>
      <c r="T456" s="13"/>
      <c r="U456" s="28"/>
      <c r="V456" s="28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28"/>
      <c r="BH456" s="13"/>
      <c r="BI456" s="13"/>
      <c r="BJ456" s="13"/>
    </row>
    <row r="457" spans="1:62" x14ac:dyDescent="0.25">
      <c r="A457" s="13"/>
      <c r="B457" s="28"/>
      <c r="C457" s="28"/>
      <c r="D457" s="28"/>
      <c r="E457" s="13"/>
      <c r="F457" s="13"/>
      <c r="G457" s="13"/>
      <c r="H457" s="13"/>
      <c r="I457" s="13"/>
      <c r="J457" s="13"/>
      <c r="K457" s="28"/>
      <c r="L457" s="13"/>
      <c r="M457" s="13"/>
      <c r="N457" s="13"/>
      <c r="O457" s="13"/>
      <c r="P457" s="13"/>
      <c r="Q457" s="13"/>
      <c r="R457" s="13"/>
      <c r="S457" s="13"/>
      <c r="T457" s="13"/>
      <c r="U457" s="28"/>
      <c r="V457" s="28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28"/>
      <c r="BH457" s="13"/>
      <c r="BI457" s="13"/>
      <c r="BJ457" s="13"/>
    </row>
    <row r="458" spans="1:62" x14ac:dyDescent="0.25">
      <c r="A458" s="13"/>
      <c r="B458" s="28"/>
      <c r="C458" s="28"/>
      <c r="D458" s="28"/>
      <c r="E458" s="13"/>
      <c r="F458" s="13"/>
      <c r="G458" s="13"/>
      <c r="H458" s="13"/>
      <c r="I458" s="13"/>
      <c r="J458" s="13"/>
      <c r="K458" s="28"/>
      <c r="L458" s="13"/>
      <c r="M458" s="13"/>
      <c r="N458" s="13"/>
      <c r="O458" s="13"/>
      <c r="P458" s="13"/>
      <c r="Q458" s="13"/>
      <c r="R458" s="13"/>
      <c r="S458" s="13"/>
      <c r="T458" s="13"/>
      <c r="U458" s="28"/>
      <c r="V458" s="28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28"/>
      <c r="BH458" s="13"/>
      <c r="BI458" s="13"/>
      <c r="BJ458" s="13"/>
    </row>
    <row r="459" spans="1:62" x14ac:dyDescent="0.25">
      <c r="A459" s="13"/>
      <c r="B459" s="28"/>
      <c r="C459" s="28"/>
      <c r="D459" s="28"/>
      <c r="E459" s="13"/>
      <c r="F459" s="13"/>
      <c r="G459" s="13"/>
      <c r="H459" s="13"/>
      <c r="I459" s="13"/>
      <c r="J459" s="13"/>
      <c r="K459" s="28"/>
      <c r="L459" s="13"/>
      <c r="M459" s="13"/>
      <c r="N459" s="13"/>
      <c r="O459" s="13"/>
      <c r="P459" s="13"/>
      <c r="Q459" s="13"/>
      <c r="R459" s="13"/>
      <c r="S459" s="13"/>
      <c r="T459" s="13"/>
      <c r="U459" s="28"/>
      <c r="V459" s="28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28"/>
      <c r="BH459" s="13"/>
      <c r="BI459" s="13"/>
      <c r="BJ459" s="13"/>
    </row>
    <row r="460" spans="1:62" x14ac:dyDescent="0.25">
      <c r="A460" s="13"/>
      <c r="B460" s="28"/>
      <c r="C460" s="28"/>
      <c r="D460" s="28"/>
      <c r="E460" s="13"/>
      <c r="F460" s="13"/>
      <c r="G460" s="13"/>
      <c r="H460" s="13"/>
      <c r="I460" s="13"/>
      <c r="J460" s="13"/>
      <c r="K460" s="28"/>
      <c r="L460" s="13"/>
      <c r="M460" s="13"/>
      <c r="N460" s="13"/>
      <c r="O460" s="13"/>
      <c r="P460" s="13"/>
      <c r="Q460" s="13"/>
      <c r="R460" s="13"/>
      <c r="S460" s="13"/>
      <c r="T460" s="13"/>
      <c r="U460" s="28"/>
      <c r="V460" s="28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28"/>
      <c r="BH460" s="13"/>
      <c r="BI460" s="13"/>
      <c r="BJ460" s="13"/>
    </row>
    <row r="461" spans="1:62" x14ac:dyDescent="0.25">
      <c r="A461" s="13"/>
      <c r="B461" s="28"/>
      <c r="C461" s="28"/>
      <c r="D461" s="28"/>
      <c r="E461" s="13"/>
      <c r="F461" s="13"/>
      <c r="G461" s="13"/>
      <c r="H461" s="13"/>
      <c r="I461" s="13"/>
      <c r="J461" s="13"/>
      <c r="K461" s="28"/>
      <c r="L461" s="13"/>
      <c r="M461" s="13"/>
      <c r="N461" s="13"/>
      <c r="O461" s="13"/>
      <c r="P461" s="13"/>
      <c r="Q461" s="13"/>
      <c r="R461" s="13"/>
      <c r="S461" s="13"/>
      <c r="T461" s="13"/>
      <c r="U461" s="28"/>
      <c r="V461" s="28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28"/>
      <c r="BH461" s="13"/>
      <c r="BI461" s="13"/>
      <c r="BJ461" s="13"/>
    </row>
    <row r="462" spans="1:62" x14ac:dyDescent="0.25">
      <c r="A462" s="13"/>
      <c r="B462" s="28"/>
      <c r="C462" s="28"/>
      <c r="D462" s="28"/>
      <c r="E462" s="13"/>
      <c r="F462" s="13"/>
      <c r="G462" s="13"/>
      <c r="H462" s="13"/>
      <c r="I462" s="13"/>
      <c r="J462" s="13"/>
      <c r="K462" s="28"/>
      <c r="L462" s="13"/>
      <c r="M462" s="13"/>
      <c r="N462" s="13"/>
      <c r="O462" s="13"/>
      <c r="P462" s="13"/>
      <c r="Q462" s="13"/>
      <c r="R462" s="13"/>
      <c r="S462" s="13"/>
      <c r="T462" s="13"/>
      <c r="U462" s="28"/>
      <c r="V462" s="28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28"/>
      <c r="BH462" s="13"/>
      <c r="BI462" s="13"/>
      <c r="BJ462" s="13"/>
    </row>
    <row r="463" spans="1:62" x14ac:dyDescent="0.25">
      <c r="A463" s="13"/>
      <c r="B463" s="28"/>
      <c r="C463" s="28"/>
      <c r="D463" s="28"/>
      <c r="E463" s="13"/>
      <c r="F463" s="13"/>
      <c r="G463" s="13"/>
      <c r="H463" s="13"/>
      <c r="I463" s="13"/>
      <c r="J463" s="13"/>
      <c r="K463" s="28"/>
      <c r="L463" s="13"/>
      <c r="M463" s="13"/>
      <c r="N463" s="13"/>
      <c r="O463" s="13"/>
      <c r="P463" s="13"/>
      <c r="Q463" s="13"/>
      <c r="R463" s="13"/>
      <c r="S463" s="13"/>
      <c r="T463" s="13"/>
      <c r="U463" s="28"/>
      <c r="V463" s="28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28"/>
      <c r="BH463" s="13"/>
      <c r="BI463" s="13"/>
      <c r="BJ463" s="13"/>
    </row>
    <row r="464" spans="1:62" x14ac:dyDescent="0.25">
      <c r="A464" s="13"/>
      <c r="B464" s="28"/>
      <c r="C464" s="28"/>
      <c r="D464" s="28"/>
      <c r="E464" s="13"/>
      <c r="F464" s="13"/>
      <c r="G464" s="13"/>
      <c r="H464" s="13"/>
      <c r="I464" s="13"/>
      <c r="J464" s="13"/>
      <c r="K464" s="28"/>
      <c r="L464" s="13"/>
      <c r="M464" s="13"/>
      <c r="N464" s="13"/>
      <c r="O464" s="13"/>
      <c r="P464" s="13"/>
      <c r="Q464" s="13"/>
      <c r="R464" s="13"/>
      <c r="S464" s="13"/>
      <c r="T464" s="13"/>
      <c r="U464" s="28"/>
      <c r="V464" s="28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28"/>
      <c r="BH464" s="13"/>
      <c r="BI464" s="13"/>
      <c r="BJ464" s="13"/>
    </row>
    <row r="465" spans="1:62" x14ac:dyDescent="0.25">
      <c r="A465" s="13"/>
      <c r="B465" s="28"/>
      <c r="C465" s="28"/>
      <c r="D465" s="28"/>
      <c r="E465" s="13"/>
      <c r="F465" s="13"/>
      <c r="G465" s="13"/>
      <c r="H465" s="13"/>
      <c r="I465" s="13"/>
      <c r="J465" s="13"/>
      <c r="K465" s="28"/>
      <c r="L465" s="13"/>
      <c r="M465" s="13"/>
      <c r="N465" s="13"/>
      <c r="O465" s="13"/>
      <c r="P465" s="13"/>
      <c r="Q465" s="13"/>
      <c r="R465" s="13"/>
      <c r="S465" s="13"/>
      <c r="T465" s="13"/>
      <c r="U465" s="28"/>
      <c r="V465" s="28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28"/>
      <c r="BH465" s="13"/>
      <c r="BI465" s="13"/>
      <c r="BJ465" s="13"/>
    </row>
    <row r="466" spans="1:62" x14ac:dyDescent="0.25">
      <c r="A466" s="13"/>
      <c r="B466" s="28"/>
      <c r="C466" s="28"/>
      <c r="D466" s="28"/>
      <c r="E466" s="13"/>
      <c r="F466" s="13"/>
      <c r="G466" s="13"/>
      <c r="H466" s="13"/>
      <c r="I466" s="13"/>
      <c r="J466" s="13"/>
      <c r="K466" s="28"/>
      <c r="L466" s="13"/>
      <c r="M466" s="13"/>
      <c r="N466" s="13"/>
      <c r="O466" s="13"/>
      <c r="P466" s="13"/>
      <c r="Q466" s="13"/>
      <c r="R466" s="13"/>
      <c r="S466" s="13"/>
      <c r="T466" s="13"/>
      <c r="U466" s="28"/>
      <c r="V466" s="28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28"/>
      <c r="BH466" s="13"/>
      <c r="BI466" s="13"/>
      <c r="BJ466" s="13"/>
    </row>
    <row r="467" spans="1:62" x14ac:dyDescent="0.25">
      <c r="A467" s="13"/>
      <c r="B467" s="28"/>
      <c r="C467" s="28"/>
      <c r="D467" s="28"/>
      <c r="E467" s="13"/>
      <c r="F467" s="13"/>
      <c r="G467" s="13"/>
      <c r="H467" s="13"/>
      <c r="I467" s="13"/>
      <c r="J467" s="13"/>
      <c r="K467" s="28"/>
      <c r="L467" s="13"/>
      <c r="M467" s="13"/>
      <c r="N467" s="13"/>
      <c r="O467" s="13"/>
      <c r="P467" s="13"/>
      <c r="Q467" s="13"/>
      <c r="R467" s="13"/>
      <c r="S467" s="13"/>
      <c r="T467" s="13"/>
      <c r="U467" s="28"/>
      <c r="V467" s="28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28"/>
      <c r="BH467" s="13"/>
      <c r="BI467" s="13"/>
      <c r="BJ467" s="13"/>
    </row>
    <row r="468" spans="1:62" x14ac:dyDescent="0.25">
      <c r="A468" s="13"/>
      <c r="B468" s="28"/>
      <c r="C468" s="28"/>
      <c r="D468" s="28"/>
      <c r="E468" s="13"/>
      <c r="F468" s="13"/>
      <c r="G468" s="13"/>
      <c r="H468" s="13"/>
      <c r="I468" s="13"/>
      <c r="J468" s="13"/>
      <c r="K468" s="28"/>
      <c r="L468" s="13"/>
      <c r="M468" s="13"/>
      <c r="N468" s="13"/>
      <c r="O468" s="13"/>
      <c r="P468" s="13"/>
      <c r="Q468" s="13"/>
      <c r="R468" s="13"/>
      <c r="S468" s="13"/>
      <c r="T468" s="13"/>
      <c r="U468" s="28"/>
      <c r="V468" s="28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28"/>
      <c r="BH468" s="13"/>
      <c r="BI468" s="13"/>
      <c r="BJ468" s="13"/>
    </row>
    <row r="469" spans="1:62" x14ac:dyDescent="0.25">
      <c r="A469" s="13"/>
      <c r="B469" s="28"/>
      <c r="C469" s="28"/>
      <c r="D469" s="28"/>
      <c r="E469" s="13"/>
      <c r="F469" s="13"/>
      <c r="G469" s="13"/>
      <c r="H469" s="13"/>
      <c r="I469" s="13"/>
      <c r="J469" s="13"/>
      <c r="K469" s="28"/>
      <c r="L469" s="13"/>
      <c r="M469" s="13"/>
      <c r="N469" s="13"/>
      <c r="O469" s="13"/>
      <c r="P469" s="13"/>
      <c r="Q469" s="13"/>
      <c r="R469" s="13"/>
      <c r="S469" s="13"/>
      <c r="T469" s="13"/>
      <c r="U469" s="28"/>
      <c r="V469" s="28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28"/>
      <c r="BH469" s="13"/>
      <c r="BI469" s="13"/>
      <c r="BJ469" s="13"/>
    </row>
    <row r="470" spans="1:62" x14ac:dyDescent="0.25">
      <c r="A470" s="13"/>
      <c r="B470" s="28"/>
      <c r="C470" s="28"/>
      <c r="D470" s="28"/>
      <c r="E470" s="13"/>
      <c r="F470" s="13"/>
      <c r="G470" s="13"/>
      <c r="H470" s="13"/>
      <c r="I470" s="13"/>
      <c r="J470" s="13"/>
      <c r="K470" s="28"/>
      <c r="L470" s="13"/>
      <c r="M470" s="13"/>
      <c r="N470" s="13"/>
      <c r="O470" s="13"/>
      <c r="P470" s="13"/>
      <c r="Q470" s="13"/>
      <c r="R470" s="13"/>
      <c r="S470" s="13"/>
      <c r="T470" s="13"/>
      <c r="U470" s="28"/>
      <c r="V470" s="28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28"/>
      <c r="BH470" s="13"/>
      <c r="BI470" s="13"/>
      <c r="BJ470" s="13"/>
    </row>
    <row r="471" spans="1:62" x14ac:dyDescent="0.25">
      <c r="A471" s="13"/>
      <c r="B471" s="28"/>
      <c r="C471" s="28"/>
      <c r="D471" s="28"/>
      <c r="E471" s="13"/>
      <c r="F471" s="13"/>
      <c r="G471" s="13"/>
      <c r="H471" s="13"/>
      <c r="I471" s="13"/>
      <c r="J471" s="13"/>
      <c r="K471" s="28"/>
      <c r="L471" s="13"/>
      <c r="M471" s="13"/>
      <c r="N471" s="13"/>
      <c r="O471" s="13"/>
      <c r="P471" s="13"/>
      <c r="Q471" s="13"/>
      <c r="R471" s="13"/>
      <c r="S471" s="13"/>
      <c r="T471" s="13"/>
      <c r="U471" s="28"/>
      <c r="V471" s="28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28"/>
      <c r="BH471" s="13"/>
      <c r="BI471" s="13"/>
      <c r="BJ471" s="13"/>
    </row>
    <row r="472" spans="1:62" x14ac:dyDescent="0.25">
      <c r="A472" s="13"/>
      <c r="B472" s="28"/>
      <c r="C472" s="28"/>
      <c r="D472" s="28"/>
      <c r="E472" s="13"/>
      <c r="F472" s="13"/>
      <c r="G472" s="13"/>
      <c r="H472" s="13"/>
      <c r="I472" s="13"/>
      <c r="J472" s="13"/>
      <c r="K472" s="28"/>
      <c r="L472" s="13"/>
      <c r="M472" s="13"/>
      <c r="N472" s="13"/>
      <c r="O472" s="13"/>
      <c r="P472" s="13"/>
      <c r="Q472" s="13"/>
      <c r="R472" s="13"/>
      <c r="S472" s="13"/>
      <c r="T472" s="13"/>
      <c r="U472" s="28"/>
      <c r="V472" s="28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28"/>
      <c r="BH472" s="13"/>
      <c r="BI472" s="13"/>
      <c r="BJ472" s="13"/>
    </row>
    <row r="473" spans="1:62" x14ac:dyDescent="0.25">
      <c r="A473" s="13"/>
      <c r="B473" s="28"/>
      <c r="C473" s="28"/>
      <c r="D473" s="28"/>
      <c r="E473" s="13"/>
      <c r="F473" s="13"/>
      <c r="G473" s="13"/>
      <c r="H473" s="13"/>
      <c r="I473" s="13"/>
      <c r="J473" s="13"/>
      <c r="K473" s="28"/>
      <c r="L473" s="13"/>
      <c r="M473" s="13"/>
      <c r="N473" s="13"/>
      <c r="O473" s="13"/>
      <c r="P473" s="13"/>
      <c r="Q473" s="13"/>
      <c r="R473" s="13"/>
      <c r="S473" s="13"/>
      <c r="T473" s="13"/>
      <c r="U473" s="28"/>
      <c r="V473" s="28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28"/>
      <c r="BH473" s="13"/>
      <c r="BI473" s="13"/>
      <c r="BJ473" s="13"/>
    </row>
    <row r="474" spans="1:62" x14ac:dyDescent="0.25">
      <c r="A474" s="13"/>
      <c r="B474" s="28"/>
      <c r="C474" s="28"/>
      <c r="D474" s="28"/>
      <c r="E474" s="13"/>
      <c r="F474" s="13"/>
      <c r="G474" s="13"/>
      <c r="H474" s="13"/>
      <c r="I474" s="13"/>
      <c r="J474" s="13"/>
      <c r="K474" s="28"/>
      <c r="L474" s="13"/>
      <c r="M474" s="13"/>
      <c r="N474" s="13"/>
      <c r="O474" s="13"/>
      <c r="P474" s="13"/>
      <c r="Q474" s="13"/>
      <c r="R474" s="13"/>
      <c r="S474" s="13"/>
      <c r="T474" s="13"/>
      <c r="U474" s="28"/>
      <c r="V474" s="28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28"/>
      <c r="BH474" s="13"/>
      <c r="BI474" s="13"/>
      <c r="BJ474" s="13"/>
    </row>
    <row r="475" spans="1:62" x14ac:dyDescent="0.25">
      <c r="A475" s="13"/>
      <c r="B475" s="28"/>
      <c r="C475" s="28"/>
      <c r="D475" s="28"/>
      <c r="E475" s="13"/>
      <c r="F475" s="13"/>
      <c r="G475" s="13"/>
      <c r="H475" s="13"/>
      <c r="I475" s="13"/>
      <c r="J475" s="13"/>
      <c r="K475" s="28"/>
      <c r="L475" s="13"/>
      <c r="M475" s="13"/>
      <c r="N475" s="13"/>
      <c r="O475" s="13"/>
      <c r="P475" s="13"/>
      <c r="Q475" s="13"/>
      <c r="R475" s="13"/>
      <c r="S475" s="13"/>
      <c r="T475" s="13"/>
      <c r="U475" s="28"/>
      <c r="V475" s="28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28"/>
      <c r="BH475" s="13"/>
      <c r="BI475" s="13"/>
      <c r="BJ475" s="13"/>
    </row>
    <row r="476" spans="1:62" x14ac:dyDescent="0.25">
      <c r="A476" s="13"/>
      <c r="B476" s="28"/>
      <c r="C476" s="28"/>
      <c r="D476" s="28"/>
      <c r="E476" s="13"/>
      <c r="F476" s="13"/>
      <c r="G476" s="13"/>
      <c r="H476" s="13"/>
      <c r="I476" s="13"/>
      <c r="J476" s="13"/>
      <c r="K476" s="28"/>
      <c r="L476" s="13"/>
      <c r="M476" s="13"/>
      <c r="N476" s="13"/>
      <c r="O476" s="13"/>
      <c r="P476" s="13"/>
      <c r="Q476" s="13"/>
      <c r="R476" s="13"/>
      <c r="S476" s="13"/>
      <c r="T476" s="13"/>
      <c r="U476" s="28"/>
      <c r="V476" s="28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28"/>
      <c r="BH476" s="13"/>
      <c r="BI476" s="13"/>
      <c r="BJ476" s="13"/>
    </row>
    <row r="477" spans="1:62" x14ac:dyDescent="0.25">
      <c r="A477" s="13"/>
      <c r="B477" s="28"/>
      <c r="C477" s="28"/>
      <c r="D477" s="28"/>
      <c r="E477" s="13"/>
      <c r="F477" s="13"/>
      <c r="G477" s="13"/>
      <c r="H477" s="13"/>
      <c r="I477" s="13"/>
      <c r="J477" s="13"/>
      <c r="K477" s="28"/>
      <c r="L477" s="13"/>
      <c r="M477" s="13"/>
      <c r="N477" s="13"/>
      <c r="O477" s="13"/>
      <c r="P477" s="13"/>
      <c r="Q477" s="13"/>
      <c r="R477" s="13"/>
      <c r="S477" s="13"/>
      <c r="T477" s="13"/>
      <c r="U477" s="28"/>
      <c r="V477" s="28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28"/>
      <c r="BH477" s="13"/>
      <c r="BI477" s="13"/>
      <c r="BJ477" s="13"/>
    </row>
    <row r="478" spans="1:62" x14ac:dyDescent="0.25">
      <c r="A478" s="13"/>
      <c r="B478" s="28"/>
      <c r="C478" s="28"/>
      <c r="D478" s="28"/>
      <c r="E478" s="13"/>
      <c r="F478" s="13"/>
      <c r="G478" s="13"/>
      <c r="H478" s="13"/>
      <c r="I478" s="13"/>
      <c r="J478" s="13"/>
      <c r="K478" s="28"/>
      <c r="L478" s="13"/>
      <c r="M478" s="13"/>
      <c r="N478" s="13"/>
      <c r="O478" s="13"/>
      <c r="P478" s="13"/>
      <c r="Q478" s="13"/>
      <c r="R478" s="13"/>
      <c r="S478" s="13"/>
      <c r="T478" s="13"/>
      <c r="U478" s="28"/>
      <c r="V478" s="28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28"/>
      <c r="BH478" s="13"/>
      <c r="BI478" s="13"/>
      <c r="BJ478" s="13"/>
    </row>
    <row r="479" spans="1:62" x14ac:dyDescent="0.25">
      <c r="A479" s="13"/>
      <c r="B479" s="28"/>
      <c r="C479" s="28"/>
      <c r="D479" s="28"/>
      <c r="E479" s="13"/>
      <c r="F479" s="13"/>
      <c r="G479" s="13"/>
      <c r="H479" s="13"/>
      <c r="I479" s="13"/>
      <c r="J479" s="13"/>
      <c r="K479" s="28"/>
      <c r="L479" s="13"/>
      <c r="M479" s="13"/>
      <c r="N479" s="13"/>
      <c r="O479" s="13"/>
      <c r="P479" s="13"/>
      <c r="Q479" s="13"/>
      <c r="R479" s="13"/>
      <c r="S479" s="13"/>
      <c r="T479" s="13"/>
      <c r="U479" s="28"/>
      <c r="V479" s="28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28"/>
      <c r="BH479" s="13"/>
      <c r="BI479" s="13"/>
      <c r="BJ479" s="13"/>
    </row>
    <row r="480" spans="1:62" x14ac:dyDescent="0.25">
      <c r="A480" s="13"/>
      <c r="B480" s="28"/>
      <c r="C480" s="28"/>
      <c r="D480" s="28"/>
      <c r="E480" s="13"/>
      <c r="F480" s="13"/>
      <c r="G480" s="13"/>
      <c r="H480" s="13"/>
      <c r="I480" s="13"/>
      <c r="J480" s="13"/>
      <c r="K480" s="28"/>
      <c r="L480" s="13"/>
      <c r="M480" s="13"/>
      <c r="N480" s="13"/>
      <c r="O480" s="13"/>
      <c r="P480" s="13"/>
      <c r="Q480" s="13"/>
      <c r="R480" s="13"/>
      <c r="S480" s="13"/>
      <c r="T480" s="13"/>
      <c r="U480" s="28"/>
      <c r="V480" s="28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28"/>
      <c r="BH480" s="13"/>
      <c r="BI480" s="13"/>
      <c r="BJ480" s="13"/>
    </row>
    <row r="481" spans="1:62" x14ac:dyDescent="0.25">
      <c r="A481" s="13"/>
      <c r="B481" s="28"/>
      <c r="C481" s="28"/>
      <c r="D481" s="28"/>
      <c r="E481" s="13"/>
      <c r="F481" s="13"/>
      <c r="G481" s="13"/>
      <c r="H481" s="13"/>
      <c r="I481" s="13"/>
      <c r="J481" s="13"/>
      <c r="K481" s="28"/>
      <c r="L481" s="13"/>
      <c r="M481" s="13"/>
      <c r="N481" s="13"/>
      <c r="O481" s="13"/>
      <c r="P481" s="13"/>
      <c r="Q481" s="13"/>
      <c r="R481" s="13"/>
      <c r="S481" s="13"/>
      <c r="T481" s="13"/>
      <c r="U481" s="28"/>
      <c r="V481" s="28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28"/>
      <c r="BH481" s="13"/>
      <c r="BI481" s="13"/>
      <c r="BJ481" s="13"/>
    </row>
    <row r="482" spans="1:62" x14ac:dyDescent="0.25">
      <c r="A482" s="13"/>
      <c r="B482" s="28"/>
      <c r="C482" s="28"/>
      <c r="D482" s="28"/>
      <c r="E482" s="13"/>
      <c r="F482" s="13"/>
      <c r="G482" s="13"/>
      <c r="H482" s="13"/>
      <c r="I482" s="13"/>
      <c r="J482" s="13"/>
      <c r="K482" s="28"/>
      <c r="L482" s="13"/>
      <c r="M482" s="13"/>
      <c r="N482" s="13"/>
      <c r="O482" s="13"/>
      <c r="P482" s="13"/>
      <c r="Q482" s="13"/>
      <c r="R482" s="13"/>
      <c r="S482" s="13"/>
      <c r="T482" s="13"/>
      <c r="U482" s="28"/>
      <c r="V482" s="28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28"/>
      <c r="BH482" s="13"/>
      <c r="BI482" s="13"/>
      <c r="BJ482" s="13"/>
    </row>
    <row r="483" spans="1:62" x14ac:dyDescent="0.25">
      <c r="A483" s="13"/>
      <c r="B483" s="28"/>
      <c r="C483" s="28"/>
      <c r="D483" s="28"/>
      <c r="E483" s="13"/>
      <c r="F483" s="13"/>
      <c r="G483" s="13"/>
      <c r="H483" s="13"/>
      <c r="I483" s="13"/>
      <c r="J483" s="13"/>
      <c r="K483" s="28"/>
      <c r="L483" s="13"/>
      <c r="M483" s="13"/>
      <c r="N483" s="13"/>
      <c r="O483" s="13"/>
      <c r="P483" s="13"/>
      <c r="Q483" s="13"/>
      <c r="R483" s="13"/>
      <c r="S483" s="13"/>
      <c r="T483" s="13"/>
      <c r="U483" s="28"/>
      <c r="V483" s="28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28"/>
      <c r="BH483" s="13"/>
      <c r="BI483" s="13"/>
      <c r="BJ483" s="13"/>
    </row>
    <row r="484" spans="1:62" x14ac:dyDescent="0.25">
      <c r="A484" s="13"/>
      <c r="B484" s="28"/>
      <c r="C484" s="28"/>
      <c r="D484" s="28"/>
      <c r="E484" s="13"/>
      <c r="F484" s="13"/>
      <c r="G484" s="13"/>
      <c r="H484" s="13"/>
      <c r="I484" s="13"/>
      <c r="J484" s="13"/>
      <c r="K484" s="28"/>
      <c r="L484" s="13"/>
      <c r="M484" s="13"/>
      <c r="N484" s="13"/>
      <c r="O484" s="13"/>
      <c r="P484" s="13"/>
      <c r="Q484" s="13"/>
      <c r="R484" s="13"/>
      <c r="S484" s="13"/>
      <c r="T484" s="13"/>
      <c r="U484" s="28"/>
      <c r="V484" s="28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28"/>
      <c r="BH484" s="13"/>
      <c r="BI484" s="13"/>
      <c r="BJ484" s="13"/>
    </row>
    <row r="485" spans="1:62" x14ac:dyDescent="0.25">
      <c r="A485" s="13"/>
      <c r="B485" s="28"/>
      <c r="C485" s="28"/>
      <c r="D485" s="28"/>
      <c r="E485" s="13"/>
      <c r="F485" s="13"/>
      <c r="G485" s="13"/>
      <c r="H485" s="13"/>
      <c r="I485" s="13"/>
      <c r="J485" s="13"/>
      <c r="K485" s="28"/>
      <c r="L485" s="13"/>
      <c r="M485" s="13"/>
      <c r="N485" s="13"/>
      <c r="O485" s="13"/>
      <c r="P485" s="13"/>
      <c r="Q485" s="13"/>
      <c r="R485" s="13"/>
      <c r="S485" s="13"/>
      <c r="T485" s="13"/>
      <c r="U485" s="28"/>
      <c r="V485" s="28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28"/>
      <c r="BH485" s="13"/>
      <c r="BI485" s="13"/>
      <c r="BJ485" s="13"/>
    </row>
    <row r="486" spans="1:62" x14ac:dyDescent="0.25">
      <c r="A486" s="13"/>
      <c r="B486" s="28"/>
      <c r="C486" s="28"/>
      <c r="D486" s="28"/>
      <c r="E486" s="13"/>
      <c r="F486" s="13"/>
      <c r="G486" s="13"/>
      <c r="H486" s="13"/>
      <c r="I486" s="13"/>
      <c r="J486" s="13"/>
      <c r="K486" s="28"/>
      <c r="L486" s="13"/>
      <c r="M486" s="13"/>
      <c r="N486" s="13"/>
      <c r="O486" s="13"/>
      <c r="P486" s="13"/>
      <c r="Q486" s="13"/>
      <c r="R486" s="13"/>
      <c r="S486" s="13"/>
      <c r="T486" s="13"/>
      <c r="U486" s="28"/>
      <c r="V486" s="28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28"/>
      <c r="BH486" s="13"/>
      <c r="BI486" s="13"/>
      <c r="BJ486" s="13"/>
    </row>
    <row r="487" spans="1:62" x14ac:dyDescent="0.25">
      <c r="A487" s="13"/>
      <c r="B487" s="28"/>
      <c r="C487" s="28"/>
      <c r="D487" s="28"/>
      <c r="E487" s="13"/>
      <c r="F487" s="13"/>
      <c r="G487" s="13"/>
      <c r="H487" s="13"/>
      <c r="I487" s="13"/>
      <c r="J487" s="13"/>
      <c r="K487" s="28"/>
      <c r="L487" s="13"/>
      <c r="M487" s="13"/>
      <c r="N487" s="13"/>
      <c r="O487" s="13"/>
      <c r="P487" s="13"/>
      <c r="Q487" s="13"/>
      <c r="R487" s="13"/>
      <c r="S487" s="13"/>
      <c r="T487" s="13"/>
      <c r="U487" s="28"/>
      <c r="V487" s="28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28"/>
      <c r="BH487" s="13"/>
      <c r="BI487" s="13"/>
      <c r="BJ487" s="13"/>
    </row>
    <row r="488" spans="1:62" x14ac:dyDescent="0.25">
      <c r="A488" s="13"/>
      <c r="B488" s="28"/>
      <c r="C488" s="28"/>
      <c r="D488" s="28"/>
      <c r="E488" s="13"/>
      <c r="F488" s="13"/>
      <c r="G488" s="13"/>
      <c r="H488" s="13"/>
      <c r="I488" s="13"/>
      <c r="J488" s="13"/>
      <c r="K488" s="28"/>
      <c r="L488" s="13"/>
      <c r="M488" s="13"/>
      <c r="N488" s="13"/>
      <c r="O488" s="13"/>
      <c r="P488" s="13"/>
      <c r="Q488" s="13"/>
      <c r="R488" s="13"/>
      <c r="S488" s="13"/>
      <c r="T488" s="13"/>
      <c r="U488" s="28"/>
      <c r="V488" s="28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28"/>
      <c r="BH488" s="13"/>
      <c r="BI488" s="13"/>
      <c r="BJ488" s="13"/>
    </row>
    <row r="489" spans="1:62" x14ac:dyDescent="0.25">
      <c r="A489" s="13"/>
      <c r="B489" s="28"/>
      <c r="C489" s="28"/>
      <c r="D489" s="28"/>
      <c r="E489" s="13"/>
      <c r="F489" s="13"/>
      <c r="G489" s="13"/>
      <c r="H489" s="13"/>
      <c r="I489" s="13"/>
      <c r="J489" s="13"/>
      <c r="K489" s="28"/>
      <c r="L489" s="13"/>
      <c r="M489" s="13"/>
      <c r="N489" s="13"/>
      <c r="O489" s="13"/>
      <c r="P489" s="13"/>
      <c r="Q489" s="13"/>
      <c r="R489" s="13"/>
      <c r="S489" s="13"/>
      <c r="T489" s="13"/>
      <c r="U489" s="28"/>
      <c r="V489" s="28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28"/>
      <c r="BH489" s="13"/>
      <c r="BI489" s="13"/>
      <c r="BJ489" s="13"/>
    </row>
    <row r="490" spans="1:62" x14ac:dyDescent="0.25">
      <c r="A490" s="13"/>
      <c r="B490" s="28"/>
      <c r="C490" s="28"/>
      <c r="D490" s="28"/>
      <c r="E490" s="13"/>
      <c r="F490" s="13"/>
      <c r="G490" s="13"/>
      <c r="H490" s="13"/>
      <c r="I490" s="13"/>
      <c r="J490" s="13"/>
      <c r="K490" s="28"/>
      <c r="L490" s="13"/>
      <c r="M490" s="13"/>
      <c r="N490" s="13"/>
      <c r="O490" s="13"/>
      <c r="P490" s="13"/>
      <c r="Q490" s="13"/>
      <c r="R490" s="13"/>
      <c r="S490" s="13"/>
      <c r="T490" s="13"/>
      <c r="U490" s="28"/>
      <c r="V490" s="28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28"/>
      <c r="BH490" s="13"/>
      <c r="BI490" s="13"/>
      <c r="BJ490" s="13"/>
    </row>
    <row r="491" spans="1:62" x14ac:dyDescent="0.25">
      <c r="A491" s="13"/>
      <c r="B491" s="28"/>
      <c r="C491" s="28"/>
      <c r="D491" s="28"/>
      <c r="E491" s="13"/>
      <c r="F491" s="13"/>
      <c r="G491" s="13"/>
      <c r="H491" s="13"/>
      <c r="I491" s="13"/>
      <c r="J491" s="13"/>
      <c r="K491" s="28"/>
      <c r="L491" s="13"/>
      <c r="M491" s="13"/>
      <c r="N491" s="13"/>
      <c r="O491" s="13"/>
      <c r="P491" s="13"/>
      <c r="Q491" s="13"/>
      <c r="R491" s="13"/>
      <c r="S491" s="13"/>
      <c r="T491" s="13"/>
      <c r="U491" s="28"/>
      <c r="V491" s="28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28"/>
      <c r="BH491" s="13"/>
      <c r="BI491" s="13"/>
      <c r="BJ491" s="13"/>
    </row>
    <row r="492" spans="1:62" x14ac:dyDescent="0.25">
      <c r="A492" s="13"/>
      <c r="B492" s="28"/>
      <c r="C492" s="28"/>
      <c r="D492" s="28"/>
      <c r="E492" s="13"/>
      <c r="F492" s="13"/>
      <c r="G492" s="13"/>
      <c r="H492" s="13"/>
      <c r="I492" s="13"/>
      <c r="J492" s="13"/>
      <c r="K492" s="28"/>
      <c r="L492" s="13"/>
      <c r="M492" s="13"/>
      <c r="N492" s="13"/>
      <c r="O492" s="13"/>
      <c r="P492" s="13"/>
      <c r="Q492" s="13"/>
      <c r="R492" s="13"/>
      <c r="S492" s="13"/>
      <c r="T492" s="13"/>
      <c r="U492" s="28"/>
      <c r="V492" s="28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28"/>
      <c r="BH492" s="13"/>
      <c r="BI492" s="13"/>
      <c r="BJ492" s="13"/>
    </row>
    <row r="493" spans="1:62" x14ac:dyDescent="0.25">
      <c r="A493" s="13"/>
      <c r="B493" s="28"/>
      <c r="C493" s="28"/>
      <c r="D493" s="28"/>
      <c r="E493" s="13"/>
      <c r="F493" s="13"/>
      <c r="G493" s="13"/>
      <c r="H493" s="13"/>
      <c r="I493" s="13"/>
      <c r="J493" s="13"/>
      <c r="K493" s="28"/>
      <c r="L493" s="13"/>
      <c r="M493" s="13"/>
      <c r="N493" s="13"/>
      <c r="O493" s="13"/>
      <c r="P493" s="13"/>
      <c r="Q493" s="13"/>
      <c r="R493" s="13"/>
      <c r="S493" s="13"/>
      <c r="T493" s="13"/>
      <c r="U493" s="28"/>
      <c r="V493" s="28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28"/>
      <c r="BH493" s="13"/>
      <c r="BI493" s="13"/>
      <c r="BJ493" s="13"/>
    </row>
    <row r="494" spans="1:62" x14ac:dyDescent="0.25">
      <c r="A494" s="13"/>
      <c r="B494" s="28"/>
      <c r="C494" s="28"/>
      <c r="D494" s="28"/>
      <c r="E494" s="13"/>
      <c r="F494" s="13"/>
      <c r="G494" s="13"/>
      <c r="H494" s="13"/>
      <c r="I494" s="13"/>
      <c r="J494" s="13"/>
      <c r="K494" s="28"/>
      <c r="L494" s="13"/>
      <c r="M494" s="13"/>
      <c r="N494" s="13"/>
      <c r="O494" s="13"/>
      <c r="P494" s="13"/>
      <c r="Q494" s="13"/>
      <c r="R494" s="13"/>
      <c r="S494" s="13"/>
      <c r="T494" s="13"/>
      <c r="U494" s="28"/>
      <c r="V494" s="28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28"/>
      <c r="BH494" s="13"/>
      <c r="BI494" s="13"/>
      <c r="BJ494" s="13"/>
    </row>
    <row r="495" spans="1:62" x14ac:dyDescent="0.25">
      <c r="A495" s="13"/>
      <c r="B495" s="28"/>
      <c r="C495" s="28"/>
      <c r="D495" s="28"/>
      <c r="E495" s="13"/>
      <c r="F495" s="13"/>
      <c r="G495" s="13"/>
      <c r="H495" s="13"/>
      <c r="I495" s="13"/>
      <c r="J495" s="13"/>
      <c r="K495" s="28"/>
      <c r="L495" s="13"/>
      <c r="M495" s="13"/>
      <c r="N495" s="13"/>
      <c r="O495" s="13"/>
      <c r="P495" s="13"/>
      <c r="Q495" s="13"/>
      <c r="R495" s="13"/>
      <c r="S495" s="13"/>
      <c r="T495" s="13"/>
      <c r="U495" s="28"/>
      <c r="V495" s="28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28"/>
      <c r="BH495" s="13"/>
      <c r="BI495" s="13"/>
      <c r="BJ495" s="13"/>
    </row>
    <row r="496" spans="1:62" x14ac:dyDescent="0.25">
      <c r="A496" s="13"/>
      <c r="B496" s="28"/>
      <c r="C496" s="28"/>
      <c r="D496" s="28"/>
      <c r="E496" s="13"/>
      <c r="F496" s="13"/>
      <c r="G496" s="13"/>
      <c r="H496" s="13"/>
      <c r="I496" s="13"/>
      <c r="J496" s="13"/>
      <c r="K496" s="28"/>
      <c r="L496" s="13"/>
      <c r="M496" s="13"/>
      <c r="N496" s="13"/>
      <c r="O496" s="13"/>
      <c r="P496" s="13"/>
      <c r="Q496" s="13"/>
      <c r="R496" s="13"/>
      <c r="S496" s="13"/>
      <c r="T496" s="13"/>
      <c r="U496" s="28"/>
      <c r="V496" s="28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28"/>
      <c r="BH496" s="13"/>
      <c r="BI496" s="13"/>
      <c r="BJ496" s="13"/>
    </row>
    <row r="497" spans="1:62" x14ac:dyDescent="0.25">
      <c r="A497" s="13"/>
      <c r="B497" s="28"/>
      <c r="C497" s="28"/>
      <c r="D497" s="28"/>
      <c r="E497" s="13"/>
      <c r="F497" s="13"/>
      <c r="G497" s="13"/>
      <c r="H497" s="13"/>
      <c r="I497" s="13"/>
      <c r="J497" s="13"/>
      <c r="K497" s="28"/>
      <c r="L497" s="13"/>
      <c r="M497" s="13"/>
      <c r="N497" s="13"/>
      <c r="O497" s="13"/>
      <c r="P497" s="13"/>
      <c r="Q497" s="13"/>
      <c r="R497" s="13"/>
      <c r="S497" s="13"/>
      <c r="T497" s="13"/>
      <c r="U497" s="28"/>
      <c r="V497" s="28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28"/>
      <c r="BH497" s="13"/>
      <c r="BI497" s="13"/>
      <c r="BJ497" s="13"/>
    </row>
    <row r="498" spans="1:62" x14ac:dyDescent="0.25">
      <c r="A498" s="13"/>
      <c r="B498" s="28"/>
      <c r="C498" s="28"/>
      <c r="D498" s="28"/>
      <c r="E498" s="13"/>
      <c r="F498" s="13"/>
      <c r="G498" s="13"/>
      <c r="H498" s="13"/>
      <c r="I498" s="13"/>
      <c r="J498" s="13"/>
      <c r="K498" s="28"/>
      <c r="L498" s="13"/>
      <c r="M498" s="13"/>
      <c r="N498" s="13"/>
      <c r="O498" s="13"/>
      <c r="P498" s="13"/>
      <c r="Q498" s="13"/>
      <c r="R498" s="13"/>
      <c r="S498" s="13"/>
      <c r="T498" s="13"/>
      <c r="U498" s="28"/>
      <c r="V498" s="28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28"/>
      <c r="BH498" s="13"/>
      <c r="BI498" s="13"/>
      <c r="BJ498" s="13"/>
    </row>
    <row r="499" spans="1:62" x14ac:dyDescent="0.25">
      <c r="A499" s="13"/>
      <c r="B499" s="28"/>
      <c r="C499" s="28"/>
      <c r="D499" s="28"/>
      <c r="E499" s="13"/>
      <c r="F499" s="13"/>
      <c r="G499" s="13"/>
      <c r="H499" s="13"/>
      <c r="I499" s="13"/>
      <c r="J499" s="13"/>
      <c r="K499" s="28"/>
      <c r="L499" s="13"/>
      <c r="M499" s="13"/>
      <c r="N499" s="13"/>
      <c r="O499" s="13"/>
      <c r="P499" s="13"/>
      <c r="Q499" s="13"/>
      <c r="R499" s="13"/>
      <c r="S499" s="13"/>
      <c r="T499" s="13"/>
      <c r="U499" s="28"/>
      <c r="V499" s="28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28"/>
      <c r="BH499" s="13"/>
      <c r="BI499" s="13"/>
      <c r="BJ499" s="13"/>
    </row>
    <row r="500" spans="1:62" x14ac:dyDescent="0.25">
      <c r="A500" s="13"/>
      <c r="B500" s="28"/>
      <c r="C500" s="28"/>
      <c r="D500" s="28"/>
      <c r="E500" s="13"/>
      <c r="F500" s="13"/>
      <c r="G500" s="13"/>
      <c r="H500" s="13"/>
      <c r="I500" s="13"/>
      <c r="J500" s="13"/>
      <c r="K500" s="28"/>
      <c r="L500" s="13"/>
      <c r="M500" s="13"/>
      <c r="N500" s="13"/>
      <c r="O500" s="13"/>
      <c r="P500" s="13"/>
      <c r="Q500" s="13"/>
      <c r="R500" s="13"/>
      <c r="S500" s="13"/>
      <c r="T500" s="13"/>
      <c r="U500" s="28"/>
      <c r="V500" s="28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28"/>
      <c r="BH500" s="13"/>
      <c r="BI500" s="13"/>
      <c r="BJ500" s="13"/>
    </row>
    <row r="501" spans="1:62" x14ac:dyDescent="0.25">
      <c r="A501" s="13"/>
      <c r="B501" s="28"/>
      <c r="C501" s="28"/>
      <c r="D501" s="28"/>
      <c r="E501" s="13"/>
      <c r="F501" s="13"/>
      <c r="G501" s="13"/>
      <c r="H501" s="13"/>
      <c r="I501" s="13"/>
      <c r="J501" s="13"/>
      <c r="K501" s="28"/>
      <c r="L501" s="13"/>
      <c r="M501" s="13"/>
      <c r="N501" s="13"/>
      <c r="O501" s="13"/>
      <c r="P501" s="13"/>
      <c r="Q501" s="13"/>
      <c r="R501" s="13"/>
      <c r="S501" s="13"/>
      <c r="T501" s="13"/>
      <c r="U501" s="28"/>
      <c r="V501" s="28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28"/>
      <c r="BH501" s="13"/>
      <c r="BI501" s="13"/>
      <c r="BJ501" s="13"/>
    </row>
    <row r="502" spans="1:62" x14ac:dyDescent="0.25">
      <c r="A502" s="13"/>
      <c r="B502" s="28"/>
      <c r="C502" s="28"/>
      <c r="D502" s="28"/>
      <c r="E502" s="13"/>
      <c r="F502" s="13"/>
      <c r="G502" s="13"/>
      <c r="H502" s="13"/>
      <c r="I502" s="13"/>
      <c r="J502" s="13"/>
      <c r="K502" s="28"/>
      <c r="L502" s="13"/>
      <c r="M502" s="13"/>
      <c r="N502" s="13"/>
      <c r="O502" s="13"/>
      <c r="P502" s="13"/>
      <c r="Q502" s="13"/>
      <c r="R502" s="13"/>
      <c r="S502" s="13"/>
      <c r="T502" s="13"/>
      <c r="U502" s="28"/>
      <c r="V502" s="28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28"/>
      <c r="BH502" s="13"/>
      <c r="BI502" s="13"/>
      <c r="BJ502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38AC-6D6F-45E5-9C69-E794ECA7BDEE}">
  <sheetPr>
    <tabColor rgb="FF00B050"/>
  </sheetPr>
  <dimension ref="A1:M40"/>
  <sheetViews>
    <sheetView showGridLines="0" topLeftCell="A2" zoomScaleNormal="100" workbookViewId="0">
      <selection activeCell="M18" sqref="M18"/>
    </sheetView>
  </sheetViews>
  <sheetFormatPr defaultColWidth="8.7109375" defaultRowHeight="15" x14ac:dyDescent="0.25"/>
  <cols>
    <col min="1" max="1" width="13.28515625" style="2" bestFit="1" customWidth="1"/>
    <col min="2" max="2" width="9.5703125" style="2" bestFit="1" customWidth="1"/>
    <col min="3" max="3" width="10.5703125" style="2" bestFit="1" customWidth="1"/>
    <col min="4" max="4" width="9.7109375" style="33" bestFit="1" customWidth="1"/>
    <col min="5" max="5" width="11.85546875" style="2" bestFit="1" customWidth="1"/>
    <col min="6" max="6" width="16.5703125" style="2" bestFit="1" customWidth="1"/>
    <col min="7" max="7" width="14.85546875" style="2" bestFit="1" customWidth="1"/>
    <col min="8" max="8" width="17.42578125" style="2" bestFit="1" customWidth="1"/>
    <col min="9" max="9" width="18.28515625" style="2" bestFit="1" customWidth="1"/>
    <col min="10" max="10" width="14.42578125" style="2" bestFit="1" customWidth="1"/>
    <col min="11" max="11" width="9.7109375" style="2" bestFit="1" customWidth="1"/>
    <col min="12" max="12" width="15.42578125" style="2" bestFit="1" customWidth="1"/>
    <col min="13" max="13" width="7.28515625" style="2" bestFit="1" customWidth="1"/>
    <col min="14" max="14" width="1.42578125" style="2" bestFit="1" customWidth="1"/>
    <col min="15" max="15" width="4.42578125" style="2" customWidth="1"/>
    <col min="16" max="16384" width="8.7109375" style="2"/>
  </cols>
  <sheetData>
    <row r="1" spans="1:13" x14ac:dyDescent="0.25">
      <c r="M1" s="2" t="s">
        <v>12</v>
      </c>
    </row>
    <row r="2" spans="1:13" ht="31.5" x14ac:dyDescent="0.25">
      <c r="D2" s="178" t="s">
        <v>12</v>
      </c>
      <c r="E2" s="178"/>
      <c r="F2" s="178"/>
      <c r="G2" s="178"/>
      <c r="H2" s="178"/>
      <c r="I2" s="178"/>
      <c r="J2" s="178"/>
      <c r="K2" s="178"/>
      <c r="L2" s="178"/>
      <c r="M2" s="43"/>
    </row>
    <row r="3" spans="1:13" ht="14.45" customHeight="1" x14ac:dyDescent="0.25">
      <c r="D3" s="178"/>
      <c r="E3" s="178"/>
      <c r="F3" s="178"/>
      <c r="G3" s="178"/>
      <c r="H3" s="178"/>
      <c r="I3" s="178"/>
      <c r="J3" s="178"/>
      <c r="K3" s="178"/>
      <c r="L3" s="178"/>
      <c r="M3" s="43"/>
    </row>
    <row r="4" spans="1:13" ht="14.45" customHeight="1" x14ac:dyDescent="0.25">
      <c r="E4" s="179"/>
      <c r="F4" s="179"/>
      <c r="G4" s="179"/>
      <c r="H4" s="179"/>
      <c r="I4" s="179"/>
      <c r="J4" s="179"/>
      <c r="K4" s="179"/>
      <c r="L4" s="179"/>
      <c r="M4" s="179"/>
    </row>
    <row r="5" spans="1:13" ht="7.5" customHeight="1" x14ac:dyDescent="0.25">
      <c r="E5" s="179"/>
      <c r="F5" s="179"/>
      <c r="G5" s="179"/>
      <c r="H5" s="179"/>
      <c r="I5" s="179"/>
      <c r="J5" s="179"/>
      <c r="K5" s="179"/>
      <c r="L5" s="179"/>
      <c r="M5" s="179"/>
    </row>
    <row r="6" spans="1:13" x14ac:dyDescent="0.25">
      <c r="A6" s="183" t="s">
        <v>161</v>
      </c>
      <c r="B6" s="54" t="s">
        <v>4</v>
      </c>
      <c r="C6" s="54" t="s">
        <v>756</v>
      </c>
      <c r="D6" s="54" t="s">
        <v>5</v>
      </c>
      <c r="E6" s="54" t="s">
        <v>757</v>
      </c>
      <c r="F6" s="54" t="s">
        <v>155</v>
      </c>
      <c r="G6" s="54" t="s">
        <v>156</v>
      </c>
      <c r="H6" s="54" t="s">
        <v>157</v>
      </c>
      <c r="I6" s="54" t="s">
        <v>158</v>
      </c>
      <c r="J6" s="54" t="s">
        <v>761</v>
      </c>
      <c r="K6" s="54" t="s">
        <v>803</v>
      </c>
      <c r="L6" s="54" t="s">
        <v>758</v>
      </c>
    </row>
    <row r="7" spans="1:13" x14ac:dyDescent="0.25">
      <c r="A7" s="183"/>
      <c r="B7" s="48">
        <f>AUX!C15</f>
        <v>70</v>
      </c>
      <c r="C7" s="50">
        <f>AUX!C16</f>
        <v>46</v>
      </c>
      <c r="D7" s="50">
        <f>AUX!C17</f>
        <v>12</v>
      </c>
      <c r="E7" s="50">
        <f>AUX!C18</f>
        <v>5</v>
      </c>
      <c r="F7" s="51">
        <f>AUX!C19</f>
        <v>75686.940476190473</v>
      </c>
      <c r="G7" s="51">
        <f>AUX!C20</f>
        <v>6307.2450396825398</v>
      </c>
      <c r="H7" s="51">
        <f>AUX!C21</f>
        <v>976768.67999999993</v>
      </c>
      <c r="I7" s="51">
        <f>AUX!C22</f>
        <v>81397.39</v>
      </c>
      <c r="J7" s="52">
        <f>AUX!C23</f>
        <v>0.26</v>
      </c>
      <c r="K7" s="53">
        <f>AUX!C24</f>
        <v>0.71</v>
      </c>
      <c r="L7" s="53">
        <f>AUX!C25</f>
        <v>0.6</v>
      </c>
    </row>
    <row r="8" spans="1:13" ht="8.4499999999999993" customHeight="1" x14ac:dyDescent="0.25">
      <c r="A8" s="9"/>
      <c r="B8" s="6"/>
      <c r="C8" s="7"/>
      <c r="D8" s="34"/>
      <c r="E8" s="3"/>
      <c r="F8" s="17"/>
      <c r="G8" s="17"/>
      <c r="H8" s="17"/>
      <c r="I8" s="17"/>
      <c r="J8" s="3"/>
      <c r="K8" s="3"/>
    </row>
    <row r="9" spans="1:13" ht="14.45" customHeight="1" x14ac:dyDescent="0.25">
      <c r="A9" s="18" t="s">
        <v>17</v>
      </c>
      <c r="B9" s="19">
        <f>B7*(COUNTIFS(B14:B40,"&gt;="&amp;1))</f>
        <v>0</v>
      </c>
      <c r="C9" s="19">
        <f>C7*(COUNTIFS(C14:C40,"&gt;="&amp;1))</f>
        <v>0</v>
      </c>
      <c r="D9" s="35">
        <f>D7*(COUNTIFS(D14:D40,"&gt;="&amp;1))</f>
        <v>0</v>
      </c>
      <c r="E9" s="19">
        <f>E7*(COUNTIFS(E14:E40,"&gt;="&amp;1))</f>
        <v>0</v>
      </c>
      <c r="F9" s="20">
        <f>F7*(COUNTIFS(F14:F40,"&gt;="&amp;1))</f>
        <v>0</v>
      </c>
      <c r="G9" s="20">
        <f>G7</f>
        <v>6307.2450396825398</v>
      </c>
      <c r="H9" s="20">
        <f>H7*(COUNTIFS(H14:H40,"&gt;="&amp;1))</f>
        <v>0</v>
      </c>
      <c r="I9" s="20">
        <f>I7</f>
        <v>81397.39</v>
      </c>
      <c r="J9" s="21">
        <f>J7</f>
        <v>0.26</v>
      </c>
      <c r="K9" s="21">
        <f>K7</f>
        <v>0.71</v>
      </c>
      <c r="L9" s="21">
        <f>L7</f>
        <v>0.6</v>
      </c>
    </row>
    <row r="10" spans="1:13" ht="14.45" customHeight="1" thickBot="1" x14ac:dyDescent="0.3">
      <c r="A10" s="16" t="s">
        <v>14</v>
      </c>
      <c r="B10" s="5">
        <f>SUM(B14:B40)</f>
        <v>0</v>
      </c>
      <c r="C10" s="5">
        <f>SUM(C14:C40)</f>
        <v>0</v>
      </c>
      <c r="D10" s="36">
        <f>SUM(D14:D40)</f>
        <v>0</v>
      </c>
      <c r="E10" s="5">
        <f>SUM(E14:E40)</f>
        <v>0</v>
      </c>
      <c r="F10" s="12">
        <f>SUM(F14:F40)</f>
        <v>0</v>
      </c>
      <c r="G10" s="12" t="e">
        <f>F10/E10</f>
        <v>#DIV/0!</v>
      </c>
      <c r="H10" s="12">
        <f>SUM(H14:H35)</f>
        <v>0</v>
      </c>
      <c r="I10" s="12" t="e">
        <f>H10/E10</f>
        <v>#DIV/0!</v>
      </c>
      <c r="J10" s="15" t="e">
        <f>AVERAGE(J14:J35)</f>
        <v>#DIV/0!</v>
      </c>
      <c r="K10" s="15" t="e">
        <f>AVERAGE(K14:K35)</f>
        <v>#DIV/0!</v>
      </c>
      <c r="L10" s="15" t="e">
        <f>AVERAGE(L14:L35)</f>
        <v>#DIV/0!</v>
      </c>
    </row>
    <row r="11" spans="1:13" s="30" customFormat="1" ht="14.45" customHeight="1" thickTop="1" x14ac:dyDescent="0.25">
      <c r="A11" s="31" t="s">
        <v>16</v>
      </c>
      <c r="B11" s="32" t="e">
        <f>B10/B9</f>
        <v>#DIV/0!</v>
      </c>
      <c r="C11" s="32" t="e">
        <f t="shared" ref="C11:L11" si="0">C10/C9</f>
        <v>#DIV/0!</v>
      </c>
      <c r="D11" s="37" t="e">
        <f t="shared" si="0"/>
        <v>#DIV/0!</v>
      </c>
      <c r="E11" s="32" t="e">
        <f t="shared" si="0"/>
        <v>#DIV/0!</v>
      </c>
      <c r="F11" s="32" t="e">
        <f t="shared" si="0"/>
        <v>#DIV/0!</v>
      </c>
      <c r="G11" s="32" t="e">
        <f t="shared" si="0"/>
        <v>#DIV/0!</v>
      </c>
      <c r="H11" s="32" t="e">
        <f t="shared" si="0"/>
        <v>#DIV/0!</v>
      </c>
      <c r="I11" s="32" t="e">
        <f t="shared" si="0"/>
        <v>#DIV/0!</v>
      </c>
      <c r="J11" s="32" t="e">
        <f t="shared" si="0"/>
        <v>#DIV/0!</v>
      </c>
      <c r="K11" s="32" t="e">
        <f t="shared" si="0"/>
        <v>#DIV/0!</v>
      </c>
      <c r="L11" s="32" t="e">
        <f t="shared" si="0"/>
        <v>#DIV/0!</v>
      </c>
    </row>
    <row r="12" spans="1:13" ht="8.4499999999999993" customHeight="1" x14ac:dyDescent="0.25">
      <c r="A12" s="1"/>
      <c r="B12" s="8"/>
      <c r="C12" s="8"/>
      <c r="D12" s="38"/>
      <c r="E12" s="1"/>
      <c r="F12" s="26"/>
      <c r="G12" s="26"/>
      <c r="H12" s="26"/>
      <c r="I12" s="26"/>
      <c r="J12" s="1"/>
      <c r="K12" s="1"/>
    </row>
    <row r="13" spans="1:13" x14ac:dyDescent="0.25">
      <c r="A13" s="55" t="s">
        <v>1</v>
      </c>
      <c r="B13" s="54" t="s">
        <v>4</v>
      </c>
      <c r="C13" s="54" t="s">
        <v>756</v>
      </c>
      <c r="D13" s="54" t="s">
        <v>5</v>
      </c>
      <c r="E13" s="54" t="s">
        <v>757</v>
      </c>
      <c r="F13" s="54" t="s">
        <v>155</v>
      </c>
      <c r="G13" s="54" t="s">
        <v>156</v>
      </c>
      <c r="H13" s="54" t="s">
        <v>157</v>
      </c>
      <c r="I13" s="54" t="s">
        <v>158</v>
      </c>
      <c r="J13" s="54" t="s">
        <v>761</v>
      </c>
      <c r="K13" s="54" t="s">
        <v>0</v>
      </c>
      <c r="L13" s="54" t="s">
        <v>758</v>
      </c>
    </row>
    <row r="14" spans="1:13" x14ac:dyDescent="0.25">
      <c r="A14" s="42">
        <v>46083</v>
      </c>
      <c r="B14" s="5">
        <f>SUMIFS('HORA HORA'!J:J,'HORA HORA'!C:C,'PJ_E1 (2)'!$M$1,'HORA HORA'!B:B,'PJ_E1 (2)'!A14)</f>
        <v>0</v>
      </c>
      <c r="C14" s="5">
        <f>SUMIFS('HORA HORA'!K:K,'HORA HORA'!C:C,'PJ_E1 (2)'!$M$1,'HORA HORA'!B:B,'PJ_E1 (2)'!A14)</f>
        <v>0</v>
      </c>
      <c r="D14" s="36">
        <f>SUMIFS('HORA HORA'!L:L,'HORA HORA'!C:C,'PJ_E1 (2)'!$M$1,'HORA HORA'!B:B,'PJ_E1 (2)'!A14)</f>
        <v>0</v>
      </c>
      <c r="E14" s="5">
        <f>COUNTIFS(ACOMPANHAMENTO!S:S,"ACORDO IMPLANTADO",ACOMPANHAMENTO!BC:BC,A14,ACOMPANHAMENTO!H:H,'PJ_E1 (2)'!$M$1)</f>
        <v>0</v>
      </c>
      <c r="F14" s="12">
        <f>SUMIFS(ACOMPANHAMENTO!O:O,ACOMPANHAMENTO!H:H,'PJ_E1 (2)'!$M$1,ACOMPANHAMENTO!BC:BC,'PJ_E1 (2)'!A14)</f>
        <v>0</v>
      </c>
      <c r="G14" s="12" t="e">
        <f>F14/D14</f>
        <v>#DIV/0!</v>
      </c>
      <c r="H14" s="12">
        <f>SUMIFS(ACOMPANHAMENTO!R:R,ACOMPANHAMENTO!BC:BC,'PJ_E1 (2)'!A14,ACOMPANHAMENTO!H:H,'PJ_E1 (2)'!$M$1)</f>
        <v>0</v>
      </c>
      <c r="I14" s="12" t="e">
        <f>H14/D14</f>
        <v>#DIV/0!</v>
      </c>
      <c r="J14" s="11" t="str">
        <f>IFERROR(IF(D14/B14=0,"-",D14/B14),"-")</f>
        <v>-</v>
      </c>
      <c r="K14" s="11" t="e">
        <f>SUMIFS('HORA HORA'!$K:$K,'HORA HORA'!$B:$B,'PJ_E1 (2)'!$A14,'HORA HORA'!$C:$C,"="&amp;"PJ",'HORA HORA'!$Y:$Y,"&lt;&gt;"&amp;"EMPRESAS_2")/SUMIFS('HORA HORA'!$J:$J,'HORA HORA'!$B:$B,'PJ_E1 (2)'!$A14,'HORA HORA'!$C:$C,"="&amp;"PJ",'HORA HORA'!$Y:$Y,"&lt;&gt;"&amp;"EMPRESAS_2")</f>
        <v>#DIV/0!</v>
      </c>
      <c r="L14" s="11" t="e">
        <f>E14/D14</f>
        <v>#DIV/0!</v>
      </c>
      <c r="M14" s="60"/>
    </row>
    <row r="15" spans="1:13" x14ac:dyDescent="0.25">
      <c r="A15" s="42">
        <v>46084</v>
      </c>
      <c r="B15" s="5">
        <f>SUMIFS('HORA HORA'!J:J,'HORA HORA'!C:C,'PJ_E1 (2)'!$M$1,'HORA HORA'!B:B,'PJ_E1 (2)'!A15)</f>
        <v>0</v>
      </c>
      <c r="C15" s="5">
        <f>SUMIFS('HORA HORA'!K:K,'HORA HORA'!C:C,'PJ_E1 (2)'!$M$1,'HORA HORA'!B:B,'PJ_E1 (2)'!A15)</f>
        <v>0</v>
      </c>
      <c r="D15" s="36">
        <f>SUMIFS('HORA HORA'!L:L,'HORA HORA'!C:C,'PJ_E1 (2)'!$M$1,'HORA HORA'!B:B,'PJ_E1 (2)'!A15)</f>
        <v>0</v>
      </c>
      <c r="E15" s="5">
        <f>COUNTIFS(ACOMPANHAMENTO!S:S,"ACORDO IMPLANTADO",ACOMPANHAMENTO!BC:BC,A15,ACOMPANHAMENTO!H:H,'PJ_E1 (2)'!$M$1)</f>
        <v>0</v>
      </c>
      <c r="F15" s="12">
        <f>SUMIFS(ACOMPANHAMENTO!O:O,ACOMPANHAMENTO!H:H,'PJ_E1 (2)'!$M$1,ACOMPANHAMENTO!BC:BC,'PJ_E1 (2)'!A15)</f>
        <v>0</v>
      </c>
      <c r="G15" s="12" t="e">
        <f t="shared" ref="G15:G35" si="1">F15/D15</f>
        <v>#DIV/0!</v>
      </c>
      <c r="H15" s="12">
        <f>SUMIFS(ACOMPANHAMENTO!R:R,ACOMPANHAMENTO!BC:BC,'PJ_E1 (2)'!A15,ACOMPANHAMENTO!H:H,'PJ_E1 (2)'!$M$1)</f>
        <v>0</v>
      </c>
      <c r="I15" s="12" t="e">
        <f t="shared" ref="I15:I35" si="2">H15/D15</f>
        <v>#DIV/0!</v>
      </c>
      <c r="J15" s="11" t="str">
        <f t="shared" ref="J15:J35" si="3">IFERROR(IF(D15/B15=0,"-",D15/B15),"-")</f>
        <v>-</v>
      </c>
      <c r="K15" s="11" t="e">
        <f>SUMIFS('HORA HORA'!$K:$K,'HORA HORA'!$B:$B,'PJ_E1 (2)'!$A15,'HORA HORA'!$C:$C,"="&amp;"PJ",'HORA HORA'!$Y:$Y,"&lt;&gt;"&amp;"EMPRESAS_2")/SUMIFS('HORA HORA'!$J:$J,'HORA HORA'!$B:$B,'PJ_E1 (2)'!$A15,'HORA HORA'!$C:$C,"="&amp;"PJ",'HORA HORA'!$Y:$Y,"&lt;&gt;"&amp;"EMPRESAS_2")</f>
        <v>#DIV/0!</v>
      </c>
      <c r="L15" s="11" t="e">
        <f t="shared" ref="L15:L35" si="4">E15/D15</f>
        <v>#DIV/0!</v>
      </c>
    </row>
    <row r="16" spans="1:13" x14ac:dyDescent="0.25">
      <c r="A16" s="42">
        <v>46085</v>
      </c>
      <c r="B16" s="5">
        <f>SUMIFS('HORA HORA'!J:J,'HORA HORA'!C:C,'PJ_E1 (2)'!$M$1,'HORA HORA'!B:B,'PJ_E1 (2)'!A16)</f>
        <v>0</v>
      </c>
      <c r="C16" s="5">
        <f>SUMIFS('HORA HORA'!K:K,'HORA HORA'!C:C,'PJ_E1 (2)'!$M$1,'HORA HORA'!B:B,'PJ_E1 (2)'!A16)</f>
        <v>0</v>
      </c>
      <c r="D16" s="36">
        <f>SUMIFS('HORA HORA'!L:L,'HORA HORA'!C:C,'PJ_E1 (2)'!$M$1,'HORA HORA'!B:B,'PJ_E1 (2)'!A16)</f>
        <v>0</v>
      </c>
      <c r="E16" s="5">
        <f>COUNTIFS(ACOMPANHAMENTO!S:S,"ACORDO IMPLANTADO",ACOMPANHAMENTO!BC:BC,A16,ACOMPANHAMENTO!H:H,'PJ_E1 (2)'!$M$1)</f>
        <v>0</v>
      </c>
      <c r="F16" s="12">
        <f>SUMIFS(ACOMPANHAMENTO!O:O,ACOMPANHAMENTO!H:H,'PJ_E1 (2)'!$M$1,ACOMPANHAMENTO!BC:BC,'PJ_E1 (2)'!A16)</f>
        <v>0</v>
      </c>
      <c r="G16" s="12" t="e">
        <f t="shared" si="1"/>
        <v>#DIV/0!</v>
      </c>
      <c r="H16" s="12">
        <f>SUMIFS(ACOMPANHAMENTO!R:R,ACOMPANHAMENTO!BC:BC,'PJ_E1 (2)'!A16,ACOMPANHAMENTO!H:H,'PJ_E1 (2)'!$M$1)</f>
        <v>0</v>
      </c>
      <c r="I16" s="12" t="e">
        <f t="shared" si="2"/>
        <v>#DIV/0!</v>
      </c>
      <c r="J16" s="11" t="str">
        <f t="shared" si="3"/>
        <v>-</v>
      </c>
      <c r="K16" s="11" t="e">
        <f>SUMIFS('HORA HORA'!$K:$K,'HORA HORA'!$B:$B,'PJ_E1 (2)'!$A16,'HORA HORA'!$C:$C,"="&amp;"PJ",'HORA HORA'!$Y:$Y,"&lt;&gt;"&amp;"EMPRESAS_2")/SUMIFS('HORA HORA'!$J:$J,'HORA HORA'!$B:$B,'PJ_E1 (2)'!$A16,'HORA HORA'!$C:$C,"="&amp;"PJ",'HORA HORA'!$Y:$Y,"&lt;&gt;"&amp;"EMPRESAS_2")</f>
        <v>#DIV/0!</v>
      </c>
      <c r="L16" s="11" t="e">
        <f t="shared" si="4"/>
        <v>#DIV/0!</v>
      </c>
    </row>
    <row r="17" spans="1:12" x14ac:dyDescent="0.25">
      <c r="A17" s="42">
        <v>46086</v>
      </c>
      <c r="B17" s="5">
        <f>SUMIFS('HORA HORA'!J:J,'HORA HORA'!C:C,'PJ_E1 (2)'!$M$1,'HORA HORA'!B:B,'PJ_E1 (2)'!A17)</f>
        <v>0</v>
      </c>
      <c r="C17" s="5">
        <f>SUMIFS('HORA HORA'!K:K,'HORA HORA'!C:C,'PJ_E1 (2)'!$M$1,'HORA HORA'!B:B,'PJ_E1 (2)'!A17)</f>
        <v>0</v>
      </c>
      <c r="D17" s="36">
        <f>SUMIFS('HORA HORA'!L:L,'HORA HORA'!C:C,'PJ_E1 (2)'!$M$1,'HORA HORA'!B:B,'PJ_E1 (2)'!A17)</f>
        <v>0</v>
      </c>
      <c r="E17" s="5">
        <f>COUNTIFS(ACOMPANHAMENTO!S:S,"ACORDO IMPLANTADO",ACOMPANHAMENTO!BC:BC,A17,ACOMPANHAMENTO!H:H,'PJ_E1 (2)'!$M$1)</f>
        <v>0</v>
      </c>
      <c r="F17" s="12">
        <f>SUMIFS(ACOMPANHAMENTO!O:O,ACOMPANHAMENTO!H:H,'PJ_E1 (2)'!$M$1,ACOMPANHAMENTO!BC:BC,'PJ_E1 (2)'!A17)</f>
        <v>0</v>
      </c>
      <c r="G17" s="12" t="e">
        <f t="shared" si="1"/>
        <v>#DIV/0!</v>
      </c>
      <c r="H17" s="12">
        <f>SUMIFS(ACOMPANHAMENTO!R:R,ACOMPANHAMENTO!BC:BC,'PJ_E1 (2)'!A17,ACOMPANHAMENTO!H:H,'PJ_E1 (2)'!$M$1)</f>
        <v>0</v>
      </c>
      <c r="I17" s="12" t="e">
        <f t="shared" si="2"/>
        <v>#DIV/0!</v>
      </c>
      <c r="J17" s="11" t="str">
        <f t="shared" si="3"/>
        <v>-</v>
      </c>
      <c r="K17" s="11" t="e">
        <f>SUMIFS('HORA HORA'!$K:$K,'HORA HORA'!$B:$B,'PJ_E1 (2)'!$A17,'HORA HORA'!$C:$C,"="&amp;"PJ",'HORA HORA'!$Y:$Y,"&lt;&gt;"&amp;"EMPRESAS_2")/SUMIFS('HORA HORA'!$J:$J,'HORA HORA'!$B:$B,'PJ_E1 (2)'!$A17,'HORA HORA'!$C:$C,"="&amp;"PJ",'HORA HORA'!$Y:$Y,"&lt;&gt;"&amp;"EMPRESAS_2")</f>
        <v>#DIV/0!</v>
      </c>
      <c r="L17" s="11" t="e">
        <f t="shared" si="4"/>
        <v>#DIV/0!</v>
      </c>
    </row>
    <row r="18" spans="1:12" x14ac:dyDescent="0.25">
      <c r="A18" s="42">
        <v>46087</v>
      </c>
      <c r="B18" s="5">
        <f>SUMIFS('HORA HORA'!J:J,'HORA HORA'!C:C,'PJ_E1 (2)'!$M$1,'HORA HORA'!B:B,'PJ_E1 (2)'!A18)</f>
        <v>0</v>
      </c>
      <c r="C18" s="5">
        <f>SUMIFS('HORA HORA'!K:K,'HORA HORA'!C:C,'PJ_E1 (2)'!$M$1,'HORA HORA'!B:B,'PJ_E1 (2)'!A18)</f>
        <v>0</v>
      </c>
      <c r="D18" s="36">
        <f>SUMIFS('HORA HORA'!L:L,'HORA HORA'!C:C,'PJ_E1 (2)'!$M$1,'HORA HORA'!B:B,'PJ_E1 (2)'!A18)</f>
        <v>0</v>
      </c>
      <c r="E18" s="5">
        <f>COUNTIFS(ACOMPANHAMENTO!S:S,"ACORDO IMPLANTADO",ACOMPANHAMENTO!BC:BC,A18,ACOMPANHAMENTO!H:H,'PJ_E1 (2)'!$M$1)</f>
        <v>0</v>
      </c>
      <c r="F18" s="12">
        <f>SUMIFS(ACOMPANHAMENTO!O:O,ACOMPANHAMENTO!H:H,'PJ_E1 (2)'!$M$1,ACOMPANHAMENTO!BC:BC,'PJ_E1 (2)'!A18)</f>
        <v>0</v>
      </c>
      <c r="G18" s="12" t="e">
        <f t="shared" si="1"/>
        <v>#DIV/0!</v>
      </c>
      <c r="H18" s="12">
        <f>SUMIFS(ACOMPANHAMENTO!R:R,ACOMPANHAMENTO!BC:BC,'PJ_E1 (2)'!A18,ACOMPANHAMENTO!H:H,'PJ_E1 (2)'!$M$1)</f>
        <v>0</v>
      </c>
      <c r="I18" s="12" t="e">
        <f t="shared" si="2"/>
        <v>#DIV/0!</v>
      </c>
      <c r="J18" s="11" t="str">
        <f t="shared" si="3"/>
        <v>-</v>
      </c>
      <c r="K18" s="11" t="e">
        <f>SUMIFS('HORA HORA'!$K:$K,'HORA HORA'!$B:$B,'PJ_E1 (2)'!$A18,'HORA HORA'!$C:$C,"="&amp;"PJ",'HORA HORA'!$Y:$Y,"&lt;&gt;"&amp;"EMPRESAS_2")/SUMIFS('HORA HORA'!$J:$J,'HORA HORA'!$B:$B,'PJ_E1 (2)'!$A18,'HORA HORA'!$C:$C,"="&amp;"PJ",'HORA HORA'!$Y:$Y,"&lt;&gt;"&amp;"EMPRESAS_2")</f>
        <v>#DIV/0!</v>
      </c>
      <c r="L18" s="11" t="e">
        <f>E18/D18</f>
        <v>#DIV/0!</v>
      </c>
    </row>
    <row r="19" spans="1:12" x14ac:dyDescent="0.25">
      <c r="A19" s="42">
        <v>46090</v>
      </c>
      <c r="B19" s="5">
        <f>SUMIFS('HORA HORA'!J:J,'HORA HORA'!C:C,'PJ_E1 (2)'!$M$1,'HORA HORA'!B:B,'PJ_E1 (2)'!A19)</f>
        <v>0</v>
      </c>
      <c r="C19" s="5">
        <f>SUMIFS('HORA HORA'!K:K,'HORA HORA'!C:C,'PJ_E1 (2)'!$M$1,'HORA HORA'!B:B,'PJ_E1 (2)'!A19)</f>
        <v>0</v>
      </c>
      <c r="D19" s="36">
        <f>SUMIFS('HORA HORA'!L:L,'HORA HORA'!C:C,'PJ_E1 (2)'!$M$1,'HORA HORA'!B:B,'PJ_E1 (2)'!A19)</f>
        <v>0</v>
      </c>
      <c r="E19" s="5">
        <f>COUNTIFS(ACOMPANHAMENTO!S:S,"ACORDO IMPLANTADO",ACOMPANHAMENTO!BC:BC,A19,ACOMPANHAMENTO!H:H,'PJ_E1 (2)'!$M$1)</f>
        <v>0</v>
      </c>
      <c r="F19" s="12">
        <f>SUMIFS(ACOMPANHAMENTO!O:O,ACOMPANHAMENTO!H:H,'PJ_E1 (2)'!$M$1,ACOMPANHAMENTO!BC:BC,'PJ_E1 (2)'!A19)</f>
        <v>0</v>
      </c>
      <c r="G19" s="12" t="e">
        <f t="shared" si="1"/>
        <v>#DIV/0!</v>
      </c>
      <c r="H19" s="12">
        <f>SUMIFS(ACOMPANHAMENTO!R:R,ACOMPANHAMENTO!BC:BC,'PJ_E1 (2)'!A19,ACOMPANHAMENTO!H:H,'PJ_E1 (2)'!$M$1)</f>
        <v>0</v>
      </c>
      <c r="I19" s="12" t="e">
        <f t="shared" si="2"/>
        <v>#DIV/0!</v>
      </c>
      <c r="J19" s="11" t="str">
        <f t="shared" si="3"/>
        <v>-</v>
      </c>
      <c r="K19" s="11" t="e">
        <f>SUMIFS('HORA HORA'!$K:$K,'HORA HORA'!$B:$B,'PJ_E1 (2)'!$A19,'HORA HORA'!$C:$C,"="&amp;"PJ",'HORA HORA'!$Y:$Y,"&lt;&gt;"&amp;"EMPRESAS_2")/SUMIFS('HORA HORA'!$J:$J,'HORA HORA'!$B:$B,'PJ_E1 (2)'!$A19,'HORA HORA'!$C:$C,"="&amp;"PJ",'HORA HORA'!$Y:$Y,"&lt;&gt;"&amp;"EMPRESAS_2")</f>
        <v>#DIV/0!</v>
      </c>
      <c r="L19" s="11" t="e">
        <f t="shared" si="4"/>
        <v>#DIV/0!</v>
      </c>
    </row>
    <row r="20" spans="1:12" x14ac:dyDescent="0.25">
      <c r="A20" s="42">
        <v>46091</v>
      </c>
      <c r="B20" s="5">
        <f>SUMIFS('HORA HORA'!J:J,'HORA HORA'!C:C,'PJ_E1 (2)'!$M$1,'HORA HORA'!B:B,'PJ_E1 (2)'!A20)</f>
        <v>0</v>
      </c>
      <c r="C20" s="5">
        <f>SUMIFS('HORA HORA'!K:K,'HORA HORA'!C:C,'PJ_E1 (2)'!$M$1,'HORA HORA'!B:B,'PJ_E1 (2)'!A20)</f>
        <v>0</v>
      </c>
      <c r="D20" s="36">
        <f>SUMIFS('HORA HORA'!L:L,'HORA HORA'!C:C,'PJ_E1 (2)'!$M$1,'HORA HORA'!B:B,'PJ_E1 (2)'!A20)</f>
        <v>0</v>
      </c>
      <c r="E20" s="5">
        <f>COUNTIFS(ACOMPANHAMENTO!S:S,"ACORDO IMPLANTADO",ACOMPANHAMENTO!BC:BC,A20,ACOMPANHAMENTO!H:H,'PJ_E1 (2)'!$M$1)</f>
        <v>0</v>
      </c>
      <c r="F20" s="12">
        <f>SUMIFS(ACOMPANHAMENTO!O:O,ACOMPANHAMENTO!H:H,'PJ_E1 (2)'!$M$1,ACOMPANHAMENTO!BC:BC,'PJ_E1 (2)'!A20)</f>
        <v>0</v>
      </c>
      <c r="G20" s="12" t="e">
        <f t="shared" si="1"/>
        <v>#DIV/0!</v>
      </c>
      <c r="H20" s="12">
        <f>SUMIFS(ACOMPANHAMENTO!R:R,ACOMPANHAMENTO!BC:BC,'PJ_E1 (2)'!A20,ACOMPANHAMENTO!H:H,'PJ_E1 (2)'!$M$1)</f>
        <v>0</v>
      </c>
      <c r="I20" s="12" t="e">
        <f t="shared" si="2"/>
        <v>#DIV/0!</v>
      </c>
      <c r="J20" s="11" t="str">
        <f t="shared" si="3"/>
        <v>-</v>
      </c>
      <c r="K20" s="11" t="e">
        <f>SUMIFS('HORA HORA'!$K:$K,'HORA HORA'!$B:$B,'PJ_E1 (2)'!$A20,'HORA HORA'!$C:$C,"="&amp;"PJ",'HORA HORA'!$Y:$Y,"&lt;&gt;"&amp;"EMPRESAS_2")/SUMIFS('HORA HORA'!$J:$J,'HORA HORA'!$B:$B,'PJ_E1 (2)'!$A20,'HORA HORA'!$C:$C,"="&amp;"PJ",'HORA HORA'!$Y:$Y,"&lt;&gt;"&amp;"EMPRESAS_2")</f>
        <v>#DIV/0!</v>
      </c>
      <c r="L20" s="11" t="e">
        <f t="shared" si="4"/>
        <v>#DIV/0!</v>
      </c>
    </row>
    <row r="21" spans="1:12" x14ac:dyDescent="0.25">
      <c r="A21" s="42">
        <v>46092</v>
      </c>
      <c r="B21" s="5">
        <f>SUMIFS('HORA HORA'!J:J,'HORA HORA'!C:C,'PJ_E1 (2)'!$M$1,'HORA HORA'!B:B,'PJ_E1 (2)'!A21)</f>
        <v>0</v>
      </c>
      <c r="C21" s="5">
        <f>SUMIFS('HORA HORA'!K:K,'HORA HORA'!C:C,'PJ_E1 (2)'!$M$1,'HORA HORA'!B:B,'PJ_E1 (2)'!A21)</f>
        <v>0</v>
      </c>
      <c r="D21" s="36">
        <f>SUMIFS('HORA HORA'!L:L,'HORA HORA'!C:C,'PJ_E1 (2)'!$M$1,'HORA HORA'!B:B,'PJ_E1 (2)'!A21)</f>
        <v>0</v>
      </c>
      <c r="E21" s="5">
        <f>COUNTIFS(ACOMPANHAMENTO!S:S,"ACORDO IMPLANTADO",ACOMPANHAMENTO!BC:BC,A21,ACOMPANHAMENTO!H:H,'PJ_E1 (2)'!$M$1)</f>
        <v>0</v>
      </c>
      <c r="F21" s="12">
        <f>SUMIFS(ACOMPANHAMENTO!O:O,ACOMPANHAMENTO!H:H,'PJ_E1 (2)'!$M$1,ACOMPANHAMENTO!BC:BC,'PJ_E1 (2)'!A21)</f>
        <v>0</v>
      </c>
      <c r="G21" s="12" t="e">
        <f t="shared" si="1"/>
        <v>#DIV/0!</v>
      </c>
      <c r="H21" s="12">
        <f>SUMIFS(ACOMPANHAMENTO!R:R,ACOMPANHAMENTO!BC:BC,'PJ_E1 (2)'!A21,ACOMPANHAMENTO!H:H,'PJ_E1 (2)'!$M$1)</f>
        <v>0</v>
      </c>
      <c r="I21" s="12" t="e">
        <f t="shared" si="2"/>
        <v>#DIV/0!</v>
      </c>
      <c r="J21" s="11" t="str">
        <f t="shared" si="3"/>
        <v>-</v>
      </c>
      <c r="K21" s="11" t="e">
        <f>SUMIFS('HORA HORA'!$K:$K,'HORA HORA'!$B:$B,'PJ_E1 (2)'!$A21,'HORA HORA'!$C:$C,"="&amp;"PJ",'HORA HORA'!$Y:$Y,"&lt;&gt;"&amp;"EMPRESAS_2")/SUMIFS('HORA HORA'!$J:$J,'HORA HORA'!$B:$B,'PJ_E1 (2)'!$A21,'HORA HORA'!$C:$C,"="&amp;"PJ",'HORA HORA'!$Y:$Y,"&lt;&gt;"&amp;"EMPRESAS_2")</f>
        <v>#DIV/0!</v>
      </c>
      <c r="L21" s="11" t="e">
        <f t="shared" si="4"/>
        <v>#DIV/0!</v>
      </c>
    </row>
    <row r="22" spans="1:12" x14ac:dyDescent="0.25">
      <c r="A22" s="42">
        <v>46093</v>
      </c>
      <c r="B22" s="5">
        <f>SUMIFS('HORA HORA'!J:J,'HORA HORA'!C:C,'PJ_E1 (2)'!$M$1,'HORA HORA'!B:B,'PJ_E1 (2)'!A22)</f>
        <v>0</v>
      </c>
      <c r="C22" s="5">
        <f>SUMIFS('HORA HORA'!K:K,'HORA HORA'!C:C,'PJ_E1 (2)'!$M$1,'HORA HORA'!B:B,'PJ_E1 (2)'!A22)</f>
        <v>0</v>
      </c>
      <c r="D22" s="36">
        <f>SUMIFS('HORA HORA'!L:L,'HORA HORA'!C:C,'PJ_E1 (2)'!$M$1,'HORA HORA'!B:B,'PJ_E1 (2)'!A22)</f>
        <v>0</v>
      </c>
      <c r="E22" s="5">
        <f>COUNTIFS(ACOMPANHAMENTO!S:S,"ACORDO IMPLANTADO",ACOMPANHAMENTO!BC:BC,A22,ACOMPANHAMENTO!H:H,'PJ_E1 (2)'!$M$1)</f>
        <v>0</v>
      </c>
      <c r="F22" s="12">
        <f>SUMIFS(ACOMPANHAMENTO!O:O,ACOMPANHAMENTO!H:H,'PJ_E1 (2)'!$M$1,ACOMPANHAMENTO!BC:BC,'PJ_E1 (2)'!A22)</f>
        <v>0</v>
      </c>
      <c r="G22" s="12" t="e">
        <f t="shared" si="1"/>
        <v>#DIV/0!</v>
      </c>
      <c r="H22" s="12">
        <f>SUMIFS(ACOMPANHAMENTO!R:R,ACOMPANHAMENTO!BC:BC,'PJ_E1 (2)'!A22,ACOMPANHAMENTO!H:H,'PJ_E1 (2)'!$M$1)</f>
        <v>0</v>
      </c>
      <c r="I22" s="12" t="e">
        <f t="shared" si="2"/>
        <v>#DIV/0!</v>
      </c>
      <c r="J22" s="11" t="str">
        <f t="shared" si="3"/>
        <v>-</v>
      </c>
      <c r="K22" s="11" t="e">
        <f>SUMIFS('HORA HORA'!$K:$K,'HORA HORA'!$B:$B,'PJ_E1 (2)'!$A22,'HORA HORA'!$C:$C,"="&amp;"PJ",'HORA HORA'!$Y:$Y,"&lt;&gt;"&amp;"EMPRESAS_2")/SUMIFS('HORA HORA'!$J:$J,'HORA HORA'!$B:$B,'PJ_E1 (2)'!$A22,'HORA HORA'!$C:$C,"="&amp;"PJ",'HORA HORA'!$Y:$Y,"&lt;&gt;"&amp;"EMPRESAS_2")</f>
        <v>#DIV/0!</v>
      </c>
      <c r="L22" s="11" t="e">
        <f t="shared" si="4"/>
        <v>#DIV/0!</v>
      </c>
    </row>
    <row r="23" spans="1:12" x14ac:dyDescent="0.25">
      <c r="A23" s="42">
        <v>46094</v>
      </c>
      <c r="B23" s="5">
        <f>SUMIFS('HORA HORA'!J:J,'HORA HORA'!C:C,'PJ_E1 (2)'!$M$1,'HORA HORA'!B:B,'PJ_E1 (2)'!A23)</f>
        <v>0</v>
      </c>
      <c r="C23" s="5">
        <f>SUMIFS('HORA HORA'!K:K,'HORA HORA'!C:C,'PJ_E1 (2)'!$M$1,'HORA HORA'!B:B,'PJ_E1 (2)'!A23)</f>
        <v>0</v>
      </c>
      <c r="D23" s="36">
        <f>SUMIFS('HORA HORA'!L:L,'HORA HORA'!C:C,'PJ_E1 (2)'!$M$1,'HORA HORA'!B:B,'PJ_E1 (2)'!A23)</f>
        <v>0</v>
      </c>
      <c r="E23" s="5">
        <f>COUNTIFS(ACOMPANHAMENTO!S:S,"ACORDO IMPLANTADO",ACOMPANHAMENTO!BC:BC,A23,ACOMPANHAMENTO!H:H,'PJ_E1 (2)'!$M$1)</f>
        <v>0</v>
      </c>
      <c r="F23" s="12">
        <f>SUMIFS(ACOMPANHAMENTO!O:O,ACOMPANHAMENTO!H:H,'PJ_E1 (2)'!$M$1,ACOMPANHAMENTO!BC:BC,'PJ_E1 (2)'!A23)</f>
        <v>0</v>
      </c>
      <c r="G23" s="12" t="e">
        <f t="shared" si="1"/>
        <v>#DIV/0!</v>
      </c>
      <c r="H23" s="12">
        <f>SUMIFS(ACOMPANHAMENTO!R:R,ACOMPANHAMENTO!BC:BC,'PJ_E1 (2)'!A23,ACOMPANHAMENTO!H:H,'PJ_E1 (2)'!$M$1)</f>
        <v>0</v>
      </c>
      <c r="I23" s="12" t="e">
        <f t="shared" si="2"/>
        <v>#DIV/0!</v>
      </c>
      <c r="J23" s="11" t="str">
        <f t="shared" si="3"/>
        <v>-</v>
      </c>
      <c r="K23" s="11" t="e">
        <f>SUMIFS('HORA HORA'!$K:$K,'HORA HORA'!$B:$B,'PJ_E1 (2)'!$A23,'HORA HORA'!$C:$C,"="&amp;"PJ",'HORA HORA'!$Y:$Y,"&lt;&gt;"&amp;"EMPRESAS_2")/SUMIFS('HORA HORA'!$J:$J,'HORA HORA'!$B:$B,'PJ_E1 (2)'!$A23,'HORA HORA'!$C:$C,"="&amp;"PJ",'HORA HORA'!$Y:$Y,"&lt;&gt;"&amp;"EMPRESAS_2")</f>
        <v>#DIV/0!</v>
      </c>
      <c r="L23" s="11" t="e">
        <f t="shared" si="4"/>
        <v>#DIV/0!</v>
      </c>
    </row>
    <row r="24" spans="1:12" x14ac:dyDescent="0.25">
      <c r="A24" s="42">
        <v>46097</v>
      </c>
      <c r="B24" s="5">
        <f>SUMIFS('HORA HORA'!J:J,'HORA HORA'!C:C,'PJ_E1 (2)'!$M$1,'HORA HORA'!B:B,'PJ_E1 (2)'!A24)</f>
        <v>0</v>
      </c>
      <c r="C24" s="5">
        <f>SUMIFS('HORA HORA'!K:K,'HORA HORA'!C:C,'PJ_E1 (2)'!$M$1,'HORA HORA'!B:B,'PJ_E1 (2)'!A24)</f>
        <v>0</v>
      </c>
      <c r="D24" s="36">
        <f>SUMIFS('HORA HORA'!L:L,'HORA HORA'!C:C,'PJ_E1 (2)'!$M$1,'HORA HORA'!B:B,'PJ_E1 (2)'!A24)</f>
        <v>0</v>
      </c>
      <c r="E24" s="5">
        <f>COUNTIFS(ACOMPANHAMENTO!S:S,"ACORDO IMPLANTADO",ACOMPANHAMENTO!BC:BC,A24,ACOMPANHAMENTO!H:H,'PJ_E1 (2)'!$M$1)</f>
        <v>0</v>
      </c>
      <c r="F24" s="12">
        <f>SUMIFS(ACOMPANHAMENTO!O:O,ACOMPANHAMENTO!H:H,'PJ_E1 (2)'!$M$1,ACOMPANHAMENTO!BC:BC,'PJ_E1 (2)'!A24)</f>
        <v>0</v>
      </c>
      <c r="G24" s="12" t="e">
        <f t="shared" si="1"/>
        <v>#DIV/0!</v>
      </c>
      <c r="H24" s="12">
        <f>SUMIFS(ACOMPANHAMENTO!R:R,ACOMPANHAMENTO!BC:BC,'PJ_E1 (2)'!A24,ACOMPANHAMENTO!H:H,'PJ_E1 (2)'!$M$1)</f>
        <v>0</v>
      </c>
      <c r="I24" s="12" t="e">
        <f t="shared" si="2"/>
        <v>#DIV/0!</v>
      </c>
      <c r="J24" s="11" t="str">
        <f t="shared" si="3"/>
        <v>-</v>
      </c>
      <c r="K24" s="11" t="e">
        <f>SUMIFS('HORA HORA'!$K:$K,'HORA HORA'!$B:$B,'PJ_E1 (2)'!$A24,'HORA HORA'!$C:$C,"="&amp;"PJ",'HORA HORA'!$Y:$Y,"&lt;&gt;"&amp;"EMPRESAS_2")/SUMIFS('HORA HORA'!$J:$J,'HORA HORA'!$B:$B,'PJ_E1 (2)'!$A24,'HORA HORA'!$C:$C,"="&amp;"PJ",'HORA HORA'!$Y:$Y,"&lt;&gt;"&amp;"EMPRESAS_2")</f>
        <v>#DIV/0!</v>
      </c>
      <c r="L24" s="11" t="e">
        <f t="shared" si="4"/>
        <v>#DIV/0!</v>
      </c>
    </row>
    <row r="25" spans="1:12" x14ac:dyDescent="0.25">
      <c r="A25" s="42">
        <v>46098</v>
      </c>
      <c r="B25" s="5">
        <f>SUMIFS('HORA HORA'!J:J,'HORA HORA'!C:C,'PJ_E1 (2)'!$M$1,'HORA HORA'!B:B,'PJ_E1 (2)'!A25)</f>
        <v>0</v>
      </c>
      <c r="C25" s="5">
        <f>SUMIFS('HORA HORA'!K:K,'HORA HORA'!C:C,'PJ_E1 (2)'!$M$1,'HORA HORA'!B:B,'PJ_E1 (2)'!A25)</f>
        <v>0</v>
      </c>
      <c r="D25" s="36">
        <f>SUMIFS('HORA HORA'!L:L,'HORA HORA'!C:C,'PJ_E1 (2)'!$M$1,'HORA HORA'!B:B,'PJ_E1 (2)'!A25)</f>
        <v>0</v>
      </c>
      <c r="E25" s="5">
        <f>COUNTIFS(ACOMPANHAMENTO!S:S,"ACORDO IMPLANTADO",ACOMPANHAMENTO!BC:BC,A25,ACOMPANHAMENTO!H:H,'PJ_E1 (2)'!$M$1)</f>
        <v>0</v>
      </c>
      <c r="F25" s="12">
        <f>SUMIFS(ACOMPANHAMENTO!O:O,ACOMPANHAMENTO!H:H,'PJ_E1 (2)'!$M$1,ACOMPANHAMENTO!BC:BC,'PJ_E1 (2)'!A25)</f>
        <v>0</v>
      </c>
      <c r="G25" s="12" t="e">
        <f t="shared" si="1"/>
        <v>#DIV/0!</v>
      </c>
      <c r="H25" s="12">
        <f>SUMIFS(ACOMPANHAMENTO!R:R,ACOMPANHAMENTO!BC:BC,'PJ_E1 (2)'!A25,ACOMPANHAMENTO!H:H,'PJ_E1 (2)'!$M$1)</f>
        <v>0</v>
      </c>
      <c r="I25" s="12" t="e">
        <f t="shared" si="2"/>
        <v>#DIV/0!</v>
      </c>
      <c r="J25" s="11" t="str">
        <f t="shared" si="3"/>
        <v>-</v>
      </c>
      <c r="K25" s="11" t="e">
        <f>SUMIFS('HORA HORA'!$K:$K,'HORA HORA'!$B:$B,'PJ_E1 (2)'!$A25,'HORA HORA'!$C:$C,"="&amp;"PJ",'HORA HORA'!$Y:$Y,"&lt;&gt;"&amp;"EMPRESAS_2")/SUMIFS('HORA HORA'!$J:$J,'HORA HORA'!$B:$B,'PJ_E1 (2)'!$A25,'HORA HORA'!$C:$C,"="&amp;"PJ",'HORA HORA'!$Y:$Y,"&lt;&gt;"&amp;"EMPRESAS_2")</f>
        <v>#DIV/0!</v>
      </c>
      <c r="L25" s="11" t="e">
        <f t="shared" si="4"/>
        <v>#DIV/0!</v>
      </c>
    </row>
    <row r="26" spans="1:12" x14ac:dyDescent="0.25">
      <c r="A26" s="42">
        <v>46099</v>
      </c>
      <c r="B26" s="5">
        <f>SUMIFS('HORA HORA'!J:J,'HORA HORA'!C:C,'PJ_E1 (2)'!$M$1,'HORA HORA'!B:B,'PJ_E1 (2)'!A26)</f>
        <v>0</v>
      </c>
      <c r="C26" s="5">
        <f>SUMIFS('HORA HORA'!K:K,'HORA HORA'!C:C,'PJ_E1 (2)'!$M$1,'HORA HORA'!B:B,'PJ_E1 (2)'!A26)</f>
        <v>0</v>
      </c>
      <c r="D26" s="36">
        <f>SUMIFS('HORA HORA'!L:L,'HORA HORA'!C:C,'PJ_E1 (2)'!$M$1,'HORA HORA'!B:B,'PJ_E1 (2)'!A26)</f>
        <v>0</v>
      </c>
      <c r="E26" s="5">
        <f>COUNTIFS(ACOMPANHAMENTO!S:S,"ACORDO IMPLANTADO",ACOMPANHAMENTO!BC:BC,A26,ACOMPANHAMENTO!H:H,'PJ_E1 (2)'!$M$1)</f>
        <v>0</v>
      </c>
      <c r="F26" s="12">
        <f>SUMIFS(ACOMPANHAMENTO!O:O,ACOMPANHAMENTO!H:H,'PJ_E1 (2)'!$M$1,ACOMPANHAMENTO!BC:BC,'PJ_E1 (2)'!A26)</f>
        <v>0</v>
      </c>
      <c r="G26" s="12" t="e">
        <f t="shared" si="1"/>
        <v>#DIV/0!</v>
      </c>
      <c r="H26" s="12">
        <f>SUMIFS(ACOMPANHAMENTO!R:R,ACOMPANHAMENTO!BC:BC,'PJ_E1 (2)'!A26,ACOMPANHAMENTO!H:H,'PJ_E1 (2)'!$M$1)</f>
        <v>0</v>
      </c>
      <c r="I26" s="12" t="e">
        <f t="shared" si="2"/>
        <v>#DIV/0!</v>
      </c>
      <c r="J26" s="11" t="str">
        <f t="shared" si="3"/>
        <v>-</v>
      </c>
      <c r="K26" s="11" t="e">
        <f>SUMIFS('HORA HORA'!$K:$K,'HORA HORA'!$B:$B,'PJ_E1 (2)'!$A26,'HORA HORA'!$C:$C,"="&amp;"PJ",'HORA HORA'!$Y:$Y,"&lt;&gt;"&amp;"EMPRESAS_2")/SUMIFS('HORA HORA'!$J:$J,'HORA HORA'!$B:$B,'PJ_E1 (2)'!$A26,'HORA HORA'!$C:$C,"="&amp;"PJ",'HORA HORA'!$Y:$Y,"&lt;&gt;"&amp;"EMPRESAS_2")</f>
        <v>#DIV/0!</v>
      </c>
      <c r="L26" s="11" t="e">
        <f t="shared" si="4"/>
        <v>#DIV/0!</v>
      </c>
    </row>
    <row r="27" spans="1:12" x14ac:dyDescent="0.25">
      <c r="A27" s="42">
        <v>46100</v>
      </c>
      <c r="B27" s="5">
        <f>SUMIFS('HORA HORA'!J:J,'HORA HORA'!C:C,'PJ_E1 (2)'!$M$1,'HORA HORA'!B:B,'PJ_E1 (2)'!A27)</f>
        <v>0</v>
      </c>
      <c r="C27" s="5">
        <f>SUMIFS('HORA HORA'!K:K,'HORA HORA'!C:C,'PJ_E1 (2)'!$M$1,'HORA HORA'!B:B,'PJ_E1 (2)'!A27)</f>
        <v>0</v>
      </c>
      <c r="D27" s="36">
        <f>SUMIFS('HORA HORA'!L:L,'HORA HORA'!C:C,'PJ_E1 (2)'!$M$1,'HORA HORA'!B:B,'PJ_E1 (2)'!A27)</f>
        <v>0</v>
      </c>
      <c r="E27" s="5">
        <f>COUNTIFS(ACOMPANHAMENTO!S:S,"ACORDO IMPLANTADO",ACOMPANHAMENTO!BC:BC,A27,ACOMPANHAMENTO!H:H,'PJ_E1 (2)'!$M$1)</f>
        <v>0</v>
      </c>
      <c r="F27" s="12">
        <f>SUMIFS(ACOMPANHAMENTO!O:O,ACOMPANHAMENTO!H:H,'PJ_E1 (2)'!$M$1,ACOMPANHAMENTO!BC:BC,'PJ_E1 (2)'!A27)</f>
        <v>0</v>
      </c>
      <c r="G27" s="12" t="e">
        <f t="shared" si="1"/>
        <v>#DIV/0!</v>
      </c>
      <c r="H27" s="12">
        <f>SUMIFS(ACOMPANHAMENTO!R:R,ACOMPANHAMENTO!BC:BC,'PJ_E1 (2)'!A27,ACOMPANHAMENTO!H:H,'PJ_E1 (2)'!$M$1)</f>
        <v>0</v>
      </c>
      <c r="I27" s="12" t="e">
        <f t="shared" si="2"/>
        <v>#DIV/0!</v>
      </c>
      <c r="J27" s="11" t="str">
        <f t="shared" si="3"/>
        <v>-</v>
      </c>
      <c r="K27" s="11" t="e">
        <f>SUMIFS('HORA HORA'!$K:$K,'HORA HORA'!$B:$B,'PJ_E1 (2)'!$A27,'HORA HORA'!$C:$C,"="&amp;"PJ",'HORA HORA'!$Y:$Y,"&lt;&gt;"&amp;"EMPRESAS_2")/SUMIFS('HORA HORA'!$J:$J,'HORA HORA'!$B:$B,'PJ_E1 (2)'!$A27,'HORA HORA'!$C:$C,"="&amp;"PJ",'HORA HORA'!$Y:$Y,"&lt;&gt;"&amp;"EMPRESAS_2")</f>
        <v>#DIV/0!</v>
      </c>
      <c r="L27" s="11" t="e">
        <f>E27/D27</f>
        <v>#DIV/0!</v>
      </c>
    </row>
    <row r="28" spans="1:12" x14ac:dyDescent="0.25">
      <c r="A28" s="42">
        <v>46101</v>
      </c>
      <c r="B28" s="5">
        <f>SUMIFS('HORA HORA'!J:J,'HORA HORA'!C:C,'PJ_E1 (2)'!$M$1,'HORA HORA'!B:B,'PJ_E1 (2)'!A28)</f>
        <v>0</v>
      </c>
      <c r="C28" s="5">
        <f>SUMIFS('HORA HORA'!K:K,'HORA HORA'!C:C,'PJ_E1 (2)'!$M$1,'HORA HORA'!B:B,'PJ_E1 (2)'!A28)</f>
        <v>0</v>
      </c>
      <c r="D28" s="36">
        <f>SUMIFS('HORA HORA'!L:L,'HORA HORA'!C:C,'PJ_E1 (2)'!$M$1,'HORA HORA'!B:B,'PJ_E1 (2)'!A28)</f>
        <v>0</v>
      </c>
      <c r="E28" s="5">
        <f>COUNTIFS(ACOMPANHAMENTO!S:S,"ACORDO IMPLANTADO",ACOMPANHAMENTO!BC:BC,A28,ACOMPANHAMENTO!H:H,'PJ_E1 (2)'!$M$1)</f>
        <v>0</v>
      </c>
      <c r="F28" s="12">
        <f>SUMIFS(ACOMPANHAMENTO!O:O,ACOMPANHAMENTO!H:H,'PJ_E1 (2)'!$M$1,ACOMPANHAMENTO!BC:BC,'PJ_E1 (2)'!A28)</f>
        <v>0</v>
      </c>
      <c r="G28" s="12" t="e">
        <f t="shared" si="1"/>
        <v>#DIV/0!</v>
      </c>
      <c r="H28" s="12">
        <f>SUMIFS(ACOMPANHAMENTO!R:R,ACOMPANHAMENTO!BC:BC,'PJ_E1 (2)'!A28,ACOMPANHAMENTO!H:H,'PJ_E1 (2)'!$M$1)</f>
        <v>0</v>
      </c>
      <c r="I28" s="12" t="e">
        <f t="shared" si="2"/>
        <v>#DIV/0!</v>
      </c>
      <c r="J28" s="11" t="str">
        <f t="shared" si="3"/>
        <v>-</v>
      </c>
      <c r="K28" s="11" t="e">
        <f>SUMIFS('HORA HORA'!$K:$K,'HORA HORA'!$B:$B,'PJ_E1 (2)'!$A28,'HORA HORA'!$C:$C,"="&amp;"PJ",'HORA HORA'!$Y:$Y,"&lt;&gt;"&amp;"EMPRESAS_2")/SUMIFS('HORA HORA'!$J:$J,'HORA HORA'!$B:$B,'PJ_E1 (2)'!$A28,'HORA HORA'!$C:$C,"="&amp;"PJ",'HORA HORA'!$Y:$Y,"&lt;&gt;"&amp;"EMPRESAS_2")</f>
        <v>#DIV/0!</v>
      </c>
      <c r="L28" s="11" t="e">
        <f t="shared" si="4"/>
        <v>#DIV/0!</v>
      </c>
    </row>
    <row r="29" spans="1:12" ht="14.85" customHeight="1" x14ac:dyDescent="0.25">
      <c r="A29" s="42">
        <v>46104</v>
      </c>
      <c r="B29" s="5">
        <f>SUMIFS('HORA HORA'!J:J,'HORA HORA'!C:C,'PJ_E1 (2)'!$M$1,'HORA HORA'!B:B,'PJ_E1 (2)'!A29)</f>
        <v>0</v>
      </c>
      <c r="C29" s="5">
        <f>SUMIFS('HORA HORA'!K:K,'HORA HORA'!C:C,'PJ_E1 (2)'!$M$1,'HORA HORA'!B:B,'PJ_E1 (2)'!A29)</f>
        <v>0</v>
      </c>
      <c r="D29" s="36">
        <f>SUMIFS('HORA HORA'!L:L,'HORA HORA'!C:C,'PJ_E1 (2)'!$M$1,'HORA HORA'!B:B,'PJ_E1 (2)'!A29)</f>
        <v>0</v>
      </c>
      <c r="E29" s="5">
        <f>COUNTIFS(ACOMPANHAMENTO!S:S,"ACORDO IMPLANTADO",ACOMPANHAMENTO!BC:BC,A29,ACOMPANHAMENTO!H:H,'PJ_E1 (2)'!$M$1)</f>
        <v>0</v>
      </c>
      <c r="F29" s="12">
        <f>SUMIFS(ACOMPANHAMENTO!O:O,ACOMPANHAMENTO!H:H,'PJ_E1 (2)'!$M$1,ACOMPANHAMENTO!BC:BC,'PJ_E1 (2)'!A29)</f>
        <v>0</v>
      </c>
      <c r="G29" s="12" t="e">
        <f t="shared" si="1"/>
        <v>#DIV/0!</v>
      </c>
      <c r="H29" s="12">
        <f>SUMIFS(ACOMPANHAMENTO!R:R,ACOMPANHAMENTO!BC:BC,'PJ_E1 (2)'!A29,ACOMPANHAMENTO!H:H,'PJ_E1 (2)'!$M$1)</f>
        <v>0</v>
      </c>
      <c r="I29" s="12" t="e">
        <f t="shared" si="2"/>
        <v>#DIV/0!</v>
      </c>
      <c r="J29" s="11" t="str">
        <f t="shared" si="3"/>
        <v>-</v>
      </c>
      <c r="K29" s="11" t="e">
        <f>SUMIFS('HORA HORA'!$K:$K,'HORA HORA'!$B:$B,'PJ_E1 (2)'!$A29,'HORA HORA'!$C:$C,"="&amp;"PJ",'HORA HORA'!$Y:$Y,"&lt;&gt;"&amp;"EMPRESAS_2")/SUMIFS('HORA HORA'!$J:$J,'HORA HORA'!$B:$B,'PJ_E1 (2)'!$A29,'HORA HORA'!$C:$C,"="&amp;"PJ",'HORA HORA'!$Y:$Y,"&lt;&gt;"&amp;"EMPRESAS_2")</f>
        <v>#DIV/0!</v>
      </c>
      <c r="L29" s="11" t="e">
        <f t="shared" si="4"/>
        <v>#DIV/0!</v>
      </c>
    </row>
    <row r="30" spans="1:12" ht="14.85" customHeight="1" x14ac:dyDescent="0.25">
      <c r="A30" s="42">
        <v>46105</v>
      </c>
      <c r="B30" s="5">
        <f>SUMIFS('HORA HORA'!J:J,'HORA HORA'!C:C,'PJ_E1 (2)'!$M$1,'HORA HORA'!B:B,'PJ_E1 (2)'!A30)</f>
        <v>0</v>
      </c>
      <c r="C30" s="5">
        <f>SUMIFS('HORA HORA'!K:K,'HORA HORA'!C:C,'PJ_E1 (2)'!$M$1,'HORA HORA'!B:B,'PJ_E1 (2)'!A30)</f>
        <v>0</v>
      </c>
      <c r="D30" s="36">
        <f>SUMIFS('HORA HORA'!L:L,'HORA HORA'!C:C,'PJ_E1 (2)'!$M$1,'HORA HORA'!B:B,'PJ_E1 (2)'!A30)</f>
        <v>0</v>
      </c>
      <c r="E30" s="5">
        <f>COUNTIFS(ACOMPANHAMENTO!S:S,"ACORDO IMPLANTADO",ACOMPANHAMENTO!BC:BC,A30,ACOMPANHAMENTO!H:H,'PJ_E1 (2)'!$M$1)</f>
        <v>0</v>
      </c>
      <c r="F30" s="12">
        <f>SUMIFS(ACOMPANHAMENTO!O:O,ACOMPANHAMENTO!H:H,'PJ_E1 (2)'!$M$1,ACOMPANHAMENTO!BC:BC,'PJ_E1 (2)'!A30)</f>
        <v>0</v>
      </c>
      <c r="G30" s="12" t="e">
        <f t="shared" si="1"/>
        <v>#DIV/0!</v>
      </c>
      <c r="H30" s="12">
        <f>SUMIFS(ACOMPANHAMENTO!R:R,ACOMPANHAMENTO!BC:BC,'PJ_E1 (2)'!A30,ACOMPANHAMENTO!H:H,'PJ_E1 (2)'!$M$1)</f>
        <v>0</v>
      </c>
      <c r="I30" s="12" t="e">
        <f t="shared" si="2"/>
        <v>#DIV/0!</v>
      </c>
      <c r="J30" s="11" t="str">
        <f t="shared" si="3"/>
        <v>-</v>
      </c>
      <c r="K30" s="11" t="e">
        <f>SUMIFS('HORA HORA'!$K:$K,'HORA HORA'!$B:$B,'PJ_E1 (2)'!$A30,'HORA HORA'!$C:$C,"="&amp;"PJ",'HORA HORA'!$Y:$Y,"&lt;&gt;"&amp;"EMPRESAS_2")/SUMIFS('HORA HORA'!$J:$J,'HORA HORA'!$B:$B,'PJ_E1 (2)'!$A30,'HORA HORA'!$C:$C,"="&amp;"PJ",'HORA HORA'!$Y:$Y,"&lt;&gt;"&amp;"EMPRESAS_2")</f>
        <v>#DIV/0!</v>
      </c>
      <c r="L30" s="11" t="e">
        <f t="shared" si="4"/>
        <v>#DIV/0!</v>
      </c>
    </row>
    <row r="31" spans="1:12" x14ac:dyDescent="0.25">
      <c r="A31" s="42">
        <v>46106</v>
      </c>
      <c r="B31" s="5">
        <f>SUMIFS('HORA HORA'!J:J,'HORA HORA'!C:C,'PJ_E1 (2)'!$M$1,'HORA HORA'!B:B,'PJ_E1 (2)'!A31)</f>
        <v>0</v>
      </c>
      <c r="C31" s="5">
        <f>SUMIFS('HORA HORA'!K:K,'HORA HORA'!C:C,'PJ_E1 (2)'!$M$1,'HORA HORA'!B:B,'PJ_E1 (2)'!A31)</f>
        <v>0</v>
      </c>
      <c r="D31" s="36">
        <f>SUMIFS('HORA HORA'!L:L,'HORA HORA'!C:C,'PJ_E1 (2)'!$M$1,'HORA HORA'!B:B,'PJ_E1 (2)'!A31)</f>
        <v>0</v>
      </c>
      <c r="E31" s="5">
        <f>COUNTIFS(ACOMPANHAMENTO!S:S,"ACORDO IMPLANTADO",ACOMPANHAMENTO!BC:BC,A31,ACOMPANHAMENTO!H:H,'PJ_E1 (2)'!$M$1)</f>
        <v>0</v>
      </c>
      <c r="F31" s="12">
        <f>SUMIFS(ACOMPANHAMENTO!O:O,ACOMPANHAMENTO!H:H,'PJ_E1 (2)'!$M$1,ACOMPANHAMENTO!BC:BC,'PJ_E1 (2)'!A31)</f>
        <v>0</v>
      </c>
      <c r="G31" s="12" t="e">
        <f t="shared" si="1"/>
        <v>#DIV/0!</v>
      </c>
      <c r="H31" s="12">
        <f>SUMIFS(ACOMPANHAMENTO!R:R,ACOMPANHAMENTO!BC:BC,'PJ_E1 (2)'!A31,ACOMPANHAMENTO!H:H,'PJ_E1 (2)'!$M$1)</f>
        <v>0</v>
      </c>
      <c r="I31" s="12" t="e">
        <f t="shared" si="2"/>
        <v>#DIV/0!</v>
      </c>
      <c r="J31" s="11" t="str">
        <f t="shared" si="3"/>
        <v>-</v>
      </c>
      <c r="K31" s="11" t="e">
        <f>SUMIFS('HORA HORA'!$K:$K,'HORA HORA'!$B:$B,'PJ_E1 (2)'!$A31,'HORA HORA'!$C:$C,"="&amp;"PJ",'HORA HORA'!$Y:$Y,"&lt;&gt;"&amp;"EMPRESAS_2")/SUMIFS('HORA HORA'!$J:$J,'HORA HORA'!$B:$B,'PJ_E1 (2)'!$A31,'HORA HORA'!$C:$C,"="&amp;"PJ",'HORA HORA'!$Y:$Y,"&lt;&gt;"&amp;"EMPRESAS_2")</f>
        <v>#DIV/0!</v>
      </c>
      <c r="L31" s="11" t="e">
        <f t="shared" si="4"/>
        <v>#DIV/0!</v>
      </c>
    </row>
    <row r="32" spans="1:12" x14ac:dyDescent="0.25">
      <c r="A32" s="42">
        <v>46107</v>
      </c>
      <c r="B32" s="5">
        <f>SUMIFS('HORA HORA'!J:J,'HORA HORA'!C:C,'PJ_E1 (2)'!$M$1,'HORA HORA'!B:B,'PJ_E1 (2)'!A32)</f>
        <v>0</v>
      </c>
      <c r="C32" s="5">
        <f>SUMIFS('HORA HORA'!K:K,'HORA HORA'!C:C,'PJ_E1 (2)'!$M$1,'HORA HORA'!B:B,'PJ_E1 (2)'!A32)</f>
        <v>0</v>
      </c>
      <c r="D32" s="36">
        <f>SUMIFS('HORA HORA'!L:L,'HORA HORA'!C:C,'PJ_E1 (2)'!$M$1,'HORA HORA'!B:B,'PJ_E1 (2)'!A32)</f>
        <v>0</v>
      </c>
      <c r="E32" s="5">
        <f>COUNTIFS(ACOMPANHAMENTO!S:S,"ACORDO IMPLANTADO",ACOMPANHAMENTO!BC:BC,A32,ACOMPANHAMENTO!H:H,'PJ_E1 (2)'!$M$1)</f>
        <v>0</v>
      </c>
      <c r="F32" s="12">
        <f>SUMIFS(ACOMPANHAMENTO!O:O,ACOMPANHAMENTO!H:H,'PJ_E1 (2)'!$M$1,ACOMPANHAMENTO!BC:BC,'PJ_E1 (2)'!A32)</f>
        <v>0</v>
      </c>
      <c r="G32" s="12" t="e">
        <f t="shared" si="1"/>
        <v>#DIV/0!</v>
      </c>
      <c r="H32" s="12">
        <f>SUMIFS(ACOMPANHAMENTO!R:R,ACOMPANHAMENTO!BC:BC,'PJ_E1 (2)'!A32,ACOMPANHAMENTO!H:H,'PJ_E1 (2)'!$M$1)</f>
        <v>0</v>
      </c>
      <c r="I32" s="12" t="e">
        <f t="shared" si="2"/>
        <v>#DIV/0!</v>
      </c>
      <c r="J32" s="11" t="str">
        <f t="shared" si="3"/>
        <v>-</v>
      </c>
      <c r="K32" s="11" t="e">
        <f>SUMIFS('HORA HORA'!$K:$K,'HORA HORA'!$B:$B,'PJ_E1 (2)'!$A32,'HORA HORA'!$C:$C,"="&amp;"PJ",'HORA HORA'!$Y:$Y,"&lt;&gt;"&amp;"EMPRESAS_2")/SUMIFS('HORA HORA'!$J:$J,'HORA HORA'!$B:$B,'PJ_E1 (2)'!$A32,'HORA HORA'!$C:$C,"="&amp;"PJ",'HORA HORA'!$Y:$Y,"&lt;&gt;"&amp;"EMPRESAS_2")</f>
        <v>#DIV/0!</v>
      </c>
      <c r="L32" s="11" t="e">
        <f t="shared" si="4"/>
        <v>#DIV/0!</v>
      </c>
    </row>
    <row r="33" spans="1:12" x14ac:dyDescent="0.25">
      <c r="A33" s="42">
        <v>46108</v>
      </c>
      <c r="B33" s="5">
        <f>SUMIFS('HORA HORA'!J:J,'HORA HORA'!C:C,'PJ_E1 (2)'!$M$1,'HORA HORA'!B:B,'PJ_E1 (2)'!A33)</f>
        <v>0</v>
      </c>
      <c r="C33" s="5">
        <f>SUMIFS('HORA HORA'!K:K,'HORA HORA'!C:C,'PJ_E1 (2)'!$M$1,'HORA HORA'!B:B,'PJ_E1 (2)'!A33)</f>
        <v>0</v>
      </c>
      <c r="D33" s="36">
        <f>SUMIFS('HORA HORA'!L:L,'HORA HORA'!C:C,'PJ_E1 (2)'!$M$1,'HORA HORA'!B:B,'PJ_E1 (2)'!A33)</f>
        <v>0</v>
      </c>
      <c r="E33" s="5">
        <f>COUNTIFS(ACOMPANHAMENTO!S:S,"ACORDO IMPLANTADO",ACOMPANHAMENTO!BC:BC,A33,ACOMPANHAMENTO!H:H,'PJ_E1 (2)'!$M$1)</f>
        <v>0</v>
      </c>
      <c r="F33" s="12">
        <f>SUMIFS(ACOMPANHAMENTO!O:O,ACOMPANHAMENTO!H:H,'PJ_E1 (2)'!$M$1,ACOMPANHAMENTO!BC:BC,'PJ_E1 (2)'!A33)</f>
        <v>0</v>
      </c>
      <c r="G33" s="12" t="e">
        <f t="shared" si="1"/>
        <v>#DIV/0!</v>
      </c>
      <c r="H33" s="12">
        <f>SUMIFS(ACOMPANHAMENTO!R:R,ACOMPANHAMENTO!BC:BC,'PJ_E1 (2)'!A33,ACOMPANHAMENTO!H:H,'PJ_E1 (2)'!$M$1)</f>
        <v>0</v>
      </c>
      <c r="I33" s="12" t="e">
        <f t="shared" si="2"/>
        <v>#DIV/0!</v>
      </c>
      <c r="J33" s="11" t="str">
        <f t="shared" si="3"/>
        <v>-</v>
      </c>
      <c r="K33" s="11" t="e">
        <f>SUMIFS('HORA HORA'!$K:$K,'HORA HORA'!$B:$B,'PJ_E1 (2)'!$A33,'HORA HORA'!$C:$C,"="&amp;"PJ",'HORA HORA'!$Y:$Y,"&lt;&gt;"&amp;"EMPRESAS_2")/SUMIFS('HORA HORA'!$J:$J,'HORA HORA'!$B:$B,'PJ_E1 (2)'!$A33,'HORA HORA'!$C:$C,"="&amp;"PJ",'HORA HORA'!$Y:$Y,"&lt;&gt;"&amp;"EMPRESAS_2")</f>
        <v>#DIV/0!</v>
      </c>
      <c r="L33" s="11" t="e">
        <f t="shared" si="4"/>
        <v>#DIV/0!</v>
      </c>
    </row>
    <row r="34" spans="1:12" x14ac:dyDescent="0.25">
      <c r="A34" s="42">
        <v>46111</v>
      </c>
      <c r="B34" s="5">
        <f>SUMIFS('HORA HORA'!J:J,'HORA HORA'!C:C,'PJ_E1 (2)'!$M$1,'HORA HORA'!B:B,'PJ_E1 (2)'!A34)</f>
        <v>0</v>
      </c>
      <c r="C34" s="5">
        <f>SUMIFS('HORA HORA'!K:K,'HORA HORA'!C:C,'PJ_E1 (2)'!$M$1,'HORA HORA'!B:B,'PJ_E1 (2)'!A34)</f>
        <v>0</v>
      </c>
      <c r="D34" s="36">
        <f>SUMIFS('HORA HORA'!L:L,'HORA HORA'!C:C,'PJ_E1 (2)'!$M$1,'HORA HORA'!B:B,'PJ_E1 (2)'!A34)</f>
        <v>0</v>
      </c>
      <c r="E34" s="5">
        <f>COUNTIFS(ACOMPANHAMENTO!S:S,"ACORDO IMPLANTADO",ACOMPANHAMENTO!BC:BC,A34,ACOMPANHAMENTO!H:H,'PJ_E1 (2)'!$M$1)</f>
        <v>0</v>
      </c>
      <c r="F34" s="12">
        <f>SUMIFS(ACOMPANHAMENTO!O:O,ACOMPANHAMENTO!H:H,'PJ_E1 (2)'!$M$1,ACOMPANHAMENTO!BC:BC,'PJ_E1 (2)'!A34)</f>
        <v>0</v>
      </c>
      <c r="G34" s="12" t="e">
        <f t="shared" si="1"/>
        <v>#DIV/0!</v>
      </c>
      <c r="H34" s="12">
        <f>SUMIFS(ACOMPANHAMENTO!R:R,ACOMPANHAMENTO!BC:BC,'PJ_E1 (2)'!A34,ACOMPANHAMENTO!H:H,'PJ_E1 (2)'!$M$1)</f>
        <v>0</v>
      </c>
      <c r="I34" s="12" t="e">
        <f t="shared" si="2"/>
        <v>#DIV/0!</v>
      </c>
      <c r="J34" s="11" t="str">
        <f t="shared" si="3"/>
        <v>-</v>
      </c>
      <c r="K34" s="11" t="e">
        <f>SUMIFS('HORA HORA'!$K:$K,'HORA HORA'!$B:$B,'PJ_E1 (2)'!$A34,'HORA HORA'!$C:$C,"="&amp;"PJ",'HORA HORA'!$Y:$Y,"&lt;&gt;"&amp;"EMPRESAS_2")/SUMIFS('HORA HORA'!$J:$J,'HORA HORA'!$B:$B,'PJ_E1 (2)'!$A34,'HORA HORA'!$C:$C,"="&amp;"PJ",'HORA HORA'!$Y:$Y,"&lt;&gt;"&amp;"EMPRESAS_2")</f>
        <v>#DIV/0!</v>
      </c>
      <c r="L34" s="11" t="e">
        <f t="shared" si="4"/>
        <v>#DIV/0!</v>
      </c>
    </row>
    <row r="35" spans="1:12" x14ac:dyDescent="0.25">
      <c r="A35" s="42">
        <v>46112</v>
      </c>
      <c r="B35" s="5">
        <f>SUMIFS('HORA HORA'!J:J,'HORA HORA'!C:C,'PJ_E1 (2)'!$M$1,'HORA HORA'!B:B,'PJ_E1 (2)'!A35)</f>
        <v>0</v>
      </c>
      <c r="C35" s="5">
        <f>SUMIFS('HORA HORA'!K:K,'HORA HORA'!C:C,'PJ_E1 (2)'!$M$1,'HORA HORA'!B:B,'PJ_E1 (2)'!A35)</f>
        <v>0</v>
      </c>
      <c r="D35" s="36">
        <f>SUMIFS('HORA HORA'!L:L,'HORA HORA'!C:C,'PJ_E1 (2)'!$M$1,'HORA HORA'!B:B,'PJ_E1 (2)'!A35)</f>
        <v>0</v>
      </c>
      <c r="E35" s="5">
        <f>COUNTIFS(ACOMPANHAMENTO!S:S,"ACORDO IMPLANTADO",ACOMPANHAMENTO!BC:BC,A35,ACOMPANHAMENTO!H:H,'PJ_E1 (2)'!$M$1)</f>
        <v>0</v>
      </c>
      <c r="F35" s="12">
        <f>SUMIFS(ACOMPANHAMENTO!O:O,ACOMPANHAMENTO!H:H,'PJ_E1 (2)'!$M$1,ACOMPANHAMENTO!BC:BC,'PJ_E1 (2)'!A35)</f>
        <v>0</v>
      </c>
      <c r="G35" s="12" t="e">
        <f t="shared" si="1"/>
        <v>#DIV/0!</v>
      </c>
      <c r="H35" s="12">
        <f>SUMIFS(ACOMPANHAMENTO!R:R,ACOMPANHAMENTO!BC:BC,'PJ_E1 (2)'!A35,ACOMPANHAMENTO!H:H,'PJ_E1 (2)'!$M$1)</f>
        <v>0</v>
      </c>
      <c r="I35" s="12" t="e">
        <f t="shared" si="2"/>
        <v>#DIV/0!</v>
      </c>
      <c r="J35" s="11" t="str">
        <f t="shared" si="3"/>
        <v>-</v>
      </c>
      <c r="K35" s="11" t="e">
        <f>SUMIFS('HORA HORA'!$K:$K,'HORA HORA'!$B:$B,'PJ_E1 (2)'!$A35,'HORA HORA'!$C:$C,"="&amp;"PJ",'HORA HORA'!$Y:$Y,"&lt;&gt;"&amp;"EMPRESAS_2")/SUMIFS('HORA HORA'!$J:$J,'HORA HORA'!$B:$B,'PJ_E1 (2)'!$A35,'HORA HORA'!$C:$C,"="&amp;"PJ",'HORA HORA'!$Y:$Y,"&lt;&gt;"&amp;"EMPRESAS_2")</f>
        <v>#DIV/0!</v>
      </c>
      <c r="L35" s="11" t="e">
        <f t="shared" si="4"/>
        <v>#DIV/0!</v>
      </c>
    </row>
    <row r="36" spans="1:12" x14ac:dyDescent="0.25">
      <c r="D36" s="2"/>
    </row>
    <row r="37" spans="1:12" x14ac:dyDescent="0.25">
      <c r="D37" s="2"/>
    </row>
    <row r="38" spans="1:12" x14ac:dyDescent="0.25">
      <c r="D38" s="2"/>
    </row>
    <row r="39" spans="1:12" x14ac:dyDescent="0.25">
      <c r="D39" s="2"/>
    </row>
    <row r="40" spans="1:12" x14ac:dyDescent="0.25">
      <c r="D40" s="2"/>
    </row>
  </sheetData>
  <mergeCells count="3">
    <mergeCell ref="D2:L3"/>
    <mergeCell ref="E4:M5"/>
    <mergeCell ref="A6:A7"/>
  </mergeCells>
  <conditionalFormatting sqref="B11:L11">
    <cfRule type="cellIs" dxfId="2" priority="2" operator="lessThan">
      <formula>1</formula>
    </cfRule>
    <cfRule type="cellIs" dxfId="1" priority="3" operator="greaterThan">
      <formula>1</formula>
    </cfRule>
  </conditionalFormatting>
  <conditionalFormatting sqref="B14:L35">
    <cfRule type="cellIs" dxfId="0" priority="1" operator="greaterThan">
      <formula>B$7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565D-DD14-4D76-86B4-339882F5425D}">
  <sheetPr>
    <tabColor theme="5"/>
  </sheetPr>
  <dimension ref="A1:K33240"/>
  <sheetViews>
    <sheetView showGridLines="0" zoomScaleNormal="100" workbookViewId="0">
      <selection activeCell="A2" sqref="A2:J11944"/>
    </sheetView>
  </sheetViews>
  <sheetFormatPr defaultRowHeight="15" x14ac:dyDescent="0.25"/>
  <cols>
    <col min="1" max="1" width="12.140625" bestFit="1" customWidth="1"/>
    <col min="2" max="3" width="21" bestFit="1" customWidth="1"/>
    <col min="4" max="4" width="12.7109375" bestFit="1" customWidth="1"/>
    <col min="5" max="5" width="10.42578125" bestFit="1" customWidth="1"/>
    <col min="6" max="6" width="10" bestFit="1" customWidth="1"/>
    <col min="7" max="8" width="4.42578125" bestFit="1" customWidth="1"/>
    <col min="9" max="9" width="6.140625" bestFit="1" customWidth="1"/>
    <col min="10" max="10" width="10.28515625" bestFit="1" customWidth="1"/>
    <col min="11" max="11" width="10.28515625" customWidth="1"/>
  </cols>
  <sheetData>
    <row r="1" spans="1:11" x14ac:dyDescent="0.25">
      <c r="A1" t="s">
        <v>18</v>
      </c>
      <c r="B1" t="s">
        <v>995</v>
      </c>
      <c r="C1" t="s">
        <v>996</v>
      </c>
      <c r="D1" t="s">
        <v>997</v>
      </c>
      <c r="E1" t="s">
        <v>24</v>
      </c>
      <c r="F1" t="s">
        <v>3</v>
      </c>
      <c r="G1" t="s">
        <v>25</v>
      </c>
      <c r="H1" t="s">
        <v>4</v>
      </c>
      <c r="I1" t="s">
        <v>26</v>
      </c>
      <c r="J1" t="s">
        <v>5</v>
      </c>
      <c r="K1" s="13" t="s">
        <v>792</v>
      </c>
    </row>
    <row r="2" spans="1:11" x14ac:dyDescent="0.25">
      <c r="A2" s="42">
        <v>46268</v>
      </c>
      <c r="B2">
        <v>11</v>
      </c>
      <c r="C2" t="s">
        <v>978</v>
      </c>
      <c r="D2" t="s">
        <v>973</v>
      </c>
      <c r="E2">
        <v>216</v>
      </c>
      <c r="F2">
        <v>0</v>
      </c>
      <c r="G2">
        <v>0</v>
      </c>
      <c r="H2">
        <v>0</v>
      </c>
      <c r="I2">
        <v>0</v>
      </c>
      <c r="J2">
        <v>0</v>
      </c>
      <c r="K2" s="47"/>
    </row>
    <row r="3" spans="1:11" x14ac:dyDescent="0.25">
      <c r="A3" s="42">
        <v>46267</v>
      </c>
      <c r="B3">
        <v>11</v>
      </c>
      <c r="C3" t="s">
        <v>986</v>
      </c>
      <c r="D3" t="s">
        <v>967</v>
      </c>
      <c r="E3">
        <v>42</v>
      </c>
      <c r="F3">
        <v>0</v>
      </c>
      <c r="G3">
        <v>0</v>
      </c>
      <c r="H3">
        <v>0</v>
      </c>
      <c r="I3">
        <v>0</v>
      </c>
      <c r="J3">
        <v>0</v>
      </c>
      <c r="K3" s="47"/>
    </row>
    <row r="4" spans="1:11" x14ac:dyDescent="0.25">
      <c r="A4" s="42">
        <v>46274</v>
      </c>
      <c r="B4">
        <v>9</v>
      </c>
      <c r="C4" t="s">
        <v>1015</v>
      </c>
      <c r="D4" t="s">
        <v>969</v>
      </c>
      <c r="E4">
        <v>4</v>
      </c>
      <c r="F4">
        <v>4</v>
      </c>
      <c r="G4">
        <v>0</v>
      </c>
      <c r="H4">
        <v>0</v>
      </c>
      <c r="I4">
        <v>0</v>
      </c>
      <c r="J4">
        <v>0</v>
      </c>
      <c r="K4" s="47"/>
    </row>
    <row r="5" spans="1:11" x14ac:dyDescent="0.25">
      <c r="A5" s="42">
        <v>46276</v>
      </c>
      <c r="B5">
        <v>16</v>
      </c>
      <c r="C5" t="s">
        <v>958</v>
      </c>
      <c r="D5" t="s">
        <v>963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7"/>
    </row>
    <row r="6" spans="1:11" x14ac:dyDescent="0.25">
      <c r="A6" s="42">
        <v>46269</v>
      </c>
      <c r="B6">
        <v>14</v>
      </c>
      <c r="C6" t="s">
        <v>966</v>
      </c>
      <c r="D6" t="s">
        <v>965</v>
      </c>
      <c r="E6">
        <v>120</v>
      </c>
      <c r="F6">
        <v>0</v>
      </c>
      <c r="G6">
        <v>0</v>
      </c>
      <c r="H6">
        <v>0</v>
      </c>
      <c r="I6">
        <v>0</v>
      </c>
      <c r="J6">
        <v>0</v>
      </c>
      <c r="K6" s="47"/>
    </row>
    <row r="7" spans="1:11" x14ac:dyDescent="0.25">
      <c r="A7" s="42">
        <v>46267</v>
      </c>
      <c r="B7">
        <v>13</v>
      </c>
      <c r="C7" t="s">
        <v>960</v>
      </c>
      <c r="D7" t="s">
        <v>640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7"/>
    </row>
    <row r="8" spans="1:11" x14ac:dyDescent="0.25">
      <c r="A8" s="42">
        <v>46275</v>
      </c>
      <c r="B8">
        <v>14</v>
      </c>
      <c r="C8" t="s">
        <v>972</v>
      </c>
      <c r="D8" t="s">
        <v>965</v>
      </c>
      <c r="E8">
        <v>42</v>
      </c>
      <c r="F8">
        <v>0</v>
      </c>
      <c r="G8">
        <v>0</v>
      </c>
      <c r="H8">
        <v>0</v>
      </c>
      <c r="I8">
        <v>0</v>
      </c>
      <c r="J8">
        <v>0</v>
      </c>
      <c r="K8" s="47"/>
    </row>
    <row r="9" spans="1:11" x14ac:dyDescent="0.25">
      <c r="A9" s="42">
        <v>46268</v>
      </c>
      <c r="B9">
        <v>15</v>
      </c>
      <c r="C9" t="s">
        <v>972</v>
      </c>
      <c r="D9" t="s">
        <v>967</v>
      </c>
      <c r="E9">
        <v>25</v>
      </c>
      <c r="F9">
        <v>0</v>
      </c>
      <c r="G9">
        <v>0</v>
      </c>
      <c r="H9">
        <v>0</v>
      </c>
      <c r="I9">
        <v>0</v>
      </c>
      <c r="J9">
        <v>0</v>
      </c>
      <c r="K9" s="47"/>
    </row>
    <row r="10" spans="1:11" x14ac:dyDescent="0.25">
      <c r="A10" s="42">
        <v>46275</v>
      </c>
      <c r="B10">
        <v>14</v>
      </c>
      <c r="C10" t="s">
        <v>1000</v>
      </c>
      <c r="D10" t="s">
        <v>976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 s="47"/>
    </row>
    <row r="11" spans="1:11" x14ac:dyDescent="0.25">
      <c r="A11" s="42">
        <v>46276</v>
      </c>
      <c r="B11">
        <v>10</v>
      </c>
      <c r="C11" t="s">
        <v>998</v>
      </c>
      <c r="D11" t="s">
        <v>967</v>
      </c>
      <c r="E11">
        <v>117</v>
      </c>
      <c r="F11">
        <v>0</v>
      </c>
      <c r="G11">
        <v>0</v>
      </c>
      <c r="H11">
        <v>0</v>
      </c>
      <c r="I11">
        <v>0</v>
      </c>
      <c r="J11">
        <v>0</v>
      </c>
      <c r="K11" s="47"/>
    </row>
    <row r="12" spans="1:11" x14ac:dyDescent="0.25">
      <c r="A12" s="42">
        <v>46266</v>
      </c>
      <c r="B12">
        <v>8</v>
      </c>
      <c r="C12" t="s">
        <v>958</v>
      </c>
      <c r="D12" t="s">
        <v>640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7"/>
    </row>
    <row r="13" spans="1:11" x14ac:dyDescent="0.25">
      <c r="A13" s="42">
        <v>46273</v>
      </c>
      <c r="B13">
        <v>10</v>
      </c>
      <c r="C13" t="s">
        <v>960</v>
      </c>
      <c r="D13" t="s">
        <v>961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s="47"/>
    </row>
    <row r="14" spans="1:11" x14ac:dyDescent="0.25">
      <c r="A14" s="42">
        <v>46274</v>
      </c>
      <c r="B14">
        <v>15</v>
      </c>
      <c r="C14" t="s">
        <v>964</v>
      </c>
      <c r="D14" t="s">
        <v>970</v>
      </c>
      <c r="E14">
        <v>23</v>
      </c>
      <c r="F14">
        <v>0</v>
      </c>
      <c r="G14">
        <v>0</v>
      </c>
      <c r="H14">
        <v>0</v>
      </c>
      <c r="I14">
        <v>0</v>
      </c>
      <c r="J14">
        <v>0</v>
      </c>
      <c r="K14" s="47"/>
    </row>
    <row r="15" spans="1:11" x14ac:dyDescent="0.25">
      <c r="A15" s="42">
        <v>46267</v>
      </c>
      <c r="B15">
        <v>9</v>
      </c>
      <c r="C15" t="s">
        <v>999</v>
      </c>
      <c r="D15" t="s">
        <v>640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7"/>
    </row>
    <row r="16" spans="1:11" x14ac:dyDescent="0.25">
      <c r="A16" s="42">
        <v>46273</v>
      </c>
      <c r="B16">
        <v>14</v>
      </c>
      <c r="C16" t="s">
        <v>964</v>
      </c>
      <c r="D16" t="s">
        <v>965</v>
      </c>
      <c r="E16">
        <v>169</v>
      </c>
      <c r="F16">
        <v>0</v>
      </c>
      <c r="G16">
        <v>0</v>
      </c>
      <c r="H16">
        <v>0</v>
      </c>
      <c r="I16">
        <v>0</v>
      </c>
      <c r="J16">
        <v>0</v>
      </c>
      <c r="K16" s="47"/>
    </row>
    <row r="17" spans="1:11" x14ac:dyDescent="0.25">
      <c r="A17" s="42">
        <v>46269</v>
      </c>
      <c r="B17">
        <v>16</v>
      </c>
      <c r="C17" t="s">
        <v>958</v>
      </c>
      <c r="D17" t="s">
        <v>980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 s="47"/>
    </row>
    <row r="18" spans="1:11" x14ac:dyDescent="0.25">
      <c r="A18" s="42">
        <v>46276</v>
      </c>
      <c r="B18">
        <v>15</v>
      </c>
      <c r="C18" t="s">
        <v>978</v>
      </c>
      <c r="D18" t="s">
        <v>3</v>
      </c>
      <c r="E18">
        <v>28</v>
      </c>
      <c r="F18">
        <v>28</v>
      </c>
      <c r="G18">
        <v>21</v>
      </c>
      <c r="H18">
        <v>4</v>
      </c>
      <c r="I18">
        <v>0</v>
      </c>
      <c r="J18">
        <v>0</v>
      </c>
      <c r="K18" s="47"/>
    </row>
    <row r="19" spans="1:11" x14ac:dyDescent="0.25">
      <c r="A19" s="42">
        <v>46267</v>
      </c>
      <c r="B19">
        <v>12</v>
      </c>
      <c r="C19" t="s">
        <v>964</v>
      </c>
      <c r="D19" t="s">
        <v>973</v>
      </c>
      <c r="E19">
        <v>793</v>
      </c>
      <c r="F19">
        <v>0</v>
      </c>
      <c r="G19">
        <v>0</v>
      </c>
      <c r="H19">
        <v>0</v>
      </c>
      <c r="I19">
        <v>0</v>
      </c>
      <c r="J19">
        <v>0</v>
      </c>
      <c r="K19" s="47"/>
    </row>
    <row r="20" spans="1:11" x14ac:dyDescent="0.25">
      <c r="A20" s="42">
        <v>46268</v>
      </c>
      <c r="B20">
        <v>14</v>
      </c>
      <c r="C20" t="s">
        <v>986</v>
      </c>
      <c r="D20" t="s">
        <v>980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s="47"/>
    </row>
    <row r="21" spans="1:11" x14ac:dyDescent="0.25">
      <c r="A21" s="42">
        <v>46274</v>
      </c>
      <c r="B21">
        <v>16</v>
      </c>
      <c r="C21" t="s">
        <v>978</v>
      </c>
      <c r="D21" t="s">
        <v>973</v>
      </c>
      <c r="E21">
        <v>460</v>
      </c>
      <c r="F21">
        <v>0</v>
      </c>
      <c r="G21">
        <v>0</v>
      </c>
      <c r="H21">
        <v>0</v>
      </c>
      <c r="I21">
        <v>0</v>
      </c>
      <c r="J21">
        <v>0</v>
      </c>
      <c r="K21" s="47"/>
    </row>
    <row r="22" spans="1:11" x14ac:dyDescent="0.25">
      <c r="A22" s="42">
        <v>46266</v>
      </c>
      <c r="B22">
        <v>13</v>
      </c>
      <c r="C22" t="s">
        <v>966</v>
      </c>
      <c r="D22" t="s">
        <v>640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7"/>
    </row>
    <row r="23" spans="1:11" x14ac:dyDescent="0.25">
      <c r="A23" s="42">
        <v>46266</v>
      </c>
      <c r="B23">
        <v>14</v>
      </c>
      <c r="C23" t="s">
        <v>1001</v>
      </c>
      <c r="D23" t="s">
        <v>3</v>
      </c>
      <c r="E23">
        <v>17</v>
      </c>
      <c r="F23">
        <v>17</v>
      </c>
      <c r="G23">
        <v>12</v>
      </c>
      <c r="H23">
        <v>0</v>
      </c>
      <c r="I23">
        <v>0</v>
      </c>
      <c r="J23">
        <v>0</v>
      </c>
      <c r="K23" s="47"/>
    </row>
    <row r="24" spans="1:11" x14ac:dyDescent="0.25">
      <c r="A24" s="42">
        <v>46268</v>
      </c>
      <c r="B24">
        <v>8</v>
      </c>
      <c r="C24" t="s">
        <v>958</v>
      </c>
      <c r="D24" t="s">
        <v>971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 s="47"/>
    </row>
    <row r="25" spans="1:11" x14ac:dyDescent="0.25">
      <c r="A25" s="42">
        <v>46268</v>
      </c>
      <c r="B25">
        <v>10</v>
      </c>
      <c r="C25" t="s">
        <v>998</v>
      </c>
      <c r="D25" t="s">
        <v>963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7"/>
    </row>
    <row r="26" spans="1:11" x14ac:dyDescent="0.25">
      <c r="A26" s="42">
        <v>46269</v>
      </c>
      <c r="B26">
        <v>13</v>
      </c>
      <c r="C26" t="s">
        <v>978</v>
      </c>
      <c r="D26" t="s">
        <v>961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 s="47"/>
    </row>
    <row r="27" spans="1:11" x14ac:dyDescent="0.25">
      <c r="A27" s="42">
        <v>46276</v>
      </c>
      <c r="B27">
        <v>9</v>
      </c>
      <c r="C27" t="s">
        <v>978</v>
      </c>
      <c r="D27" t="s">
        <v>975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  <c r="K27" s="47"/>
    </row>
    <row r="28" spans="1:11" x14ac:dyDescent="0.25">
      <c r="A28" s="42">
        <v>46267</v>
      </c>
      <c r="B28">
        <v>13</v>
      </c>
      <c r="C28" t="s">
        <v>999</v>
      </c>
      <c r="D28" t="s">
        <v>970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 s="47"/>
    </row>
    <row r="29" spans="1:11" x14ac:dyDescent="0.25">
      <c r="A29" s="42">
        <v>46268</v>
      </c>
      <c r="B29">
        <v>10</v>
      </c>
      <c r="C29" t="s">
        <v>966</v>
      </c>
      <c r="D29" t="s">
        <v>982</v>
      </c>
      <c r="E29">
        <v>115</v>
      </c>
      <c r="F29">
        <v>0</v>
      </c>
      <c r="G29">
        <v>0</v>
      </c>
      <c r="H29">
        <v>0</v>
      </c>
      <c r="I29">
        <v>0</v>
      </c>
      <c r="J29">
        <v>0</v>
      </c>
      <c r="K29" s="47"/>
    </row>
    <row r="30" spans="1:11" x14ac:dyDescent="0.25">
      <c r="A30" s="42">
        <v>46274</v>
      </c>
      <c r="B30">
        <v>9</v>
      </c>
      <c r="C30" t="s">
        <v>1098</v>
      </c>
      <c r="D30" t="s">
        <v>977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 s="47"/>
    </row>
    <row r="31" spans="1:11" x14ac:dyDescent="0.25">
      <c r="A31" s="42">
        <v>46274</v>
      </c>
      <c r="B31">
        <v>17</v>
      </c>
      <c r="C31" t="s">
        <v>986</v>
      </c>
      <c r="D31" t="s">
        <v>976</v>
      </c>
      <c r="E31">
        <v>27</v>
      </c>
      <c r="F31">
        <v>0</v>
      </c>
      <c r="G31">
        <v>0</v>
      </c>
      <c r="H31">
        <v>0</v>
      </c>
      <c r="I31">
        <v>0</v>
      </c>
      <c r="J31">
        <v>0</v>
      </c>
      <c r="K31" s="47"/>
    </row>
    <row r="32" spans="1:11" x14ac:dyDescent="0.25">
      <c r="A32" s="42">
        <v>46274</v>
      </c>
      <c r="B32">
        <v>9</v>
      </c>
      <c r="C32" t="s">
        <v>972</v>
      </c>
      <c r="D32" t="s">
        <v>959</v>
      </c>
      <c r="E32">
        <v>51</v>
      </c>
      <c r="F32">
        <v>0</v>
      </c>
      <c r="G32">
        <v>0</v>
      </c>
      <c r="H32">
        <v>0</v>
      </c>
      <c r="I32">
        <v>0</v>
      </c>
      <c r="J32">
        <v>0</v>
      </c>
      <c r="K32" s="47"/>
    </row>
    <row r="33" spans="1:11" x14ac:dyDescent="0.25">
      <c r="A33" s="42">
        <v>46274</v>
      </c>
      <c r="B33">
        <v>11</v>
      </c>
      <c r="C33" t="s">
        <v>968</v>
      </c>
      <c r="D33" t="s">
        <v>640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7"/>
    </row>
    <row r="34" spans="1:11" x14ac:dyDescent="0.25">
      <c r="A34" s="42">
        <v>46275</v>
      </c>
      <c r="B34">
        <v>16</v>
      </c>
      <c r="C34" t="s">
        <v>960</v>
      </c>
      <c r="D34" t="s">
        <v>971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 s="47"/>
    </row>
    <row r="35" spans="1:11" x14ac:dyDescent="0.25">
      <c r="A35" s="42">
        <v>46275</v>
      </c>
      <c r="B35">
        <v>11</v>
      </c>
      <c r="C35" t="s">
        <v>1000</v>
      </c>
      <c r="D35" t="s">
        <v>959</v>
      </c>
      <c r="E35">
        <v>57</v>
      </c>
      <c r="F35">
        <v>0</v>
      </c>
      <c r="G35">
        <v>0</v>
      </c>
      <c r="H35">
        <v>0</v>
      </c>
      <c r="I35">
        <v>0</v>
      </c>
      <c r="J35">
        <v>0</v>
      </c>
      <c r="K35" s="47"/>
    </row>
    <row r="36" spans="1:11" x14ac:dyDescent="0.25">
      <c r="A36" s="42">
        <v>46267</v>
      </c>
      <c r="B36">
        <v>15</v>
      </c>
      <c r="C36" t="s">
        <v>964</v>
      </c>
      <c r="D36" t="s">
        <v>970</v>
      </c>
      <c r="E36">
        <v>123</v>
      </c>
      <c r="F36">
        <v>0</v>
      </c>
      <c r="G36">
        <v>0</v>
      </c>
      <c r="H36">
        <v>0</v>
      </c>
      <c r="I36">
        <v>0</v>
      </c>
      <c r="J36">
        <v>0</v>
      </c>
      <c r="K36" s="47"/>
    </row>
    <row r="37" spans="1:11" x14ac:dyDescent="0.25">
      <c r="A37" s="42">
        <v>46267</v>
      </c>
      <c r="B37">
        <v>10</v>
      </c>
      <c r="C37" t="s">
        <v>986</v>
      </c>
      <c r="D37" t="s">
        <v>965</v>
      </c>
      <c r="E37">
        <v>43</v>
      </c>
      <c r="F37">
        <v>0</v>
      </c>
      <c r="G37">
        <v>0</v>
      </c>
      <c r="H37">
        <v>0</v>
      </c>
      <c r="I37">
        <v>0</v>
      </c>
      <c r="J37">
        <v>0</v>
      </c>
      <c r="K37" s="47"/>
    </row>
    <row r="38" spans="1:11" x14ac:dyDescent="0.25">
      <c r="A38" s="42">
        <v>46266</v>
      </c>
      <c r="B38">
        <v>11</v>
      </c>
      <c r="C38" t="s">
        <v>958</v>
      </c>
      <c r="D38" t="s">
        <v>980</v>
      </c>
      <c r="E38">
        <v>6</v>
      </c>
      <c r="F38">
        <v>0</v>
      </c>
      <c r="G38">
        <v>0</v>
      </c>
      <c r="H38">
        <v>0</v>
      </c>
      <c r="I38">
        <v>0</v>
      </c>
      <c r="J38">
        <v>0</v>
      </c>
      <c r="K38" s="47"/>
    </row>
    <row r="39" spans="1:11" x14ac:dyDescent="0.25">
      <c r="A39" s="42">
        <v>46274</v>
      </c>
      <c r="B39">
        <v>14</v>
      </c>
      <c r="C39" t="s">
        <v>962</v>
      </c>
      <c r="D39" t="s">
        <v>971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 s="47"/>
    </row>
    <row r="40" spans="1:11" x14ac:dyDescent="0.25">
      <c r="A40" s="42">
        <v>46269</v>
      </c>
      <c r="B40">
        <v>14</v>
      </c>
      <c r="C40" t="s">
        <v>966</v>
      </c>
      <c r="D40" t="s">
        <v>959</v>
      </c>
      <c r="E40">
        <v>111</v>
      </c>
      <c r="F40">
        <v>0</v>
      </c>
      <c r="G40">
        <v>0</v>
      </c>
      <c r="H40">
        <v>0</v>
      </c>
      <c r="I40">
        <v>0</v>
      </c>
      <c r="J40">
        <v>0</v>
      </c>
      <c r="K40" s="47"/>
    </row>
    <row r="41" spans="1:11" x14ac:dyDescent="0.25">
      <c r="A41" s="42">
        <v>46273</v>
      </c>
      <c r="B41">
        <v>13</v>
      </c>
      <c r="C41" t="s">
        <v>964</v>
      </c>
      <c r="D41" t="s">
        <v>959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 s="47"/>
    </row>
    <row r="42" spans="1:11" x14ac:dyDescent="0.25">
      <c r="A42" s="42">
        <v>46274</v>
      </c>
      <c r="B42">
        <v>10</v>
      </c>
      <c r="C42" t="s">
        <v>978</v>
      </c>
      <c r="D42" t="s">
        <v>971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 s="47"/>
    </row>
    <row r="43" spans="1:11" x14ac:dyDescent="0.25">
      <c r="A43" s="42">
        <v>46276</v>
      </c>
      <c r="B43">
        <v>11</v>
      </c>
      <c r="C43" t="s">
        <v>1000</v>
      </c>
      <c r="D43" t="s">
        <v>965</v>
      </c>
      <c r="E43">
        <v>29</v>
      </c>
      <c r="F43">
        <v>0</v>
      </c>
      <c r="G43">
        <v>0</v>
      </c>
      <c r="H43">
        <v>0</v>
      </c>
      <c r="I43">
        <v>0</v>
      </c>
      <c r="J43">
        <v>0</v>
      </c>
      <c r="K43" s="47"/>
    </row>
    <row r="44" spans="1:11" x14ac:dyDescent="0.25">
      <c r="A44" s="42">
        <v>46276</v>
      </c>
      <c r="B44">
        <v>15</v>
      </c>
      <c r="C44" t="s">
        <v>964</v>
      </c>
      <c r="D44" t="s">
        <v>971</v>
      </c>
      <c r="E44">
        <v>25</v>
      </c>
      <c r="F44">
        <v>0</v>
      </c>
      <c r="G44">
        <v>0</v>
      </c>
      <c r="H44">
        <v>0</v>
      </c>
      <c r="I44">
        <v>0</v>
      </c>
      <c r="J44">
        <v>0</v>
      </c>
      <c r="K44" s="47"/>
    </row>
    <row r="45" spans="1:11" x14ac:dyDescent="0.25">
      <c r="A45" s="42">
        <v>46267</v>
      </c>
      <c r="B45">
        <v>16</v>
      </c>
      <c r="C45" t="s">
        <v>966</v>
      </c>
      <c r="D45" t="s">
        <v>640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7"/>
    </row>
    <row r="46" spans="1:11" x14ac:dyDescent="0.25">
      <c r="A46" s="42">
        <v>46266</v>
      </c>
      <c r="B46">
        <v>16</v>
      </c>
      <c r="C46" t="s">
        <v>958</v>
      </c>
      <c r="D46" t="s">
        <v>963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7"/>
    </row>
    <row r="47" spans="1:11" x14ac:dyDescent="0.25">
      <c r="A47" s="42">
        <v>46273</v>
      </c>
      <c r="B47">
        <v>12</v>
      </c>
      <c r="C47" t="s">
        <v>966</v>
      </c>
      <c r="D47" t="s">
        <v>963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7"/>
    </row>
    <row r="48" spans="1:11" x14ac:dyDescent="0.25">
      <c r="A48" s="42">
        <v>46275</v>
      </c>
      <c r="B48">
        <v>10</v>
      </c>
      <c r="C48" t="s">
        <v>960</v>
      </c>
      <c r="D48" t="s">
        <v>963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7"/>
    </row>
    <row r="49" spans="1:11" x14ac:dyDescent="0.25">
      <c r="A49" s="42">
        <v>46274</v>
      </c>
      <c r="B49">
        <v>8</v>
      </c>
      <c r="C49" t="s">
        <v>1098</v>
      </c>
      <c r="D49" t="s">
        <v>959</v>
      </c>
      <c r="E49">
        <v>17</v>
      </c>
      <c r="F49">
        <v>0</v>
      </c>
      <c r="G49">
        <v>0</v>
      </c>
      <c r="H49">
        <v>0</v>
      </c>
      <c r="I49">
        <v>0</v>
      </c>
      <c r="J49">
        <v>0</v>
      </c>
      <c r="K49" s="47"/>
    </row>
    <row r="50" spans="1:11" x14ac:dyDescent="0.25">
      <c r="A50" s="42">
        <v>46273</v>
      </c>
      <c r="B50">
        <v>9</v>
      </c>
      <c r="C50" t="s">
        <v>964</v>
      </c>
      <c r="D50" t="s">
        <v>640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7"/>
    </row>
    <row r="51" spans="1:11" x14ac:dyDescent="0.25">
      <c r="A51" s="42">
        <v>46266</v>
      </c>
      <c r="B51">
        <v>10</v>
      </c>
      <c r="C51" t="s">
        <v>1098</v>
      </c>
      <c r="D51" t="s">
        <v>3</v>
      </c>
      <c r="E51">
        <v>26</v>
      </c>
      <c r="F51">
        <v>26</v>
      </c>
      <c r="G51">
        <v>10</v>
      </c>
      <c r="H51">
        <v>16</v>
      </c>
      <c r="I51">
        <v>1</v>
      </c>
      <c r="J51">
        <v>0</v>
      </c>
      <c r="K51" s="47"/>
    </row>
    <row r="52" spans="1:11" x14ac:dyDescent="0.25">
      <c r="A52" s="42">
        <v>46268</v>
      </c>
      <c r="B52">
        <v>16</v>
      </c>
      <c r="C52" t="s">
        <v>962</v>
      </c>
      <c r="D52" t="s">
        <v>982</v>
      </c>
      <c r="E52">
        <v>236</v>
      </c>
      <c r="F52">
        <v>0</v>
      </c>
      <c r="G52">
        <v>0</v>
      </c>
      <c r="H52">
        <v>0</v>
      </c>
      <c r="I52">
        <v>0</v>
      </c>
      <c r="J52">
        <v>0</v>
      </c>
      <c r="K52" s="47"/>
    </row>
    <row r="53" spans="1:11" x14ac:dyDescent="0.25">
      <c r="A53" s="42">
        <v>46268</v>
      </c>
      <c r="B53">
        <v>10</v>
      </c>
      <c r="C53" t="s">
        <v>1000</v>
      </c>
      <c r="D53" t="s">
        <v>971</v>
      </c>
      <c r="E53">
        <v>55</v>
      </c>
      <c r="F53">
        <v>0</v>
      </c>
      <c r="G53">
        <v>0</v>
      </c>
      <c r="H53">
        <v>0</v>
      </c>
      <c r="I53">
        <v>0</v>
      </c>
      <c r="J53">
        <v>0</v>
      </c>
      <c r="K53" s="47"/>
    </row>
    <row r="54" spans="1:11" x14ac:dyDescent="0.25">
      <c r="A54" s="42">
        <v>46268</v>
      </c>
      <c r="B54">
        <v>10</v>
      </c>
      <c r="C54" t="s">
        <v>998</v>
      </c>
      <c r="D54" t="s">
        <v>982</v>
      </c>
      <c r="E54">
        <v>467</v>
      </c>
      <c r="F54">
        <v>0</v>
      </c>
      <c r="G54">
        <v>0</v>
      </c>
      <c r="H54">
        <v>0</v>
      </c>
      <c r="I54">
        <v>0</v>
      </c>
      <c r="J54">
        <v>0</v>
      </c>
      <c r="K54" s="47"/>
    </row>
    <row r="55" spans="1:11" x14ac:dyDescent="0.25">
      <c r="A55" s="42">
        <v>46276</v>
      </c>
      <c r="B55">
        <v>16</v>
      </c>
      <c r="C55" t="s">
        <v>962</v>
      </c>
      <c r="D55" t="s">
        <v>961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 s="47"/>
    </row>
    <row r="56" spans="1:11" x14ac:dyDescent="0.25">
      <c r="A56" s="42">
        <v>46269</v>
      </c>
      <c r="B56">
        <v>14</v>
      </c>
      <c r="C56" t="s">
        <v>978</v>
      </c>
      <c r="D56" t="s">
        <v>982</v>
      </c>
      <c r="E56">
        <v>516</v>
      </c>
      <c r="F56">
        <v>0</v>
      </c>
      <c r="G56">
        <v>0</v>
      </c>
      <c r="H56">
        <v>0</v>
      </c>
      <c r="I56">
        <v>0</v>
      </c>
      <c r="J56">
        <v>0</v>
      </c>
      <c r="K56" s="47"/>
    </row>
    <row r="57" spans="1:11" x14ac:dyDescent="0.25">
      <c r="A57" s="42">
        <v>46275</v>
      </c>
      <c r="B57">
        <v>10</v>
      </c>
      <c r="C57" t="s">
        <v>958</v>
      </c>
      <c r="D57" t="s">
        <v>975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K57" s="47"/>
    </row>
    <row r="58" spans="1:11" x14ac:dyDescent="0.25">
      <c r="A58" s="42">
        <v>46268</v>
      </c>
      <c r="B58">
        <v>10</v>
      </c>
      <c r="C58" t="s">
        <v>1085</v>
      </c>
      <c r="D58" t="s">
        <v>976</v>
      </c>
      <c r="E58">
        <v>123</v>
      </c>
      <c r="F58">
        <v>0</v>
      </c>
      <c r="G58">
        <v>0</v>
      </c>
      <c r="H58">
        <v>0</v>
      </c>
      <c r="I58">
        <v>0</v>
      </c>
      <c r="J58">
        <v>0</v>
      </c>
      <c r="K58" s="47"/>
    </row>
    <row r="59" spans="1:11" x14ac:dyDescent="0.25">
      <c r="A59" s="42">
        <v>46274</v>
      </c>
      <c r="B59">
        <v>15</v>
      </c>
      <c r="C59" t="s">
        <v>960</v>
      </c>
      <c r="D59" t="s">
        <v>640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7"/>
    </row>
    <row r="60" spans="1:11" x14ac:dyDescent="0.25">
      <c r="A60" s="42">
        <v>46276</v>
      </c>
      <c r="B60">
        <v>15</v>
      </c>
      <c r="C60" t="s">
        <v>1015</v>
      </c>
      <c r="D60" t="s">
        <v>965</v>
      </c>
      <c r="E60">
        <v>84</v>
      </c>
      <c r="F60">
        <v>0</v>
      </c>
      <c r="G60">
        <v>0</v>
      </c>
      <c r="H60">
        <v>0</v>
      </c>
      <c r="I60">
        <v>0</v>
      </c>
      <c r="J60">
        <v>0</v>
      </c>
      <c r="K60" s="47"/>
    </row>
    <row r="61" spans="1:11" x14ac:dyDescent="0.25">
      <c r="A61" s="42">
        <v>46276</v>
      </c>
      <c r="B61">
        <v>14</v>
      </c>
      <c r="C61" t="s">
        <v>972</v>
      </c>
      <c r="D61" t="s">
        <v>973</v>
      </c>
      <c r="E61">
        <v>20</v>
      </c>
      <c r="F61">
        <v>0</v>
      </c>
      <c r="G61">
        <v>0</v>
      </c>
      <c r="H61">
        <v>0</v>
      </c>
      <c r="I61">
        <v>0</v>
      </c>
      <c r="J61">
        <v>0</v>
      </c>
      <c r="K61" s="47"/>
    </row>
    <row r="62" spans="1:11" x14ac:dyDescent="0.25">
      <c r="A62" s="42">
        <v>46268</v>
      </c>
      <c r="B62">
        <v>8</v>
      </c>
      <c r="C62" t="s">
        <v>964</v>
      </c>
      <c r="D62" t="s">
        <v>969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 s="47"/>
    </row>
    <row r="63" spans="1:11" x14ac:dyDescent="0.25">
      <c r="A63" s="42">
        <v>46268</v>
      </c>
      <c r="B63">
        <v>14</v>
      </c>
      <c r="C63" t="s">
        <v>958</v>
      </c>
      <c r="D63" t="s">
        <v>965</v>
      </c>
      <c r="E63">
        <v>104</v>
      </c>
      <c r="F63">
        <v>0</v>
      </c>
      <c r="G63">
        <v>0</v>
      </c>
      <c r="H63">
        <v>0</v>
      </c>
      <c r="I63">
        <v>0</v>
      </c>
      <c r="J63">
        <v>0</v>
      </c>
      <c r="K63" s="47"/>
    </row>
    <row r="64" spans="1:11" x14ac:dyDescent="0.25">
      <c r="A64" s="42">
        <v>46273</v>
      </c>
      <c r="B64">
        <v>12</v>
      </c>
      <c r="C64" t="s">
        <v>958</v>
      </c>
      <c r="D64" t="s">
        <v>980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 s="47"/>
    </row>
    <row r="65" spans="1:11" x14ac:dyDescent="0.25">
      <c r="A65" s="42">
        <v>46275</v>
      </c>
      <c r="B65">
        <v>13</v>
      </c>
      <c r="C65" t="s">
        <v>986</v>
      </c>
      <c r="D65" t="s">
        <v>982</v>
      </c>
      <c r="E65">
        <v>105</v>
      </c>
      <c r="F65">
        <v>0</v>
      </c>
      <c r="G65">
        <v>0</v>
      </c>
      <c r="H65">
        <v>0</v>
      </c>
      <c r="I65">
        <v>0</v>
      </c>
      <c r="J65">
        <v>0</v>
      </c>
      <c r="K65" s="47"/>
    </row>
    <row r="66" spans="1:11" x14ac:dyDescent="0.25">
      <c r="A66" s="42">
        <v>46269</v>
      </c>
      <c r="B66">
        <v>16</v>
      </c>
      <c r="C66" t="s">
        <v>1015</v>
      </c>
      <c r="D66" t="s">
        <v>640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47"/>
    </row>
    <row r="67" spans="1:11" x14ac:dyDescent="0.25">
      <c r="A67" s="42">
        <v>46268</v>
      </c>
      <c r="B67">
        <v>12</v>
      </c>
      <c r="C67" t="s">
        <v>978</v>
      </c>
      <c r="D67" t="s">
        <v>982</v>
      </c>
      <c r="E67">
        <v>63</v>
      </c>
      <c r="F67">
        <v>0</v>
      </c>
      <c r="G67">
        <v>0</v>
      </c>
      <c r="H67">
        <v>0</v>
      </c>
      <c r="I67">
        <v>0</v>
      </c>
      <c r="J67">
        <v>0</v>
      </c>
      <c r="K67" s="47"/>
    </row>
    <row r="68" spans="1:11" x14ac:dyDescent="0.25">
      <c r="A68" s="42">
        <v>46276</v>
      </c>
      <c r="B68">
        <v>12</v>
      </c>
      <c r="C68" t="s">
        <v>972</v>
      </c>
      <c r="D68" t="s">
        <v>977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 s="47"/>
    </row>
    <row r="69" spans="1:11" x14ac:dyDescent="0.25">
      <c r="A69" s="42">
        <v>46275</v>
      </c>
      <c r="B69">
        <v>15</v>
      </c>
      <c r="C69" t="s">
        <v>964</v>
      </c>
      <c r="D69" t="s">
        <v>640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47"/>
    </row>
    <row r="70" spans="1:11" x14ac:dyDescent="0.25">
      <c r="A70" s="42">
        <v>46267</v>
      </c>
      <c r="B70">
        <v>13</v>
      </c>
      <c r="C70" t="s">
        <v>972</v>
      </c>
      <c r="D70" t="s">
        <v>965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 s="47"/>
    </row>
    <row r="71" spans="1:11" x14ac:dyDescent="0.25">
      <c r="A71" s="42">
        <v>46269</v>
      </c>
      <c r="B71">
        <v>11</v>
      </c>
      <c r="C71" t="s">
        <v>978</v>
      </c>
      <c r="D71" t="s">
        <v>975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K71" s="47"/>
    </row>
    <row r="72" spans="1:11" x14ac:dyDescent="0.25">
      <c r="A72" s="42">
        <v>46276</v>
      </c>
      <c r="B72">
        <v>15</v>
      </c>
      <c r="C72" t="s">
        <v>986</v>
      </c>
      <c r="D72" t="s">
        <v>973</v>
      </c>
      <c r="E72">
        <v>253</v>
      </c>
      <c r="F72">
        <v>0</v>
      </c>
      <c r="G72">
        <v>0</v>
      </c>
      <c r="H72">
        <v>0</v>
      </c>
      <c r="I72">
        <v>0</v>
      </c>
      <c r="J72">
        <v>0</v>
      </c>
      <c r="K72" s="47"/>
    </row>
    <row r="73" spans="1:11" x14ac:dyDescent="0.25">
      <c r="A73" s="42">
        <v>46268</v>
      </c>
      <c r="B73">
        <v>15</v>
      </c>
      <c r="C73" t="s">
        <v>962</v>
      </c>
      <c r="D73" t="s">
        <v>963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47"/>
    </row>
    <row r="74" spans="1:11" x14ac:dyDescent="0.25">
      <c r="A74" s="42">
        <v>46275</v>
      </c>
      <c r="B74">
        <v>16</v>
      </c>
      <c r="C74" t="s">
        <v>964</v>
      </c>
      <c r="D74" t="s">
        <v>973</v>
      </c>
      <c r="E74">
        <v>312</v>
      </c>
      <c r="F74">
        <v>0</v>
      </c>
      <c r="G74">
        <v>0</v>
      </c>
      <c r="H74">
        <v>0</v>
      </c>
      <c r="I74">
        <v>0</v>
      </c>
      <c r="J74">
        <v>0</v>
      </c>
      <c r="K74" s="47"/>
    </row>
    <row r="75" spans="1:11" x14ac:dyDescent="0.25">
      <c r="A75" s="42">
        <v>46276</v>
      </c>
      <c r="B75">
        <v>12</v>
      </c>
      <c r="C75" t="s">
        <v>964</v>
      </c>
      <c r="D75" t="s">
        <v>961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 s="47"/>
    </row>
    <row r="76" spans="1:11" x14ac:dyDescent="0.25">
      <c r="A76" s="42">
        <v>46269</v>
      </c>
      <c r="B76">
        <v>15</v>
      </c>
      <c r="C76" t="s">
        <v>962</v>
      </c>
      <c r="D76" t="s">
        <v>963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47"/>
    </row>
    <row r="77" spans="1:11" x14ac:dyDescent="0.25">
      <c r="A77" s="42">
        <v>46267</v>
      </c>
      <c r="B77">
        <v>16</v>
      </c>
      <c r="C77" t="s">
        <v>986</v>
      </c>
      <c r="D77" t="s">
        <v>640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47"/>
    </row>
    <row r="78" spans="1:11" x14ac:dyDescent="0.25">
      <c r="A78" s="42">
        <v>46266</v>
      </c>
      <c r="B78">
        <v>11</v>
      </c>
      <c r="C78" t="s">
        <v>958</v>
      </c>
      <c r="D78" t="s">
        <v>965</v>
      </c>
      <c r="E78">
        <v>47</v>
      </c>
      <c r="F78">
        <v>0</v>
      </c>
      <c r="G78">
        <v>0</v>
      </c>
      <c r="H78">
        <v>0</v>
      </c>
      <c r="I78">
        <v>0</v>
      </c>
      <c r="J78">
        <v>0</v>
      </c>
      <c r="K78" s="47"/>
    </row>
    <row r="79" spans="1:11" x14ac:dyDescent="0.25">
      <c r="A79" s="42">
        <v>46273</v>
      </c>
      <c r="B79">
        <v>15</v>
      </c>
      <c r="C79" t="s">
        <v>1000</v>
      </c>
      <c r="D79" t="s">
        <v>982</v>
      </c>
      <c r="E79">
        <v>8</v>
      </c>
      <c r="F79">
        <v>0</v>
      </c>
      <c r="G79">
        <v>0</v>
      </c>
      <c r="H79">
        <v>0</v>
      </c>
      <c r="I79">
        <v>0</v>
      </c>
      <c r="J79">
        <v>0</v>
      </c>
      <c r="K79" s="47"/>
    </row>
    <row r="80" spans="1:11" x14ac:dyDescent="0.25">
      <c r="A80" s="42">
        <v>46267</v>
      </c>
      <c r="B80">
        <v>12</v>
      </c>
      <c r="C80" t="s">
        <v>964</v>
      </c>
      <c r="D80" t="s">
        <v>976</v>
      </c>
      <c r="E80">
        <v>2683</v>
      </c>
      <c r="F80">
        <v>0</v>
      </c>
      <c r="G80">
        <v>0</v>
      </c>
      <c r="H80">
        <v>0</v>
      </c>
      <c r="I80">
        <v>0</v>
      </c>
      <c r="J80">
        <v>0</v>
      </c>
      <c r="K80" s="47"/>
    </row>
    <row r="81" spans="1:11" x14ac:dyDescent="0.25">
      <c r="A81" s="42">
        <v>46273</v>
      </c>
      <c r="B81">
        <v>11</v>
      </c>
      <c r="C81" t="s">
        <v>978</v>
      </c>
      <c r="D81" t="s">
        <v>963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47"/>
    </row>
    <row r="82" spans="1:11" x14ac:dyDescent="0.25">
      <c r="A82" s="42">
        <v>46275</v>
      </c>
      <c r="B82">
        <v>12</v>
      </c>
      <c r="C82" t="s">
        <v>964</v>
      </c>
      <c r="D82" t="s">
        <v>640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47"/>
    </row>
    <row r="83" spans="1:11" x14ac:dyDescent="0.25">
      <c r="A83" s="42">
        <v>46268</v>
      </c>
      <c r="B83">
        <v>14</v>
      </c>
      <c r="C83" t="s">
        <v>964</v>
      </c>
      <c r="D83" t="s">
        <v>979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 s="47"/>
    </row>
    <row r="84" spans="1:11" x14ac:dyDescent="0.25">
      <c r="A84" s="42">
        <v>46274</v>
      </c>
      <c r="B84">
        <v>9</v>
      </c>
      <c r="C84" t="s">
        <v>1098</v>
      </c>
      <c r="D84" t="s">
        <v>640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47"/>
    </row>
    <row r="85" spans="1:11" x14ac:dyDescent="0.25">
      <c r="A85" s="42">
        <v>46275</v>
      </c>
      <c r="B85">
        <v>11</v>
      </c>
      <c r="C85" t="s">
        <v>960</v>
      </c>
      <c r="D85" t="s">
        <v>976</v>
      </c>
      <c r="E85">
        <v>193</v>
      </c>
      <c r="F85">
        <v>0</v>
      </c>
      <c r="G85">
        <v>0</v>
      </c>
      <c r="H85">
        <v>0</v>
      </c>
      <c r="I85">
        <v>0</v>
      </c>
      <c r="J85">
        <v>0</v>
      </c>
      <c r="K85" s="47"/>
    </row>
    <row r="86" spans="1:11" x14ac:dyDescent="0.25">
      <c r="A86" s="42">
        <v>46267</v>
      </c>
      <c r="B86">
        <v>12</v>
      </c>
      <c r="C86" t="s">
        <v>999</v>
      </c>
      <c r="D86" t="s">
        <v>973</v>
      </c>
      <c r="E86">
        <v>168</v>
      </c>
      <c r="F86">
        <v>0</v>
      </c>
      <c r="G86">
        <v>0</v>
      </c>
      <c r="H86">
        <v>0</v>
      </c>
      <c r="I86">
        <v>0</v>
      </c>
      <c r="J86">
        <v>0</v>
      </c>
      <c r="K86" s="47"/>
    </row>
    <row r="87" spans="1:11" x14ac:dyDescent="0.25">
      <c r="A87" s="42">
        <v>46276</v>
      </c>
      <c r="B87">
        <v>9</v>
      </c>
      <c r="C87" t="s">
        <v>960</v>
      </c>
      <c r="D87" t="s">
        <v>959</v>
      </c>
      <c r="E87">
        <v>53</v>
      </c>
      <c r="F87">
        <v>0</v>
      </c>
      <c r="G87">
        <v>0</v>
      </c>
      <c r="H87">
        <v>0</v>
      </c>
      <c r="I87">
        <v>0</v>
      </c>
      <c r="J87">
        <v>0</v>
      </c>
      <c r="K87" s="47"/>
    </row>
    <row r="88" spans="1:11" x14ac:dyDescent="0.25">
      <c r="A88" s="42">
        <v>46276</v>
      </c>
      <c r="B88">
        <v>14</v>
      </c>
      <c r="C88" t="s">
        <v>986</v>
      </c>
      <c r="D88" t="s">
        <v>970</v>
      </c>
      <c r="E88">
        <v>18</v>
      </c>
      <c r="F88">
        <v>0</v>
      </c>
      <c r="G88">
        <v>0</v>
      </c>
      <c r="H88">
        <v>0</v>
      </c>
      <c r="I88">
        <v>0</v>
      </c>
      <c r="J88">
        <v>0</v>
      </c>
      <c r="K88" s="47"/>
    </row>
    <row r="89" spans="1:11" x14ac:dyDescent="0.25">
      <c r="A89" s="42">
        <v>46266</v>
      </c>
      <c r="B89">
        <v>15</v>
      </c>
      <c r="C89" t="s">
        <v>1001</v>
      </c>
      <c r="D89" t="s">
        <v>982</v>
      </c>
      <c r="E89">
        <v>12</v>
      </c>
      <c r="F89">
        <v>0</v>
      </c>
      <c r="G89">
        <v>0</v>
      </c>
      <c r="H89">
        <v>0</v>
      </c>
      <c r="I89">
        <v>0</v>
      </c>
      <c r="J89">
        <v>0</v>
      </c>
      <c r="K89" s="47"/>
    </row>
    <row r="90" spans="1:11" x14ac:dyDescent="0.25">
      <c r="A90" s="42">
        <v>46267</v>
      </c>
      <c r="B90">
        <v>12</v>
      </c>
      <c r="C90" t="s">
        <v>960</v>
      </c>
      <c r="D90" t="s">
        <v>965</v>
      </c>
      <c r="E90">
        <v>65</v>
      </c>
      <c r="F90">
        <v>0</v>
      </c>
      <c r="G90">
        <v>0</v>
      </c>
      <c r="H90">
        <v>0</v>
      </c>
      <c r="I90">
        <v>0</v>
      </c>
      <c r="J90">
        <v>0</v>
      </c>
      <c r="K90" s="47"/>
    </row>
    <row r="91" spans="1:11" x14ac:dyDescent="0.25">
      <c r="A91" s="42">
        <v>46274</v>
      </c>
      <c r="B91">
        <v>9</v>
      </c>
      <c r="C91" t="s">
        <v>964</v>
      </c>
      <c r="D91" t="s">
        <v>3</v>
      </c>
      <c r="E91">
        <v>34</v>
      </c>
      <c r="F91">
        <v>34</v>
      </c>
      <c r="G91">
        <v>26</v>
      </c>
      <c r="H91">
        <v>4</v>
      </c>
      <c r="I91">
        <v>0</v>
      </c>
      <c r="J91">
        <v>0</v>
      </c>
      <c r="K91" s="47"/>
    </row>
    <row r="92" spans="1:11" x14ac:dyDescent="0.25">
      <c r="A92" s="42">
        <v>46267</v>
      </c>
      <c r="B92">
        <v>10</v>
      </c>
      <c r="C92" t="s">
        <v>958</v>
      </c>
      <c r="D92" t="s">
        <v>975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  <c r="K92" s="47"/>
    </row>
    <row r="93" spans="1:11" x14ac:dyDescent="0.25">
      <c r="A93" s="42">
        <v>46275</v>
      </c>
      <c r="B93">
        <v>9</v>
      </c>
      <c r="C93" t="s">
        <v>1098</v>
      </c>
      <c r="D93" t="s">
        <v>640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47"/>
    </row>
    <row r="94" spans="1:11" x14ac:dyDescent="0.25">
      <c r="A94" s="42">
        <v>46268</v>
      </c>
      <c r="B94">
        <v>12</v>
      </c>
      <c r="C94" t="s">
        <v>968</v>
      </c>
      <c r="D94" t="s">
        <v>640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47"/>
    </row>
    <row r="95" spans="1:11" x14ac:dyDescent="0.25">
      <c r="A95" s="42">
        <v>46274</v>
      </c>
      <c r="B95">
        <v>14</v>
      </c>
      <c r="C95" t="s">
        <v>962</v>
      </c>
      <c r="D95" t="s">
        <v>977</v>
      </c>
      <c r="E95">
        <v>17</v>
      </c>
      <c r="F95">
        <v>0</v>
      </c>
      <c r="G95">
        <v>0</v>
      </c>
      <c r="H95">
        <v>0</v>
      </c>
      <c r="I95">
        <v>0</v>
      </c>
      <c r="J95">
        <v>0</v>
      </c>
      <c r="K95" s="47"/>
    </row>
    <row r="96" spans="1:11" x14ac:dyDescent="0.25">
      <c r="A96" s="42">
        <v>46268</v>
      </c>
      <c r="B96">
        <v>12</v>
      </c>
      <c r="C96" t="s">
        <v>964</v>
      </c>
      <c r="D96" t="s">
        <v>971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 s="47"/>
    </row>
    <row r="97" spans="1:11" x14ac:dyDescent="0.25">
      <c r="A97" s="42">
        <v>46276</v>
      </c>
      <c r="B97">
        <v>12</v>
      </c>
      <c r="C97" t="s">
        <v>972</v>
      </c>
      <c r="D97" t="s">
        <v>976</v>
      </c>
      <c r="E97">
        <v>50</v>
      </c>
      <c r="F97">
        <v>0</v>
      </c>
      <c r="G97">
        <v>0</v>
      </c>
      <c r="H97">
        <v>0</v>
      </c>
      <c r="I97">
        <v>0</v>
      </c>
      <c r="J97">
        <v>0</v>
      </c>
      <c r="K97" s="47"/>
    </row>
    <row r="98" spans="1:11" x14ac:dyDescent="0.25">
      <c r="A98" s="42">
        <v>46276</v>
      </c>
      <c r="B98">
        <v>16</v>
      </c>
      <c r="C98" t="s">
        <v>964</v>
      </c>
      <c r="D98" t="s">
        <v>974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 s="47"/>
    </row>
    <row r="99" spans="1:11" x14ac:dyDescent="0.25">
      <c r="A99" s="42">
        <v>46269</v>
      </c>
      <c r="B99">
        <v>10</v>
      </c>
      <c r="C99" t="s">
        <v>1015</v>
      </c>
      <c r="D99" t="s">
        <v>973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 s="47"/>
    </row>
    <row r="100" spans="1:11" x14ac:dyDescent="0.25">
      <c r="A100" s="42">
        <v>46275</v>
      </c>
      <c r="B100">
        <v>8</v>
      </c>
      <c r="C100" t="s">
        <v>964</v>
      </c>
      <c r="D100" t="s">
        <v>981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47"/>
    </row>
    <row r="101" spans="1:11" x14ac:dyDescent="0.25">
      <c r="A101" s="42">
        <v>46269</v>
      </c>
      <c r="B101">
        <v>8</v>
      </c>
      <c r="C101" t="s">
        <v>972</v>
      </c>
      <c r="D101" t="s">
        <v>970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 s="47"/>
    </row>
    <row r="102" spans="1:11" x14ac:dyDescent="0.25">
      <c r="A102" s="42">
        <v>46269</v>
      </c>
      <c r="B102">
        <v>8</v>
      </c>
      <c r="C102" t="s">
        <v>964</v>
      </c>
      <c r="D102" t="s">
        <v>971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 s="47"/>
    </row>
    <row r="103" spans="1:11" x14ac:dyDescent="0.25">
      <c r="A103" s="42">
        <v>46269</v>
      </c>
      <c r="B103">
        <v>10</v>
      </c>
      <c r="C103" t="s">
        <v>966</v>
      </c>
      <c r="D103" t="s">
        <v>975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 s="47"/>
    </row>
    <row r="104" spans="1:11" x14ac:dyDescent="0.25">
      <c r="A104" s="42">
        <v>46275</v>
      </c>
      <c r="B104">
        <v>16</v>
      </c>
      <c r="C104" t="s">
        <v>962</v>
      </c>
      <c r="D104" t="s">
        <v>640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47"/>
    </row>
    <row r="105" spans="1:11" x14ac:dyDescent="0.25">
      <c r="A105" s="42">
        <v>46275</v>
      </c>
      <c r="B105">
        <v>13</v>
      </c>
      <c r="C105" t="s">
        <v>972</v>
      </c>
      <c r="D105" t="s">
        <v>971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 s="47"/>
    </row>
    <row r="106" spans="1:11" x14ac:dyDescent="0.25">
      <c r="A106" s="42">
        <v>46275</v>
      </c>
      <c r="B106">
        <v>9</v>
      </c>
      <c r="C106" t="s">
        <v>986</v>
      </c>
      <c r="D106" t="s">
        <v>981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47"/>
    </row>
    <row r="107" spans="1:11" x14ac:dyDescent="0.25">
      <c r="A107" s="42">
        <v>46268</v>
      </c>
      <c r="B107">
        <v>8</v>
      </c>
      <c r="C107" t="s">
        <v>1085</v>
      </c>
      <c r="D107" t="s">
        <v>980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 s="47"/>
    </row>
    <row r="108" spans="1:11" x14ac:dyDescent="0.25">
      <c r="A108" s="42">
        <v>46276</v>
      </c>
      <c r="B108">
        <v>11</v>
      </c>
      <c r="C108" t="s">
        <v>964</v>
      </c>
      <c r="D108" t="s">
        <v>961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K108" s="47"/>
    </row>
    <row r="109" spans="1:11" x14ac:dyDescent="0.25">
      <c r="A109" s="42">
        <v>46274</v>
      </c>
      <c r="B109">
        <v>9</v>
      </c>
      <c r="C109" t="s">
        <v>964</v>
      </c>
      <c r="D109" t="s">
        <v>965</v>
      </c>
      <c r="E109">
        <v>105</v>
      </c>
      <c r="F109">
        <v>0</v>
      </c>
      <c r="G109">
        <v>0</v>
      </c>
      <c r="H109">
        <v>0</v>
      </c>
      <c r="I109">
        <v>0</v>
      </c>
      <c r="J109">
        <v>0</v>
      </c>
      <c r="K109" s="47"/>
    </row>
    <row r="110" spans="1:11" x14ac:dyDescent="0.25">
      <c r="A110" s="42">
        <v>46266</v>
      </c>
      <c r="B110">
        <v>10</v>
      </c>
      <c r="C110" t="s">
        <v>999</v>
      </c>
      <c r="D110" t="s">
        <v>973</v>
      </c>
      <c r="E110">
        <v>137</v>
      </c>
      <c r="F110">
        <v>0</v>
      </c>
      <c r="G110">
        <v>0</v>
      </c>
      <c r="H110">
        <v>0</v>
      </c>
      <c r="I110">
        <v>0</v>
      </c>
      <c r="J110">
        <v>0</v>
      </c>
      <c r="K110" s="47"/>
    </row>
    <row r="111" spans="1:11" x14ac:dyDescent="0.25">
      <c r="A111" s="42">
        <v>46269</v>
      </c>
      <c r="B111">
        <v>14</v>
      </c>
      <c r="C111" t="s">
        <v>966</v>
      </c>
      <c r="D111" t="s">
        <v>980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 s="47"/>
    </row>
    <row r="112" spans="1:11" x14ac:dyDescent="0.25">
      <c r="A112" s="42">
        <v>46274</v>
      </c>
      <c r="B112">
        <v>11</v>
      </c>
      <c r="C112" t="s">
        <v>1000</v>
      </c>
      <c r="D112" t="s">
        <v>959</v>
      </c>
      <c r="E112">
        <v>67</v>
      </c>
      <c r="F112">
        <v>0</v>
      </c>
      <c r="G112">
        <v>0</v>
      </c>
      <c r="H112">
        <v>0</v>
      </c>
      <c r="I112">
        <v>0</v>
      </c>
      <c r="J112">
        <v>0</v>
      </c>
      <c r="K112" s="47"/>
    </row>
    <row r="113" spans="1:11" x14ac:dyDescent="0.25">
      <c r="A113" s="42">
        <v>46269</v>
      </c>
      <c r="B113">
        <v>9</v>
      </c>
      <c r="C113" t="s">
        <v>998</v>
      </c>
      <c r="D113" t="s">
        <v>963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47"/>
    </row>
    <row r="114" spans="1:11" x14ac:dyDescent="0.25">
      <c r="A114" s="42">
        <v>46266</v>
      </c>
      <c r="B114">
        <v>13</v>
      </c>
      <c r="C114" t="s">
        <v>966</v>
      </c>
      <c r="D114" t="s">
        <v>976</v>
      </c>
      <c r="E114">
        <v>31</v>
      </c>
      <c r="F114">
        <v>0</v>
      </c>
      <c r="G114">
        <v>0</v>
      </c>
      <c r="H114">
        <v>0</v>
      </c>
      <c r="I114">
        <v>0</v>
      </c>
      <c r="J114">
        <v>0</v>
      </c>
      <c r="K114" s="47"/>
    </row>
    <row r="115" spans="1:11" x14ac:dyDescent="0.25">
      <c r="A115" s="42">
        <v>46268</v>
      </c>
      <c r="B115">
        <v>9</v>
      </c>
      <c r="C115" t="s">
        <v>999</v>
      </c>
      <c r="D115" t="s">
        <v>973</v>
      </c>
      <c r="E115">
        <v>92</v>
      </c>
      <c r="F115">
        <v>0</v>
      </c>
      <c r="G115">
        <v>0</v>
      </c>
      <c r="H115">
        <v>0</v>
      </c>
      <c r="I115">
        <v>0</v>
      </c>
      <c r="J115">
        <v>0</v>
      </c>
      <c r="K115" s="47"/>
    </row>
    <row r="116" spans="1:11" x14ac:dyDescent="0.25">
      <c r="A116" s="42">
        <v>46276</v>
      </c>
      <c r="B116">
        <v>9</v>
      </c>
      <c r="C116" t="s">
        <v>1098</v>
      </c>
      <c r="D116" t="s">
        <v>981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47"/>
    </row>
    <row r="117" spans="1:11" x14ac:dyDescent="0.25">
      <c r="A117" s="42">
        <v>46273</v>
      </c>
      <c r="B117">
        <v>15</v>
      </c>
      <c r="C117" t="s">
        <v>962</v>
      </c>
      <c r="D117" t="s">
        <v>977</v>
      </c>
      <c r="E117">
        <v>19</v>
      </c>
      <c r="F117">
        <v>0</v>
      </c>
      <c r="G117">
        <v>0</v>
      </c>
      <c r="H117">
        <v>0</v>
      </c>
      <c r="I117">
        <v>0</v>
      </c>
      <c r="J117">
        <v>0</v>
      </c>
      <c r="K117" s="47"/>
    </row>
    <row r="118" spans="1:11" x14ac:dyDescent="0.25">
      <c r="A118" s="42">
        <v>46276</v>
      </c>
      <c r="B118">
        <v>8</v>
      </c>
      <c r="C118" t="s">
        <v>964</v>
      </c>
      <c r="D118" t="s">
        <v>975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 s="47"/>
    </row>
    <row r="119" spans="1:11" x14ac:dyDescent="0.25">
      <c r="A119" s="42">
        <v>46268</v>
      </c>
      <c r="B119">
        <v>10</v>
      </c>
      <c r="C119" t="s">
        <v>986</v>
      </c>
      <c r="D119" t="s">
        <v>963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47"/>
    </row>
    <row r="120" spans="1:11" x14ac:dyDescent="0.25">
      <c r="A120" s="42">
        <v>46273</v>
      </c>
      <c r="B120">
        <v>11</v>
      </c>
      <c r="C120" t="s">
        <v>1098</v>
      </c>
      <c r="D120" t="s">
        <v>967</v>
      </c>
      <c r="E120">
        <v>66</v>
      </c>
      <c r="F120">
        <v>0</v>
      </c>
      <c r="G120">
        <v>0</v>
      </c>
      <c r="H120">
        <v>0</v>
      </c>
      <c r="I120">
        <v>0</v>
      </c>
      <c r="J120">
        <v>0</v>
      </c>
      <c r="K120" s="47"/>
    </row>
    <row r="121" spans="1:11" x14ac:dyDescent="0.25">
      <c r="A121" s="42">
        <v>46269</v>
      </c>
      <c r="B121">
        <v>9</v>
      </c>
      <c r="C121" t="s">
        <v>966</v>
      </c>
      <c r="D121" t="s">
        <v>977</v>
      </c>
      <c r="E121">
        <v>9</v>
      </c>
      <c r="F121">
        <v>0</v>
      </c>
      <c r="G121">
        <v>0</v>
      </c>
      <c r="H121">
        <v>0</v>
      </c>
      <c r="I121">
        <v>0</v>
      </c>
      <c r="J121">
        <v>0</v>
      </c>
      <c r="K121" s="47"/>
    </row>
    <row r="122" spans="1:11" x14ac:dyDescent="0.25">
      <c r="A122" s="42">
        <v>46274</v>
      </c>
      <c r="B122">
        <v>16</v>
      </c>
      <c r="C122" t="s">
        <v>1015</v>
      </c>
      <c r="D122" t="s">
        <v>973</v>
      </c>
      <c r="E122">
        <v>617</v>
      </c>
      <c r="F122">
        <v>0</v>
      </c>
      <c r="G122">
        <v>0</v>
      </c>
      <c r="H122">
        <v>0</v>
      </c>
      <c r="I122">
        <v>0</v>
      </c>
      <c r="J122">
        <v>0</v>
      </c>
      <c r="K122" s="47"/>
    </row>
    <row r="123" spans="1:11" x14ac:dyDescent="0.25">
      <c r="A123" s="42">
        <v>46273</v>
      </c>
      <c r="B123">
        <v>10</v>
      </c>
      <c r="C123" t="s">
        <v>986</v>
      </c>
      <c r="D123" t="s">
        <v>973</v>
      </c>
      <c r="E123">
        <v>89</v>
      </c>
      <c r="F123">
        <v>0</v>
      </c>
      <c r="G123">
        <v>0</v>
      </c>
      <c r="H123">
        <v>0</v>
      </c>
      <c r="I123">
        <v>0</v>
      </c>
      <c r="J123">
        <v>0</v>
      </c>
      <c r="K123" s="47"/>
    </row>
    <row r="124" spans="1:11" x14ac:dyDescent="0.25">
      <c r="A124" s="42">
        <v>46275</v>
      </c>
      <c r="B124">
        <v>11</v>
      </c>
      <c r="C124" t="s">
        <v>1528</v>
      </c>
      <c r="D124" t="s">
        <v>965</v>
      </c>
      <c r="E124">
        <v>29</v>
      </c>
      <c r="F124">
        <v>0</v>
      </c>
      <c r="G124">
        <v>0</v>
      </c>
      <c r="H124">
        <v>0</v>
      </c>
      <c r="I124">
        <v>0</v>
      </c>
      <c r="J124">
        <v>0</v>
      </c>
      <c r="K124" s="47"/>
    </row>
    <row r="125" spans="1:11" x14ac:dyDescent="0.25">
      <c r="A125" s="42">
        <v>46276</v>
      </c>
      <c r="B125">
        <v>11</v>
      </c>
      <c r="C125" t="s">
        <v>1015</v>
      </c>
      <c r="D125" t="s">
        <v>975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 s="47"/>
    </row>
    <row r="126" spans="1:11" x14ac:dyDescent="0.25">
      <c r="A126" s="42">
        <v>46273</v>
      </c>
      <c r="B126">
        <v>9</v>
      </c>
      <c r="C126" t="s">
        <v>960</v>
      </c>
      <c r="D126" t="s">
        <v>961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 s="47"/>
    </row>
    <row r="127" spans="1:11" x14ac:dyDescent="0.25">
      <c r="A127" s="42">
        <v>46269</v>
      </c>
      <c r="B127">
        <v>8</v>
      </c>
      <c r="C127" t="s">
        <v>966</v>
      </c>
      <c r="D127" t="s">
        <v>3</v>
      </c>
      <c r="E127">
        <v>13</v>
      </c>
      <c r="F127">
        <v>13</v>
      </c>
      <c r="G127">
        <v>10</v>
      </c>
      <c r="H127">
        <v>2</v>
      </c>
      <c r="I127">
        <v>0</v>
      </c>
      <c r="J127">
        <v>0</v>
      </c>
      <c r="K127" s="47"/>
    </row>
    <row r="128" spans="1:11" x14ac:dyDescent="0.25">
      <c r="A128" s="42">
        <v>46273</v>
      </c>
      <c r="B128">
        <v>16</v>
      </c>
      <c r="C128" t="s">
        <v>986</v>
      </c>
      <c r="D128" t="s">
        <v>982</v>
      </c>
      <c r="E128">
        <v>239</v>
      </c>
      <c r="F128">
        <v>0</v>
      </c>
      <c r="G128">
        <v>0</v>
      </c>
      <c r="H128">
        <v>0</v>
      </c>
      <c r="I128">
        <v>0</v>
      </c>
      <c r="J128">
        <v>0</v>
      </c>
      <c r="K128" s="47"/>
    </row>
    <row r="129" spans="1:11" x14ac:dyDescent="0.25">
      <c r="A129" s="42">
        <v>46266</v>
      </c>
      <c r="B129">
        <v>14</v>
      </c>
      <c r="C129" t="s">
        <v>1098</v>
      </c>
      <c r="D129" t="s">
        <v>971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 s="47"/>
    </row>
    <row r="130" spans="1:11" x14ac:dyDescent="0.25">
      <c r="A130" s="42">
        <v>46268</v>
      </c>
      <c r="B130">
        <v>12</v>
      </c>
      <c r="C130" t="s">
        <v>962</v>
      </c>
      <c r="D130" t="s">
        <v>973</v>
      </c>
      <c r="E130">
        <v>197</v>
      </c>
      <c r="F130">
        <v>0</v>
      </c>
      <c r="G130">
        <v>0</v>
      </c>
      <c r="H130">
        <v>0</v>
      </c>
      <c r="I130">
        <v>0</v>
      </c>
      <c r="J130">
        <v>0</v>
      </c>
      <c r="K130" s="47"/>
    </row>
    <row r="131" spans="1:11" x14ac:dyDescent="0.25">
      <c r="A131" s="42">
        <v>46274</v>
      </c>
      <c r="B131">
        <v>12</v>
      </c>
      <c r="C131" t="s">
        <v>968</v>
      </c>
      <c r="D131" t="s">
        <v>959</v>
      </c>
      <c r="E131">
        <v>67</v>
      </c>
      <c r="F131">
        <v>0</v>
      </c>
      <c r="G131">
        <v>0</v>
      </c>
      <c r="H131">
        <v>0</v>
      </c>
      <c r="I131">
        <v>0</v>
      </c>
      <c r="J131">
        <v>0</v>
      </c>
      <c r="K131" s="47"/>
    </row>
    <row r="132" spans="1:11" x14ac:dyDescent="0.25">
      <c r="A132" s="42">
        <v>46275</v>
      </c>
      <c r="B132">
        <v>10</v>
      </c>
      <c r="C132" t="s">
        <v>968</v>
      </c>
      <c r="D132" t="s">
        <v>640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47"/>
    </row>
    <row r="133" spans="1:11" x14ac:dyDescent="0.25">
      <c r="A133" s="42">
        <v>46268</v>
      </c>
      <c r="B133">
        <v>10</v>
      </c>
      <c r="C133" t="s">
        <v>1015</v>
      </c>
      <c r="D133" t="s">
        <v>976</v>
      </c>
      <c r="E133">
        <v>74</v>
      </c>
      <c r="F133">
        <v>0</v>
      </c>
      <c r="G133">
        <v>0</v>
      </c>
      <c r="H133">
        <v>0</v>
      </c>
      <c r="I133">
        <v>0</v>
      </c>
      <c r="J133">
        <v>0</v>
      </c>
      <c r="K133" s="47"/>
    </row>
    <row r="134" spans="1:11" x14ac:dyDescent="0.25">
      <c r="A134" s="42">
        <v>46274</v>
      </c>
      <c r="B134">
        <v>11</v>
      </c>
      <c r="C134" t="s">
        <v>958</v>
      </c>
      <c r="D134" t="s">
        <v>959</v>
      </c>
      <c r="E134">
        <v>104</v>
      </c>
      <c r="F134">
        <v>0</v>
      </c>
      <c r="G134">
        <v>0</v>
      </c>
      <c r="H134">
        <v>0</v>
      </c>
      <c r="I134">
        <v>0</v>
      </c>
      <c r="J134">
        <v>0</v>
      </c>
      <c r="K134" s="47"/>
    </row>
    <row r="135" spans="1:11" x14ac:dyDescent="0.25">
      <c r="A135" s="42">
        <v>46273</v>
      </c>
      <c r="B135">
        <v>14</v>
      </c>
      <c r="C135" t="s">
        <v>1000</v>
      </c>
      <c r="D135" t="s">
        <v>959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 s="47"/>
    </row>
    <row r="136" spans="1:11" x14ac:dyDescent="0.25">
      <c r="A136" s="42">
        <v>46266</v>
      </c>
      <c r="B136">
        <v>13</v>
      </c>
      <c r="C136" t="s">
        <v>962</v>
      </c>
      <c r="D136" t="s">
        <v>963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47"/>
    </row>
    <row r="137" spans="1:11" x14ac:dyDescent="0.25">
      <c r="A137" s="42">
        <v>46275</v>
      </c>
      <c r="B137">
        <v>10</v>
      </c>
      <c r="C137" t="s">
        <v>972</v>
      </c>
      <c r="D137" t="s">
        <v>969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 s="47"/>
    </row>
    <row r="138" spans="1:11" x14ac:dyDescent="0.25">
      <c r="A138" s="42">
        <v>46276</v>
      </c>
      <c r="B138">
        <v>15</v>
      </c>
      <c r="C138" t="s">
        <v>966</v>
      </c>
      <c r="D138" t="s">
        <v>640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47"/>
    </row>
    <row r="139" spans="1:11" x14ac:dyDescent="0.25">
      <c r="A139" s="42">
        <v>46273</v>
      </c>
      <c r="B139">
        <v>12</v>
      </c>
      <c r="C139" t="s">
        <v>958</v>
      </c>
      <c r="D139" t="s">
        <v>965</v>
      </c>
      <c r="E139">
        <v>79</v>
      </c>
      <c r="F139">
        <v>0</v>
      </c>
      <c r="G139">
        <v>0</v>
      </c>
      <c r="H139">
        <v>0</v>
      </c>
      <c r="I139">
        <v>0</v>
      </c>
      <c r="J139">
        <v>0</v>
      </c>
      <c r="K139" s="47"/>
    </row>
    <row r="140" spans="1:11" x14ac:dyDescent="0.25">
      <c r="A140" s="42">
        <v>46274</v>
      </c>
      <c r="B140">
        <v>8</v>
      </c>
      <c r="C140" t="s">
        <v>972</v>
      </c>
      <c r="D140" t="s">
        <v>3</v>
      </c>
      <c r="E140">
        <v>8</v>
      </c>
      <c r="F140">
        <v>8</v>
      </c>
      <c r="G140">
        <v>4</v>
      </c>
      <c r="H140">
        <v>4</v>
      </c>
      <c r="I140">
        <v>0</v>
      </c>
      <c r="J140">
        <v>0</v>
      </c>
      <c r="K140" s="47"/>
    </row>
    <row r="141" spans="1:11" x14ac:dyDescent="0.25">
      <c r="A141" s="42">
        <v>46275</v>
      </c>
      <c r="B141">
        <v>11</v>
      </c>
      <c r="C141" t="s">
        <v>960</v>
      </c>
      <c r="D141" t="s">
        <v>973</v>
      </c>
      <c r="E141">
        <v>193</v>
      </c>
      <c r="F141">
        <v>0</v>
      </c>
      <c r="G141">
        <v>0</v>
      </c>
      <c r="H141">
        <v>0</v>
      </c>
      <c r="I141">
        <v>0</v>
      </c>
      <c r="J141">
        <v>0</v>
      </c>
      <c r="K141" s="47"/>
    </row>
    <row r="142" spans="1:11" x14ac:dyDescent="0.25">
      <c r="A142" s="42">
        <v>46273</v>
      </c>
      <c r="B142">
        <v>15</v>
      </c>
      <c r="C142" t="s">
        <v>966</v>
      </c>
      <c r="D142" t="s">
        <v>969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 s="47"/>
    </row>
    <row r="143" spans="1:11" x14ac:dyDescent="0.25">
      <c r="A143" s="42">
        <v>46269</v>
      </c>
      <c r="B143">
        <v>8</v>
      </c>
      <c r="C143" t="s">
        <v>964</v>
      </c>
      <c r="D143" t="s">
        <v>3</v>
      </c>
      <c r="E143">
        <v>6</v>
      </c>
      <c r="F143">
        <v>6</v>
      </c>
      <c r="G143">
        <v>5</v>
      </c>
      <c r="H143">
        <v>0</v>
      </c>
      <c r="I143">
        <v>0</v>
      </c>
      <c r="J143">
        <v>0</v>
      </c>
      <c r="K143" s="47"/>
    </row>
    <row r="144" spans="1:11" x14ac:dyDescent="0.25">
      <c r="A144" s="42">
        <v>46269</v>
      </c>
      <c r="B144">
        <v>9</v>
      </c>
      <c r="C144" t="s">
        <v>972</v>
      </c>
      <c r="D144" t="s">
        <v>969</v>
      </c>
      <c r="E144">
        <v>3</v>
      </c>
      <c r="F144">
        <v>3</v>
      </c>
      <c r="G144">
        <v>0</v>
      </c>
      <c r="H144">
        <v>0</v>
      </c>
      <c r="I144">
        <v>0</v>
      </c>
      <c r="J144">
        <v>0</v>
      </c>
      <c r="K144" s="47"/>
    </row>
    <row r="145" spans="1:11" x14ac:dyDescent="0.25">
      <c r="A145" s="42">
        <v>46273</v>
      </c>
      <c r="B145">
        <v>9</v>
      </c>
      <c r="C145" t="s">
        <v>966</v>
      </c>
      <c r="D145" t="s">
        <v>970</v>
      </c>
      <c r="E145">
        <v>18</v>
      </c>
      <c r="F145">
        <v>0</v>
      </c>
      <c r="G145">
        <v>0</v>
      </c>
      <c r="H145">
        <v>0</v>
      </c>
      <c r="I145">
        <v>0</v>
      </c>
      <c r="J145">
        <v>0</v>
      </c>
      <c r="K145" s="47"/>
    </row>
    <row r="146" spans="1:11" x14ac:dyDescent="0.25">
      <c r="A146" s="42">
        <v>46268</v>
      </c>
      <c r="B146">
        <v>10</v>
      </c>
      <c r="C146" t="s">
        <v>1098</v>
      </c>
      <c r="D146" t="s">
        <v>640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47"/>
    </row>
    <row r="147" spans="1:11" x14ac:dyDescent="0.25">
      <c r="A147" s="42">
        <v>46276</v>
      </c>
      <c r="B147">
        <v>9</v>
      </c>
      <c r="C147" t="s">
        <v>1528</v>
      </c>
      <c r="D147" t="s">
        <v>973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 s="47"/>
    </row>
    <row r="148" spans="1:11" x14ac:dyDescent="0.25">
      <c r="A148" s="42">
        <v>46276</v>
      </c>
      <c r="B148">
        <v>8</v>
      </c>
      <c r="C148" t="s">
        <v>958</v>
      </c>
      <c r="D148" t="s">
        <v>965</v>
      </c>
      <c r="E148">
        <v>61</v>
      </c>
      <c r="F148">
        <v>0</v>
      </c>
      <c r="G148">
        <v>0</v>
      </c>
      <c r="H148">
        <v>0</v>
      </c>
      <c r="I148">
        <v>0</v>
      </c>
      <c r="J148">
        <v>0</v>
      </c>
      <c r="K148" s="47"/>
    </row>
    <row r="149" spans="1:11" x14ac:dyDescent="0.25">
      <c r="A149" s="42">
        <v>46274</v>
      </c>
      <c r="B149">
        <v>12</v>
      </c>
      <c r="C149" t="s">
        <v>968</v>
      </c>
      <c r="D149" t="s">
        <v>973</v>
      </c>
      <c r="E149">
        <v>194</v>
      </c>
      <c r="F149">
        <v>0</v>
      </c>
      <c r="G149">
        <v>0</v>
      </c>
      <c r="H149">
        <v>0</v>
      </c>
      <c r="I149">
        <v>0</v>
      </c>
      <c r="J149">
        <v>0</v>
      </c>
      <c r="K149" s="47"/>
    </row>
    <row r="150" spans="1:11" x14ac:dyDescent="0.25">
      <c r="A150" s="42">
        <v>46275</v>
      </c>
      <c r="B150">
        <v>15</v>
      </c>
      <c r="C150" t="s">
        <v>986</v>
      </c>
      <c r="D150" t="s">
        <v>963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47"/>
    </row>
    <row r="151" spans="1:11" x14ac:dyDescent="0.25">
      <c r="A151" s="42">
        <v>46267</v>
      </c>
      <c r="B151">
        <v>9</v>
      </c>
      <c r="C151" t="s">
        <v>966</v>
      </c>
      <c r="D151" t="s">
        <v>965</v>
      </c>
      <c r="E151">
        <v>40</v>
      </c>
      <c r="F151">
        <v>0</v>
      </c>
      <c r="G151">
        <v>0</v>
      </c>
      <c r="H151">
        <v>0</v>
      </c>
      <c r="I151">
        <v>0</v>
      </c>
      <c r="J151">
        <v>0</v>
      </c>
      <c r="K151" s="47"/>
    </row>
    <row r="152" spans="1:11" x14ac:dyDescent="0.25">
      <c r="A152" s="42">
        <v>46267</v>
      </c>
      <c r="B152">
        <v>8</v>
      </c>
      <c r="C152" t="s">
        <v>1000</v>
      </c>
      <c r="D152" t="s">
        <v>982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 s="47"/>
    </row>
    <row r="153" spans="1:11" x14ac:dyDescent="0.25">
      <c r="A153" s="42">
        <v>46267</v>
      </c>
      <c r="B153">
        <v>8</v>
      </c>
      <c r="C153" t="s">
        <v>964</v>
      </c>
      <c r="D153" t="s">
        <v>981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47"/>
    </row>
    <row r="154" spans="1:11" x14ac:dyDescent="0.25">
      <c r="A154" s="42">
        <v>46269</v>
      </c>
      <c r="B154">
        <v>15</v>
      </c>
      <c r="C154" t="s">
        <v>998</v>
      </c>
      <c r="D154" t="s">
        <v>971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 s="47"/>
    </row>
    <row r="155" spans="1:11" x14ac:dyDescent="0.25">
      <c r="A155" s="42">
        <v>46276</v>
      </c>
      <c r="B155">
        <v>15</v>
      </c>
      <c r="C155" t="s">
        <v>1015</v>
      </c>
      <c r="D155" t="s">
        <v>975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 s="47"/>
    </row>
    <row r="156" spans="1:11" x14ac:dyDescent="0.25">
      <c r="A156" s="42">
        <v>46266</v>
      </c>
      <c r="B156">
        <v>15</v>
      </c>
      <c r="C156" t="s">
        <v>1098</v>
      </c>
      <c r="D156" t="s">
        <v>967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 s="47"/>
    </row>
    <row r="157" spans="1:11" x14ac:dyDescent="0.25">
      <c r="A157" s="42">
        <v>46269</v>
      </c>
      <c r="B157">
        <v>15</v>
      </c>
      <c r="C157" t="s">
        <v>978</v>
      </c>
      <c r="D157" t="s">
        <v>963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47"/>
    </row>
    <row r="158" spans="1:11" x14ac:dyDescent="0.25">
      <c r="A158" s="42">
        <v>46275</v>
      </c>
      <c r="B158">
        <v>15</v>
      </c>
      <c r="C158" t="s">
        <v>972</v>
      </c>
      <c r="D158" t="s">
        <v>963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47"/>
    </row>
    <row r="159" spans="1:11" x14ac:dyDescent="0.25">
      <c r="A159" s="42">
        <v>46268</v>
      </c>
      <c r="B159">
        <v>12</v>
      </c>
      <c r="C159" t="s">
        <v>986</v>
      </c>
      <c r="D159" t="s">
        <v>977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  <c r="K159" s="47"/>
    </row>
    <row r="160" spans="1:11" x14ac:dyDescent="0.25">
      <c r="A160" s="42">
        <v>46267</v>
      </c>
      <c r="B160">
        <v>9</v>
      </c>
      <c r="C160" t="s">
        <v>999</v>
      </c>
      <c r="D160" t="s">
        <v>3</v>
      </c>
      <c r="E160">
        <v>12</v>
      </c>
      <c r="F160">
        <v>12</v>
      </c>
      <c r="G160">
        <v>9</v>
      </c>
      <c r="H160">
        <v>0</v>
      </c>
      <c r="I160">
        <v>1</v>
      </c>
      <c r="J160">
        <v>0</v>
      </c>
      <c r="K160" s="47"/>
    </row>
    <row r="161" spans="1:11" x14ac:dyDescent="0.25">
      <c r="A161" s="42">
        <v>46274</v>
      </c>
      <c r="B161">
        <v>14</v>
      </c>
      <c r="C161" t="s">
        <v>962</v>
      </c>
      <c r="D161" t="s">
        <v>961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  <c r="K161" s="47"/>
    </row>
    <row r="162" spans="1:11" x14ac:dyDescent="0.25">
      <c r="A162" s="42">
        <v>46275</v>
      </c>
      <c r="B162">
        <v>15</v>
      </c>
      <c r="C162" t="s">
        <v>958</v>
      </c>
      <c r="D162" t="s">
        <v>640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47"/>
    </row>
    <row r="163" spans="1:11" x14ac:dyDescent="0.25">
      <c r="A163" s="42">
        <v>46267</v>
      </c>
      <c r="B163">
        <v>13</v>
      </c>
      <c r="C163" t="s">
        <v>978</v>
      </c>
      <c r="D163" t="s">
        <v>965</v>
      </c>
      <c r="E163">
        <v>57</v>
      </c>
      <c r="F163">
        <v>0</v>
      </c>
      <c r="G163">
        <v>0</v>
      </c>
      <c r="H163">
        <v>0</v>
      </c>
      <c r="I163">
        <v>0</v>
      </c>
      <c r="J163">
        <v>0</v>
      </c>
      <c r="K163" s="47"/>
    </row>
    <row r="164" spans="1:11" x14ac:dyDescent="0.25">
      <c r="A164" s="42">
        <v>46276</v>
      </c>
      <c r="B164">
        <v>15</v>
      </c>
      <c r="C164" t="s">
        <v>966</v>
      </c>
      <c r="D164" t="s">
        <v>970</v>
      </c>
      <c r="E164">
        <v>36</v>
      </c>
      <c r="F164">
        <v>0</v>
      </c>
      <c r="G164">
        <v>0</v>
      </c>
      <c r="H164">
        <v>0</v>
      </c>
      <c r="I164">
        <v>0</v>
      </c>
      <c r="J164">
        <v>0</v>
      </c>
      <c r="K164" s="47"/>
    </row>
    <row r="165" spans="1:11" x14ac:dyDescent="0.25">
      <c r="A165" s="42">
        <v>46275</v>
      </c>
      <c r="B165">
        <v>10</v>
      </c>
      <c r="C165" t="s">
        <v>972</v>
      </c>
      <c r="D165" t="s">
        <v>963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47"/>
    </row>
    <row r="166" spans="1:11" x14ac:dyDescent="0.25">
      <c r="A166" s="42">
        <v>46275</v>
      </c>
      <c r="B166">
        <v>16</v>
      </c>
      <c r="C166" t="s">
        <v>1528</v>
      </c>
      <c r="D166" t="s">
        <v>967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 s="47"/>
    </row>
    <row r="167" spans="1:11" x14ac:dyDescent="0.25">
      <c r="A167" s="42">
        <v>46267</v>
      </c>
      <c r="B167">
        <v>11</v>
      </c>
      <c r="C167" t="s">
        <v>986</v>
      </c>
      <c r="D167" t="s">
        <v>971</v>
      </c>
      <c r="E167">
        <v>8</v>
      </c>
      <c r="F167">
        <v>0</v>
      </c>
      <c r="G167">
        <v>0</v>
      </c>
      <c r="H167">
        <v>0</v>
      </c>
      <c r="I167">
        <v>0</v>
      </c>
      <c r="J167">
        <v>0</v>
      </c>
      <c r="K167" s="47"/>
    </row>
    <row r="168" spans="1:11" x14ac:dyDescent="0.25">
      <c r="A168" s="42">
        <v>46269</v>
      </c>
      <c r="B168">
        <v>16</v>
      </c>
      <c r="C168" t="s">
        <v>962</v>
      </c>
      <c r="D168" t="s">
        <v>640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47"/>
    </row>
    <row r="169" spans="1:11" x14ac:dyDescent="0.25">
      <c r="A169" s="42">
        <v>46276</v>
      </c>
      <c r="B169">
        <v>16</v>
      </c>
      <c r="C169" t="s">
        <v>958</v>
      </c>
      <c r="D169" t="s">
        <v>977</v>
      </c>
      <c r="E169">
        <v>10</v>
      </c>
      <c r="F169">
        <v>0</v>
      </c>
      <c r="G169">
        <v>0</v>
      </c>
      <c r="H169">
        <v>0</v>
      </c>
      <c r="I169">
        <v>0</v>
      </c>
      <c r="J169">
        <v>0</v>
      </c>
      <c r="K169" s="47"/>
    </row>
    <row r="170" spans="1:11" x14ac:dyDescent="0.25">
      <c r="A170" s="42">
        <v>46268</v>
      </c>
      <c r="B170">
        <v>16</v>
      </c>
      <c r="C170" t="s">
        <v>968</v>
      </c>
      <c r="D170" t="s">
        <v>640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s="47"/>
    </row>
    <row r="171" spans="1:11" x14ac:dyDescent="0.25">
      <c r="A171" s="42">
        <v>46273</v>
      </c>
      <c r="B171">
        <v>13</v>
      </c>
      <c r="C171" t="s">
        <v>962</v>
      </c>
      <c r="D171" t="s">
        <v>970</v>
      </c>
      <c r="E171">
        <v>6</v>
      </c>
      <c r="F171">
        <v>0</v>
      </c>
      <c r="G171">
        <v>0</v>
      </c>
      <c r="H171">
        <v>0</v>
      </c>
      <c r="I171">
        <v>0</v>
      </c>
      <c r="J171">
        <v>0</v>
      </c>
      <c r="K171" s="47"/>
    </row>
    <row r="172" spans="1:11" x14ac:dyDescent="0.25">
      <c r="A172" s="42">
        <v>46274</v>
      </c>
      <c r="B172">
        <v>14</v>
      </c>
      <c r="C172" t="s">
        <v>960</v>
      </c>
      <c r="D172" t="s">
        <v>983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 s="47"/>
    </row>
    <row r="173" spans="1:11" x14ac:dyDescent="0.25">
      <c r="A173" s="42">
        <v>46268</v>
      </c>
      <c r="B173">
        <v>9</v>
      </c>
      <c r="C173" t="s">
        <v>962</v>
      </c>
      <c r="D173" t="s">
        <v>977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 s="47"/>
    </row>
    <row r="174" spans="1:11" x14ac:dyDescent="0.25">
      <c r="A174" s="42">
        <v>46275</v>
      </c>
      <c r="B174">
        <v>10</v>
      </c>
      <c r="C174" t="s">
        <v>960</v>
      </c>
      <c r="D174" t="s">
        <v>3</v>
      </c>
      <c r="E174">
        <v>26</v>
      </c>
      <c r="F174">
        <v>26</v>
      </c>
      <c r="G174">
        <v>25</v>
      </c>
      <c r="H174">
        <v>0</v>
      </c>
      <c r="I174">
        <v>0</v>
      </c>
      <c r="J174">
        <v>0</v>
      </c>
      <c r="K174" s="47"/>
    </row>
    <row r="175" spans="1:11" x14ac:dyDescent="0.25">
      <c r="A175" s="42">
        <v>46273</v>
      </c>
      <c r="B175">
        <v>9</v>
      </c>
      <c r="C175" t="s">
        <v>986</v>
      </c>
      <c r="D175" t="s">
        <v>970</v>
      </c>
      <c r="E175">
        <v>18</v>
      </c>
      <c r="F175">
        <v>0</v>
      </c>
      <c r="G175">
        <v>0</v>
      </c>
      <c r="H175">
        <v>0</v>
      </c>
      <c r="I175">
        <v>0</v>
      </c>
      <c r="J175">
        <v>0</v>
      </c>
      <c r="K175" s="47"/>
    </row>
    <row r="176" spans="1:11" x14ac:dyDescent="0.25">
      <c r="A176" s="42">
        <v>46274</v>
      </c>
      <c r="B176">
        <v>16</v>
      </c>
      <c r="C176" t="s">
        <v>962</v>
      </c>
      <c r="D176" t="s">
        <v>977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 s="47"/>
    </row>
    <row r="177" spans="1:11" x14ac:dyDescent="0.25">
      <c r="A177" s="42">
        <v>46266</v>
      </c>
      <c r="B177">
        <v>9</v>
      </c>
      <c r="C177" t="s">
        <v>998</v>
      </c>
      <c r="D177" t="s">
        <v>3</v>
      </c>
      <c r="E177">
        <v>6</v>
      </c>
      <c r="F177">
        <v>6</v>
      </c>
      <c r="G177">
        <v>0</v>
      </c>
      <c r="H177">
        <v>6</v>
      </c>
      <c r="I177">
        <v>0</v>
      </c>
      <c r="J177">
        <v>0</v>
      </c>
      <c r="K177" s="47"/>
    </row>
    <row r="178" spans="1:11" x14ac:dyDescent="0.25">
      <c r="A178" s="42">
        <v>46267</v>
      </c>
      <c r="B178">
        <v>11</v>
      </c>
      <c r="C178" t="s">
        <v>1098</v>
      </c>
      <c r="D178" t="s">
        <v>969</v>
      </c>
      <c r="E178">
        <v>2</v>
      </c>
      <c r="F178">
        <v>2</v>
      </c>
      <c r="G178">
        <v>0</v>
      </c>
      <c r="H178">
        <v>0</v>
      </c>
      <c r="I178">
        <v>0</v>
      </c>
      <c r="J178">
        <v>0</v>
      </c>
      <c r="K178" s="47"/>
    </row>
    <row r="179" spans="1:11" x14ac:dyDescent="0.25">
      <c r="A179" s="42">
        <v>46267</v>
      </c>
      <c r="B179">
        <v>10</v>
      </c>
      <c r="C179" t="s">
        <v>1085</v>
      </c>
      <c r="D179" t="s">
        <v>967</v>
      </c>
      <c r="E179">
        <v>142</v>
      </c>
      <c r="F179">
        <v>0</v>
      </c>
      <c r="G179">
        <v>0</v>
      </c>
      <c r="H179">
        <v>0</v>
      </c>
      <c r="I179">
        <v>0</v>
      </c>
      <c r="J179">
        <v>0</v>
      </c>
      <c r="K179" s="47"/>
    </row>
    <row r="180" spans="1:11" x14ac:dyDescent="0.25">
      <c r="A180" s="42">
        <v>46266</v>
      </c>
      <c r="B180">
        <v>11</v>
      </c>
      <c r="C180" t="s">
        <v>958</v>
      </c>
      <c r="D180" t="s">
        <v>971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  <c r="K180" s="47"/>
    </row>
    <row r="181" spans="1:11" x14ac:dyDescent="0.25">
      <c r="A181" s="42">
        <v>46275</v>
      </c>
      <c r="B181">
        <v>11</v>
      </c>
      <c r="C181" t="s">
        <v>1528</v>
      </c>
      <c r="D181" t="s">
        <v>973</v>
      </c>
      <c r="E181">
        <v>206</v>
      </c>
      <c r="F181">
        <v>0</v>
      </c>
      <c r="G181">
        <v>0</v>
      </c>
      <c r="H181">
        <v>0</v>
      </c>
      <c r="I181">
        <v>0</v>
      </c>
      <c r="J181">
        <v>0</v>
      </c>
      <c r="K181" s="47"/>
    </row>
    <row r="182" spans="1:11" x14ac:dyDescent="0.25">
      <c r="A182" s="42">
        <v>46276</v>
      </c>
      <c r="B182">
        <v>11</v>
      </c>
      <c r="C182" t="s">
        <v>978</v>
      </c>
      <c r="D182" t="s">
        <v>974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  <c r="K182" s="47"/>
    </row>
    <row r="183" spans="1:11" x14ac:dyDescent="0.25">
      <c r="A183" s="42">
        <v>46275</v>
      </c>
      <c r="B183">
        <v>9</v>
      </c>
      <c r="C183" t="s">
        <v>1098</v>
      </c>
      <c r="D183" t="s">
        <v>981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47"/>
    </row>
    <row r="184" spans="1:11" x14ac:dyDescent="0.25">
      <c r="A184" s="42">
        <v>46268</v>
      </c>
      <c r="B184">
        <v>9</v>
      </c>
      <c r="C184" t="s">
        <v>986</v>
      </c>
      <c r="D184" t="s">
        <v>974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 s="47"/>
    </row>
    <row r="185" spans="1:11" x14ac:dyDescent="0.25">
      <c r="A185" s="42">
        <v>46276</v>
      </c>
      <c r="B185">
        <v>10</v>
      </c>
      <c r="C185" t="s">
        <v>986</v>
      </c>
      <c r="D185" t="s">
        <v>963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47"/>
    </row>
    <row r="186" spans="1:11" x14ac:dyDescent="0.25">
      <c r="A186" s="42">
        <v>46275</v>
      </c>
      <c r="B186">
        <v>11</v>
      </c>
      <c r="C186" t="s">
        <v>1015</v>
      </c>
      <c r="D186" t="s">
        <v>982</v>
      </c>
      <c r="E186">
        <v>271</v>
      </c>
      <c r="F186">
        <v>0</v>
      </c>
      <c r="G186">
        <v>0</v>
      </c>
      <c r="H186">
        <v>0</v>
      </c>
      <c r="I186">
        <v>0</v>
      </c>
      <c r="J186">
        <v>0</v>
      </c>
      <c r="K186" s="47"/>
    </row>
    <row r="187" spans="1:11" x14ac:dyDescent="0.25">
      <c r="A187" s="42">
        <v>46275</v>
      </c>
      <c r="B187">
        <v>10</v>
      </c>
      <c r="C187" t="s">
        <v>966</v>
      </c>
      <c r="D187" t="s">
        <v>977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 s="47"/>
    </row>
    <row r="188" spans="1:11" x14ac:dyDescent="0.25">
      <c r="A188" s="42">
        <v>46274</v>
      </c>
      <c r="B188">
        <v>16</v>
      </c>
      <c r="C188" t="s">
        <v>964</v>
      </c>
      <c r="D188" t="s">
        <v>976</v>
      </c>
      <c r="E188">
        <v>1728</v>
      </c>
      <c r="F188">
        <v>0</v>
      </c>
      <c r="G188">
        <v>0</v>
      </c>
      <c r="H188">
        <v>0</v>
      </c>
      <c r="I188">
        <v>0</v>
      </c>
      <c r="J188">
        <v>0</v>
      </c>
      <c r="K188" s="47"/>
    </row>
    <row r="189" spans="1:11" x14ac:dyDescent="0.25">
      <c r="A189" s="42">
        <v>46274</v>
      </c>
      <c r="B189">
        <v>10</v>
      </c>
      <c r="C189" t="s">
        <v>998</v>
      </c>
      <c r="D189" t="s">
        <v>977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 s="47"/>
    </row>
    <row r="190" spans="1:11" x14ac:dyDescent="0.25">
      <c r="A190" s="42">
        <v>46273</v>
      </c>
      <c r="B190">
        <v>11</v>
      </c>
      <c r="C190" t="s">
        <v>958</v>
      </c>
      <c r="D190" t="s">
        <v>976</v>
      </c>
      <c r="E190">
        <v>1015</v>
      </c>
      <c r="F190">
        <v>0</v>
      </c>
      <c r="G190">
        <v>0</v>
      </c>
      <c r="H190">
        <v>0</v>
      </c>
      <c r="I190">
        <v>0</v>
      </c>
      <c r="J190">
        <v>0</v>
      </c>
      <c r="K190" s="47"/>
    </row>
    <row r="191" spans="1:11" x14ac:dyDescent="0.25">
      <c r="A191" s="42">
        <v>46267</v>
      </c>
      <c r="B191">
        <v>13</v>
      </c>
      <c r="C191" t="s">
        <v>962</v>
      </c>
      <c r="D191" t="s">
        <v>640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s="47"/>
    </row>
    <row r="192" spans="1:11" x14ac:dyDescent="0.25">
      <c r="A192" s="42">
        <v>46275</v>
      </c>
      <c r="B192">
        <v>15</v>
      </c>
      <c r="C192" t="s">
        <v>986</v>
      </c>
      <c r="D192" t="s">
        <v>959</v>
      </c>
      <c r="E192">
        <v>143</v>
      </c>
      <c r="F192">
        <v>0</v>
      </c>
      <c r="G192">
        <v>0</v>
      </c>
      <c r="H192">
        <v>0</v>
      </c>
      <c r="I192">
        <v>0</v>
      </c>
      <c r="J192">
        <v>0</v>
      </c>
      <c r="K192" s="47"/>
    </row>
    <row r="193" spans="1:11" x14ac:dyDescent="0.25">
      <c r="A193" s="42">
        <v>46267</v>
      </c>
      <c r="B193">
        <v>10</v>
      </c>
      <c r="C193" t="s">
        <v>978</v>
      </c>
      <c r="D193" t="s">
        <v>959</v>
      </c>
      <c r="E193">
        <v>110</v>
      </c>
      <c r="F193">
        <v>0</v>
      </c>
      <c r="G193">
        <v>0</v>
      </c>
      <c r="H193">
        <v>0</v>
      </c>
      <c r="I193">
        <v>0</v>
      </c>
      <c r="J193">
        <v>0</v>
      </c>
      <c r="K193" s="47"/>
    </row>
    <row r="194" spans="1:11" x14ac:dyDescent="0.25">
      <c r="A194" s="42">
        <v>46276</v>
      </c>
      <c r="B194">
        <v>11</v>
      </c>
      <c r="C194" t="s">
        <v>1098</v>
      </c>
      <c r="D194" t="s">
        <v>980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 s="47"/>
    </row>
    <row r="195" spans="1:11" x14ac:dyDescent="0.25">
      <c r="A195" s="42">
        <v>46267</v>
      </c>
      <c r="B195">
        <v>15</v>
      </c>
      <c r="C195" t="s">
        <v>1085</v>
      </c>
      <c r="D195" t="s">
        <v>965</v>
      </c>
      <c r="E195">
        <v>5</v>
      </c>
      <c r="F195">
        <v>0</v>
      </c>
      <c r="G195">
        <v>0</v>
      </c>
      <c r="H195">
        <v>0</v>
      </c>
      <c r="I195">
        <v>0</v>
      </c>
      <c r="J195">
        <v>0</v>
      </c>
      <c r="K195" s="47"/>
    </row>
    <row r="196" spans="1:11" x14ac:dyDescent="0.25">
      <c r="A196" s="42">
        <v>46273</v>
      </c>
      <c r="B196">
        <v>8</v>
      </c>
      <c r="C196" t="s">
        <v>964</v>
      </c>
      <c r="D196" t="s">
        <v>967</v>
      </c>
      <c r="E196">
        <v>9</v>
      </c>
      <c r="F196">
        <v>0</v>
      </c>
      <c r="G196">
        <v>0</v>
      </c>
      <c r="H196">
        <v>0</v>
      </c>
      <c r="I196">
        <v>0</v>
      </c>
      <c r="J196">
        <v>0</v>
      </c>
      <c r="K196" s="47"/>
    </row>
    <row r="197" spans="1:11" x14ac:dyDescent="0.25">
      <c r="A197" s="42">
        <v>46267</v>
      </c>
      <c r="B197">
        <v>12</v>
      </c>
      <c r="C197" t="s">
        <v>1001</v>
      </c>
      <c r="D197" t="s">
        <v>959</v>
      </c>
      <c r="E197">
        <v>26</v>
      </c>
      <c r="F197">
        <v>0</v>
      </c>
      <c r="G197">
        <v>0</v>
      </c>
      <c r="H197">
        <v>0</v>
      </c>
      <c r="I197">
        <v>0</v>
      </c>
      <c r="J197">
        <v>0</v>
      </c>
      <c r="K197" s="47"/>
    </row>
    <row r="198" spans="1:11" x14ac:dyDescent="0.25">
      <c r="A198" s="42">
        <v>46276</v>
      </c>
      <c r="B198">
        <v>15</v>
      </c>
      <c r="C198" t="s">
        <v>960</v>
      </c>
      <c r="D198" t="s">
        <v>961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 s="47"/>
    </row>
    <row r="199" spans="1:11" x14ac:dyDescent="0.25">
      <c r="A199" s="42">
        <v>46268</v>
      </c>
      <c r="B199">
        <v>9</v>
      </c>
      <c r="C199" t="s">
        <v>1085</v>
      </c>
      <c r="D199" t="s">
        <v>980</v>
      </c>
      <c r="E199">
        <v>8</v>
      </c>
      <c r="F199">
        <v>0</v>
      </c>
      <c r="G199">
        <v>0</v>
      </c>
      <c r="H199">
        <v>0</v>
      </c>
      <c r="I199">
        <v>0</v>
      </c>
      <c r="J199">
        <v>0</v>
      </c>
      <c r="K199" s="47"/>
    </row>
    <row r="200" spans="1:11" x14ac:dyDescent="0.25">
      <c r="A200" s="42">
        <v>46274</v>
      </c>
      <c r="B200">
        <v>12</v>
      </c>
      <c r="C200" t="s">
        <v>962</v>
      </c>
      <c r="D200" t="s">
        <v>963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47"/>
    </row>
    <row r="201" spans="1:11" x14ac:dyDescent="0.25">
      <c r="A201" s="42">
        <v>46276</v>
      </c>
      <c r="B201">
        <v>9</v>
      </c>
      <c r="C201" t="s">
        <v>966</v>
      </c>
      <c r="D201" t="s">
        <v>3</v>
      </c>
      <c r="E201">
        <v>28</v>
      </c>
      <c r="F201">
        <v>28</v>
      </c>
      <c r="G201">
        <v>24</v>
      </c>
      <c r="H201">
        <v>2</v>
      </c>
      <c r="I201">
        <v>0</v>
      </c>
      <c r="J201">
        <v>0</v>
      </c>
      <c r="K201" s="47"/>
    </row>
    <row r="202" spans="1:11" x14ac:dyDescent="0.25">
      <c r="A202" s="42">
        <v>46266</v>
      </c>
      <c r="B202">
        <v>15</v>
      </c>
      <c r="C202" t="s">
        <v>1085</v>
      </c>
      <c r="D202" t="s">
        <v>967</v>
      </c>
      <c r="E202">
        <v>35</v>
      </c>
      <c r="F202">
        <v>0</v>
      </c>
      <c r="G202">
        <v>0</v>
      </c>
      <c r="H202">
        <v>0</v>
      </c>
      <c r="I202">
        <v>0</v>
      </c>
      <c r="J202">
        <v>0</v>
      </c>
      <c r="K202" s="47"/>
    </row>
    <row r="203" spans="1:11" x14ac:dyDescent="0.25">
      <c r="A203" s="42">
        <v>46276</v>
      </c>
      <c r="B203">
        <v>11</v>
      </c>
      <c r="C203" t="s">
        <v>964</v>
      </c>
      <c r="D203" t="s">
        <v>977</v>
      </c>
      <c r="E203">
        <v>28</v>
      </c>
      <c r="F203">
        <v>0</v>
      </c>
      <c r="G203">
        <v>0</v>
      </c>
      <c r="H203">
        <v>0</v>
      </c>
      <c r="I203">
        <v>0</v>
      </c>
      <c r="J203">
        <v>0</v>
      </c>
      <c r="K203" s="47"/>
    </row>
    <row r="204" spans="1:11" x14ac:dyDescent="0.25">
      <c r="A204" s="42">
        <v>46273</v>
      </c>
      <c r="B204">
        <v>16</v>
      </c>
      <c r="C204" t="s">
        <v>986</v>
      </c>
      <c r="D204" t="s">
        <v>977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 s="47"/>
    </row>
    <row r="205" spans="1:11" x14ac:dyDescent="0.25">
      <c r="A205" s="42">
        <v>46273</v>
      </c>
      <c r="B205">
        <v>12</v>
      </c>
      <c r="C205" t="s">
        <v>972</v>
      </c>
      <c r="D205" t="s">
        <v>965</v>
      </c>
      <c r="E205">
        <v>20</v>
      </c>
      <c r="F205">
        <v>0</v>
      </c>
      <c r="G205">
        <v>0</v>
      </c>
      <c r="H205">
        <v>0</v>
      </c>
      <c r="I205">
        <v>0</v>
      </c>
      <c r="J205">
        <v>0</v>
      </c>
      <c r="K205" s="47"/>
    </row>
    <row r="206" spans="1:11" x14ac:dyDescent="0.25">
      <c r="A206" s="42">
        <v>46267</v>
      </c>
      <c r="B206">
        <v>13</v>
      </c>
      <c r="C206" t="s">
        <v>958</v>
      </c>
      <c r="D206" t="s">
        <v>970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 s="47"/>
    </row>
    <row r="207" spans="1:11" x14ac:dyDescent="0.25">
      <c r="A207" s="42">
        <v>46273</v>
      </c>
      <c r="B207">
        <v>10</v>
      </c>
      <c r="C207" t="s">
        <v>986</v>
      </c>
      <c r="D207" t="s">
        <v>975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 s="47"/>
    </row>
    <row r="208" spans="1:11" x14ac:dyDescent="0.25">
      <c r="A208" s="42">
        <v>46276</v>
      </c>
      <c r="B208">
        <v>11</v>
      </c>
      <c r="C208" t="s">
        <v>962</v>
      </c>
      <c r="D208" t="s">
        <v>973</v>
      </c>
      <c r="E208">
        <v>516</v>
      </c>
      <c r="F208">
        <v>0</v>
      </c>
      <c r="G208">
        <v>0</v>
      </c>
      <c r="H208">
        <v>0</v>
      </c>
      <c r="I208">
        <v>0</v>
      </c>
      <c r="J208">
        <v>0</v>
      </c>
      <c r="K208" s="47"/>
    </row>
    <row r="209" spans="1:11" x14ac:dyDescent="0.25">
      <c r="A209" s="42">
        <v>46268</v>
      </c>
      <c r="B209">
        <v>10</v>
      </c>
      <c r="C209" t="s">
        <v>1098</v>
      </c>
      <c r="D209" t="s">
        <v>979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 s="47"/>
    </row>
    <row r="210" spans="1:11" x14ac:dyDescent="0.25">
      <c r="A210" s="42">
        <v>46268</v>
      </c>
      <c r="B210">
        <v>9</v>
      </c>
      <c r="C210" t="s">
        <v>1001</v>
      </c>
      <c r="D210" t="s">
        <v>983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 s="47"/>
    </row>
    <row r="211" spans="1:11" x14ac:dyDescent="0.25">
      <c r="A211" s="42">
        <v>46268</v>
      </c>
      <c r="B211">
        <v>12</v>
      </c>
      <c r="C211" t="s">
        <v>978</v>
      </c>
      <c r="D211" t="s">
        <v>959</v>
      </c>
      <c r="E211">
        <v>6</v>
      </c>
      <c r="F211">
        <v>0</v>
      </c>
      <c r="G211">
        <v>0</v>
      </c>
      <c r="H211">
        <v>0</v>
      </c>
      <c r="I211">
        <v>0</v>
      </c>
      <c r="J211">
        <v>0</v>
      </c>
      <c r="K211" s="47"/>
    </row>
    <row r="212" spans="1:11" x14ac:dyDescent="0.25">
      <c r="A212" s="42">
        <v>46274</v>
      </c>
      <c r="B212">
        <v>15</v>
      </c>
      <c r="C212" t="s">
        <v>978</v>
      </c>
      <c r="D212" t="s">
        <v>959</v>
      </c>
      <c r="E212">
        <v>169</v>
      </c>
      <c r="F212">
        <v>0</v>
      </c>
      <c r="G212">
        <v>0</v>
      </c>
      <c r="H212">
        <v>0</v>
      </c>
      <c r="I212">
        <v>0</v>
      </c>
      <c r="J212">
        <v>0</v>
      </c>
      <c r="K212" s="47"/>
    </row>
    <row r="213" spans="1:11" x14ac:dyDescent="0.25">
      <c r="A213" s="42">
        <v>46273</v>
      </c>
      <c r="B213">
        <v>8</v>
      </c>
      <c r="C213" t="s">
        <v>986</v>
      </c>
      <c r="D213" t="s">
        <v>959</v>
      </c>
      <c r="E213">
        <v>34</v>
      </c>
      <c r="F213">
        <v>0</v>
      </c>
      <c r="G213">
        <v>0</v>
      </c>
      <c r="H213">
        <v>0</v>
      </c>
      <c r="I213">
        <v>0</v>
      </c>
      <c r="J213">
        <v>0</v>
      </c>
      <c r="K213" s="47"/>
    </row>
    <row r="214" spans="1:11" x14ac:dyDescent="0.25">
      <c r="A214" s="42">
        <v>46275</v>
      </c>
      <c r="B214">
        <v>16</v>
      </c>
      <c r="C214" t="s">
        <v>962</v>
      </c>
      <c r="D214" t="s">
        <v>963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s="47"/>
    </row>
    <row r="215" spans="1:11" x14ac:dyDescent="0.25">
      <c r="A215" s="42">
        <v>46273</v>
      </c>
      <c r="B215">
        <v>14</v>
      </c>
      <c r="C215" t="s">
        <v>986</v>
      </c>
      <c r="D215" t="s">
        <v>967</v>
      </c>
      <c r="E215">
        <v>389</v>
      </c>
      <c r="F215">
        <v>0</v>
      </c>
      <c r="G215">
        <v>0</v>
      </c>
      <c r="H215">
        <v>0</v>
      </c>
      <c r="I215">
        <v>0</v>
      </c>
      <c r="J215">
        <v>0</v>
      </c>
      <c r="K215" s="47"/>
    </row>
    <row r="216" spans="1:11" x14ac:dyDescent="0.25">
      <c r="A216" s="42">
        <v>46276</v>
      </c>
      <c r="B216">
        <v>8</v>
      </c>
      <c r="C216" t="s">
        <v>964</v>
      </c>
      <c r="D216" t="s">
        <v>967</v>
      </c>
      <c r="E216">
        <v>66</v>
      </c>
      <c r="F216">
        <v>0</v>
      </c>
      <c r="G216">
        <v>0</v>
      </c>
      <c r="H216">
        <v>0</v>
      </c>
      <c r="I216">
        <v>0</v>
      </c>
      <c r="J216">
        <v>0</v>
      </c>
      <c r="K216" s="47"/>
    </row>
    <row r="217" spans="1:11" x14ac:dyDescent="0.25">
      <c r="A217" s="42">
        <v>46275</v>
      </c>
      <c r="B217">
        <v>12</v>
      </c>
      <c r="C217" t="s">
        <v>1098</v>
      </c>
      <c r="D217" t="s">
        <v>979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0</v>
      </c>
      <c r="K217" s="47"/>
    </row>
    <row r="218" spans="1:11" x14ac:dyDescent="0.25">
      <c r="A218" s="42">
        <v>46276</v>
      </c>
      <c r="B218">
        <v>8</v>
      </c>
      <c r="C218" t="s">
        <v>978</v>
      </c>
      <c r="D218" t="s">
        <v>977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 s="47"/>
    </row>
    <row r="219" spans="1:11" x14ac:dyDescent="0.25">
      <c r="A219" s="42">
        <v>46275</v>
      </c>
      <c r="B219">
        <v>9</v>
      </c>
      <c r="C219" t="s">
        <v>966</v>
      </c>
      <c r="D219" t="s">
        <v>981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s="47"/>
    </row>
    <row r="220" spans="1:11" x14ac:dyDescent="0.25">
      <c r="A220" s="42">
        <v>46267</v>
      </c>
      <c r="B220">
        <v>10</v>
      </c>
      <c r="C220" t="s">
        <v>960</v>
      </c>
      <c r="D220" t="s">
        <v>965</v>
      </c>
      <c r="E220">
        <v>51</v>
      </c>
      <c r="F220">
        <v>0</v>
      </c>
      <c r="G220">
        <v>0</v>
      </c>
      <c r="H220">
        <v>0</v>
      </c>
      <c r="I220">
        <v>0</v>
      </c>
      <c r="J220">
        <v>0</v>
      </c>
      <c r="K220" s="47"/>
    </row>
    <row r="221" spans="1:11" x14ac:dyDescent="0.25">
      <c r="A221" s="42">
        <v>46268</v>
      </c>
      <c r="B221">
        <v>12</v>
      </c>
      <c r="C221" t="s">
        <v>968</v>
      </c>
      <c r="D221" t="s">
        <v>979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 s="47"/>
    </row>
    <row r="222" spans="1:11" x14ac:dyDescent="0.25">
      <c r="A222" s="42">
        <v>46273</v>
      </c>
      <c r="B222">
        <v>16</v>
      </c>
      <c r="C222" t="s">
        <v>966</v>
      </c>
      <c r="D222" t="s">
        <v>981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s="47"/>
    </row>
    <row r="223" spans="1:11" x14ac:dyDescent="0.25">
      <c r="A223" s="42">
        <v>46273</v>
      </c>
      <c r="B223">
        <v>14</v>
      </c>
      <c r="C223" t="s">
        <v>978</v>
      </c>
      <c r="D223" t="s">
        <v>976</v>
      </c>
      <c r="E223">
        <v>939</v>
      </c>
      <c r="F223">
        <v>0</v>
      </c>
      <c r="G223">
        <v>0</v>
      </c>
      <c r="H223">
        <v>0</v>
      </c>
      <c r="I223">
        <v>0</v>
      </c>
      <c r="J223">
        <v>0</v>
      </c>
      <c r="K223" s="47"/>
    </row>
    <row r="224" spans="1:11" x14ac:dyDescent="0.25">
      <c r="A224" s="42">
        <v>46269</v>
      </c>
      <c r="B224">
        <v>16</v>
      </c>
      <c r="C224" t="s">
        <v>986</v>
      </c>
      <c r="D224" t="s">
        <v>982</v>
      </c>
      <c r="E224">
        <v>108</v>
      </c>
      <c r="F224">
        <v>0</v>
      </c>
      <c r="G224">
        <v>0</v>
      </c>
      <c r="H224">
        <v>0</v>
      </c>
      <c r="I224">
        <v>0</v>
      </c>
      <c r="J224">
        <v>0</v>
      </c>
      <c r="K224" s="47"/>
    </row>
    <row r="225" spans="1:11" x14ac:dyDescent="0.25">
      <c r="A225" s="42">
        <v>46267</v>
      </c>
      <c r="B225">
        <v>12</v>
      </c>
      <c r="C225" t="s">
        <v>978</v>
      </c>
      <c r="D225" t="s">
        <v>967</v>
      </c>
      <c r="E225">
        <v>50</v>
      </c>
      <c r="F225">
        <v>0</v>
      </c>
      <c r="G225">
        <v>0</v>
      </c>
      <c r="H225">
        <v>0</v>
      </c>
      <c r="I225">
        <v>0</v>
      </c>
      <c r="J225">
        <v>0</v>
      </c>
      <c r="K225" s="47"/>
    </row>
    <row r="226" spans="1:11" x14ac:dyDescent="0.25">
      <c r="A226" s="42">
        <v>46268</v>
      </c>
      <c r="B226">
        <v>16</v>
      </c>
      <c r="C226" t="s">
        <v>962</v>
      </c>
      <c r="D226" t="s">
        <v>959</v>
      </c>
      <c r="E226">
        <v>35</v>
      </c>
      <c r="F226">
        <v>0</v>
      </c>
      <c r="G226">
        <v>0</v>
      </c>
      <c r="H226">
        <v>0</v>
      </c>
      <c r="I226">
        <v>0</v>
      </c>
      <c r="J226">
        <v>0</v>
      </c>
      <c r="K226" s="47"/>
    </row>
    <row r="227" spans="1:11" x14ac:dyDescent="0.25">
      <c r="A227" s="42">
        <v>46266</v>
      </c>
      <c r="B227">
        <v>11</v>
      </c>
      <c r="C227" t="s">
        <v>998</v>
      </c>
      <c r="D227" t="s">
        <v>980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 s="47"/>
    </row>
    <row r="228" spans="1:11" x14ac:dyDescent="0.25">
      <c r="A228" s="42">
        <v>46269</v>
      </c>
      <c r="B228">
        <v>14</v>
      </c>
      <c r="C228" t="s">
        <v>978</v>
      </c>
      <c r="D228" t="s">
        <v>963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s="47"/>
    </row>
    <row r="229" spans="1:11" x14ac:dyDescent="0.25">
      <c r="A229" s="42">
        <v>46268</v>
      </c>
      <c r="B229">
        <v>13</v>
      </c>
      <c r="C229" t="s">
        <v>978</v>
      </c>
      <c r="D229" t="s">
        <v>969</v>
      </c>
      <c r="E229">
        <v>3</v>
      </c>
      <c r="F229">
        <v>3</v>
      </c>
      <c r="G229">
        <v>0</v>
      </c>
      <c r="H229">
        <v>0</v>
      </c>
      <c r="I229">
        <v>0</v>
      </c>
      <c r="J229">
        <v>0</v>
      </c>
      <c r="K229" s="47"/>
    </row>
    <row r="230" spans="1:11" x14ac:dyDescent="0.25">
      <c r="A230" s="42">
        <v>46276</v>
      </c>
      <c r="B230">
        <v>9</v>
      </c>
      <c r="C230" t="s">
        <v>972</v>
      </c>
      <c r="D230" t="s">
        <v>973</v>
      </c>
      <c r="E230">
        <v>36</v>
      </c>
      <c r="F230">
        <v>0</v>
      </c>
      <c r="G230">
        <v>0</v>
      </c>
      <c r="H230">
        <v>0</v>
      </c>
      <c r="I230">
        <v>0</v>
      </c>
      <c r="J230">
        <v>0</v>
      </c>
      <c r="K230" s="47"/>
    </row>
    <row r="231" spans="1:11" x14ac:dyDescent="0.25">
      <c r="A231" s="42">
        <v>46276</v>
      </c>
      <c r="B231">
        <v>8</v>
      </c>
      <c r="C231" t="s">
        <v>998</v>
      </c>
      <c r="D231" t="s">
        <v>982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 s="47"/>
    </row>
    <row r="232" spans="1:11" x14ac:dyDescent="0.25">
      <c r="A232" s="42">
        <v>46266</v>
      </c>
      <c r="B232">
        <v>11</v>
      </c>
      <c r="C232" t="s">
        <v>978</v>
      </c>
      <c r="D232" t="s">
        <v>965</v>
      </c>
      <c r="E232">
        <v>78</v>
      </c>
      <c r="F232">
        <v>0</v>
      </c>
      <c r="G232">
        <v>0</v>
      </c>
      <c r="H232">
        <v>0</v>
      </c>
      <c r="I232">
        <v>0</v>
      </c>
      <c r="J232">
        <v>0</v>
      </c>
      <c r="K232" s="47"/>
    </row>
    <row r="233" spans="1:11" x14ac:dyDescent="0.25">
      <c r="A233" s="42">
        <v>46274</v>
      </c>
      <c r="B233">
        <v>11</v>
      </c>
      <c r="C233" t="s">
        <v>998</v>
      </c>
      <c r="D233" t="s">
        <v>983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 s="47"/>
    </row>
    <row r="234" spans="1:11" x14ac:dyDescent="0.25">
      <c r="A234" s="42">
        <v>46266</v>
      </c>
      <c r="B234">
        <v>13</v>
      </c>
      <c r="C234" t="s">
        <v>964</v>
      </c>
      <c r="D234" t="s">
        <v>973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 s="47"/>
    </row>
    <row r="235" spans="1:11" x14ac:dyDescent="0.25">
      <c r="A235" s="42">
        <v>46268</v>
      </c>
      <c r="B235">
        <v>8</v>
      </c>
      <c r="C235" t="s">
        <v>966</v>
      </c>
      <c r="D235" t="s">
        <v>3</v>
      </c>
      <c r="E235">
        <v>13</v>
      </c>
      <c r="F235">
        <v>13</v>
      </c>
      <c r="G235">
        <v>11</v>
      </c>
      <c r="H235">
        <v>2</v>
      </c>
      <c r="I235">
        <v>0</v>
      </c>
      <c r="J235">
        <v>0</v>
      </c>
      <c r="K235" s="47"/>
    </row>
    <row r="236" spans="1:11" x14ac:dyDescent="0.25">
      <c r="A236" s="42">
        <v>46266</v>
      </c>
      <c r="B236">
        <v>12</v>
      </c>
      <c r="C236" t="s">
        <v>964</v>
      </c>
      <c r="D236" t="s">
        <v>973</v>
      </c>
      <c r="E236">
        <v>284</v>
      </c>
      <c r="F236">
        <v>0</v>
      </c>
      <c r="G236">
        <v>0</v>
      </c>
      <c r="H236">
        <v>0</v>
      </c>
      <c r="I236">
        <v>0</v>
      </c>
      <c r="J236">
        <v>0</v>
      </c>
      <c r="K236" s="47"/>
    </row>
    <row r="237" spans="1:11" x14ac:dyDescent="0.25">
      <c r="A237" s="42">
        <v>46275</v>
      </c>
      <c r="B237">
        <v>8</v>
      </c>
      <c r="C237" t="s">
        <v>986</v>
      </c>
      <c r="D237" t="s">
        <v>640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47"/>
    </row>
    <row r="238" spans="1:11" x14ac:dyDescent="0.25">
      <c r="A238" s="42">
        <v>46267</v>
      </c>
      <c r="B238">
        <v>11</v>
      </c>
      <c r="C238" t="s">
        <v>966</v>
      </c>
      <c r="D238" t="s">
        <v>976</v>
      </c>
      <c r="E238">
        <v>602</v>
      </c>
      <c r="F238">
        <v>0</v>
      </c>
      <c r="G238">
        <v>0</v>
      </c>
      <c r="H238">
        <v>0</v>
      </c>
      <c r="I238">
        <v>0</v>
      </c>
      <c r="J238">
        <v>0</v>
      </c>
      <c r="K238" s="47"/>
    </row>
    <row r="239" spans="1:11" x14ac:dyDescent="0.25">
      <c r="A239" s="42">
        <v>46273</v>
      </c>
      <c r="B239">
        <v>14</v>
      </c>
      <c r="C239" t="s">
        <v>978</v>
      </c>
      <c r="D239" t="s">
        <v>961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 s="47"/>
    </row>
    <row r="240" spans="1:11" x14ac:dyDescent="0.25">
      <c r="A240" s="42">
        <v>46275</v>
      </c>
      <c r="B240">
        <v>12</v>
      </c>
      <c r="C240" t="s">
        <v>968</v>
      </c>
      <c r="D240" t="s">
        <v>975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 s="47"/>
    </row>
    <row r="241" spans="1:11" x14ac:dyDescent="0.25">
      <c r="A241" s="42">
        <v>46269</v>
      </c>
      <c r="B241">
        <v>11</v>
      </c>
      <c r="C241" t="s">
        <v>998</v>
      </c>
      <c r="D241" t="s">
        <v>965</v>
      </c>
      <c r="E241">
        <v>80</v>
      </c>
      <c r="F241">
        <v>0</v>
      </c>
      <c r="G241">
        <v>0</v>
      </c>
      <c r="H241">
        <v>0</v>
      </c>
      <c r="I241">
        <v>0</v>
      </c>
      <c r="J241">
        <v>0</v>
      </c>
      <c r="K241" s="47"/>
    </row>
    <row r="242" spans="1:11" x14ac:dyDescent="0.25">
      <c r="A242" s="42">
        <v>46269</v>
      </c>
      <c r="B242">
        <v>10</v>
      </c>
      <c r="C242" t="s">
        <v>986</v>
      </c>
      <c r="D242" t="s">
        <v>974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 s="47"/>
    </row>
    <row r="243" spans="1:11" x14ac:dyDescent="0.25">
      <c r="A243" s="42">
        <v>46268</v>
      </c>
      <c r="B243">
        <v>10</v>
      </c>
      <c r="C243" t="s">
        <v>958</v>
      </c>
      <c r="D243" t="s">
        <v>963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47"/>
    </row>
    <row r="244" spans="1:11" x14ac:dyDescent="0.25">
      <c r="A244" s="42">
        <v>46266</v>
      </c>
      <c r="B244">
        <v>16</v>
      </c>
      <c r="C244" t="s">
        <v>958</v>
      </c>
      <c r="D244" t="s">
        <v>967</v>
      </c>
      <c r="E244">
        <v>181</v>
      </c>
      <c r="F244">
        <v>0</v>
      </c>
      <c r="G244">
        <v>0</v>
      </c>
      <c r="H244">
        <v>0</v>
      </c>
      <c r="I244">
        <v>0</v>
      </c>
      <c r="J244">
        <v>0</v>
      </c>
      <c r="K244" s="47"/>
    </row>
    <row r="245" spans="1:11" x14ac:dyDescent="0.25">
      <c r="A245" s="42">
        <v>46268</v>
      </c>
      <c r="B245">
        <v>13</v>
      </c>
      <c r="C245" t="s">
        <v>964</v>
      </c>
      <c r="D245" t="s">
        <v>963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47"/>
    </row>
    <row r="246" spans="1:11" x14ac:dyDescent="0.25">
      <c r="A246" s="42">
        <v>46276</v>
      </c>
      <c r="B246">
        <v>9</v>
      </c>
      <c r="C246" t="s">
        <v>966</v>
      </c>
      <c r="D246" t="s">
        <v>971</v>
      </c>
      <c r="E246">
        <v>27</v>
      </c>
      <c r="F246">
        <v>0</v>
      </c>
      <c r="G246">
        <v>0</v>
      </c>
      <c r="H246">
        <v>0</v>
      </c>
      <c r="I246">
        <v>0</v>
      </c>
      <c r="J246">
        <v>0</v>
      </c>
      <c r="K246" s="47"/>
    </row>
    <row r="247" spans="1:11" x14ac:dyDescent="0.25">
      <c r="A247" s="42">
        <v>46266</v>
      </c>
      <c r="B247">
        <v>15</v>
      </c>
      <c r="C247" t="s">
        <v>958</v>
      </c>
      <c r="D247" t="s">
        <v>980</v>
      </c>
      <c r="E247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 s="47"/>
    </row>
    <row r="248" spans="1:11" x14ac:dyDescent="0.25">
      <c r="A248" s="42">
        <v>46267</v>
      </c>
      <c r="B248">
        <v>10</v>
      </c>
      <c r="C248" t="s">
        <v>1098</v>
      </c>
      <c r="D248" t="s">
        <v>965</v>
      </c>
      <c r="E248">
        <v>67</v>
      </c>
      <c r="F248">
        <v>0</v>
      </c>
      <c r="G248">
        <v>0</v>
      </c>
      <c r="H248">
        <v>0</v>
      </c>
      <c r="I248">
        <v>0</v>
      </c>
      <c r="J248">
        <v>0</v>
      </c>
      <c r="K248" s="47"/>
    </row>
    <row r="249" spans="1:11" x14ac:dyDescent="0.25">
      <c r="A249" s="42">
        <v>46268</v>
      </c>
      <c r="B249">
        <v>8</v>
      </c>
      <c r="C249" t="s">
        <v>1015</v>
      </c>
      <c r="D249" t="s">
        <v>982</v>
      </c>
      <c r="E249">
        <v>21</v>
      </c>
      <c r="F249">
        <v>0</v>
      </c>
      <c r="G249">
        <v>0</v>
      </c>
      <c r="H249">
        <v>0</v>
      </c>
      <c r="I249">
        <v>0</v>
      </c>
      <c r="J249">
        <v>0</v>
      </c>
      <c r="K249" s="47"/>
    </row>
    <row r="250" spans="1:11" x14ac:dyDescent="0.25">
      <c r="A250" s="42">
        <v>46267</v>
      </c>
      <c r="B250">
        <v>8</v>
      </c>
      <c r="C250" t="s">
        <v>964</v>
      </c>
      <c r="D250" t="s">
        <v>971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 s="47"/>
    </row>
    <row r="251" spans="1:11" x14ac:dyDescent="0.25">
      <c r="A251" s="42">
        <v>46266</v>
      </c>
      <c r="B251">
        <v>10</v>
      </c>
      <c r="C251" t="s">
        <v>964</v>
      </c>
      <c r="D251" t="s">
        <v>959</v>
      </c>
      <c r="E251">
        <v>78</v>
      </c>
      <c r="F251">
        <v>0</v>
      </c>
      <c r="G251">
        <v>0</v>
      </c>
      <c r="H251">
        <v>0</v>
      </c>
      <c r="I251">
        <v>0</v>
      </c>
      <c r="J251">
        <v>0</v>
      </c>
      <c r="K251" s="47"/>
    </row>
    <row r="252" spans="1:11" x14ac:dyDescent="0.25">
      <c r="A252" s="42">
        <v>46276</v>
      </c>
      <c r="B252">
        <v>10</v>
      </c>
      <c r="C252" t="s">
        <v>1000</v>
      </c>
      <c r="D252" t="s">
        <v>980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 s="47"/>
    </row>
    <row r="253" spans="1:11" x14ac:dyDescent="0.25">
      <c r="A253" s="42">
        <v>46275</v>
      </c>
      <c r="B253">
        <v>10</v>
      </c>
      <c r="C253" t="s">
        <v>966</v>
      </c>
      <c r="D253" t="s">
        <v>975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 s="47"/>
    </row>
    <row r="254" spans="1:11" x14ac:dyDescent="0.25">
      <c r="A254" s="42">
        <v>46268</v>
      </c>
      <c r="B254">
        <v>12</v>
      </c>
      <c r="C254" t="s">
        <v>968</v>
      </c>
      <c r="D254" t="s">
        <v>976</v>
      </c>
      <c r="E254">
        <v>677</v>
      </c>
      <c r="F254">
        <v>0</v>
      </c>
      <c r="G254">
        <v>0</v>
      </c>
      <c r="H254">
        <v>0</v>
      </c>
      <c r="I254">
        <v>0</v>
      </c>
      <c r="J254">
        <v>0</v>
      </c>
      <c r="K254" s="47"/>
    </row>
    <row r="255" spans="1:11" x14ac:dyDescent="0.25">
      <c r="A255" s="42">
        <v>46275</v>
      </c>
      <c r="B255">
        <v>11</v>
      </c>
      <c r="C255" t="s">
        <v>960</v>
      </c>
      <c r="D255" t="s">
        <v>640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s="47"/>
    </row>
    <row r="256" spans="1:11" x14ac:dyDescent="0.25">
      <c r="A256" s="42">
        <v>46268</v>
      </c>
      <c r="B256">
        <v>13</v>
      </c>
      <c r="C256" t="s">
        <v>986</v>
      </c>
      <c r="D256" t="s">
        <v>970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0</v>
      </c>
      <c r="K256" s="47"/>
    </row>
    <row r="257" spans="1:11" x14ac:dyDescent="0.25">
      <c r="A257" s="42">
        <v>46276</v>
      </c>
      <c r="B257">
        <v>11</v>
      </c>
      <c r="C257" t="s">
        <v>968</v>
      </c>
      <c r="D257" t="s">
        <v>965</v>
      </c>
      <c r="E257">
        <v>31</v>
      </c>
      <c r="F257">
        <v>0</v>
      </c>
      <c r="G257">
        <v>0</v>
      </c>
      <c r="H257">
        <v>0</v>
      </c>
      <c r="I257">
        <v>0</v>
      </c>
      <c r="J257">
        <v>0</v>
      </c>
      <c r="K257" s="47"/>
    </row>
    <row r="258" spans="1:11" x14ac:dyDescent="0.25">
      <c r="A258" s="42">
        <v>46276</v>
      </c>
      <c r="B258">
        <v>12</v>
      </c>
      <c r="C258" t="s">
        <v>978</v>
      </c>
      <c r="D258" t="s">
        <v>961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 s="47"/>
    </row>
    <row r="259" spans="1:11" x14ac:dyDescent="0.25">
      <c r="A259" s="42">
        <v>46273</v>
      </c>
      <c r="B259">
        <v>9</v>
      </c>
      <c r="C259" t="s">
        <v>958</v>
      </c>
      <c r="D259" t="s">
        <v>973</v>
      </c>
      <c r="E259">
        <v>379</v>
      </c>
      <c r="F259">
        <v>0</v>
      </c>
      <c r="G259">
        <v>0</v>
      </c>
      <c r="H259">
        <v>0</v>
      </c>
      <c r="I259">
        <v>0</v>
      </c>
      <c r="J259">
        <v>0</v>
      </c>
      <c r="K259" s="47"/>
    </row>
    <row r="260" spans="1:11" x14ac:dyDescent="0.25">
      <c r="A260" s="42">
        <v>46268</v>
      </c>
      <c r="B260">
        <v>9</v>
      </c>
      <c r="C260" t="s">
        <v>1085</v>
      </c>
      <c r="D260" t="s">
        <v>982</v>
      </c>
      <c r="E260">
        <v>127</v>
      </c>
      <c r="F260">
        <v>0</v>
      </c>
      <c r="G260">
        <v>0</v>
      </c>
      <c r="H260">
        <v>0</v>
      </c>
      <c r="I260">
        <v>0</v>
      </c>
      <c r="J260">
        <v>0</v>
      </c>
      <c r="K260" s="47"/>
    </row>
    <row r="261" spans="1:11" x14ac:dyDescent="0.25">
      <c r="A261" s="42">
        <v>46274</v>
      </c>
      <c r="B261">
        <v>10</v>
      </c>
      <c r="C261" t="s">
        <v>964</v>
      </c>
      <c r="D261" t="s">
        <v>982</v>
      </c>
      <c r="E261">
        <v>497</v>
      </c>
      <c r="F261">
        <v>0</v>
      </c>
      <c r="G261">
        <v>0</v>
      </c>
      <c r="H261">
        <v>0</v>
      </c>
      <c r="I261">
        <v>0</v>
      </c>
      <c r="J261">
        <v>0</v>
      </c>
      <c r="K261" s="47"/>
    </row>
    <row r="262" spans="1:11" x14ac:dyDescent="0.25">
      <c r="A262" s="42">
        <v>46266</v>
      </c>
      <c r="B262">
        <v>10</v>
      </c>
      <c r="C262" t="s">
        <v>1015</v>
      </c>
      <c r="D262" t="s">
        <v>980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 s="47"/>
    </row>
    <row r="263" spans="1:11" x14ac:dyDescent="0.25">
      <c r="A263" s="42">
        <v>46269</v>
      </c>
      <c r="B263">
        <v>11</v>
      </c>
      <c r="C263" t="s">
        <v>958</v>
      </c>
      <c r="D263" t="s">
        <v>961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 s="47"/>
    </row>
    <row r="264" spans="1:11" x14ac:dyDescent="0.25">
      <c r="A264" s="42">
        <v>46267</v>
      </c>
      <c r="B264">
        <v>14</v>
      </c>
      <c r="C264" t="s">
        <v>966</v>
      </c>
      <c r="D264" t="s">
        <v>980</v>
      </c>
      <c r="E264">
        <v>21</v>
      </c>
      <c r="F264">
        <v>0</v>
      </c>
      <c r="G264">
        <v>0</v>
      </c>
      <c r="H264">
        <v>0</v>
      </c>
      <c r="I264">
        <v>0</v>
      </c>
      <c r="J264">
        <v>0</v>
      </c>
      <c r="K264" s="47"/>
    </row>
    <row r="265" spans="1:11" x14ac:dyDescent="0.25">
      <c r="A265" s="42">
        <v>46269</v>
      </c>
      <c r="B265">
        <v>14</v>
      </c>
      <c r="C265" t="s">
        <v>998</v>
      </c>
      <c r="D265" t="s">
        <v>976</v>
      </c>
      <c r="E265">
        <v>314</v>
      </c>
      <c r="F265">
        <v>0</v>
      </c>
      <c r="G265">
        <v>0</v>
      </c>
      <c r="H265">
        <v>0</v>
      </c>
      <c r="I265">
        <v>0</v>
      </c>
      <c r="J265">
        <v>0</v>
      </c>
      <c r="K265" s="47"/>
    </row>
    <row r="266" spans="1:11" x14ac:dyDescent="0.25">
      <c r="A266" s="42">
        <v>46269</v>
      </c>
      <c r="B266">
        <v>12</v>
      </c>
      <c r="C266" t="s">
        <v>964</v>
      </c>
      <c r="D266" t="s">
        <v>963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s="47"/>
    </row>
    <row r="267" spans="1:11" x14ac:dyDescent="0.25">
      <c r="A267" s="42">
        <v>46268</v>
      </c>
      <c r="B267">
        <v>15</v>
      </c>
      <c r="C267" t="s">
        <v>958</v>
      </c>
      <c r="D267" t="s">
        <v>965</v>
      </c>
      <c r="E267">
        <v>75</v>
      </c>
      <c r="F267">
        <v>0</v>
      </c>
      <c r="G267">
        <v>0</v>
      </c>
      <c r="H267">
        <v>0</v>
      </c>
      <c r="I267">
        <v>0</v>
      </c>
      <c r="J267">
        <v>0</v>
      </c>
      <c r="K267" s="47"/>
    </row>
    <row r="268" spans="1:11" x14ac:dyDescent="0.25">
      <c r="A268" s="42">
        <v>46274</v>
      </c>
      <c r="B268">
        <v>8</v>
      </c>
      <c r="C268" t="s">
        <v>964</v>
      </c>
      <c r="D268" t="s">
        <v>963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s="47"/>
    </row>
    <row r="269" spans="1:11" x14ac:dyDescent="0.25">
      <c r="A269" s="42">
        <v>46274</v>
      </c>
      <c r="B269">
        <v>16</v>
      </c>
      <c r="C269" t="s">
        <v>986</v>
      </c>
      <c r="D269" t="s">
        <v>977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 s="47"/>
    </row>
    <row r="270" spans="1:11" x14ac:dyDescent="0.25">
      <c r="A270" s="42">
        <v>46266</v>
      </c>
      <c r="B270">
        <v>10</v>
      </c>
      <c r="C270" t="s">
        <v>1001</v>
      </c>
      <c r="D270" t="s">
        <v>970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 s="47"/>
    </row>
    <row r="271" spans="1:11" x14ac:dyDescent="0.25">
      <c r="A271" s="42">
        <v>46275</v>
      </c>
      <c r="B271">
        <v>14</v>
      </c>
      <c r="C271" t="s">
        <v>998</v>
      </c>
      <c r="D271" t="s">
        <v>963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s="47"/>
    </row>
    <row r="272" spans="1:11" x14ac:dyDescent="0.25">
      <c r="A272" s="42">
        <v>46274</v>
      </c>
      <c r="B272">
        <v>9</v>
      </c>
      <c r="C272" t="s">
        <v>966</v>
      </c>
      <c r="D272" t="s">
        <v>3</v>
      </c>
      <c r="E272">
        <v>34</v>
      </c>
      <c r="F272">
        <v>34</v>
      </c>
      <c r="G272">
        <v>31</v>
      </c>
      <c r="H272">
        <v>0</v>
      </c>
      <c r="I272">
        <v>0</v>
      </c>
      <c r="J272">
        <v>0</v>
      </c>
      <c r="K272" s="47"/>
    </row>
    <row r="273" spans="1:11" x14ac:dyDescent="0.25">
      <c r="A273" s="42">
        <v>46267</v>
      </c>
      <c r="B273">
        <v>10</v>
      </c>
      <c r="C273" t="s">
        <v>986</v>
      </c>
      <c r="D273" t="s">
        <v>970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  <c r="K273" s="47"/>
    </row>
    <row r="274" spans="1:11" x14ac:dyDescent="0.25">
      <c r="A274" s="42">
        <v>46266</v>
      </c>
      <c r="B274">
        <v>14</v>
      </c>
      <c r="C274" t="s">
        <v>978</v>
      </c>
      <c r="D274" t="s">
        <v>967</v>
      </c>
      <c r="E274">
        <v>145</v>
      </c>
      <c r="F274">
        <v>0</v>
      </c>
      <c r="G274">
        <v>0</v>
      </c>
      <c r="H274">
        <v>0</v>
      </c>
      <c r="I274">
        <v>0</v>
      </c>
      <c r="J274">
        <v>0</v>
      </c>
      <c r="K274" s="47"/>
    </row>
    <row r="275" spans="1:11" x14ac:dyDescent="0.25">
      <c r="A275" s="42">
        <v>46267</v>
      </c>
      <c r="B275">
        <v>14</v>
      </c>
      <c r="C275" t="s">
        <v>999</v>
      </c>
      <c r="D275" t="s">
        <v>967</v>
      </c>
      <c r="E275">
        <v>227</v>
      </c>
      <c r="F275">
        <v>0</v>
      </c>
      <c r="G275">
        <v>0</v>
      </c>
      <c r="H275">
        <v>0</v>
      </c>
      <c r="I275">
        <v>0</v>
      </c>
      <c r="J275">
        <v>0</v>
      </c>
      <c r="K275" s="47"/>
    </row>
    <row r="276" spans="1:11" x14ac:dyDescent="0.25">
      <c r="A276" s="42">
        <v>46266</v>
      </c>
      <c r="B276">
        <v>15</v>
      </c>
      <c r="C276" t="s">
        <v>964</v>
      </c>
      <c r="D276" t="s">
        <v>640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s="47"/>
    </row>
    <row r="277" spans="1:11" x14ac:dyDescent="0.25">
      <c r="A277" s="42">
        <v>46276</v>
      </c>
      <c r="B277">
        <v>12</v>
      </c>
      <c r="C277" t="s">
        <v>1098</v>
      </c>
      <c r="D277" t="s">
        <v>976</v>
      </c>
      <c r="E277">
        <v>59</v>
      </c>
      <c r="F277">
        <v>0</v>
      </c>
      <c r="G277">
        <v>0</v>
      </c>
      <c r="H277">
        <v>0</v>
      </c>
      <c r="I277">
        <v>0</v>
      </c>
      <c r="J277">
        <v>0</v>
      </c>
      <c r="K277" s="47"/>
    </row>
    <row r="278" spans="1:11" x14ac:dyDescent="0.25">
      <c r="A278" s="42">
        <v>46273</v>
      </c>
      <c r="B278">
        <v>8</v>
      </c>
      <c r="C278" t="s">
        <v>978</v>
      </c>
      <c r="D278" t="s">
        <v>967</v>
      </c>
      <c r="E278">
        <v>114</v>
      </c>
      <c r="F278">
        <v>0</v>
      </c>
      <c r="G278">
        <v>0</v>
      </c>
      <c r="H278">
        <v>0</v>
      </c>
      <c r="I278">
        <v>0</v>
      </c>
      <c r="J278">
        <v>0</v>
      </c>
      <c r="K278" s="47"/>
    </row>
    <row r="279" spans="1:11" x14ac:dyDescent="0.25">
      <c r="A279" s="42">
        <v>46269</v>
      </c>
      <c r="B279">
        <v>12</v>
      </c>
      <c r="C279" t="s">
        <v>972</v>
      </c>
      <c r="D279" t="s">
        <v>967</v>
      </c>
      <c r="E279">
        <v>29</v>
      </c>
      <c r="F279">
        <v>0</v>
      </c>
      <c r="G279">
        <v>0</v>
      </c>
      <c r="H279">
        <v>0</v>
      </c>
      <c r="I279">
        <v>0</v>
      </c>
      <c r="J279">
        <v>0</v>
      </c>
      <c r="K279" s="47"/>
    </row>
    <row r="280" spans="1:11" x14ac:dyDescent="0.25">
      <c r="A280" s="42">
        <v>46267</v>
      </c>
      <c r="B280">
        <v>15</v>
      </c>
      <c r="C280" t="s">
        <v>962</v>
      </c>
      <c r="D280" t="s">
        <v>976</v>
      </c>
      <c r="E280">
        <v>473</v>
      </c>
      <c r="F280">
        <v>0</v>
      </c>
      <c r="G280">
        <v>0</v>
      </c>
      <c r="H280">
        <v>0</v>
      </c>
      <c r="I280">
        <v>0</v>
      </c>
      <c r="J280">
        <v>0</v>
      </c>
      <c r="K280" s="47"/>
    </row>
    <row r="281" spans="1:11" x14ac:dyDescent="0.25">
      <c r="A281" s="42">
        <v>46275</v>
      </c>
      <c r="B281">
        <v>10</v>
      </c>
      <c r="C281" t="s">
        <v>972</v>
      </c>
      <c r="D281" t="s">
        <v>959</v>
      </c>
      <c r="E281">
        <v>41</v>
      </c>
      <c r="F281">
        <v>0</v>
      </c>
      <c r="G281">
        <v>0</v>
      </c>
      <c r="H281">
        <v>0</v>
      </c>
      <c r="I281">
        <v>0</v>
      </c>
      <c r="J281">
        <v>0</v>
      </c>
      <c r="K281" s="47"/>
    </row>
    <row r="282" spans="1:11" x14ac:dyDescent="0.25">
      <c r="A282" s="42">
        <v>46274</v>
      </c>
      <c r="B282">
        <v>16</v>
      </c>
      <c r="C282" t="s">
        <v>958</v>
      </c>
      <c r="D282" t="s">
        <v>973</v>
      </c>
      <c r="E282">
        <v>351</v>
      </c>
      <c r="F282">
        <v>0</v>
      </c>
      <c r="G282">
        <v>0</v>
      </c>
      <c r="H282">
        <v>0</v>
      </c>
      <c r="I282">
        <v>0</v>
      </c>
      <c r="J282">
        <v>0</v>
      </c>
      <c r="K282" s="47"/>
    </row>
    <row r="283" spans="1:11" x14ac:dyDescent="0.25">
      <c r="A283" s="42">
        <v>46266</v>
      </c>
      <c r="B283">
        <v>16</v>
      </c>
      <c r="C283" t="s">
        <v>986</v>
      </c>
      <c r="D283" t="s">
        <v>977</v>
      </c>
      <c r="E283">
        <v>9</v>
      </c>
      <c r="F283">
        <v>0</v>
      </c>
      <c r="G283">
        <v>0</v>
      </c>
      <c r="H283">
        <v>0</v>
      </c>
      <c r="I283">
        <v>0</v>
      </c>
      <c r="J283">
        <v>0</v>
      </c>
      <c r="K283" s="47"/>
    </row>
    <row r="284" spans="1:11" x14ac:dyDescent="0.25">
      <c r="A284" s="42">
        <v>46275</v>
      </c>
      <c r="B284">
        <v>10</v>
      </c>
      <c r="C284" t="s">
        <v>972</v>
      </c>
      <c r="D284" t="s">
        <v>977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 s="47"/>
    </row>
    <row r="285" spans="1:11" x14ac:dyDescent="0.25">
      <c r="A285" s="42">
        <v>46275</v>
      </c>
      <c r="B285">
        <v>10</v>
      </c>
      <c r="C285" t="s">
        <v>1000</v>
      </c>
      <c r="D285" t="s">
        <v>980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0</v>
      </c>
      <c r="K285" s="47"/>
    </row>
    <row r="286" spans="1:11" x14ac:dyDescent="0.25">
      <c r="A286" s="42">
        <v>46276</v>
      </c>
      <c r="B286">
        <v>9</v>
      </c>
      <c r="C286" t="s">
        <v>998</v>
      </c>
      <c r="D286" t="s">
        <v>973</v>
      </c>
      <c r="E286">
        <v>8</v>
      </c>
      <c r="F286">
        <v>0</v>
      </c>
      <c r="G286">
        <v>0</v>
      </c>
      <c r="H286">
        <v>0</v>
      </c>
      <c r="I286">
        <v>0</v>
      </c>
      <c r="J286">
        <v>0</v>
      </c>
      <c r="K286" s="47"/>
    </row>
    <row r="287" spans="1:11" x14ac:dyDescent="0.25">
      <c r="A287" s="42">
        <v>46275</v>
      </c>
      <c r="B287">
        <v>8</v>
      </c>
      <c r="C287" t="s">
        <v>964</v>
      </c>
      <c r="D287" t="s">
        <v>3</v>
      </c>
      <c r="E287">
        <v>19</v>
      </c>
      <c r="F287">
        <v>19</v>
      </c>
      <c r="G287">
        <v>15</v>
      </c>
      <c r="H287">
        <v>0</v>
      </c>
      <c r="I287">
        <v>0</v>
      </c>
      <c r="J287">
        <v>0</v>
      </c>
      <c r="K287" s="47"/>
    </row>
    <row r="288" spans="1:11" x14ac:dyDescent="0.25">
      <c r="A288" s="42">
        <v>46273</v>
      </c>
      <c r="B288">
        <v>11</v>
      </c>
      <c r="C288" t="s">
        <v>978</v>
      </c>
      <c r="D288" t="s">
        <v>976</v>
      </c>
      <c r="E288">
        <v>828</v>
      </c>
      <c r="F288">
        <v>0</v>
      </c>
      <c r="G288">
        <v>0</v>
      </c>
      <c r="H288">
        <v>0</v>
      </c>
      <c r="I288">
        <v>0</v>
      </c>
      <c r="J288">
        <v>0</v>
      </c>
      <c r="K288" s="47"/>
    </row>
    <row r="289" spans="1:11" x14ac:dyDescent="0.25">
      <c r="A289" s="42">
        <v>46269</v>
      </c>
      <c r="B289">
        <v>12</v>
      </c>
      <c r="C289" t="s">
        <v>958</v>
      </c>
      <c r="D289" t="s">
        <v>977</v>
      </c>
      <c r="E289">
        <v>10</v>
      </c>
      <c r="F289">
        <v>0</v>
      </c>
      <c r="G289">
        <v>0</v>
      </c>
      <c r="H289">
        <v>0</v>
      </c>
      <c r="I289">
        <v>0</v>
      </c>
      <c r="J289">
        <v>0</v>
      </c>
      <c r="K289" s="47"/>
    </row>
    <row r="290" spans="1:11" x14ac:dyDescent="0.25">
      <c r="A290" s="42">
        <v>46266</v>
      </c>
      <c r="B290">
        <v>9</v>
      </c>
      <c r="C290" t="s">
        <v>1001</v>
      </c>
      <c r="D290" t="s">
        <v>976</v>
      </c>
      <c r="E290">
        <v>117</v>
      </c>
      <c r="F290">
        <v>0</v>
      </c>
      <c r="G290">
        <v>0</v>
      </c>
      <c r="H290">
        <v>0</v>
      </c>
      <c r="I290">
        <v>0</v>
      </c>
      <c r="J290">
        <v>0</v>
      </c>
      <c r="K290" s="47"/>
    </row>
    <row r="291" spans="1:11" x14ac:dyDescent="0.25">
      <c r="A291" s="42">
        <v>46273</v>
      </c>
      <c r="B291">
        <v>14</v>
      </c>
      <c r="C291" t="s">
        <v>1015</v>
      </c>
      <c r="D291" t="s">
        <v>965</v>
      </c>
      <c r="E291">
        <v>16</v>
      </c>
      <c r="F291">
        <v>0</v>
      </c>
      <c r="G291">
        <v>0</v>
      </c>
      <c r="H291">
        <v>0</v>
      </c>
      <c r="I291">
        <v>0</v>
      </c>
      <c r="J291">
        <v>0</v>
      </c>
      <c r="K291" s="47"/>
    </row>
    <row r="292" spans="1:11" x14ac:dyDescent="0.25">
      <c r="A292" s="42">
        <v>46275</v>
      </c>
      <c r="B292">
        <v>15</v>
      </c>
      <c r="C292" t="s">
        <v>986</v>
      </c>
      <c r="D292" t="s">
        <v>976</v>
      </c>
      <c r="E292">
        <v>839</v>
      </c>
      <c r="F292">
        <v>0</v>
      </c>
      <c r="G292">
        <v>0</v>
      </c>
      <c r="H292">
        <v>0</v>
      </c>
      <c r="I292">
        <v>0</v>
      </c>
      <c r="J292">
        <v>0</v>
      </c>
      <c r="K292" s="47"/>
    </row>
    <row r="293" spans="1:11" x14ac:dyDescent="0.25">
      <c r="A293" s="42">
        <v>46268</v>
      </c>
      <c r="B293">
        <v>15</v>
      </c>
      <c r="C293" t="s">
        <v>978</v>
      </c>
      <c r="D293" t="s">
        <v>980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 s="47"/>
    </row>
    <row r="294" spans="1:11" x14ac:dyDescent="0.25">
      <c r="A294" s="42">
        <v>46274</v>
      </c>
      <c r="B294">
        <v>11</v>
      </c>
      <c r="C294" t="s">
        <v>1098</v>
      </c>
      <c r="D294" t="s">
        <v>963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s="47"/>
    </row>
    <row r="295" spans="1:11" x14ac:dyDescent="0.25">
      <c r="A295" s="42">
        <v>46276</v>
      </c>
      <c r="B295">
        <v>12</v>
      </c>
      <c r="C295" t="s">
        <v>1015</v>
      </c>
      <c r="D295" t="s">
        <v>963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s="47"/>
    </row>
    <row r="296" spans="1:11" x14ac:dyDescent="0.25">
      <c r="A296" s="42">
        <v>46269</v>
      </c>
      <c r="B296">
        <v>14</v>
      </c>
      <c r="C296" t="s">
        <v>986</v>
      </c>
      <c r="D296" t="s">
        <v>961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 s="47"/>
    </row>
    <row r="297" spans="1:11" x14ac:dyDescent="0.25">
      <c r="A297" s="42">
        <v>46274</v>
      </c>
      <c r="B297">
        <v>15</v>
      </c>
      <c r="C297" t="s">
        <v>960</v>
      </c>
      <c r="D297" t="s">
        <v>965</v>
      </c>
      <c r="E297">
        <v>14</v>
      </c>
      <c r="F297">
        <v>0</v>
      </c>
      <c r="G297">
        <v>0</v>
      </c>
      <c r="H297">
        <v>0</v>
      </c>
      <c r="I297">
        <v>0</v>
      </c>
      <c r="J297">
        <v>0</v>
      </c>
      <c r="K297" s="47"/>
    </row>
    <row r="298" spans="1:11" x14ac:dyDescent="0.25">
      <c r="A298" s="42">
        <v>46266</v>
      </c>
      <c r="B298">
        <v>12</v>
      </c>
      <c r="C298" t="s">
        <v>960</v>
      </c>
      <c r="D298" t="s">
        <v>640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s="47"/>
    </row>
    <row r="299" spans="1:11" x14ac:dyDescent="0.25">
      <c r="A299" s="42">
        <v>46266</v>
      </c>
      <c r="B299">
        <v>14</v>
      </c>
      <c r="C299" t="s">
        <v>978</v>
      </c>
      <c r="D299" t="s">
        <v>973</v>
      </c>
      <c r="E299">
        <v>424</v>
      </c>
      <c r="F299">
        <v>0</v>
      </c>
      <c r="G299">
        <v>0</v>
      </c>
      <c r="H299">
        <v>0</v>
      </c>
      <c r="I299">
        <v>0</v>
      </c>
      <c r="J299">
        <v>0</v>
      </c>
      <c r="K299" s="47"/>
    </row>
    <row r="300" spans="1:11" x14ac:dyDescent="0.25">
      <c r="A300" s="42">
        <v>46269</v>
      </c>
      <c r="B300">
        <v>14</v>
      </c>
      <c r="C300" t="s">
        <v>978</v>
      </c>
      <c r="D300" t="s">
        <v>3</v>
      </c>
      <c r="E300">
        <v>32</v>
      </c>
      <c r="F300">
        <v>32</v>
      </c>
      <c r="G300">
        <v>16</v>
      </c>
      <c r="H300">
        <v>4</v>
      </c>
      <c r="I300">
        <v>0</v>
      </c>
      <c r="J300">
        <v>0</v>
      </c>
      <c r="K300" s="47"/>
    </row>
    <row r="301" spans="1:11" x14ac:dyDescent="0.25">
      <c r="A301" s="42">
        <v>46275</v>
      </c>
      <c r="B301">
        <v>10</v>
      </c>
      <c r="C301" t="s">
        <v>1528</v>
      </c>
      <c r="D301" t="s">
        <v>640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47"/>
    </row>
    <row r="302" spans="1:11" x14ac:dyDescent="0.25">
      <c r="A302" s="42">
        <v>46269</v>
      </c>
      <c r="B302">
        <v>11</v>
      </c>
      <c r="C302" t="s">
        <v>962</v>
      </c>
      <c r="D302" t="s">
        <v>961</v>
      </c>
      <c r="E302">
        <v>6</v>
      </c>
      <c r="F302">
        <v>0</v>
      </c>
      <c r="G302">
        <v>0</v>
      </c>
      <c r="H302">
        <v>0</v>
      </c>
      <c r="I302">
        <v>0</v>
      </c>
      <c r="J302">
        <v>0</v>
      </c>
      <c r="K302" s="47"/>
    </row>
    <row r="303" spans="1:11" x14ac:dyDescent="0.25">
      <c r="A303" s="42">
        <v>46268</v>
      </c>
      <c r="B303">
        <v>9</v>
      </c>
      <c r="C303" t="s">
        <v>964</v>
      </c>
      <c r="D303" t="s">
        <v>3</v>
      </c>
      <c r="E303">
        <v>21</v>
      </c>
      <c r="F303">
        <v>21</v>
      </c>
      <c r="G303">
        <v>17</v>
      </c>
      <c r="H303">
        <v>2</v>
      </c>
      <c r="I303">
        <v>0</v>
      </c>
      <c r="J303">
        <v>0</v>
      </c>
      <c r="K303" s="47"/>
    </row>
    <row r="304" spans="1:11" x14ac:dyDescent="0.25">
      <c r="A304" s="42">
        <v>46267</v>
      </c>
      <c r="B304">
        <v>10</v>
      </c>
      <c r="C304" t="s">
        <v>998</v>
      </c>
      <c r="D304" t="s">
        <v>963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s="47"/>
    </row>
    <row r="305" spans="1:11" x14ac:dyDescent="0.25">
      <c r="A305" s="42">
        <v>46276</v>
      </c>
      <c r="B305">
        <v>15</v>
      </c>
      <c r="C305" t="s">
        <v>960</v>
      </c>
      <c r="D305" t="s">
        <v>973</v>
      </c>
      <c r="E305">
        <v>94</v>
      </c>
      <c r="F305">
        <v>0</v>
      </c>
      <c r="G305">
        <v>0</v>
      </c>
      <c r="H305">
        <v>0</v>
      </c>
      <c r="I305">
        <v>0</v>
      </c>
      <c r="J305">
        <v>0</v>
      </c>
      <c r="K305" s="47"/>
    </row>
    <row r="306" spans="1:11" x14ac:dyDescent="0.25">
      <c r="A306" s="42">
        <v>46276</v>
      </c>
      <c r="B306">
        <v>16</v>
      </c>
      <c r="C306" t="s">
        <v>972</v>
      </c>
      <c r="D306" t="s">
        <v>973</v>
      </c>
      <c r="E306">
        <v>12</v>
      </c>
      <c r="F306">
        <v>0</v>
      </c>
      <c r="G306">
        <v>0</v>
      </c>
      <c r="H306">
        <v>0</v>
      </c>
      <c r="I306">
        <v>0</v>
      </c>
      <c r="J306">
        <v>0</v>
      </c>
      <c r="K306" s="47"/>
    </row>
    <row r="307" spans="1:11" x14ac:dyDescent="0.25">
      <c r="A307" s="42">
        <v>46266</v>
      </c>
      <c r="B307">
        <v>10</v>
      </c>
      <c r="C307" t="s">
        <v>972</v>
      </c>
      <c r="D307" t="s">
        <v>967</v>
      </c>
      <c r="E307">
        <v>9</v>
      </c>
      <c r="F307">
        <v>0</v>
      </c>
      <c r="G307">
        <v>0</v>
      </c>
      <c r="H307">
        <v>0</v>
      </c>
      <c r="I307">
        <v>0</v>
      </c>
      <c r="J307">
        <v>0</v>
      </c>
      <c r="K307" s="47"/>
    </row>
    <row r="308" spans="1:11" x14ac:dyDescent="0.25">
      <c r="A308" s="42">
        <v>46275</v>
      </c>
      <c r="B308">
        <v>14</v>
      </c>
      <c r="C308" t="s">
        <v>986</v>
      </c>
      <c r="D308" t="s">
        <v>970</v>
      </c>
      <c r="E308">
        <v>11</v>
      </c>
      <c r="F308">
        <v>0</v>
      </c>
      <c r="G308">
        <v>0</v>
      </c>
      <c r="H308">
        <v>0</v>
      </c>
      <c r="I308">
        <v>0</v>
      </c>
      <c r="J308">
        <v>0</v>
      </c>
      <c r="K308" s="47"/>
    </row>
    <row r="309" spans="1:11" x14ac:dyDescent="0.25">
      <c r="A309" s="42">
        <v>46274</v>
      </c>
      <c r="B309">
        <v>12</v>
      </c>
      <c r="C309" t="s">
        <v>1098</v>
      </c>
      <c r="D309" t="s">
        <v>982</v>
      </c>
      <c r="E309">
        <v>80</v>
      </c>
      <c r="F309">
        <v>0</v>
      </c>
      <c r="G309">
        <v>0</v>
      </c>
      <c r="H309">
        <v>0</v>
      </c>
      <c r="I309">
        <v>0</v>
      </c>
      <c r="J309">
        <v>0</v>
      </c>
      <c r="K309" s="47"/>
    </row>
    <row r="310" spans="1:11" x14ac:dyDescent="0.25">
      <c r="A310" s="42">
        <v>46275</v>
      </c>
      <c r="B310">
        <v>9</v>
      </c>
      <c r="C310" t="s">
        <v>1015</v>
      </c>
      <c r="D310" t="s">
        <v>971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 s="47"/>
    </row>
    <row r="311" spans="1:11" x14ac:dyDescent="0.25">
      <c r="A311" s="42">
        <v>46275</v>
      </c>
      <c r="B311">
        <v>14</v>
      </c>
      <c r="C311" t="s">
        <v>972</v>
      </c>
      <c r="D311" t="s">
        <v>963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47"/>
    </row>
    <row r="312" spans="1:11" x14ac:dyDescent="0.25">
      <c r="A312" s="42">
        <v>46276</v>
      </c>
      <c r="B312">
        <v>9</v>
      </c>
      <c r="C312" t="s">
        <v>962</v>
      </c>
      <c r="D312" t="s">
        <v>961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 s="47"/>
    </row>
    <row r="313" spans="1:11" x14ac:dyDescent="0.25">
      <c r="A313" s="42">
        <v>46266</v>
      </c>
      <c r="B313">
        <v>10</v>
      </c>
      <c r="C313" t="s">
        <v>998</v>
      </c>
      <c r="D313" t="s">
        <v>982</v>
      </c>
      <c r="E313">
        <v>551</v>
      </c>
      <c r="F313">
        <v>0</v>
      </c>
      <c r="G313">
        <v>0</v>
      </c>
      <c r="H313">
        <v>0</v>
      </c>
      <c r="I313">
        <v>0</v>
      </c>
      <c r="J313">
        <v>0</v>
      </c>
      <c r="K313" s="47"/>
    </row>
    <row r="314" spans="1:11" x14ac:dyDescent="0.25">
      <c r="A314" s="42">
        <v>46269</v>
      </c>
      <c r="B314">
        <v>11</v>
      </c>
      <c r="C314" t="s">
        <v>964</v>
      </c>
      <c r="D314" t="s">
        <v>971</v>
      </c>
      <c r="E314">
        <v>36</v>
      </c>
      <c r="F314">
        <v>0</v>
      </c>
      <c r="G314">
        <v>0</v>
      </c>
      <c r="H314">
        <v>0</v>
      </c>
      <c r="I314">
        <v>0</v>
      </c>
      <c r="J314">
        <v>0</v>
      </c>
      <c r="K314" s="47"/>
    </row>
    <row r="315" spans="1:11" x14ac:dyDescent="0.25">
      <c r="A315" s="42">
        <v>46274</v>
      </c>
      <c r="B315">
        <v>14</v>
      </c>
      <c r="C315" t="s">
        <v>968</v>
      </c>
      <c r="D315" t="s">
        <v>982</v>
      </c>
      <c r="E315">
        <v>206</v>
      </c>
      <c r="F315">
        <v>0</v>
      </c>
      <c r="G315">
        <v>0</v>
      </c>
      <c r="H315">
        <v>0</v>
      </c>
      <c r="I315">
        <v>0</v>
      </c>
      <c r="J315">
        <v>0</v>
      </c>
      <c r="K315" s="47"/>
    </row>
    <row r="316" spans="1:11" x14ac:dyDescent="0.25">
      <c r="A316" s="42">
        <v>46276</v>
      </c>
      <c r="B316">
        <v>13</v>
      </c>
      <c r="C316" t="s">
        <v>968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s="47"/>
    </row>
    <row r="317" spans="1:11" x14ac:dyDescent="0.25">
      <c r="A317" s="42">
        <v>46267</v>
      </c>
      <c r="B317">
        <v>12</v>
      </c>
      <c r="C317" t="s">
        <v>958</v>
      </c>
      <c r="D317" t="s">
        <v>961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 s="47"/>
    </row>
    <row r="318" spans="1:11" x14ac:dyDescent="0.25">
      <c r="A318" s="42">
        <v>46268</v>
      </c>
      <c r="B318">
        <v>14</v>
      </c>
      <c r="C318" t="s">
        <v>958</v>
      </c>
      <c r="D318" t="s">
        <v>3</v>
      </c>
      <c r="E318">
        <v>44</v>
      </c>
      <c r="F318">
        <v>44</v>
      </c>
      <c r="G318">
        <v>36</v>
      </c>
      <c r="H318">
        <v>4</v>
      </c>
      <c r="I318">
        <v>0</v>
      </c>
      <c r="J318">
        <v>0</v>
      </c>
      <c r="K318" s="47"/>
    </row>
    <row r="319" spans="1:11" x14ac:dyDescent="0.25">
      <c r="A319" s="42">
        <v>46269</v>
      </c>
      <c r="B319">
        <v>12</v>
      </c>
      <c r="C319" t="s">
        <v>958</v>
      </c>
      <c r="D319" t="s">
        <v>640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s="47"/>
    </row>
    <row r="320" spans="1:11" x14ac:dyDescent="0.25">
      <c r="A320" s="42">
        <v>46274</v>
      </c>
      <c r="B320">
        <v>10</v>
      </c>
      <c r="C320" t="s">
        <v>968</v>
      </c>
      <c r="D320" t="s">
        <v>975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 s="47"/>
    </row>
    <row r="321" spans="1:11" x14ac:dyDescent="0.25">
      <c r="A321" s="42">
        <v>46275</v>
      </c>
      <c r="B321">
        <v>10</v>
      </c>
      <c r="C321" t="s">
        <v>1528</v>
      </c>
      <c r="D321" t="s">
        <v>973</v>
      </c>
      <c r="E321">
        <v>198</v>
      </c>
      <c r="F321">
        <v>0</v>
      </c>
      <c r="G321">
        <v>0</v>
      </c>
      <c r="H321">
        <v>0</v>
      </c>
      <c r="I321">
        <v>0</v>
      </c>
      <c r="J321">
        <v>0</v>
      </c>
      <c r="K321" s="47"/>
    </row>
    <row r="322" spans="1:11" x14ac:dyDescent="0.25">
      <c r="A322" s="42">
        <v>46268</v>
      </c>
      <c r="B322">
        <v>10</v>
      </c>
      <c r="C322" t="s">
        <v>962</v>
      </c>
      <c r="D322" t="s">
        <v>967</v>
      </c>
      <c r="E322">
        <v>36</v>
      </c>
      <c r="F322">
        <v>0</v>
      </c>
      <c r="G322">
        <v>0</v>
      </c>
      <c r="H322">
        <v>0</v>
      </c>
      <c r="I322">
        <v>0</v>
      </c>
      <c r="J322">
        <v>0</v>
      </c>
      <c r="K322" s="47"/>
    </row>
    <row r="323" spans="1:11" x14ac:dyDescent="0.25">
      <c r="A323" s="42">
        <v>46274</v>
      </c>
      <c r="B323">
        <v>9</v>
      </c>
      <c r="C323" t="s">
        <v>998</v>
      </c>
      <c r="D323" t="s">
        <v>963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s="47"/>
    </row>
    <row r="324" spans="1:11" x14ac:dyDescent="0.25">
      <c r="A324" s="42">
        <v>46274</v>
      </c>
      <c r="B324">
        <v>14</v>
      </c>
      <c r="C324" t="s">
        <v>1528</v>
      </c>
      <c r="D324" t="s">
        <v>640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s="47"/>
    </row>
    <row r="325" spans="1:11" x14ac:dyDescent="0.25">
      <c r="A325" s="42">
        <v>46276</v>
      </c>
      <c r="B325">
        <v>10</v>
      </c>
      <c r="C325" t="s">
        <v>960</v>
      </c>
      <c r="D325" t="s">
        <v>982</v>
      </c>
      <c r="E325">
        <v>243</v>
      </c>
      <c r="F325">
        <v>0</v>
      </c>
      <c r="G325">
        <v>0</v>
      </c>
      <c r="H325">
        <v>0</v>
      </c>
      <c r="I325">
        <v>0</v>
      </c>
      <c r="J325">
        <v>0</v>
      </c>
      <c r="K325" s="47"/>
    </row>
    <row r="326" spans="1:11" x14ac:dyDescent="0.25">
      <c r="A326" s="42">
        <v>46274</v>
      </c>
      <c r="B326">
        <v>12</v>
      </c>
      <c r="C326" t="s">
        <v>968</v>
      </c>
      <c r="D326" t="s">
        <v>965</v>
      </c>
      <c r="E326">
        <v>23</v>
      </c>
      <c r="F326">
        <v>0</v>
      </c>
      <c r="G326">
        <v>0</v>
      </c>
      <c r="H326">
        <v>0</v>
      </c>
      <c r="I326">
        <v>0</v>
      </c>
      <c r="J326">
        <v>0</v>
      </c>
      <c r="K326" s="47"/>
    </row>
    <row r="327" spans="1:11" x14ac:dyDescent="0.25">
      <c r="A327" s="42">
        <v>46275</v>
      </c>
      <c r="B327">
        <v>8</v>
      </c>
      <c r="C327" t="s">
        <v>1098</v>
      </c>
      <c r="D327" t="s">
        <v>640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s="47"/>
    </row>
    <row r="328" spans="1:11" x14ac:dyDescent="0.25">
      <c r="A328" s="42">
        <v>46267</v>
      </c>
      <c r="B328">
        <v>10</v>
      </c>
      <c r="C328" t="s">
        <v>1001</v>
      </c>
      <c r="D328" t="s">
        <v>959</v>
      </c>
      <c r="E328">
        <v>34</v>
      </c>
      <c r="F328">
        <v>0</v>
      </c>
      <c r="G328">
        <v>0</v>
      </c>
      <c r="H328">
        <v>0</v>
      </c>
      <c r="I328">
        <v>0</v>
      </c>
      <c r="J328">
        <v>0</v>
      </c>
      <c r="K328" s="47"/>
    </row>
    <row r="329" spans="1:11" x14ac:dyDescent="0.25">
      <c r="A329" s="42">
        <v>46274</v>
      </c>
      <c r="B329">
        <v>14</v>
      </c>
      <c r="C329" t="s">
        <v>968</v>
      </c>
      <c r="D329" t="s">
        <v>971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 s="47"/>
    </row>
    <row r="330" spans="1:11" x14ac:dyDescent="0.25">
      <c r="A330" s="42">
        <v>46276</v>
      </c>
      <c r="B330">
        <v>10</v>
      </c>
      <c r="C330" t="s">
        <v>968</v>
      </c>
      <c r="D330" t="s">
        <v>961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 s="47"/>
    </row>
    <row r="331" spans="1:11" x14ac:dyDescent="0.25">
      <c r="A331" s="42">
        <v>46268</v>
      </c>
      <c r="B331">
        <v>14</v>
      </c>
      <c r="C331" t="s">
        <v>966</v>
      </c>
      <c r="D331" t="s">
        <v>640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s="47"/>
    </row>
    <row r="332" spans="1:11" x14ac:dyDescent="0.25">
      <c r="A332" s="42">
        <v>46267</v>
      </c>
      <c r="B332">
        <v>15</v>
      </c>
      <c r="C332" t="s">
        <v>1098</v>
      </c>
      <c r="D332" t="s">
        <v>970</v>
      </c>
      <c r="E332">
        <v>4</v>
      </c>
      <c r="F332">
        <v>0</v>
      </c>
      <c r="G332">
        <v>0</v>
      </c>
      <c r="H332">
        <v>0</v>
      </c>
      <c r="I332">
        <v>0</v>
      </c>
      <c r="J332">
        <v>0</v>
      </c>
      <c r="K332" s="47"/>
    </row>
    <row r="333" spans="1:11" x14ac:dyDescent="0.25">
      <c r="A333" s="42">
        <v>46268</v>
      </c>
      <c r="B333">
        <v>12</v>
      </c>
      <c r="C333" t="s">
        <v>972</v>
      </c>
      <c r="D333" t="s">
        <v>967</v>
      </c>
      <c r="E333">
        <v>53</v>
      </c>
      <c r="F333">
        <v>0</v>
      </c>
      <c r="G333">
        <v>0</v>
      </c>
      <c r="H333">
        <v>0</v>
      </c>
      <c r="I333">
        <v>0</v>
      </c>
      <c r="J333">
        <v>0</v>
      </c>
      <c r="K333" s="47"/>
    </row>
    <row r="334" spans="1:11" x14ac:dyDescent="0.25">
      <c r="A334" s="42">
        <v>46266</v>
      </c>
      <c r="B334">
        <v>10</v>
      </c>
      <c r="C334" t="s">
        <v>1085</v>
      </c>
      <c r="D334" t="s">
        <v>970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 s="47"/>
    </row>
    <row r="335" spans="1:11" x14ac:dyDescent="0.25">
      <c r="A335" s="42">
        <v>46276</v>
      </c>
      <c r="B335">
        <v>12</v>
      </c>
      <c r="C335" t="s">
        <v>964</v>
      </c>
      <c r="D335" t="s">
        <v>973</v>
      </c>
      <c r="E335">
        <v>487</v>
      </c>
      <c r="F335">
        <v>0</v>
      </c>
      <c r="G335">
        <v>0</v>
      </c>
      <c r="H335">
        <v>0</v>
      </c>
      <c r="I335">
        <v>0</v>
      </c>
      <c r="J335">
        <v>0</v>
      </c>
      <c r="K335" s="47"/>
    </row>
    <row r="336" spans="1:11" x14ac:dyDescent="0.25">
      <c r="A336" s="42">
        <v>46268</v>
      </c>
      <c r="B336">
        <v>9</v>
      </c>
      <c r="C336" t="s">
        <v>1001</v>
      </c>
      <c r="D336" t="s">
        <v>977</v>
      </c>
      <c r="E336">
        <v>10</v>
      </c>
      <c r="F336">
        <v>0</v>
      </c>
      <c r="G336">
        <v>0</v>
      </c>
      <c r="H336">
        <v>0</v>
      </c>
      <c r="I336">
        <v>0</v>
      </c>
      <c r="J336">
        <v>0</v>
      </c>
      <c r="K336" s="47"/>
    </row>
    <row r="337" spans="1:11" x14ac:dyDescent="0.25">
      <c r="A337" s="42">
        <v>46276</v>
      </c>
      <c r="B337">
        <v>12</v>
      </c>
      <c r="C337" t="s">
        <v>960</v>
      </c>
      <c r="D337" t="s">
        <v>3</v>
      </c>
      <c r="E337">
        <v>10</v>
      </c>
      <c r="F337">
        <v>10</v>
      </c>
      <c r="G337">
        <v>9</v>
      </c>
      <c r="H337">
        <v>0</v>
      </c>
      <c r="I337">
        <v>0</v>
      </c>
      <c r="J337">
        <v>0</v>
      </c>
      <c r="K337" s="47"/>
    </row>
    <row r="338" spans="1:11" x14ac:dyDescent="0.25">
      <c r="A338" s="42">
        <v>46268</v>
      </c>
      <c r="B338">
        <v>11</v>
      </c>
      <c r="C338" t="s">
        <v>962</v>
      </c>
      <c r="D338" t="s">
        <v>970</v>
      </c>
      <c r="E338">
        <v>10</v>
      </c>
      <c r="F338">
        <v>0</v>
      </c>
      <c r="G338">
        <v>0</v>
      </c>
      <c r="H338">
        <v>0</v>
      </c>
      <c r="I338">
        <v>0</v>
      </c>
      <c r="J338">
        <v>0</v>
      </c>
      <c r="K338" s="47"/>
    </row>
    <row r="339" spans="1:11" x14ac:dyDescent="0.25">
      <c r="A339" s="42">
        <v>46268</v>
      </c>
      <c r="B339">
        <v>14</v>
      </c>
      <c r="C339" t="s">
        <v>972</v>
      </c>
      <c r="D339" t="s">
        <v>969</v>
      </c>
      <c r="E339">
        <v>3</v>
      </c>
      <c r="F339">
        <v>3</v>
      </c>
      <c r="G339">
        <v>0</v>
      </c>
      <c r="H339">
        <v>0</v>
      </c>
      <c r="I339">
        <v>0</v>
      </c>
      <c r="J339">
        <v>0</v>
      </c>
      <c r="K339" s="47"/>
    </row>
    <row r="340" spans="1:11" x14ac:dyDescent="0.25">
      <c r="A340" s="42">
        <v>46273</v>
      </c>
      <c r="B340">
        <v>15</v>
      </c>
      <c r="C340" t="s">
        <v>966</v>
      </c>
      <c r="D340" t="s">
        <v>973</v>
      </c>
      <c r="E340">
        <v>282</v>
      </c>
      <c r="F340">
        <v>0</v>
      </c>
      <c r="G340">
        <v>0</v>
      </c>
      <c r="H340">
        <v>0</v>
      </c>
      <c r="I340">
        <v>0</v>
      </c>
      <c r="J340">
        <v>0</v>
      </c>
      <c r="K340" s="47"/>
    </row>
    <row r="341" spans="1:11" x14ac:dyDescent="0.25">
      <c r="A341" s="42">
        <v>46274</v>
      </c>
      <c r="B341">
        <v>8</v>
      </c>
      <c r="C341" t="s">
        <v>1000</v>
      </c>
      <c r="D341" t="s">
        <v>982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 s="47"/>
    </row>
    <row r="342" spans="1:11" x14ac:dyDescent="0.25">
      <c r="A342" s="42">
        <v>46276</v>
      </c>
      <c r="B342">
        <v>15</v>
      </c>
      <c r="C342" t="s">
        <v>964</v>
      </c>
      <c r="D342" t="s">
        <v>640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s="47"/>
    </row>
    <row r="343" spans="1:11" x14ac:dyDescent="0.25">
      <c r="A343" s="42">
        <v>46273</v>
      </c>
      <c r="B343">
        <v>14</v>
      </c>
      <c r="C343" t="s">
        <v>986</v>
      </c>
      <c r="D343" t="s">
        <v>982</v>
      </c>
      <c r="E343">
        <v>342</v>
      </c>
      <c r="F343">
        <v>0</v>
      </c>
      <c r="G343">
        <v>0</v>
      </c>
      <c r="H343">
        <v>0</v>
      </c>
      <c r="I343">
        <v>0</v>
      </c>
      <c r="J343">
        <v>0</v>
      </c>
      <c r="K343" s="47"/>
    </row>
    <row r="344" spans="1:11" x14ac:dyDescent="0.25">
      <c r="A344" s="42">
        <v>46268</v>
      </c>
      <c r="B344">
        <v>8</v>
      </c>
      <c r="C344" t="s">
        <v>1098</v>
      </c>
      <c r="D344" t="s">
        <v>640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s="47"/>
    </row>
    <row r="345" spans="1:11" x14ac:dyDescent="0.25">
      <c r="A345" s="42">
        <v>46274</v>
      </c>
      <c r="B345">
        <v>14</v>
      </c>
      <c r="C345" t="s">
        <v>968</v>
      </c>
      <c r="D345" t="s">
        <v>973</v>
      </c>
      <c r="E345">
        <v>192</v>
      </c>
      <c r="F345">
        <v>0</v>
      </c>
      <c r="G345">
        <v>0</v>
      </c>
      <c r="H345">
        <v>0</v>
      </c>
      <c r="I345">
        <v>0</v>
      </c>
      <c r="J345">
        <v>0</v>
      </c>
      <c r="K345" s="47"/>
    </row>
    <row r="346" spans="1:11" x14ac:dyDescent="0.25">
      <c r="A346" s="42">
        <v>46274</v>
      </c>
      <c r="B346">
        <v>15</v>
      </c>
      <c r="C346" t="s">
        <v>958</v>
      </c>
      <c r="D346" t="s">
        <v>982</v>
      </c>
      <c r="E346">
        <v>374</v>
      </c>
      <c r="F346">
        <v>0</v>
      </c>
      <c r="G346">
        <v>0</v>
      </c>
      <c r="H346">
        <v>0</v>
      </c>
      <c r="I346">
        <v>0</v>
      </c>
      <c r="J346">
        <v>0</v>
      </c>
      <c r="K346" s="47"/>
    </row>
    <row r="347" spans="1:11" x14ac:dyDescent="0.25">
      <c r="A347" s="42">
        <v>46267</v>
      </c>
      <c r="B347">
        <v>11</v>
      </c>
      <c r="C347" t="s">
        <v>1015</v>
      </c>
      <c r="D347" t="s">
        <v>3</v>
      </c>
      <c r="E347">
        <v>8</v>
      </c>
      <c r="F347">
        <v>8</v>
      </c>
      <c r="G347">
        <v>7</v>
      </c>
      <c r="H347">
        <v>0</v>
      </c>
      <c r="I347">
        <v>0</v>
      </c>
      <c r="J347">
        <v>0</v>
      </c>
      <c r="K347" s="47"/>
    </row>
    <row r="348" spans="1:11" x14ac:dyDescent="0.25">
      <c r="A348" s="42">
        <v>46274</v>
      </c>
      <c r="B348">
        <v>8</v>
      </c>
      <c r="C348" t="s">
        <v>960</v>
      </c>
      <c r="D348" t="s">
        <v>3</v>
      </c>
      <c r="E348">
        <v>10</v>
      </c>
      <c r="F348">
        <v>10</v>
      </c>
      <c r="G348">
        <v>6</v>
      </c>
      <c r="H348">
        <v>4</v>
      </c>
      <c r="I348">
        <v>0</v>
      </c>
      <c r="J348">
        <v>0</v>
      </c>
      <c r="K348" s="47"/>
    </row>
    <row r="349" spans="1:11" x14ac:dyDescent="0.25">
      <c r="A349" s="42">
        <v>46275</v>
      </c>
      <c r="B349">
        <v>15</v>
      </c>
      <c r="C349" t="s">
        <v>962</v>
      </c>
      <c r="D349" t="s">
        <v>965</v>
      </c>
      <c r="E349">
        <v>127</v>
      </c>
      <c r="F349">
        <v>0</v>
      </c>
      <c r="G349">
        <v>0</v>
      </c>
      <c r="H349">
        <v>0</v>
      </c>
      <c r="I349">
        <v>0</v>
      </c>
      <c r="J349">
        <v>0</v>
      </c>
      <c r="K349" s="47"/>
    </row>
    <row r="350" spans="1:11" x14ac:dyDescent="0.25">
      <c r="A350" s="42">
        <v>46273</v>
      </c>
      <c r="B350">
        <v>16</v>
      </c>
      <c r="C350" t="s">
        <v>978</v>
      </c>
      <c r="D350" t="s">
        <v>975</v>
      </c>
      <c r="E350">
        <v>4</v>
      </c>
      <c r="F350">
        <v>0</v>
      </c>
      <c r="G350">
        <v>0</v>
      </c>
      <c r="H350">
        <v>0</v>
      </c>
      <c r="I350">
        <v>0</v>
      </c>
      <c r="J350">
        <v>0</v>
      </c>
      <c r="K350" s="47"/>
    </row>
    <row r="351" spans="1:11" x14ac:dyDescent="0.25">
      <c r="A351" s="42">
        <v>46269</v>
      </c>
      <c r="B351">
        <v>9</v>
      </c>
      <c r="C351" t="s">
        <v>972</v>
      </c>
      <c r="D351" t="s">
        <v>965</v>
      </c>
      <c r="E351">
        <v>15</v>
      </c>
      <c r="F351">
        <v>0</v>
      </c>
      <c r="G351">
        <v>0</v>
      </c>
      <c r="H351">
        <v>0</v>
      </c>
      <c r="I351">
        <v>0</v>
      </c>
      <c r="J351">
        <v>0</v>
      </c>
      <c r="K351" s="47"/>
    </row>
    <row r="352" spans="1:11" x14ac:dyDescent="0.25">
      <c r="A352" s="42">
        <v>46269</v>
      </c>
      <c r="B352">
        <v>8</v>
      </c>
      <c r="C352" t="s">
        <v>1098</v>
      </c>
      <c r="D352" t="s">
        <v>640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s="47"/>
    </row>
    <row r="353" spans="1:11" x14ac:dyDescent="0.25">
      <c r="A353" s="42">
        <v>46269</v>
      </c>
      <c r="B353">
        <v>15</v>
      </c>
      <c r="C353" t="s">
        <v>964</v>
      </c>
      <c r="D353" t="s">
        <v>980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 s="47"/>
    </row>
    <row r="354" spans="1:11" x14ac:dyDescent="0.25">
      <c r="A354" s="42">
        <v>46268</v>
      </c>
      <c r="B354">
        <v>11</v>
      </c>
      <c r="C354" t="s">
        <v>962</v>
      </c>
      <c r="D354" t="s">
        <v>971</v>
      </c>
      <c r="E354">
        <v>5</v>
      </c>
      <c r="F354">
        <v>0</v>
      </c>
      <c r="G354">
        <v>0</v>
      </c>
      <c r="H354">
        <v>0</v>
      </c>
      <c r="I354">
        <v>0</v>
      </c>
      <c r="J354">
        <v>0</v>
      </c>
      <c r="K354" s="47"/>
    </row>
    <row r="355" spans="1:11" x14ac:dyDescent="0.25">
      <c r="A355" s="42">
        <v>46275</v>
      </c>
      <c r="B355">
        <v>17</v>
      </c>
      <c r="C355" t="s">
        <v>962</v>
      </c>
      <c r="D355" t="s">
        <v>965</v>
      </c>
      <c r="E355">
        <v>9</v>
      </c>
      <c r="F355">
        <v>0</v>
      </c>
      <c r="G355">
        <v>0</v>
      </c>
      <c r="H355">
        <v>0</v>
      </c>
      <c r="I355">
        <v>0</v>
      </c>
      <c r="J355">
        <v>0</v>
      </c>
      <c r="K355" s="47"/>
    </row>
    <row r="356" spans="1:11" x14ac:dyDescent="0.25">
      <c r="A356" s="42">
        <v>46276</v>
      </c>
      <c r="B356">
        <v>14</v>
      </c>
      <c r="C356" t="s">
        <v>968</v>
      </c>
      <c r="D356" t="s">
        <v>971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 s="47"/>
    </row>
    <row r="357" spans="1:11" x14ac:dyDescent="0.25">
      <c r="A357" s="42">
        <v>46275</v>
      </c>
      <c r="B357">
        <v>12</v>
      </c>
      <c r="C357" t="s">
        <v>960</v>
      </c>
      <c r="D357" t="s">
        <v>640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s="47"/>
    </row>
    <row r="358" spans="1:11" x14ac:dyDescent="0.25">
      <c r="A358" s="42">
        <v>46273</v>
      </c>
      <c r="B358">
        <v>11</v>
      </c>
      <c r="C358" t="s">
        <v>986</v>
      </c>
      <c r="D358" t="s">
        <v>981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47"/>
    </row>
    <row r="359" spans="1:11" x14ac:dyDescent="0.25">
      <c r="A359" s="42">
        <v>46269</v>
      </c>
      <c r="B359">
        <v>9</v>
      </c>
      <c r="C359" t="s">
        <v>998</v>
      </c>
      <c r="D359" t="s">
        <v>970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 s="47"/>
    </row>
    <row r="360" spans="1:11" x14ac:dyDescent="0.25">
      <c r="A360" s="42">
        <v>46267</v>
      </c>
      <c r="B360">
        <v>13</v>
      </c>
      <c r="C360" t="s">
        <v>999</v>
      </c>
      <c r="D360" t="s">
        <v>982</v>
      </c>
      <c r="E360">
        <v>27</v>
      </c>
      <c r="F360">
        <v>0</v>
      </c>
      <c r="G360">
        <v>0</v>
      </c>
      <c r="H360">
        <v>0</v>
      </c>
      <c r="I360">
        <v>0</v>
      </c>
      <c r="J360">
        <v>0</v>
      </c>
      <c r="K360" s="47"/>
    </row>
    <row r="361" spans="1:11" x14ac:dyDescent="0.25">
      <c r="A361" s="42">
        <v>46267</v>
      </c>
      <c r="B361">
        <v>14</v>
      </c>
      <c r="C361" t="s">
        <v>972</v>
      </c>
      <c r="D361" t="s">
        <v>971</v>
      </c>
      <c r="E361">
        <v>7</v>
      </c>
      <c r="F361">
        <v>0</v>
      </c>
      <c r="G361">
        <v>0</v>
      </c>
      <c r="H361">
        <v>0</v>
      </c>
      <c r="I361">
        <v>0</v>
      </c>
      <c r="J361">
        <v>0</v>
      </c>
      <c r="K361" s="47"/>
    </row>
    <row r="362" spans="1:11" x14ac:dyDescent="0.25">
      <c r="A362" s="42">
        <v>46268</v>
      </c>
      <c r="B362">
        <v>8</v>
      </c>
      <c r="C362" t="s">
        <v>999</v>
      </c>
      <c r="D362" t="s">
        <v>959</v>
      </c>
      <c r="E362">
        <v>21</v>
      </c>
      <c r="F362">
        <v>0</v>
      </c>
      <c r="G362">
        <v>0</v>
      </c>
      <c r="H362">
        <v>0</v>
      </c>
      <c r="I362">
        <v>0</v>
      </c>
      <c r="J362">
        <v>0</v>
      </c>
      <c r="K362" s="47"/>
    </row>
    <row r="363" spans="1:11" x14ac:dyDescent="0.25">
      <c r="A363" s="42">
        <v>46269</v>
      </c>
      <c r="B363">
        <v>9</v>
      </c>
      <c r="C363" t="s">
        <v>966</v>
      </c>
      <c r="D363" t="s">
        <v>981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s="47"/>
    </row>
    <row r="364" spans="1:11" x14ac:dyDescent="0.25">
      <c r="A364" s="42">
        <v>46276</v>
      </c>
      <c r="B364">
        <v>9</v>
      </c>
      <c r="C364" t="s">
        <v>986</v>
      </c>
      <c r="D364" t="s">
        <v>981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s="47"/>
    </row>
    <row r="365" spans="1:11" x14ac:dyDescent="0.25">
      <c r="A365" s="42">
        <v>46266</v>
      </c>
      <c r="B365">
        <v>11</v>
      </c>
      <c r="C365" t="s">
        <v>1098</v>
      </c>
      <c r="D365" t="s">
        <v>975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 s="47"/>
    </row>
    <row r="366" spans="1:11" x14ac:dyDescent="0.25">
      <c r="A366" s="42">
        <v>46268</v>
      </c>
      <c r="B366">
        <v>9</v>
      </c>
      <c r="C366" t="s">
        <v>966</v>
      </c>
      <c r="D366" t="s">
        <v>959</v>
      </c>
      <c r="E366">
        <v>80</v>
      </c>
      <c r="F366">
        <v>0</v>
      </c>
      <c r="G366">
        <v>0</v>
      </c>
      <c r="H366">
        <v>0</v>
      </c>
      <c r="I366">
        <v>0</v>
      </c>
      <c r="J366">
        <v>0</v>
      </c>
      <c r="K366" s="47"/>
    </row>
    <row r="367" spans="1:11" x14ac:dyDescent="0.25">
      <c r="A367" s="42">
        <v>46269</v>
      </c>
      <c r="B367">
        <v>13</v>
      </c>
      <c r="C367" t="s">
        <v>962</v>
      </c>
      <c r="D367" t="s">
        <v>977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 s="47"/>
    </row>
    <row r="368" spans="1:11" x14ac:dyDescent="0.25">
      <c r="A368" s="42">
        <v>46274</v>
      </c>
      <c r="B368">
        <v>15</v>
      </c>
      <c r="C368" t="s">
        <v>958</v>
      </c>
      <c r="D368" t="s">
        <v>959</v>
      </c>
      <c r="E368">
        <v>156</v>
      </c>
      <c r="F368">
        <v>0</v>
      </c>
      <c r="G368">
        <v>0</v>
      </c>
      <c r="H368">
        <v>0</v>
      </c>
      <c r="I368">
        <v>0</v>
      </c>
      <c r="J368">
        <v>0</v>
      </c>
      <c r="K368" s="47"/>
    </row>
    <row r="369" spans="1:11" x14ac:dyDescent="0.25">
      <c r="A369" s="42">
        <v>46276</v>
      </c>
      <c r="B369">
        <v>11</v>
      </c>
      <c r="C369" t="s">
        <v>960</v>
      </c>
      <c r="D369" t="s">
        <v>967</v>
      </c>
      <c r="E369">
        <v>197</v>
      </c>
      <c r="F369">
        <v>0</v>
      </c>
      <c r="G369">
        <v>0</v>
      </c>
      <c r="H369">
        <v>0</v>
      </c>
      <c r="I369">
        <v>0</v>
      </c>
      <c r="J369">
        <v>0</v>
      </c>
      <c r="K369" s="47"/>
    </row>
    <row r="370" spans="1:11" x14ac:dyDescent="0.25">
      <c r="A370" s="42">
        <v>46269</v>
      </c>
      <c r="B370">
        <v>8</v>
      </c>
      <c r="C370" t="s">
        <v>964</v>
      </c>
      <c r="D370" t="s">
        <v>976</v>
      </c>
      <c r="E370">
        <v>715</v>
      </c>
      <c r="F370">
        <v>0</v>
      </c>
      <c r="G370">
        <v>0</v>
      </c>
      <c r="H370">
        <v>0</v>
      </c>
      <c r="I370">
        <v>0</v>
      </c>
      <c r="J370">
        <v>0</v>
      </c>
      <c r="K370" s="47"/>
    </row>
    <row r="371" spans="1:11" x14ac:dyDescent="0.25">
      <c r="A371" s="42">
        <v>46274</v>
      </c>
      <c r="B371">
        <v>12</v>
      </c>
      <c r="C371" t="s">
        <v>964</v>
      </c>
      <c r="D371" t="s">
        <v>973</v>
      </c>
      <c r="E371">
        <v>441</v>
      </c>
      <c r="F371">
        <v>0</v>
      </c>
      <c r="G371">
        <v>0</v>
      </c>
      <c r="H371">
        <v>0</v>
      </c>
      <c r="I371">
        <v>0</v>
      </c>
      <c r="J371">
        <v>0</v>
      </c>
      <c r="K371" s="47"/>
    </row>
    <row r="372" spans="1:11" x14ac:dyDescent="0.25">
      <c r="A372" s="42">
        <v>46274</v>
      </c>
      <c r="B372">
        <v>11</v>
      </c>
      <c r="C372" t="s">
        <v>1015</v>
      </c>
      <c r="D372" t="s">
        <v>983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 s="47"/>
    </row>
    <row r="373" spans="1:11" x14ac:dyDescent="0.25">
      <c r="A373" s="42">
        <v>46276</v>
      </c>
      <c r="B373">
        <v>12</v>
      </c>
      <c r="C373" t="s">
        <v>966</v>
      </c>
      <c r="D373" t="s">
        <v>640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s="47"/>
    </row>
    <row r="374" spans="1:11" x14ac:dyDescent="0.25">
      <c r="A374" s="42">
        <v>46276</v>
      </c>
      <c r="B374">
        <v>12</v>
      </c>
      <c r="C374" t="s">
        <v>964</v>
      </c>
      <c r="D374" t="s">
        <v>3</v>
      </c>
      <c r="E374">
        <v>42</v>
      </c>
      <c r="F374">
        <v>42</v>
      </c>
      <c r="G374">
        <v>33</v>
      </c>
      <c r="H374">
        <v>2</v>
      </c>
      <c r="I374">
        <v>0</v>
      </c>
      <c r="J374">
        <v>0</v>
      </c>
      <c r="K374" s="47"/>
    </row>
    <row r="375" spans="1:11" x14ac:dyDescent="0.25">
      <c r="A375" s="42">
        <v>46275</v>
      </c>
      <c r="B375">
        <v>16</v>
      </c>
      <c r="C375" t="s">
        <v>962</v>
      </c>
      <c r="D375" t="s">
        <v>965</v>
      </c>
      <c r="E375">
        <v>133</v>
      </c>
      <c r="F375">
        <v>0</v>
      </c>
      <c r="G375">
        <v>0</v>
      </c>
      <c r="H375">
        <v>0</v>
      </c>
      <c r="I375">
        <v>0</v>
      </c>
      <c r="J375">
        <v>0</v>
      </c>
      <c r="K375" s="47"/>
    </row>
    <row r="376" spans="1:11" x14ac:dyDescent="0.25">
      <c r="A376" s="42">
        <v>46267</v>
      </c>
      <c r="B376">
        <v>13</v>
      </c>
      <c r="C376" t="s">
        <v>962</v>
      </c>
      <c r="D376" t="s">
        <v>961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 s="47"/>
    </row>
    <row r="377" spans="1:11" x14ac:dyDescent="0.25">
      <c r="A377" s="42">
        <v>46266</v>
      </c>
      <c r="B377">
        <v>10</v>
      </c>
      <c r="C377" t="s">
        <v>999</v>
      </c>
      <c r="D377" t="s">
        <v>963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47"/>
    </row>
    <row r="378" spans="1:11" x14ac:dyDescent="0.25">
      <c r="A378" s="42">
        <v>46275</v>
      </c>
      <c r="B378">
        <v>10</v>
      </c>
      <c r="C378" t="s">
        <v>968</v>
      </c>
      <c r="D378" t="s">
        <v>973</v>
      </c>
      <c r="E378">
        <v>169</v>
      </c>
      <c r="F378">
        <v>0</v>
      </c>
      <c r="G378">
        <v>0</v>
      </c>
      <c r="H378">
        <v>0</v>
      </c>
      <c r="I378">
        <v>0</v>
      </c>
      <c r="J378">
        <v>0</v>
      </c>
      <c r="K378" s="47"/>
    </row>
    <row r="379" spans="1:11" x14ac:dyDescent="0.25">
      <c r="A379" s="42">
        <v>46269</v>
      </c>
      <c r="B379">
        <v>13</v>
      </c>
      <c r="C379" t="s">
        <v>972</v>
      </c>
      <c r="D379" t="s">
        <v>3</v>
      </c>
      <c r="E379">
        <v>2</v>
      </c>
      <c r="F379">
        <v>2</v>
      </c>
      <c r="G379">
        <v>2</v>
      </c>
      <c r="H379">
        <v>0</v>
      </c>
      <c r="I379">
        <v>0</v>
      </c>
      <c r="J379">
        <v>0</v>
      </c>
      <c r="K379" s="47"/>
    </row>
    <row r="380" spans="1:11" x14ac:dyDescent="0.25">
      <c r="A380" s="42">
        <v>46267</v>
      </c>
      <c r="B380">
        <v>10</v>
      </c>
      <c r="C380" t="s">
        <v>978</v>
      </c>
      <c r="D380" t="s">
        <v>640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s="47"/>
    </row>
    <row r="381" spans="1:11" x14ac:dyDescent="0.25">
      <c r="A381" s="42">
        <v>46276</v>
      </c>
      <c r="B381">
        <v>10</v>
      </c>
      <c r="C381" t="s">
        <v>1528</v>
      </c>
      <c r="D381" t="s">
        <v>971</v>
      </c>
      <c r="E381">
        <v>38</v>
      </c>
      <c r="F381">
        <v>0</v>
      </c>
      <c r="G381">
        <v>0</v>
      </c>
      <c r="H381">
        <v>0</v>
      </c>
      <c r="I381">
        <v>0</v>
      </c>
      <c r="J381">
        <v>0</v>
      </c>
      <c r="K381" s="47"/>
    </row>
    <row r="382" spans="1:11" x14ac:dyDescent="0.25">
      <c r="A382" s="42">
        <v>46275</v>
      </c>
      <c r="B382">
        <v>15</v>
      </c>
      <c r="C382" t="s">
        <v>986</v>
      </c>
      <c r="D382" t="s">
        <v>974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 s="47"/>
    </row>
    <row r="383" spans="1:11" x14ac:dyDescent="0.25">
      <c r="A383" s="42">
        <v>46276</v>
      </c>
      <c r="B383">
        <v>11</v>
      </c>
      <c r="C383" t="s">
        <v>1015</v>
      </c>
      <c r="D383" t="s">
        <v>974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 s="47"/>
    </row>
    <row r="384" spans="1:11" x14ac:dyDescent="0.25">
      <c r="A384" s="42">
        <v>46276</v>
      </c>
      <c r="B384">
        <v>11</v>
      </c>
      <c r="C384" t="s">
        <v>958</v>
      </c>
      <c r="D384" t="s">
        <v>963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s="47"/>
    </row>
    <row r="385" spans="1:11" x14ac:dyDescent="0.25">
      <c r="A385" s="42">
        <v>46274</v>
      </c>
      <c r="B385">
        <v>8</v>
      </c>
      <c r="C385" t="s">
        <v>962</v>
      </c>
      <c r="D385" t="s">
        <v>963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s="47"/>
    </row>
    <row r="386" spans="1:11" x14ac:dyDescent="0.25">
      <c r="A386" s="42">
        <v>46276</v>
      </c>
      <c r="B386">
        <v>14</v>
      </c>
      <c r="C386" t="s">
        <v>1015</v>
      </c>
      <c r="D386" t="s">
        <v>975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 s="47"/>
    </row>
    <row r="387" spans="1:11" x14ac:dyDescent="0.25">
      <c r="A387" s="42">
        <v>46276</v>
      </c>
      <c r="B387">
        <v>14</v>
      </c>
      <c r="C387" t="s">
        <v>958</v>
      </c>
      <c r="D387" t="s">
        <v>975</v>
      </c>
      <c r="E387">
        <v>8</v>
      </c>
      <c r="F387">
        <v>0</v>
      </c>
      <c r="G387">
        <v>0</v>
      </c>
      <c r="H387">
        <v>0</v>
      </c>
      <c r="I387">
        <v>0</v>
      </c>
      <c r="J387">
        <v>0</v>
      </c>
      <c r="K387" s="47"/>
    </row>
    <row r="388" spans="1:11" x14ac:dyDescent="0.25">
      <c r="A388" s="42">
        <v>46266</v>
      </c>
      <c r="B388">
        <v>15</v>
      </c>
      <c r="C388" t="s">
        <v>962</v>
      </c>
      <c r="D388" t="s">
        <v>3</v>
      </c>
      <c r="E388">
        <v>37</v>
      </c>
      <c r="F388">
        <v>37</v>
      </c>
      <c r="G388">
        <v>29</v>
      </c>
      <c r="H388">
        <v>4</v>
      </c>
      <c r="I388">
        <v>3</v>
      </c>
      <c r="J388">
        <v>1</v>
      </c>
      <c r="K388" s="47"/>
    </row>
    <row r="389" spans="1:11" x14ac:dyDescent="0.25">
      <c r="A389" s="42">
        <v>46269</v>
      </c>
      <c r="B389">
        <v>8</v>
      </c>
      <c r="C389" t="s">
        <v>1015</v>
      </c>
      <c r="D389" t="s">
        <v>3</v>
      </c>
      <c r="E389">
        <v>5</v>
      </c>
      <c r="F389">
        <v>5</v>
      </c>
      <c r="G389">
        <v>5</v>
      </c>
      <c r="H389">
        <v>0</v>
      </c>
      <c r="I389">
        <v>0</v>
      </c>
      <c r="J389">
        <v>0</v>
      </c>
      <c r="K389" s="47"/>
    </row>
    <row r="390" spans="1:11" x14ac:dyDescent="0.25">
      <c r="A390" s="42">
        <v>46273</v>
      </c>
      <c r="B390">
        <v>13</v>
      </c>
      <c r="C390" t="s">
        <v>962</v>
      </c>
      <c r="D390" t="s">
        <v>973</v>
      </c>
      <c r="E390">
        <v>126</v>
      </c>
      <c r="F390">
        <v>0</v>
      </c>
      <c r="G390">
        <v>0</v>
      </c>
      <c r="H390">
        <v>0</v>
      </c>
      <c r="I390">
        <v>0</v>
      </c>
      <c r="J390">
        <v>0</v>
      </c>
      <c r="K390" s="47"/>
    </row>
    <row r="391" spans="1:11" x14ac:dyDescent="0.25">
      <c r="A391" s="42">
        <v>46275</v>
      </c>
      <c r="B391">
        <v>9</v>
      </c>
      <c r="C391" t="s">
        <v>958</v>
      </c>
      <c r="D391" t="s">
        <v>967</v>
      </c>
      <c r="E391">
        <v>155</v>
      </c>
      <c r="F391">
        <v>0</v>
      </c>
      <c r="G391">
        <v>0</v>
      </c>
      <c r="H391">
        <v>0</v>
      </c>
      <c r="I391">
        <v>0</v>
      </c>
      <c r="J391">
        <v>0</v>
      </c>
      <c r="K391" s="47"/>
    </row>
    <row r="392" spans="1:11" x14ac:dyDescent="0.25">
      <c r="A392" s="42">
        <v>46276</v>
      </c>
      <c r="B392">
        <v>11</v>
      </c>
      <c r="C392" t="s">
        <v>968</v>
      </c>
      <c r="D392" t="s">
        <v>967</v>
      </c>
      <c r="E392">
        <v>80</v>
      </c>
      <c r="F392">
        <v>0</v>
      </c>
      <c r="G392">
        <v>0</v>
      </c>
      <c r="H392">
        <v>0</v>
      </c>
      <c r="I392">
        <v>0</v>
      </c>
      <c r="J392">
        <v>0</v>
      </c>
      <c r="K392" s="47"/>
    </row>
    <row r="393" spans="1:11" x14ac:dyDescent="0.25">
      <c r="A393" s="42">
        <v>46266</v>
      </c>
      <c r="B393">
        <v>12</v>
      </c>
      <c r="C393" t="s">
        <v>986</v>
      </c>
      <c r="D393" t="s">
        <v>977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 s="47"/>
    </row>
    <row r="394" spans="1:11" x14ac:dyDescent="0.25">
      <c r="A394" s="42">
        <v>46274</v>
      </c>
      <c r="B394">
        <v>11</v>
      </c>
      <c r="C394" t="s">
        <v>966</v>
      </c>
      <c r="D394" t="s">
        <v>961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 s="47"/>
    </row>
    <row r="395" spans="1:11" x14ac:dyDescent="0.25">
      <c r="A395" s="42">
        <v>46274</v>
      </c>
      <c r="B395">
        <v>16</v>
      </c>
      <c r="C395" t="s">
        <v>986</v>
      </c>
      <c r="D395" t="s">
        <v>967</v>
      </c>
      <c r="E395">
        <v>191</v>
      </c>
      <c r="F395">
        <v>0</v>
      </c>
      <c r="G395">
        <v>0</v>
      </c>
      <c r="H395">
        <v>0</v>
      </c>
      <c r="I395">
        <v>0</v>
      </c>
      <c r="J395">
        <v>0</v>
      </c>
      <c r="K395" s="47"/>
    </row>
    <row r="396" spans="1:11" x14ac:dyDescent="0.25">
      <c r="A396" s="42">
        <v>46276</v>
      </c>
      <c r="B396">
        <v>9</v>
      </c>
      <c r="C396" t="s">
        <v>986</v>
      </c>
      <c r="D396" t="s">
        <v>973</v>
      </c>
      <c r="E396">
        <v>368</v>
      </c>
      <c r="F396">
        <v>0</v>
      </c>
      <c r="G396">
        <v>0</v>
      </c>
      <c r="H396">
        <v>0</v>
      </c>
      <c r="I396">
        <v>0</v>
      </c>
      <c r="J396">
        <v>0</v>
      </c>
      <c r="K396" s="47"/>
    </row>
    <row r="397" spans="1:11" x14ac:dyDescent="0.25">
      <c r="A397" s="42">
        <v>46274</v>
      </c>
      <c r="B397">
        <v>8</v>
      </c>
      <c r="C397" t="s">
        <v>978</v>
      </c>
      <c r="D397" t="s">
        <v>982</v>
      </c>
      <c r="E397">
        <v>16</v>
      </c>
      <c r="F397">
        <v>0</v>
      </c>
      <c r="G397">
        <v>0</v>
      </c>
      <c r="H397">
        <v>0</v>
      </c>
      <c r="I397">
        <v>0</v>
      </c>
      <c r="J397">
        <v>0</v>
      </c>
      <c r="K397" s="47"/>
    </row>
    <row r="398" spans="1:11" x14ac:dyDescent="0.25">
      <c r="A398" s="42">
        <v>46273</v>
      </c>
      <c r="B398">
        <v>11</v>
      </c>
      <c r="C398" t="s">
        <v>960</v>
      </c>
      <c r="D398" t="s">
        <v>970</v>
      </c>
      <c r="E398">
        <v>12</v>
      </c>
      <c r="F398">
        <v>0</v>
      </c>
      <c r="G398">
        <v>0</v>
      </c>
      <c r="H398">
        <v>0</v>
      </c>
      <c r="I398">
        <v>0</v>
      </c>
      <c r="J398">
        <v>0</v>
      </c>
      <c r="K398" s="47"/>
    </row>
    <row r="399" spans="1:11" x14ac:dyDescent="0.25">
      <c r="A399" s="42">
        <v>46274</v>
      </c>
      <c r="B399">
        <v>13</v>
      </c>
      <c r="C399" t="s">
        <v>960</v>
      </c>
      <c r="D399" t="s">
        <v>959</v>
      </c>
      <c r="E399">
        <v>52</v>
      </c>
      <c r="F399">
        <v>0</v>
      </c>
      <c r="G399">
        <v>0</v>
      </c>
      <c r="H399">
        <v>0</v>
      </c>
      <c r="I399">
        <v>0</v>
      </c>
      <c r="J399">
        <v>0</v>
      </c>
      <c r="K399" s="47"/>
    </row>
    <row r="400" spans="1:11" x14ac:dyDescent="0.25">
      <c r="A400" s="42">
        <v>46276</v>
      </c>
      <c r="B400">
        <v>8</v>
      </c>
      <c r="C400" t="s">
        <v>966</v>
      </c>
      <c r="D400" t="s">
        <v>977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 s="47"/>
    </row>
    <row r="401" spans="1:11" x14ac:dyDescent="0.25">
      <c r="A401" s="42">
        <v>46267</v>
      </c>
      <c r="B401">
        <v>11</v>
      </c>
      <c r="C401" t="s">
        <v>998</v>
      </c>
      <c r="D401" t="s">
        <v>3</v>
      </c>
      <c r="E401">
        <v>5</v>
      </c>
      <c r="F401">
        <v>5</v>
      </c>
      <c r="G401">
        <v>5</v>
      </c>
      <c r="H401">
        <v>0</v>
      </c>
      <c r="I401">
        <v>0</v>
      </c>
      <c r="J401">
        <v>0</v>
      </c>
      <c r="K401" s="47"/>
    </row>
    <row r="402" spans="1:11" x14ac:dyDescent="0.25">
      <c r="A402" s="42">
        <v>46275</v>
      </c>
      <c r="B402">
        <v>13</v>
      </c>
      <c r="C402" t="s">
        <v>1098</v>
      </c>
      <c r="D402" t="s">
        <v>640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s="47"/>
    </row>
    <row r="403" spans="1:11" x14ac:dyDescent="0.25">
      <c r="A403" s="42">
        <v>46273</v>
      </c>
      <c r="B403">
        <v>14</v>
      </c>
      <c r="C403" t="s">
        <v>958</v>
      </c>
      <c r="D403" t="s">
        <v>640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s="47"/>
    </row>
    <row r="404" spans="1:11" x14ac:dyDescent="0.25">
      <c r="A404" s="42">
        <v>46268</v>
      </c>
      <c r="B404">
        <v>16</v>
      </c>
      <c r="C404" t="s">
        <v>964</v>
      </c>
      <c r="D404" t="s">
        <v>971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0</v>
      </c>
      <c r="K404" s="47"/>
    </row>
    <row r="405" spans="1:11" x14ac:dyDescent="0.25">
      <c r="A405" s="42">
        <v>46274</v>
      </c>
      <c r="B405">
        <v>14</v>
      </c>
      <c r="C405" t="s">
        <v>1015</v>
      </c>
      <c r="D405" t="s">
        <v>976</v>
      </c>
      <c r="E405">
        <v>2025</v>
      </c>
      <c r="F405">
        <v>0</v>
      </c>
      <c r="G405">
        <v>0</v>
      </c>
      <c r="H405">
        <v>0</v>
      </c>
      <c r="I405">
        <v>0</v>
      </c>
      <c r="J405">
        <v>0</v>
      </c>
      <c r="K405" s="47"/>
    </row>
    <row r="406" spans="1:11" x14ac:dyDescent="0.25">
      <c r="A406" s="42">
        <v>46273</v>
      </c>
      <c r="B406">
        <v>11</v>
      </c>
      <c r="C406" t="s">
        <v>960</v>
      </c>
      <c r="D406" t="s">
        <v>975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 s="47"/>
    </row>
    <row r="407" spans="1:11" x14ac:dyDescent="0.25">
      <c r="A407" s="42">
        <v>46273</v>
      </c>
      <c r="B407">
        <v>12</v>
      </c>
      <c r="C407" t="s">
        <v>972</v>
      </c>
      <c r="D407" t="s">
        <v>975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 s="47"/>
    </row>
    <row r="408" spans="1:11" x14ac:dyDescent="0.25">
      <c r="A408" s="42">
        <v>46273</v>
      </c>
      <c r="B408">
        <v>14</v>
      </c>
      <c r="C408" t="s">
        <v>958</v>
      </c>
      <c r="D408" t="s">
        <v>982</v>
      </c>
      <c r="E408">
        <v>652</v>
      </c>
      <c r="F408">
        <v>0</v>
      </c>
      <c r="G408">
        <v>0</v>
      </c>
      <c r="H408">
        <v>0</v>
      </c>
      <c r="I408">
        <v>0</v>
      </c>
      <c r="J408">
        <v>0</v>
      </c>
      <c r="K408" s="47"/>
    </row>
    <row r="409" spans="1:11" x14ac:dyDescent="0.25">
      <c r="A409" s="42">
        <v>46276</v>
      </c>
      <c r="B409">
        <v>10</v>
      </c>
      <c r="C409" t="s">
        <v>1000</v>
      </c>
      <c r="D409" t="s">
        <v>959</v>
      </c>
      <c r="E409">
        <v>101</v>
      </c>
      <c r="F409">
        <v>0</v>
      </c>
      <c r="G409">
        <v>0</v>
      </c>
      <c r="H409">
        <v>0</v>
      </c>
      <c r="I409">
        <v>0</v>
      </c>
      <c r="J409">
        <v>0</v>
      </c>
      <c r="K409" s="47"/>
    </row>
    <row r="410" spans="1:11" x14ac:dyDescent="0.25">
      <c r="A410" s="42">
        <v>46268</v>
      </c>
      <c r="B410">
        <v>16</v>
      </c>
      <c r="C410" t="s">
        <v>986</v>
      </c>
      <c r="D410" t="s">
        <v>975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 s="47"/>
    </row>
    <row r="411" spans="1:11" x14ac:dyDescent="0.25">
      <c r="A411" s="42">
        <v>46266</v>
      </c>
      <c r="B411">
        <v>9</v>
      </c>
      <c r="C411" t="s">
        <v>1001</v>
      </c>
      <c r="D411" t="s">
        <v>963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47"/>
    </row>
    <row r="412" spans="1:11" x14ac:dyDescent="0.25">
      <c r="A412" s="42">
        <v>46267</v>
      </c>
      <c r="B412">
        <v>16</v>
      </c>
      <c r="C412" t="s">
        <v>964</v>
      </c>
      <c r="D412" t="s">
        <v>976</v>
      </c>
      <c r="E412">
        <v>1051</v>
      </c>
      <c r="F412">
        <v>0</v>
      </c>
      <c r="G412">
        <v>0</v>
      </c>
      <c r="H412">
        <v>0</v>
      </c>
      <c r="I412">
        <v>0</v>
      </c>
      <c r="J412">
        <v>0</v>
      </c>
      <c r="K412" s="47"/>
    </row>
    <row r="413" spans="1:11" x14ac:dyDescent="0.25">
      <c r="A413" s="42">
        <v>46276</v>
      </c>
      <c r="B413">
        <v>10</v>
      </c>
      <c r="C413" t="s">
        <v>962</v>
      </c>
      <c r="D413" t="s">
        <v>961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 s="47"/>
    </row>
    <row r="414" spans="1:11" x14ac:dyDescent="0.25">
      <c r="A414" s="42">
        <v>46266</v>
      </c>
      <c r="B414">
        <v>16</v>
      </c>
      <c r="C414" t="s">
        <v>966</v>
      </c>
      <c r="D414" t="s">
        <v>982</v>
      </c>
      <c r="E414">
        <v>157</v>
      </c>
      <c r="F414">
        <v>0</v>
      </c>
      <c r="G414">
        <v>0</v>
      </c>
      <c r="H414">
        <v>0</v>
      </c>
      <c r="I414">
        <v>0</v>
      </c>
      <c r="J414">
        <v>0</v>
      </c>
      <c r="K414" s="47"/>
    </row>
    <row r="415" spans="1:11" x14ac:dyDescent="0.25">
      <c r="A415" s="42">
        <v>46274</v>
      </c>
      <c r="B415">
        <v>14</v>
      </c>
      <c r="C415" t="s">
        <v>966</v>
      </c>
      <c r="D415" t="s">
        <v>967</v>
      </c>
      <c r="E415">
        <v>351</v>
      </c>
      <c r="F415">
        <v>0</v>
      </c>
      <c r="G415">
        <v>0</v>
      </c>
      <c r="H415">
        <v>0</v>
      </c>
      <c r="I415">
        <v>0</v>
      </c>
      <c r="J415">
        <v>0</v>
      </c>
      <c r="K415" s="47"/>
    </row>
    <row r="416" spans="1:11" x14ac:dyDescent="0.25">
      <c r="A416" s="42">
        <v>46275</v>
      </c>
      <c r="B416">
        <v>11</v>
      </c>
      <c r="C416" t="s">
        <v>960</v>
      </c>
      <c r="D416" t="s">
        <v>3</v>
      </c>
      <c r="E416">
        <v>6</v>
      </c>
      <c r="F416">
        <v>6</v>
      </c>
      <c r="G416">
        <v>4</v>
      </c>
      <c r="H416">
        <v>2</v>
      </c>
      <c r="I416">
        <v>0</v>
      </c>
      <c r="J416">
        <v>0</v>
      </c>
      <c r="K416" s="47"/>
    </row>
    <row r="417" spans="1:11" x14ac:dyDescent="0.25">
      <c r="A417" s="42">
        <v>46273</v>
      </c>
      <c r="B417">
        <v>11</v>
      </c>
      <c r="C417" t="s">
        <v>962</v>
      </c>
      <c r="D417" t="s">
        <v>959</v>
      </c>
      <c r="E417">
        <v>31</v>
      </c>
      <c r="F417">
        <v>0</v>
      </c>
      <c r="G417">
        <v>0</v>
      </c>
      <c r="H417">
        <v>0</v>
      </c>
      <c r="I417">
        <v>0</v>
      </c>
      <c r="J417">
        <v>0</v>
      </c>
      <c r="K417" s="47"/>
    </row>
    <row r="418" spans="1:11" x14ac:dyDescent="0.25">
      <c r="A418" s="42">
        <v>46268</v>
      </c>
      <c r="B418">
        <v>10</v>
      </c>
      <c r="C418" t="s">
        <v>958</v>
      </c>
      <c r="D418" t="s">
        <v>975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 s="47"/>
    </row>
    <row r="419" spans="1:11" x14ac:dyDescent="0.25">
      <c r="A419" s="42">
        <v>46275</v>
      </c>
      <c r="B419">
        <v>13</v>
      </c>
      <c r="C419" t="s">
        <v>960</v>
      </c>
      <c r="D419" t="s">
        <v>982</v>
      </c>
      <c r="E419">
        <v>114</v>
      </c>
      <c r="F419">
        <v>0</v>
      </c>
      <c r="G419">
        <v>0</v>
      </c>
      <c r="H419">
        <v>0</v>
      </c>
      <c r="I419">
        <v>0</v>
      </c>
      <c r="J419">
        <v>0</v>
      </c>
      <c r="K419" s="47"/>
    </row>
    <row r="420" spans="1:11" x14ac:dyDescent="0.25">
      <c r="A420" s="42">
        <v>46273</v>
      </c>
      <c r="B420">
        <v>8</v>
      </c>
      <c r="C420" t="s">
        <v>972</v>
      </c>
      <c r="D420" t="s">
        <v>3</v>
      </c>
      <c r="E420">
        <v>6</v>
      </c>
      <c r="F420">
        <v>6</v>
      </c>
      <c r="G420">
        <v>2</v>
      </c>
      <c r="H420">
        <v>4</v>
      </c>
      <c r="I420">
        <v>0</v>
      </c>
      <c r="J420">
        <v>0</v>
      </c>
      <c r="K420" s="47"/>
    </row>
    <row r="421" spans="1:11" x14ac:dyDescent="0.25">
      <c r="A421" s="42">
        <v>46274</v>
      </c>
      <c r="B421">
        <v>11</v>
      </c>
      <c r="C421" t="s">
        <v>1000</v>
      </c>
      <c r="D421" t="s">
        <v>973</v>
      </c>
      <c r="E421">
        <v>223</v>
      </c>
      <c r="F421">
        <v>0</v>
      </c>
      <c r="G421">
        <v>0</v>
      </c>
      <c r="H421">
        <v>0</v>
      </c>
      <c r="I421">
        <v>0</v>
      </c>
      <c r="J421">
        <v>0</v>
      </c>
      <c r="K421" s="47"/>
    </row>
    <row r="422" spans="1:11" x14ac:dyDescent="0.25">
      <c r="A422" s="42">
        <v>46267</v>
      </c>
      <c r="B422">
        <v>15</v>
      </c>
      <c r="C422" t="s">
        <v>978</v>
      </c>
      <c r="D422" t="s">
        <v>980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 s="47"/>
    </row>
    <row r="423" spans="1:11" x14ac:dyDescent="0.25">
      <c r="A423" s="42">
        <v>46266</v>
      </c>
      <c r="B423">
        <v>10</v>
      </c>
      <c r="C423" t="s">
        <v>986</v>
      </c>
      <c r="D423" t="s">
        <v>965</v>
      </c>
      <c r="E423">
        <v>46</v>
      </c>
      <c r="F423">
        <v>0</v>
      </c>
      <c r="G423">
        <v>0</v>
      </c>
      <c r="H423">
        <v>0</v>
      </c>
      <c r="I423">
        <v>0</v>
      </c>
      <c r="J423">
        <v>0</v>
      </c>
      <c r="K423" s="47"/>
    </row>
    <row r="424" spans="1:11" x14ac:dyDescent="0.25">
      <c r="A424" s="42">
        <v>46269</v>
      </c>
      <c r="B424">
        <v>9</v>
      </c>
      <c r="C424" t="s">
        <v>998</v>
      </c>
      <c r="D424" t="s">
        <v>973</v>
      </c>
      <c r="E424">
        <v>12</v>
      </c>
      <c r="F424">
        <v>0</v>
      </c>
      <c r="G424">
        <v>0</v>
      </c>
      <c r="H424">
        <v>0</v>
      </c>
      <c r="I424">
        <v>0</v>
      </c>
      <c r="J424">
        <v>0</v>
      </c>
      <c r="K424" s="47"/>
    </row>
    <row r="425" spans="1:11" x14ac:dyDescent="0.25">
      <c r="A425" s="42">
        <v>46268</v>
      </c>
      <c r="B425">
        <v>14</v>
      </c>
      <c r="C425" t="s">
        <v>962</v>
      </c>
      <c r="D425" t="s">
        <v>977</v>
      </c>
      <c r="E425">
        <v>22</v>
      </c>
      <c r="F425">
        <v>0</v>
      </c>
      <c r="G425">
        <v>0</v>
      </c>
      <c r="H425">
        <v>0</v>
      </c>
      <c r="I425">
        <v>0</v>
      </c>
      <c r="J425">
        <v>0</v>
      </c>
      <c r="K425" s="47"/>
    </row>
    <row r="426" spans="1:11" x14ac:dyDescent="0.25">
      <c r="A426" s="42">
        <v>46275</v>
      </c>
      <c r="B426">
        <v>15</v>
      </c>
      <c r="C426" t="s">
        <v>966</v>
      </c>
      <c r="D426" t="s">
        <v>982</v>
      </c>
      <c r="E426">
        <v>190</v>
      </c>
      <c r="F426">
        <v>0</v>
      </c>
      <c r="G426">
        <v>0</v>
      </c>
      <c r="H426">
        <v>0</v>
      </c>
      <c r="I426">
        <v>0</v>
      </c>
      <c r="J426">
        <v>0</v>
      </c>
      <c r="K426" s="47"/>
    </row>
    <row r="427" spans="1:11" x14ac:dyDescent="0.25">
      <c r="A427" s="42">
        <v>46273</v>
      </c>
      <c r="B427">
        <v>13</v>
      </c>
      <c r="C427" t="s">
        <v>986</v>
      </c>
      <c r="D427" t="s">
        <v>963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s="47"/>
    </row>
    <row r="428" spans="1:11" x14ac:dyDescent="0.25">
      <c r="A428" s="42">
        <v>46275</v>
      </c>
      <c r="B428">
        <v>9</v>
      </c>
      <c r="C428" t="s">
        <v>962</v>
      </c>
      <c r="D428" t="s">
        <v>967</v>
      </c>
      <c r="E428">
        <v>257</v>
      </c>
      <c r="F428">
        <v>0</v>
      </c>
      <c r="G428">
        <v>0</v>
      </c>
      <c r="H428">
        <v>0</v>
      </c>
      <c r="I428">
        <v>0</v>
      </c>
      <c r="J428">
        <v>0</v>
      </c>
      <c r="K428" s="47"/>
    </row>
    <row r="429" spans="1:11" x14ac:dyDescent="0.25">
      <c r="A429" s="42">
        <v>46273</v>
      </c>
      <c r="B429">
        <v>14</v>
      </c>
      <c r="C429" t="s">
        <v>962</v>
      </c>
      <c r="D429" t="s">
        <v>976</v>
      </c>
      <c r="E429">
        <v>660</v>
      </c>
      <c r="F429">
        <v>0</v>
      </c>
      <c r="G429">
        <v>0</v>
      </c>
      <c r="H429">
        <v>0</v>
      </c>
      <c r="I429">
        <v>0</v>
      </c>
      <c r="J429">
        <v>0</v>
      </c>
      <c r="K429" s="47"/>
    </row>
    <row r="430" spans="1:11" x14ac:dyDescent="0.25">
      <c r="A430" s="42">
        <v>46268</v>
      </c>
      <c r="B430">
        <v>12</v>
      </c>
      <c r="C430" t="s">
        <v>962</v>
      </c>
      <c r="D430" t="s">
        <v>971</v>
      </c>
      <c r="E430">
        <v>7</v>
      </c>
      <c r="F430">
        <v>0</v>
      </c>
      <c r="G430">
        <v>0</v>
      </c>
      <c r="H430">
        <v>0</v>
      </c>
      <c r="I430">
        <v>0</v>
      </c>
      <c r="J430">
        <v>0</v>
      </c>
      <c r="K430" s="47"/>
    </row>
    <row r="431" spans="1:11" x14ac:dyDescent="0.25">
      <c r="A431" s="42">
        <v>46268</v>
      </c>
      <c r="B431">
        <v>13</v>
      </c>
      <c r="C431" t="s">
        <v>958</v>
      </c>
      <c r="D431" t="s">
        <v>976</v>
      </c>
      <c r="E431">
        <v>177</v>
      </c>
      <c r="F431">
        <v>0</v>
      </c>
      <c r="G431">
        <v>0</v>
      </c>
      <c r="H431">
        <v>0</v>
      </c>
      <c r="I431">
        <v>0</v>
      </c>
      <c r="J431">
        <v>0</v>
      </c>
      <c r="K431" s="47"/>
    </row>
    <row r="432" spans="1:11" x14ac:dyDescent="0.25">
      <c r="A432" s="42">
        <v>46276</v>
      </c>
      <c r="B432">
        <v>16</v>
      </c>
      <c r="C432" t="s">
        <v>960</v>
      </c>
      <c r="D432" t="s">
        <v>975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 s="47"/>
    </row>
    <row r="433" spans="1:11" x14ac:dyDescent="0.25">
      <c r="A433" s="42">
        <v>46275</v>
      </c>
      <c r="B433">
        <v>11</v>
      </c>
      <c r="C433" t="s">
        <v>968</v>
      </c>
      <c r="D433" t="s">
        <v>973</v>
      </c>
      <c r="E433">
        <v>222</v>
      </c>
      <c r="F433">
        <v>0</v>
      </c>
      <c r="G433">
        <v>0</v>
      </c>
      <c r="H433">
        <v>0</v>
      </c>
      <c r="I433">
        <v>0</v>
      </c>
      <c r="J433">
        <v>0</v>
      </c>
      <c r="K433" s="47"/>
    </row>
    <row r="434" spans="1:11" x14ac:dyDescent="0.25">
      <c r="A434" s="42">
        <v>46275</v>
      </c>
      <c r="B434">
        <v>11</v>
      </c>
      <c r="C434" t="s">
        <v>1015</v>
      </c>
      <c r="D434" t="s">
        <v>3</v>
      </c>
      <c r="E434">
        <v>32</v>
      </c>
      <c r="F434">
        <v>32</v>
      </c>
      <c r="G434">
        <v>19</v>
      </c>
      <c r="H434">
        <v>4</v>
      </c>
      <c r="I434">
        <v>0</v>
      </c>
      <c r="J434">
        <v>0</v>
      </c>
      <c r="K434" s="47"/>
    </row>
    <row r="435" spans="1:11" x14ac:dyDescent="0.25">
      <c r="A435" s="42">
        <v>46269</v>
      </c>
      <c r="B435">
        <v>10</v>
      </c>
      <c r="C435" t="s">
        <v>1098</v>
      </c>
      <c r="D435" t="s">
        <v>982</v>
      </c>
      <c r="E435">
        <v>87</v>
      </c>
      <c r="F435">
        <v>0</v>
      </c>
      <c r="G435">
        <v>0</v>
      </c>
      <c r="H435">
        <v>0</v>
      </c>
      <c r="I435">
        <v>0</v>
      </c>
      <c r="J435">
        <v>0</v>
      </c>
      <c r="K435" s="47"/>
    </row>
    <row r="436" spans="1:11" x14ac:dyDescent="0.25">
      <c r="A436" s="42">
        <v>46275</v>
      </c>
      <c r="B436">
        <v>14</v>
      </c>
      <c r="C436" t="s">
        <v>972</v>
      </c>
      <c r="D436" t="s">
        <v>959</v>
      </c>
      <c r="E436">
        <v>13</v>
      </c>
      <c r="F436">
        <v>0</v>
      </c>
      <c r="G436">
        <v>0</v>
      </c>
      <c r="H436">
        <v>0</v>
      </c>
      <c r="I436">
        <v>0</v>
      </c>
      <c r="J436">
        <v>0</v>
      </c>
      <c r="K436" s="47"/>
    </row>
    <row r="437" spans="1:11" x14ac:dyDescent="0.25">
      <c r="A437" s="42">
        <v>46275</v>
      </c>
      <c r="B437">
        <v>14</v>
      </c>
      <c r="C437" t="s">
        <v>978</v>
      </c>
      <c r="D437" t="s">
        <v>967</v>
      </c>
      <c r="E437">
        <v>433</v>
      </c>
      <c r="F437">
        <v>0</v>
      </c>
      <c r="G437">
        <v>0</v>
      </c>
      <c r="H437">
        <v>0</v>
      </c>
      <c r="I437">
        <v>0</v>
      </c>
      <c r="J437">
        <v>0</v>
      </c>
      <c r="K437" s="47"/>
    </row>
    <row r="438" spans="1:11" x14ac:dyDescent="0.25">
      <c r="A438" s="42">
        <v>46273</v>
      </c>
      <c r="B438">
        <v>13</v>
      </c>
      <c r="C438" t="s">
        <v>1015</v>
      </c>
      <c r="D438" t="s">
        <v>973</v>
      </c>
      <c r="E438">
        <v>46</v>
      </c>
      <c r="F438">
        <v>0</v>
      </c>
      <c r="G438">
        <v>0</v>
      </c>
      <c r="H438">
        <v>0</v>
      </c>
      <c r="I438">
        <v>0</v>
      </c>
      <c r="J438">
        <v>0</v>
      </c>
      <c r="K438" s="47"/>
    </row>
    <row r="439" spans="1:11" x14ac:dyDescent="0.25">
      <c r="A439" s="42">
        <v>46276</v>
      </c>
      <c r="B439">
        <v>14</v>
      </c>
      <c r="C439" t="s">
        <v>958</v>
      </c>
      <c r="D439" t="s">
        <v>971</v>
      </c>
      <c r="E439">
        <v>37</v>
      </c>
      <c r="F439">
        <v>0</v>
      </c>
      <c r="G439">
        <v>0</v>
      </c>
      <c r="H439">
        <v>0</v>
      </c>
      <c r="I439">
        <v>0</v>
      </c>
      <c r="J439">
        <v>0</v>
      </c>
      <c r="K439" s="47"/>
    </row>
    <row r="440" spans="1:11" x14ac:dyDescent="0.25">
      <c r="A440" s="42">
        <v>46275</v>
      </c>
      <c r="B440">
        <v>15</v>
      </c>
      <c r="C440" t="s">
        <v>962</v>
      </c>
      <c r="D440" t="s">
        <v>959</v>
      </c>
      <c r="E440">
        <v>160</v>
      </c>
      <c r="F440">
        <v>0</v>
      </c>
      <c r="G440">
        <v>0</v>
      </c>
      <c r="H440">
        <v>0</v>
      </c>
      <c r="I440">
        <v>0</v>
      </c>
      <c r="J440">
        <v>0</v>
      </c>
      <c r="K440" s="47"/>
    </row>
    <row r="441" spans="1:11" x14ac:dyDescent="0.25">
      <c r="A441" s="42">
        <v>46274</v>
      </c>
      <c r="B441">
        <v>12</v>
      </c>
      <c r="C441" t="s">
        <v>958</v>
      </c>
      <c r="D441" t="s">
        <v>965</v>
      </c>
      <c r="E441">
        <v>148</v>
      </c>
      <c r="F441">
        <v>0</v>
      </c>
      <c r="G441">
        <v>0</v>
      </c>
      <c r="H441">
        <v>0</v>
      </c>
      <c r="I441">
        <v>0</v>
      </c>
      <c r="J441">
        <v>0</v>
      </c>
      <c r="K441" s="47"/>
    </row>
    <row r="442" spans="1:11" x14ac:dyDescent="0.25">
      <c r="A442" s="42">
        <v>46266</v>
      </c>
      <c r="B442">
        <v>15</v>
      </c>
      <c r="C442" t="s">
        <v>1001</v>
      </c>
      <c r="D442" t="s">
        <v>959</v>
      </c>
      <c r="E442">
        <v>4</v>
      </c>
      <c r="F442">
        <v>0</v>
      </c>
      <c r="G442">
        <v>0</v>
      </c>
      <c r="H442">
        <v>0</v>
      </c>
      <c r="I442">
        <v>0</v>
      </c>
      <c r="J442">
        <v>0</v>
      </c>
      <c r="K442" s="47"/>
    </row>
    <row r="443" spans="1:11" x14ac:dyDescent="0.25">
      <c r="A443" s="42">
        <v>46275</v>
      </c>
      <c r="B443">
        <v>12</v>
      </c>
      <c r="C443" t="s">
        <v>1015</v>
      </c>
      <c r="D443" t="s">
        <v>3</v>
      </c>
      <c r="E443">
        <v>40</v>
      </c>
      <c r="F443">
        <v>40</v>
      </c>
      <c r="G443">
        <v>21</v>
      </c>
      <c r="H443">
        <v>6</v>
      </c>
      <c r="I443">
        <v>1</v>
      </c>
      <c r="J443">
        <v>0</v>
      </c>
      <c r="K443" s="47"/>
    </row>
    <row r="444" spans="1:11" x14ac:dyDescent="0.25">
      <c r="A444" s="42">
        <v>46266</v>
      </c>
      <c r="B444">
        <v>11</v>
      </c>
      <c r="C444" t="s">
        <v>998</v>
      </c>
      <c r="D444" t="s">
        <v>963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s="47"/>
    </row>
    <row r="445" spans="1:11" x14ac:dyDescent="0.25">
      <c r="A445" s="42">
        <v>46273</v>
      </c>
      <c r="B445">
        <v>8</v>
      </c>
      <c r="C445" t="s">
        <v>964</v>
      </c>
      <c r="D445" t="s">
        <v>640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s="47"/>
    </row>
    <row r="446" spans="1:11" x14ac:dyDescent="0.25">
      <c r="A446" s="42">
        <v>46273</v>
      </c>
      <c r="B446">
        <v>11</v>
      </c>
      <c r="C446" t="s">
        <v>986</v>
      </c>
      <c r="D446" t="s">
        <v>3</v>
      </c>
      <c r="E446">
        <v>7</v>
      </c>
      <c r="F446">
        <v>7</v>
      </c>
      <c r="G446">
        <v>6</v>
      </c>
      <c r="H446">
        <v>0</v>
      </c>
      <c r="I446">
        <v>0</v>
      </c>
      <c r="J446">
        <v>0</v>
      </c>
      <c r="K446" s="47"/>
    </row>
    <row r="447" spans="1:11" x14ac:dyDescent="0.25">
      <c r="A447" s="42">
        <v>46273</v>
      </c>
      <c r="B447">
        <v>11</v>
      </c>
      <c r="C447" t="s">
        <v>958</v>
      </c>
      <c r="D447" t="s">
        <v>969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 s="47"/>
    </row>
    <row r="448" spans="1:11" x14ac:dyDescent="0.25">
      <c r="A448" s="42">
        <v>46273</v>
      </c>
      <c r="B448">
        <v>12</v>
      </c>
      <c r="C448" t="s">
        <v>1098</v>
      </c>
      <c r="D448" t="s">
        <v>965</v>
      </c>
      <c r="E448">
        <v>16</v>
      </c>
      <c r="F448">
        <v>0</v>
      </c>
      <c r="G448">
        <v>0</v>
      </c>
      <c r="H448">
        <v>0</v>
      </c>
      <c r="I448">
        <v>0</v>
      </c>
      <c r="J448">
        <v>0</v>
      </c>
      <c r="K448" s="47"/>
    </row>
    <row r="449" spans="1:11" x14ac:dyDescent="0.25">
      <c r="A449" s="42">
        <v>46273</v>
      </c>
      <c r="B449">
        <v>11</v>
      </c>
      <c r="C449" t="s">
        <v>1000</v>
      </c>
      <c r="D449" t="s">
        <v>976</v>
      </c>
      <c r="E449">
        <v>362</v>
      </c>
      <c r="F449">
        <v>0</v>
      </c>
      <c r="G449">
        <v>0</v>
      </c>
      <c r="H449">
        <v>0</v>
      </c>
      <c r="I449">
        <v>0</v>
      </c>
      <c r="J449">
        <v>0</v>
      </c>
      <c r="K449" s="47"/>
    </row>
    <row r="450" spans="1:11" x14ac:dyDescent="0.25">
      <c r="A450" s="42">
        <v>46274</v>
      </c>
      <c r="B450">
        <v>15</v>
      </c>
      <c r="C450" t="s">
        <v>978</v>
      </c>
      <c r="D450" t="s">
        <v>970</v>
      </c>
      <c r="E450">
        <v>19</v>
      </c>
      <c r="F450">
        <v>0</v>
      </c>
      <c r="G450">
        <v>0</v>
      </c>
      <c r="H450">
        <v>0</v>
      </c>
      <c r="I450">
        <v>0</v>
      </c>
      <c r="J450">
        <v>0</v>
      </c>
      <c r="K450" s="47"/>
    </row>
    <row r="451" spans="1:11" x14ac:dyDescent="0.25">
      <c r="A451" s="42">
        <v>46266</v>
      </c>
      <c r="B451">
        <v>8</v>
      </c>
      <c r="C451" t="s">
        <v>978</v>
      </c>
      <c r="D451" t="s">
        <v>963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47"/>
    </row>
    <row r="452" spans="1:11" x14ac:dyDescent="0.25">
      <c r="A452" s="42">
        <v>46269</v>
      </c>
      <c r="B452">
        <v>12</v>
      </c>
      <c r="C452" t="s">
        <v>978</v>
      </c>
      <c r="D452" t="s">
        <v>3</v>
      </c>
      <c r="E452">
        <v>9</v>
      </c>
      <c r="F452">
        <v>9</v>
      </c>
      <c r="G452">
        <v>6</v>
      </c>
      <c r="H452">
        <v>0</v>
      </c>
      <c r="I452">
        <v>0</v>
      </c>
      <c r="J452">
        <v>0</v>
      </c>
      <c r="K452" s="47"/>
    </row>
    <row r="453" spans="1:11" x14ac:dyDescent="0.25">
      <c r="A453" s="42">
        <v>46267</v>
      </c>
      <c r="B453">
        <v>14</v>
      </c>
      <c r="C453" t="s">
        <v>962</v>
      </c>
      <c r="D453" t="s">
        <v>970</v>
      </c>
      <c r="E453">
        <v>38</v>
      </c>
      <c r="F453">
        <v>0</v>
      </c>
      <c r="G453">
        <v>0</v>
      </c>
      <c r="H453">
        <v>0</v>
      </c>
      <c r="I453">
        <v>0</v>
      </c>
      <c r="J453">
        <v>0</v>
      </c>
      <c r="K453" s="47"/>
    </row>
    <row r="454" spans="1:11" x14ac:dyDescent="0.25">
      <c r="A454" s="42">
        <v>46274</v>
      </c>
      <c r="B454">
        <v>12</v>
      </c>
      <c r="C454" t="s">
        <v>966</v>
      </c>
      <c r="D454" t="s">
        <v>973</v>
      </c>
      <c r="E454">
        <v>360</v>
      </c>
      <c r="F454">
        <v>0</v>
      </c>
      <c r="G454">
        <v>0</v>
      </c>
      <c r="H454">
        <v>0</v>
      </c>
      <c r="I454">
        <v>0</v>
      </c>
      <c r="J454">
        <v>0</v>
      </c>
      <c r="K454" s="47"/>
    </row>
    <row r="455" spans="1:11" x14ac:dyDescent="0.25">
      <c r="A455" s="42">
        <v>46275</v>
      </c>
      <c r="B455">
        <v>12</v>
      </c>
      <c r="C455" t="s">
        <v>966</v>
      </c>
      <c r="D455" t="s">
        <v>971</v>
      </c>
      <c r="E455">
        <v>23</v>
      </c>
      <c r="F455">
        <v>0</v>
      </c>
      <c r="G455">
        <v>0</v>
      </c>
      <c r="H455">
        <v>0</v>
      </c>
      <c r="I455">
        <v>0</v>
      </c>
      <c r="J455">
        <v>0</v>
      </c>
      <c r="K455" s="47"/>
    </row>
    <row r="456" spans="1:11" x14ac:dyDescent="0.25">
      <c r="A456" s="42">
        <v>46266</v>
      </c>
      <c r="B456">
        <v>9</v>
      </c>
      <c r="C456" t="s">
        <v>962</v>
      </c>
      <c r="D456" t="s">
        <v>981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47"/>
    </row>
    <row r="457" spans="1:11" x14ac:dyDescent="0.25">
      <c r="A457" s="42">
        <v>46269</v>
      </c>
      <c r="B457">
        <v>13</v>
      </c>
      <c r="C457" t="s">
        <v>986</v>
      </c>
      <c r="D457" t="s">
        <v>959</v>
      </c>
      <c r="E457">
        <v>30</v>
      </c>
      <c r="F457">
        <v>0</v>
      </c>
      <c r="G457">
        <v>0</v>
      </c>
      <c r="H457">
        <v>0</v>
      </c>
      <c r="I457">
        <v>0</v>
      </c>
      <c r="J457">
        <v>0</v>
      </c>
      <c r="K457" s="47"/>
    </row>
    <row r="458" spans="1:11" x14ac:dyDescent="0.25">
      <c r="A458" s="42">
        <v>46269</v>
      </c>
      <c r="B458">
        <v>14</v>
      </c>
      <c r="C458" t="s">
        <v>964</v>
      </c>
      <c r="D458" t="s">
        <v>975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 s="47"/>
    </row>
    <row r="459" spans="1:11" x14ac:dyDescent="0.25">
      <c r="A459" s="42">
        <v>46268</v>
      </c>
      <c r="B459">
        <v>16</v>
      </c>
      <c r="C459" t="s">
        <v>964</v>
      </c>
      <c r="D459" t="s">
        <v>640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47"/>
    </row>
    <row r="460" spans="1:11" x14ac:dyDescent="0.25">
      <c r="A460" s="42">
        <v>46274</v>
      </c>
      <c r="B460">
        <v>10</v>
      </c>
      <c r="C460" t="s">
        <v>972</v>
      </c>
      <c r="D460" t="s">
        <v>965</v>
      </c>
      <c r="E460">
        <v>12</v>
      </c>
      <c r="F460">
        <v>0</v>
      </c>
      <c r="G460">
        <v>0</v>
      </c>
      <c r="H460">
        <v>0</v>
      </c>
      <c r="I460">
        <v>0</v>
      </c>
      <c r="J460">
        <v>0</v>
      </c>
      <c r="K460" s="47"/>
    </row>
    <row r="461" spans="1:11" x14ac:dyDescent="0.25">
      <c r="A461" s="42">
        <v>46276</v>
      </c>
      <c r="B461">
        <v>16</v>
      </c>
      <c r="C461" t="s">
        <v>968</v>
      </c>
      <c r="D461" t="s">
        <v>973</v>
      </c>
      <c r="E461">
        <v>134</v>
      </c>
      <c r="F461">
        <v>0</v>
      </c>
      <c r="G461">
        <v>0</v>
      </c>
      <c r="H461">
        <v>0</v>
      </c>
      <c r="I461">
        <v>0</v>
      </c>
      <c r="J461">
        <v>0</v>
      </c>
      <c r="K461" s="47"/>
    </row>
    <row r="462" spans="1:11" x14ac:dyDescent="0.25">
      <c r="A462" s="42">
        <v>46276</v>
      </c>
      <c r="B462">
        <v>15</v>
      </c>
      <c r="C462" t="s">
        <v>968</v>
      </c>
      <c r="D462" t="s">
        <v>965</v>
      </c>
      <c r="E462">
        <v>65</v>
      </c>
      <c r="F462">
        <v>0</v>
      </c>
      <c r="G462">
        <v>0</v>
      </c>
      <c r="H462">
        <v>0</v>
      </c>
      <c r="I462">
        <v>0</v>
      </c>
      <c r="J462">
        <v>0</v>
      </c>
      <c r="K462" s="47"/>
    </row>
    <row r="463" spans="1:11" x14ac:dyDescent="0.25">
      <c r="A463" s="42">
        <v>46276</v>
      </c>
      <c r="B463">
        <v>10</v>
      </c>
      <c r="C463" t="s">
        <v>998</v>
      </c>
      <c r="D463" t="s">
        <v>973</v>
      </c>
      <c r="E463">
        <v>78</v>
      </c>
      <c r="F463">
        <v>0</v>
      </c>
      <c r="G463">
        <v>0</v>
      </c>
      <c r="H463">
        <v>0</v>
      </c>
      <c r="I463">
        <v>0</v>
      </c>
      <c r="J463">
        <v>0</v>
      </c>
      <c r="K463" s="47"/>
    </row>
    <row r="464" spans="1:11" x14ac:dyDescent="0.25">
      <c r="A464" s="42">
        <v>46276</v>
      </c>
      <c r="B464">
        <v>13</v>
      </c>
      <c r="C464" t="s">
        <v>1015</v>
      </c>
      <c r="D464" t="s">
        <v>963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47"/>
    </row>
    <row r="465" spans="1:11" x14ac:dyDescent="0.25">
      <c r="A465" s="42">
        <v>46275</v>
      </c>
      <c r="B465">
        <v>8</v>
      </c>
      <c r="C465" t="s">
        <v>962</v>
      </c>
      <c r="D465" t="s">
        <v>980</v>
      </c>
      <c r="E465">
        <v>4</v>
      </c>
      <c r="F465">
        <v>0</v>
      </c>
      <c r="G465">
        <v>0</v>
      </c>
      <c r="H465">
        <v>0</v>
      </c>
      <c r="I465">
        <v>0</v>
      </c>
      <c r="J465">
        <v>0</v>
      </c>
      <c r="K465" s="47"/>
    </row>
    <row r="466" spans="1:11" x14ac:dyDescent="0.25">
      <c r="A466" s="42">
        <v>46268</v>
      </c>
      <c r="B466">
        <v>10</v>
      </c>
      <c r="C466" t="s">
        <v>964</v>
      </c>
      <c r="D466" t="s">
        <v>3</v>
      </c>
      <c r="E466">
        <v>13</v>
      </c>
      <c r="F466">
        <v>13</v>
      </c>
      <c r="G466">
        <v>12</v>
      </c>
      <c r="H466">
        <v>0</v>
      </c>
      <c r="I466">
        <v>0</v>
      </c>
      <c r="J466">
        <v>0</v>
      </c>
      <c r="K466" s="47"/>
    </row>
    <row r="467" spans="1:11" x14ac:dyDescent="0.25">
      <c r="A467" s="42">
        <v>46274</v>
      </c>
      <c r="B467">
        <v>15</v>
      </c>
      <c r="C467" t="s">
        <v>986</v>
      </c>
      <c r="D467" t="s">
        <v>976</v>
      </c>
      <c r="E467">
        <v>430</v>
      </c>
      <c r="F467">
        <v>0</v>
      </c>
      <c r="G467">
        <v>0</v>
      </c>
      <c r="H467">
        <v>0</v>
      </c>
      <c r="I467">
        <v>0</v>
      </c>
      <c r="J467">
        <v>0</v>
      </c>
      <c r="K467" s="47"/>
    </row>
    <row r="468" spans="1:11" x14ac:dyDescent="0.25">
      <c r="A468" s="42">
        <v>46274</v>
      </c>
      <c r="B468">
        <v>13</v>
      </c>
      <c r="C468" t="s">
        <v>960</v>
      </c>
      <c r="D468" t="s">
        <v>967</v>
      </c>
      <c r="E468">
        <v>137</v>
      </c>
      <c r="F468">
        <v>0</v>
      </c>
      <c r="G468">
        <v>0</v>
      </c>
      <c r="H468">
        <v>0</v>
      </c>
      <c r="I468">
        <v>0</v>
      </c>
      <c r="J468">
        <v>0</v>
      </c>
      <c r="K468" s="47"/>
    </row>
    <row r="469" spans="1:11" x14ac:dyDescent="0.25">
      <c r="A469" s="42">
        <v>46275</v>
      </c>
      <c r="B469">
        <v>9</v>
      </c>
      <c r="C469" t="s">
        <v>998</v>
      </c>
      <c r="D469" t="s">
        <v>640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47"/>
    </row>
    <row r="470" spans="1:11" x14ac:dyDescent="0.25">
      <c r="A470" s="42">
        <v>46274</v>
      </c>
      <c r="B470">
        <v>12</v>
      </c>
      <c r="C470" t="s">
        <v>966</v>
      </c>
      <c r="D470" t="s">
        <v>965</v>
      </c>
      <c r="E470">
        <v>79</v>
      </c>
      <c r="F470">
        <v>0</v>
      </c>
      <c r="G470">
        <v>0</v>
      </c>
      <c r="H470">
        <v>0</v>
      </c>
      <c r="I470">
        <v>0</v>
      </c>
      <c r="J470">
        <v>0</v>
      </c>
      <c r="K470" s="47"/>
    </row>
    <row r="471" spans="1:11" x14ac:dyDescent="0.25">
      <c r="A471" s="42">
        <v>46273</v>
      </c>
      <c r="B471">
        <v>15</v>
      </c>
      <c r="C471" t="s">
        <v>1015</v>
      </c>
      <c r="D471" t="s">
        <v>967</v>
      </c>
      <c r="E471">
        <v>43</v>
      </c>
      <c r="F471">
        <v>0</v>
      </c>
      <c r="G471">
        <v>0</v>
      </c>
      <c r="H471">
        <v>0</v>
      </c>
      <c r="I471">
        <v>0</v>
      </c>
      <c r="J471">
        <v>0</v>
      </c>
      <c r="K471" s="47"/>
    </row>
    <row r="472" spans="1:11" x14ac:dyDescent="0.25">
      <c r="A472" s="42">
        <v>46273</v>
      </c>
      <c r="B472">
        <v>13</v>
      </c>
      <c r="C472" t="s">
        <v>978</v>
      </c>
      <c r="D472" t="s">
        <v>980</v>
      </c>
      <c r="E472">
        <v>15</v>
      </c>
      <c r="F472">
        <v>0</v>
      </c>
      <c r="G472">
        <v>0</v>
      </c>
      <c r="H472">
        <v>0</v>
      </c>
      <c r="I472">
        <v>0</v>
      </c>
      <c r="J472">
        <v>0</v>
      </c>
      <c r="K472" s="47"/>
    </row>
    <row r="473" spans="1:11" x14ac:dyDescent="0.25">
      <c r="A473" s="42">
        <v>46268</v>
      </c>
      <c r="B473">
        <v>10</v>
      </c>
      <c r="C473" t="s">
        <v>972</v>
      </c>
      <c r="D473" t="s">
        <v>979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 s="47"/>
    </row>
    <row r="474" spans="1:11" x14ac:dyDescent="0.25">
      <c r="A474" s="42">
        <v>46274</v>
      </c>
      <c r="B474">
        <v>12</v>
      </c>
      <c r="C474" t="s">
        <v>978</v>
      </c>
      <c r="D474" t="s">
        <v>975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 s="47"/>
    </row>
    <row r="475" spans="1:11" x14ac:dyDescent="0.25">
      <c r="A475" s="42">
        <v>46267</v>
      </c>
      <c r="B475">
        <v>9</v>
      </c>
      <c r="C475" t="s">
        <v>998</v>
      </c>
      <c r="D475" t="s">
        <v>959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 s="47"/>
    </row>
    <row r="476" spans="1:11" x14ac:dyDescent="0.25">
      <c r="A476" s="42">
        <v>46267</v>
      </c>
      <c r="B476">
        <v>16</v>
      </c>
      <c r="C476" t="s">
        <v>964</v>
      </c>
      <c r="D476" t="s">
        <v>975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 s="47"/>
    </row>
    <row r="477" spans="1:11" x14ac:dyDescent="0.25">
      <c r="A477" s="42">
        <v>46276</v>
      </c>
      <c r="B477">
        <v>8</v>
      </c>
      <c r="C477" t="s">
        <v>964</v>
      </c>
      <c r="D477" t="s">
        <v>640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47"/>
    </row>
    <row r="478" spans="1:11" x14ac:dyDescent="0.25">
      <c r="A478" s="42">
        <v>46267</v>
      </c>
      <c r="B478">
        <v>10</v>
      </c>
      <c r="C478" t="s">
        <v>978</v>
      </c>
      <c r="D478" t="s">
        <v>975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 s="47"/>
    </row>
    <row r="479" spans="1:11" x14ac:dyDescent="0.25">
      <c r="A479" s="42">
        <v>46276</v>
      </c>
      <c r="B479">
        <v>8</v>
      </c>
      <c r="C479" t="s">
        <v>964</v>
      </c>
      <c r="D479" t="s">
        <v>3</v>
      </c>
      <c r="E479">
        <v>14</v>
      </c>
      <c r="F479">
        <v>14</v>
      </c>
      <c r="G479">
        <v>9</v>
      </c>
      <c r="H479">
        <v>2</v>
      </c>
      <c r="I479">
        <v>0</v>
      </c>
      <c r="J479">
        <v>0</v>
      </c>
      <c r="K479" s="47"/>
    </row>
    <row r="480" spans="1:11" x14ac:dyDescent="0.25">
      <c r="A480" s="42">
        <v>46266</v>
      </c>
      <c r="B480">
        <v>8</v>
      </c>
      <c r="C480" t="s">
        <v>999</v>
      </c>
      <c r="D480" t="s">
        <v>982</v>
      </c>
      <c r="E480">
        <v>73</v>
      </c>
      <c r="F480">
        <v>0</v>
      </c>
      <c r="G480">
        <v>0</v>
      </c>
      <c r="H480">
        <v>0</v>
      </c>
      <c r="I480">
        <v>0</v>
      </c>
      <c r="J480">
        <v>0</v>
      </c>
      <c r="K480" s="47"/>
    </row>
    <row r="481" spans="1:11" x14ac:dyDescent="0.25">
      <c r="A481" s="42">
        <v>46268</v>
      </c>
      <c r="B481">
        <v>8</v>
      </c>
      <c r="C481" t="s">
        <v>978</v>
      </c>
      <c r="D481" t="s">
        <v>967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 s="47"/>
    </row>
    <row r="482" spans="1:11" x14ac:dyDescent="0.25">
      <c r="A482" s="42">
        <v>46276</v>
      </c>
      <c r="B482">
        <v>12</v>
      </c>
      <c r="C482" t="s">
        <v>962</v>
      </c>
      <c r="D482" t="s">
        <v>640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47"/>
    </row>
    <row r="483" spans="1:11" x14ac:dyDescent="0.25">
      <c r="A483" s="42">
        <v>46276</v>
      </c>
      <c r="B483">
        <v>12</v>
      </c>
      <c r="C483" t="s">
        <v>968</v>
      </c>
      <c r="D483" t="s">
        <v>967</v>
      </c>
      <c r="E483">
        <v>55</v>
      </c>
      <c r="F483">
        <v>0</v>
      </c>
      <c r="G483">
        <v>0</v>
      </c>
      <c r="H483">
        <v>0</v>
      </c>
      <c r="I483">
        <v>0</v>
      </c>
      <c r="J483">
        <v>0</v>
      </c>
      <c r="K483" s="47"/>
    </row>
    <row r="484" spans="1:11" x14ac:dyDescent="0.25">
      <c r="A484" s="42">
        <v>46269</v>
      </c>
      <c r="B484">
        <v>15</v>
      </c>
      <c r="C484" t="s">
        <v>966</v>
      </c>
      <c r="D484" t="s">
        <v>961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 s="47"/>
    </row>
    <row r="485" spans="1:11" x14ac:dyDescent="0.25">
      <c r="A485" s="42">
        <v>46276</v>
      </c>
      <c r="B485">
        <v>12</v>
      </c>
      <c r="C485" t="s">
        <v>1098</v>
      </c>
      <c r="D485" t="s">
        <v>967</v>
      </c>
      <c r="E485">
        <v>10</v>
      </c>
      <c r="F485">
        <v>0</v>
      </c>
      <c r="G485">
        <v>0</v>
      </c>
      <c r="H485">
        <v>0</v>
      </c>
      <c r="I485">
        <v>0</v>
      </c>
      <c r="J485">
        <v>0</v>
      </c>
      <c r="K485" s="47"/>
    </row>
    <row r="486" spans="1:11" x14ac:dyDescent="0.25">
      <c r="A486" s="42">
        <v>46266</v>
      </c>
      <c r="B486">
        <v>10</v>
      </c>
      <c r="C486" t="s">
        <v>999</v>
      </c>
      <c r="D486" t="s">
        <v>640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47"/>
    </row>
    <row r="487" spans="1:11" x14ac:dyDescent="0.25">
      <c r="A487" s="42">
        <v>46273</v>
      </c>
      <c r="B487">
        <v>14</v>
      </c>
      <c r="C487" t="s">
        <v>978</v>
      </c>
      <c r="D487" t="s">
        <v>982</v>
      </c>
      <c r="E487">
        <v>493</v>
      </c>
      <c r="F487">
        <v>0</v>
      </c>
      <c r="G487">
        <v>0</v>
      </c>
      <c r="H487">
        <v>0</v>
      </c>
      <c r="I487">
        <v>0</v>
      </c>
      <c r="J487">
        <v>0</v>
      </c>
      <c r="K487" s="47"/>
    </row>
    <row r="488" spans="1:11" x14ac:dyDescent="0.25">
      <c r="A488" s="42">
        <v>46273</v>
      </c>
      <c r="B488">
        <v>8</v>
      </c>
      <c r="C488" t="s">
        <v>966</v>
      </c>
      <c r="D488" t="s">
        <v>967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 s="47"/>
    </row>
    <row r="489" spans="1:11" x14ac:dyDescent="0.25">
      <c r="A489" s="42">
        <v>46268</v>
      </c>
      <c r="B489">
        <v>14</v>
      </c>
      <c r="C489" t="s">
        <v>964</v>
      </c>
      <c r="D489" t="s">
        <v>975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0</v>
      </c>
      <c r="K489" s="47"/>
    </row>
    <row r="490" spans="1:11" x14ac:dyDescent="0.25">
      <c r="A490" s="42">
        <v>46276</v>
      </c>
      <c r="B490">
        <v>11</v>
      </c>
      <c r="C490" t="s">
        <v>998</v>
      </c>
      <c r="D490" t="s">
        <v>976</v>
      </c>
      <c r="E490">
        <v>150</v>
      </c>
      <c r="F490">
        <v>0</v>
      </c>
      <c r="G490">
        <v>0</v>
      </c>
      <c r="H490">
        <v>0</v>
      </c>
      <c r="I490">
        <v>0</v>
      </c>
      <c r="J490">
        <v>0</v>
      </c>
      <c r="K490" s="47"/>
    </row>
    <row r="491" spans="1:11" x14ac:dyDescent="0.25">
      <c r="A491" s="42">
        <v>46267</v>
      </c>
      <c r="B491">
        <v>9</v>
      </c>
      <c r="C491" t="s">
        <v>1015</v>
      </c>
      <c r="D491" t="s">
        <v>973</v>
      </c>
      <c r="E491">
        <v>34</v>
      </c>
      <c r="F491">
        <v>0</v>
      </c>
      <c r="G491">
        <v>0</v>
      </c>
      <c r="H491">
        <v>0</v>
      </c>
      <c r="I491">
        <v>0</v>
      </c>
      <c r="J491">
        <v>0</v>
      </c>
      <c r="K491" s="47"/>
    </row>
    <row r="492" spans="1:11" x14ac:dyDescent="0.25">
      <c r="A492" s="42">
        <v>46274</v>
      </c>
      <c r="B492">
        <v>12</v>
      </c>
      <c r="C492" t="s">
        <v>966</v>
      </c>
      <c r="D492" t="s">
        <v>967</v>
      </c>
      <c r="E492">
        <v>312</v>
      </c>
      <c r="F492">
        <v>0</v>
      </c>
      <c r="G492">
        <v>0</v>
      </c>
      <c r="H492">
        <v>0</v>
      </c>
      <c r="I492">
        <v>0</v>
      </c>
      <c r="J492">
        <v>0</v>
      </c>
      <c r="K492" s="47"/>
    </row>
    <row r="493" spans="1:11" x14ac:dyDescent="0.25">
      <c r="A493" s="42">
        <v>46267</v>
      </c>
      <c r="B493">
        <v>9</v>
      </c>
      <c r="C493" t="s">
        <v>999</v>
      </c>
      <c r="D493" t="s">
        <v>970</v>
      </c>
      <c r="E493">
        <v>7</v>
      </c>
      <c r="F493">
        <v>0</v>
      </c>
      <c r="G493">
        <v>0</v>
      </c>
      <c r="H493">
        <v>0</v>
      </c>
      <c r="I493">
        <v>0</v>
      </c>
      <c r="J493">
        <v>0</v>
      </c>
      <c r="K493" s="47"/>
    </row>
    <row r="494" spans="1:11" x14ac:dyDescent="0.25">
      <c r="A494" s="42">
        <v>46268</v>
      </c>
      <c r="B494">
        <v>10</v>
      </c>
      <c r="C494" t="s">
        <v>1098</v>
      </c>
      <c r="D494" t="s">
        <v>967</v>
      </c>
      <c r="E494">
        <v>32</v>
      </c>
      <c r="F494">
        <v>0</v>
      </c>
      <c r="G494">
        <v>0</v>
      </c>
      <c r="H494">
        <v>0</v>
      </c>
      <c r="I494">
        <v>0</v>
      </c>
      <c r="J494">
        <v>0</v>
      </c>
      <c r="K494" s="47"/>
    </row>
    <row r="495" spans="1:11" x14ac:dyDescent="0.25">
      <c r="A495" s="42">
        <v>46275</v>
      </c>
      <c r="B495">
        <v>9</v>
      </c>
      <c r="C495" t="s">
        <v>998</v>
      </c>
      <c r="D495" t="s">
        <v>967</v>
      </c>
      <c r="E495">
        <v>7</v>
      </c>
      <c r="F495">
        <v>0</v>
      </c>
      <c r="G495">
        <v>0</v>
      </c>
      <c r="H495">
        <v>0</v>
      </c>
      <c r="I495">
        <v>0</v>
      </c>
      <c r="J495">
        <v>0</v>
      </c>
      <c r="K495" s="47"/>
    </row>
    <row r="496" spans="1:11" x14ac:dyDescent="0.25">
      <c r="A496" s="42">
        <v>46269</v>
      </c>
      <c r="B496">
        <v>13</v>
      </c>
      <c r="C496" t="s">
        <v>1098</v>
      </c>
      <c r="D496" t="s">
        <v>965</v>
      </c>
      <c r="E496">
        <v>6</v>
      </c>
      <c r="F496">
        <v>0</v>
      </c>
      <c r="G496">
        <v>0</v>
      </c>
      <c r="H496">
        <v>0</v>
      </c>
      <c r="I496">
        <v>0</v>
      </c>
      <c r="J496">
        <v>0</v>
      </c>
      <c r="K496" s="47"/>
    </row>
    <row r="497" spans="1:11" x14ac:dyDescent="0.25">
      <c r="A497" s="42">
        <v>46267</v>
      </c>
      <c r="B497">
        <v>12</v>
      </c>
      <c r="C497" t="s">
        <v>1098</v>
      </c>
      <c r="D497" t="s">
        <v>3</v>
      </c>
      <c r="E497">
        <v>63</v>
      </c>
      <c r="F497">
        <v>63</v>
      </c>
      <c r="G497">
        <v>37</v>
      </c>
      <c r="H497">
        <v>24</v>
      </c>
      <c r="I497">
        <v>0</v>
      </c>
      <c r="J497">
        <v>0</v>
      </c>
      <c r="K497" s="47"/>
    </row>
    <row r="498" spans="1:11" x14ac:dyDescent="0.25">
      <c r="A498" s="42">
        <v>46266</v>
      </c>
      <c r="B498">
        <v>11</v>
      </c>
      <c r="C498" t="s">
        <v>986</v>
      </c>
      <c r="D498" t="s">
        <v>979</v>
      </c>
      <c r="E498">
        <v>45</v>
      </c>
      <c r="F498">
        <v>0</v>
      </c>
      <c r="G498">
        <v>0</v>
      </c>
      <c r="H498">
        <v>0</v>
      </c>
      <c r="I498">
        <v>0</v>
      </c>
      <c r="J498">
        <v>0</v>
      </c>
      <c r="K498" s="47"/>
    </row>
    <row r="499" spans="1:11" x14ac:dyDescent="0.25">
      <c r="A499" s="42">
        <v>46273</v>
      </c>
      <c r="B499">
        <v>8</v>
      </c>
      <c r="C499" t="s">
        <v>964</v>
      </c>
      <c r="D499" t="s">
        <v>959</v>
      </c>
      <c r="E499">
        <v>101</v>
      </c>
      <c r="F499">
        <v>0</v>
      </c>
      <c r="G499">
        <v>0</v>
      </c>
      <c r="H499">
        <v>0</v>
      </c>
      <c r="I499">
        <v>0</v>
      </c>
      <c r="J499">
        <v>0</v>
      </c>
      <c r="K499" s="47"/>
    </row>
    <row r="500" spans="1:11" x14ac:dyDescent="0.25">
      <c r="A500" s="42">
        <v>46273</v>
      </c>
      <c r="B500">
        <v>9</v>
      </c>
      <c r="C500" t="s">
        <v>960</v>
      </c>
      <c r="D500" t="s">
        <v>981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47"/>
    </row>
    <row r="501" spans="1:11" x14ac:dyDescent="0.25">
      <c r="A501" s="42">
        <v>46266</v>
      </c>
      <c r="B501">
        <v>11</v>
      </c>
      <c r="C501" t="s">
        <v>958</v>
      </c>
      <c r="D501" t="s">
        <v>967</v>
      </c>
      <c r="E501">
        <v>166</v>
      </c>
      <c r="F501">
        <v>0</v>
      </c>
      <c r="G501">
        <v>0</v>
      </c>
      <c r="H501">
        <v>0</v>
      </c>
      <c r="I501">
        <v>0</v>
      </c>
      <c r="J501">
        <v>0</v>
      </c>
      <c r="K501" s="47"/>
    </row>
    <row r="502" spans="1:11" x14ac:dyDescent="0.25">
      <c r="A502" s="42">
        <v>46268</v>
      </c>
      <c r="B502">
        <v>16</v>
      </c>
      <c r="C502" t="s">
        <v>958</v>
      </c>
      <c r="D502" t="s">
        <v>965</v>
      </c>
      <c r="E502">
        <v>42</v>
      </c>
      <c r="F502">
        <v>0</v>
      </c>
      <c r="G502">
        <v>0</v>
      </c>
      <c r="H502">
        <v>0</v>
      </c>
      <c r="I502">
        <v>0</v>
      </c>
      <c r="J502">
        <v>0</v>
      </c>
      <c r="K502" s="47"/>
    </row>
    <row r="503" spans="1:11" x14ac:dyDescent="0.25">
      <c r="A503" s="42">
        <v>46276</v>
      </c>
      <c r="B503">
        <v>14</v>
      </c>
      <c r="C503" t="s">
        <v>1098</v>
      </c>
      <c r="D503" t="s">
        <v>967</v>
      </c>
      <c r="E503">
        <v>11</v>
      </c>
      <c r="F503">
        <v>0</v>
      </c>
      <c r="G503">
        <v>0</v>
      </c>
      <c r="H503">
        <v>0</v>
      </c>
      <c r="I503">
        <v>0</v>
      </c>
      <c r="J503">
        <v>0</v>
      </c>
      <c r="K503" s="47"/>
    </row>
    <row r="504" spans="1:11" x14ac:dyDescent="0.25">
      <c r="A504" s="42">
        <v>46269</v>
      </c>
      <c r="B504">
        <v>10</v>
      </c>
      <c r="C504" t="s">
        <v>978</v>
      </c>
      <c r="D504" t="s">
        <v>967</v>
      </c>
      <c r="E504">
        <v>229</v>
      </c>
      <c r="F504">
        <v>0</v>
      </c>
      <c r="G504">
        <v>0</v>
      </c>
      <c r="H504">
        <v>0</v>
      </c>
      <c r="I504">
        <v>0</v>
      </c>
      <c r="J504">
        <v>0</v>
      </c>
      <c r="K504" s="47"/>
    </row>
    <row r="505" spans="1:11" x14ac:dyDescent="0.25">
      <c r="A505" s="42">
        <v>46276</v>
      </c>
      <c r="B505">
        <v>11</v>
      </c>
      <c r="C505" t="s">
        <v>966</v>
      </c>
      <c r="D505" t="s">
        <v>959</v>
      </c>
      <c r="E505">
        <v>137</v>
      </c>
      <c r="F505">
        <v>0</v>
      </c>
      <c r="G505">
        <v>0</v>
      </c>
      <c r="H505">
        <v>0</v>
      </c>
      <c r="I505">
        <v>0</v>
      </c>
      <c r="J505">
        <v>0</v>
      </c>
      <c r="K505" s="47"/>
    </row>
    <row r="506" spans="1:11" x14ac:dyDescent="0.25">
      <c r="A506" s="42">
        <v>46275</v>
      </c>
      <c r="B506">
        <v>10</v>
      </c>
      <c r="C506" t="s">
        <v>968</v>
      </c>
      <c r="D506" t="s">
        <v>975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 s="47"/>
    </row>
    <row r="507" spans="1:11" x14ac:dyDescent="0.25">
      <c r="A507" s="42">
        <v>46276</v>
      </c>
      <c r="B507">
        <v>11</v>
      </c>
      <c r="C507" t="s">
        <v>998</v>
      </c>
      <c r="D507" t="s">
        <v>967</v>
      </c>
      <c r="E507">
        <v>71</v>
      </c>
      <c r="F507">
        <v>0</v>
      </c>
      <c r="G507">
        <v>0</v>
      </c>
      <c r="H507">
        <v>0</v>
      </c>
      <c r="I507">
        <v>0</v>
      </c>
      <c r="J507">
        <v>0</v>
      </c>
      <c r="K507" s="47"/>
    </row>
    <row r="508" spans="1:11" x14ac:dyDescent="0.25">
      <c r="A508" s="42">
        <v>46274</v>
      </c>
      <c r="B508">
        <v>8</v>
      </c>
      <c r="C508" t="s">
        <v>972</v>
      </c>
      <c r="D508" t="s">
        <v>959</v>
      </c>
      <c r="E508">
        <v>11</v>
      </c>
      <c r="F508">
        <v>0</v>
      </c>
      <c r="G508">
        <v>0</v>
      </c>
      <c r="H508">
        <v>0</v>
      </c>
      <c r="I508">
        <v>0</v>
      </c>
      <c r="J508">
        <v>0</v>
      </c>
      <c r="K508" s="47"/>
    </row>
    <row r="509" spans="1:11" x14ac:dyDescent="0.25">
      <c r="A509" s="42">
        <v>46266</v>
      </c>
      <c r="B509">
        <v>8</v>
      </c>
      <c r="C509" t="s">
        <v>998</v>
      </c>
      <c r="D509" t="s">
        <v>3</v>
      </c>
      <c r="E509">
        <v>8</v>
      </c>
      <c r="F509">
        <v>8</v>
      </c>
      <c r="G509">
        <v>0</v>
      </c>
      <c r="H509">
        <v>8</v>
      </c>
      <c r="I509">
        <v>0</v>
      </c>
      <c r="J509">
        <v>0</v>
      </c>
      <c r="K509" s="47"/>
    </row>
    <row r="510" spans="1:11" x14ac:dyDescent="0.25">
      <c r="A510" s="42">
        <v>46267</v>
      </c>
      <c r="B510">
        <v>8</v>
      </c>
      <c r="C510" t="s">
        <v>978</v>
      </c>
      <c r="D510" t="s">
        <v>981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47"/>
    </row>
    <row r="511" spans="1:11" x14ac:dyDescent="0.25">
      <c r="A511" s="42">
        <v>46268</v>
      </c>
      <c r="B511">
        <v>10</v>
      </c>
      <c r="C511" t="s">
        <v>1085</v>
      </c>
      <c r="D511" t="s">
        <v>973</v>
      </c>
      <c r="E511">
        <v>52</v>
      </c>
      <c r="F511">
        <v>0</v>
      </c>
      <c r="G511">
        <v>0</v>
      </c>
      <c r="H511">
        <v>0</v>
      </c>
      <c r="I511">
        <v>0</v>
      </c>
      <c r="J511">
        <v>0</v>
      </c>
      <c r="K511" s="47"/>
    </row>
    <row r="512" spans="1:11" x14ac:dyDescent="0.25">
      <c r="A512" s="42">
        <v>46266</v>
      </c>
      <c r="B512">
        <v>14</v>
      </c>
      <c r="C512" t="s">
        <v>958</v>
      </c>
      <c r="D512" t="s">
        <v>976</v>
      </c>
      <c r="E512">
        <v>665</v>
      </c>
      <c r="F512">
        <v>0</v>
      </c>
      <c r="G512">
        <v>0</v>
      </c>
      <c r="H512">
        <v>0</v>
      </c>
      <c r="I512">
        <v>0</v>
      </c>
      <c r="J512">
        <v>0</v>
      </c>
      <c r="K512" s="47"/>
    </row>
    <row r="513" spans="1:11" x14ac:dyDescent="0.25">
      <c r="A513" s="42">
        <v>46267</v>
      </c>
      <c r="B513">
        <v>10</v>
      </c>
      <c r="C513" t="s">
        <v>998</v>
      </c>
      <c r="D513" t="s">
        <v>975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 s="47"/>
    </row>
    <row r="514" spans="1:11" x14ac:dyDescent="0.25">
      <c r="A514" s="42">
        <v>46274</v>
      </c>
      <c r="B514">
        <v>13</v>
      </c>
      <c r="C514" t="s">
        <v>962</v>
      </c>
      <c r="D514" t="s">
        <v>970</v>
      </c>
      <c r="E514">
        <v>5</v>
      </c>
      <c r="F514">
        <v>0</v>
      </c>
      <c r="G514">
        <v>0</v>
      </c>
      <c r="H514">
        <v>0</v>
      </c>
      <c r="I514">
        <v>0</v>
      </c>
      <c r="J514">
        <v>0</v>
      </c>
      <c r="K514" s="47"/>
    </row>
    <row r="515" spans="1:11" x14ac:dyDescent="0.25">
      <c r="A515" s="42">
        <v>46275</v>
      </c>
      <c r="B515">
        <v>11</v>
      </c>
      <c r="C515" t="s">
        <v>962</v>
      </c>
      <c r="D515" t="s">
        <v>959</v>
      </c>
      <c r="E515">
        <v>134</v>
      </c>
      <c r="F515">
        <v>0</v>
      </c>
      <c r="G515">
        <v>0</v>
      </c>
      <c r="H515">
        <v>0</v>
      </c>
      <c r="I515">
        <v>0</v>
      </c>
      <c r="J515">
        <v>0</v>
      </c>
      <c r="K515" s="47"/>
    </row>
    <row r="516" spans="1:11" x14ac:dyDescent="0.25">
      <c r="A516" s="42">
        <v>46269</v>
      </c>
      <c r="B516">
        <v>12</v>
      </c>
      <c r="C516" t="s">
        <v>1015</v>
      </c>
      <c r="D516" t="s">
        <v>982</v>
      </c>
      <c r="E516">
        <v>28</v>
      </c>
      <c r="F516">
        <v>0</v>
      </c>
      <c r="G516">
        <v>0</v>
      </c>
      <c r="H516">
        <v>0</v>
      </c>
      <c r="I516">
        <v>0</v>
      </c>
      <c r="J516">
        <v>0</v>
      </c>
      <c r="K516" s="47"/>
    </row>
    <row r="517" spans="1:11" x14ac:dyDescent="0.25">
      <c r="A517" s="42">
        <v>46268</v>
      </c>
      <c r="B517">
        <v>9</v>
      </c>
      <c r="C517" t="s">
        <v>1085</v>
      </c>
      <c r="D517" t="s">
        <v>963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47"/>
    </row>
    <row r="518" spans="1:11" x14ac:dyDescent="0.25">
      <c r="A518" s="42">
        <v>46267</v>
      </c>
      <c r="B518">
        <v>14</v>
      </c>
      <c r="C518" t="s">
        <v>966</v>
      </c>
      <c r="D518" t="s">
        <v>973</v>
      </c>
      <c r="E518">
        <v>456</v>
      </c>
      <c r="F518">
        <v>0</v>
      </c>
      <c r="G518">
        <v>0</v>
      </c>
      <c r="H518">
        <v>0</v>
      </c>
      <c r="I518">
        <v>0</v>
      </c>
      <c r="J518">
        <v>0</v>
      </c>
      <c r="K518" s="47"/>
    </row>
    <row r="519" spans="1:11" x14ac:dyDescent="0.25">
      <c r="A519" s="42">
        <v>46266</v>
      </c>
      <c r="B519">
        <v>8</v>
      </c>
      <c r="C519" t="s">
        <v>1098</v>
      </c>
      <c r="D519" t="s">
        <v>640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47"/>
    </row>
    <row r="520" spans="1:11" x14ac:dyDescent="0.25">
      <c r="A520" s="42">
        <v>46275</v>
      </c>
      <c r="B520">
        <v>14</v>
      </c>
      <c r="C520" t="s">
        <v>968</v>
      </c>
      <c r="D520" t="s">
        <v>959</v>
      </c>
      <c r="E520">
        <v>14</v>
      </c>
      <c r="F520">
        <v>0</v>
      </c>
      <c r="G520">
        <v>0</v>
      </c>
      <c r="H520">
        <v>0</v>
      </c>
      <c r="I520">
        <v>0</v>
      </c>
      <c r="J520">
        <v>0</v>
      </c>
      <c r="K520" s="47"/>
    </row>
    <row r="521" spans="1:11" x14ac:dyDescent="0.25">
      <c r="A521" s="42">
        <v>46267</v>
      </c>
      <c r="B521">
        <v>15</v>
      </c>
      <c r="C521" t="s">
        <v>966</v>
      </c>
      <c r="D521" t="s">
        <v>3</v>
      </c>
      <c r="E521">
        <v>39</v>
      </c>
      <c r="F521">
        <v>39</v>
      </c>
      <c r="G521">
        <v>28</v>
      </c>
      <c r="H521">
        <v>0</v>
      </c>
      <c r="I521">
        <v>0</v>
      </c>
      <c r="J521">
        <v>0</v>
      </c>
      <c r="K521" s="47"/>
    </row>
    <row r="522" spans="1:11" x14ac:dyDescent="0.25">
      <c r="A522" s="42">
        <v>46273</v>
      </c>
      <c r="B522">
        <v>9</v>
      </c>
      <c r="C522" t="s">
        <v>960</v>
      </c>
      <c r="D522" t="s">
        <v>973</v>
      </c>
      <c r="E522">
        <v>209</v>
      </c>
      <c r="F522">
        <v>0</v>
      </c>
      <c r="G522">
        <v>0</v>
      </c>
      <c r="H522">
        <v>0</v>
      </c>
      <c r="I522">
        <v>0</v>
      </c>
      <c r="J522">
        <v>0</v>
      </c>
      <c r="K522" s="47"/>
    </row>
    <row r="523" spans="1:11" x14ac:dyDescent="0.25">
      <c r="A523" s="42">
        <v>46276</v>
      </c>
      <c r="B523">
        <v>13</v>
      </c>
      <c r="C523" t="s">
        <v>960</v>
      </c>
      <c r="D523" t="s">
        <v>963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47"/>
    </row>
    <row r="524" spans="1:11" x14ac:dyDescent="0.25">
      <c r="A524" s="42">
        <v>46274</v>
      </c>
      <c r="B524">
        <v>11</v>
      </c>
      <c r="C524" t="s">
        <v>968</v>
      </c>
      <c r="D524" t="s">
        <v>973</v>
      </c>
      <c r="E524">
        <v>82</v>
      </c>
      <c r="F524">
        <v>0</v>
      </c>
      <c r="G524">
        <v>0</v>
      </c>
      <c r="H524">
        <v>0</v>
      </c>
      <c r="I524">
        <v>0</v>
      </c>
      <c r="J524">
        <v>0</v>
      </c>
      <c r="K524" s="47"/>
    </row>
    <row r="525" spans="1:11" x14ac:dyDescent="0.25">
      <c r="A525" s="42">
        <v>46276</v>
      </c>
      <c r="B525">
        <v>8</v>
      </c>
      <c r="C525" t="s">
        <v>960</v>
      </c>
      <c r="D525" t="s">
        <v>959</v>
      </c>
      <c r="E525">
        <v>34</v>
      </c>
      <c r="F525">
        <v>0</v>
      </c>
      <c r="G525">
        <v>0</v>
      </c>
      <c r="H525">
        <v>0</v>
      </c>
      <c r="I525">
        <v>0</v>
      </c>
      <c r="J525">
        <v>0</v>
      </c>
      <c r="K525" s="47"/>
    </row>
    <row r="526" spans="1:11" x14ac:dyDescent="0.25">
      <c r="A526" s="42">
        <v>46275</v>
      </c>
      <c r="B526">
        <v>15</v>
      </c>
      <c r="C526" t="s">
        <v>978</v>
      </c>
      <c r="D526" t="s">
        <v>963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s="47"/>
    </row>
    <row r="527" spans="1:11" x14ac:dyDescent="0.25">
      <c r="A527" s="42">
        <v>46266</v>
      </c>
      <c r="B527">
        <v>8</v>
      </c>
      <c r="C527" t="s">
        <v>1098</v>
      </c>
      <c r="D527" t="s">
        <v>969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 s="47"/>
    </row>
    <row r="528" spans="1:11" x14ac:dyDescent="0.25">
      <c r="A528" s="42">
        <v>46275</v>
      </c>
      <c r="B528">
        <v>10</v>
      </c>
      <c r="C528" t="s">
        <v>978</v>
      </c>
      <c r="D528" t="s">
        <v>969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 s="47"/>
    </row>
    <row r="529" spans="1:11" x14ac:dyDescent="0.25">
      <c r="A529" s="42">
        <v>46273</v>
      </c>
      <c r="B529">
        <v>11</v>
      </c>
      <c r="C529" t="s">
        <v>986</v>
      </c>
      <c r="D529" t="s">
        <v>982</v>
      </c>
      <c r="E529">
        <v>128</v>
      </c>
      <c r="F529">
        <v>0</v>
      </c>
      <c r="G529">
        <v>0</v>
      </c>
      <c r="H529">
        <v>0</v>
      </c>
      <c r="I529">
        <v>0</v>
      </c>
      <c r="J529">
        <v>0</v>
      </c>
      <c r="K529" s="47"/>
    </row>
    <row r="530" spans="1:11" x14ac:dyDescent="0.25">
      <c r="A530" s="42">
        <v>46269</v>
      </c>
      <c r="B530">
        <v>16</v>
      </c>
      <c r="C530" t="s">
        <v>972</v>
      </c>
      <c r="D530" t="s">
        <v>976</v>
      </c>
      <c r="E530">
        <v>125</v>
      </c>
      <c r="F530">
        <v>0</v>
      </c>
      <c r="G530">
        <v>0</v>
      </c>
      <c r="H530">
        <v>0</v>
      </c>
      <c r="I530">
        <v>0</v>
      </c>
      <c r="J530">
        <v>0</v>
      </c>
      <c r="K530" s="47"/>
    </row>
    <row r="531" spans="1:11" x14ac:dyDescent="0.25">
      <c r="A531" s="42">
        <v>46267</v>
      </c>
      <c r="B531">
        <v>8</v>
      </c>
      <c r="C531" t="s">
        <v>1000</v>
      </c>
      <c r="D531" t="s">
        <v>640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s="47" t="str">
        <f t="shared" ref="K531:K546" si="0">IFERROR(AVERAGE(H531/F531),"")</f>
        <v/>
      </c>
    </row>
    <row r="532" spans="1:11" x14ac:dyDescent="0.25">
      <c r="A532" s="42">
        <v>46269</v>
      </c>
      <c r="B532">
        <v>15</v>
      </c>
      <c r="C532" t="s">
        <v>1000</v>
      </c>
      <c r="D532" t="s">
        <v>982</v>
      </c>
      <c r="E532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 s="47" t="str">
        <f t="shared" si="0"/>
        <v/>
      </c>
    </row>
    <row r="533" spans="1:11" x14ac:dyDescent="0.25">
      <c r="A533" s="42">
        <v>46273</v>
      </c>
      <c r="B533">
        <v>11</v>
      </c>
      <c r="C533" t="s">
        <v>972</v>
      </c>
      <c r="D533" t="s">
        <v>981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s="47" t="str">
        <f t="shared" si="0"/>
        <v/>
      </c>
    </row>
    <row r="534" spans="1:11" x14ac:dyDescent="0.25">
      <c r="A534" s="42">
        <v>46268</v>
      </c>
      <c r="B534">
        <v>15</v>
      </c>
      <c r="C534" t="s">
        <v>958</v>
      </c>
      <c r="D534" t="s">
        <v>977</v>
      </c>
      <c r="E534">
        <v>8</v>
      </c>
      <c r="F534">
        <v>0</v>
      </c>
      <c r="G534">
        <v>0</v>
      </c>
      <c r="H534">
        <v>0</v>
      </c>
      <c r="I534">
        <v>0</v>
      </c>
      <c r="J534">
        <v>0</v>
      </c>
      <c r="K534" s="47" t="str">
        <f t="shared" si="0"/>
        <v/>
      </c>
    </row>
    <row r="535" spans="1:11" x14ac:dyDescent="0.25">
      <c r="A535" s="42">
        <v>46266</v>
      </c>
      <c r="B535">
        <v>14</v>
      </c>
      <c r="C535" t="s">
        <v>964</v>
      </c>
      <c r="D535" t="s">
        <v>963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s="47" t="str">
        <f t="shared" si="0"/>
        <v/>
      </c>
    </row>
    <row r="536" spans="1:11" x14ac:dyDescent="0.25">
      <c r="A536" s="42">
        <v>46268</v>
      </c>
      <c r="B536">
        <v>15</v>
      </c>
      <c r="C536" t="s">
        <v>986</v>
      </c>
      <c r="D536" t="s">
        <v>965</v>
      </c>
      <c r="E536">
        <v>62</v>
      </c>
      <c r="F536">
        <v>0</v>
      </c>
      <c r="G536">
        <v>0</v>
      </c>
      <c r="H536">
        <v>0</v>
      </c>
      <c r="I536">
        <v>0</v>
      </c>
      <c r="J536">
        <v>0</v>
      </c>
      <c r="K536" s="47" t="str">
        <f t="shared" si="0"/>
        <v/>
      </c>
    </row>
    <row r="537" spans="1:11" x14ac:dyDescent="0.25">
      <c r="A537" s="42">
        <v>46273</v>
      </c>
      <c r="B537">
        <v>12</v>
      </c>
      <c r="C537" t="s">
        <v>966</v>
      </c>
      <c r="D537" t="s">
        <v>982</v>
      </c>
      <c r="E537">
        <v>271</v>
      </c>
      <c r="F537">
        <v>0</v>
      </c>
      <c r="G537">
        <v>0</v>
      </c>
      <c r="H537">
        <v>0</v>
      </c>
      <c r="I537">
        <v>0</v>
      </c>
      <c r="J537">
        <v>0</v>
      </c>
      <c r="K537" s="47" t="str">
        <f t="shared" si="0"/>
        <v/>
      </c>
    </row>
    <row r="538" spans="1:11" x14ac:dyDescent="0.25">
      <c r="A538" s="42">
        <v>46275</v>
      </c>
      <c r="B538">
        <v>15</v>
      </c>
      <c r="C538" t="s">
        <v>1015</v>
      </c>
      <c r="D538" t="s">
        <v>977</v>
      </c>
      <c r="E538">
        <v>4</v>
      </c>
      <c r="F538">
        <v>0</v>
      </c>
      <c r="G538">
        <v>0</v>
      </c>
      <c r="H538">
        <v>0</v>
      </c>
      <c r="I538">
        <v>0</v>
      </c>
      <c r="J538">
        <v>0</v>
      </c>
      <c r="K538" s="47" t="str">
        <f t="shared" si="0"/>
        <v/>
      </c>
    </row>
    <row r="539" spans="1:11" x14ac:dyDescent="0.25">
      <c r="A539" s="42">
        <v>46268</v>
      </c>
      <c r="B539">
        <v>11</v>
      </c>
      <c r="C539" t="s">
        <v>972</v>
      </c>
      <c r="D539" t="s">
        <v>977</v>
      </c>
      <c r="E539">
        <v>10</v>
      </c>
      <c r="F539">
        <v>0</v>
      </c>
      <c r="G539">
        <v>0</v>
      </c>
      <c r="H539">
        <v>0</v>
      </c>
      <c r="I539">
        <v>0</v>
      </c>
      <c r="J539">
        <v>0</v>
      </c>
      <c r="K539" s="47" t="str">
        <f t="shared" si="0"/>
        <v/>
      </c>
    </row>
    <row r="540" spans="1:11" x14ac:dyDescent="0.25">
      <c r="A540" s="42">
        <v>46267</v>
      </c>
      <c r="B540">
        <v>8</v>
      </c>
      <c r="C540" t="s">
        <v>972</v>
      </c>
      <c r="D540" t="s">
        <v>980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 s="47" t="str">
        <f t="shared" si="0"/>
        <v/>
      </c>
    </row>
    <row r="541" spans="1:11" x14ac:dyDescent="0.25">
      <c r="A541" s="42">
        <v>46273</v>
      </c>
      <c r="B541">
        <v>15</v>
      </c>
      <c r="C541" t="s">
        <v>966</v>
      </c>
      <c r="D541" t="s">
        <v>970</v>
      </c>
      <c r="E541">
        <v>23</v>
      </c>
      <c r="F541">
        <v>0</v>
      </c>
      <c r="G541">
        <v>0</v>
      </c>
      <c r="H541">
        <v>0</v>
      </c>
      <c r="I541">
        <v>0</v>
      </c>
      <c r="J541">
        <v>0</v>
      </c>
      <c r="K541" s="47" t="str">
        <f t="shared" si="0"/>
        <v/>
      </c>
    </row>
    <row r="542" spans="1:11" x14ac:dyDescent="0.25">
      <c r="A542" s="42">
        <v>46274</v>
      </c>
      <c r="B542">
        <v>9</v>
      </c>
      <c r="C542" t="s">
        <v>978</v>
      </c>
      <c r="D542" t="s">
        <v>971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 s="47" t="str">
        <f t="shared" si="0"/>
        <v/>
      </c>
    </row>
    <row r="543" spans="1:11" x14ac:dyDescent="0.25">
      <c r="A543" s="42">
        <v>46273</v>
      </c>
      <c r="B543">
        <v>11</v>
      </c>
      <c r="C543" t="s">
        <v>972</v>
      </c>
      <c r="D543" t="s">
        <v>975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 s="47" t="str">
        <f t="shared" si="0"/>
        <v/>
      </c>
    </row>
    <row r="544" spans="1:11" x14ac:dyDescent="0.25">
      <c r="A544" s="42">
        <v>46274</v>
      </c>
      <c r="B544">
        <v>14</v>
      </c>
      <c r="C544" t="s">
        <v>962</v>
      </c>
      <c r="D544" t="s">
        <v>965</v>
      </c>
      <c r="E544">
        <v>97</v>
      </c>
      <c r="F544">
        <v>0</v>
      </c>
      <c r="G544">
        <v>0</v>
      </c>
      <c r="H544">
        <v>0</v>
      </c>
      <c r="I544">
        <v>0</v>
      </c>
      <c r="J544">
        <v>0</v>
      </c>
      <c r="K544" s="47" t="str">
        <f t="shared" si="0"/>
        <v/>
      </c>
    </row>
    <row r="545" spans="1:11" x14ac:dyDescent="0.25">
      <c r="A545" s="42">
        <v>46275</v>
      </c>
      <c r="B545">
        <v>9</v>
      </c>
      <c r="C545" t="s">
        <v>972</v>
      </c>
      <c r="D545" t="s">
        <v>967</v>
      </c>
      <c r="E545">
        <v>98</v>
      </c>
      <c r="F545">
        <v>0</v>
      </c>
      <c r="G545">
        <v>0</v>
      </c>
      <c r="H545">
        <v>0</v>
      </c>
      <c r="I545">
        <v>0</v>
      </c>
      <c r="J545">
        <v>0</v>
      </c>
      <c r="K545" s="47" t="str">
        <f t="shared" si="0"/>
        <v/>
      </c>
    </row>
    <row r="546" spans="1:11" x14ac:dyDescent="0.25">
      <c r="A546" s="42">
        <v>46269</v>
      </c>
      <c r="B546">
        <v>15</v>
      </c>
      <c r="C546" t="s">
        <v>978</v>
      </c>
      <c r="D546" t="s">
        <v>967</v>
      </c>
      <c r="E546">
        <v>239</v>
      </c>
      <c r="F546">
        <v>0</v>
      </c>
      <c r="G546">
        <v>0</v>
      </c>
      <c r="H546">
        <v>0</v>
      </c>
      <c r="I546">
        <v>0</v>
      </c>
      <c r="J546">
        <v>0</v>
      </c>
      <c r="K546" s="47" t="str">
        <f t="shared" si="0"/>
        <v/>
      </c>
    </row>
    <row r="547" spans="1:11" x14ac:dyDescent="0.25">
      <c r="A547" s="42">
        <v>46267</v>
      </c>
      <c r="B547">
        <v>10</v>
      </c>
      <c r="C547" t="s">
        <v>1085</v>
      </c>
      <c r="D547" t="s">
        <v>959</v>
      </c>
      <c r="E547">
        <v>40</v>
      </c>
      <c r="F547">
        <v>0</v>
      </c>
      <c r="G547">
        <v>0</v>
      </c>
      <c r="H547">
        <v>0</v>
      </c>
      <c r="I547">
        <v>0</v>
      </c>
      <c r="J547">
        <v>0</v>
      </c>
      <c r="K547" s="47" t="str">
        <f t="shared" ref="K547:K599" si="1">IFERROR(AVERAGE(H547/F547),"")</f>
        <v/>
      </c>
    </row>
    <row r="548" spans="1:11" x14ac:dyDescent="0.25">
      <c r="A548" s="42">
        <v>46275</v>
      </c>
      <c r="B548">
        <v>11</v>
      </c>
      <c r="C548" t="s">
        <v>1098</v>
      </c>
      <c r="D548" t="s">
        <v>976</v>
      </c>
      <c r="E548">
        <v>158</v>
      </c>
      <c r="F548">
        <v>0</v>
      </c>
      <c r="G548">
        <v>0</v>
      </c>
      <c r="H548">
        <v>0</v>
      </c>
      <c r="I548">
        <v>0</v>
      </c>
      <c r="J548">
        <v>0</v>
      </c>
      <c r="K548" s="47" t="str">
        <f t="shared" si="1"/>
        <v/>
      </c>
    </row>
    <row r="549" spans="1:11" x14ac:dyDescent="0.25">
      <c r="A549" s="42">
        <v>46274</v>
      </c>
      <c r="B549">
        <v>12</v>
      </c>
      <c r="C549" t="s">
        <v>968</v>
      </c>
      <c r="D549" t="s">
        <v>961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 s="47" t="str">
        <f t="shared" si="1"/>
        <v/>
      </c>
    </row>
    <row r="550" spans="1:11" x14ac:dyDescent="0.25">
      <c r="A550" s="42">
        <v>46269</v>
      </c>
      <c r="B550">
        <v>9</v>
      </c>
      <c r="C550" t="s">
        <v>958</v>
      </c>
      <c r="D550" t="s">
        <v>965</v>
      </c>
      <c r="E550">
        <v>55</v>
      </c>
      <c r="F550">
        <v>0</v>
      </c>
      <c r="G550">
        <v>0</v>
      </c>
      <c r="H550">
        <v>0</v>
      </c>
      <c r="I550">
        <v>0</v>
      </c>
      <c r="J550">
        <v>0</v>
      </c>
      <c r="K550" s="47" t="str">
        <f t="shared" si="1"/>
        <v/>
      </c>
    </row>
    <row r="551" spans="1:11" x14ac:dyDescent="0.25">
      <c r="A551" s="42">
        <v>46276</v>
      </c>
      <c r="B551">
        <v>11</v>
      </c>
      <c r="C551" t="s">
        <v>998</v>
      </c>
      <c r="D551" t="s">
        <v>3</v>
      </c>
      <c r="E551">
        <v>4</v>
      </c>
      <c r="F551">
        <v>4</v>
      </c>
      <c r="G551">
        <v>4</v>
      </c>
      <c r="H551">
        <v>0</v>
      </c>
      <c r="I551">
        <v>0</v>
      </c>
      <c r="J551">
        <v>0</v>
      </c>
      <c r="K551" s="47">
        <f t="shared" si="1"/>
        <v>0</v>
      </c>
    </row>
    <row r="552" spans="1:11" x14ac:dyDescent="0.25">
      <c r="A552" s="42">
        <v>46274</v>
      </c>
      <c r="B552">
        <v>12</v>
      </c>
      <c r="C552" t="s">
        <v>958</v>
      </c>
      <c r="D552" t="s">
        <v>982</v>
      </c>
      <c r="E552">
        <v>644</v>
      </c>
      <c r="F552">
        <v>0</v>
      </c>
      <c r="G552">
        <v>0</v>
      </c>
      <c r="H552">
        <v>0</v>
      </c>
      <c r="I552">
        <v>0</v>
      </c>
      <c r="J552">
        <v>0</v>
      </c>
      <c r="K552" s="47" t="str">
        <f t="shared" si="1"/>
        <v/>
      </c>
    </row>
    <row r="553" spans="1:11" x14ac:dyDescent="0.25">
      <c r="A553" s="42">
        <v>46273</v>
      </c>
      <c r="B553">
        <v>10</v>
      </c>
      <c r="C553" t="s">
        <v>998</v>
      </c>
      <c r="D553" t="s">
        <v>640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s="47" t="str">
        <f t="shared" si="1"/>
        <v/>
      </c>
    </row>
    <row r="554" spans="1:11" x14ac:dyDescent="0.25">
      <c r="A554" s="42">
        <v>46266</v>
      </c>
      <c r="B554">
        <v>14</v>
      </c>
      <c r="C554" t="s">
        <v>1001</v>
      </c>
      <c r="D554" t="s">
        <v>980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 s="47" t="str">
        <f t="shared" si="1"/>
        <v/>
      </c>
    </row>
    <row r="555" spans="1:11" x14ac:dyDescent="0.25">
      <c r="A555" s="42">
        <v>46266</v>
      </c>
      <c r="B555">
        <v>8</v>
      </c>
      <c r="C555" t="s">
        <v>986</v>
      </c>
      <c r="D555" t="s">
        <v>3</v>
      </c>
      <c r="E555">
        <v>44</v>
      </c>
      <c r="F555">
        <v>44</v>
      </c>
      <c r="G555">
        <v>25</v>
      </c>
      <c r="H555">
        <v>8</v>
      </c>
      <c r="I555">
        <v>0</v>
      </c>
      <c r="J555">
        <v>0</v>
      </c>
      <c r="K555" s="47">
        <f t="shared" si="1"/>
        <v>0.18181818181818182</v>
      </c>
    </row>
    <row r="556" spans="1:11" x14ac:dyDescent="0.25">
      <c r="A556" s="42">
        <v>46267</v>
      </c>
      <c r="B556">
        <v>13</v>
      </c>
      <c r="C556" t="s">
        <v>958</v>
      </c>
      <c r="D556" t="s">
        <v>976</v>
      </c>
      <c r="E556">
        <v>31</v>
      </c>
      <c r="F556">
        <v>0</v>
      </c>
      <c r="G556">
        <v>0</v>
      </c>
      <c r="H556">
        <v>0</v>
      </c>
      <c r="I556">
        <v>0</v>
      </c>
      <c r="J556">
        <v>0</v>
      </c>
      <c r="K556" s="47" t="str">
        <f t="shared" si="1"/>
        <v/>
      </c>
    </row>
    <row r="557" spans="1:11" x14ac:dyDescent="0.25">
      <c r="A557" s="42">
        <v>46275</v>
      </c>
      <c r="B557">
        <v>8</v>
      </c>
      <c r="C557" t="s">
        <v>972</v>
      </c>
      <c r="D557" t="s">
        <v>981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47" t="str">
        <f t="shared" si="1"/>
        <v/>
      </c>
    </row>
    <row r="558" spans="1:11" x14ac:dyDescent="0.25">
      <c r="A558" s="42">
        <v>46276</v>
      </c>
      <c r="B558">
        <v>13</v>
      </c>
      <c r="C558" t="s">
        <v>986</v>
      </c>
      <c r="D558" t="s">
        <v>959</v>
      </c>
      <c r="E558">
        <v>23</v>
      </c>
      <c r="F558">
        <v>0</v>
      </c>
      <c r="G558">
        <v>0</v>
      </c>
      <c r="H558">
        <v>0</v>
      </c>
      <c r="I558">
        <v>0</v>
      </c>
      <c r="J558">
        <v>0</v>
      </c>
      <c r="K558" s="47" t="str">
        <f t="shared" si="1"/>
        <v/>
      </c>
    </row>
    <row r="559" spans="1:11" x14ac:dyDescent="0.25">
      <c r="A559" s="42">
        <v>46267</v>
      </c>
      <c r="B559">
        <v>8</v>
      </c>
      <c r="C559" t="s">
        <v>1001</v>
      </c>
      <c r="D559" t="s">
        <v>982</v>
      </c>
      <c r="E559">
        <v>39</v>
      </c>
      <c r="F559">
        <v>0</v>
      </c>
      <c r="G559">
        <v>0</v>
      </c>
      <c r="H559">
        <v>0</v>
      </c>
      <c r="I559">
        <v>0</v>
      </c>
      <c r="J559">
        <v>0</v>
      </c>
      <c r="K559" s="47" t="str">
        <f t="shared" si="1"/>
        <v/>
      </c>
    </row>
    <row r="560" spans="1:11" x14ac:dyDescent="0.25">
      <c r="A560" s="42">
        <v>46276</v>
      </c>
      <c r="B560">
        <v>15</v>
      </c>
      <c r="C560" t="s">
        <v>960</v>
      </c>
      <c r="D560" t="s">
        <v>963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47" t="str">
        <f t="shared" si="1"/>
        <v/>
      </c>
    </row>
    <row r="561" spans="1:11" x14ac:dyDescent="0.25">
      <c r="A561" s="42">
        <v>46274</v>
      </c>
      <c r="B561">
        <v>9</v>
      </c>
      <c r="C561" t="s">
        <v>964</v>
      </c>
      <c r="D561" t="s">
        <v>971</v>
      </c>
      <c r="E561">
        <v>33</v>
      </c>
      <c r="F561">
        <v>0</v>
      </c>
      <c r="G561">
        <v>0</v>
      </c>
      <c r="H561">
        <v>0</v>
      </c>
      <c r="I561">
        <v>0</v>
      </c>
      <c r="J561">
        <v>0</v>
      </c>
      <c r="K561" s="47" t="str">
        <f t="shared" si="1"/>
        <v/>
      </c>
    </row>
    <row r="562" spans="1:11" x14ac:dyDescent="0.25">
      <c r="A562" s="42">
        <v>46266</v>
      </c>
      <c r="B562">
        <v>15</v>
      </c>
      <c r="C562" t="s">
        <v>958</v>
      </c>
      <c r="D562" t="s">
        <v>973</v>
      </c>
      <c r="E562">
        <v>294</v>
      </c>
      <c r="F562">
        <v>0</v>
      </c>
      <c r="G562">
        <v>0</v>
      </c>
      <c r="H562">
        <v>0</v>
      </c>
      <c r="I562">
        <v>0</v>
      </c>
      <c r="J562">
        <v>0</v>
      </c>
      <c r="K562" s="47" t="str">
        <f t="shared" si="1"/>
        <v/>
      </c>
    </row>
    <row r="563" spans="1:11" x14ac:dyDescent="0.25">
      <c r="A563" s="42">
        <v>46269</v>
      </c>
      <c r="B563">
        <v>13</v>
      </c>
      <c r="C563" t="s">
        <v>986</v>
      </c>
      <c r="D563" t="s">
        <v>640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47" t="str">
        <f t="shared" si="1"/>
        <v/>
      </c>
    </row>
    <row r="564" spans="1:11" x14ac:dyDescent="0.25">
      <c r="A564" s="42">
        <v>46269</v>
      </c>
      <c r="B564">
        <v>10</v>
      </c>
      <c r="C564" t="s">
        <v>978</v>
      </c>
      <c r="D564" t="s">
        <v>963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47" t="str">
        <f t="shared" si="1"/>
        <v/>
      </c>
    </row>
    <row r="565" spans="1:11" x14ac:dyDescent="0.25">
      <c r="A565" s="42">
        <v>46276</v>
      </c>
      <c r="B565">
        <v>13</v>
      </c>
      <c r="C565" t="s">
        <v>958</v>
      </c>
      <c r="D565" t="s">
        <v>970</v>
      </c>
      <c r="E565">
        <v>5</v>
      </c>
      <c r="F565">
        <v>0</v>
      </c>
      <c r="G565">
        <v>0</v>
      </c>
      <c r="H565">
        <v>0</v>
      </c>
      <c r="I565">
        <v>0</v>
      </c>
      <c r="J565">
        <v>0</v>
      </c>
      <c r="K565" s="47" t="str">
        <f t="shared" si="1"/>
        <v/>
      </c>
    </row>
    <row r="566" spans="1:11" x14ac:dyDescent="0.25">
      <c r="A566" s="42">
        <v>46267</v>
      </c>
      <c r="B566">
        <v>8</v>
      </c>
      <c r="C566" t="s">
        <v>986</v>
      </c>
      <c r="D566" t="s">
        <v>976</v>
      </c>
      <c r="E566">
        <v>322</v>
      </c>
      <c r="F566">
        <v>0</v>
      </c>
      <c r="G566">
        <v>0</v>
      </c>
      <c r="H566">
        <v>0</v>
      </c>
      <c r="I566">
        <v>0</v>
      </c>
      <c r="J566">
        <v>0</v>
      </c>
      <c r="K566" s="47" t="str">
        <f t="shared" si="1"/>
        <v/>
      </c>
    </row>
    <row r="567" spans="1:11" x14ac:dyDescent="0.25">
      <c r="A567" s="42">
        <v>46267</v>
      </c>
      <c r="B567">
        <v>8</v>
      </c>
      <c r="C567" t="s">
        <v>999</v>
      </c>
      <c r="D567" t="s">
        <v>980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 s="47" t="str">
        <f t="shared" si="1"/>
        <v/>
      </c>
    </row>
    <row r="568" spans="1:11" x14ac:dyDescent="0.25">
      <c r="A568" s="42">
        <v>46275</v>
      </c>
      <c r="B568">
        <v>11</v>
      </c>
      <c r="C568" t="s">
        <v>978</v>
      </c>
      <c r="D568" t="s">
        <v>975</v>
      </c>
      <c r="E568">
        <v>5</v>
      </c>
      <c r="F568">
        <v>0</v>
      </c>
      <c r="G568">
        <v>0</v>
      </c>
      <c r="H568">
        <v>0</v>
      </c>
      <c r="I568">
        <v>0</v>
      </c>
      <c r="J568">
        <v>0</v>
      </c>
      <c r="K568" s="47" t="str">
        <f t="shared" si="1"/>
        <v/>
      </c>
    </row>
    <row r="569" spans="1:11" x14ac:dyDescent="0.25">
      <c r="A569" s="42">
        <v>46273</v>
      </c>
      <c r="B569">
        <v>11</v>
      </c>
      <c r="C569" t="s">
        <v>1015</v>
      </c>
      <c r="D569" t="s">
        <v>980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 s="47" t="str">
        <f t="shared" si="1"/>
        <v/>
      </c>
    </row>
    <row r="570" spans="1:11" x14ac:dyDescent="0.25">
      <c r="A570" s="42">
        <v>46274</v>
      </c>
      <c r="B570">
        <v>9</v>
      </c>
      <c r="C570" t="s">
        <v>962</v>
      </c>
      <c r="D570" t="s">
        <v>959</v>
      </c>
      <c r="E570">
        <v>114</v>
      </c>
      <c r="F570">
        <v>0</v>
      </c>
      <c r="G570">
        <v>0</v>
      </c>
      <c r="H570">
        <v>0</v>
      </c>
      <c r="I570">
        <v>0</v>
      </c>
      <c r="J570">
        <v>0</v>
      </c>
      <c r="K570" s="47" t="str">
        <f t="shared" si="1"/>
        <v/>
      </c>
    </row>
    <row r="571" spans="1:11" x14ac:dyDescent="0.25">
      <c r="A571" s="42">
        <v>46266</v>
      </c>
      <c r="B571">
        <v>10</v>
      </c>
      <c r="C571" t="s">
        <v>978</v>
      </c>
      <c r="D571" t="s">
        <v>977</v>
      </c>
      <c r="E571">
        <v>10</v>
      </c>
      <c r="F571">
        <v>0</v>
      </c>
      <c r="G571">
        <v>0</v>
      </c>
      <c r="H571">
        <v>0</v>
      </c>
      <c r="I571">
        <v>0</v>
      </c>
      <c r="J571">
        <v>0</v>
      </c>
      <c r="K571" s="47" t="str">
        <f t="shared" si="1"/>
        <v/>
      </c>
    </row>
    <row r="572" spans="1:11" x14ac:dyDescent="0.25">
      <c r="A572" s="42">
        <v>46266</v>
      </c>
      <c r="B572">
        <v>12</v>
      </c>
      <c r="C572" t="s">
        <v>1015</v>
      </c>
      <c r="D572" t="s">
        <v>969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 s="47">
        <f t="shared" si="1"/>
        <v>0</v>
      </c>
    </row>
    <row r="573" spans="1:11" x14ac:dyDescent="0.25">
      <c r="A573" s="42">
        <v>46267</v>
      </c>
      <c r="B573">
        <v>16</v>
      </c>
      <c r="C573" t="s">
        <v>999</v>
      </c>
      <c r="D573" t="s">
        <v>970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 s="47" t="str">
        <f t="shared" si="1"/>
        <v/>
      </c>
    </row>
    <row r="574" spans="1:11" x14ac:dyDescent="0.25">
      <c r="A574" s="42">
        <v>46266</v>
      </c>
      <c r="B574">
        <v>12</v>
      </c>
      <c r="C574" t="s">
        <v>960</v>
      </c>
      <c r="D574" t="s">
        <v>970</v>
      </c>
      <c r="E574">
        <v>5</v>
      </c>
      <c r="F574">
        <v>0</v>
      </c>
      <c r="G574">
        <v>0</v>
      </c>
      <c r="H574">
        <v>0</v>
      </c>
      <c r="I574">
        <v>0</v>
      </c>
      <c r="J574">
        <v>0</v>
      </c>
      <c r="K574" s="47" t="str">
        <f t="shared" si="1"/>
        <v/>
      </c>
    </row>
    <row r="575" spans="1:11" x14ac:dyDescent="0.25">
      <c r="A575" s="42">
        <v>46268</v>
      </c>
      <c r="B575">
        <v>8</v>
      </c>
      <c r="C575" t="s">
        <v>998</v>
      </c>
      <c r="D575" t="s">
        <v>982</v>
      </c>
      <c r="E575">
        <v>5</v>
      </c>
      <c r="F575">
        <v>0</v>
      </c>
      <c r="G575">
        <v>0</v>
      </c>
      <c r="H575">
        <v>0</v>
      </c>
      <c r="I575">
        <v>0</v>
      </c>
      <c r="J575">
        <v>0</v>
      </c>
      <c r="K575" s="47" t="str">
        <f t="shared" si="1"/>
        <v/>
      </c>
    </row>
    <row r="576" spans="1:11" x14ac:dyDescent="0.25">
      <c r="A576" s="42">
        <v>46267</v>
      </c>
      <c r="B576">
        <v>16</v>
      </c>
      <c r="C576" t="s">
        <v>986</v>
      </c>
      <c r="D576" t="s">
        <v>976</v>
      </c>
      <c r="E576">
        <v>1523</v>
      </c>
      <c r="F576">
        <v>0</v>
      </c>
      <c r="G576">
        <v>0</v>
      </c>
      <c r="H576">
        <v>0</v>
      </c>
      <c r="I576">
        <v>0</v>
      </c>
      <c r="J576">
        <v>0</v>
      </c>
      <c r="K576" s="47" t="str">
        <f t="shared" si="1"/>
        <v/>
      </c>
    </row>
    <row r="577" spans="1:11" x14ac:dyDescent="0.25">
      <c r="A577" s="42">
        <v>46274</v>
      </c>
      <c r="B577">
        <v>16</v>
      </c>
      <c r="C577" t="s">
        <v>966</v>
      </c>
      <c r="D577" t="s">
        <v>982</v>
      </c>
      <c r="E577">
        <v>203</v>
      </c>
      <c r="F577">
        <v>0</v>
      </c>
      <c r="G577">
        <v>0</v>
      </c>
      <c r="H577">
        <v>0</v>
      </c>
      <c r="I577">
        <v>0</v>
      </c>
      <c r="J577">
        <v>0</v>
      </c>
      <c r="K577" s="47" t="str">
        <f t="shared" si="1"/>
        <v/>
      </c>
    </row>
    <row r="578" spans="1:11" x14ac:dyDescent="0.25">
      <c r="A578" s="42">
        <v>46269</v>
      </c>
      <c r="B578">
        <v>11</v>
      </c>
      <c r="C578" t="s">
        <v>1098</v>
      </c>
      <c r="D578" t="s">
        <v>979</v>
      </c>
      <c r="E578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 s="47" t="str">
        <f t="shared" si="1"/>
        <v/>
      </c>
    </row>
    <row r="579" spans="1:11" x14ac:dyDescent="0.25">
      <c r="A579" s="42">
        <v>46274</v>
      </c>
      <c r="B579">
        <v>11</v>
      </c>
      <c r="C579" t="s">
        <v>958</v>
      </c>
      <c r="D579" t="s">
        <v>975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 s="47" t="str">
        <f t="shared" si="1"/>
        <v/>
      </c>
    </row>
    <row r="580" spans="1:11" x14ac:dyDescent="0.25">
      <c r="A580" s="42">
        <v>46266</v>
      </c>
      <c r="B580">
        <v>14</v>
      </c>
      <c r="C580" t="s">
        <v>966</v>
      </c>
      <c r="D580" t="s">
        <v>985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47" t="str">
        <f t="shared" si="1"/>
        <v/>
      </c>
    </row>
    <row r="581" spans="1:11" x14ac:dyDescent="0.25">
      <c r="A581" s="42">
        <v>46275</v>
      </c>
      <c r="B581">
        <v>10</v>
      </c>
      <c r="C581" t="s">
        <v>1015</v>
      </c>
      <c r="D581" t="s">
        <v>977</v>
      </c>
      <c r="E581">
        <v>3</v>
      </c>
      <c r="F581">
        <v>0</v>
      </c>
      <c r="G581">
        <v>0</v>
      </c>
      <c r="H581">
        <v>0</v>
      </c>
      <c r="I581">
        <v>0</v>
      </c>
      <c r="J581">
        <v>0</v>
      </c>
      <c r="K581" s="47" t="str">
        <f t="shared" si="1"/>
        <v/>
      </c>
    </row>
    <row r="582" spans="1:11" x14ac:dyDescent="0.25">
      <c r="A582" s="42">
        <v>46269</v>
      </c>
      <c r="B582">
        <v>8</v>
      </c>
      <c r="C582" t="s">
        <v>1000</v>
      </c>
      <c r="D582" t="s">
        <v>982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 s="47" t="str">
        <f t="shared" si="1"/>
        <v/>
      </c>
    </row>
    <row r="583" spans="1:11" x14ac:dyDescent="0.25">
      <c r="A583" s="42">
        <v>46276</v>
      </c>
      <c r="B583">
        <v>16</v>
      </c>
      <c r="C583" t="s">
        <v>978</v>
      </c>
      <c r="D583" t="s">
        <v>967</v>
      </c>
      <c r="E583">
        <v>484</v>
      </c>
      <c r="F583">
        <v>0</v>
      </c>
      <c r="G583">
        <v>0</v>
      </c>
      <c r="H583">
        <v>0</v>
      </c>
      <c r="I583">
        <v>0</v>
      </c>
      <c r="J583">
        <v>0</v>
      </c>
      <c r="K583" s="47" t="str">
        <f t="shared" si="1"/>
        <v/>
      </c>
    </row>
    <row r="584" spans="1:11" x14ac:dyDescent="0.25">
      <c r="A584" s="42">
        <v>46275</v>
      </c>
      <c r="B584">
        <v>10</v>
      </c>
      <c r="C584" t="s">
        <v>964</v>
      </c>
      <c r="D584" t="s">
        <v>980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 s="47" t="str">
        <f t="shared" si="1"/>
        <v/>
      </c>
    </row>
    <row r="585" spans="1:11" x14ac:dyDescent="0.25">
      <c r="A585" s="42">
        <v>46266</v>
      </c>
      <c r="B585">
        <v>11</v>
      </c>
      <c r="C585" t="s">
        <v>964</v>
      </c>
      <c r="D585" t="s">
        <v>976</v>
      </c>
      <c r="E585">
        <v>1561</v>
      </c>
      <c r="F585">
        <v>0</v>
      </c>
      <c r="G585">
        <v>0</v>
      </c>
      <c r="H585">
        <v>0</v>
      </c>
      <c r="I585">
        <v>0</v>
      </c>
      <c r="J585">
        <v>0</v>
      </c>
      <c r="K585" s="47" t="str">
        <f t="shared" si="1"/>
        <v/>
      </c>
    </row>
    <row r="586" spans="1:11" x14ac:dyDescent="0.25">
      <c r="A586" s="42">
        <v>46268</v>
      </c>
      <c r="B586">
        <v>15</v>
      </c>
      <c r="C586" t="s">
        <v>964</v>
      </c>
      <c r="D586" t="s">
        <v>971</v>
      </c>
      <c r="E586">
        <v>10</v>
      </c>
      <c r="F586">
        <v>0</v>
      </c>
      <c r="G586">
        <v>0</v>
      </c>
      <c r="H586">
        <v>0</v>
      </c>
      <c r="I586">
        <v>0</v>
      </c>
      <c r="J586">
        <v>0</v>
      </c>
      <c r="K586" s="47" t="str">
        <f t="shared" si="1"/>
        <v/>
      </c>
    </row>
    <row r="587" spans="1:11" x14ac:dyDescent="0.25">
      <c r="A587" s="42">
        <v>46273</v>
      </c>
      <c r="B587">
        <v>10</v>
      </c>
      <c r="C587" t="s">
        <v>958</v>
      </c>
      <c r="D587" t="s">
        <v>640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s="47" t="str">
        <f t="shared" si="1"/>
        <v/>
      </c>
    </row>
    <row r="588" spans="1:11" x14ac:dyDescent="0.25">
      <c r="A588" s="42">
        <v>46273</v>
      </c>
      <c r="B588">
        <v>12</v>
      </c>
      <c r="C588" t="s">
        <v>1015</v>
      </c>
      <c r="D588" t="s">
        <v>967</v>
      </c>
      <c r="E588">
        <v>15</v>
      </c>
      <c r="F588">
        <v>0</v>
      </c>
      <c r="G588">
        <v>0</v>
      </c>
      <c r="H588">
        <v>0</v>
      </c>
      <c r="I588">
        <v>0</v>
      </c>
      <c r="J588">
        <v>0</v>
      </c>
      <c r="K588" s="47" t="str">
        <f t="shared" si="1"/>
        <v/>
      </c>
    </row>
    <row r="589" spans="1:11" x14ac:dyDescent="0.25">
      <c r="A589" s="42">
        <v>46268</v>
      </c>
      <c r="B589">
        <v>11</v>
      </c>
      <c r="C589" t="s">
        <v>972</v>
      </c>
      <c r="D589" t="s">
        <v>959</v>
      </c>
      <c r="E589">
        <v>14</v>
      </c>
      <c r="F589">
        <v>0</v>
      </c>
      <c r="G589">
        <v>0</v>
      </c>
      <c r="H589">
        <v>0</v>
      </c>
      <c r="I589">
        <v>0</v>
      </c>
      <c r="J589">
        <v>0</v>
      </c>
      <c r="K589" s="47" t="str">
        <f t="shared" si="1"/>
        <v/>
      </c>
    </row>
    <row r="590" spans="1:11" x14ac:dyDescent="0.25">
      <c r="A590" s="42">
        <v>46275</v>
      </c>
      <c r="B590">
        <v>14</v>
      </c>
      <c r="C590" t="s">
        <v>1015</v>
      </c>
      <c r="D590" t="s">
        <v>975</v>
      </c>
      <c r="E590">
        <v>5</v>
      </c>
      <c r="F590">
        <v>0</v>
      </c>
      <c r="G590">
        <v>0</v>
      </c>
      <c r="H590">
        <v>0</v>
      </c>
      <c r="I590">
        <v>0</v>
      </c>
      <c r="J590">
        <v>0</v>
      </c>
      <c r="K590" s="47" t="str">
        <f t="shared" si="1"/>
        <v/>
      </c>
    </row>
    <row r="591" spans="1:11" x14ac:dyDescent="0.25">
      <c r="A591" s="42">
        <v>46273</v>
      </c>
      <c r="B591">
        <v>13</v>
      </c>
      <c r="C591" t="s">
        <v>964</v>
      </c>
      <c r="D591" t="s">
        <v>971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 s="47" t="str">
        <f t="shared" si="1"/>
        <v/>
      </c>
    </row>
    <row r="592" spans="1:11" x14ac:dyDescent="0.25">
      <c r="A592" s="42">
        <v>46276</v>
      </c>
      <c r="B592">
        <v>9</v>
      </c>
      <c r="C592" t="s">
        <v>978</v>
      </c>
      <c r="D592" t="s">
        <v>977</v>
      </c>
      <c r="E592">
        <v>17</v>
      </c>
      <c r="F592">
        <v>0</v>
      </c>
      <c r="G592">
        <v>0</v>
      </c>
      <c r="H592">
        <v>0</v>
      </c>
      <c r="I592">
        <v>0</v>
      </c>
      <c r="J592">
        <v>0</v>
      </c>
      <c r="K592" s="47" t="str">
        <f t="shared" si="1"/>
        <v/>
      </c>
    </row>
    <row r="593" spans="1:11" x14ac:dyDescent="0.25">
      <c r="A593" s="42">
        <v>46275</v>
      </c>
      <c r="B593">
        <v>16</v>
      </c>
      <c r="C593" t="s">
        <v>972</v>
      </c>
      <c r="D593" t="s">
        <v>982</v>
      </c>
      <c r="E593">
        <v>46</v>
      </c>
      <c r="F593">
        <v>0</v>
      </c>
      <c r="G593">
        <v>0</v>
      </c>
      <c r="H593">
        <v>0</v>
      </c>
      <c r="I593">
        <v>0</v>
      </c>
      <c r="J593">
        <v>0</v>
      </c>
      <c r="K593" s="47" t="str">
        <f t="shared" si="1"/>
        <v/>
      </c>
    </row>
    <row r="594" spans="1:11" x14ac:dyDescent="0.25">
      <c r="A594" s="42">
        <v>46267</v>
      </c>
      <c r="B594">
        <v>16</v>
      </c>
      <c r="C594" t="s">
        <v>962</v>
      </c>
      <c r="D594" t="s">
        <v>961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 s="47" t="str">
        <f t="shared" si="1"/>
        <v/>
      </c>
    </row>
    <row r="595" spans="1:11" x14ac:dyDescent="0.25">
      <c r="A595" s="42">
        <v>46275</v>
      </c>
      <c r="B595">
        <v>10</v>
      </c>
      <c r="C595" t="s">
        <v>972</v>
      </c>
      <c r="D595" t="s">
        <v>967</v>
      </c>
      <c r="E595">
        <v>103</v>
      </c>
      <c r="F595">
        <v>0</v>
      </c>
      <c r="G595">
        <v>0</v>
      </c>
      <c r="H595">
        <v>0</v>
      </c>
      <c r="I595">
        <v>0</v>
      </c>
      <c r="J595">
        <v>0</v>
      </c>
      <c r="K595" s="47" t="str">
        <f t="shared" si="1"/>
        <v/>
      </c>
    </row>
    <row r="596" spans="1:11" x14ac:dyDescent="0.25">
      <c r="A596" s="42">
        <v>46275</v>
      </c>
      <c r="B596">
        <v>13</v>
      </c>
      <c r="C596" t="s">
        <v>968</v>
      </c>
      <c r="D596" t="s">
        <v>959</v>
      </c>
      <c r="E596">
        <v>19</v>
      </c>
      <c r="F596">
        <v>0</v>
      </c>
      <c r="G596">
        <v>0</v>
      </c>
      <c r="H596">
        <v>0</v>
      </c>
      <c r="I596">
        <v>0</v>
      </c>
      <c r="J596">
        <v>0</v>
      </c>
      <c r="K596" s="47" t="str">
        <f t="shared" si="1"/>
        <v/>
      </c>
    </row>
    <row r="597" spans="1:11" x14ac:dyDescent="0.25">
      <c r="A597" s="42">
        <v>46268</v>
      </c>
      <c r="B597">
        <v>12</v>
      </c>
      <c r="C597" t="s">
        <v>966</v>
      </c>
      <c r="D597" t="s">
        <v>979</v>
      </c>
      <c r="E597">
        <v>12</v>
      </c>
      <c r="F597">
        <v>0</v>
      </c>
      <c r="G597">
        <v>0</v>
      </c>
      <c r="H597">
        <v>0</v>
      </c>
      <c r="I597">
        <v>0</v>
      </c>
      <c r="J597">
        <v>0</v>
      </c>
      <c r="K597" s="47" t="str">
        <f t="shared" si="1"/>
        <v/>
      </c>
    </row>
    <row r="598" spans="1:11" x14ac:dyDescent="0.25">
      <c r="A598" s="42">
        <v>46275</v>
      </c>
      <c r="B598">
        <v>16</v>
      </c>
      <c r="C598" t="s">
        <v>1015</v>
      </c>
      <c r="D598" t="s">
        <v>640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s="47" t="str">
        <f t="shared" si="1"/>
        <v/>
      </c>
    </row>
    <row r="599" spans="1:11" x14ac:dyDescent="0.25">
      <c r="A599" s="42">
        <v>46269</v>
      </c>
      <c r="B599">
        <v>8</v>
      </c>
      <c r="C599" t="s">
        <v>1000</v>
      </c>
      <c r="D599" t="s">
        <v>959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 s="47" t="str">
        <f t="shared" si="1"/>
        <v/>
      </c>
    </row>
    <row r="600" spans="1:11" x14ac:dyDescent="0.25">
      <c r="A600" s="42">
        <v>46269</v>
      </c>
      <c r="B600">
        <v>16</v>
      </c>
      <c r="C600" t="s">
        <v>986</v>
      </c>
      <c r="D600" t="s">
        <v>959</v>
      </c>
      <c r="E600">
        <v>29</v>
      </c>
      <c r="F600">
        <v>0</v>
      </c>
      <c r="G600">
        <v>0</v>
      </c>
      <c r="H600">
        <v>0</v>
      </c>
      <c r="I600">
        <v>0</v>
      </c>
      <c r="J600">
        <v>0</v>
      </c>
      <c r="K600" s="47" t="str">
        <f t="shared" ref="K600:K620" si="2">IFERROR(AVERAGE(H600/F600),"")</f>
        <v/>
      </c>
    </row>
    <row r="601" spans="1:11" x14ac:dyDescent="0.25">
      <c r="A601" s="42">
        <v>46269</v>
      </c>
      <c r="B601">
        <v>8</v>
      </c>
      <c r="C601" t="s">
        <v>986</v>
      </c>
      <c r="D601" t="s">
        <v>983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 s="47">
        <f t="shared" si="2"/>
        <v>0</v>
      </c>
    </row>
    <row r="602" spans="1:11" x14ac:dyDescent="0.25">
      <c r="A602" s="42">
        <v>46266</v>
      </c>
      <c r="B602">
        <v>8</v>
      </c>
      <c r="C602" t="s">
        <v>958</v>
      </c>
      <c r="D602" t="s">
        <v>967</v>
      </c>
      <c r="E602">
        <v>82</v>
      </c>
      <c r="F602">
        <v>0</v>
      </c>
      <c r="G602">
        <v>0</v>
      </c>
      <c r="H602">
        <v>0</v>
      </c>
      <c r="I602">
        <v>0</v>
      </c>
      <c r="J602">
        <v>0</v>
      </c>
      <c r="K602" s="47" t="str">
        <f t="shared" si="2"/>
        <v/>
      </c>
    </row>
    <row r="603" spans="1:11" x14ac:dyDescent="0.25">
      <c r="A603" s="42">
        <v>46266</v>
      </c>
      <c r="B603">
        <v>8</v>
      </c>
      <c r="C603" t="s">
        <v>962</v>
      </c>
      <c r="D603" t="s">
        <v>640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s="47" t="str">
        <f t="shared" si="2"/>
        <v/>
      </c>
    </row>
    <row r="604" spans="1:11" x14ac:dyDescent="0.25">
      <c r="A604" s="42">
        <v>46274</v>
      </c>
      <c r="B604">
        <v>8</v>
      </c>
      <c r="C604" t="s">
        <v>958</v>
      </c>
      <c r="D604" t="s">
        <v>967</v>
      </c>
      <c r="E604">
        <v>5</v>
      </c>
      <c r="F604">
        <v>0</v>
      </c>
      <c r="G604">
        <v>0</v>
      </c>
      <c r="H604">
        <v>0</v>
      </c>
      <c r="I604">
        <v>0</v>
      </c>
      <c r="J604">
        <v>0</v>
      </c>
      <c r="K604" s="47" t="str">
        <f t="shared" si="2"/>
        <v/>
      </c>
    </row>
    <row r="605" spans="1:11" x14ac:dyDescent="0.25">
      <c r="A605" s="42">
        <v>46266</v>
      </c>
      <c r="B605">
        <v>13</v>
      </c>
      <c r="C605" t="s">
        <v>999</v>
      </c>
      <c r="D605" t="s">
        <v>977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 s="47" t="str">
        <f t="shared" si="2"/>
        <v/>
      </c>
    </row>
    <row r="606" spans="1:11" x14ac:dyDescent="0.25">
      <c r="A606" s="42">
        <v>46275</v>
      </c>
      <c r="B606">
        <v>8</v>
      </c>
      <c r="C606" t="s">
        <v>968</v>
      </c>
      <c r="D606" t="s">
        <v>982</v>
      </c>
      <c r="E606">
        <v>29</v>
      </c>
      <c r="F606">
        <v>0</v>
      </c>
      <c r="G606">
        <v>0</v>
      </c>
      <c r="H606">
        <v>0</v>
      </c>
      <c r="I606">
        <v>0</v>
      </c>
      <c r="J606">
        <v>0</v>
      </c>
      <c r="K606" s="47" t="str">
        <f t="shared" si="2"/>
        <v/>
      </c>
    </row>
    <row r="607" spans="1:11" x14ac:dyDescent="0.25">
      <c r="A607" s="42">
        <v>46269</v>
      </c>
      <c r="B607">
        <v>16</v>
      </c>
      <c r="C607" t="s">
        <v>1098</v>
      </c>
      <c r="D607" t="s">
        <v>965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 s="47" t="str">
        <f t="shared" si="2"/>
        <v/>
      </c>
    </row>
    <row r="608" spans="1:11" x14ac:dyDescent="0.25">
      <c r="A608" s="42">
        <v>46266</v>
      </c>
      <c r="B608">
        <v>15</v>
      </c>
      <c r="C608" t="s">
        <v>978</v>
      </c>
      <c r="D608" t="s">
        <v>3</v>
      </c>
      <c r="E608">
        <v>45</v>
      </c>
      <c r="F608">
        <v>45</v>
      </c>
      <c r="G608">
        <v>30</v>
      </c>
      <c r="H608">
        <v>2</v>
      </c>
      <c r="I608">
        <v>0</v>
      </c>
      <c r="J608">
        <v>0</v>
      </c>
      <c r="K608" s="47">
        <f t="shared" si="2"/>
        <v>4.4444444444444446E-2</v>
      </c>
    </row>
    <row r="609" spans="1:11" x14ac:dyDescent="0.25">
      <c r="A609" s="42">
        <v>46276</v>
      </c>
      <c r="B609">
        <v>16</v>
      </c>
      <c r="C609" t="s">
        <v>986</v>
      </c>
      <c r="D609" t="s">
        <v>3</v>
      </c>
      <c r="E609">
        <v>29</v>
      </c>
      <c r="F609">
        <v>29</v>
      </c>
      <c r="G609">
        <v>19</v>
      </c>
      <c r="H609">
        <v>8</v>
      </c>
      <c r="I609">
        <v>1</v>
      </c>
      <c r="J609">
        <v>0</v>
      </c>
      <c r="K609" s="47">
        <f t="shared" si="2"/>
        <v>0.27586206896551724</v>
      </c>
    </row>
    <row r="610" spans="1:11" x14ac:dyDescent="0.25">
      <c r="A610" s="42">
        <v>46276</v>
      </c>
      <c r="B610">
        <v>12</v>
      </c>
      <c r="C610" t="s">
        <v>986</v>
      </c>
      <c r="D610" t="s">
        <v>970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 s="47" t="str">
        <f t="shared" si="2"/>
        <v/>
      </c>
    </row>
    <row r="611" spans="1:11" x14ac:dyDescent="0.25">
      <c r="A611" s="42">
        <v>46273</v>
      </c>
      <c r="B611">
        <v>10</v>
      </c>
      <c r="C611" t="s">
        <v>962</v>
      </c>
      <c r="D611" t="s">
        <v>983</v>
      </c>
      <c r="E611">
        <v>1</v>
      </c>
      <c r="F611">
        <v>1</v>
      </c>
      <c r="G611">
        <v>0</v>
      </c>
      <c r="H611">
        <v>0</v>
      </c>
      <c r="I611">
        <v>0</v>
      </c>
      <c r="J611">
        <v>0</v>
      </c>
      <c r="K611" s="47">
        <f t="shared" si="2"/>
        <v>0</v>
      </c>
    </row>
    <row r="612" spans="1:11" x14ac:dyDescent="0.25">
      <c r="A612" s="42">
        <v>46276</v>
      </c>
      <c r="B612">
        <v>14</v>
      </c>
      <c r="C612" t="s">
        <v>986</v>
      </c>
      <c r="D612" t="s">
        <v>982</v>
      </c>
      <c r="E612">
        <v>428</v>
      </c>
      <c r="F612">
        <v>0</v>
      </c>
      <c r="G612">
        <v>0</v>
      </c>
      <c r="H612">
        <v>0</v>
      </c>
      <c r="I612">
        <v>0</v>
      </c>
      <c r="J612">
        <v>0</v>
      </c>
      <c r="K612" s="47" t="str">
        <f t="shared" si="2"/>
        <v/>
      </c>
    </row>
    <row r="613" spans="1:11" x14ac:dyDescent="0.25">
      <c r="A613" s="42">
        <v>46276</v>
      </c>
      <c r="B613">
        <v>8</v>
      </c>
      <c r="C613" t="s">
        <v>964</v>
      </c>
      <c r="D613" t="s">
        <v>971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 s="47" t="str">
        <f t="shared" si="2"/>
        <v/>
      </c>
    </row>
    <row r="614" spans="1:11" x14ac:dyDescent="0.25">
      <c r="A614" s="42">
        <v>46274</v>
      </c>
      <c r="B614">
        <v>14</v>
      </c>
      <c r="C614" t="s">
        <v>962</v>
      </c>
      <c r="D614" t="s">
        <v>975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 s="47" t="str">
        <f t="shared" si="2"/>
        <v/>
      </c>
    </row>
    <row r="615" spans="1:11" x14ac:dyDescent="0.25">
      <c r="A615" s="42">
        <v>46275</v>
      </c>
      <c r="B615">
        <v>14</v>
      </c>
      <c r="C615" t="s">
        <v>966</v>
      </c>
      <c r="D615" t="s">
        <v>967</v>
      </c>
      <c r="E615">
        <v>231</v>
      </c>
      <c r="F615">
        <v>0</v>
      </c>
      <c r="G615">
        <v>0</v>
      </c>
      <c r="H615">
        <v>0</v>
      </c>
      <c r="I615">
        <v>0</v>
      </c>
      <c r="J615">
        <v>0</v>
      </c>
      <c r="K615" s="47" t="str">
        <f t="shared" si="2"/>
        <v/>
      </c>
    </row>
    <row r="616" spans="1:11" x14ac:dyDescent="0.25">
      <c r="A616" s="42">
        <v>46275</v>
      </c>
      <c r="B616">
        <v>12</v>
      </c>
      <c r="C616" t="s">
        <v>968</v>
      </c>
      <c r="D616" t="s">
        <v>973</v>
      </c>
      <c r="E616">
        <v>82</v>
      </c>
      <c r="F616">
        <v>0</v>
      </c>
      <c r="G616">
        <v>0</v>
      </c>
      <c r="H616">
        <v>0</v>
      </c>
      <c r="I616">
        <v>0</v>
      </c>
      <c r="J616">
        <v>0</v>
      </c>
      <c r="K616" s="47" t="str">
        <f t="shared" si="2"/>
        <v/>
      </c>
    </row>
    <row r="617" spans="1:11" x14ac:dyDescent="0.25">
      <c r="A617" s="42">
        <v>46266</v>
      </c>
      <c r="B617">
        <v>9</v>
      </c>
      <c r="C617" t="s">
        <v>962</v>
      </c>
      <c r="D617" t="s">
        <v>640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s="47" t="str">
        <f t="shared" si="2"/>
        <v/>
      </c>
    </row>
    <row r="618" spans="1:11" x14ac:dyDescent="0.25">
      <c r="A618" s="42">
        <v>46267</v>
      </c>
      <c r="B618">
        <v>9</v>
      </c>
      <c r="C618" t="s">
        <v>986</v>
      </c>
      <c r="D618" t="s">
        <v>961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 s="47" t="str">
        <f t="shared" si="2"/>
        <v/>
      </c>
    </row>
    <row r="619" spans="1:11" x14ac:dyDescent="0.25">
      <c r="A619" s="42">
        <v>46269</v>
      </c>
      <c r="B619">
        <v>9</v>
      </c>
      <c r="C619" t="s">
        <v>972</v>
      </c>
      <c r="D619" t="s">
        <v>970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 s="47" t="str">
        <f t="shared" si="2"/>
        <v/>
      </c>
    </row>
    <row r="620" spans="1:11" x14ac:dyDescent="0.25">
      <c r="A620" s="42">
        <v>46269</v>
      </c>
      <c r="B620">
        <v>14</v>
      </c>
      <c r="C620" t="s">
        <v>998</v>
      </c>
      <c r="D620" t="s">
        <v>3</v>
      </c>
      <c r="E620">
        <v>14</v>
      </c>
      <c r="F620">
        <v>14</v>
      </c>
      <c r="G620">
        <v>0</v>
      </c>
      <c r="H620">
        <v>14</v>
      </c>
      <c r="I620">
        <v>0</v>
      </c>
      <c r="J620">
        <v>0</v>
      </c>
      <c r="K620" s="47">
        <f t="shared" si="2"/>
        <v>1</v>
      </c>
    </row>
    <row r="621" spans="1:11" x14ac:dyDescent="0.25">
      <c r="A621" s="42">
        <v>46276</v>
      </c>
      <c r="B621">
        <v>16</v>
      </c>
      <c r="C621" t="s">
        <v>968</v>
      </c>
      <c r="D621" t="s">
        <v>961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 s="47"/>
    </row>
    <row r="622" spans="1:11" x14ac:dyDescent="0.25">
      <c r="A622" s="42">
        <v>46269</v>
      </c>
      <c r="B622">
        <v>11</v>
      </c>
      <c r="C622" t="s">
        <v>986</v>
      </c>
      <c r="D622" t="s">
        <v>982</v>
      </c>
      <c r="E622">
        <v>278</v>
      </c>
      <c r="F622">
        <v>0</v>
      </c>
      <c r="G622">
        <v>0</v>
      </c>
      <c r="H622">
        <v>0</v>
      </c>
      <c r="I622">
        <v>0</v>
      </c>
      <c r="J622">
        <v>0</v>
      </c>
      <c r="K622" s="47"/>
    </row>
    <row r="623" spans="1:11" x14ac:dyDescent="0.25">
      <c r="A623" s="42">
        <v>46274</v>
      </c>
      <c r="B623">
        <v>10</v>
      </c>
      <c r="C623" t="s">
        <v>1000</v>
      </c>
      <c r="D623" t="s">
        <v>980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 s="47"/>
    </row>
    <row r="624" spans="1:11" x14ac:dyDescent="0.25">
      <c r="A624" s="42">
        <v>46268</v>
      </c>
      <c r="B624">
        <v>11</v>
      </c>
      <c r="C624" t="s">
        <v>962</v>
      </c>
      <c r="D624" t="s">
        <v>969</v>
      </c>
      <c r="E624">
        <v>2</v>
      </c>
      <c r="F624">
        <v>2</v>
      </c>
      <c r="G624">
        <v>0</v>
      </c>
      <c r="H624">
        <v>0</v>
      </c>
      <c r="I624">
        <v>0</v>
      </c>
      <c r="J624">
        <v>0</v>
      </c>
      <c r="K624" s="47"/>
    </row>
    <row r="625" spans="1:10" x14ac:dyDescent="0.25">
      <c r="A625" s="42">
        <v>46275</v>
      </c>
      <c r="B625">
        <v>13</v>
      </c>
      <c r="C625" t="s">
        <v>978</v>
      </c>
      <c r="D625" t="s">
        <v>982</v>
      </c>
      <c r="E625">
        <v>180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s="42">
        <v>46267</v>
      </c>
      <c r="B626">
        <v>15</v>
      </c>
      <c r="C626" t="s">
        <v>958</v>
      </c>
      <c r="D626" t="s">
        <v>970</v>
      </c>
      <c r="E626">
        <v>61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 s="42">
        <v>46267</v>
      </c>
      <c r="B627">
        <v>11</v>
      </c>
      <c r="C627" t="s">
        <v>978</v>
      </c>
      <c r="D627" t="s">
        <v>959</v>
      </c>
      <c r="E627">
        <v>107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 s="42">
        <v>46275</v>
      </c>
      <c r="B628">
        <v>12</v>
      </c>
      <c r="C628" t="s">
        <v>968</v>
      </c>
      <c r="D628" t="s">
        <v>3</v>
      </c>
      <c r="E628">
        <v>1</v>
      </c>
      <c r="F628">
        <v>1</v>
      </c>
      <c r="G628">
        <v>1</v>
      </c>
      <c r="H628">
        <v>0</v>
      </c>
      <c r="I628">
        <v>0</v>
      </c>
      <c r="J628">
        <v>0</v>
      </c>
    </row>
    <row r="629" spans="1:10" x14ac:dyDescent="0.25">
      <c r="A629" s="42">
        <v>46273</v>
      </c>
      <c r="B629">
        <v>10</v>
      </c>
      <c r="C629" t="s">
        <v>978</v>
      </c>
      <c r="D629" t="s">
        <v>976</v>
      </c>
      <c r="E629">
        <v>801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s="42">
        <v>46267</v>
      </c>
      <c r="B630">
        <v>9</v>
      </c>
      <c r="C630" t="s">
        <v>958</v>
      </c>
      <c r="D630" t="s">
        <v>967</v>
      </c>
      <c r="E630">
        <v>214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s="42">
        <v>46266</v>
      </c>
      <c r="B631">
        <v>10</v>
      </c>
      <c r="C631" t="s">
        <v>1098</v>
      </c>
      <c r="D631" t="s">
        <v>979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s="42">
        <v>46275</v>
      </c>
      <c r="B632">
        <v>10</v>
      </c>
      <c r="C632" t="s">
        <v>968</v>
      </c>
      <c r="D632" t="s">
        <v>979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s="42">
        <v>46276</v>
      </c>
      <c r="B633">
        <v>11</v>
      </c>
      <c r="C633" t="s">
        <v>966</v>
      </c>
      <c r="D633" t="s">
        <v>961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s="42">
        <v>46274</v>
      </c>
      <c r="B634">
        <v>15</v>
      </c>
      <c r="C634" t="s">
        <v>1098</v>
      </c>
      <c r="D634" t="s">
        <v>640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s="42">
        <v>46275</v>
      </c>
      <c r="B635">
        <v>12</v>
      </c>
      <c r="C635" t="s">
        <v>1015</v>
      </c>
      <c r="D635" t="s">
        <v>974</v>
      </c>
      <c r="E635">
        <v>3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s="42">
        <v>46276</v>
      </c>
      <c r="B636">
        <v>9</v>
      </c>
      <c r="C636" t="s">
        <v>962</v>
      </c>
      <c r="D636" t="s">
        <v>965</v>
      </c>
      <c r="E636">
        <v>117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s="42">
        <v>46268</v>
      </c>
      <c r="B637">
        <v>8</v>
      </c>
      <c r="C637" t="s">
        <v>966</v>
      </c>
      <c r="D637" t="s">
        <v>967</v>
      </c>
      <c r="E637">
        <v>211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s="42">
        <v>46276</v>
      </c>
      <c r="B638">
        <v>11</v>
      </c>
      <c r="C638" t="s">
        <v>986</v>
      </c>
      <c r="D638" t="s">
        <v>640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s="42">
        <v>46275</v>
      </c>
      <c r="B639">
        <v>14</v>
      </c>
      <c r="C639" t="s">
        <v>966</v>
      </c>
      <c r="D639" t="s">
        <v>977</v>
      </c>
      <c r="E639">
        <v>7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s="42">
        <v>46267</v>
      </c>
      <c r="B640">
        <v>15</v>
      </c>
      <c r="C640" t="s">
        <v>978</v>
      </c>
      <c r="D640" t="s">
        <v>971</v>
      </c>
      <c r="E640">
        <v>10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s="42">
        <v>46269</v>
      </c>
      <c r="B641">
        <v>10</v>
      </c>
      <c r="C641" t="s">
        <v>998</v>
      </c>
      <c r="D641" t="s">
        <v>969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s="42">
        <v>46274</v>
      </c>
      <c r="B642">
        <v>15</v>
      </c>
      <c r="C642" t="s">
        <v>962</v>
      </c>
      <c r="D642" t="s">
        <v>971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s="42">
        <v>46269</v>
      </c>
      <c r="B643">
        <v>8</v>
      </c>
      <c r="C643" t="s">
        <v>998</v>
      </c>
      <c r="D643" t="s">
        <v>970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s="42">
        <v>46268</v>
      </c>
      <c r="B644">
        <v>14</v>
      </c>
      <c r="C644" t="s">
        <v>962</v>
      </c>
      <c r="D644" t="s">
        <v>975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 s="42">
        <v>46266</v>
      </c>
      <c r="B645">
        <v>15</v>
      </c>
      <c r="C645" t="s">
        <v>1085</v>
      </c>
      <c r="D645" t="s">
        <v>980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s="42">
        <v>46268</v>
      </c>
      <c r="B646">
        <v>11</v>
      </c>
      <c r="C646" t="s">
        <v>968</v>
      </c>
      <c r="D646" t="s">
        <v>975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s="42">
        <v>46268</v>
      </c>
      <c r="B647">
        <v>15</v>
      </c>
      <c r="C647" t="s">
        <v>998</v>
      </c>
      <c r="D647" t="s">
        <v>982</v>
      </c>
      <c r="E647">
        <v>4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s="42">
        <v>46274</v>
      </c>
      <c r="B648">
        <v>16</v>
      </c>
      <c r="C648" t="s">
        <v>986</v>
      </c>
      <c r="D648" t="s">
        <v>3</v>
      </c>
      <c r="E648">
        <v>37</v>
      </c>
      <c r="F648">
        <v>37</v>
      </c>
      <c r="G648">
        <v>32</v>
      </c>
      <c r="H648">
        <v>4</v>
      </c>
      <c r="I648">
        <v>0</v>
      </c>
      <c r="J648">
        <v>0</v>
      </c>
    </row>
    <row r="649" spans="1:10" x14ac:dyDescent="0.25">
      <c r="A649" s="42">
        <v>46273</v>
      </c>
      <c r="B649">
        <v>15</v>
      </c>
      <c r="C649" t="s">
        <v>960</v>
      </c>
      <c r="D649" t="s">
        <v>965</v>
      </c>
      <c r="E649">
        <v>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s="42">
        <v>46275</v>
      </c>
      <c r="B650">
        <v>16</v>
      </c>
      <c r="C650" t="s">
        <v>1015</v>
      </c>
      <c r="D650" t="s">
        <v>977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s="42">
        <v>46267</v>
      </c>
      <c r="B651">
        <v>13</v>
      </c>
      <c r="C651" t="s">
        <v>986</v>
      </c>
      <c r="D651" t="s">
        <v>3</v>
      </c>
      <c r="E651">
        <v>4</v>
      </c>
      <c r="F651">
        <v>4</v>
      </c>
      <c r="G651">
        <v>2</v>
      </c>
      <c r="H651">
        <v>2</v>
      </c>
      <c r="I651">
        <v>0</v>
      </c>
      <c r="J651">
        <v>0</v>
      </c>
    </row>
    <row r="652" spans="1:10" x14ac:dyDescent="0.25">
      <c r="A652" s="42">
        <v>46269</v>
      </c>
      <c r="B652">
        <v>13</v>
      </c>
      <c r="C652" t="s">
        <v>1098</v>
      </c>
      <c r="D652" t="s">
        <v>3</v>
      </c>
      <c r="E652">
        <v>2</v>
      </c>
      <c r="F652">
        <v>2</v>
      </c>
      <c r="G652">
        <v>2</v>
      </c>
      <c r="H652">
        <v>0</v>
      </c>
      <c r="I652">
        <v>0</v>
      </c>
      <c r="J652">
        <v>0</v>
      </c>
    </row>
    <row r="653" spans="1:10" x14ac:dyDescent="0.25">
      <c r="A653" s="42">
        <v>46267</v>
      </c>
      <c r="B653">
        <v>14</v>
      </c>
      <c r="C653" t="s">
        <v>986</v>
      </c>
      <c r="D653" t="s">
        <v>640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s="42">
        <v>46269</v>
      </c>
      <c r="B654">
        <v>16</v>
      </c>
      <c r="C654" t="s">
        <v>964</v>
      </c>
      <c r="D654" t="s">
        <v>982</v>
      </c>
      <c r="E654">
        <v>521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s="42">
        <v>46267</v>
      </c>
      <c r="B655">
        <v>13</v>
      </c>
      <c r="C655" t="s">
        <v>964</v>
      </c>
      <c r="D655" t="s">
        <v>973</v>
      </c>
      <c r="E655">
        <v>37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s="42">
        <v>46273</v>
      </c>
      <c r="B656">
        <v>15</v>
      </c>
      <c r="C656" t="s">
        <v>978</v>
      </c>
      <c r="D656" t="s">
        <v>980</v>
      </c>
      <c r="E656">
        <v>33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s="42">
        <v>46266</v>
      </c>
      <c r="B657">
        <v>11</v>
      </c>
      <c r="C657" t="s">
        <v>972</v>
      </c>
      <c r="D657" t="s">
        <v>965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s="42">
        <v>46266</v>
      </c>
      <c r="B658">
        <v>8</v>
      </c>
      <c r="C658" t="s">
        <v>978</v>
      </c>
      <c r="D658" t="s">
        <v>969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s="42">
        <v>46273</v>
      </c>
      <c r="B659">
        <v>11</v>
      </c>
      <c r="C659" t="s">
        <v>960</v>
      </c>
      <c r="D659" t="s">
        <v>640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s="42">
        <v>46268</v>
      </c>
      <c r="B660">
        <v>9</v>
      </c>
      <c r="C660" t="s">
        <v>1098</v>
      </c>
      <c r="D660" t="s">
        <v>971</v>
      </c>
      <c r="E660">
        <v>5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s="42">
        <v>46276</v>
      </c>
      <c r="B661">
        <v>14</v>
      </c>
      <c r="C661" t="s">
        <v>964</v>
      </c>
      <c r="D661" t="s">
        <v>974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s="42">
        <v>46276</v>
      </c>
      <c r="B662">
        <v>12</v>
      </c>
      <c r="C662" t="s">
        <v>964</v>
      </c>
      <c r="D662" t="s">
        <v>977</v>
      </c>
      <c r="E662">
        <v>23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s="42">
        <v>46267</v>
      </c>
      <c r="B663">
        <v>11</v>
      </c>
      <c r="C663" t="s">
        <v>960</v>
      </c>
      <c r="D663" t="s">
        <v>982</v>
      </c>
      <c r="E663">
        <v>213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s="42">
        <v>46275</v>
      </c>
      <c r="B664">
        <v>16</v>
      </c>
      <c r="C664" t="s">
        <v>1000</v>
      </c>
      <c r="D664" t="s">
        <v>976</v>
      </c>
      <c r="E664">
        <v>11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s="42">
        <v>46276</v>
      </c>
      <c r="B665">
        <v>15</v>
      </c>
      <c r="C665" t="s">
        <v>998</v>
      </c>
      <c r="D665" t="s">
        <v>640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s="42">
        <v>46267</v>
      </c>
      <c r="B666">
        <v>15</v>
      </c>
      <c r="C666" t="s">
        <v>962</v>
      </c>
      <c r="D666" t="s">
        <v>963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s="42">
        <v>46276</v>
      </c>
      <c r="B667">
        <v>11</v>
      </c>
      <c r="C667" t="s">
        <v>962</v>
      </c>
      <c r="D667" t="s">
        <v>982</v>
      </c>
      <c r="E667">
        <v>692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s="42">
        <v>46273</v>
      </c>
      <c r="B668">
        <v>11</v>
      </c>
      <c r="C668" t="s">
        <v>962</v>
      </c>
      <c r="D668" t="s">
        <v>967</v>
      </c>
      <c r="E668">
        <v>58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s="42">
        <v>46266</v>
      </c>
      <c r="B669">
        <v>10</v>
      </c>
      <c r="C669" t="s">
        <v>1001</v>
      </c>
      <c r="D669" t="s">
        <v>963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s="42">
        <v>46268</v>
      </c>
      <c r="B670">
        <v>11</v>
      </c>
      <c r="C670" t="s">
        <v>986</v>
      </c>
      <c r="D670" t="s">
        <v>974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s="42">
        <v>46276</v>
      </c>
      <c r="B671">
        <v>16</v>
      </c>
      <c r="C671" t="s">
        <v>968</v>
      </c>
      <c r="D671" t="s">
        <v>967</v>
      </c>
      <c r="E671">
        <v>135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s="42">
        <v>46274</v>
      </c>
      <c r="B672">
        <v>12</v>
      </c>
      <c r="C672" t="s">
        <v>968</v>
      </c>
      <c r="D672" t="s">
        <v>970</v>
      </c>
      <c r="E672">
        <v>10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s="42">
        <v>46269</v>
      </c>
      <c r="B673">
        <v>9</v>
      </c>
      <c r="C673" t="s">
        <v>972</v>
      </c>
      <c r="D673" t="s">
        <v>973</v>
      </c>
      <c r="E673">
        <v>48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s="42">
        <v>46266</v>
      </c>
      <c r="B674">
        <v>12</v>
      </c>
      <c r="C674" t="s">
        <v>962</v>
      </c>
      <c r="D674" t="s">
        <v>959</v>
      </c>
      <c r="E674">
        <v>20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s="42">
        <v>46273</v>
      </c>
      <c r="B675">
        <v>9</v>
      </c>
      <c r="C675" t="s">
        <v>958</v>
      </c>
      <c r="D675" t="s">
        <v>977</v>
      </c>
      <c r="E675">
        <v>5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s="42">
        <v>46275</v>
      </c>
      <c r="B676">
        <v>16</v>
      </c>
      <c r="C676" t="s">
        <v>978</v>
      </c>
      <c r="D676" t="s">
        <v>976</v>
      </c>
      <c r="E676">
        <v>2118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s="42">
        <v>46266</v>
      </c>
      <c r="B677">
        <v>16</v>
      </c>
      <c r="C677" t="s">
        <v>978</v>
      </c>
      <c r="D677" t="s">
        <v>982</v>
      </c>
      <c r="E677">
        <v>510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s="42">
        <v>46273</v>
      </c>
      <c r="B678">
        <v>11</v>
      </c>
      <c r="C678" t="s">
        <v>966</v>
      </c>
      <c r="D678" t="s">
        <v>963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s="42">
        <v>46267</v>
      </c>
      <c r="B679">
        <v>16</v>
      </c>
      <c r="C679" t="s">
        <v>1001</v>
      </c>
      <c r="D679" t="s">
        <v>959</v>
      </c>
      <c r="E679">
        <v>7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 s="42">
        <v>46267</v>
      </c>
      <c r="B680">
        <v>10</v>
      </c>
      <c r="C680" t="s">
        <v>958</v>
      </c>
      <c r="D680" t="s">
        <v>973</v>
      </c>
      <c r="E680">
        <v>193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s="42">
        <v>46275</v>
      </c>
      <c r="B681">
        <v>16</v>
      </c>
      <c r="C681" t="s">
        <v>958</v>
      </c>
      <c r="D681" t="s">
        <v>967</v>
      </c>
      <c r="E681">
        <v>317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 s="42">
        <v>46267</v>
      </c>
      <c r="B682">
        <v>16</v>
      </c>
      <c r="C682" t="s">
        <v>984</v>
      </c>
      <c r="D682" t="s">
        <v>3</v>
      </c>
      <c r="E682">
        <v>10</v>
      </c>
      <c r="F682">
        <v>10</v>
      </c>
      <c r="G682">
        <v>7</v>
      </c>
      <c r="H682">
        <v>0</v>
      </c>
      <c r="I682">
        <v>0</v>
      </c>
      <c r="J682">
        <v>0</v>
      </c>
    </row>
    <row r="683" spans="1:10" x14ac:dyDescent="0.25">
      <c r="A683" s="42">
        <v>46267</v>
      </c>
      <c r="B683">
        <v>11</v>
      </c>
      <c r="C683" t="s">
        <v>964</v>
      </c>
      <c r="D683" t="s">
        <v>979</v>
      </c>
      <c r="E683">
        <v>9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 s="42">
        <v>46275</v>
      </c>
      <c r="B684">
        <v>15</v>
      </c>
      <c r="C684" t="s">
        <v>958</v>
      </c>
      <c r="D684" t="s">
        <v>970</v>
      </c>
      <c r="E684">
        <v>32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 s="42">
        <v>46267</v>
      </c>
      <c r="B685">
        <v>15</v>
      </c>
      <c r="C685" t="s">
        <v>958</v>
      </c>
      <c r="D685" t="s">
        <v>976</v>
      </c>
      <c r="E685">
        <v>883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s="42">
        <v>46266</v>
      </c>
      <c r="B686">
        <v>10</v>
      </c>
      <c r="C686" t="s">
        <v>978</v>
      </c>
      <c r="D686" t="s">
        <v>973</v>
      </c>
      <c r="E686">
        <v>355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 s="42">
        <v>46266</v>
      </c>
      <c r="B687">
        <v>10</v>
      </c>
      <c r="C687" t="s">
        <v>978</v>
      </c>
      <c r="D687" t="s">
        <v>965</v>
      </c>
      <c r="E687">
        <v>83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 s="42">
        <v>46269</v>
      </c>
      <c r="B688">
        <v>11</v>
      </c>
      <c r="C688" t="s">
        <v>978</v>
      </c>
      <c r="D688" t="s">
        <v>967</v>
      </c>
      <c r="E688">
        <v>350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s="42">
        <v>46266</v>
      </c>
      <c r="B689">
        <v>12</v>
      </c>
      <c r="C689" t="s">
        <v>978</v>
      </c>
      <c r="D689" t="s">
        <v>976</v>
      </c>
      <c r="E689">
        <v>250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s="42">
        <v>46273</v>
      </c>
      <c r="B690">
        <v>13</v>
      </c>
      <c r="C690" t="s">
        <v>966</v>
      </c>
      <c r="D690" t="s">
        <v>959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s="42">
        <v>46274</v>
      </c>
      <c r="B691">
        <v>8</v>
      </c>
      <c r="C691" t="s">
        <v>966</v>
      </c>
      <c r="D691" t="s">
        <v>981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s="42">
        <v>46275</v>
      </c>
      <c r="B692">
        <v>14</v>
      </c>
      <c r="C692" t="s">
        <v>1098</v>
      </c>
      <c r="D692" t="s">
        <v>963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s="42">
        <v>46267</v>
      </c>
      <c r="B693">
        <v>14</v>
      </c>
      <c r="C693" t="s">
        <v>998</v>
      </c>
      <c r="D693" t="s">
        <v>976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s="42">
        <v>46275</v>
      </c>
      <c r="B694">
        <v>15</v>
      </c>
      <c r="C694" t="s">
        <v>978</v>
      </c>
      <c r="D694" t="s">
        <v>976</v>
      </c>
      <c r="E694">
        <v>2412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s="42">
        <v>46274</v>
      </c>
      <c r="B695">
        <v>15</v>
      </c>
      <c r="C695" t="s">
        <v>1098</v>
      </c>
      <c r="D695" t="s">
        <v>982</v>
      </c>
      <c r="E695">
        <v>14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s="42">
        <v>46266</v>
      </c>
      <c r="B696">
        <v>8</v>
      </c>
      <c r="C696" t="s">
        <v>962</v>
      </c>
      <c r="D696" t="s">
        <v>963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s="42">
        <v>46275</v>
      </c>
      <c r="B697">
        <v>11</v>
      </c>
      <c r="C697" t="s">
        <v>986</v>
      </c>
      <c r="D697" t="s">
        <v>640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s="42">
        <v>46266</v>
      </c>
      <c r="B698">
        <v>16</v>
      </c>
      <c r="C698" t="s">
        <v>986</v>
      </c>
      <c r="D698" t="s">
        <v>976</v>
      </c>
      <c r="E698">
        <v>1474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 s="42">
        <v>46268</v>
      </c>
      <c r="B699">
        <v>8</v>
      </c>
      <c r="C699" t="s">
        <v>1085</v>
      </c>
      <c r="D699" t="s">
        <v>967</v>
      </c>
      <c r="E699">
        <v>122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 s="42">
        <v>46267</v>
      </c>
      <c r="B700">
        <v>14</v>
      </c>
      <c r="C700" t="s">
        <v>978</v>
      </c>
      <c r="D700" t="s">
        <v>971</v>
      </c>
      <c r="E700">
        <v>38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s="42">
        <v>46266</v>
      </c>
      <c r="B701">
        <v>12</v>
      </c>
      <c r="C701" t="s">
        <v>966</v>
      </c>
      <c r="D701" t="s">
        <v>959</v>
      </c>
      <c r="E701">
        <v>98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 s="42">
        <v>46274</v>
      </c>
      <c r="B702">
        <v>11</v>
      </c>
      <c r="C702" t="s">
        <v>1528</v>
      </c>
      <c r="D702" t="s">
        <v>961</v>
      </c>
      <c r="E702">
        <v>2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s="42">
        <v>46275</v>
      </c>
      <c r="B703">
        <v>11</v>
      </c>
      <c r="C703" t="s">
        <v>962</v>
      </c>
      <c r="D703" t="s">
        <v>640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s="42">
        <v>46269</v>
      </c>
      <c r="B704">
        <v>16</v>
      </c>
      <c r="C704" t="s">
        <v>958</v>
      </c>
      <c r="D704" t="s">
        <v>3</v>
      </c>
      <c r="E704">
        <v>49</v>
      </c>
      <c r="F704">
        <v>49</v>
      </c>
      <c r="G704">
        <v>33</v>
      </c>
      <c r="H704">
        <v>12</v>
      </c>
      <c r="I704">
        <v>0</v>
      </c>
      <c r="J704">
        <v>0</v>
      </c>
    </row>
    <row r="705" spans="1:10" x14ac:dyDescent="0.25">
      <c r="A705" s="42">
        <v>46266</v>
      </c>
      <c r="B705">
        <v>16</v>
      </c>
      <c r="C705" t="s">
        <v>958</v>
      </c>
      <c r="D705" t="s">
        <v>959</v>
      </c>
      <c r="E705">
        <v>31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s="42">
        <v>46266</v>
      </c>
      <c r="B706">
        <v>10</v>
      </c>
      <c r="C706" t="s">
        <v>972</v>
      </c>
      <c r="D706" t="s">
        <v>982</v>
      </c>
      <c r="E706">
        <v>55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s="42">
        <v>46268</v>
      </c>
      <c r="B707">
        <v>14</v>
      </c>
      <c r="C707" t="s">
        <v>968</v>
      </c>
      <c r="D707" t="s">
        <v>973</v>
      </c>
      <c r="E707">
        <v>350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s="42">
        <v>46267</v>
      </c>
      <c r="B708">
        <v>11</v>
      </c>
      <c r="C708" t="s">
        <v>964</v>
      </c>
      <c r="D708" t="s">
        <v>640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s="42">
        <v>46266</v>
      </c>
      <c r="B709">
        <v>10</v>
      </c>
      <c r="C709" t="s">
        <v>972</v>
      </c>
      <c r="D709" t="s">
        <v>965</v>
      </c>
      <c r="E709">
        <v>15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s="42">
        <v>46267</v>
      </c>
      <c r="B710">
        <v>14</v>
      </c>
      <c r="C710" t="s">
        <v>998</v>
      </c>
      <c r="D710" t="s">
        <v>982</v>
      </c>
      <c r="E710">
        <v>7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s="42">
        <v>46273</v>
      </c>
      <c r="B711">
        <v>13</v>
      </c>
      <c r="C711" t="s">
        <v>962</v>
      </c>
      <c r="D711" t="s">
        <v>959</v>
      </c>
      <c r="E711">
        <v>33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s="42">
        <v>46275</v>
      </c>
      <c r="B712">
        <v>9</v>
      </c>
      <c r="C712" t="s">
        <v>964</v>
      </c>
      <c r="D712" t="s">
        <v>970</v>
      </c>
      <c r="E712">
        <v>31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s="42">
        <v>46276</v>
      </c>
      <c r="B713">
        <v>15</v>
      </c>
      <c r="C713" t="s">
        <v>1015</v>
      </c>
      <c r="D713" t="s">
        <v>974</v>
      </c>
      <c r="E713">
        <v>2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s="42">
        <v>46267</v>
      </c>
      <c r="B714">
        <v>15</v>
      </c>
      <c r="C714" t="s">
        <v>999</v>
      </c>
      <c r="D714" t="s">
        <v>959</v>
      </c>
      <c r="E714">
        <v>61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 s="42">
        <v>46268</v>
      </c>
      <c r="B715">
        <v>11</v>
      </c>
      <c r="C715" t="s">
        <v>968</v>
      </c>
      <c r="D715" t="s">
        <v>967</v>
      </c>
      <c r="E715">
        <v>87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 s="42">
        <v>46274</v>
      </c>
      <c r="B716">
        <v>11</v>
      </c>
      <c r="C716" t="s">
        <v>960</v>
      </c>
      <c r="D716" t="s">
        <v>640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s="42">
        <v>46275</v>
      </c>
      <c r="B717">
        <v>11</v>
      </c>
      <c r="C717" t="s">
        <v>1528</v>
      </c>
      <c r="D717" t="s">
        <v>961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s="42">
        <v>46267</v>
      </c>
      <c r="B718">
        <v>11</v>
      </c>
      <c r="C718" t="s">
        <v>984</v>
      </c>
      <c r="D718" t="s">
        <v>640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s="42">
        <v>46275</v>
      </c>
      <c r="B719">
        <v>10</v>
      </c>
      <c r="C719" t="s">
        <v>968</v>
      </c>
      <c r="D719" t="s">
        <v>980</v>
      </c>
      <c r="E719">
        <v>4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s="42">
        <v>46273</v>
      </c>
      <c r="B720">
        <v>14</v>
      </c>
      <c r="C720" t="s">
        <v>962</v>
      </c>
      <c r="D720" t="s">
        <v>970</v>
      </c>
      <c r="E720">
        <v>25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s="42">
        <v>46274</v>
      </c>
      <c r="B721">
        <v>15</v>
      </c>
      <c r="C721" t="s">
        <v>972</v>
      </c>
      <c r="D721" t="s">
        <v>976</v>
      </c>
      <c r="E721">
        <v>11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s="42">
        <v>46275</v>
      </c>
      <c r="B722">
        <v>11</v>
      </c>
      <c r="C722" t="s">
        <v>998</v>
      </c>
      <c r="D722" t="s">
        <v>975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s="42">
        <v>46267</v>
      </c>
      <c r="B723">
        <v>16</v>
      </c>
      <c r="C723" t="s">
        <v>1098</v>
      </c>
      <c r="D723" t="s">
        <v>980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s="42">
        <v>46266</v>
      </c>
      <c r="B724">
        <v>16</v>
      </c>
      <c r="C724" t="s">
        <v>999</v>
      </c>
      <c r="D724" t="s">
        <v>976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s="42">
        <v>46274</v>
      </c>
      <c r="B725">
        <v>11</v>
      </c>
      <c r="C725" t="s">
        <v>978</v>
      </c>
      <c r="D725" t="s">
        <v>961</v>
      </c>
      <c r="E725">
        <v>8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s="42">
        <v>46276</v>
      </c>
      <c r="B726">
        <v>9</v>
      </c>
      <c r="C726" t="s">
        <v>966</v>
      </c>
      <c r="D726" t="s">
        <v>981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s="42">
        <v>46274</v>
      </c>
      <c r="B727">
        <v>13</v>
      </c>
      <c r="C727" t="s">
        <v>962</v>
      </c>
      <c r="D727" t="s">
        <v>3</v>
      </c>
      <c r="E727">
        <v>32</v>
      </c>
      <c r="F727">
        <v>32</v>
      </c>
      <c r="G727">
        <v>25</v>
      </c>
      <c r="H727">
        <v>4</v>
      </c>
      <c r="I727">
        <v>1</v>
      </c>
      <c r="J727">
        <v>0</v>
      </c>
    </row>
    <row r="728" spans="1:10" x14ac:dyDescent="0.25">
      <c r="A728" s="42">
        <v>46267</v>
      </c>
      <c r="B728">
        <v>16</v>
      </c>
      <c r="C728" t="s">
        <v>978</v>
      </c>
      <c r="D728" t="s">
        <v>971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s="42">
        <v>46274</v>
      </c>
      <c r="B729">
        <v>11</v>
      </c>
      <c r="C729" t="s">
        <v>1528</v>
      </c>
      <c r="D729" t="s">
        <v>640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s="42">
        <v>46273</v>
      </c>
      <c r="B730">
        <v>11</v>
      </c>
      <c r="C730" t="s">
        <v>986</v>
      </c>
      <c r="D730" t="s">
        <v>970</v>
      </c>
      <c r="E730">
        <v>13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s="42">
        <v>46269</v>
      </c>
      <c r="B731">
        <v>9</v>
      </c>
      <c r="C731" t="s">
        <v>1098</v>
      </c>
      <c r="D731" t="s">
        <v>967</v>
      </c>
      <c r="E731">
        <v>13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s="42">
        <v>46275</v>
      </c>
      <c r="B732">
        <v>10</v>
      </c>
      <c r="C732" t="s">
        <v>958</v>
      </c>
      <c r="D732" t="s">
        <v>969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s="42">
        <v>46269</v>
      </c>
      <c r="B733">
        <v>15</v>
      </c>
      <c r="C733" t="s">
        <v>966</v>
      </c>
      <c r="D733" t="s">
        <v>976</v>
      </c>
      <c r="E733">
        <v>1237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s="42">
        <v>46267</v>
      </c>
      <c r="B734">
        <v>14</v>
      </c>
      <c r="C734" t="s">
        <v>999</v>
      </c>
      <c r="D734" t="s">
        <v>970</v>
      </c>
      <c r="E734">
        <v>7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s="42">
        <v>46268</v>
      </c>
      <c r="B735">
        <v>15</v>
      </c>
      <c r="C735" t="s">
        <v>986</v>
      </c>
      <c r="D735" t="s">
        <v>969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s="42">
        <v>46267</v>
      </c>
      <c r="B736">
        <v>16</v>
      </c>
      <c r="C736" t="s">
        <v>999</v>
      </c>
      <c r="D736" t="s">
        <v>640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s="42">
        <v>46276</v>
      </c>
      <c r="B737">
        <v>11</v>
      </c>
      <c r="C737" t="s">
        <v>960</v>
      </c>
      <c r="D737" t="s">
        <v>973</v>
      </c>
      <c r="E737">
        <v>227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s="42">
        <v>46276</v>
      </c>
      <c r="B738">
        <v>15</v>
      </c>
      <c r="C738" t="s">
        <v>968</v>
      </c>
      <c r="D738" t="s">
        <v>967</v>
      </c>
      <c r="E738">
        <v>133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s="42">
        <v>46275</v>
      </c>
      <c r="B739">
        <v>12</v>
      </c>
      <c r="C739" t="s">
        <v>986</v>
      </c>
      <c r="D739" t="s">
        <v>963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s="42">
        <v>46269</v>
      </c>
      <c r="B740">
        <v>16</v>
      </c>
      <c r="C740" t="s">
        <v>998</v>
      </c>
      <c r="D740" t="s">
        <v>967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s="42">
        <v>46274</v>
      </c>
      <c r="B741">
        <v>15</v>
      </c>
      <c r="C741" t="s">
        <v>978</v>
      </c>
      <c r="D741" t="s">
        <v>3</v>
      </c>
      <c r="E741">
        <v>29</v>
      </c>
      <c r="F741">
        <v>29</v>
      </c>
      <c r="G741">
        <v>20</v>
      </c>
      <c r="H741">
        <v>2</v>
      </c>
      <c r="I741">
        <v>0</v>
      </c>
      <c r="J741">
        <v>0</v>
      </c>
    </row>
    <row r="742" spans="1:10" x14ac:dyDescent="0.25">
      <c r="A742" s="42">
        <v>46269</v>
      </c>
      <c r="B742">
        <v>11</v>
      </c>
      <c r="C742" t="s">
        <v>1015</v>
      </c>
      <c r="D742" t="s">
        <v>971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s="42">
        <v>46275</v>
      </c>
      <c r="B743">
        <v>15</v>
      </c>
      <c r="C743" t="s">
        <v>958</v>
      </c>
      <c r="D743" t="s">
        <v>974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s="42">
        <v>46267</v>
      </c>
      <c r="B744">
        <v>14</v>
      </c>
      <c r="C744" t="s">
        <v>972</v>
      </c>
      <c r="D744" t="s">
        <v>959</v>
      </c>
      <c r="E744">
        <v>20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s="42">
        <v>46273</v>
      </c>
      <c r="B745">
        <v>16</v>
      </c>
      <c r="C745" t="s">
        <v>958</v>
      </c>
      <c r="D745" t="s">
        <v>963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 s="42">
        <v>46276</v>
      </c>
      <c r="B746">
        <v>14</v>
      </c>
      <c r="C746" t="s">
        <v>968</v>
      </c>
      <c r="D746" t="s">
        <v>640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s="42">
        <v>46273</v>
      </c>
      <c r="B747">
        <v>9</v>
      </c>
      <c r="C747" t="s">
        <v>960</v>
      </c>
      <c r="D747" t="s">
        <v>965</v>
      </c>
      <c r="E747">
        <v>36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s="42">
        <v>46268</v>
      </c>
      <c r="B748">
        <v>12</v>
      </c>
      <c r="C748" t="s">
        <v>958</v>
      </c>
      <c r="D748" t="s">
        <v>979</v>
      </c>
      <c r="E748">
        <v>5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s="42">
        <v>46268</v>
      </c>
      <c r="B749">
        <v>9</v>
      </c>
      <c r="C749" t="s">
        <v>958</v>
      </c>
      <c r="D749" t="s">
        <v>982</v>
      </c>
      <c r="E749">
        <v>247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s="42">
        <v>46273</v>
      </c>
      <c r="B750">
        <v>8</v>
      </c>
      <c r="C750" t="s">
        <v>978</v>
      </c>
      <c r="D750" t="s">
        <v>973</v>
      </c>
      <c r="E750">
        <v>184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s="42">
        <v>46267</v>
      </c>
      <c r="B751">
        <v>9</v>
      </c>
      <c r="C751" t="s">
        <v>964</v>
      </c>
      <c r="D751" t="s">
        <v>963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s="42">
        <v>46268</v>
      </c>
      <c r="B752">
        <v>10</v>
      </c>
      <c r="C752" t="s">
        <v>966</v>
      </c>
      <c r="D752" t="s">
        <v>963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s="42">
        <v>46274</v>
      </c>
      <c r="B753">
        <v>14</v>
      </c>
      <c r="C753" t="s">
        <v>998</v>
      </c>
      <c r="D753" t="s">
        <v>973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s="42">
        <v>46267</v>
      </c>
      <c r="B754">
        <v>11</v>
      </c>
      <c r="C754" t="s">
        <v>960</v>
      </c>
      <c r="D754" t="s">
        <v>980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s="42">
        <v>46269</v>
      </c>
      <c r="B755">
        <v>10</v>
      </c>
      <c r="C755" t="s">
        <v>972</v>
      </c>
      <c r="D755" t="s">
        <v>976</v>
      </c>
      <c r="E755">
        <v>124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 s="42">
        <v>46276</v>
      </c>
      <c r="B756">
        <v>15</v>
      </c>
      <c r="C756" t="s">
        <v>966</v>
      </c>
      <c r="D756" t="s">
        <v>976</v>
      </c>
      <c r="E756">
        <v>1131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s="42">
        <v>46267</v>
      </c>
      <c r="B757">
        <v>13</v>
      </c>
      <c r="C757" t="s">
        <v>986</v>
      </c>
      <c r="D757" t="s">
        <v>982</v>
      </c>
      <c r="E757">
        <v>29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s="42">
        <v>46267</v>
      </c>
      <c r="B758">
        <v>14</v>
      </c>
      <c r="C758" t="s">
        <v>966</v>
      </c>
      <c r="D758" t="s">
        <v>961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s="42">
        <v>46268</v>
      </c>
      <c r="B759">
        <v>14</v>
      </c>
      <c r="C759" t="s">
        <v>978</v>
      </c>
      <c r="D759" t="s">
        <v>974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s="42">
        <v>46276</v>
      </c>
      <c r="B760">
        <v>10</v>
      </c>
      <c r="C760" t="s">
        <v>1098</v>
      </c>
      <c r="D760" t="s">
        <v>971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 s="42">
        <v>46267</v>
      </c>
      <c r="B761">
        <v>11</v>
      </c>
      <c r="C761" t="s">
        <v>978</v>
      </c>
      <c r="D761" t="s">
        <v>973</v>
      </c>
      <c r="E761">
        <v>296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s="42">
        <v>46267</v>
      </c>
      <c r="B762">
        <v>16</v>
      </c>
      <c r="C762" t="s">
        <v>986</v>
      </c>
      <c r="D762" t="s">
        <v>965</v>
      </c>
      <c r="E762">
        <v>121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s="42">
        <v>46274</v>
      </c>
      <c r="B763">
        <v>14</v>
      </c>
      <c r="C763" t="s">
        <v>978</v>
      </c>
      <c r="D763" t="s">
        <v>980</v>
      </c>
      <c r="E763">
        <v>29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s="42">
        <v>46275</v>
      </c>
      <c r="B764">
        <v>8</v>
      </c>
      <c r="C764" t="s">
        <v>978</v>
      </c>
      <c r="D764" t="s">
        <v>967</v>
      </c>
      <c r="E764">
        <v>124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s="42">
        <v>46268</v>
      </c>
      <c r="B765">
        <v>15</v>
      </c>
      <c r="C765" t="s">
        <v>966</v>
      </c>
      <c r="D765" t="s">
        <v>965</v>
      </c>
      <c r="E765">
        <v>52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s="42">
        <v>46268</v>
      </c>
      <c r="B766">
        <v>9</v>
      </c>
      <c r="C766" t="s">
        <v>966</v>
      </c>
      <c r="D766" t="s">
        <v>965</v>
      </c>
      <c r="E766">
        <v>27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 s="42">
        <v>46276</v>
      </c>
      <c r="B767">
        <v>15</v>
      </c>
      <c r="C767" t="s">
        <v>962</v>
      </c>
      <c r="D767" t="s">
        <v>977</v>
      </c>
      <c r="E767">
        <v>29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 s="42">
        <v>46275</v>
      </c>
      <c r="B768">
        <v>11</v>
      </c>
      <c r="C768" t="s">
        <v>964</v>
      </c>
      <c r="D768" t="s">
        <v>973</v>
      </c>
      <c r="E768">
        <v>420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 s="42">
        <v>46269</v>
      </c>
      <c r="B769">
        <v>12</v>
      </c>
      <c r="C769" t="s">
        <v>972</v>
      </c>
      <c r="D769" t="s">
        <v>983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s="42">
        <v>46269</v>
      </c>
      <c r="B770">
        <v>11</v>
      </c>
      <c r="C770" t="s">
        <v>978</v>
      </c>
      <c r="D770" t="s">
        <v>963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s="42">
        <v>46274</v>
      </c>
      <c r="B771">
        <v>9</v>
      </c>
      <c r="C771" t="s">
        <v>972</v>
      </c>
      <c r="D771" t="s">
        <v>970</v>
      </c>
      <c r="E771">
        <v>3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s="42">
        <v>46268</v>
      </c>
      <c r="B772">
        <v>8</v>
      </c>
      <c r="C772" t="s">
        <v>962</v>
      </c>
      <c r="D772" t="s">
        <v>971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s="42">
        <v>46276</v>
      </c>
      <c r="B773">
        <v>16</v>
      </c>
      <c r="C773" t="s">
        <v>958</v>
      </c>
      <c r="D773" t="s">
        <v>961</v>
      </c>
      <c r="E773">
        <v>2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s="42">
        <v>46269</v>
      </c>
      <c r="B774">
        <v>16</v>
      </c>
      <c r="C774" t="s">
        <v>1098</v>
      </c>
      <c r="D774" t="s">
        <v>967</v>
      </c>
      <c r="E774">
        <v>40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s="42">
        <v>46273</v>
      </c>
      <c r="B775">
        <v>8</v>
      </c>
      <c r="C775" t="s">
        <v>986</v>
      </c>
      <c r="D775" t="s">
        <v>967</v>
      </c>
      <c r="E775">
        <v>146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s="42">
        <v>46276</v>
      </c>
      <c r="B776">
        <v>11</v>
      </c>
      <c r="C776" t="s">
        <v>960</v>
      </c>
      <c r="D776" t="s">
        <v>959</v>
      </c>
      <c r="E776">
        <v>64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s="42">
        <v>46267</v>
      </c>
      <c r="B777">
        <v>16</v>
      </c>
      <c r="C777" t="s">
        <v>966</v>
      </c>
      <c r="D777" t="s">
        <v>961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s="42">
        <v>46276</v>
      </c>
      <c r="B778">
        <v>15</v>
      </c>
      <c r="C778" t="s">
        <v>1098</v>
      </c>
      <c r="D778" t="s">
        <v>976</v>
      </c>
      <c r="E778">
        <v>80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s="42">
        <v>46273</v>
      </c>
      <c r="B779">
        <v>8</v>
      </c>
      <c r="C779" t="s">
        <v>972</v>
      </c>
      <c r="D779" t="s">
        <v>967</v>
      </c>
      <c r="E779">
        <v>20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s="42">
        <v>46267</v>
      </c>
      <c r="B780">
        <v>13</v>
      </c>
      <c r="C780" t="s">
        <v>960</v>
      </c>
      <c r="D780" t="s">
        <v>980</v>
      </c>
      <c r="E780">
        <v>2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s="42">
        <v>46274</v>
      </c>
      <c r="B781">
        <v>8</v>
      </c>
      <c r="C781" t="s">
        <v>964</v>
      </c>
      <c r="D781" t="s">
        <v>973</v>
      </c>
      <c r="E781">
        <v>368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s="42">
        <v>46268</v>
      </c>
      <c r="B782">
        <v>14</v>
      </c>
      <c r="C782" t="s">
        <v>964</v>
      </c>
      <c r="D782" t="s">
        <v>967</v>
      </c>
      <c r="E782">
        <v>586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s="42">
        <v>46273</v>
      </c>
      <c r="B783">
        <v>10</v>
      </c>
      <c r="C783" t="s">
        <v>958</v>
      </c>
      <c r="D783" t="s">
        <v>3</v>
      </c>
      <c r="E783">
        <v>17</v>
      </c>
      <c r="F783">
        <v>17</v>
      </c>
      <c r="G783">
        <v>13</v>
      </c>
      <c r="H783">
        <v>2</v>
      </c>
      <c r="I783">
        <v>0</v>
      </c>
      <c r="J783">
        <v>0</v>
      </c>
    </row>
    <row r="784" spans="1:10" x14ac:dyDescent="0.25">
      <c r="A784" s="42">
        <v>46274</v>
      </c>
      <c r="B784">
        <v>9</v>
      </c>
      <c r="C784" t="s">
        <v>958</v>
      </c>
      <c r="D784" t="s">
        <v>970</v>
      </c>
      <c r="E784">
        <v>15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s="42">
        <v>46267</v>
      </c>
      <c r="B785">
        <v>12</v>
      </c>
      <c r="C785" t="s">
        <v>962</v>
      </c>
      <c r="D785" t="s">
        <v>963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s="42">
        <v>46273</v>
      </c>
      <c r="B786">
        <v>16</v>
      </c>
      <c r="C786" t="s">
        <v>1000</v>
      </c>
      <c r="D786" t="s">
        <v>3</v>
      </c>
      <c r="E786">
        <v>1</v>
      </c>
      <c r="F786">
        <v>1</v>
      </c>
      <c r="G786">
        <v>1</v>
      </c>
      <c r="H786">
        <v>0</v>
      </c>
      <c r="I786">
        <v>0</v>
      </c>
      <c r="J786">
        <v>0</v>
      </c>
    </row>
    <row r="787" spans="1:10" x14ac:dyDescent="0.25">
      <c r="A787" s="42">
        <v>46266</v>
      </c>
      <c r="B787">
        <v>15</v>
      </c>
      <c r="C787" t="s">
        <v>964</v>
      </c>
      <c r="D787" t="s">
        <v>959</v>
      </c>
      <c r="E787">
        <v>96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s="42">
        <v>46276</v>
      </c>
      <c r="B788">
        <v>10</v>
      </c>
      <c r="C788" t="s">
        <v>964</v>
      </c>
      <c r="D788" t="s">
        <v>980</v>
      </c>
      <c r="E788">
        <v>7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s="42">
        <v>46276</v>
      </c>
      <c r="B789">
        <v>15</v>
      </c>
      <c r="C789" t="s">
        <v>986</v>
      </c>
      <c r="D789" t="s">
        <v>959</v>
      </c>
      <c r="E789">
        <v>78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s="42">
        <v>46275</v>
      </c>
      <c r="B790">
        <v>13</v>
      </c>
      <c r="C790" t="s">
        <v>960</v>
      </c>
      <c r="D790" t="s">
        <v>640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s="42">
        <v>46274</v>
      </c>
      <c r="B791">
        <v>10</v>
      </c>
      <c r="C791" t="s">
        <v>1000</v>
      </c>
      <c r="D791" t="s">
        <v>976</v>
      </c>
      <c r="E791">
        <v>725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s="42">
        <v>46266</v>
      </c>
      <c r="B792">
        <v>11</v>
      </c>
      <c r="C792" t="s">
        <v>978</v>
      </c>
      <c r="D792" t="s">
        <v>979</v>
      </c>
      <c r="E792">
        <v>6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s="42">
        <v>46266</v>
      </c>
      <c r="B793">
        <v>11</v>
      </c>
      <c r="C793" t="s">
        <v>1085</v>
      </c>
      <c r="D793" t="s">
        <v>982</v>
      </c>
      <c r="E793">
        <v>25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s="42">
        <v>46274</v>
      </c>
      <c r="B794">
        <v>10</v>
      </c>
      <c r="C794" t="s">
        <v>964</v>
      </c>
      <c r="D794" t="s">
        <v>640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s="42">
        <v>46276</v>
      </c>
      <c r="B795">
        <v>9</v>
      </c>
      <c r="C795" t="s">
        <v>968</v>
      </c>
      <c r="D795" t="s">
        <v>640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s="42">
        <v>46267</v>
      </c>
      <c r="B796">
        <v>15</v>
      </c>
      <c r="C796" t="s">
        <v>978</v>
      </c>
      <c r="D796" t="s">
        <v>3</v>
      </c>
      <c r="E796">
        <v>11</v>
      </c>
      <c r="F796">
        <v>11</v>
      </c>
      <c r="G796">
        <v>9</v>
      </c>
      <c r="H796">
        <v>0</v>
      </c>
      <c r="I796">
        <v>0</v>
      </c>
      <c r="J796">
        <v>0</v>
      </c>
    </row>
    <row r="797" spans="1:10" x14ac:dyDescent="0.25">
      <c r="A797" s="42">
        <v>46275</v>
      </c>
      <c r="B797">
        <v>13</v>
      </c>
      <c r="C797" t="s">
        <v>968</v>
      </c>
      <c r="D797" t="s">
        <v>3</v>
      </c>
      <c r="E797">
        <v>2</v>
      </c>
      <c r="F797">
        <v>2</v>
      </c>
      <c r="G797">
        <v>2</v>
      </c>
      <c r="H797">
        <v>0</v>
      </c>
      <c r="I797">
        <v>0</v>
      </c>
      <c r="J797">
        <v>0</v>
      </c>
    </row>
    <row r="798" spans="1:10" x14ac:dyDescent="0.25">
      <c r="A798" s="42">
        <v>46274</v>
      </c>
      <c r="B798">
        <v>16</v>
      </c>
      <c r="C798" t="s">
        <v>972</v>
      </c>
      <c r="D798" t="s">
        <v>973</v>
      </c>
      <c r="E798">
        <v>17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s="42">
        <v>46266</v>
      </c>
      <c r="B799">
        <v>9</v>
      </c>
      <c r="C799" t="s">
        <v>986</v>
      </c>
      <c r="D799" t="s">
        <v>3</v>
      </c>
      <c r="E799">
        <v>78</v>
      </c>
      <c r="F799">
        <v>78</v>
      </c>
      <c r="G799">
        <v>70</v>
      </c>
      <c r="H799">
        <v>6</v>
      </c>
      <c r="I799">
        <v>0</v>
      </c>
      <c r="J799">
        <v>0</v>
      </c>
    </row>
    <row r="800" spans="1:10" x14ac:dyDescent="0.25">
      <c r="A800" s="42">
        <v>46269</v>
      </c>
      <c r="B800">
        <v>9</v>
      </c>
      <c r="C800" t="s">
        <v>972</v>
      </c>
      <c r="D800" t="s">
        <v>3</v>
      </c>
      <c r="E800">
        <v>4</v>
      </c>
      <c r="F800">
        <v>4</v>
      </c>
      <c r="G800">
        <v>2</v>
      </c>
      <c r="H800">
        <v>2</v>
      </c>
      <c r="I800">
        <v>0</v>
      </c>
      <c r="J800">
        <v>0</v>
      </c>
    </row>
    <row r="801" spans="1:10" x14ac:dyDescent="0.25">
      <c r="A801" s="42">
        <v>46269</v>
      </c>
      <c r="B801">
        <v>11</v>
      </c>
      <c r="C801" t="s">
        <v>964</v>
      </c>
      <c r="D801" t="s">
        <v>977</v>
      </c>
      <c r="E801">
        <v>16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s="42">
        <v>46266</v>
      </c>
      <c r="B802">
        <v>14</v>
      </c>
      <c r="C802" t="s">
        <v>972</v>
      </c>
      <c r="D802" t="s">
        <v>959</v>
      </c>
      <c r="E802">
        <v>3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s="42">
        <v>46267</v>
      </c>
      <c r="B803">
        <v>9</v>
      </c>
      <c r="C803" t="s">
        <v>972</v>
      </c>
      <c r="D803" t="s">
        <v>970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s="42">
        <v>46276</v>
      </c>
      <c r="B804">
        <v>13</v>
      </c>
      <c r="C804" t="s">
        <v>978</v>
      </c>
      <c r="D804" t="s">
        <v>963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s="42">
        <v>46274</v>
      </c>
      <c r="B805">
        <v>8</v>
      </c>
      <c r="C805" t="s">
        <v>998</v>
      </c>
      <c r="D805" t="s">
        <v>970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s="42">
        <v>46269</v>
      </c>
      <c r="B806">
        <v>10</v>
      </c>
      <c r="C806" t="s">
        <v>998</v>
      </c>
      <c r="D806" t="s">
        <v>967</v>
      </c>
      <c r="E806">
        <v>487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s="42">
        <v>46266</v>
      </c>
      <c r="B807">
        <v>10</v>
      </c>
      <c r="C807" t="s">
        <v>1001</v>
      </c>
      <c r="D807" t="s">
        <v>967</v>
      </c>
      <c r="E807">
        <v>45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s="42">
        <v>46275</v>
      </c>
      <c r="B808">
        <v>8</v>
      </c>
      <c r="C808" t="s">
        <v>978</v>
      </c>
      <c r="D808" t="s">
        <v>980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s="42">
        <v>46269</v>
      </c>
      <c r="B809">
        <v>15</v>
      </c>
      <c r="C809" t="s">
        <v>962</v>
      </c>
      <c r="D809" t="s">
        <v>976</v>
      </c>
      <c r="E809">
        <v>391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s="42">
        <v>46274</v>
      </c>
      <c r="B810">
        <v>14</v>
      </c>
      <c r="C810" t="s">
        <v>998</v>
      </c>
      <c r="D810" t="s">
        <v>640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s="42">
        <v>46273</v>
      </c>
      <c r="B811">
        <v>13</v>
      </c>
      <c r="C811" t="s">
        <v>958</v>
      </c>
      <c r="D811" t="s">
        <v>973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s="42">
        <v>46276</v>
      </c>
      <c r="B812">
        <v>8</v>
      </c>
      <c r="C812" t="s">
        <v>1015</v>
      </c>
      <c r="D812" t="s">
        <v>970</v>
      </c>
      <c r="E812">
        <v>17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s="42">
        <v>46267</v>
      </c>
      <c r="B813">
        <v>8</v>
      </c>
      <c r="C813" t="s">
        <v>962</v>
      </c>
      <c r="D813" t="s">
        <v>973</v>
      </c>
      <c r="E813">
        <v>104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s="42">
        <v>46275</v>
      </c>
      <c r="B814">
        <v>12</v>
      </c>
      <c r="C814" t="s">
        <v>986</v>
      </c>
      <c r="D814" t="s">
        <v>3</v>
      </c>
      <c r="E814">
        <v>7</v>
      </c>
      <c r="F814">
        <v>7</v>
      </c>
      <c r="G814">
        <v>4</v>
      </c>
      <c r="H814">
        <v>2</v>
      </c>
      <c r="I814">
        <v>0</v>
      </c>
      <c r="J814">
        <v>0</v>
      </c>
    </row>
    <row r="815" spans="1:10" x14ac:dyDescent="0.25">
      <c r="A815" s="42">
        <v>46276</v>
      </c>
      <c r="B815">
        <v>11</v>
      </c>
      <c r="C815" t="s">
        <v>972</v>
      </c>
      <c r="D815" t="s">
        <v>976</v>
      </c>
      <c r="E815">
        <v>111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s="42">
        <v>46275</v>
      </c>
      <c r="B816">
        <v>8</v>
      </c>
      <c r="C816" t="s">
        <v>998</v>
      </c>
      <c r="D816" t="s">
        <v>981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s="42">
        <v>46276</v>
      </c>
      <c r="B817">
        <v>10</v>
      </c>
      <c r="C817" t="s">
        <v>1528</v>
      </c>
      <c r="D817" t="s">
        <v>961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s="42">
        <v>46266</v>
      </c>
      <c r="B818">
        <v>14</v>
      </c>
      <c r="C818" t="s">
        <v>1085</v>
      </c>
      <c r="D818" t="s">
        <v>970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s="42">
        <v>46274</v>
      </c>
      <c r="B819">
        <v>14</v>
      </c>
      <c r="C819" t="s">
        <v>968</v>
      </c>
      <c r="D819" t="s">
        <v>980</v>
      </c>
      <c r="E819">
        <v>9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s="42">
        <v>46273</v>
      </c>
      <c r="B820">
        <v>9</v>
      </c>
      <c r="C820" t="s">
        <v>960</v>
      </c>
      <c r="D820" t="s">
        <v>971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s="42">
        <v>46268</v>
      </c>
      <c r="B821">
        <v>13</v>
      </c>
      <c r="C821" t="s">
        <v>972</v>
      </c>
      <c r="D821" t="s">
        <v>971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s="42">
        <v>46267</v>
      </c>
      <c r="B822">
        <v>9</v>
      </c>
      <c r="C822" t="s">
        <v>1001</v>
      </c>
      <c r="D822" t="s">
        <v>959</v>
      </c>
      <c r="E822">
        <v>32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s="42">
        <v>46268</v>
      </c>
      <c r="B823">
        <v>8</v>
      </c>
      <c r="C823" t="s">
        <v>964</v>
      </c>
      <c r="D823" t="s">
        <v>980</v>
      </c>
      <c r="E823">
        <v>29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s="42">
        <v>46276</v>
      </c>
      <c r="B824">
        <v>10</v>
      </c>
      <c r="C824" t="s">
        <v>958</v>
      </c>
      <c r="D824" t="s">
        <v>959</v>
      </c>
      <c r="E824">
        <v>168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s="42">
        <v>46274</v>
      </c>
      <c r="B825">
        <v>15</v>
      </c>
      <c r="C825" t="s">
        <v>962</v>
      </c>
      <c r="D825" t="s">
        <v>977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s="42">
        <v>46275</v>
      </c>
      <c r="B826">
        <v>13</v>
      </c>
      <c r="C826" t="s">
        <v>966</v>
      </c>
      <c r="D826" t="s">
        <v>973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s="42">
        <v>46276</v>
      </c>
      <c r="B827">
        <v>8</v>
      </c>
      <c r="C827" t="s">
        <v>968</v>
      </c>
      <c r="D827" t="s">
        <v>640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s="42">
        <v>46267</v>
      </c>
      <c r="B828">
        <v>14</v>
      </c>
      <c r="C828" t="s">
        <v>999</v>
      </c>
      <c r="D828" t="s">
        <v>963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 s="42">
        <v>46274</v>
      </c>
      <c r="B829">
        <v>13</v>
      </c>
      <c r="C829" t="s">
        <v>968</v>
      </c>
      <c r="D829" t="s">
        <v>959</v>
      </c>
      <c r="E829">
        <v>40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 s="42">
        <v>46266</v>
      </c>
      <c r="B830">
        <v>10</v>
      </c>
      <c r="C830" t="s">
        <v>1015</v>
      </c>
      <c r="D830" t="s">
        <v>640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 s="42">
        <v>46273</v>
      </c>
      <c r="B831">
        <v>10</v>
      </c>
      <c r="C831" t="s">
        <v>972</v>
      </c>
      <c r="D831" t="s">
        <v>976</v>
      </c>
      <c r="E831">
        <v>328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s="42">
        <v>46276</v>
      </c>
      <c r="B832">
        <v>8</v>
      </c>
      <c r="C832" t="s">
        <v>1015</v>
      </c>
      <c r="D832" t="s">
        <v>981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s="42">
        <v>46274</v>
      </c>
      <c r="B833">
        <v>8</v>
      </c>
      <c r="C833" t="s">
        <v>968</v>
      </c>
      <c r="D833" t="s">
        <v>963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s="42">
        <v>46274</v>
      </c>
      <c r="B834">
        <v>14</v>
      </c>
      <c r="C834" t="s">
        <v>1000</v>
      </c>
      <c r="D834" t="s">
        <v>983</v>
      </c>
      <c r="E834">
        <v>2</v>
      </c>
      <c r="F834">
        <v>2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s="42">
        <v>46274</v>
      </c>
      <c r="B835">
        <v>15</v>
      </c>
      <c r="C835" t="s">
        <v>968</v>
      </c>
      <c r="D835" t="s">
        <v>976</v>
      </c>
      <c r="E835">
        <v>491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s="42">
        <v>46275</v>
      </c>
      <c r="B836">
        <v>12</v>
      </c>
      <c r="C836" t="s">
        <v>958</v>
      </c>
      <c r="D836" t="s">
        <v>961</v>
      </c>
      <c r="E836">
        <v>2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s="42">
        <v>46266</v>
      </c>
      <c r="B837">
        <v>9</v>
      </c>
      <c r="C837" t="s">
        <v>958</v>
      </c>
      <c r="D837" t="s">
        <v>965</v>
      </c>
      <c r="E837">
        <v>24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s="42">
        <v>46276</v>
      </c>
      <c r="B838">
        <v>10</v>
      </c>
      <c r="C838" t="s">
        <v>964</v>
      </c>
      <c r="D838" t="s">
        <v>965</v>
      </c>
      <c r="E838">
        <v>141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s="42">
        <v>46275</v>
      </c>
      <c r="B839">
        <v>12</v>
      </c>
      <c r="C839" t="s">
        <v>964</v>
      </c>
      <c r="D839" t="s">
        <v>976</v>
      </c>
      <c r="E839">
        <v>1850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s="42">
        <v>46275</v>
      </c>
      <c r="B840">
        <v>9</v>
      </c>
      <c r="C840" t="s">
        <v>962</v>
      </c>
      <c r="D840" t="s">
        <v>640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s="42">
        <v>46267</v>
      </c>
      <c r="B841">
        <v>14</v>
      </c>
      <c r="C841" t="s">
        <v>1098</v>
      </c>
      <c r="D841" t="s">
        <v>982</v>
      </c>
      <c r="E841">
        <v>88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s="42">
        <v>46274</v>
      </c>
      <c r="B842">
        <v>8</v>
      </c>
      <c r="C842" t="s">
        <v>986</v>
      </c>
      <c r="D842" t="s">
        <v>965</v>
      </c>
      <c r="E842">
        <v>13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 s="42">
        <v>46275</v>
      </c>
      <c r="B843">
        <v>13</v>
      </c>
      <c r="C843" t="s">
        <v>962</v>
      </c>
      <c r="D843" t="s">
        <v>973</v>
      </c>
      <c r="E843">
        <v>105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s="42">
        <v>46276</v>
      </c>
      <c r="B844">
        <v>15</v>
      </c>
      <c r="C844" t="s">
        <v>1015</v>
      </c>
      <c r="D844" t="s">
        <v>970</v>
      </c>
      <c r="E844">
        <v>27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s="42">
        <v>46274</v>
      </c>
      <c r="B845">
        <v>15</v>
      </c>
      <c r="C845" t="s">
        <v>964</v>
      </c>
      <c r="D845" t="s">
        <v>973</v>
      </c>
      <c r="E845">
        <v>383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s="42">
        <v>46273</v>
      </c>
      <c r="B846">
        <v>10</v>
      </c>
      <c r="C846" t="s">
        <v>1000</v>
      </c>
      <c r="D846" t="s">
        <v>965</v>
      </c>
      <c r="E846">
        <v>152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s="42">
        <v>46266</v>
      </c>
      <c r="B847">
        <v>12</v>
      </c>
      <c r="C847" t="s">
        <v>1015</v>
      </c>
      <c r="D847" t="s">
        <v>973</v>
      </c>
      <c r="E847">
        <v>34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 s="42">
        <v>46266</v>
      </c>
      <c r="B848">
        <v>8</v>
      </c>
      <c r="C848" t="s">
        <v>1085</v>
      </c>
      <c r="D848" t="s">
        <v>981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s="42">
        <v>46266</v>
      </c>
      <c r="B849">
        <v>9</v>
      </c>
      <c r="C849" t="s">
        <v>1000</v>
      </c>
      <c r="D849" t="s">
        <v>3</v>
      </c>
      <c r="E849">
        <v>5</v>
      </c>
      <c r="F849">
        <v>5</v>
      </c>
      <c r="G849">
        <v>1</v>
      </c>
      <c r="H849">
        <v>4</v>
      </c>
      <c r="I849">
        <v>0</v>
      </c>
      <c r="J849">
        <v>0</v>
      </c>
    </row>
    <row r="850" spans="1:10" x14ac:dyDescent="0.25">
      <c r="A850" s="42">
        <v>46274</v>
      </c>
      <c r="B850">
        <v>13</v>
      </c>
      <c r="C850" t="s">
        <v>958</v>
      </c>
      <c r="D850" t="s">
        <v>982</v>
      </c>
      <c r="E850">
        <v>3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s="42">
        <v>46274</v>
      </c>
      <c r="B851">
        <v>11</v>
      </c>
      <c r="C851" t="s">
        <v>1098</v>
      </c>
      <c r="D851" t="s">
        <v>975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 s="42">
        <v>46275</v>
      </c>
      <c r="B852">
        <v>10</v>
      </c>
      <c r="C852" t="s">
        <v>972</v>
      </c>
      <c r="D852" t="s">
        <v>976</v>
      </c>
      <c r="E852">
        <v>311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s="42">
        <v>46267</v>
      </c>
      <c r="B853">
        <v>11</v>
      </c>
      <c r="C853" t="s">
        <v>1085</v>
      </c>
      <c r="D853" t="s">
        <v>980</v>
      </c>
      <c r="E853">
        <v>4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s="42">
        <v>46273</v>
      </c>
      <c r="B854">
        <v>10</v>
      </c>
      <c r="C854" t="s">
        <v>972</v>
      </c>
      <c r="D854" t="s">
        <v>963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s="42">
        <v>46273</v>
      </c>
      <c r="B855">
        <v>10</v>
      </c>
      <c r="C855" t="s">
        <v>1015</v>
      </c>
      <c r="D855" t="s">
        <v>973</v>
      </c>
      <c r="E855">
        <v>36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s="42">
        <v>46273</v>
      </c>
      <c r="B856">
        <v>11</v>
      </c>
      <c r="C856" t="s">
        <v>998</v>
      </c>
      <c r="D856" t="s">
        <v>969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 s="42">
        <v>46275</v>
      </c>
      <c r="B857">
        <v>16</v>
      </c>
      <c r="C857" t="s">
        <v>972</v>
      </c>
      <c r="D857" t="s">
        <v>965</v>
      </c>
      <c r="E857">
        <v>8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s="42">
        <v>46268</v>
      </c>
      <c r="B858">
        <v>9</v>
      </c>
      <c r="C858" t="s">
        <v>986</v>
      </c>
      <c r="D858" t="s">
        <v>961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s="42">
        <v>46267</v>
      </c>
      <c r="B859">
        <v>16</v>
      </c>
      <c r="C859" t="s">
        <v>978</v>
      </c>
      <c r="D859" t="s">
        <v>973</v>
      </c>
      <c r="E859">
        <v>379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 s="42">
        <v>46267</v>
      </c>
      <c r="B860">
        <v>12</v>
      </c>
      <c r="C860" t="s">
        <v>986</v>
      </c>
      <c r="D860" t="s">
        <v>967</v>
      </c>
      <c r="E860">
        <v>19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 s="42">
        <v>46273</v>
      </c>
      <c r="B861">
        <v>10</v>
      </c>
      <c r="C861" t="s">
        <v>966</v>
      </c>
      <c r="D861" t="s">
        <v>640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s="42">
        <v>46274</v>
      </c>
      <c r="B862">
        <v>16</v>
      </c>
      <c r="C862" t="s">
        <v>998</v>
      </c>
      <c r="D862" t="s">
        <v>640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s="42">
        <v>46266</v>
      </c>
      <c r="B863">
        <v>9</v>
      </c>
      <c r="C863" t="s">
        <v>966</v>
      </c>
      <c r="D863" t="s">
        <v>973</v>
      </c>
      <c r="E863">
        <v>292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s="42">
        <v>46274</v>
      </c>
      <c r="B864">
        <v>10</v>
      </c>
      <c r="C864" t="s">
        <v>1000</v>
      </c>
      <c r="D864" t="s">
        <v>967</v>
      </c>
      <c r="E864">
        <v>254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s="42">
        <v>46267</v>
      </c>
      <c r="B865">
        <v>13</v>
      </c>
      <c r="C865" t="s">
        <v>966</v>
      </c>
      <c r="D865" t="s">
        <v>959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s="42">
        <v>46275</v>
      </c>
      <c r="B866">
        <v>15</v>
      </c>
      <c r="C866" t="s">
        <v>1098</v>
      </c>
      <c r="D866" t="s">
        <v>973</v>
      </c>
      <c r="E866">
        <v>19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s="42">
        <v>46267</v>
      </c>
      <c r="B867">
        <v>8</v>
      </c>
      <c r="C867" t="s">
        <v>958</v>
      </c>
      <c r="D867" t="s">
        <v>973</v>
      </c>
      <c r="E867">
        <v>173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s="42">
        <v>46275</v>
      </c>
      <c r="B868">
        <v>16</v>
      </c>
      <c r="C868" t="s">
        <v>1015</v>
      </c>
      <c r="D868" t="s">
        <v>976</v>
      </c>
      <c r="E868">
        <v>399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s="42">
        <v>46273</v>
      </c>
      <c r="B869">
        <v>8</v>
      </c>
      <c r="C869" t="s">
        <v>958</v>
      </c>
      <c r="D869" t="s">
        <v>961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s="42">
        <v>46274</v>
      </c>
      <c r="B870">
        <v>12</v>
      </c>
      <c r="C870" t="s">
        <v>1015</v>
      </c>
      <c r="D870" t="s">
        <v>977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s="42">
        <v>46275</v>
      </c>
      <c r="B871">
        <v>11</v>
      </c>
      <c r="C871" t="s">
        <v>972</v>
      </c>
      <c r="D871" t="s">
        <v>959</v>
      </c>
      <c r="E871">
        <v>30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s="42">
        <v>46275</v>
      </c>
      <c r="B872">
        <v>11</v>
      </c>
      <c r="C872" t="s">
        <v>972</v>
      </c>
      <c r="D872" t="s">
        <v>963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s="42">
        <v>46267</v>
      </c>
      <c r="B873">
        <v>16</v>
      </c>
      <c r="C873" t="s">
        <v>978</v>
      </c>
      <c r="D873" t="s">
        <v>967</v>
      </c>
      <c r="E873">
        <v>68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s="42">
        <v>46274</v>
      </c>
      <c r="B874">
        <v>11</v>
      </c>
      <c r="C874" t="s">
        <v>998</v>
      </c>
      <c r="D874" t="s">
        <v>967</v>
      </c>
      <c r="E874">
        <v>128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s="42">
        <v>46273</v>
      </c>
      <c r="B875">
        <v>16</v>
      </c>
      <c r="C875" t="s">
        <v>964</v>
      </c>
      <c r="D875" t="s">
        <v>640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s="42">
        <v>46268</v>
      </c>
      <c r="B876">
        <v>11</v>
      </c>
      <c r="C876" t="s">
        <v>998</v>
      </c>
      <c r="D876" t="s">
        <v>970</v>
      </c>
      <c r="E876">
        <v>11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s="42">
        <v>46276</v>
      </c>
      <c r="B877">
        <v>15</v>
      </c>
      <c r="C877" t="s">
        <v>962</v>
      </c>
      <c r="D877" t="s">
        <v>959</v>
      </c>
      <c r="E877">
        <v>157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s="42">
        <v>46269</v>
      </c>
      <c r="B878">
        <v>16</v>
      </c>
      <c r="C878" t="s">
        <v>962</v>
      </c>
      <c r="D878" t="s">
        <v>975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s="42">
        <v>46275</v>
      </c>
      <c r="B879">
        <v>10</v>
      </c>
      <c r="C879" t="s">
        <v>966</v>
      </c>
      <c r="D879" t="s">
        <v>970</v>
      </c>
      <c r="E879">
        <v>17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s="42">
        <v>46268</v>
      </c>
      <c r="B880">
        <v>12</v>
      </c>
      <c r="C880" t="s">
        <v>1098</v>
      </c>
      <c r="D880" t="s">
        <v>973</v>
      </c>
      <c r="E880">
        <v>110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s="42">
        <v>46266</v>
      </c>
      <c r="B881">
        <v>13</v>
      </c>
      <c r="C881" t="s">
        <v>1001</v>
      </c>
      <c r="D881" t="s">
        <v>976</v>
      </c>
      <c r="E881">
        <v>7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s="42">
        <v>46273</v>
      </c>
      <c r="B882">
        <v>11</v>
      </c>
      <c r="C882" t="s">
        <v>998</v>
      </c>
      <c r="D882" t="s">
        <v>970</v>
      </c>
      <c r="E882">
        <v>29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s="42">
        <v>46266</v>
      </c>
      <c r="B883">
        <v>15</v>
      </c>
      <c r="C883" t="s">
        <v>958</v>
      </c>
      <c r="D883" t="s">
        <v>963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s="42">
        <v>46276</v>
      </c>
      <c r="B884">
        <v>12</v>
      </c>
      <c r="C884" t="s">
        <v>1098</v>
      </c>
      <c r="D884" t="s">
        <v>971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s="42">
        <v>46269</v>
      </c>
      <c r="B885">
        <v>8</v>
      </c>
      <c r="C885" t="s">
        <v>978</v>
      </c>
      <c r="D885" t="s">
        <v>970</v>
      </c>
      <c r="E885">
        <v>8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 s="42">
        <v>46275</v>
      </c>
      <c r="B886">
        <v>11</v>
      </c>
      <c r="C886" t="s">
        <v>960</v>
      </c>
      <c r="D886" t="s">
        <v>963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s="42">
        <v>46266</v>
      </c>
      <c r="B887">
        <v>11</v>
      </c>
      <c r="C887" t="s">
        <v>986</v>
      </c>
      <c r="D887" t="s">
        <v>965</v>
      </c>
      <c r="E887">
        <v>98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s="42">
        <v>46269</v>
      </c>
      <c r="B888">
        <v>12</v>
      </c>
      <c r="C888" t="s">
        <v>1015</v>
      </c>
      <c r="D888" t="s">
        <v>970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s="42">
        <v>46276</v>
      </c>
      <c r="B889">
        <v>12</v>
      </c>
      <c r="C889" t="s">
        <v>972</v>
      </c>
      <c r="D889" t="s">
        <v>982</v>
      </c>
      <c r="E889">
        <v>23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s="42">
        <v>46276</v>
      </c>
      <c r="B890">
        <v>12</v>
      </c>
      <c r="C890" t="s">
        <v>972</v>
      </c>
      <c r="D890" t="s">
        <v>640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s="42">
        <v>46276</v>
      </c>
      <c r="B891">
        <v>16</v>
      </c>
      <c r="C891" t="s">
        <v>978</v>
      </c>
      <c r="D891" t="s">
        <v>963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 s="42">
        <v>46276</v>
      </c>
      <c r="B892">
        <v>11</v>
      </c>
      <c r="C892" t="s">
        <v>960</v>
      </c>
      <c r="D892" t="s">
        <v>970</v>
      </c>
      <c r="E892">
        <v>21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 s="42">
        <v>46273</v>
      </c>
      <c r="B893">
        <v>10</v>
      </c>
      <c r="C893" t="s">
        <v>1098</v>
      </c>
      <c r="D893" t="s">
        <v>976</v>
      </c>
      <c r="E893">
        <v>279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 s="42">
        <v>46266</v>
      </c>
      <c r="B894">
        <v>8</v>
      </c>
      <c r="C894" t="s">
        <v>964</v>
      </c>
      <c r="D894" t="s">
        <v>981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 s="42">
        <v>46266</v>
      </c>
      <c r="B895">
        <v>16</v>
      </c>
      <c r="C895" t="s">
        <v>962</v>
      </c>
      <c r="D895" t="s">
        <v>970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 s="42">
        <v>46275</v>
      </c>
      <c r="B896">
        <v>11</v>
      </c>
      <c r="C896" t="s">
        <v>1015</v>
      </c>
      <c r="D896" t="s">
        <v>640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s="42">
        <v>46275</v>
      </c>
      <c r="B897">
        <v>12</v>
      </c>
      <c r="C897" t="s">
        <v>978</v>
      </c>
      <c r="D897" t="s">
        <v>967</v>
      </c>
      <c r="E897">
        <v>324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 s="42">
        <v>46267</v>
      </c>
      <c r="B898">
        <v>16</v>
      </c>
      <c r="C898" t="s">
        <v>1098</v>
      </c>
      <c r="D898" t="s">
        <v>959</v>
      </c>
      <c r="E898">
        <v>31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s="42">
        <v>46276</v>
      </c>
      <c r="B899">
        <v>14</v>
      </c>
      <c r="C899" t="s">
        <v>986</v>
      </c>
      <c r="D899" t="s">
        <v>961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s="42">
        <v>46266</v>
      </c>
      <c r="B900">
        <v>16</v>
      </c>
      <c r="C900" t="s">
        <v>1098</v>
      </c>
      <c r="D900" t="s">
        <v>969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s="42">
        <v>46266</v>
      </c>
      <c r="B901">
        <v>15</v>
      </c>
      <c r="C901" t="s">
        <v>978</v>
      </c>
      <c r="D901" t="s">
        <v>971</v>
      </c>
      <c r="E901">
        <v>24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s="42">
        <v>46269</v>
      </c>
      <c r="B902">
        <v>8</v>
      </c>
      <c r="C902" t="s">
        <v>958</v>
      </c>
      <c r="D902" t="s">
        <v>973</v>
      </c>
      <c r="E902">
        <v>378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s="42">
        <v>46269</v>
      </c>
      <c r="B903">
        <v>11</v>
      </c>
      <c r="C903" t="s">
        <v>966</v>
      </c>
      <c r="D903" t="s">
        <v>965</v>
      </c>
      <c r="E903">
        <v>70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s="42">
        <v>46274</v>
      </c>
      <c r="B904">
        <v>8</v>
      </c>
      <c r="C904" t="s">
        <v>978</v>
      </c>
      <c r="D904" t="s">
        <v>976</v>
      </c>
      <c r="E904">
        <v>27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s="42">
        <v>46273</v>
      </c>
      <c r="B905">
        <v>11</v>
      </c>
      <c r="C905" t="s">
        <v>962</v>
      </c>
      <c r="D905" t="s">
        <v>970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s="42">
        <v>46275</v>
      </c>
      <c r="B906">
        <v>11</v>
      </c>
      <c r="C906" t="s">
        <v>978</v>
      </c>
      <c r="D906" t="s">
        <v>959</v>
      </c>
      <c r="E906">
        <v>419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s="42">
        <v>46275</v>
      </c>
      <c r="B907">
        <v>10</v>
      </c>
      <c r="C907" t="s">
        <v>978</v>
      </c>
      <c r="D907" t="s">
        <v>977</v>
      </c>
      <c r="E907">
        <v>8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s="42">
        <v>46266</v>
      </c>
      <c r="B908">
        <v>12</v>
      </c>
      <c r="C908" t="s">
        <v>1015</v>
      </c>
      <c r="D908" t="s">
        <v>970</v>
      </c>
      <c r="E908">
        <v>4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s="42">
        <v>46275</v>
      </c>
      <c r="B909">
        <v>9</v>
      </c>
      <c r="C909" t="s">
        <v>978</v>
      </c>
      <c r="D909" t="s">
        <v>970</v>
      </c>
      <c r="E909">
        <v>14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s="42">
        <v>46275</v>
      </c>
      <c r="B910">
        <v>14</v>
      </c>
      <c r="C910" t="s">
        <v>1015</v>
      </c>
      <c r="D910" t="s">
        <v>976</v>
      </c>
      <c r="E910">
        <v>1053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s="42">
        <v>46267</v>
      </c>
      <c r="B911">
        <v>13</v>
      </c>
      <c r="C911" t="s">
        <v>972</v>
      </c>
      <c r="D911" t="s">
        <v>980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s="42">
        <v>46267</v>
      </c>
      <c r="B912">
        <v>14</v>
      </c>
      <c r="C912" t="s">
        <v>958</v>
      </c>
      <c r="D912" t="s">
        <v>975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s="42">
        <v>46266</v>
      </c>
      <c r="B913">
        <v>16</v>
      </c>
      <c r="C913" t="s">
        <v>998</v>
      </c>
      <c r="D913" t="s">
        <v>967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s="42">
        <v>46269</v>
      </c>
      <c r="B914">
        <v>13</v>
      </c>
      <c r="C914" t="s">
        <v>986</v>
      </c>
      <c r="D914" t="s">
        <v>982</v>
      </c>
      <c r="E914">
        <v>102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s="42">
        <v>46273</v>
      </c>
      <c r="B915">
        <v>13</v>
      </c>
      <c r="C915" t="s">
        <v>1015</v>
      </c>
      <c r="D915" t="s">
        <v>970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s="42">
        <v>46274</v>
      </c>
      <c r="B916">
        <v>15</v>
      </c>
      <c r="C916" t="s">
        <v>958</v>
      </c>
      <c r="D916" t="s">
        <v>971</v>
      </c>
      <c r="E916">
        <v>16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s="42">
        <v>46276</v>
      </c>
      <c r="B917">
        <v>13</v>
      </c>
      <c r="C917" t="s">
        <v>960</v>
      </c>
      <c r="D917" t="s">
        <v>971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s="42">
        <v>46267</v>
      </c>
      <c r="B918">
        <v>10</v>
      </c>
      <c r="C918" t="s">
        <v>986</v>
      </c>
      <c r="D918" t="s">
        <v>976</v>
      </c>
      <c r="E918">
        <v>424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s="42">
        <v>46276</v>
      </c>
      <c r="B919">
        <v>15</v>
      </c>
      <c r="C919" t="s">
        <v>1015</v>
      </c>
      <c r="D919" t="s">
        <v>980</v>
      </c>
      <c r="E919">
        <v>5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s="42">
        <v>46276</v>
      </c>
      <c r="B920">
        <v>16</v>
      </c>
      <c r="C920" t="s">
        <v>1098</v>
      </c>
      <c r="D920" t="s">
        <v>959</v>
      </c>
      <c r="E920">
        <v>8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s="42">
        <v>46269</v>
      </c>
      <c r="B921">
        <v>14</v>
      </c>
      <c r="C921" t="s">
        <v>972</v>
      </c>
      <c r="D921" t="s">
        <v>980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s="42">
        <v>46266</v>
      </c>
      <c r="B922">
        <v>13</v>
      </c>
      <c r="C922" t="s">
        <v>978</v>
      </c>
      <c r="D922" t="s">
        <v>977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s="42">
        <v>46275</v>
      </c>
      <c r="B923">
        <v>14</v>
      </c>
      <c r="C923" t="s">
        <v>958</v>
      </c>
      <c r="D923" t="s">
        <v>976</v>
      </c>
      <c r="E923">
        <v>1236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s="42">
        <v>46268</v>
      </c>
      <c r="B924">
        <v>14</v>
      </c>
      <c r="C924" t="s">
        <v>978</v>
      </c>
      <c r="D924" t="s">
        <v>967</v>
      </c>
      <c r="E924">
        <v>69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s="42">
        <v>46267</v>
      </c>
      <c r="B925">
        <v>11</v>
      </c>
      <c r="C925" t="s">
        <v>960</v>
      </c>
      <c r="D925" t="s">
        <v>973</v>
      </c>
      <c r="E925">
        <v>273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s="42">
        <v>46274</v>
      </c>
      <c r="B926">
        <v>8</v>
      </c>
      <c r="C926" t="s">
        <v>966</v>
      </c>
      <c r="D926" t="s">
        <v>965</v>
      </c>
      <c r="E926">
        <v>15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s="42">
        <v>46268</v>
      </c>
      <c r="B927">
        <v>8</v>
      </c>
      <c r="C927" t="s">
        <v>978</v>
      </c>
      <c r="D927" t="s">
        <v>963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s="42">
        <v>46267</v>
      </c>
      <c r="B928">
        <v>10</v>
      </c>
      <c r="C928" t="s">
        <v>978</v>
      </c>
      <c r="D928" t="s">
        <v>976</v>
      </c>
      <c r="E928">
        <v>972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s="42">
        <v>46274</v>
      </c>
      <c r="B929">
        <v>13</v>
      </c>
      <c r="C929" t="s">
        <v>972</v>
      </c>
      <c r="D929" t="s">
        <v>982</v>
      </c>
      <c r="E929">
        <v>36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s="42">
        <v>46268</v>
      </c>
      <c r="B930">
        <v>11</v>
      </c>
      <c r="C930" t="s">
        <v>964</v>
      </c>
      <c r="D930" t="s">
        <v>973</v>
      </c>
      <c r="E930">
        <v>680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s="42">
        <v>46269</v>
      </c>
      <c r="B931">
        <v>15</v>
      </c>
      <c r="C931" t="s">
        <v>966</v>
      </c>
      <c r="D931" t="s">
        <v>974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s="42">
        <v>46266</v>
      </c>
      <c r="B932">
        <v>10</v>
      </c>
      <c r="C932" t="s">
        <v>986</v>
      </c>
      <c r="D932" t="s">
        <v>977</v>
      </c>
      <c r="E932">
        <v>5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s="42">
        <v>46268</v>
      </c>
      <c r="B933">
        <v>9</v>
      </c>
      <c r="C933" t="s">
        <v>958</v>
      </c>
      <c r="D933" t="s">
        <v>3</v>
      </c>
      <c r="E933">
        <v>22</v>
      </c>
      <c r="F933">
        <v>22</v>
      </c>
      <c r="G933">
        <v>16</v>
      </c>
      <c r="H933">
        <v>4</v>
      </c>
      <c r="I933">
        <v>0</v>
      </c>
      <c r="J933">
        <v>0</v>
      </c>
    </row>
    <row r="934" spans="1:10" x14ac:dyDescent="0.25">
      <c r="A934" s="42">
        <v>46269</v>
      </c>
      <c r="B934">
        <v>16</v>
      </c>
      <c r="C934" t="s">
        <v>986</v>
      </c>
      <c r="D934" t="s">
        <v>973</v>
      </c>
      <c r="E934">
        <v>135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s="42">
        <v>46274</v>
      </c>
      <c r="B935">
        <v>17</v>
      </c>
      <c r="C935" t="s">
        <v>962</v>
      </c>
      <c r="D935" t="s">
        <v>973</v>
      </c>
      <c r="E935">
        <v>5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s="42">
        <v>46274</v>
      </c>
      <c r="B936">
        <v>12</v>
      </c>
      <c r="C936" t="s">
        <v>986</v>
      </c>
      <c r="D936" t="s">
        <v>3</v>
      </c>
      <c r="E936">
        <v>5</v>
      </c>
      <c r="F936">
        <v>5</v>
      </c>
      <c r="G936">
        <v>5</v>
      </c>
      <c r="H936">
        <v>0</v>
      </c>
      <c r="I936">
        <v>0</v>
      </c>
      <c r="J936">
        <v>0</v>
      </c>
    </row>
    <row r="937" spans="1:10" x14ac:dyDescent="0.25">
      <c r="A937" s="42">
        <v>46266</v>
      </c>
      <c r="B937">
        <v>10</v>
      </c>
      <c r="C937" t="s">
        <v>998</v>
      </c>
      <c r="D937" t="s">
        <v>980</v>
      </c>
      <c r="E937">
        <v>7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s="42">
        <v>46276</v>
      </c>
      <c r="B938">
        <v>13</v>
      </c>
      <c r="C938" t="s">
        <v>966</v>
      </c>
      <c r="D938" t="s">
        <v>965</v>
      </c>
      <c r="E938">
        <v>3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s="42">
        <v>46266</v>
      </c>
      <c r="B939">
        <v>10</v>
      </c>
      <c r="C939" t="s">
        <v>1098</v>
      </c>
      <c r="D939" t="s">
        <v>963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s="42">
        <v>46268</v>
      </c>
      <c r="B940">
        <v>11</v>
      </c>
      <c r="C940" t="s">
        <v>962</v>
      </c>
      <c r="D940" t="s">
        <v>977</v>
      </c>
      <c r="E940">
        <v>7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s="42">
        <v>46266</v>
      </c>
      <c r="B941">
        <v>16</v>
      </c>
      <c r="C941" t="s">
        <v>1098</v>
      </c>
      <c r="D941" t="s">
        <v>959</v>
      </c>
      <c r="E941">
        <v>27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s="42">
        <v>46274</v>
      </c>
      <c r="B942">
        <v>14</v>
      </c>
      <c r="C942" t="s">
        <v>1000</v>
      </c>
      <c r="D942" t="s">
        <v>967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s="42">
        <v>46267</v>
      </c>
      <c r="B943">
        <v>15</v>
      </c>
      <c r="C943" t="s">
        <v>972</v>
      </c>
      <c r="D943" t="s">
        <v>3</v>
      </c>
      <c r="E943">
        <v>2</v>
      </c>
      <c r="F943">
        <v>2</v>
      </c>
      <c r="G943">
        <v>2</v>
      </c>
      <c r="H943">
        <v>0</v>
      </c>
      <c r="I943">
        <v>0</v>
      </c>
      <c r="J943">
        <v>0</v>
      </c>
    </row>
    <row r="944" spans="1:10" x14ac:dyDescent="0.25">
      <c r="A944" s="42">
        <v>46267</v>
      </c>
      <c r="B944">
        <v>12</v>
      </c>
      <c r="C944" t="s">
        <v>962</v>
      </c>
      <c r="D944" t="s">
        <v>959</v>
      </c>
      <c r="E944">
        <v>16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s="42">
        <v>46266</v>
      </c>
      <c r="B945">
        <v>10</v>
      </c>
      <c r="C945" t="s">
        <v>998</v>
      </c>
      <c r="D945" t="s">
        <v>965</v>
      </c>
      <c r="E945">
        <v>205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s="42">
        <v>46266</v>
      </c>
      <c r="B946">
        <v>15</v>
      </c>
      <c r="C946" t="s">
        <v>962</v>
      </c>
      <c r="D946" t="s">
        <v>959</v>
      </c>
      <c r="E946">
        <v>49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s="42">
        <v>46275</v>
      </c>
      <c r="B947">
        <v>14</v>
      </c>
      <c r="C947" t="s">
        <v>972</v>
      </c>
      <c r="D947" t="s">
        <v>977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s="42">
        <v>46276</v>
      </c>
      <c r="B948">
        <v>13</v>
      </c>
      <c r="C948" t="s">
        <v>962</v>
      </c>
      <c r="D948" t="s">
        <v>982</v>
      </c>
      <c r="E948">
        <v>99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s="42">
        <v>46267</v>
      </c>
      <c r="B949">
        <v>9</v>
      </c>
      <c r="C949" t="s">
        <v>962</v>
      </c>
      <c r="D949" t="s">
        <v>982</v>
      </c>
      <c r="E949">
        <v>441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s="42">
        <v>46275</v>
      </c>
      <c r="B950">
        <v>16</v>
      </c>
      <c r="C950" t="s">
        <v>962</v>
      </c>
      <c r="D950" t="s">
        <v>3</v>
      </c>
      <c r="E950">
        <v>69</v>
      </c>
      <c r="F950">
        <v>69</v>
      </c>
      <c r="G950">
        <v>49</v>
      </c>
      <c r="H950">
        <v>12</v>
      </c>
      <c r="I950">
        <v>0</v>
      </c>
      <c r="J950">
        <v>0</v>
      </c>
    </row>
    <row r="951" spans="1:10" x14ac:dyDescent="0.25">
      <c r="A951" s="42">
        <v>46268</v>
      </c>
      <c r="B951">
        <v>9</v>
      </c>
      <c r="C951" t="s">
        <v>966</v>
      </c>
      <c r="D951" t="s">
        <v>977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s="42">
        <v>46274</v>
      </c>
      <c r="B952">
        <v>12</v>
      </c>
      <c r="C952" t="s">
        <v>958</v>
      </c>
      <c r="D952" t="s">
        <v>970</v>
      </c>
      <c r="E952">
        <v>34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s="42">
        <v>46274</v>
      </c>
      <c r="B953">
        <v>14</v>
      </c>
      <c r="C953" t="s">
        <v>1000</v>
      </c>
      <c r="D953" t="s">
        <v>3</v>
      </c>
      <c r="E953">
        <v>1</v>
      </c>
      <c r="F953">
        <v>1</v>
      </c>
      <c r="G953">
        <v>1</v>
      </c>
      <c r="H953">
        <v>0</v>
      </c>
      <c r="I953">
        <v>0</v>
      </c>
      <c r="J953">
        <v>0</v>
      </c>
    </row>
    <row r="954" spans="1:10" x14ac:dyDescent="0.25">
      <c r="A954" s="42">
        <v>46268</v>
      </c>
      <c r="B954">
        <v>16</v>
      </c>
      <c r="C954" t="s">
        <v>986</v>
      </c>
      <c r="D954" t="s">
        <v>976</v>
      </c>
      <c r="E954">
        <v>717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s="42">
        <v>46267</v>
      </c>
      <c r="B955">
        <v>13</v>
      </c>
      <c r="C955" t="s">
        <v>964</v>
      </c>
      <c r="D955" t="s">
        <v>965</v>
      </c>
      <c r="E955">
        <v>9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s="42">
        <v>46267</v>
      </c>
      <c r="B956">
        <v>8</v>
      </c>
      <c r="C956" t="s">
        <v>998</v>
      </c>
      <c r="D956" t="s">
        <v>967</v>
      </c>
      <c r="E956">
        <v>6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s="42">
        <v>46274</v>
      </c>
      <c r="B957">
        <v>16</v>
      </c>
      <c r="C957" t="s">
        <v>964</v>
      </c>
      <c r="D957" t="s">
        <v>963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s="42">
        <v>46268</v>
      </c>
      <c r="B958">
        <v>16</v>
      </c>
      <c r="C958" t="s">
        <v>966</v>
      </c>
      <c r="D958" t="s">
        <v>979</v>
      </c>
      <c r="E958">
        <v>6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s="42">
        <v>46276</v>
      </c>
      <c r="B959">
        <v>15</v>
      </c>
      <c r="C959" t="s">
        <v>986</v>
      </c>
      <c r="D959" t="s">
        <v>3</v>
      </c>
      <c r="E959">
        <v>27</v>
      </c>
      <c r="F959">
        <v>27</v>
      </c>
      <c r="G959">
        <v>17</v>
      </c>
      <c r="H959">
        <v>10</v>
      </c>
      <c r="I959">
        <v>0</v>
      </c>
      <c r="J959">
        <v>0</v>
      </c>
    </row>
    <row r="960" spans="1:10" x14ac:dyDescent="0.25">
      <c r="A960" s="42">
        <v>46273</v>
      </c>
      <c r="B960">
        <v>16</v>
      </c>
      <c r="C960" t="s">
        <v>978</v>
      </c>
      <c r="D960" t="s">
        <v>981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s="42">
        <v>46275</v>
      </c>
      <c r="B961">
        <v>15</v>
      </c>
      <c r="C961" t="s">
        <v>964</v>
      </c>
      <c r="D961" t="s">
        <v>971</v>
      </c>
      <c r="E961">
        <v>26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s="42">
        <v>46276</v>
      </c>
      <c r="B962">
        <v>11</v>
      </c>
      <c r="C962" t="s">
        <v>968</v>
      </c>
      <c r="D962" t="s">
        <v>970</v>
      </c>
      <c r="E962">
        <v>7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s="42">
        <v>46269</v>
      </c>
      <c r="B963">
        <v>11</v>
      </c>
      <c r="C963" t="s">
        <v>1015</v>
      </c>
      <c r="D963" t="s">
        <v>963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s="42">
        <v>46267</v>
      </c>
      <c r="B964">
        <v>11</v>
      </c>
      <c r="C964" t="s">
        <v>962</v>
      </c>
      <c r="D964" t="s">
        <v>970</v>
      </c>
      <c r="E964">
        <v>6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s="42">
        <v>46266</v>
      </c>
      <c r="B965">
        <v>15</v>
      </c>
      <c r="C965" t="s">
        <v>1098</v>
      </c>
      <c r="D965" t="s">
        <v>640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s="42">
        <v>46276</v>
      </c>
      <c r="B966">
        <v>16</v>
      </c>
      <c r="C966" t="s">
        <v>978</v>
      </c>
      <c r="D966" t="s">
        <v>982</v>
      </c>
      <c r="E966">
        <v>678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s="42">
        <v>46273</v>
      </c>
      <c r="B967">
        <v>12</v>
      </c>
      <c r="C967" t="s">
        <v>966</v>
      </c>
      <c r="D967" t="s">
        <v>3</v>
      </c>
      <c r="E967">
        <v>17</v>
      </c>
      <c r="F967">
        <v>17</v>
      </c>
      <c r="G967">
        <v>15</v>
      </c>
      <c r="H967">
        <v>0</v>
      </c>
      <c r="I967">
        <v>0</v>
      </c>
      <c r="J967">
        <v>0</v>
      </c>
    </row>
    <row r="968" spans="1:10" x14ac:dyDescent="0.25">
      <c r="A968" s="42">
        <v>46274</v>
      </c>
      <c r="B968">
        <v>12</v>
      </c>
      <c r="C968" t="s">
        <v>966</v>
      </c>
      <c r="D968" t="s">
        <v>977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s="42">
        <v>46267</v>
      </c>
      <c r="B969">
        <v>8</v>
      </c>
      <c r="C969" t="s">
        <v>966</v>
      </c>
      <c r="D969" t="s">
        <v>973</v>
      </c>
      <c r="E969">
        <v>158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s="42">
        <v>46273</v>
      </c>
      <c r="B970">
        <v>13</v>
      </c>
      <c r="C970" t="s">
        <v>958</v>
      </c>
      <c r="D970" t="s">
        <v>982</v>
      </c>
      <c r="E970">
        <v>8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s="42">
        <v>46273</v>
      </c>
      <c r="B971">
        <v>9</v>
      </c>
      <c r="C971" t="s">
        <v>978</v>
      </c>
      <c r="D971" t="s">
        <v>980</v>
      </c>
      <c r="E971">
        <v>11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s="42">
        <v>46267</v>
      </c>
      <c r="B972">
        <v>9</v>
      </c>
      <c r="C972" t="s">
        <v>964</v>
      </c>
      <c r="D972" t="s">
        <v>975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s="42">
        <v>46275</v>
      </c>
      <c r="B973">
        <v>15</v>
      </c>
      <c r="C973" t="s">
        <v>1098</v>
      </c>
      <c r="D973" t="s">
        <v>976</v>
      </c>
      <c r="E973">
        <v>50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s="42">
        <v>46275</v>
      </c>
      <c r="B974">
        <v>12</v>
      </c>
      <c r="C974" t="s">
        <v>960</v>
      </c>
      <c r="D974" t="s">
        <v>970</v>
      </c>
      <c r="E974">
        <v>4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s="42">
        <v>46275</v>
      </c>
      <c r="B975">
        <v>11</v>
      </c>
      <c r="C975" t="s">
        <v>1015</v>
      </c>
      <c r="D975" t="s">
        <v>963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 s="42">
        <v>46267</v>
      </c>
      <c r="B976">
        <v>14</v>
      </c>
      <c r="C976" t="s">
        <v>960</v>
      </c>
      <c r="D976" t="s">
        <v>963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s="42">
        <v>46266</v>
      </c>
      <c r="B977">
        <v>11</v>
      </c>
      <c r="C977" t="s">
        <v>998</v>
      </c>
      <c r="D977" t="s">
        <v>3</v>
      </c>
      <c r="E977">
        <v>47</v>
      </c>
      <c r="F977">
        <v>47</v>
      </c>
      <c r="G977">
        <v>43</v>
      </c>
      <c r="H977">
        <v>0</v>
      </c>
      <c r="I977">
        <v>1</v>
      </c>
      <c r="J977">
        <v>0</v>
      </c>
    </row>
    <row r="978" spans="1:10" x14ac:dyDescent="0.25">
      <c r="A978" s="42">
        <v>46266</v>
      </c>
      <c r="B978">
        <v>15</v>
      </c>
      <c r="C978" t="s">
        <v>986</v>
      </c>
      <c r="D978" t="s">
        <v>959</v>
      </c>
      <c r="E978">
        <v>65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s="42">
        <v>46268</v>
      </c>
      <c r="B979">
        <v>13</v>
      </c>
      <c r="C979" t="s">
        <v>978</v>
      </c>
      <c r="D979" t="s">
        <v>959</v>
      </c>
      <c r="E979">
        <v>7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s="42">
        <v>46267</v>
      </c>
      <c r="B980">
        <v>12</v>
      </c>
      <c r="C980" t="s">
        <v>999</v>
      </c>
      <c r="D980" t="s">
        <v>640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s="42">
        <v>46276</v>
      </c>
      <c r="B981">
        <v>9</v>
      </c>
      <c r="C981" t="s">
        <v>998</v>
      </c>
      <c r="D981" t="s">
        <v>963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s="42">
        <v>46273</v>
      </c>
      <c r="B982">
        <v>11</v>
      </c>
      <c r="C982" t="s">
        <v>1000</v>
      </c>
      <c r="D982" t="s">
        <v>961</v>
      </c>
      <c r="E982">
        <v>3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s="42">
        <v>46276</v>
      </c>
      <c r="B983">
        <v>8</v>
      </c>
      <c r="C983" t="s">
        <v>972</v>
      </c>
      <c r="D983" t="s">
        <v>3</v>
      </c>
      <c r="E983">
        <v>4</v>
      </c>
      <c r="F983">
        <v>4</v>
      </c>
      <c r="G983">
        <v>4</v>
      </c>
      <c r="H983">
        <v>0</v>
      </c>
      <c r="I983">
        <v>0</v>
      </c>
      <c r="J983">
        <v>0</v>
      </c>
    </row>
    <row r="984" spans="1:10" x14ac:dyDescent="0.25">
      <c r="A984" s="42">
        <v>46275</v>
      </c>
      <c r="B984">
        <v>16</v>
      </c>
      <c r="C984" t="s">
        <v>1098</v>
      </c>
      <c r="D984" t="s">
        <v>959</v>
      </c>
      <c r="E984">
        <v>10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s="42">
        <v>46273</v>
      </c>
      <c r="B985">
        <v>9</v>
      </c>
      <c r="C985" t="s">
        <v>962</v>
      </c>
      <c r="D985" t="s">
        <v>963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s="42">
        <v>46273</v>
      </c>
      <c r="B986">
        <v>11</v>
      </c>
      <c r="C986" t="s">
        <v>962</v>
      </c>
      <c r="D986" t="s">
        <v>3</v>
      </c>
      <c r="E986">
        <v>36</v>
      </c>
      <c r="F986">
        <v>36</v>
      </c>
      <c r="G986">
        <v>28</v>
      </c>
      <c r="H986">
        <v>6</v>
      </c>
      <c r="I986">
        <v>1</v>
      </c>
      <c r="J986">
        <v>0</v>
      </c>
    </row>
    <row r="987" spans="1:10" x14ac:dyDescent="0.25">
      <c r="A987" s="42">
        <v>46266</v>
      </c>
      <c r="B987">
        <v>16</v>
      </c>
      <c r="C987" t="s">
        <v>978</v>
      </c>
      <c r="D987" t="s">
        <v>965</v>
      </c>
      <c r="E987">
        <v>113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s="42">
        <v>46266</v>
      </c>
      <c r="B988">
        <v>11</v>
      </c>
      <c r="C988" t="s">
        <v>958</v>
      </c>
      <c r="D988" t="s">
        <v>973</v>
      </c>
      <c r="E988">
        <v>213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s="42">
        <v>46273</v>
      </c>
      <c r="B989">
        <v>12</v>
      </c>
      <c r="C989" t="s">
        <v>972</v>
      </c>
      <c r="D989" t="s">
        <v>640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s="42">
        <v>46266</v>
      </c>
      <c r="B990">
        <v>14</v>
      </c>
      <c r="C990" t="s">
        <v>978</v>
      </c>
      <c r="D990" t="s">
        <v>980</v>
      </c>
      <c r="E990">
        <v>5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s="42">
        <v>46276</v>
      </c>
      <c r="B991">
        <v>8</v>
      </c>
      <c r="C991" t="s">
        <v>978</v>
      </c>
      <c r="D991" t="s">
        <v>959</v>
      </c>
      <c r="E991">
        <v>119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s="42">
        <v>46267</v>
      </c>
      <c r="B992">
        <v>8</v>
      </c>
      <c r="C992" t="s">
        <v>972</v>
      </c>
      <c r="D992" t="s">
        <v>959</v>
      </c>
      <c r="E992">
        <v>6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 s="42">
        <v>46276</v>
      </c>
      <c r="B993">
        <v>8</v>
      </c>
      <c r="C993" t="s">
        <v>1528</v>
      </c>
      <c r="D993" t="s">
        <v>967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s="42">
        <v>46274</v>
      </c>
      <c r="B994">
        <v>8</v>
      </c>
      <c r="C994" t="s">
        <v>966</v>
      </c>
      <c r="D994" t="s">
        <v>970</v>
      </c>
      <c r="E994">
        <v>6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s="42">
        <v>46268</v>
      </c>
      <c r="B995">
        <v>9</v>
      </c>
      <c r="C995" t="s">
        <v>1000</v>
      </c>
      <c r="D995" t="s">
        <v>965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s="42">
        <v>46273</v>
      </c>
      <c r="B996">
        <v>15</v>
      </c>
      <c r="C996" t="s">
        <v>1015</v>
      </c>
      <c r="D996" t="s">
        <v>977</v>
      </c>
      <c r="E996">
        <v>4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s="42">
        <v>46276</v>
      </c>
      <c r="B997">
        <v>14</v>
      </c>
      <c r="C997" t="s">
        <v>968</v>
      </c>
      <c r="D997" t="s">
        <v>976</v>
      </c>
      <c r="E997">
        <v>481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 s="42">
        <v>46275</v>
      </c>
      <c r="B998">
        <v>10</v>
      </c>
      <c r="C998" t="s">
        <v>998</v>
      </c>
      <c r="D998" t="s">
        <v>961</v>
      </c>
      <c r="E998">
        <v>3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s="42">
        <v>46268</v>
      </c>
      <c r="B999">
        <v>10</v>
      </c>
      <c r="C999" t="s">
        <v>978</v>
      </c>
      <c r="D999" t="s">
        <v>969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s="42">
        <v>46273</v>
      </c>
      <c r="B1000">
        <v>11</v>
      </c>
      <c r="C1000" t="s">
        <v>1000</v>
      </c>
      <c r="D1000" t="s">
        <v>965</v>
      </c>
      <c r="E1000">
        <v>99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s="42">
        <v>46275</v>
      </c>
      <c r="B1001">
        <v>11</v>
      </c>
      <c r="C1001" t="s">
        <v>1015</v>
      </c>
      <c r="D1001" t="s">
        <v>970</v>
      </c>
      <c r="E1001">
        <v>36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s="42">
        <v>46276</v>
      </c>
      <c r="B1002">
        <v>9</v>
      </c>
      <c r="C1002" t="s">
        <v>962</v>
      </c>
      <c r="D1002" t="s">
        <v>963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 s="42">
        <v>46266</v>
      </c>
      <c r="B1003">
        <v>11</v>
      </c>
      <c r="C1003" t="s">
        <v>1098</v>
      </c>
      <c r="D1003" t="s">
        <v>965</v>
      </c>
      <c r="E1003">
        <v>31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s="42">
        <v>46269</v>
      </c>
      <c r="B1004">
        <v>14</v>
      </c>
      <c r="C1004" t="s">
        <v>986</v>
      </c>
      <c r="D1004" t="s">
        <v>963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s="42">
        <v>46266</v>
      </c>
      <c r="B1005">
        <v>12</v>
      </c>
      <c r="C1005" t="s">
        <v>962</v>
      </c>
      <c r="D1005" t="s">
        <v>965</v>
      </c>
      <c r="E1005">
        <v>33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s="42">
        <v>46268</v>
      </c>
      <c r="B1006">
        <v>14</v>
      </c>
      <c r="C1006" t="s">
        <v>986</v>
      </c>
      <c r="D1006" t="s">
        <v>967</v>
      </c>
      <c r="E1006">
        <v>171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s="42">
        <v>46269</v>
      </c>
      <c r="B1007">
        <v>9</v>
      </c>
      <c r="C1007" t="s">
        <v>986</v>
      </c>
      <c r="D1007" t="s">
        <v>640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s="42">
        <v>46273</v>
      </c>
      <c r="B1008">
        <v>11</v>
      </c>
      <c r="C1008" t="s">
        <v>960</v>
      </c>
      <c r="D1008" t="s">
        <v>963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s="42">
        <v>46273</v>
      </c>
      <c r="B1009">
        <v>9</v>
      </c>
      <c r="C1009" t="s">
        <v>1098</v>
      </c>
      <c r="D1009" t="s">
        <v>963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s="42">
        <v>46274</v>
      </c>
      <c r="B1010">
        <v>16</v>
      </c>
      <c r="C1010" t="s">
        <v>968</v>
      </c>
      <c r="D1010" t="s">
        <v>970</v>
      </c>
      <c r="E1010">
        <v>27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s="42">
        <v>46275</v>
      </c>
      <c r="B1011">
        <v>8</v>
      </c>
      <c r="C1011" t="s">
        <v>1015</v>
      </c>
      <c r="D1011" t="s">
        <v>959</v>
      </c>
      <c r="E1011">
        <v>39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s="42">
        <v>46274</v>
      </c>
      <c r="B1012">
        <v>14</v>
      </c>
      <c r="C1012" t="s">
        <v>964</v>
      </c>
      <c r="D1012" t="s">
        <v>980</v>
      </c>
      <c r="E1012">
        <v>6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s="42">
        <v>46275</v>
      </c>
      <c r="B1013">
        <v>15</v>
      </c>
      <c r="C1013" t="s">
        <v>972</v>
      </c>
      <c r="D1013" t="s">
        <v>973</v>
      </c>
      <c r="E1013">
        <v>21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s="42">
        <v>46268</v>
      </c>
      <c r="B1014">
        <v>10</v>
      </c>
      <c r="C1014" t="s">
        <v>998</v>
      </c>
      <c r="D1014" t="s">
        <v>975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s="42">
        <v>46276</v>
      </c>
      <c r="B1015">
        <v>16</v>
      </c>
      <c r="C1015" t="s">
        <v>964</v>
      </c>
      <c r="D1015" t="s">
        <v>963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s="42">
        <v>46268</v>
      </c>
      <c r="B1016">
        <v>9</v>
      </c>
      <c r="C1016" t="s">
        <v>964</v>
      </c>
      <c r="D1016" t="s">
        <v>975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s="42">
        <v>46268</v>
      </c>
      <c r="B1017">
        <v>8</v>
      </c>
      <c r="C1017" t="s">
        <v>978</v>
      </c>
      <c r="D1017" t="s">
        <v>640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s="42">
        <v>46275</v>
      </c>
      <c r="B1018">
        <v>9</v>
      </c>
      <c r="C1018" t="s">
        <v>972</v>
      </c>
      <c r="D1018" t="s">
        <v>640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s="42">
        <v>46275</v>
      </c>
      <c r="B1019">
        <v>16</v>
      </c>
      <c r="C1019" t="s">
        <v>986</v>
      </c>
      <c r="D1019" t="s">
        <v>973</v>
      </c>
      <c r="E1019">
        <v>181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s="42">
        <v>46273</v>
      </c>
      <c r="B1020">
        <v>16</v>
      </c>
      <c r="C1020" t="s">
        <v>1000</v>
      </c>
      <c r="D1020" t="s">
        <v>965</v>
      </c>
      <c r="E1020">
        <v>3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 s="42">
        <v>46267</v>
      </c>
      <c r="B1021">
        <v>14</v>
      </c>
      <c r="C1021" t="s">
        <v>966</v>
      </c>
      <c r="D1021" t="s">
        <v>985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 s="42">
        <v>46267</v>
      </c>
      <c r="B1022">
        <v>9</v>
      </c>
      <c r="C1022" t="s">
        <v>962</v>
      </c>
      <c r="D1022" t="s">
        <v>973</v>
      </c>
      <c r="E1022">
        <v>351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 s="42">
        <v>46275</v>
      </c>
      <c r="B1023">
        <v>9</v>
      </c>
      <c r="C1023" t="s">
        <v>1015</v>
      </c>
      <c r="D1023" t="s">
        <v>965</v>
      </c>
      <c r="E1023">
        <v>129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s="42">
        <v>46274</v>
      </c>
      <c r="B1024">
        <v>16</v>
      </c>
      <c r="C1024" t="s">
        <v>986</v>
      </c>
      <c r="D1024" t="s">
        <v>979</v>
      </c>
      <c r="E1024">
        <v>45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s="42">
        <v>46276</v>
      </c>
      <c r="B1025">
        <v>13</v>
      </c>
      <c r="C1025" t="s">
        <v>978</v>
      </c>
      <c r="D1025" t="s">
        <v>973</v>
      </c>
      <c r="E1025">
        <v>117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s="42">
        <v>46273</v>
      </c>
      <c r="B1026">
        <v>14</v>
      </c>
      <c r="C1026" t="s">
        <v>960</v>
      </c>
      <c r="D1026" t="s">
        <v>959</v>
      </c>
      <c r="E1026">
        <v>34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s="42">
        <v>46267</v>
      </c>
      <c r="B1027">
        <v>12</v>
      </c>
      <c r="C1027" t="s">
        <v>1001</v>
      </c>
      <c r="D1027" t="s">
        <v>983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s="42">
        <v>46266</v>
      </c>
      <c r="B1028">
        <v>14</v>
      </c>
      <c r="C1028" t="s">
        <v>972</v>
      </c>
      <c r="D1028" t="s">
        <v>963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s="42">
        <v>46274</v>
      </c>
      <c r="B1029">
        <v>15</v>
      </c>
      <c r="C1029" t="s">
        <v>968</v>
      </c>
      <c r="D1029" t="s">
        <v>961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s="42">
        <v>46266</v>
      </c>
      <c r="B1030">
        <v>11</v>
      </c>
      <c r="C1030" t="s">
        <v>998</v>
      </c>
      <c r="D1030" t="s">
        <v>1002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s="42">
        <v>46274</v>
      </c>
      <c r="B1031">
        <v>14</v>
      </c>
      <c r="C1031" t="s">
        <v>962</v>
      </c>
      <c r="D1031" t="s">
        <v>959</v>
      </c>
      <c r="E1031">
        <v>146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s="42">
        <v>46269</v>
      </c>
      <c r="B1032">
        <v>10</v>
      </c>
      <c r="C1032" t="s">
        <v>998</v>
      </c>
      <c r="D1032" t="s">
        <v>975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s="42">
        <v>46268</v>
      </c>
      <c r="B1033">
        <v>14</v>
      </c>
      <c r="C1033" t="s">
        <v>966</v>
      </c>
      <c r="D1033" t="s">
        <v>963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s="42">
        <v>46269</v>
      </c>
      <c r="B1034">
        <v>9</v>
      </c>
      <c r="C1034" t="s">
        <v>962</v>
      </c>
      <c r="D1034" t="s">
        <v>970</v>
      </c>
      <c r="E1034">
        <v>3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s="42">
        <v>46268</v>
      </c>
      <c r="B1035">
        <v>11</v>
      </c>
      <c r="C1035" t="s">
        <v>1098</v>
      </c>
      <c r="D1035" t="s">
        <v>982</v>
      </c>
      <c r="E1035">
        <v>96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s="42">
        <v>46268</v>
      </c>
      <c r="B1036">
        <v>13</v>
      </c>
      <c r="C1036" t="s">
        <v>968</v>
      </c>
      <c r="D1036" t="s">
        <v>971</v>
      </c>
      <c r="E1036">
        <v>8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s="42">
        <v>46267</v>
      </c>
      <c r="B1037">
        <v>14</v>
      </c>
      <c r="C1037" t="s">
        <v>958</v>
      </c>
      <c r="D1037" t="s">
        <v>973</v>
      </c>
      <c r="E1037">
        <v>340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s="42">
        <v>46269</v>
      </c>
      <c r="B1038">
        <v>16</v>
      </c>
      <c r="C1038" t="s">
        <v>1015</v>
      </c>
      <c r="D1038" t="s">
        <v>973</v>
      </c>
      <c r="E1038">
        <v>13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s="42">
        <v>46266</v>
      </c>
      <c r="B1039">
        <v>15</v>
      </c>
      <c r="C1039" t="s">
        <v>1098</v>
      </c>
      <c r="D1039" t="s">
        <v>970</v>
      </c>
      <c r="E1039">
        <v>6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s="42">
        <v>46266</v>
      </c>
      <c r="B1040">
        <v>8</v>
      </c>
      <c r="C1040" t="s">
        <v>958</v>
      </c>
      <c r="D1040" t="s">
        <v>977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s="42">
        <v>46269</v>
      </c>
      <c r="B1041">
        <v>15</v>
      </c>
      <c r="C1041" t="s">
        <v>998</v>
      </c>
      <c r="D1041" t="s">
        <v>963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s="42">
        <v>46266</v>
      </c>
      <c r="B1042">
        <v>9</v>
      </c>
      <c r="C1042" t="s">
        <v>962</v>
      </c>
      <c r="D1042" t="s">
        <v>974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s="42">
        <v>46276</v>
      </c>
      <c r="B1043">
        <v>10</v>
      </c>
      <c r="C1043" t="s">
        <v>1098</v>
      </c>
      <c r="D1043" t="s">
        <v>982</v>
      </c>
      <c r="E1043">
        <v>105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s="42">
        <v>46268</v>
      </c>
      <c r="B1044">
        <v>11</v>
      </c>
      <c r="C1044" t="s">
        <v>998</v>
      </c>
      <c r="D1044" t="s">
        <v>971</v>
      </c>
      <c r="E1044">
        <v>9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s="42">
        <v>46273</v>
      </c>
      <c r="B1045">
        <v>14</v>
      </c>
      <c r="C1045" t="s">
        <v>998</v>
      </c>
      <c r="D1045" t="s">
        <v>965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s="42">
        <v>46273</v>
      </c>
      <c r="B1046">
        <v>16</v>
      </c>
      <c r="C1046" t="s">
        <v>966</v>
      </c>
      <c r="D1046" t="s">
        <v>967</v>
      </c>
      <c r="E1046">
        <v>237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s="42">
        <v>46275</v>
      </c>
      <c r="B1047">
        <v>8</v>
      </c>
      <c r="C1047" t="s">
        <v>962</v>
      </c>
      <c r="D1047" t="s">
        <v>970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s="42">
        <v>46275</v>
      </c>
      <c r="B1048">
        <v>10</v>
      </c>
      <c r="C1048" t="s">
        <v>972</v>
      </c>
      <c r="D1048" t="s">
        <v>973</v>
      </c>
      <c r="E1048">
        <v>87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s="42">
        <v>46266</v>
      </c>
      <c r="B1049">
        <v>16</v>
      </c>
      <c r="C1049" t="s">
        <v>962</v>
      </c>
      <c r="D1049" t="s">
        <v>982</v>
      </c>
      <c r="E1049">
        <v>15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s="42">
        <v>46268</v>
      </c>
      <c r="B1050">
        <v>9</v>
      </c>
      <c r="C1050" t="s">
        <v>998</v>
      </c>
      <c r="D1050" t="s">
        <v>965</v>
      </c>
      <c r="E1050">
        <v>4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s="42">
        <v>46269</v>
      </c>
      <c r="B1051">
        <v>15</v>
      </c>
      <c r="C1051" t="s">
        <v>978</v>
      </c>
      <c r="D1051" t="s">
        <v>961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s="42">
        <v>46273</v>
      </c>
      <c r="B1052">
        <v>13</v>
      </c>
      <c r="C1052" t="s">
        <v>986</v>
      </c>
      <c r="D1052" t="s">
        <v>976</v>
      </c>
      <c r="E1052">
        <v>91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s="42">
        <v>46275</v>
      </c>
      <c r="B1053">
        <v>8</v>
      </c>
      <c r="C1053" t="s">
        <v>1098</v>
      </c>
      <c r="D1053" t="s">
        <v>976</v>
      </c>
      <c r="E1053">
        <v>75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 s="42">
        <v>46266</v>
      </c>
      <c r="B1054">
        <v>9</v>
      </c>
      <c r="C1054" t="s">
        <v>1085</v>
      </c>
      <c r="D1054" t="s">
        <v>970</v>
      </c>
      <c r="E1054">
        <v>73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s="42">
        <v>46275</v>
      </c>
      <c r="B1055">
        <v>13</v>
      </c>
      <c r="C1055" t="s">
        <v>1015</v>
      </c>
      <c r="D1055" t="s">
        <v>974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s="42">
        <v>46274</v>
      </c>
      <c r="B1056">
        <v>11</v>
      </c>
      <c r="C1056" t="s">
        <v>962</v>
      </c>
      <c r="D1056" t="s">
        <v>977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s="42">
        <v>46268</v>
      </c>
      <c r="B1057">
        <v>10</v>
      </c>
      <c r="C1057" t="s">
        <v>966</v>
      </c>
      <c r="D1057" t="s">
        <v>640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s="42">
        <v>46274</v>
      </c>
      <c r="B1058">
        <v>10</v>
      </c>
      <c r="C1058" t="s">
        <v>1000</v>
      </c>
      <c r="D1058" t="s">
        <v>963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s="42">
        <v>46267</v>
      </c>
      <c r="B1059">
        <v>8</v>
      </c>
      <c r="C1059" t="s">
        <v>998</v>
      </c>
      <c r="D1059" t="s">
        <v>976</v>
      </c>
      <c r="E1059">
        <v>111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s="42">
        <v>46273</v>
      </c>
      <c r="B1060">
        <v>8</v>
      </c>
      <c r="C1060" t="s">
        <v>958</v>
      </c>
      <c r="D1060" t="s">
        <v>640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s="42">
        <v>46273</v>
      </c>
      <c r="B1061">
        <v>8</v>
      </c>
      <c r="C1061" t="s">
        <v>978</v>
      </c>
      <c r="D1061" t="s">
        <v>959</v>
      </c>
      <c r="E1061">
        <v>74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s="42">
        <v>46266</v>
      </c>
      <c r="B1062">
        <v>11</v>
      </c>
      <c r="C1062" t="s">
        <v>962</v>
      </c>
      <c r="D1062" t="s">
        <v>963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s="42">
        <v>46273</v>
      </c>
      <c r="B1063">
        <v>14</v>
      </c>
      <c r="C1063" t="s">
        <v>998</v>
      </c>
      <c r="D1063" t="s">
        <v>640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s="42">
        <v>46274</v>
      </c>
      <c r="B1064">
        <v>14</v>
      </c>
      <c r="C1064" t="s">
        <v>958</v>
      </c>
      <c r="D1064" t="s">
        <v>3</v>
      </c>
      <c r="E1064">
        <v>25</v>
      </c>
      <c r="F1064">
        <v>25</v>
      </c>
      <c r="G1064">
        <v>22</v>
      </c>
      <c r="H1064">
        <v>2</v>
      </c>
      <c r="I1064">
        <v>0</v>
      </c>
      <c r="J1064">
        <v>0</v>
      </c>
    </row>
    <row r="1065" spans="1:10" x14ac:dyDescent="0.25">
      <c r="A1065" s="42">
        <v>46275</v>
      </c>
      <c r="B1065">
        <v>16</v>
      </c>
      <c r="C1065" t="s">
        <v>986</v>
      </c>
      <c r="D1065" t="s">
        <v>982</v>
      </c>
      <c r="E1065">
        <v>249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s="42">
        <v>46268</v>
      </c>
      <c r="B1066">
        <v>13</v>
      </c>
      <c r="C1066" t="s">
        <v>986</v>
      </c>
      <c r="D1066" t="s">
        <v>982</v>
      </c>
      <c r="E1066">
        <v>40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s="42">
        <v>46274</v>
      </c>
      <c r="B1067">
        <v>14</v>
      </c>
      <c r="C1067" t="s">
        <v>964</v>
      </c>
      <c r="D1067" t="s">
        <v>963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s="42">
        <v>46276</v>
      </c>
      <c r="B1068">
        <v>10</v>
      </c>
      <c r="C1068" t="s">
        <v>958</v>
      </c>
      <c r="D1068" t="s">
        <v>3</v>
      </c>
      <c r="E1068">
        <v>40</v>
      </c>
      <c r="F1068">
        <v>40</v>
      </c>
      <c r="G1068">
        <v>29</v>
      </c>
      <c r="H1068">
        <v>2</v>
      </c>
      <c r="I1068">
        <v>0</v>
      </c>
      <c r="J1068">
        <v>0</v>
      </c>
    </row>
    <row r="1069" spans="1:10" x14ac:dyDescent="0.25">
      <c r="A1069" s="42">
        <v>46266</v>
      </c>
      <c r="B1069">
        <v>12</v>
      </c>
      <c r="C1069" t="s">
        <v>978</v>
      </c>
      <c r="D1069" t="s">
        <v>967</v>
      </c>
      <c r="E1069">
        <v>26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s="42">
        <v>46273</v>
      </c>
      <c r="B1070">
        <v>15</v>
      </c>
      <c r="C1070" t="s">
        <v>964</v>
      </c>
      <c r="D1070" t="s">
        <v>976</v>
      </c>
      <c r="E1070">
        <v>1485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s="42">
        <v>46268</v>
      </c>
      <c r="B1071">
        <v>16</v>
      </c>
      <c r="C1071" t="s">
        <v>968</v>
      </c>
      <c r="D1071" t="s">
        <v>980</v>
      </c>
      <c r="E1071">
        <v>3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s="42">
        <v>46267</v>
      </c>
      <c r="B1072">
        <v>16</v>
      </c>
      <c r="C1072" t="s">
        <v>999</v>
      </c>
      <c r="D1072" t="s">
        <v>965</v>
      </c>
      <c r="E1072">
        <v>6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s="42">
        <v>46266</v>
      </c>
      <c r="B1073">
        <v>9</v>
      </c>
      <c r="C1073" t="s">
        <v>958</v>
      </c>
      <c r="D1073" t="s">
        <v>967</v>
      </c>
      <c r="E1073">
        <v>63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s="42">
        <v>46266</v>
      </c>
      <c r="B1074">
        <v>14</v>
      </c>
      <c r="C1074" t="s">
        <v>960</v>
      </c>
      <c r="D1074" t="s">
        <v>983</v>
      </c>
      <c r="E1074">
        <v>3</v>
      </c>
      <c r="F1074">
        <v>3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s="42">
        <v>46268</v>
      </c>
      <c r="B1075">
        <v>10</v>
      </c>
      <c r="C1075" t="s">
        <v>962</v>
      </c>
      <c r="D1075" t="s">
        <v>970</v>
      </c>
      <c r="E1075">
        <v>10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 s="42">
        <v>46276</v>
      </c>
      <c r="B1076">
        <v>13</v>
      </c>
      <c r="C1076" t="s">
        <v>978</v>
      </c>
      <c r="D1076" t="s">
        <v>985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 s="42">
        <v>46276</v>
      </c>
      <c r="B1077">
        <v>12</v>
      </c>
      <c r="C1077" t="s">
        <v>1015</v>
      </c>
      <c r="D1077" t="s">
        <v>975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s="42">
        <v>46274</v>
      </c>
      <c r="B1078">
        <v>14</v>
      </c>
      <c r="C1078" t="s">
        <v>986</v>
      </c>
      <c r="D1078" t="s">
        <v>973</v>
      </c>
      <c r="E1078">
        <v>125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s="42">
        <v>46275</v>
      </c>
      <c r="B1079">
        <v>8</v>
      </c>
      <c r="C1079" t="s">
        <v>964</v>
      </c>
      <c r="D1079" t="s">
        <v>980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s="42">
        <v>46273</v>
      </c>
      <c r="B1080">
        <v>17</v>
      </c>
      <c r="C1080" t="s">
        <v>978</v>
      </c>
      <c r="D1080" t="s">
        <v>980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s="42">
        <v>46267</v>
      </c>
      <c r="B1081">
        <v>11</v>
      </c>
      <c r="C1081" t="s">
        <v>962</v>
      </c>
      <c r="D1081" t="s">
        <v>971</v>
      </c>
      <c r="E1081">
        <v>11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s="42">
        <v>46266</v>
      </c>
      <c r="B1082">
        <v>10</v>
      </c>
      <c r="C1082" t="s">
        <v>999</v>
      </c>
      <c r="D1082" t="s">
        <v>969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s="42">
        <v>46269</v>
      </c>
      <c r="B1083">
        <v>9</v>
      </c>
      <c r="C1083" t="s">
        <v>964</v>
      </c>
      <c r="D1083" t="s">
        <v>970</v>
      </c>
      <c r="E1083">
        <v>22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s="42">
        <v>46276</v>
      </c>
      <c r="B1084">
        <v>13</v>
      </c>
      <c r="C1084" t="s">
        <v>962</v>
      </c>
      <c r="D1084" t="s">
        <v>3</v>
      </c>
      <c r="E1084">
        <v>12</v>
      </c>
      <c r="F1084">
        <v>12</v>
      </c>
      <c r="G1084">
        <v>9</v>
      </c>
      <c r="H1084">
        <v>2</v>
      </c>
      <c r="I1084">
        <v>0</v>
      </c>
      <c r="J1084">
        <v>0</v>
      </c>
    </row>
    <row r="1085" spans="1:10" x14ac:dyDescent="0.25">
      <c r="A1085" s="42">
        <v>46273</v>
      </c>
      <c r="B1085">
        <v>8</v>
      </c>
      <c r="C1085" t="s">
        <v>1015</v>
      </c>
      <c r="D1085" t="s">
        <v>982</v>
      </c>
      <c r="E1085">
        <v>23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s="42">
        <v>46268</v>
      </c>
      <c r="B1086">
        <v>14</v>
      </c>
      <c r="C1086" t="s">
        <v>972</v>
      </c>
      <c r="D1086" t="s">
        <v>983</v>
      </c>
      <c r="E1086">
        <v>3</v>
      </c>
      <c r="F1086">
        <v>3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s="42">
        <v>46273</v>
      </c>
      <c r="B1087">
        <v>9</v>
      </c>
      <c r="C1087" t="s">
        <v>998</v>
      </c>
      <c r="D1087" t="s">
        <v>981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s="42">
        <v>46269</v>
      </c>
      <c r="B1088">
        <v>11</v>
      </c>
      <c r="C1088" t="s">
        <v>966</v>
      </c>
      <c r="D1088" t="s">
        <v>970</v>
      </c>
      <c r="E1088">
        <v>24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s="42">
        <v>46268</v>
      </c>
      <c r="B1089">
        <v>14</v>
      </c>
      <c r="C1089" t="s">
        <v>968</v>
      </c>
      <c r="D1089" t="s">
        <v>977</v>
      </c>
      <c r="E1089">
        <v>24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s="42">
        <v>46269</v>
      </c>
      <c r="B1090">
        <v>9</v>
      </c>
      <c r="C1090" t="s">
        <v>958</v>
      </c>
      <c r="D1090" t="s">
        <v>3</v>
      </c>
      <c r="E1090">
        <v>23</v>
      </c>
      <c r="F1090">
        <v>23</v>
      </c>
      <c r="G1090">
        <v>16</v>
      </c>
      <c r="H1090">
        <v>4</v>
      </c>
      <c r="I1090">
        <v>0</v>
      </c>
      <c r="J1090">
        <v>0</v>
      </c>
    </row>
    <row r="1091" spans="1:10" x14ac:dyDescent="0.25">
      <c r="A1091" s="42">
        <v>46275</v>
      </c>
      <c r="B1091">
        <v>12</v>
      </c>
      <c r="C1091" t="s">
        <v>968</v>
      </c>
      <c r="D1091" t="s">
        <v>965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s="42">
        <v>46274</v>
      </c>
      <c r="B1092">
        <v>13</v>
      </c>
      <c r="C1092" t="s">
        <v>962</v>
      </c>
      <c r="D1092" t="s">
        <v>980</v>
      </c>
      <c r="E1092">
        <v>18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s="42">
        <v>46273</v>
      </c>
      <c r="B1093">
        <v>11</v>
      </c>
      <c r="C1093" t="s">
        <v>978</v>
      </c>
      <c r="D1093" t="s">
        <v>967</v>
      </c>
      <c r="E1093">
        <v>204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s="42">
        <v>46276</v>
      </c>
      <c r="B1094">
        <v>10</v>
      </c>
      <c r="C1094" t="s">
        <v>972</v>
      </c>
      <c r="D1094" t="s">
        <v>982</v>
      </c>
      <c r="E1094">
        <v>59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s="42">
        <v>46273</v>
      </c>
      <c r="B1095">
        <v>10</v>
      </c>
      <c r="C1095" t="s">
        <v>998</v>
      </c>
      <c r="D1095" t="s">
        <v>965</v>
      </c>
      <c r="E1095">
        <v>301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s="42">
        <v>46267</v>
      </c>
      <c r="B1096">
        <v>9</v>
      </c>
      <c r="C1096" t="s">
        <v>986</v>
      </c>
      <c r="D1096" t="s">
        <v>981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s="42">
        <v>46266</v>
      </c>
      <c r="B1097">
        <v>11</v>
      </c>
      <c r="C1097" t="s">
        <v>964</v>
      </c>
      <c r="D1097" t="s">
        <v>963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s="42">
        <v>46273</v>
      </c>
      <c r="B1098">
        <v>8</v>
      </c>
      <c r="C1098" t="s">
        <v>962</v>
      </c>
      <c r="D1098" t="s">
        <v>959</v>
      </c>
      <c r="E1098">
        <v>45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s="42">
        <v>46267</v>
      </c>
      <c r="B1099">
        <v>14</v>
      </c>
      <c r="C1099" t="s">
        <v>1098</v>
      </c>
      <c r="D1099" t="s">
        <v>3</v>
      </c>
      <c r="E1099">
        <v>6</v>
      </c>
      <c r="F1099">
        <v>6</v>
      </c>
      <c r="G1099">
        <v>2</v>
      </c>
      <c r="H1099">
        <v>4</v>
      </c>
      <c r="I1099">
        <v>0</v>
      </c>
      <c r="J1099">
        <v>0</v>
      </c>
    </row>
    <row r="1100" spans="1:10" x14ac:dyDescent="0.25">
      <c r="A1100" s="42">
        <v>46274</v>
      </c>
      <c r="B1100">
        <v>13</v>
      </c>
      <c r="C1100" t="s">
        <v>978</v>
      </c>
      <c r="D1100" t="s">
        <v>973</v>
      </c>
      <c r="E1100">
        <v>60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s="42">
        <v>46268</v>
      </c>
      <c r="B1101">
        <v>8</v>
      </c>
      <c r="C1101" t="s">
        <v>966</v>
      </c>
      <c r="D1101" t="s">
        <v>959</v>
      </c>
      <c r="E1101">
        <v>40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s="42">
        <v>46269</v>
      </c>
      <c r="B1102">
        <v>11</v>
      </c>
      <c r="C1102" t="s">
        <v>962</v>
      </c>
      <c r="D1102" t="s">
        <v>977</v>
      </c>
      <c r="E1102">
        <v>9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s="42">
        <v>46267</v>
      </c>
      <c r="B1103">
        <v>12</v>
      </c>
      <c r="C1103" t="s">
        <v>964</v>
      </c>
      <c r="D1103" t="s">
        <v>970</v>
      </c>
      <c r="E1103">
        <v>71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s="42">
        <v>46274</v>
      </c>
      <c r="B1104">
        <v>15</v>
      </c>
      <c r="C1104" t="s">
        <v>968</v>
      </c>
      <c r="D1104" t="s">
        <v>640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s="42">
        <v>46273</v>
      </c>
      <c r="B1105">
        <v>16</v>
      </c>
      <c r="C1105" t="s">
        <v>978</v>
      </c>
      <c r="D1105" t="s">
        <v>976</v>
      </c>
      <c r="E1105">
        <v>1309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s="42">
        <v>46276</v>
      </c>
      <c r="B1106">
        <v>11</v>
      </c>
      <c r="C1106" t="s">
        <v>964</v>
      </c>
      <c r="D1106" t="s">
        <v>640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s="42">
        <v>46273</v>
      </c>
      <c r="B1107">
        <v>14</v>
      </c>
      <c r="C1107" t="s">
        <v>960</v>
      </c>
      <c r="D1107" t="s">
        <v>976</v>
      </c>
      <c r="E1107">
        <v>219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s="42">
        <v>46267</v>
      </c>
      <c r="B1108">
        <v>8</v>
      </c>
      <c r="C1108" t="s">
        <v>1001</v>
      </c>
      <c r="D1108" t="s">
        <v>980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s="42">
        <v>46276</v>
      </c>
      <c r="B1109">
        <v>11</v>
      </c>
      <c r="C1109" t="s">
        <v>958</v>
      </c>
      <c r="D1109" t="s">
        <v>976</v>
      </c>
      <c r="E1109">
        <v>1483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s="42">
        <v>46266</v>
      </c>
      <c r="B1110">
        <v>11</v>
      </c>
      <c r="C1110" t="s">
        <v>998</v>
      </c>
      <c r="D1110" t="s">
        <v>961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s="42">
        <v>46268</v>
      </c>
      <c r="B1111">
        <v>9</v>
      </c>
      <c r="C1111" t="s">
        <v>978</v>
      </c>
      <c r="D1111" t="s">
        <v>963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s="42">
        <v>46266</v>
      </c>
      <c r="B1112">
        <v>16</v>
      </c>
      <c r="C1112" t="s">
        <v>978</v>
      </c>
      <c r="D1112" t="s">
        <v>976</v>
      </c>
      <c r="E1112">
        <v>1435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s="42">
        <v>46273</v>
      </c>
      <c r="B1113">
        <v>12</v>
      </c>
      <c r="C1113" t="s">
        <v>972</v>
      </c>
      <c r="D1113" t="s">
        <v>959</v>
      </c>
      <c r="E1113">
        <v>30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s="42">
        <v>46275</v>
      </c>
      <c r="B1114">
        <v>10</v>
      </c>
      <c r="C1114" t="s">
        <v>964</v>
      </c>
      <c r="D1114" t="s">
        <v>982</v>
      </c>
      <c r="E1114">
        <v>490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s="42">
        <v>46275</v>
      </c>
      <c r="B1115">
        <v>10</v>
      </c>
      <c r="C1115" t="s">
        <v>1015</v>
      </c>
      <c r="D1115" t="s">
        <v>975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 s="42">
        <v>46266</v>
      </c>
      <c r="B1116">
        <v>14</v>
      </c>
      <c r="C1116" t="s">
        <v>964</v>
      </c>
      <c r="D1116" t="s">
        <v>961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s="42">
        <v>46275</v>
      </c>
      <c r="B1117">
        <v>8</v>
      </c>
      <c r="C1117" t="s">
        <v>960</v>
      </c>
      <c r="D1117" t="s">
        <v>973</v>
      </c>
      <c r="E1117">
        <v>29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s="42">
        <v>46275</v>
      </c>
      <c r="B1118">
        <v>8</v>
      </c>
      <c r="C1118" t="s">
        <v>1098</v>
      </c>
      <c r="D1118" t="s">
        <v>982</v>
      </c>
      <c r="E1118">
        <v>40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s="42">
        <v>46274</v>
      </c>
      <c r="B1119">
        <v>8</v>
      </c>
      <c r="C1119" t="s">
        <v>968</v>
      </c>
      <c r="D1119" t="s">
        <v>982</v>
      </c>
      <c r="E1119">
        <v>86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s="42">
        <v>46269</v>
      </c>
      <c r="B1120">
        <v>8</v>
      </c>
      <c r="C1120" t="s">
        <v>986</v>
      </c>
      <c r="D1120" t="s">
        <v>967</v>
      </c>
      <c r="E1120">
        <v>5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s="42">
        <v>46276</v>
      </c>
      <c r="B1121">
        <v>8</v>
      </c>
      <c r="C1121" t="s">
        <v>968</v>
      </c>
      <c r="D1121" t="s">
        <v>959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s="42">
        <v>46267</v>
      </c>
      <c r="B1122">
        <v>15</v>
      </c>
      <c r="C1122" t="s">
        <v>1085</v>
      </c>
      <c r="D1122" t="s">
        <v>970</v>
      </c>
      <c r="E1122">
        <v>4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s="42">
        <v>46273</v>
      </c>
      <c r="B1123">
        <v>12</v>
      </c>
      <c r="C1123" t="s">
        <v>986</v>
      </c>
      <c r="D1123" t="s">
        <v>981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s="42">
        <v>46268</v>
      </c>
      <c r="B1124">
        <v>11</v>
      </c>
      <c r="C1124" t="s">
        <v>964</v>
      </c>
      <c r="D1124" t="s">
        <v>977</v>
      </c>
      <c r="E1124">
        <v>4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s="42">
        <v>46274</v>
      </c>
      <c r="B1125">
        <v>10</v>
      </c>
      <c r="C1125" t="s">
        <v>972</v>
      </c>
      <c r="D1125" t="s">
        <v>967</v>
      </c>
      <c r="E1125">
        <v>82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s="42">
        <v>46267</v>
      </c>
      <c r="B1126">
        <v>13</v>
      </c>
      <c r="C1126" t="s">
        <v>960</v>
      </c>
      <c r="D1126" t="s">
        <v>973</v>
      </c>
      <c r="E1126">
        <v>163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s="42">
        <v>46269</v>
      </c>
      <c r="B1127">
        <v>10</v>
      </c>
      <c r="C1127" t="s">
        <v>998</v>
      </c>
      <c r="D1127" t="s">
        <v>973</v>
      </c>
      <c r="E1127">
        <v>459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s="42">
        <v>46274</v>
      </c>
      <c r="B1128">
        <v>12</v>
      </c>
      <c r="C1128" t="s">
        <v>986</v>
      </c>
      <c r="D1128" t="s">
        <v>973</v>
      </c>
      <c r="E1128">
        <v>67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s="42">
        <v>46276</v>
      </c>
      <c r="B1129">
        <v>14</v>
      </c>
      <c r="C1129" t="s">
        <v>978</v>
      </c>
      <c r="D1129" t="s">
        <v>973</v>
      </c>
      <c r="E1129">
        <v>691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s="42">
        <v>46274</v>
      </c>
      <c r="B1130">
        <v>8</v>
      </c>
      <c r="C1130" t="s">
        <v>968</v>
      </c>
      <c r="D1130" t="s">
        <v>967</v>
      </c>
      <c r="E1130">
        <v>65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s="42">
        <v>46275</v>
      </c>
      <c r="B1131">
        <v>8</v>
      </c>
      <c r="C1131" t="s">
        <v>1015</v>
      </c>
      <c r="D1131" t="s">
        <v>965</v>
      </c>
      <c r="E1131">
        <v>17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s="42">
        <v>46274</v>
      </c>
      <c r="B1132">
        <v>9</v>
      </c>
      <c r="C1132" t="s">
        <v>998</v>
      </c>
      <c r="D1132" t="s">
        <v>967</v>
      </c>
      <c r="E1132">
        <v>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s="42">
        <v>46275</v>
      </c>
      <c r="B1133">
        <v>16</v>
      </c>
      <c r="C1133" t="s">
        <v>1000</v>
      </c>
      <c r="D1133" t="s">
        <v>959</v>
      </c>
      <c r="E1133">
        <v>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s="42">
        <v>46274</v>
      </c>
      <c r="B1134">
        <v>9</v>
      </c>
      <c r="C1134" t="s">
        <v>966</v>
      </c>
      <c r="D1134" t="s">
        <v>981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s="42">
        <v>46273</v>
      </c>
      <c r="B1135">
        <v>14</v>
      </c>
      <c r="C1135" t="s">
        <v>1098</v>
      </c>
      <c r="D1135" t="s">
        <v>977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s="42">
        <v>46266</v>
      </c>
      <c r="B1136">
        <v>8</v>
      </c>
      <c r="C1136" t="s">
        <v>999</v>
      </c>
      <c r="D1136" t="s">
        <v>981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s="42">
        <v>46274</v>
      </c>
      <c r="B1137">
        <v>17</v>
      </c>
      <c r="C1137" t="s">
        <v>962</v>
      </c>
      <c r="D1137" t="s">
        <v>982</v>
      </c>
      <c r="E1137">
        <v>14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s="42">
        <v>46275</v>
      </c>
      <c r="B1138">
        <v>9</v>
      </c>
      <c r="C1138" t="s">
        <v>968</v>
      </c>
      <c r="D1138" t="s">
        <v>967</v>
      </c>
      <c r="E1138">
        <v>238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s="42">
        <v>46273</v>
      </c>
      <c r="B1139">
        <v>11</v>
      </c>
      <c r="C1139" t="s">
        <v>962</v>
      </c>
      <c r="D1139" t="s">
        <v>961</v>
      </c>
      <c r="E1139">
        <v>3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s="42">
        <v>46266</v>
      </c>
      <c r="B1140">
        <v>11</v>
      </c>
      <c r="C1140" t="s">
        <v>962</v>
      </c>
      <c r="D1140" t="s">
        <v>959</v>
      </c>
      <c r="E1140">
        <v>26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s="42">
        <v>46267</v>
      </c>
      <c r="B1141">
        <v>12</v>
      </c>
      <c r="C1141" t="s">
        <v>960</v>
      </c>
      <c r="D1141" t="s">
        <v>973</v>
      </c>
      <c r="E1141">
        <v>216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s="42">
        <v>46274</v>
      </c>
      <c r="B1142">
        <v>14</v>
      </c>
      <c r="C1142" t="s">
        <v>998</v>
      </c>
      <c r="D1142" t="s">
        <v>970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s="42">
        <v>46266</v>
      </c>
      <c r="B1143">
        <v>9</v>
      </c>
      <c r="C1143" t="s">
        <v>1085</v>
      </c>
      <c r="D1143" t="s">
        <v>983</v>
      </c>
      <c r="E1143">
        <v>3</v>
      </c>
      <c r="F1143">
        <v>3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s="42">
        <v>46274</v>
      </c>
      <c r="B1144">
        <v>12</v>
      </c>
      <c r="C1144" t="s">
        <v>964</v>
      </c>
      <c r="D1144" t="s">
        <v>977</v>
      </c>
      <c r="E1144">
        <v>9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s="42">
        <v>46267</v>
      </c>
      <c r="B1145">
        <v>10</v>
      </c>
      <c r="C1145" t="s">
        <v>960</v>
      </c>
      <c r="D1145" t="s">
        <v>963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s="42">
        <v>46268</v>
      </c>
      <c r="B1146">
        <v>12</v>
      </c>
      <c r="C1146" t="s">
        <v>986</v>
      </c>
      <c r="D1146" t="s">
        <v>970</v>
      </c>
      <c r="E1146">
        <v>6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s="42">
        <v>46276</v>
      </c>
      <c r="B1147">
        <v>11</v>
      </c>
      <c r="C1147" t="s">
        <v>958</v>
      </c>
      <c r="D1147" t="s">
        <v>970</v>
      </c>
      <c r="E1147">
        <v>35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s="42">
        <v>46267</v>
      </c>
      <c r="B1148">
        <v>13</v>
      </c>
      <c r="C1148" t="s">
        <v>960</v>
      </c>
      <c r="D1148" t="s">
        <v>977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s="42">
        <v>46266</v>
      </c>
      <c r="B1149">
        <v>14</v>
      </c>
      <c r="C1149" t="s">
        <v>999</v>
      </c>
      <c r="D1149" t="s">
        <v>980</v>
      </c>
      <c r="E1149">
        <v>3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s="42">
        <v>46266</v>
      </c>
      <c r="B1150">
        <v>10</v>
      </c>
      <c r="C1150" t="s">
        <v>998</v>
      </c>
      <c r="D1150" t="s">
        <v>977</v>
      </c>
      <c r="E1150">
        <v>4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s="42">
        <v>46269</v>
      </c>
      <c r="B1151">
        <v>15</v>
      </c>
      <c r="C1151" t="s">
        <v>986</v>
      </c>
      <c r="D1151" t="s">
        <v>977</v>
      </c>
      <c r="E1151">
        <v>3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 s="42">
        <v>46268</v>
      </c>
      <c r="B1152">
        <v>16</v>
      </c>
      <c r="C1152" t="s">
        <v>972</v>
      </c>
      <c r="D1152" t="s">
        <v>971</v>
      </c>
      <c r="E1152">
        <v>7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s="42">
        <v>46273</v>
      </c>
      <c r="B1153">
        <v>16</v>
      </c>
      <c r="C1153" t="s">
        <v>958</v>
      </c>
      <c r="D1153" t="s">
        <v>965</v>
      </c>
      <c r="E1153">
        <v>95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 s="42">
        <v>46266</v>
      </c>
      <c r="B1154">
        <v>12</v>
      </c>
      <c r="C1154" t="s">
        <v>986</v>
      </c>
      <c r="D1154" t="s">
        <v>970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s="42">
        <v>46268</v>
      </c>
      <c r="B1155">
        <v>15</v>
      </c>
      <c r="C1155" t="s">
        <v>1098</v>
      </c>
      <c r="D1155" t="s">
        <v>982</v>
      </c>
      <c r="E1155">
        <v>126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 s="42">
        <v>46266</v>
      </c>
      <c r="B1156">
        <v>13</v>
      </c>
      <c r="C1156" t="s">
        <v>962</v>
      </c>
      <c r="D1156" t="s">
        <v>980</v>
      </c>
      <c r="E1156">
        <v>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s="42">
        <v>46266</v>
      </c>
      <c r="B1157">
        <v>11</v>
      </c>
      <c r="C1157" t="s">
        <v>1098</v>
      </c>
      <c r="D1157" t="s">
        <v>967</v>
      </c>
      <c r="E1157">
        <v>24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 s="42">
        <v>46276</v>
      </c>
      <c r="B1158">
        <v>16</v>
      </c>
      <c r="C1158" t="s">
        <v>964</v>
      </c>
      <c r="D1158" t="s">
        <v>640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 s="42">
        <v>46268</v>
      </c>
      <c r="B1159">
        <v>11</v>
      </c>
      <c r="C1159" t="s">
        <v>964</v>
      </c>
      <c r="D1159" t="s">
        <v>967</v>
      </c>
      <c r="E1159">
        <v>663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 s="42">
        <v>46274</v>
      </c>
      <c r="B1160">
        <v>9</v>
      </c>
      <c r="C1160" t="s">
        <v>960</v>
      </c>
      <c r="D1160" t="s">
        <v>980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s="42">
        <v>46274</v>
      </c>
      <c r="B1161">
        <v>15</v>
      </c>
      <c r="C1161" t="s">
        <v>1000</v>
      </c>
      <c r="D1161" t="s">
        <v>976</v>
      </c>
      <c r="E1161">
        <v>14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 s="42">
        <v>46267</v>
      </c>
      <c r="B1162">
        <v>14</v>
      </c>
      <c r="C1162" t="s">
        <v>1000</v>
      </c>
      <c r="D1162" t="s">
        <v>969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s="42">
        <v>46267</v>
      </c>
      <c r="B1163">
        <v>14</v>
      </c>
      <c r="C1163" t="s">
        <v>958</v>
      </c>
      <c r="D1163" t="s">
        <v>959</v>
      </c>
      <c r="E1163">
        <v>137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 s="42">
        <v>46267</v>
      </c>
      <c r="B1164">
        <v>11</v>
      </c>
      <c r="C1164" t="s">
        <v>1098</v>
      </c>
      <c r="D1164" t="s">
        <v>970</v>
      </c>
      <c r="E1164">
        <v>15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s="42">
        <v>46267</v>
      </c>
      <c r="B1165">
        <v>11</v>
      </c>
      <c r="C1165" t="s">
        <v>958</v>
      </c>
      <c r="D1165" t="s">
        <v>977</v>
      </c>
      <c r="E1165">
        <v>6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s="42">
        <v>46266</v>
      </c>
      <c r="B1166">
        <v>10</v>
      </c>
      <c r="C1166" t="s">
        <v>962</v>
      </c>
      <c r="D1166" t="s">
        <v>963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s="42">
        <v>46274</v>
      </c>
      <c r="B1167">
        <v>8</v>
      </c>
      <c r="C1167" t="s">
        <v>998</v>
      </c>
      <c r="D1167" t="s">
        <v>3</v>
      </c>
      <c r="E1167">
        <v>2</v>
      </c>
      <c r="F1167">
        <v>2</v>
      </c>
      <c r="G1167">
        <v>2</v>
      </c>
      <c r="H1167">
        <v>0</v>
      </c>
      <c r="I1167">
        <v>0</v>
      </c>
      <c r="J1167">
        <v>0</v>
      </c>
    </row>
    <row r="1168" spans="1:10" x14ac:dyDescent="0.25">
      <c r="A1168" s="42">
        <v>46275</v>
      </c>
      <c r="B1168">
        <v>11</v>
      </c>
      <c r="C1168" t="s">
        <v>966</v>
      </c>
      <c r="D1168" t="s">
        <v>973</v>
      </c>
      <c r="E1168">
        <v>438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s="42">
        <v>46275</v>
      </c>
      <c r="B1169">
        <v>9</v>
      </c>
      <c r="C1169" t="s">
        <v>958</v>
      </c>
      <c r="D1169" t="s">
        <v>980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s="42">
        <v>46274</v>
      </c>
      <c r="B1170">
        <v>8</v>
      </c>
      <c r="C1170" t="s">
        <v>986</v>
      </c>
      <c r="D1170" t="s">
        <v>976</v>
      </c>
      <c r="E1170">
        <v>228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s="42">
        <v>46275</v>
      </c>
      <c r="B1171">
        <v>13</v>
      </c>
      <c r="C1171" t="s">
        <v>958</v>
      </c>
      <c r="D1171" t="s">
        <v>982</v>
      </c>
      <c r="E1171">
        <v>6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s="42">
        <v>46273</v>
      </c>
      <c r="B1172">
        <v>14</v>
      </c>
      <c r="C1172" t="s">
        <v>962</v>
      </c>
      <c r="D1172" t="s">
        <v>981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s="42">
        <v>46268</v>
      </c>
      <c r="B1173">
        <v>8</v>
      </c>
      <c r="C1173" t="s">
        <v>962</v>
      </c>
      <c r="D1173" t="s">
        <v>967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 s="42">
        <v>46276</v>
      </c>
      <c r="B1174">
        <v>10</v>
      </c>
      <c r="C1174" t="s">
        <v>1098</v>
      </c>
      <c r="D1174" t="s">
        <v>973</v>
      </c>
      <c r="E1174">
        <v>39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s="42">
        <v>46275</v>
      </c>
      <c r="B1175">
        <v>12</v>
      </c>
      <c r="C1175" t="s">
        <v>962</v>
      </c>
      <c r="D1175" t="s">
        <v>973</v>
      </c>
      <c r="E1175">
        <v>302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 s="42">
        <v>46267</v>
      </c>
      <c r="B1176">
        <v>16</v>
      </c>
      <c r="C1176" t="s">
        <v>998</v>
      </c>
      <c r="D1176" t="s">
        <v>976</v>
      </c>
      <c r="E1176">
        <v>49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s="42">
        <v>46275</v>
      </c>
      <c r="B1177">
        <v>13</v>
      </c>
      <c r="C1177" t="s">
        <v>968</v>
      </c>
      <c r="D1177" t="s">
        <v>976</v>
      </c>
      <c r="E1177">
        <v>231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 s="42">
        <v>46273</v>
      </c>
      <c r="B1178">
        <v>10</v>
      </c>
      <c r="C1178" t="s">
        <v>958</v>
      </c>
      <c r="D1178" t="s">
        <v>961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 s="42">
        <v>46266</v>
      </c>
      <c r="B1179">
        <v>11</v>
      </c>
      <c r="C1179" t="s">
        <v>962</v>
      </c>
      <c r="D1179" t="s">
        <v>965</v>
      </c>
      <c r="E1179">
        <v>54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 s="42">
        <v>46273</v>
      </c>
      <c r="B1180">
        <v>9</v>
      </c>
      <c r="C1180" t="s">
        <v>966</v>
      </c>
      <c r="D1180" t="s">
        <v>982</v>
      </c>
      <c r="E1180">
        <v>286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 s="42">
        <v>46267</v>
      </c>
      <c r="B1181">
        <v>14</v>
      </c>
      <c r="C1181" t="s">
        <v>998</v>
      </c>
      <c r="D1181" t="s">
        <v>967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 s="42">
        <v>46267</v>
      </c>
      <c r="B1182">
        <v>8</v>
      </c>
      <c r="C1182" t="s">
        <v>1098</v>
      </c>
      <c r="D1182" t="s">
        <v>965</v>
      </c>
      <c r="E1182">
        <v>10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s="42">
        <v>46269</v>
      </c>
      <c r="B1183">
        <v>12</v>
      </c>
      <c r="C1183" t="s">
        <v>1015</v>
      </c>
      <c r="D1183" t="s">
        <v>3</v>
      </c>
      <c r="E1183">
        <v>2</v>
      </c>
      <c r="F1183">
        <v>2</v>
      </c>
      <c r="G1183">
        <v>2</v>
      </c>
      <c r="H1183">
        <v>0</v>
      </c>
      <c r="I1183">
        <v>0</v>
      </c>
      <c r="J1183">
        <v>0</v>
      </c>
    </row>
    <row r="1184" spans="1:10" x14ac:dyDescent="0.25">
      <c r="A1184" s="42">
        <v>46275</v>
      </c>
      <c r="B1184">
        <v>16</v>
      </c>
      <c r="C1184" t="s">
        <v>1528</v>
      </c>
      <c r="D1184" t="s">
        <v>971</v>
      </c>
      <c r="E1184">
        <v>3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 s="42">
        <v>46273</v>
      </c>
      <c r="B1185">
        <v>11</v>
      </c>
      <c r="C1185" t="s">
        <v>1015</v>
      </c>
      <c r="D1185" t="s">
        <v>971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 s="42">
        <v>46273</v>
      </c>
      <c r="B1186">
        <v>9</v>
      </c>
      <c r="C1186" t="s">
        <v>958</v>
      </c>
      <c r="D1186" t="s">
        <v>969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s="42">
        <v>46276</v>
      </c>
      <c r="B1187">
        <v>16</v>
      </c>
      <c r="C1187" t="s">
        <v>960</v>
      </c>
      <c r="D1187" t="s">
        <v>3</v>
      </c>
      <c r="E1187">
        <v>15</v>
      </c>
      <c r="F1187">
        <v>15</v>
      </c>
      <c r="G1187">
        <v>14</v>
      </c>
      <c r="H1187">
        <v>0</v>
      </c>
      <c r="I1187">
        <v>0</v>
      </c>
      <c r="J1187">
        <v>0</v>
      </c>
    </row>
    <row r="1188" spans="1:10" x14ac:dyDescent="0.25">
      <c r="A1188" s="42">
        <v>46269</v>
      </c>
      <c r="B1188">
        <v>15</v>
      </c>
      <c r="C1188" t="s">
        <v>958</v>
      </c>
      <c r="D1188" t="s">
        <v>961</v>
      </c>
      <c r="E1188">
        <v>7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s="42">
        <v>46276</v>
      </c>
      <c r="B1189">
        <v>11</v>
      </c>
      <c r="C1189" t="s">
        <v>966</v>
      </c>
      <c r="D1189" t="s">
        <v>967</v>
      </c>
      <c r="E1189">
        <v>495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 s="42">
        <v>46269</v>
      </c>
      <c r="B1190">
        <v>16</v>
      </c>
      <c r="C1190" t="s">
        <v>958</v>
      </c>
      <c r="D1190" t="s">
        <v>959</v>
      </c>
      <c r="E1190">
        <v>147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s="42">
        <v>46274</v>
      </c>
      <c r="B1191">
        <v>8</v>
      </c>
      <c r="C1191" t="s">
        <v>962</v>
      </c>
      <c r="D1191" t="s">
        <v>981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s="42">
        <v>46267</v>
      </c>
      <c r="B1192">
        <v>16</v>
      </c>
      <c r="C1192" t="s">
        <v>999</v>
      </c>
      <c r="D1192" t="s">
        <v>967</v>
      </c>
      <c r="E1192">
        <v>29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s="42">
        <v>46276</v>
      </c>
      <c r="B1193">
        <v>10</v>
      </c>
      <c r="C1193" t="s">
        <v>964</v>
      </c>
      <c r="D1193" t="s">
        <v>975</v>
      </c>
      <c r="E1193">
        <v>7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s="42">
        <v>46274</v>
      </c>
      <c r="B1194">
        <v>9</v>
      </c>
      <c r="C1194" t="s">
        <v>1098</v>
      </c>
      <c r="D1194" t="s">
        <v>970</v>
      </c>
      <c r="E1194">
        <v>6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s="42">
        <v>46269</v>
      </c>
      <c r="B1195">
        <v>12</v>
      </c>
      <c r="C1195" t="s">
        <v>1015</v>
      </c>
      <c r="D1195" t="s">
        <v>976</v>
      </c>
      <c r="E1195">
        <v>49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s="42">
        <v>46268</v>
      </c>
      <c r="B1196">
        <v>15</v>
      </c>
      <c r="C1196" t="s">
        <v>986</v>
      </c>
      <c r="D1196" t="s">
        <v>967</v>
      </c>
      <c r="E1196">
        <v>128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s="42">
        <v>46267</v>
      </c>
      <c r="B1197">
        <v>13</v>
      </c>
      <c r="C1197" t="s">
        <v>964</v>
      </c>
      <c r="D1197" t="s">
        <v>963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s="42">
        <v>46268</v>
      </c>
      <c r="B1198">
        <v>14</v>
      </c>
      <c r="C1198" t="s">
        <v>986</v>
      </c>
      <c r="D1198" t="s">
        <v>959</v>
      </c>
      <c r="E1198">
        <v>73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s="42">
        <v>46266</v>
      </c>
      <c r="B1199">
        <v>10</v>
      </c>
      <c r="C1199" t="s">
        <v>964</v>
      </c>
      <c r="D1199" t="s">
        <v>963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s="42">
        <v>46274</v>
      </c>
      <c r="B1200">
        <v>11</v>
      </c>
      <c r="C1200" t="s">
        <v>960</v>
      </c>
      <c r="D1200" t="s">
        <v>959</v>
      </c>
      <c r="E1200">
        <v>30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s="42">
        <v>46274</v>
      </c>
      <c r="B1201">
        <v>15</v>
      </c>
      <c r="C1201" t="s">
        <v>960</v>
      </c>
      <c r="D1201" t="s">
        <v>970</v>
      </c>
      <c r="E1201">
        <v>18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s="42">
        <v>46273</v>
      </c>
      <c r="B1202">
        <v>11</v>
      </c>
      <c r="C1202" t="s">
        <v>958</v>
      </c>
      <c r="D1202" t="s">
        <v>975</v>
      </c>
      <c r="E1202">
        <v>5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s="42">
        <v>46275</v>
      </c>
      <c r="B1203">
        <v>14</v>
      </c>
      <c r="C1203" t="s">
        <v>1098</v>
      </c>
      <c r="D1203" t="s">
        <v>973</v>
      </c>
      <c r="E1203">
        <v>84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 s="42">
        <v>46276</v>
      </c>
      <c r="B1204">
        <v>10</v>
      </c>
      <c r="C1204" t="s">
        <v>1015</v>
      </c>
      <c r="D1204" t="s">
        <v>970</v>
      </c>
      <c r="E1204">
        <v>27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 s="42">
        <v>46276</v>
      </c>
      <c r="B1205">
        <v>9</v>
      </c>
      <c r="C1205" t="s">
        <v>962</v>
      </c>
      <c r="D1205" t="s">
        <v>640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s="42">
        <v>46275</v>
      </c>
      <c r="B1206">
        <v>11</v>
      </c>
      <c r="C1206" t="s">
        <v>986</v>
      </c>
      <c r="D1206" t="s">
        <v>976</v>
      </c>
      <c r="E1206">
        <v>752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 s="42">
        <v>46266</v>
      </c>
      <c r="B1207">
        <v>12</v>
      </c>
      <c r="C1207" t="s">
        <v>999</v>
      </c>
      <c r="D1207" t="s">
        <v>3</v>
      </c>
      <c r="E1207">
        <v>2</v>
      </c>
      <c r="F1207">
        <v>2</v>
      </c>
      <c r="G1207">
        <v>2</v>
      </c>
      <c r="H1207">
        <v>0</v>
      </c>
      <c r="I1207">
        <v>2</v>
      </c>
      <c r="J1207">
        <v>0</v>
      </c>
    </row>
    <row r="1208" spans="1:10" x14ac:dyDescent="0.25">
      <c r="A1208" s="42">
        <v>46275</v>
      </c>
      <c r="B1208">
        <v>15</v>
      </c>
      <c r="C1208" t="s">
        <v>1015</v>
      </c>
      <c r="D1208" t="s">
        <v>973</v>
      </c>
      <c r="E1208">
        <v>158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s="42">
        <v>46275</v>
      </c>
      <c r="B1209">
        <v>10</v>
      </c>
      <c r="C1209" t="s">
        <v>1000</v>
      </c>
      <c r="D1209" t="s">
        <v>982</v>
      </c>
      <c r="E1209">
        <v>248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 s="42">
        <v>46267</v>
      </c>
      <c r="B1210">
        <v>15</v>
      </c>
      <c r="C1210" t="s">
        <v>998</v>
      </c>
      <c r="D1210" t="s">
        <v>3</v>
      </c>
      <c r="E1210">
        <v>1</v>
      </c>
      <c r="F1210">
        <v>1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 s="42">
        <v>46275</v>
      </c>
      <c r="B1211">
        <v>8</v>
      </c>
      <c r="C1211" t="s">
        <v>958</v>
      </c>
      <c r="D1211" t="s">
        <v>975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A1212" s="42">
        <v>46267</v>
      </c>
      <c r="B1212">
        <v>11</v>
      </c>
      <c r="C1212" t="s">
        <v>986</v>
      </c>
      <c r="D1212" t="s">
        <v>976</v>
      </c>
      <c r="E1212">
        <v>471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25">
      <c r="A1213" s="42">
        <v>46267</v>
      </c>
      <c r="B1213">
        <v>15</v>
      </c>
      <c r="C1213" t="s">
        <v>978</v>
      </c>
      <c r="D1213" t="s">
        <v>973</v>
      </c>
      <c r="E1213">
        <v>179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 s="42">
        <v>46276</v>
      </c>
      <c r="B1214">
        <v>10</v>
      </c>
      <c r="C1214" t="s">
        <v>998</v>
      </c>
      <c r="D1214" t="s">
        <v>971</v>
      </c>
      <c r="E1214">
        <v>16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s="42">
        <v>46274</v>
      </c>
      <c r="B1215">
        <v>14</v>
      </c>
      <c r="C1215" t="s">
        <v>998</v>
      </c>
      <c r="D1215" t="s">
        <v>967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 s="42">
        <v>46273</v>
      </c>
      <c r="B1216">
        <v>14</v>
      </c>
      <c r="C1216" t="s">
        <v>964</v>
      </c>
      <c r="D1216" t="s">
        <v>974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s="42">
        <v>46268</v>
      </c>
      <c r="B1217">
        <v>16</v>
      </c>
      <c r="C1217" t="s">
        <v>986</v>
      </c>
      <c r="D1217" t="s">
        <v>977</v>
      </c>
      <c r="E1217">
        <v>8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 s="42">
        <v>46275</v>
      </c>
      <c r="B1218">
        <v>10</v>
      </c>
      <c r="C1218" t="s">
        <v>1098</v>
      </c>
      <c r="D1218" t="s">
        <v>971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s="42">
        <v>46266</v>
      </c>
      <c r="B1219">
        <v>11</v>
      </c>
      <c r="C1219" t="s">
        <v>986</v>
      </c>
      <c r="D1219" t="s">
        <v>959</v>
      </c>
      <c r="E1219">
        <v>84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25">
      <c r="A1220" s="42">
        <v>46267</v>
      </c>
      <c r="B1220">
        <v>16</v>
      </c>
      <c r="C1220" t="s">
        <v>986</v>
      </c>
      <c r="D1220" t="s">
        <v>979</v>
      </c>
      <c r="E1220">
        <v>126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s="42">
        <v>46275</v>
      </c>
      <c r="B1221">
        <v>12</v>
      </c>
      <c r="C1221" t="s">
        <v>968</v>
      </c>
      <c r="D1221" t="s">
        <v>970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 s="42">
        <v>46268</v>
      </c>
      <c r="B1222">
        <v>13</v>
      </c>
      <c r="C1222" t="s">
        <v>978</v>
      </c>
      <c r="D1222" t="s">
        <v>976</v>
      </c>
      <c r="E1222">
        <v>51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s="42">
        <v>46276</v>
      </c>
      <c r="B1223">
        <v>13</v>
      </c>
      <c r="C1223" t="s">
        <v>962</v>
      </c>
      <c r="D1223" t="s">
        <v>640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 s="42">
        <v>46267</v>
      </c>
      <c r="B1224">
        <v>8</v>
      </c>
      <c r="C1224" t="s">
        <v>966</v>
      </c>
      <c r="D1224" t="s">
        <v>969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 s="42">
        <v>46268</v>
      </c>
      <c r="B1225">
        <v>11</v>
      </c>
      <c r="C1225" t="s">
        <v>964</v>
      </c>
      <c r="D1225" t="s">
        <v>3</v>
      </c>
      <c r="E1225">
        <v>24</v>
      </c>
      <c r="F1225">
        <v>24</v>
      </c>
      <c r="G1225">
        <v>20</v>
      </c>
      <c r="H1225">
        <v>0</v>
      </c>
      <c r="I1225">
        <v>0</v>
      </c>
      <c r="J1225">
        <v>0</v>
      </c>
    </row>
    <row r="1226" spans="1:10" x14ac:dyDescent="0.25">
      <c r="A1226" s="42">
        <v>46276</v>
      </c>
      <c r="B1226">
        <v>16</v>
      </c>
      <c r="C1226" t="s">
        <v>978</v>
      </c>
      <c r="D1226" t="s">
        <v>975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s="42">
        <v>46274</v>
      </c>
      <c r="B1227">
        <v>9</v>
      </c>
      <c r="C1227" t="s">
        <v>1098</v>
      </c>
      <c r="D1227" t="s">
        <v>961</v>
      </c>
      <c r="E1227">
        <v>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 s="42">
        <v>46273</v>
      </c>
      <c r="B1228">
        <v>13</v>
      </c>
      <c r="C1228" t="s">
        <v>964</v>
      </c>
      <c r="D1228" t="s">
        <v>965</v>
      </c>
      <c r="E1228">
        <v>5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s="42">
        <v>46275</v>
      </c>
      <c r="B1229">
        <v>13</v>
      </c>
      <c r="C1229" t="s">
        <v>968</v>
      </c>
      <c r="D1229" t="s">
        <v>973</v>
      </c>
      <c r="E1229">
        <v>58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 s="42">
        <v>46273</v>
      </c>
      <c r="B1230">
        <v>9</v>
      </c>
      <c r="C1230" t="s">
        <v>972</v>
      </c>
      <c r="D1230" t="s">
        <v>3</v>
      </c>
      <c r="E1230">
        <v>19</v>
      </c>
      <c r="F1230">
        <v>19</v>
      </c>
      <c r="G1230">
        <v>11</v>
      </c>
      <c r="H1230">
        <v>8</v>
      </c>
      <c r="I1230">
        <v>0</v>
      </c>
      <c r="J1230">
        <v>0</v>
      </c>
    </row>
    <row r="1231" spans="1:10" x14ac:dyDescent="0.25">
      <c r="A1231" s="42">
        <v>46267</v>
      </c>
      <c r="B1231">
        <v>10</v>
      </c>
      <c r="C1231" t="s">
        <v>962</v>
      </c>
      <c r="D1231" t="s">
        <v>967</v>
      </c>
      <c r="E1231">
        <v>16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s="42">
        <v>46268</v>
      </c>
      <c r="B1232">
        <v>15</v>
      </c>
      <c r="C1232" t="s">
        <v>986</v>
      </c>
      <c r="D1232" t="s">
        <v>976</v>
      </c>
      <c r="E1232">
        <v>475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 s="42">
        <v>46266</v>
      </c>
      <c r="B1233">
        <v>16</v>
      </c>
      <c r="C1233" t="s">
        <v>962</v>
      </c>
      <c r="D1233" t="s">
        <v>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 s="42">
        <v>46267</v>
      </c>
      <c r="B1234">
        <v>16</v>
      </c>
      <c r="C1234" t="s">
        <v>966</v>
      </c>
      <c r="D1234" t="s">
        <v>971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s="42">
        <v>46276</v>
      </c>
      <c r="B1235">
        <v>16</v>
      </c>
      <c r="C1235" t="s">
        <v>986</v>
      </c>
      <c r="D1235" t="s">
        <v>965</v>
      </c>
      <c r="E1235">
        <v>69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 s="42">
        <v>46268</v>
      </c>
      <c r="B1236">
        <v>10</v>
      </c>
      <c r="C1236" t="s">
        <v>998</v>
      </c>
      <c r="D1236" t="s">
        <v>970</v>
      </c>
      <c r="E1236">
        <v>61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s="42">
        <v>46276</v>
      </c>
      <c r="B1237">
        <v>11</v>
      </c>
      <c r="C1237" t="s">
        <v>1000</v>
      </c>
      <c r="D1237" t="s">
        <v>971</v>
      </c>
      <c r="E1237">
        <v>11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 s="42">
        <v>46269</v>
      </c>
      <c r="B1238">
        <v>15</v>
      </c>
      <c r="C1238" t="s">
        <v>966</v>
      </c>
      <c r="D1238" t="s">
        <v>3</v>
      </c>
      <c r="E1238">
        <v>31</v>
      </c>
      <c r="F1238">
        <v>31</v>
      </c>
      <c r="G1238">
        <v>27</v>
      </c>
      <c r="H1238">
        <v>0</v>
      </c>
      <c r="I1238">
        <v>0</v>
      </c>
      <c r="J1238">
        <v>0</v>
      </c>
    </row>
    <row r="1239" spans="1:10" x14ac:dyDescent="0.25">
      <c r="A1239" s="42">
        <v>46268</v>
      </c>
      <c r="B1239">
        <v>12</v>
      </c>
      <c r="C1239" t="s">
        <v>958</v>
      </c>
      <c r="D1239" t="s">
        <v>982</v>
      </c>
      <c r="E1239">
        <v>744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 s="42">
        <v>46266</v>
      </c>
      <c r="B1240">
        <v>11</v>
      </c>
      <c r="C1240" t="s">
        <v>1015</v>
      </c>
      <c r="D1240" t="s">
        <v>976</v>
      </c>
      <c r="E1240">
        <v>1041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s="42">
        <v>46269</v>
      </c>
      <c r="B1241">
        <v>11</v>
      </c>
      <c r="C1241" t="s">
        <v>958</v>
      </c>
      <c r="D1241" t="s">
        <v>973</v>
      </c>
      <c r="E1241">
        <v>506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 s="42">
        <v>46267</v>
      </c>
      <c r="B1242">
        <v>16</v>
      </c>
      <c r="C1242" t="s">
        <v>962</v>
      </c>
      <c r="D1242" t="s">
        <v>976</v>
      </c>
      <c r="E1242">
        <v>493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 s="42">
        <v>46274</v>
      </c>
      <c r="B1243">
        <v>15</v>
      </c>
      <c r="C1243" t="s">
        <v>1015</v>
      </c>
      <c r="D1243" t="s">
        <v>969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 s="42">
        <v>46266</v>
      </c>
      <c r="B1244">
        <v>16</v>
      </c>
      <c r="C1244" t="s">
        <v>964</v>
      </c>
      <c r="D1244" t="s">
        <v>977</v>
      </c>
      <c r="E1244">
        <v>13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 s="42">
        <v>46275</v>
      </c>
      <c r="B1245">
        <v>12</v>
      </c>
      <c r="C1245" t="s">
        <v>972</v>
      </c>
      <c r="D1245" t="s">
        <v>967</v>
      </c>
      <c r="E1245">
        <v>16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 s="42">
        <v>46266</v>
      </c>
      <c r="B1246">
        <v>12</v>
      </c>
      <c r="C1246" t="s">
        <v>999</v>
      </c>
      <c r="D1246" t="s">
        <v>976</v>
      </c>
      <c r="E1246">
        <v>56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s="42">
        <v>46269</v>
      </c>
      <c r="B1247">
        <v>10</v>
      </c>
      <c r="C1247" t="s">
        <v>966</v>
      </c>
      <c r="D1247" t="s">
        <v>971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 s="42">
        <v>46274</v>
      </c>
      <c r="B1248">
        <v>13</v>
      </c>
      <c r="C1248" t="s">
        <v>960</v>
      </c>
      <c r="D1248" t="s">
        <v>982</v>
      </c>
      <c r="E1248">
        <v>112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 s="42">
        <v>46274</v>
      </c>
      <c r="B1249">
        <v>12</v>
      </c>
      <c r="C1249" t="s">
        <v>966</v>
      </c>
      <c r="D1249" t="s">
        <v>3</v>
      </c>
      <c r="E1249">
        <v>34</v>
      </c>
      <c r="F1249">
        <v>34</v>
      </c>
      <c r="G1249">
        <v>29</v>
      </c>
      <c r="H1249">
        <v>0</v>
      </c>
      <c r="I1249">
        <v>0</v>
      </c>
      <c r="J1249">
        <v>0</v>
      </c>
    </row>
    <row r="1250" spans="1:10" x14ac:dyDescent="0.25">
      <c r="A1250" s="42">
        <v>46273</v>
      </c>
      <c r="B1250">
        <v>10</v>
      </c>
      <c r="C1250" t="s">
        <v>962</v>
      </c>
      <c r="D1250" t="s">
        <v>967</v>
      </c>
      <c r="E1250">
        <v>101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s="42">
        <v>46273</v>
      </c>
      <c r="B1251">
        <v>9</v>
      </c>
      <c r="C1251" t="s">
        <v>960</v>
      </c>
      <c r="D1251" t="s">
        <v>959</v>
      </c>
      <c r="E1251">
        <v>79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 s="42">
        <v>46274</v>
      </c>
      <c r="B1252">
        <v>9</v>
      </c>
      <c r="C1252" t="s">
        <v>964</v>
      </c>
      <c r="D1252" t="s">
        <v>982</v>
      </c>
      <c r="E1252">
        <v>523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s="42">
        <v>46269</v>
      </c>
      <c r="B1253">
        <v>11</v>
      </c>
      <c r="C1253" t="s">
        <v>964</v>
      </c>
      <c r="D1253" t="s">
        <v>3</v>
      </c>
      <c r="E1253">
        <v>39</v>
      </c>
      <c r="F1253">
        <v>39</v>
      </c>
      <c r="G1253">
        <v>31</v>
      </c>
      <c r="H1253">
        <v>2</v>
      </c>
      <c r="I1253">
        <v>0</v>
      </c>
      <c r="J1253">
        <v>0</v>
      </c>
    </row>
    <row r="1254" spans="1:10" x14ac:dyDescent="0.25">
      <c r="A1254" s="42">
        <v>46275</v>
      </c>
      <c r="B1254">
        <v>12</v>
      </c>
      <c r="C1254" t="s">
        <v>978</v>
      </c>
      <c r="D1254" t="s">
        <v>973</v>
      </c>
      <c r="E1254">
        <v>629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s="42">
        <v>46276</v>
      </c>
      <c r="B1255">
        <v>12</v>
      </c>
      <c r="C1255" t="s">
        <v>986</v>
      </c>
      <c r="D1255" t="s">
        <v>959</v>
      </c>
      <c r="E1255">
        <v>35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 s="42">
        <v>46268</v>
      </c>
      <c r="B1256">
        <v>16</v>
      </c>
      <c r="C1256" t="s">
        <v>966</v>
      </c>
      <c r="D1256" t="s">
        <v>970</v>
      </c>
      <c r="E1256">
        <v>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 s="42">
        <v>46267</v>
      </c>
      <c r="B1257">
        <v>15</v>
      </c>
      <c r="C1257" t="s">
        <v>1000</v>
      </c>
      <c r="D1257" t="s">
        <v>959</v>
      </c>
      <c r="E1257">
        <v>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s="42">
        <v>46276</v>
      </c>
      <c r="B1258">
        <v>8</v>
      </c>
      <c r="C1258" t="s">
        <v>966</v>
      </c>
      <c r="D1258" t="s">
        <v>970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s="42">
        <v>46268</v>
      </c>
      <c r="B1259">
        <v>16</v>
      </c>
      <c r="C1259" t="s">
        <v>964</v>
      </c>
      <c r="D1259" t="s">
        <v>975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 s="42">
        <v>46269</v>
      </c>
      <c r="B1260">
        <v>14</v>
      </c>
      <c r="C1260" t="s">
        <v>958</v>
      </c>
      <c r="D1260" t="s">
        <v>979</v>
      </c>
      <c r="E1260">
        <v>15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s="42">
        <v>46266</v>
      </c>
      <c r="B1261">
        <v>10</v>
      </c>
      <c r="C1261" t="s">
        <v>1001</v>
      </c>
      <c r="D1261" t="s">
        <v>980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 s="42">
        <v>46269</v>
      </c>
      <c r="B1262">
        <v>9</v>
      </c>
      <c r="C1262" t="s">
        <v>966</v>
      </c>
      <c r="D1262" t="s">
        <v>963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A1263" s="42">
        <v>46266</v>
      </c>
      <c r="B1263">
        <v>10</v>
      </c>
      <c r="C1263" t="s">
        <v>1098</v>
      </c>
      <c r="D1263" t="s">
        <v>959</v>
      </c>
      <c r="E1263">
        <v>27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 s="42">
        <v>46276</v>
      </c>
      <c r="B1264">
        <v>15</v>
      </c>
      <c r="C1264" t="s">
        <v>964</v>
      </c>
      <c r="D1264" t="s">
        <v>980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s="42">
        <v>46276</v>
      </c>
      <c r="B1265">
        <v>8</v>
      </c>
      <c r="C1265" t="s">
        <v>986</v>
      </c>
      <c r="D1265" t="s">
        <v>976</v>
      </c>
      <c r="E1265">
        <v>488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 s="42">
        <v>46269</v>
      </c>
      <c r="B1266">
        <v>9</v>
      </c>
      <c r="C1266" t="s">
        <v>1000</v>
      </c>
      <c r="D1266" t="s">
        <v>982</v>
      </c>
      <c r="E1266">
        <v>6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s="42">
        <v>46274</v>
      </c>
      <c r="B1267">
        <v>11</v>
      </c>
      <c r="C1267" t="s">
        <v>960</v>
      </c>
      <c r="D1267" t="s">
        <v>3</v>
      </c>
      <c r="E1267">
        <v>8</v>
      </c>
      <c r="F1267">
        <v>8</v>
      </c>
      <c r="G1267">
        <v>8</v>
      </c>
      <c r="H1267">
        <v>0</v>
      </c>
      <c r="I1267">
        <v>0</v>
      </c>
      <c r="J1267">
        <v>0</v>
      </c>
    </row>
    <row r="1268" spans="1:10" x14ac:dyDescent="0.25">
      <c r="A1268" s="42">
        <v>46268</v>
      </c>
      <c r="B1268">
        <v>9</v>
      </c>
      <c r="C1268" t="s">
        <v>964</v>
      </c>
      <c r="D1268" t="s">
        <v>970</v>
      </c>
      <c r="E1268">
        <v>22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s="42">
        <v>46274</v>
      </c>
      <c r="B1269">
        <v>9</v>
      </c>
      <c r="C1269" t="s">
        <v>958</v>
      </c>
      <c r="D1269" t="s">
        <v>640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s="42">
        <v>46273</v>
      </c>
      <c r="B1270">
        <v>16</v>
      </c>
      <c r="C1270" t="s">
        <v>962</v>
      </c>
      <c r="D1270" t="s">
        <v>973</v>
      </c>
      <c r="E1270">
        <v>235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s="42">
        <v>46276</v>
      </c>
      <c r="B1271">
        <v>8</v>
      </c>
      <c r="C1271" t="s">
        <v>968</v>
      </c>
      <c r="D1271" t="s">
        <v>963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s="42">
        <v>46276</v>
      </c>
      <c r="B1272">
        <v>15</v>
      </c>
      <c r="C1272" t="s">
        <v>986</v>
      </c>
      <c r="D1272" t="s">
        <v>967</v>
      </c>
      <c r="E1272">
        <v>188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s="42">
        <v>46276</v>
      </c>
      <c r="B1273">
        <v>12</v>
      </c>
      <c r="C1273" t="s">
        <v>968</v>
      </c>
      <c r="D1273" t="s">
        <v>970</v>
      </c>
      <c r="E1273">
        <v>3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s="42">
        <v>46275</v>
      </c>
      <c r="B1274">
        <v>9</v>
      </c>
      <c r="C1274" t="s">
        <v>978</v>
      </c>
      <c r="D1274" t="s">
        <v>963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s="42">
        <v>46275</v>
      </c>
      <c r="B1275">
        <v>14</v>
      </c>
      <c r="C1275" t="s">
        <v>1015</v>
      </c>
      <c r="D1275" t="s">
        <v>982</v>
      </c>
      <c r="E1275">
        <v>425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s="42">
        <v>46267</v>
      </c>
      <c r="B1276">
        <v>16</v>
      </c>
      <c r="C1276" t="s">
        <v>972</v>
      </c>
      <c r="D1276" t="s">
        <v>985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s="42">
        <v>46276</v>
      </c>
      <c r="B1277">
        <v>8</v>
      </c>
      <c r="C1277" t="s">
        <v>966</v>
      </c>
      <c r="D1277" t="s">
        <v>640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s="42">
        <v>46266</v>
      </c>
      <c r="B1278">
        <v>15</v>
      </c>
      <c r="C1278" t="s">
        <v>999</v>
      </c>
      <c r="D1278" t="s">
        <v>976</v>
      </c>
      <c r="E1278">
        <v>330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s="42">
        <v>46268</v>
      </c>
      <c r="B1279">
        <v>16</v>
      </c>
      <c r="C1279" t="s">
        <v>1098</v>
      </c>
      <c r="D1279" t="s">
        <v>983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s="42">
        <v>46276</v>
      </c>
      <c r="B1280">
        <v>13</v>
      </c>
      <c r="C1280" t="s">
        <v>966</v>
      </c>
      <c r="D1280" t="s">
        <v>959</v>
      </c>
      <c r="E1280">
        <v>10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s="42">
        <v>46269</v>
      </c>
      <c r="B1281">
        <v>10</v>
      </c>
      <c r="C1281" t="s">
        <v>1015</v>
      </c>
      <c r="D1281" t="s">
        <v>967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s="42">
        <v>46267</v>
      </c>
      <c r="B1282">
        <v>9</v>
      </c>
      <c r="C1282" t="s">
        <v>986</v>
      </c>
      <c r="D1282" t="s">
        <v>971</v>
      </c>
      <c r="E1282">
        <v>8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s="42">
        <v>46275</v>
      </c>
      <c r="B1283">
        <v>13</v>
      </c>
      <c r="C1283" t="s">
        <v>962</v>
      </c>
      <c r="D1283" t="s">
        <v>967</v>
      </c>
      <c r="E1283">
        <v>33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s="42">
        <v>46274</v>
      </c>
      <c r="B1284">
        <v>15</v>
      </c>
      <c r="C1284" t="s">
        <v>966</v>
      </c>
      <c r="D1284" t="s">
        <v>963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s="42">
        <v>46275</v>
      </c>
      <c r="B1285">
        <v>15</v>
      </c>
      <c r="C1285" t="s">
        <v>966</v>
      </c>
      <c r="D1285" t="s">
        <v>971</v>
      </c>
      <c r="E1285">
        <v>9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s="42">
        <v>46275</v>
      </c>
      <c r="B1286">
        <v>10</v>
      </c>
      <c r="C1286" t="s">
        <v>964</v>
      </c>
      <c r="D1286" t="s">
        <v>977</v>
      </c>
      <c r="E1286">
        <v>6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s="42">
        <v>46276</v>
      </c>
      <c r="B1287">
        <v>9</v>
      </c>
      <c r="C1287" t="s">
        <v>962</v>
      </c>
      <c r="D1287" t="s">
        <v>975</v>
      </c>
      <c r="E1287">
        <v>3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s="42">
        <v>46269</v>
      </c>
      <c r="B1288">
        <v>11</v>
      </c>
      <c r="C1288" t="s">
        <v>972</v>
      </c>
      <c r="D1288" t="s">
        <v>979</v>
      </c>
      <c r="E1288">
        <v>4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s="42">
        <v>46267</v>
      </c>
      <c r="B1289">
        <v>8</v>
      </c>
      <c r="C1289" t="s">
        <v>1001</v>
      </c>
      <c r="D1289" t="s">
        <v>970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s="42">
        <v>46273</v>
      </c>
      <c r="B1290">
        <v>10</v>
      </c>
      <c r="C1290" t="s">
        <v>1015</v>
      </c>
      <c r="D1290" t="s">
        <v>967</v>
      </c>
      <c r="E1290">
        <v>29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s="42">
        <v>46276</v>
      </c>
      <c r="B1291">
        <v>9</v>
      </c>
      <c r="C1291" t="s">
        <v>958</v>
      </c>
      <c r="D1291" t="s">
        <v>961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s="42">
        <v>46267</v>
      </c>
      <c r="B1292">
        <v>9</v>
      </c>
      <c r="C1292" t="s">
        <v>960</v>
      </c>
      <c r="D1292" t="s">
        <v>985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s="42">
        <v>46268</v>
      </c>
      <c r="B1293">
        <v>8</v>
      </c>
      <c r="C1293" t="s">
        <v>962</v>
      </c>
      <c r="D1293" t="s">
        <v>3</v>
      </c>
      <c r="E1293">
        <v>13</v>
      </c>
      <c r="F1293">
        <v>13</v>
      </c>
      <c r="G1293">
        <v>7</v>
      </c>
      <c r="H1293">
        <v>4</v>
      </c>
      <c r="I1293">
        <v>0</v>
      </c>
      <c r="J1293">
        <v>0</v>
      </c>
    </row>
    <row r="1294" spans="1:10" x14ac:dyDescent="0.25">
      <c r="A1294" s="42">
        <v>46275</v>
      </c>
      <c r="B1294">
        <v>15</v>
      </c>
      <c r="C1294" t="s">
        <v>978</v>
      </c>
      <c r="D1294" t="s">
        <v>982</v>
      </c>
      <c r="E1294">
        <v>1158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s="42">
        <v>46267</v>
      </c>
      <c r="B1295">
        <v>14</v>
      </c>
      <c r="C1295" t="s">
        <v>978</v>
      </c>
      <c r="D1295" t="s">
        <v>975</v>
      </c>
      <c r="E1295">
        <v>3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s="42">
        <v>46269</v>
      </c>
      <c r="B1296">
        <v>14</v>
      </c>
      <c r="C1296" t="s">
        <v>958</v>
      </c>
      <c r="D1296" t="s">
        <v>975</v>
      </c>
      <c r="E1296">
        <v>4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s="42">
        <v>46273</v>
      </c>
      <c r="B1297">
        <v>15</v>
      </c>
      <c r="C1297" t="s">
        <v>1000</v>
      </c>
      <c r="D1297" t="s">
        <v>963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s="42">
        <v>46275</v>
      </c>
      <c r="B1298">
        <v>17</v>
      </c>
      <c r="C1298" t="s">
        <v>978</v>
      </c>
      <c r="D1298" t="s">
        <v>965</v>
      </c>
      <c r="E1298">
        <v>4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s="42">
        <v>46275</v>
      </c>
      <c r="B1299">
        <v>9</v>
      </c>
      <c r="C1299" t="s">
        <v>986</v>
      </c>
      <c r="D1299" t="s">
        <v>3</v>
      </c>
      <c r="E1299">
        <v>15</v>
      </c>
      <c r="F1299">
        <v>15</v>
      </c>
      <c r="G1299">
        <v>13</v>
      </c>
      <c r="H1299">
        <v>0</v>
      </c>
      <c r="I1299">
        <v>0</v>
      </c>
      <c r="J1299">
        <v>0</v>
      </c>
    </row>
    <row r="1300" spans="1:10" x14ac:dyDescent="0.25">
      <c r="A1300" s="42">
        <v>46266</v>
      </c>
      <c r="B1300">
        <v>11</v>
      </c>
      <c r="C1300" t="s">
        <v>1015</v>
      </c>
      <c r="D1300" t="s">
        <v>967</v>
      </c>
      <c r="E1300">
        <v>66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s="42">
        <v>46274</v>
      </c>
      <c r="B1301">
        <v>10</v>
      </c>
      <c r="C1301" t="s">
        <v>1015</v>
      </c>
      <c r="D1301" t="s">
        <v>963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s="42">
        <v>46275</v>
      </c>
      <c r="B1302">
        <v>10</v>
      </c>
      <c r="C1302" t="s">
        <v>978</v>
      </c>
      <c r="D1302" t="s">
        <v>973</v>
      </c>
      <c r="E1302">
        <v>455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s="42">
        <v>46268</v>
      </c>
      <c r="B1303">
        <v>14</v>
      </c>
      <c r="C1303" t="s">
        <v>986</v>
      </c>
      <c r="D1303" t="s">
        <v>975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s="42">
        <v>46275</v>
      </c>
      <c r="B1304">
        <v>12</v>
      </c>
      <c r="C1304" t="s">
        <v>1015</v>
      </c>
      <c r="D1304" t="s">
        <v>959</v>
      </c>
      <c r="E1304">
        <v>159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s="42">
        <v>46273</v>
      </c>
      <c r="B1305">
        <v>17</v>
      </c>
      <c r="C1305" t="s">
        <v>978</v>
      </c>
      <c r="D1305" t="s">
        <v>640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s="42">
        <v>46273</v>
      </c>
      <c r="B1306">
        <v>12</v>
      </c>
      <c r="C1306" t="s">
        <v>1098</v>
      </c>
      <c r="D1306" t="s">
        <v>975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s="42">
        <v>46275</v>
      </c>
      <c r="B1307">
        <v>10</v>
      </c>
      <c r="C1307" t="s">
        <v>968</v>
      </c>
      <c r="D1307" t="s">
        <v>963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s="42">
        <v>46267</v>
      </c>
      <c r="B1308">
        <v>10</v>
      </c>
      <c r="C1308" t="s">
        <v>999</v>
      </c>
      <c r="D1308" t="s">
        <v>980</v>
      </c>
      <c r="E1308">
        <v>4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s="42">
        <v>46274</v>
      </c>
      <c r="B1309">
        <v>12</v>
      </c>
      <c r="C1309" t="s">
        <v>962</v>
      </c>
      <c r="D1309" t="s">
        <v>640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s="42">
        <v>46273</v>
      </c>
      <c r="B1310">
        <v>14</v>
      </c>
      <c r="C1310" t="s">
        <v>1000</v>
      </c>
      <c r="D1310" t="s">
        <v>982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s="42">
        <v>46275</v>
      </c>
      <c r="B1311">
        <v>15</v>
      </c>
      <c r="C1311" t="s">
        <v>964</v>
      </c>
      <c r="D1311" t="s">
        <v>961</v>
      </c>
      <c r="E1311">
        <v>4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s="42">
        <v>46275</v>
      </c>
      <c r="B1312">
        <v>12</v>
      </c>
      <c r="C1312" t="s">
        <v>960</v>
      </c>
      <c r="D1312" t="s">
        <v>3</v>
      </c>
      <c r="E1312">
        <v>7</v>
      </c>
      <c r="F1312">
        <v>7</v>
      </c>
      <c r="G1312">
        <v>3</v>
      </c>
      <c r="H1312">
        <v>4</v>
      </c>
      <c r="I1312">
        <v>0</v>
      </c>
      <c r="J1312">
        <v>0</v>
      </c>
    </row>
    <row r="1313" spans="1:10" x14ac:dyDescent="0.25">
      <c r="A1313" s="42">
        <v>46266</v>
      </c>
      <c r="B1313">
        <v>8</v>
      </c>
      <c r="C1313" t="s">
        <v>958</v>
      </c>
      <c r="D1313" t="s">
        <v>973</v>
      </c>
      <c r="E1313">
        <v>156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s="42">
        <v>46266</v>
      </c>
      <c r="B1314">
        <v>9</v>
      </c>
      <c r="C1314" t="s">
        <v>962</v>
      </c>
      <c r="D1314" t="s">
        <v>980</v>
      </c>
      <c r="E1314">
        <v>4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s="42">
        <v>46266</v>
      </c>
      <c r="B1315">
        <v>11</v>
      </c>
      <c r="C1315" t="s">
        <v>999</v>
      </c>
      <c r="D1315" t="s">
        <v>983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s="42">
        <v>46274</v>
      </c>
      <c r="B1316">
        <v>11</v>
      </c>
      <c r="C1316" t="s">
        <v>1000</v>
      </c>
      <c r="D1316" t="s">
        <v>974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s="42">
        <v>46276</v>
      </c>
      <c r="B1317">
        <v>14</v>
      </c>
      <c r="C1317" t="s">
        <v>962</v>
      </c>
      <c r="D1317" t="s">
        <v>982</v>
      </c>
      <c r="E1317">
        <v>681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s="42">
        <v>46266</v>
      </c>
      <c r="B1318">
        <v>8</v>
      </c>
      <c r="C1318" t="s">
        <v>966</v>
      </c>
      <c r="D1318" t="s">
        <v>967</v>
      </c>
      <c r="E1318">
        <v>505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s="42">
        <v>46273</v>
      </c>
      <c r="B1319">
        <v>9</v>
      </c>
      <c r="C1319" t="s">
        <v>986</v>
      </c>
      <c r="D1319" t="s">
        <v>959</v>
      </c>
      <c r="E1319">
        <v>80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s="42">
        <v>46274</v>
      </c>
      <c r="B1320">
        <v>12</v>
      </c>
      <c r="C1320" t="s">
        <v>972</v>
      </c>
      <c r="D1320" t="s">
        <v>967</v>
      </c>
      <c r="E1320">
        <v>45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s="42">
        <v>46267</v>
      </c>
      <c r="B1321">
        <v>13</v>
      </c>
      <c r="C1321" t="s">
        <v>1098</v>
      </c>
      <c r="D1321" t="s">
        <v>963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s="42">
        <v>46269</v>
      </c>
      <c r="B1322">
        <v>11</v>
      </c>
      <c r="C1322" t="s">
        <v>1015</v>
      </c>
      <c r="D1322" t="s">
        <v>976</v>
      </c>
      <c r="E1322">
        <v>22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s="42">
        <v>46269</v>
      </c>
      <c r="B1323">
        <v>10</v>
      </c>
      <c r="C1323" t="s">
        <v>998</v>
      </c>
      <c r="D1323" t="s">
        <v>963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s="42">
        <v>46266</v>
      </c>
      <c r="B1324">
        <v>15</v>
      </c>
      <c r="C1324" t="s">
        <v>964</v>
      </c>
      <c r="D1324" t="s">
        <v>973</v>
      </c>
      <c r="E1324">
        <v>324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s="42">
        <v>46267</v>
      </c>
      <c r="B1325">
        <v>11</v>
      </c>
      <c r="C1325" t="s">
        <v>1000</v>
      </c>
      <c r="D1325" t="s">
        <v>973</v>
      </c>
      <c r="E1325">
        <v>296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s="42">
        <v>46269</v>
      </c>
      <c r="B1326">
        <v>12</v>
      </c>
      <c r="C1326" t="s">
        <v>966</v>
      </c>
      <c r="D1326" t="s">
        <v>977</v>
      </c>
      <c r="E1326">
        <v>13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s="42">
        <v>46268</v>
      </c>
      <c r="B1327">
        <v>12</v>
      </c>
      <c r="C1327" t="s">
        <v>968</v>
      </c>
      <c r="D1327" t="s">
        <v>975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s="42">
        <v>46275</v>
      </c>
      <c r="B1328">
        <v>13</v>
      </c>
      <c r="C1328" t="s">
        <v>960</v>
      </c>
      <c r="D1328" t="s">
        <v>965</v>
      </c>
      <c r="E1328">
        <v>26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s="42">
        <v>46274</v>
      </c>
      <c r="B1329">
        <v>11</v>
      </c>
      <c r="C1329" t="s">
        <v>1098</v>
      </c>
      <c r="D1329" t="s">
        <v>973</v>
      </c>
      <c r="E1329">
        <v>118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s="42">
        <v>46269</v>
      </c>
      <c r="B1330">
        <v>16</v>
      </c>
      <c r="C1330" t="s">
        <v>1098</v>
      </c>
      <c r="D1330" t="s">
        <v>982</v>
      </c>
      <c r="E1330">
        <v>39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s="42">
        <v>46266</v>
      </c>
      <c r="B1331">
        <v>14</v>
      </c>
      <c r="C1331" t="s">
        <v>972</v>
      </c>
      <c r="D1331" t="s">
        <v>970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s="42">
        <v>46276</v>
      </c>
      <c r="B1332">
        <v>11</v>
      </c>
      <c r="C1332" t="s">
        <v>1528</v>
      </c>
      <c r="D1332" t="s">
        <v>640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s="42">
        <v>46275</v>
      </c>
      <c r="B1333">
        <v>10</v>
      </c>
      <c r="C1333" t="s">
        <v>998</v>
      </c>
      <c r="D1333" t="s">
        <v>976</v>
      </c>
      <c r="E1333">
        <v>417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s="42">
        <v>46274</v>
      </c>
      <c r="B1334">
        <v>11</v>
      </c>
      <c r="C1334" t="s">
        <v>986</v>
      </c>
      <c r="D1334" t="s">
        <v>3</v>
      </c>
      <c r="E1334">
        <v>13</v>
      </c>
      <c r="F1334">
        <v>13</v>
      </c>
      <c r="G1334">
        <v>8</v>
      </c>
      <c r="H1334">
        <v>4</v>
      </c>
      <c r="I1334">
        <v>0</v>
      </c>
      <c r="J1334">
        <v>0</v>
      </c>
    </row>
    <row r="1335" spans="1:10" x14ac:dyDescent="0.25">
      <c r="A1335" s="42">
        <v>46274</v>
      </c>
      <c r="B1335">
        <v>8</v>
      </c>
      <c r="C1335" t="s">
        <v>972</v>
      </c>
      <c r="D1335" t="s">
        <v>970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s="42">
        <v>46266</v>
      </c>
      <c r="B1336">
        <v>11</v>
      </c>
      <c r="C1336" t="s">
        <v>964</v>
      </c>
      <c r="D1336" t="s">
        <v>973</v>
      </c>
      <c r="E1336">
        <v>495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s="42">
        <v>46276</v>
      </c>
      <c r="B1337">
        <v>16</v>
      </c>
      <c r="C1337" t="s">
        <v>958</v>
      </c>
      <c r="D1337" t="s">
        <v>974</v>
      </c>
      <c r="E1337">
        <v>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s="42">
        <v>46268</v>
      </c>
      <c r="B1338">
        <v>13</v>
      </c>
      <c r="C1338" t="s">
        <v>962</v>
      </c>
      <c r="D1338" t="s">
        <v>970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 s="42">
        <v>46268</v>
      </c>
      <c r="B1339">
        <v>13</v>
      </c>
      <c r="C1339" t="s">
        <v>962</v>
      </c>
      <c r="D1339" t="s">
        <v>963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s="42">
        <v>46275</v>
      </c>
      <c r="B1340">
        <v>10</v>
      </c>
      <c r="C1340" t="s">
        <v>998</v>
      </c>
      <c r="D1340" t="s">
        <v>3</v>
      </c>
      <c r="E1340">
        <v>23</v>
      </c>
      <c r="F1340">
        <v>21</v>
      </c>
      <c r="G1340">
        <v>17</v>
      </c>
      <c r="H1340">
        <v>4</v>
      </c>
      <c r="I1340">
        <v>0</v>
      </c>
      <c r="J1340">
        <v>0</v>
      </c>
    </row>
    <row r="1341" spans="1:10" x14ac:dyDescent="0.25">
      <c r="A1341" s="42">
        <v>46268</v>
      </c>
      <c r="B1341">
        <v>8</v>
      </c>
      <c r="C1341" t="s">
        <v>978</v>
      </c>
      <c r="D1341" t="s">
        <v>971</v>
      </c>
      <c r="E1341">
        <v>3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 s="42">
        <v>46269</v>
      </c>
      <c r="B1342">
        <v>16</v>
      </c>
      <c r="C1342" t="s">
        <v>978</v>
      </c>
      <c r="D1342" t="s">
        <v>967</v>
      </c>
      <c r="E1342">
        <v>246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s="42">
        <v>46266</v>
      </c>
      <c r="B1343">
        <v>9</v>
      </c>
      <c r="C1343" t="s">
        <v>978</v>
      </c>
      <c r="D1343" t="s">
        <v>959</v>
      </c>
      <c r="E1343">
        <v>147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 s="42">
        <v>46274</v>
      </c>
      <c r="B1344">
        <v>8</v>
      </c>
      <c r="C1344" t="s">
        <v>966</v>
      </c>
      <c r="D1344" t="s">
        <v>640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s="42">
        <v>46275</v>
      </c>
      <c r="B1345">
        <v>11</v>
      </c>
      <c r="C1345" t="s">
        <v>964</v>
      </c>
      <c r="D1345" t="s">
        <v>975</v>
      </c>
      <c r="E1345">
        <v>6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 s="42">
        <v>46274</v>
      </c>
      <c r="B1346">
        <v>10</v>
      </c>
      <c r="C1346" t="s">
        <v>986</v>
      </c>
      <c r="D1346" t="s">
        <v>963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s="42">
        <v>46267</v>
      </c>
      <c r="B1347">
        <v>12</v>
      </c>
      <c r="C1347" t="s">
        <v>1085</v>
      </c>
      <c r="D1347" t="s">
        <v>970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 s="42">
        <v>46269</v>
      </c>
      <c r="B1348">
        <v>12</v>
      </c>
      <c r="C1348" t="s">
        <v>962</v>
      </c>
      <c r="D1348" t="s">
        <v>982</v>
      </c>
      <c r="E1348">
        <v>187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s="42">
        <v>46266</v>
      </c>
      <c r="B1349">
        <v>12</v>
      </c>
      <c r="C1349" t="s">
        <v>1098</v>
      </c>
      <c r="D1349" t="s">
        <v>965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 s="42">
        <v>46275</v>
      </c>
      <c r="B1350">
        <v>10</v>
      </c>
      <c r="C1350" t="s">
        <v>958</v>
      </c>
      <c r="D1350" t="s">
        <v>973</v>
      </c>
      <c r="E1350">
        <v>390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s="42">
        <v>46275</v>
      </c>
      <c r="B1351">
        <v>11</v>
      </c>
      <c r="C1351" t="s">
        <v>958</v>
      </c>
      <c r="D1351" t="s">
        <v>963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s="42">
        <v>46274</v>
      </c>
      <c r="B1352">
        <v>13</v>
      </c>
      <c r="C1352" t="s">
        <v>1098</v>
      </c>
      <c r="D1352" t="s">
        <v>976</v>
      </c>
      <c r="E1352">
        <v>84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s="42">
        <v>46275</v>
      </c>
      <c r="B1353">
        <v>16</v>
      </c>
      <c r="C1353" t="s">
        <v>958</v>
      </c>
      <c r="D1353" t="s">
        <v>977</v>
      </c>
      <c r="E1353">
        <v>8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 s="42">
        <v>46274</v>
      </c>
      <c r="B1354">
        <v>16</v>
      </c>
      <c r="C1354" t="s">
        <v>958</v>
      </c>
      <c r="D1354" t="s">
        <v>975</v>
      </c>
      <c r="E1354">
        <v>4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s="42">
        <v>46268</v>
      </c>
      <c r="B1355">
        <v>14</v>
      </c>
      <c r="C1355" t="s">
        <v>958</v>
      </c>
      <c r="D1355" t="s">
        <v>959</v>
      </c>
      <c r="E1355">
        <v>209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 s="42">
        <v>46269</v>
      </c>
      <c r="B1356">
        <v>15</v>
      </c>
      <c r="C1356" t="s">
        <v>958</v>
      </c>
      <c r="D1356" t="s">
        <v>640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 s="42">
        <v>46273</v>
      </c>
      <c r="B1357">
        <v>9</v>
      </c>
      <c r="C1357" t="s">
        <v>962</v>
      </c>
      <c r="D1357" t="s">
        <v>980</v>
      </c>
      <c r="E1357">
        <v>10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 s="42">
        <v>46274</v>
      </c>
      <c r="B1358">
        <v>16</v>
      </c>
      <c r="C1358" t="s">
        <v>978</v>
      </c>
      <c r="D1358" t="s">
        <v>980</v>
      </c>
      <c r="E1358">
        <v>65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s="42">
        <v>46269</v>
      </c>
      <c r="B1359">
        <v>8</v>
      </c>
      <c r="C1359" t="s">
        <v>998</v>
      </c>
      <c r="D1359" t="s">
        <v>3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0</v>
      </c>
    </row>
    <row r="1360" spans="1:10" x14ac:dyDescent="0.25">
      <c r="A1360" s="42">
        <v>46275</v>
      </c>
      <c r="B1360">
        <v>16</v>
      </c>
      <c r="C1360" t="s">
        <v>968</v>
      </c>
      <c r="D1360" t="s">
        <v>640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s="42">
        <v>46275</v>
      </c>
      <c r="B1361">
        <v>11</v>
      </c>
      <c r="C1361" t="s">
        <v>1528</v>
      </c>
      <c r="D1361" t="s">
        <v>959</v>
      </c>
      <c r="E1361">
        <v>50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 s="42">
        <v>46273</v>
      </c>
      <c r="B1362">
        <v>14</v>
      </c>
      <c r="C1362" t="s">
        <v>958</v>
      </c>
      <c r="D1362" t="s">
        <v>3</v>
      </c>
      <c r="E1362">
        <v>29</v>
      </c>
      <c r="F1362">
        <v>29</v>
      </c>
      <c r="G1362">
        <v>26</v>
      </c>
      <c r="H1362">
        <v>0</v>
      </c>
      <c r="I1362">
        <v>0</v>
      </c>
      <c r="J1362">
        <v>0</v>
      </c>
    </row>
    <row r="1363" spans="1:10" x14ac:dyDescent="0.25">
      <c r="A1363" s="42">
        <v>46273</v>
      </c>
      <c r="B1363">
        <v>15</v>
      </c>
      <c r="C1363" t="s">
        <v>1098</v>
      </c>
      <c r="D1363" t="s">
        <v>976</v>
      </c>
      <c r="E1363">
        <v>85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 s="42">
        <v>46266</v>
      </c>
      <c r="B1364">
        <v>12</v>
      </c>
      <c r="C1364" t="s">
        <v>962</v>
      </c>
      <c r="D1364" t="s">
        <v>975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s="42">
        <v>46266</v>
      </c>
      <c r="B1365">
        <v>9</v>
      </c>
      <c r="C1365" t="s">
        <v>962</v>
      </c>
      <c r="D1365" t="s">
        <v>973</v>
      </c>
      <c r="E1365">
        <v>282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 s="42">
        <v>46267</v>
      </c>
      <c r="B1366">
        <v>15</v>
      </c>
      <c r="C1366" t="s">
        <v>1098</v>
      </c>
      <c r="D1366" t="s">
        <v>973</v>
      </c>
      <c r="E1366">
        <v>29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 s="42">
        <v>46269</v>
      </c>
      <c r="B1367">
        <v>13</v>
      </c>
      <c r="C1367" t="s">
        <v>986</v>
      </c>
      <c r="D1367" t="s">
        <v>980</v>
      </c>
      <c r="E1367">
        <v>3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 s="42">
        <v>46276</v>
      </c>
      <c r="B1368">
        <v>16</v>
      </c>
      <c r="C1368" t="s">
        <v>958</v>
      </c>
      <c r="D1368" t="s">
        <v>967</v>
      </c>
      <c r="E1368">
        <v>282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s="42">
        <v>46273</v>
      </c>
      <c r="B1369">
        <v>13</v>
      </c>
      <c r="C1369" t="s">
        <v>966</v>
      </c>
      <c r="D1369" t="s">
        <v>976</v>
      </c>
      <c r="E1369">
        <v>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 s="42">
        <v>46273</v>
      </c>
      <c r="B1370">
        <v>9</v>
      </c>
      <c r="C1370" t="s">
        <v>972</v>
      </c>
      <c r="D1370" t="s">
        <v>981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s="42">
        <v>46276</v>
      </c>
      <c r="B1371">
        <v>9</v>
      </c>
      <c r="C1371" t="s">
        <v>958</v>
      </c>
      <c r="D1371" t="s">
        <v>3</v>
      </c>
      <c r="E1371">
        <v>38</v>
      </c>
      <c r="F1371">
        <v>38</v>
      </c>
      <c r="G1371">
        <v>27</v>
      </c>
      <c r="H1371">
        <v>10</v>
      </c>
      <c r="I1371">
        <v>0</v>
      </c>
      <c r="J1371">
        <v>0</v>
      </c>
    </row>
    <row r="1372" spans="1:10" x14ac:dyDescent="0.25">
      <c r="A1372" s="42">
        <v>46276</v>
      </c>
      <c r="B1372">
        <v>16</v>
      </c>
      <c r="C1372" t="s">
        <v>966</v>
      </c>
      <c r="D1372" t="s">
        <v>963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s="42">
        <v>46268</v>
      </c>
      <c r="B1373">
        <v>10</v>
      </c>
      <c r="C1373" t="s">
        <v>966</v>
      </c>
      <c r="D1373" t="s">
        <v>965</v>
      </c>
      <c r="E1373">
        <v>14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 s="42">
        <v>46275</v>
      </c>
      <c r="B1374">
        <v>14</v>
      </c>
      <c r="C1374" t="s">
        <v>964</v>
      </c>
      <c r="D1374" t="s">
        <v>973</v>
      </c>
      <c r="E1374">
        <v>408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 s="42">
        <v>46266</v>
      </c>
      <c r="B1375">
        <v>9</v>
      </c>
      <c r="C1375" t="s">
        <v>1001</v>
      </c>
      <c r="D1375" t="s">
        <v>983</v>
      </c>
      <c r="E1375">
        <v>2</v>
      </c>
      <c r="F1375">
        <v>2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s="42">
        <v>46276</v>
      </c>
      <c r="B1376">
        <v>10</v>
      </c>
      <c r="C1376" t="s">
        <v>1098</v>
      </c>
      <c r="D1376" t="s">
        <v>970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s="42">
        <v>46275</v>
      </c>
      <c r="B1377">
        <v>11</v>
      </c>
      <c r="C1377" t="s">
        <v>964</v>
      </c>
      <c r="D1377" t="s">
        <v>961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 s="42">
        <v>46266</v>
      </c>
      <c r="B1378">
        <v>15</v>
      </c>
      <c r="C1378" t="s">
        <v>986</v>
      </c>
      <c r="D1378" t="s">
        <v>980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s="42">
        <v>46269</v>
      </c>
      <c r="B1379">
        <v>8</v>
      </c>
      <c r="C1379" t="s">
        <v>966</v>
      </c>
      <c r="D1379" t="s">
        <v>980</v>
      </c>
      <c r="E1379">
        <v>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 s="42">
        <v>46268</v>
      </c>
      <c r="B1380">
        <v>10</v>
      </c>
      <c r="C1380" t="s">
        <v>978</v>
      </c>
      <c r="D1380" t="s">
        <v>971</v>
      </c>
      <c r="E1380">
        <v>22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 s="42">
        <v>46267</v>
      </c>
      <c r="B1381">
        <v>11</v>
      </c>
      <c r="C1381" t="s">
        <v>960</v>
      </c>
      <c r="D1381" t="s">
        <v>640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 s="42">
        <v>46269</v>
      </c>
      <c r="B1382">
        <v>8</v>
      </c>
      <c r="C1382" t="s">
        <v>986</v>
      </c>
      <c r="D1382" t="s">
        <v>981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s="42">
        <v>46274</v>
      </c>
      <c r="B1383">
        <v>9</v>
      </c>
      <c r="C1383" t="s">
        <v>968</v>
      </c>
      <c r="D1383" t="s">
        <v>3</v>
      </c>
      <c r="E1383">
        <v>20</v>
      </c>
      <c r="F1383">
        <v>20</v>
      </c>
      <c r="G1383">
        <v>17</v>
      </c>
      <c r="H1383">
        <v>0</v>
      </c>
      <c r="I1383">
        <v>0</v>
      </c>
      <c r="J1383">
        <v>0</v>
      </c>
    </row>
    <row r="1384" spans="1:10" x14ac:dyDescent="0.25">
      <c r="A1384" s="42">
        <v>46276</v>
      </c>
      <c r="B1384">
        <v>9</v>
      </c>
      <c r="C1384" t="s">
        <v>1015</v>
      </c>
      <c r="D1384" t="s">
        <v>977</v>
      </c>
      <c r="E1384">
        <v>10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s="42">
        <v>46268</v>
      </c>
      <c r="B1385">
        <v>14</v>
      </c>
      <c r="C1385" t="s">
        <v>966</v>
      </c>
      <c r="D1385" t="s">
        <v>977</v>
      </c>
      <c r="E1385">
        <v>19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 s="42">
        <v>46267</v>
      </c>
      <c r="B1386">
        <v>8</v>
      </c>
      <c r="C1386" t="s">
        <v>998</v>
      </c>
      <c r="D1386" t="s">
        <v>965</v>
      </c>
      <c r="E1386">
        <v>8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 s="42">
        <v>46273</v>
      </c>
      <c r="B1387">
        <v>15</v>
      </c>
      <c r="C1387" t="s">
        <v>958</v>
      </c>
      <c r="D1387" t="s">
        <v>982</v>
      </c>
      <c r="E1387">
        <v>561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 s="42">
        <v>46276</v>
      </c>
      <c r="B1388">
        <v>14</v>
      </c>
      <c r="C1388" t="s">
        <v>972</v>
      </c>
      <c r="D1388" t="s">
        <v>965</v>
      </c>
      <c r="E1388">
        <v>4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s="42">
        <v>46273</v>
      </c>
      <c r="B1389">
        <v>15</v>
      </c>
      <c r="C1389" t="s">
        <v>960</v>
      </c>
      <c r="D1389" t="s">
        <v>973</v>
      </c>
      <c r="E1389">
        <v>79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s="42">
        <v>46266</v>
      </c>
      <c r="B1390">
        <v>10</v>
      </c>
      <c r="C1390" t="s">
        <v>1085</v>
      </c>
      <c r="D1390" t="s">
        <v>982</v>
      </c>
      <c r="E1390">
        <v>51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s="42">
        <v>46274</v>
      </c>
      <c r="B1391">
        <v>15</v>
      </c>
      <c r="C1391" t="s">
        <v>958</v>
      </c>
      <c r="D1391" t="s">
        <v>3</v>
      </c>
      <c r="E1391">
        <v>27</v>
      </c>
      <c r="F1391">
        <v>27</v>
      </c>
      <c r="G1391">
        <v>24</v>
      </c>
      <c r="H1391">
        <v>0</v>
      </c>
      <c r="I1391">
        <v>0</v>
      </c>
      <c r="J1391">
        <v>0</v>
      </c>
    </row>
    <row r="1392" spans="1:10" x14ac:dyDescent="0.25">
      <c r="A1392" s="42">
        <v>46274</v>
      </c>
      <c r="B1392">
        <v>12</v>
      </c>
      <c r="C1392" t="s">
        <v>978</v>
      </c>
      <c r="D1392" t="s">
        <v>982</v>
      </c>
      <c r="E1392">
        <v>186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s="42">
        <v>46274</v>
      </c>
      <c r="B1393">
        <v>9</v>
      </c>
      <c r="C1393" t="s">
        <v>964</v>
      </c>
      <c r="D1393" t="s">
        <v>970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s="42">
        <v>46269</v>
      </c>
      <c r="B1394">
        <v>8</v>
      </c>
      <c r="C1394" t="s">
        <v>978</v>
      </c>
      <c r="D1394" t="s">
        <v>981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s="42">
        <v>46274</v>
      </c>
      <c r="B1395">
        <v>10</v>
      </c>
      <c r="C1395" t="s">
        <v>958</v>
      </c>
      <c r="D1395" t="s">
        <v>965</v>
      </c>
      <c r="E1395">
        <v>108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s="42">
        <v>46273</v>
      </c>
      <c r="B1396">
        <v>15</v>
      </c>
      <c r="C1396" t="s">
        <v>966</v>
      </c>
      <c r="D1396" t="s">
        <v>980</v>
      </c>
      <c r="E1396">
        <v>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s="42">
        <v>46276</v>
      </c>
      <c r="B1397">
        <v>8</v>
      </c>
      <c r="C1397" t="s">
        <v>1015</v>
      </c>
      <c r="D1397" t="s">
        <v>971</v>
      </c>
      <c r="E1397">
        <v>6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s="42">
        <v>46268</v>
      </c>
      <c r="B1398">
        <v>15</v>
      </c>
      <c r="C1398" t="s">
        <v>1098</v>
      </c>
      <c r="D1398" t="s">
        <v>973</v>
      </c>
      <c r="E1398">
        <v>113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s="42">
        <v>46273</v>
      </c>
      <c r="B1399">
        <v>16</v>
      </c>
      <c r="C1399" t="s">
        <v>1000</v>
      </c>
      <c r="D1399" t="s">
        <v>976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 s="42">
        <v>46274</v>
      </c>
      <c r="B1400">
        <v>12</v>
      </c>
      <c r="C1400" t="s">
        <v>964</v>
      </c>
      <c r="D1400" t="s">
        <v>976</v>
      </c>
      <c r="E1400">
        <v>1722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s="42">
        <v>46273</v>
      </c>
      <c r="B1401">
        <v>8</v>
      </c>
      <c r="C1401" t="s">
        <v>958</v>
      </c>
      <c r="D1401" t="s">
        <v>965</v>
      </c>
      <c r="E1401">
        <v>53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s="42">
        <v>46267</v>
      </c>
      <c r="B1402">
        <v>14</v>
      </c>
      <c r="C1402" t="s">
        <v>1001</v>
      </c>
      <c r="D1402" t="s">
        <v>985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s="42">
        <v>46266</v>
      </c>
      <c r="B1403">
        <v>10</v>
      </c>
      <c r="C1403" t="s">
        <v>1000</v>
      </c>
      <c r="D1403" t="s">
        <v>980</v>
      </c>
      <c r="E1403">
        <v>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s="42">
        <v>46273</v>
      </c>
      <c r="B1404">
        <v>15</v>
      </c>
      <c r="C1404" t="s">
        <v>972</v>
      </c>
      <c r="D1404" t="s">
        <v>973</v>
      </c>
      <c r="E1404">
        <v>26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s="42">
        <v>46275</v>
      </c>
      <c r="B1405">
        <v>9</v>
      </c>
      <c r="C1405" t="s">
        <v>966</v>
      </c>
      <c r="D1405" t="s">
        <v>977</v>
      </c>
      <c r="E1405">
        <v>10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s="42">
        <v>46268</v>
      </c>
      <c r="B1406">
        <v>12</v>
      </c>
      <c r="C1406" t="s">
        <v>972</v>
      </c>
      <c r="D1406" t="s">
        <v>640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s="42">
        <v>46274</v>
      </c>
      <c r="B1407">
        <v>11</v>
      </c>
      <c r="C1407" t="s">
        <v>964</v>
      </c>
      <c r="D1407" t="s">
        <v>971</v>
      </c>
      <c r="E1407">
        <v>25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s="42">
        <v>46268</v>
      </c>
      <c r="B1408">
        <v>15</v>
      </c>
      <c r="C1408" t="s">
        <v>958</v>
      </c>
      <c r="D1408" t="s">
        <v>980</v>
      </c>
      <c r="E1408">
        <v>25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s="42">
        <v>46268</v>
      </c>
      <c r="B1409">
        <v>14</v>
      </c>
      <c r="C1409" t="s">
        <v>966</v>
      </c>
      <c r="D1409" t="s">
        <v>970</v>
      </c>
      <c r="E1409">
        <v>22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s="42">
        <v>46273</v>
      </c>
      <c r="B1410">
        <v>15</v>
      </c>
      <c r="C1410" t="s">
        <v>1098</v>
      </c>
      <c r="D1410" t="s">
        <v>970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 s="42">
        <v>46269</v>
      </c>
      <c r="B1411">
        <v>10</v>
      </c>
      <c r="C1411" t="s">
        <v>998</v>
      </c>
      <c r="D1411" t="s">
        <v>976</v>
      </c>
      <c r="E1411">
        <v>1795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s="42">
        <v>46276</v>
      </c>
      <c r="B1412">
        <v>15</v>
      </c>
      <c r="C1412" t="s">
        <v>958</v>
      </c>
      <c r="D1412" t="s">
        <v>971</v>
      </c>
      <c r="E1412">
        <v>33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s="42">
        <v>46274</v>
      </c>
      <c r="B1413">
        <v>15</v>
      </c>
      <c r="C1413" t="s">
        <v>962</v>
      </c>
      <c r="D1413" t="s">
        <v>3</v>
      </c>
      <c r="E1413">
        <v>34</v>
      </c>
      <c r="F1413">
        <v>34</v>
      </c>
      <c r="G1413">
        <v>23</v>
      </c>
      <c r="H1413">
        <v>6</v>
      </c>
      <c r="I1413">
        <v>0</v>
      </c>
      <c r="J1413">
        <v>0</v>
      </c>
    </row>
    <row r="1414" spans="1:10" x14ac:dyDescent="0.25">
      <c r="A1414" s="42">
        <v>46266</v>
      </c>
      <c r="B1414">
        <v>10</v>
      </c>
      <c r="C1414" t="s">
        <v>958</v>
      </c>
      <c r="D1414" t="s">
        <v>640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s="42">
        <v>46274</v>
      </c>
      <c r="B1415">
        <v>8</v>
      </c>
      <c r="C1415" t="s">
        <v>964</v>
      </c>
      <c r="D1415" t="s">
        <v>971</v>
      </c>
      <c r="E1415">
        <v>16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s="42">
        <v>46275</v>
      </c>
      <c r="B1416">
        <v>13</v>
      </c>
      <c r="C1416" t="s">
        <v>968</v>
      </c>
      <c r="D1416" t="s">
        <v>980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s="42">
        <v>46269</v>
      </c>
      <c r="B1417">
        <v>14</v>
      </c>
      <c r="C1417" t="s">
        <v>966</v>
      </c>
      <c r="D1417" t="s">
        <v>977</v>
      </c>
      <c r="E1417">
        <v>18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 s="42">
        <v>46269</v>
      </c>
      <c r="B1418">
        <v>16</v>
      </c>
      <c r="C1418" t="s">
        <v>986</v>
      </c>
      <c r="D1418" t="s">
        <v>965</v>
      </c>
      <c r="E1418">
        <v>36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s="42">
        <v>46267</v>
      </c>
      <c r="B1419">
        <v>11</v>
      </c>
      <c r="C1419" t="s">
        <v>986</v>
      </c>
      <c r="D1419" t="s">
        <v>979</v>
      </c>
      <c r="E1419">
        <v>35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 s="42">
        <v>46274</v>
      </c>
      <c r="B1420">
        <v>9</v>
      </c>
      <c r="C1420" t="s">
        <v>986</v>
      </c>
      <c r="D1420" t="s">
        <v>961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 s="42">
        <v>46274</v>
      </c>
      <c r="B1421">
        <v>9</v>
      </c>
      <c r="C1421" t="s">
        <v>958</v>
      </c>
      <c r="D1421" t="s">
        <v>980</v>
      </c>
      <c r="E1421">
        <v>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 s="42">
        <v>46273</v>
      </c>
      <c r="B1422">
        <v>10</v>
      </c>
      <c r="C1422" t="s">
        <v>978</v>
      </c>
      <c r="D1422" t="s">
        <v>965</v>
      </c>
      <c r="E1422">
        <v>43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s="42">
        <v>46273</v>
      </c>
      <c r="B1423">
        <v>14</v>
      </c>
      <c r="C1423" t="s">
        <v>978</v>
      </c>
      <c r="D1423" t="s">
        <v>970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 s="42">
        <v>46267</v>
      </c>
      <c r="B1424">
        <v>13</v>
      </c>
      <c r="C1424" t="s">
        <v>1098</v>
      </c>
      <c r="D1424" t="s">
        <v>3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s="42">
        <v>46266</v>
      </c>
      <c r="B1425">
        <v>15</v>
      </c>
      <c r="C1425" t="s">
        <v>962</v>
      </c>
      <c r="D1425" t="s">
        <v>979</v>
      </c>
      <c r="E1425">
        <v>5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 s="42">
        <v>46273</v>
      </c>
      <c r="B1426">
        <v>8</v>
      </c>
      <c r="C1426" t="s">
        <v>978</v>
      </c>
      <c r="D1426" t="s">
        <v>961</v>
      </c>
      <c r="E1426">
        <v>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s="42">
        <v>46276</v>
      </c>
      <c r="B1427">
        <v>16</v>
      </c>
      <c r="C1427" t="s">
        <v>962</v>
      </c>
      <c r="D1427" t="s">
        <v>975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 s="42">
        <v>46275</v>
      </c>
      <c r="B1428">
        <v>14</v>
      </c>
      <c r="C1428" t="s">
        <v>1015</v>
      </c>
      <c r="D1428" t="s">
        <v>970</v>
      </c>
      <c r="E1428">
        <v>21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s="42">
        <v>46273</v>
      </c>
      <c r="B1429">
        <v>10</v>
      </c>
      <c r="C1429" t="s">
        <v>962</v>
      </c>
      <c r="D1429" t="s">
        <v>959</v>
      </c>
      <c r="E1429">
        <v>74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 s="42">
        <v>46267</v>
      </c>
      <c r="B1430">
        <v>15</v>
      </c>
      <c r="C1430" t="s">
        <v>986</v>
      </c>
      <c r="D1430" t="s">
        <v>970</v>
      </c>
      <c r="E1430">
        <v>146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s="42">
        <v>46266</v>
      </c>
      <c r="B1431">
        <v>10</v>
      </c>
      <c r="C1431" t="s">
        <v>1085</v>
      </c>
      <c r="D1431" t="s">
        <v>3</v>
      </c>
      <c r="E1431">
        <v>7</v>
      </c>
      <c r="F1431">
        <v>7</v>
      </c>
      <c r="G1431">
        <v>6</v>
      </c>
      <c r="H1431">
        <v>0</v>
      </c>
      <c r="I1431">
        <v>0</v>
      </c>
      <c r="J1431">
        <v>0</v>
      </c>
    </row>
    <row r="1432" spans="1:10" x14ac:dyDescent="0.25">
      <c r="A1432" s="42">
        <v>46273</v>
      </c>
      <c r="B1432">
        <v>11</v>
      </c>
      <c r="C1432" t="s">
        <v>966</v>
      </c>
      <c r="D1432" t="s">
        <v>640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s="42">
        <v>46269</v>
      </c>
      <c r="B1433">
        <v>12</v>
      </c>
      <c r="C1433" t="s">
        <v>972</v>
      </c>
      <c r="D1433" t="s">
        <v>640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 s="42">
        <v>46268</v>
      </c>
      <c r="B1434">
        <v>14</v>
      </c>
      <c r="C1434" t="s">
        <v>972</v>
      </c>
      <c r="D1434" t="s">
        <v>965</v>
      </c>
      <c r="E1434">
        <v>32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s="42">
        <v>46273</v>
      </c>
      <c r="B1435">
        <v>9</v>
      </c>
      <c r="C1435" t="s">
        <v>972</v>
      </c>
      <c r="D1435" t="s">
        <v>970</v>
      </c>
      <c r="E1435">
        <v>8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 s="42">
        <v>46269</v>
      </c>
      <c r="B1436">
        <v>8</v>
      </c>
      <c r="C1436" t="s">
        <v>958</v>
      </c>
      <c r="D1436" t="s">
        <v>961</v>
      </c>
      <c r="E1436">
        <v>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 s="42">
        <v>46273</v>
      </c>
      <c r="B1437">
        <v>12</v>
      </c>
      <c r="C1437" t="s">
        <v>964</v>
      </c>
      <c r="D1437" t="s">
        <v>973</v>
      </c>
      <c r="E1437">
        <v>607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 s="42">
        <v>46269</v>
      </c>
      <c r="B1438">
        <v>15</v>
      </c>
      <c r="C1438" t="s">
        <v>1098</v>
      </c>
      <c r="D1438" t="s">
        <v>970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s="42">
        <v>46274</v>
      </c>
      <c r="B1439">
        <v>16</v>
      </c>
      <c r="C1439" t="s">
        <v>1000</v>
      </c>
      <c r="D1439" t="s">
        <v>982</v>
      </c>
      <c r="E1439">
        <v>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 s="42">
        <v>46269</v>
      </c>
      <c r="B1440">
        <v>14</v>
      </c>
      <c r="C1440" t="s">
        <v>1000</v>
      </c>
      <c r="D1440" t="s">
        <v>3</v>
      </c>
      <c r="E1440">
        <v>6</v>
      </c>
      <c r="F1440">
        <v>6</v>
      </c>
      <c r="G1440">
        <v>0</v>
      </c>
      <c r="H1440">
        <v>6</v>
      </c>
      <c r="I1440">
        <v>0</v>
      </c>
      <c r="J1440">
        <v>0</v>
      </c>
    </row>
    <row r="1441" spans="1:10" x14ac:dyDescent="0.25">
      <c r="A1441" s="42">
        <v>46269</v>
      </c>
      <c r="B1441">
        <v>14</v>
      </c>
      <c r="C1441" t="s">
        <v>972</v>
      </c>
      <c r="D1441" t="s">
        <v>977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 s="42">
        <v>46276</v>
      </c>
      <c r="B1442">
        <v>13</v>
      </c>
      <c r="C1442" t="s">
        <v>1015</v>
      </c>
      <c r="D1442" t="s">
        <v>967</v>
      </c>
      <c r="E1442">
        <v>129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s="42">
        <v>46273</v>
      </c>
      <c r="B1443">
        <v>11</v>
      </c>
      <c r="C1443" t="s">
        <v>1098</v>
      </c>
      <c r="D1443" t="s">
        <v>961</v>
      </c>
      <c r="E1443">
        <v>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 s="42">
        <v>46268</v>
      </c>
      <c r="B1444">
        <v>10</v>
      </c>
      <c r="C1444" t="s">
        <v>999</v>
      </c>
      <c r="D1444" t="s">
        <v>959</v>
      </c>
      <c r="E1444">
        <v>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 s="42">
        <v>46267</v>
      </c>
      <c r="B1445">
        <v>10</v>
      </c>
      <c r="C1445" t="s">
        <v>964</v>
      </c>
      <c r="D1445" t="s">
        <v>965</v>
      </c>
      <c r="E1445">
        <v>93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 s="42">
        <v>46266</v>
      </c>
      <c r="B1446">
        <v>12</v>
      </c>
      <c r="C1446" t="s">
        <v>958</v>
      </c>
      <c r="D1446" t="s">
        <v>965</v>
      </c>
      <c r="E1446">
        <v>73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 s="42">
        <v>46276</v>
      </c>
      <c r="B1447">
        <v>16</v>
      </c>
      <c r="C1447" t="s">
        <v>972</v>
      </c>
      <c r="D1447" t="s">
        <v>976</v>
      </c>
      <c r="E1447">
        <v>68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 s="42">
        <v>46274</v>
      </c>
      <c r="B1448">
        <v>10</v>
      </c>
      <c r="C1448" t="s">
        <v>964</v>
      </c>
      <c r="D1448" t="s">
        <v>977</v>
      </c>
      <c r="E1448">
        <v>6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 s="42">
        <v>46268</v>
      </c>
      <c r="B1449">
        <v>11</v>
      </c>
      <c r="C1449" t="s">
        <v>1098</v>
      </c>
      <c r="D1449" t="s">
        <v>976</v>
      </c>
      <c r="E1449">
        <v>190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 s="42">
        <v>46266</v>
      </c>
      <c r="B1450">
        <v>13</v>
      </c>
      <c r="C1450" t="s">
        <v>962</v>
      </c>
      <c r="D1450" t="s">
        <v>959</v>
      </c>
      <c r="E1450">
        <v>26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s="42">
        <v>46275</v>
      </c>
      <c r="B1451">
        <v>12</v>
      </c>
      <c r="C1451" t="s">
        <v>986</v>
      </c>
      <c r="D1451" t="s">
        <v>977</v>
      </c>
      <c r="E1451">
        <v>236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 s="42">
        <v>46273</v>
      </c>
      <c r="B1452">
        <v>12</v>
      </c>
      <c r="C1452" t="s">
        <v>964</v>
      </c>
      <c r="D1452" t="s">
        <v>975</v>
      </c>
      <c r="E1452">
        <v>8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 s="42">
        <v>46266</v>
      </c>
      <c r="B1453">
        <v>16</v>
      </c>
      <c r="C1453" t="s">
        <v>966</v>
      </c>
      <c r="D1453" t="s">
        <v>967</v>
      </c>
      <c r="E1453">
        <v>373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 s="42">
        <v>46266</v>
      </c>
      <c r="B1454">
        <v>15</v>
      </c>
      <c r="C1454" t="s">
        <v>986</v>
      </c>
      <c r="D1454" t="s">
        <v>969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s="42">
        <v>46273</v>
      </c>
      <c r="B1455">
        <v>10</v>
      </c>
      <c r="C1455" t="s">
        <v>964</v>
      </c>
      <c r="D1455" t="s">
        <v>965</v>
      </c>
      <c r="E1455">
        <v>143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s="42">
        <v>46275</v>
      </c>
      <c r="B1456">
        <v>10</v>
      </c>
      <c r="C1456" t="s">
        <v>962</v>
      </c>
      <c r="D1456" t="s">
        <v>975</v>
      </c>
      <c r="E1456">
        <v>3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s="42">
        <v>46267</v>
      </c>
      <c r="B1457">
        <v>10</v>
      </c>
      <c r="C1457" t="s">
        <v>1000</v>
      </c>
      <c r="D1457" t="s">
        <v>971</v>
      </c>
      <c r="E1457">
        <v>6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s="42">
        <v>46269</v>
      </c>
      <c r="B1458">
        <v>12</v>
      </c>
      <c r="C1458" t="s">
        <v>958</v>
      </c>
      <c r="D1458" t="s">
        <v>961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s="42">
        <v>46266</v>
      </c>
      <c r="B1459">
        <v>8</v>
      </c>
      <c r="C1459" t="s">
        <v>998</v>
      </c>
      <c r="D1459" t="s">
        <v>982</v>
      </c>
      <c r="E1459">
        <v>32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s="42">
        <v>46275</v>
      </c>
      <c r="B1460">
        <v>13</v>
      </c>
      <c r="C1460" t="s">
        <v>962</v>
      </c>
      <c r="D1460" t="s">
        <v>961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 s="42">
        <v>46266</v>
      </c>
      <c r="B1461">
        <v>10</v>
      </c>
      <c r="C1461" t="s">
        <v>999</v>
      </c>
      <c r="D1461" t="s">
        <v>3</v>
      </c>
      <c r="E1461">
        <v>15</v>
      </c>
      <c r="F1461">
        <v>15</v>
      </c>
      <c r="G1461">
        <v>10</v>
      </c>
      <c r="H1461">
        <v>2</v>
      </c>
      <c r="I1461">
        <v>1</v>
      </c>
      <c r="J1461">
        <v>0</v>
      </c>
    </row>
    <row r="1462" spans="1:10" x14ac:dyDescent="0.25">
      <c r="A1462" s="42">
        <v>46268</v>
      </c>
      <c r="B1462">
        <v>16</v>
      </c>
      <c r="C1462" t="s">
        <v>968</v>
      </c>
      <c r="D1462" t="s">
        <v>967</v>
      </c>
      <c r="E1462">
        <v>123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s="42">
        <v>46275</v>
      </c>
      <c r="B1463">
        <v>12</v>
      </c>
      <c r="C1463" t="s">
        <v>966</v>
      </c>
      <c r="D1463" t="s">
        <v>977</v>
      </c>
      <c r="E1463">
        <v>8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 s="42">
        <v>46267</v>
      </c>
      <c r="B1464">
        <v>11</v>
      </c>
      <c r="C1464" t="s">
        <v>964</v>
      </c>
      <c r="D1464" t="s">
        <v>973</v>
      </c>
      <c r="E1464">
        <v>742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 s="42">
        <v>46267</v>
      </c>
      <c r="B1465">
        <v>14</v>
      </c>
      <c r="C1465" t="s">
        <v>958</v>
      </c>
      <c r="D1465" t="s">
        <v>961</v>
      </c>
      <c r="E1465">
        <v>3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 s="42">
        <v>46266</v>
      </c>
      <c r="B1466">
        <v>14</v>
      </c>
      <c r="C1466" t="s">
        <v>964</v>
      </c>
      <c r="D1466" t="s">
        <v>959</v>
      </c>
      <c r="E1466">
        <v>105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 s="42">
        <v>46268</v>
      </c>
      <c r="B1467">
        <v>15</v>
      </c>
      <c r="C1467" t="s">
        <v>978</v>
      </c>
      <c r="D1467" t="s">
        <v>965</v>
      </c>
      <c r="E1467">
        <v>34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 s="42">
        <v>46266</v>
      </c>
      <c r="B1468">
        <v>9</v>
      </c>
      <c r="C1468" t="s">
        <v>958</v>
      </c>
      <c r="D1468" t="s">
        <v>970</v>
      </c>
      <c r="E1468">
        <v>24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 s="42">
        <v>46274</v>
      </c>
      <c r="B1469">
        <v>9</v>
      </c>
      <c r="C1469" t="s">
        <v>962</v>
      </c>
      <c r="D1469" t="s">
        <v>963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 s="42">
        <v>46267</v>
      </c>
      <c r="B1470">
        <v>10</v>
      </c>
      <c r="C1470" t="s">
        <v>960</v>
      </c>
      <c r="D1470" t="s">
        <v>640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 s="42">
        <v>46267</v>
      </c>
      <c r="B1471">
        <v>14</v>
      </c>
      <c r="C1471" t="s">
        <v>962</v>
      </c>
      <c r="D1471" t="s">
        <v>961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 s="42">
        <v>46275</v>
      </c>
      <c r="B1472">
        <v>14</v>
      </c>
      <c r="C1472" t="s">
        <v>968</v>
      </c>
      <c r="D1472" t="s">
        <v>982</v>
      </c>
      <c r="E1472">
        <v>77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 s="42">
        <v>46267</v>
      </c>
      <c r="B1473">
        <v>10</v>
      </c>
      <c r="C1473" t="s">
        <v>978</v>
      </c>
      <c r="D1473" t="s">
        <v>973</v>
      </c>
      <c r="E1473">
        <v>323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 s="42">
        <v>46275</v>
      </c>
      <c r="B1474">
        <v>13</v>
      </c>
      <c r="C1474" t="s">
        <v>972</v>
      </c>
      <c r="D1474" t="s">
        <v>976</v>
      </c>
      <c r="E1474">
        <v>224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 s="42">
        <v>46267</v>
      </c>
      <c r="B1475">
        <v>16</v>
      </c>
      <c r="C1475" t="s">
        <v>978</v>
      </c>
      <c r="D1475" t="s">
        <v>977</v>
      </c>
      <c r="E1475">
        <v>7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 s="42">
        <v>46267</v>
      </c>
      <c r="B1476">
        <v>16</v>
      </c>
      <c r="C1476" t="s">
        <v>966</v>
      </c>
      <c r="D1476" t="s">
        <v>977</v>
      </c>
      <c r="E1476">
        <v>3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 s="42">
        <v>46276</v>
      </c>
      <c r="B1477">
        <v>13</v>
      </c>
      <c r="C1477" t="s">
        <v>964</v>
      </c>
      <c r="D1477" t="s">
        <v>973</v>
      </c>
      <c r="E1477">
        <v>27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s="42">
        <v>46274</v>
      </c>
      <c r="B1478">
        <v>13</v>
      </c>
      <c r="C1478" t="s">
        <v>964</v>
      </c>
      <c r="D1478" t="s">
        <v>982</v>
      </c>
      <c r="E1478">
        <v>6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s="42">
        <v>46268</v>
      </c>
      <c r="B1479">
        <v>10</v>
      </c>
      <c r="C1479" t="s">
        <v>964</v>
      </c>
      <c r="D1479" t="s">
        <v>973</v>
      </c>
      <c r="E1479">
        <v>442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s="42">
        <v>46267</v>
      </c>
      <c r="B1480">
        <v>9</v>
      </c>
      <c r="C1480" t="s">
        <v>998</v>
      </c>
      <c r="D1480" t="s">
        <v>982</v>
      </c>
      <c r="E1480">
        <v>11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s="42">
        <v>46274</v>
      </c>
      <c r="B1481">
        <v>11</v>
      </c>
      <c r="C1481" t="s">
        <v>966</v>
      </c>
      <c r="D1481" t="s">
        <v>970</v>
      </c>
      <c r="E1481">
        <v>21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 s="42">
        <v>46266</v>
      </c>
      <c r="B1482">
        <v>14</v>
      </c>
      <c r="C1482" t="s">
        <v>1015</v>
      </c>
      <c r="D1482" t="s">
        <v>965</v>
      </c>
      <c r="E1482">
        <v>7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s="42">
        <v>46268</v>
      </c>
      <c r="B1483">
        <v>13</v>
      </c>
      <c r="C1483" t="s">
        <v>978</v>
      </c>
      <c r="D1483" t="s">
        <v>967</v>
      </c>
      <c r="E1483">
        <v>16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s="42">
        <v>46273</v>
      </c>
      <c r="B1484">
        <v>13</v>
      </c>
      <c r="C1484" t="s">
        <v>986</v>
      </c>
      <c r="D1484" t="s">
        <v>982</v>
      </c>
      <c r="E1484">
        <v>48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 s="42">
        <v>46276</v>
      </c>
      <c r="B1485">
        <v>11</v>
      </c>
      <c r="C1485" t="s">
        <v>964</v>
      </c>
      <c r="D1485" t="s">
        <v>967</v>
      </c>
      <c r="E1485">
        <v>539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 s="42">
        <v>46273</v>
      </c>
      <c r="B1486">
        <v>14</v>
      </c>
      <c r="C1486" t="s">
        <v>962</v>
      </c>
      <c r="D1486" t="s">
        <v>640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s="42">
        <v>46275</v>
      </c>
      <c r="B1487">
        <v>10</v>
      </c>
      <c r="C1487" t="s">
        <v>966</v>
      </c>
      <c r="D1487" t="s">
        <v>961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 s="42">
        <v>46267</v>
      </c>
      <c r="B1488">
        <v>10</v>
      </c>
      <c r="C1488" t="s">
        <v>960</v>
      </c>
      <c r="D1488" t="s">
        <v>959</v>
      </c>
      <c r="E1488">
        <v>69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 s="42">
        <v>46275</v>
      </c>
      <c r="B1489">
        <v>11</v>
      </c>
      <c r="C1489" t="s">
        <v>968</v>
      </c>
      <c r="D1489" t="s">
        <v>963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 s="42">
        <v>46273</v>
      </c>
      <c r="B1490">
        <v>10</v>
      </c>
      <c r="C1490" t="s">
        <v>972</v>
      </c>
      <c r="D1490" t="s">
        <v>959</v>
      </c>
      <c r="E1490">
        <v>36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 s="42">
        <v>46275</v>
      </c>
      <c r="B1491">
        <v>15</v>
      </c>
      <c r="C1491" t="s">
        <v>966</v>
      </c>
      <c r="D1491" t="s">
        <v>3</v>
      </c>
      <c r="E1491">
        <v>9</v>
      </c>
      <c r="F1491">
        <v>9</v>
      </c>
      <c r="G1491">
        <v>7</v>
      </c>
      <c r="H1491">
        <v>2</v>
      </c>
      <c r="I1491">
        <v>0</v>
      </c>
      <c r="J1491">
        <v>0</v>
      </c>
    </row>
    <row r="1492" spans="1:10" x14ac:dyDescent="0.25">
      <c r="A1492" s="42">
        <v>46274</v>
      </c>
      <c r="B1492">
        <v>10</v>
      </c>
      <c r="C1492" t="s">
        <v>1015</v>
      </c>
      <c r="D1492" t="s">
        <v>965</v>
      </c>
      <c r="E1492">
        <v>82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 s="42">
        <v>46274</v>
      </c>
      <c r="B1493">
        <v>11</v>
      </c>
      <c r="C1493" t="s">
        <v>986</v>
      </c>
      <c r="D1493" t="s">
        <v>973</v>
      </c>
      <c r="E1493">
        <v>107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 s="42">
        <v>46276</v>
      </c>
      <c r="B1494">
        <v>15</v>
      </c>
      <c r="C1494" t="s">
        <v>958</v>
      </c>
      <c r="D1494" t="s">
        <v>975</v>
      </c>
      <c r="E1494">
        <v>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 s="42">
        <v>46275</v>
      </c>
      <c r="B1495">
        <v>9</v>
      </c>
      <c r="C1495" t="s">
        <v>986</v>
      </c>
      <c r="D1495" t="s">
        <v>975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 s="42">
        <v>46266</v>
      </c>
      <c r="B1496">
        <v>9</v>
      </c>
      <c r="C1496" t="s">
        <v>972</v>
      </c>
      <c r="D1496" t="s">
        <v>967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 s="42">
        <v>46269</v>
      </c>
      <c r="B1497">
        <v>10</v>
      </c>
      <c r="C1497" t="s">
        <v>958</v>
      </c>
      <c r="D1497" t="s">
        <v>980</v>
      </c>
      <c r="E1497">
        <v>21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 s="42">
        <v>46274</v>
      </c>
      <c r="B1498">
        <v>14</v>
      </c>
      <c r="C1498" t="s">
        <v>1015</v>
      </c>
      <c r="D1498" t="s">
        <v>3</v>
      </c>
      <c r="E1498">
        <v>109</v>
      </c>
      <c r="F1498">
        <v>109</v>
      </c>
      <c r="G1498">
        <v>72</v>
      </c>
      <c r="H1498">
        <v>24</v>
      </c>
      <c r="I1498">
        <v>0</v>
      </c>
      <c r="J1498">
        <v>0</v>
      </c>
    </row>
    <row r="1499" spans="1:10" x14ac:dyDescent="0.25">
      <c r="A1499" s="42">
        <v>46267</v>
      </c>
      <c r="B1499">
        <v>8</v>
      </c>
      <c r="C1499" t="s">
        <v>998</v>
      </c>
      <c r="D1499" t="s">
        <v>970</v>
      </c>
      <c r="E1499">
        <v>3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 s="42">
        <v>46266</v>
      </c>
      <c r="B1500">
        <v>14</v>
      </c>
      <c r="C1500" t="s">
        <v>962</v>
      </c>
      <c r="D1500" t="s">
        <v>640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s="42">
        <v>46275</v>
      </c>
      <c r="B1501">
        <v>11</v>
      </c>
      <c r="C1501" t="s">
        <v>968</v>
      </c>
      <c r="D1501" t="s">
        <v>3</v>
      </c>
      <c r="E1501">
        <v>11</v>
      </c>
      <c r="F1501">
        <v>11</v>
      </c>
      <c r="G1501">
        <v>7</v>
      </c>
      <c r="H1501">
        <v>0</v>
      </c>
      <c r="I1501">
        <v>1</v>
      </c>
      <c r="J1501">
        <v>0</v>
      </c>
    </row>
    <row r="1502" spans="1:10" x14ac:dyDescent="0.25">
      <c r="A1502" s="42">
        <v>46276</v>
      </c>
      <c r="B1502">
        <v>11</v>
      </c>
      <c r="C1502" t="s">
        <v>1000</v>
      </c>
      <c r="D1502" t="s">
        <v>3</v>
      </c>
      <c r="E1502">
        <v>13</v>
      </c>
      <c r="F1502">
        <v>13</v>
      </c>
      <c r="G1502">
        <v>10</v>
      </c>
      <c r="H1502">
        <v>0</v>
      </c>
      <c r="I1502">
        <v>0</v>
      </c>
      <c r="J1502">
        <v>0</v>
      </c>
    </row>
    <row r="1503" spans="1:10" x14ac:dyDescent="0.25">
      <c r="A1503" s="42">
        <v>46275</v>
      </c>
      <c r="B1503">
        <v>15</v>
      </c>
      <c r="C1503" t="s">
        <v>958</v>
      </c>
      <c r="D1503" t="s">
        <v>980</v>
      </c>
      <c r="E1503">
        <v>5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 s="42">
        <v>46276</v>
      </c>
      <c r="B1504">
        <v>9</v>
      </c>
      <c r="C1504" t="s">
        <v>986</v>
      </c>
      <c r="D1504" t="s">
        <v>970</v>
      </c>
      <c r="E1504">
        <v>23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 s="42">
        <v>46267</v>
      </c>
      <c r="B1505">
        <v>14</v>
      </c>
      <c r="C1505" t="s">
        <v>1001</v>
      </c>
      <c r="D1505" t="s">
        <v>640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 s="42">
        <v>46267</v>
      </c>
      <c r="B1506">
        <v>13</v>
      </c>
      <c r="C1506" t="s">
        <v>966</v>
      </c>
      <c r="D1506" t="s">
        <v>965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 s="42">
        <v>46274</v>
      </c>
      <c r="B1507">
        <v>11</v>
      </c>
      <c r="C1507" t="s">
        <v>968</v>
      </c>
      <c r="D1507" t="s">
        <v>975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 s="42">
        <v>46268</v>
      </c>
      <c r="B1508">
        <v>15</v>
      </c>
      <c r="C1508" t="s">
        <v>966</v>
      </c>
      <c r="D1508" t="s">
        <v>971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 s="42">
        <v>46273</v>
      </c>
      <c r="B1509">
        <v>8</v>
      </c>
      <c r="C1509" t="s">
        <v>962</v>
      </c>
      <c r="D1509" t="s">
        <v>973</v>
      </c>
      <c r="E1509">
        <v>115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 s="42">
        <v>46266</v>
      </c>
      <c r="B1510">
        <v>16</v>
      </c>
      <c r="C1510" t="s">
        <v>964</v>
      </c>
      <c r="D1510" t="s">
        <v>980</v>
      </c>
      <c r="E1510">
        <v>17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 s="42">
        <v>46266</v>
      </c>
      <c r="B1511">
        <v>14</v>
      </c>
      <c r="C1511" t="s">
        <v>1001</v>
      </c>
      <c r="D1511" t="s">
        <v>965</v>
      </c>
      <c r="E1511">
        <v>16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 s="42">
        <v>46273</v>
      </c>
      <c r="B1512">
        <v>13</v>
      </c>
      <c r="C1512" t="s">
        <v>986</v>
      </c>
      <c r="D1512" t="s">
        <v>977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 s="42">
        <v>46276</v>
      </c>
      <c r="B1513">
        <v>10</v>
      </c>
      <c r="C1513" t="s">
        <v>968</v>
      </c>
      <c r="D1513" t="s">
        <v>963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 s="42">
        <v>46274</v>
      </c>
      <c r="B1514">
        <v>14</v>
      </c>
      <c r="C1514" t="s">
        <v>958</v>
      </c>
      <c r="D1514" t="s">
        <v>959</v>
      </c>
      <c r="E1514">
        <v>175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 s="42">
        <v>46268</v>
      </c>
      <c r="B1515">
        <v>11</v>
      </c>
      <c r="C1515" t="s">
        <v>1000</v>
      </c>
      <c r="D1515" t="s">
        <v>982</v>
      </c>
      <c r="E1515">
        <v>4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 s="42">
        <v>46274</v>
      </c>
      <c r="B1516">
        <v>8</v>
      </c>
      <c r="C1516" t="s">
        <v>1098</v>
      </c>
      <c r="D1516" t="s">
        <v>969</v>
      </c>
      <c r="E1516">
        <v>1</v>
      </c>
      <c r="F1516">
        <v>1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 s="42">
        <v>46274</v>
      </c>
      <c r="B1517">
        <v>15</v>
      </c>
      <c r="C1517" t="s">
        <v>978</v>
      </c>
      <c r="D1517" t="s">
        <v>980</v>
      </c>
      <c r="E1517">
        <v>54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 s="42">
        <v>46275</v>
      </c>
      <c r="B1518">
        <v>8</v>
      </c>
      <c r="C1518" t="s">
        <v>958</v>
      </c>
      <c r="D1518" t="s">
        <v>3</v>
      </c>
      <c r="E1518">
        <v>14</v>
      </c>
      <c r="F1518">
        <v>14</v>
      </c>
      <c r="G1518">
        <v>12</v>
      </c>
      <c r="H1518">
        <v>2</v>
      </c>
      <c r="I1518">
        <v>1</v>
      </c>
      <c r="J1518">
        <v>0</v>
      </c>
    </row>
    <row r="1519" spans="1:10" x14ac:dyDescent="0.25">
      <c r="A1519" s="42">
        <v>46266</v>
      </c>
      <c r="B1519">
        <v>8</v>
      </c>
      <c r="C1519" t="s">
        <v>966</v>
      </c>
      <c r="D1519" t="s">
        <v>971</v>
      </c>
      <c r="E1519">
        <v>3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 s="42">
        <v>46267</v>
      </c>
      <c r="B1520">
        <v>15</v>
      </c>
      <c r="C1520" t="s">
        <v>999</v>
      </c>
      <c r="D1520" t="s">
        <v>973</v>
      </c>
      <c r="E1520">
        <v>177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 s="42">
        <v>46269</v>
      </c>
      <c r="B1521">
        <v>10</v>
      </c>
      <c r="C1521" t="s">
        <v>962</v>
      </c>
      <c r="D1521" t="s">
        <v>970</v>
      </c>
      <c r="E1521">
        <v>5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 s="42">
        <v>46273</v>
      </c>
      <c r="B1522">
        <v>16</v>
      </c>
      <c r="C1522" t="s">
        <v>998</v>
      </c>
      <c r="D1522" t="s">
        <v>967</v>
      </c>
      <c r="E1522">
        <v>22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s="42">
        <v>46269</v>
      </c>
      <c r="B1523">
        <v>9</v>
      </c>
      <c r="C1523" t="s">
        <v>986</v>
      </c>
      <c r="D1523" t="s">
        <v>961</v>
      </c>
      <c r="E1523">
        <v>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 s="42">
        <v>46266</v>
      </c>
      <c r="B1524">
        <v>15</v>
      </c>
      <c r="C1524" t="s">
        <v>964</v>
      </c>
      <c r="D1524" t="s">
        <v>961</v>
      </c>
      <c r="E1524">
        <v>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 s="42">
        <v>46268</v>
      </c>
      <c r="B1525">
        <v>15</v>
      </c>
      <c r="C1525" t="s">
        <v>964</v>
      </c>
      <c r="D1525" t="s">
        <v>3</v>
      </c>
      <c r="E1525">
        <v>27</v>
      </c>
      <c r="F1525">
        <v>27</v>
      </c>
      <c r="G1525">
        <v>25</v>
      </c>
      <c r="H1525">
        <v>2</v>
      </c>
      <c r="I1525">
        <v>0</v>
      </c>
      <c r="J1525">
        <v>0</v>
      </c>
    </row>
    <row r="1526" spans="1:10" x14ac:dyDescent="0.25">
      <c r="A1526" s="42">
        <v>46276</v>
      </c>
      <c r="B1526">
        <v>10</v>
      </c>
      <c r="C1526" t="s">
        <v>964</v>
      </c>
      <c r="D1526" t="s">
        <v>970</v>
      </c>
      <c r="E1526">
        <v>25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 s="42">
        <v>46274</v>
      </c>
      <c r="B1527">
        <v>14</v>
      </c>
      <c r="C1527" t="s">
        <v>1015</v>
      </c>
      <c r="D1527" t="s">
        <v>640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 s="42">
        <v>46275</v>
      </c>
      <c r="B1528">
        <v>10</v>
      </c>
      <c r="C1528" t="s">
        <v>960</v>
      </c>
      <c r="D1528" t="s">
        <v>979</v>
      </c>
      <c r="E1528">
        <v>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 s="42">
        <v>46274</v>
      </c>
      <c r="B1529">
        <v>9</v>
      </c>
      <c r="C1529" t="s">
        <v>1098</v>
      </c>
      <c r="D1529" t="s">
        <v>983</v>
      </c>
      <c r="E1529">
        <v>2</v>
      </c>
      <c r="F1529">
        <v>2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 s="42">
        <v>46268</v>
      </c>
      <c r="B1530">
        <v>15</v>
      </c>
      <c r="C1530" t="s">
        <v>998</v>
      </c>
      <c r="D1530" t="s">
        <v>640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 s="42">
        <v>46276</v>
      </c>
      <c r="B1531">
        <v>16</v>
      </c>
      <c r="C1531" t="s">
        <v>1015</v>
      </c>
      <c r="D1531" t="s">
        <v>970</v>
      </c>
      <c r="E1531">
        <v>9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 s="42">
        <v>46269</v>
      </c>
      <c r="B1532">
        <v>14</v>
      </c>
      <c r="C1532" t="s">
        <v>962</v>
      </c>
      <c r="D1532" t="s">
        <v>982</v>
      </c>
      <c r="E1532">
        <v>187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 s="42">
        <v>46275</v>
      </c>
      <c r="B1533">
        <v>14</v>
      </c>
      <c r="C1533" t="s">
        <v>964</v>
      </c>
      <c r="D1533" t="s">
        <v>640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 s="42">
        <v>46276</v>
      </c>
      <c r="B1534">
        <v>16</v>
      </c>
      <c r="C1534" t="s">
        <v>972</v>
      </c>
      <c r="D1534" t="s">
        <v>965</v>
      </c>
      <c r="E1534">
        <v>10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 s="42">
        <v>46276</v>
      </c>
      <c r="B1535">
        <v>10</v>
      </c>
      <c r="C1535" t="s">
        <v>1000</v>
      </c>
      <c r="D1535" t="s">
        <v>967</v>
      </c>
      <c r="E1535">
        <v>383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 s="42">
        <v>46267</v>
      </c>
      <c r="B1536">
        <v>13</v>
      </c>
      <c r="C1536" t="s">
        <v>999</v>
      </c>
      <c r="D1536" t="s">
        <v>967</v>
      </c>
      <c r="E1536">
        <v>37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 s="42">
        <v>46267</v>
      </c>
      <c r="B1537">
        <v>15</v>
      </c>
      <c r="C1537" t="s">
        <v>999</v>
      </c>
      <c r="D1537" t="s">
        <v>971</v>
      </c>
      <c r="E1537">
        <v>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 s="42">
        <v>46266</v>
      </c>
      <c r="B1538">
        <v>11</v>
      </c>
      <c r="C1538" t="s">
        <v>966</v>
      </c>
      <c r="D1538" t="s">
        <v>973</v>
      </c>
      <c r="E1538">
        <v>496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 s="42">
        <v>46267</v>
      </c>
      <c r="B1539">
        <v>13</v>
      </c>
      <c r="C1539" t="s">
        <v>962</v>
      </c>
      <c r="D1539" t="s">
        <v>970</v>
      </c>
      <c r="E1539">
        <v>10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 s="42">
        <v>46269</v>
      </c>
      <c r="B1540">
        <v>9</v>
      </c>
      <c r="C1540" t="s">
        <v>958</v>
      </c>
      <c r="D1540" t="s">
        <v>973</v>
      </c>
      <c r="E1540">
        <v>382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 s="42">
        <v>46269</v>
      </c>
      <c r="B1541">
        <v>12</v>
      </c>
      <c r="C1541" t="s">
        <v>1098</v>
      </c>
      <c r="D1541" t="s">
        <v>640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 s="42">
        <v>46276</v>
      </c>
      <c r="B1542">
        <v>8</v>
      </c>
      <c r="C1542" t="s">
        <v>962</v>
      </c>
      <c r="D1542" t="s">
        <v>963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 s="42">
        <v>46267</v>
      </c>
      <c r="B1543">
        <v>10</v>
      </c>
      <c r="C1543" t="s">
        <v>978</v>
      </c>
      <c r="D1543" t="s">
        <v>971</v>
      </c>
      <c r="E1543">
        <v>22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 s="42">
        <v>46273</v>
      </c>
      <c r="B1544">
        <v>14</v>
      </c>
      <c r="C1544" t="s">
        <v>966</v>
      </c>
      <c r="D1544" t="s">
        <v>982</v>
      </c>
      <c r="E1544">
        <v>364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 s="42">
        <v>46267</v>
      </c>
      <c r="B1545">
        <v>13</v>
      </c>
      <c r="C1545" t="s">
        <v>1098</v>
      </c>
      <c r="D1545" t="s">
        <v>982</v>
      </c>
      <c r="E1545">
        <v>35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 s="42">
        <v>46276</v>
      </c>
      <c r="B1546">
        <v>12</v>
      </c>
      <c r="C1546" t="s">
        <v>978</v>
      </c>
      <c r="D1546" t="s">
        <v>976</v>
      </c>
      <c r="E1546">
        <v>1866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 s="42">
        <v>46273</v>
      </c>
      <c r="B1547">
        <v>15</v>
      </c>
      <c r="C1547" t="s">
        <v>964</v>
      </c>
      <c r="D1547" t="s">
        <v>1002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 s="42">
        <v>46274</v>
      </c>
      <c r="B1548">
        <v>16</v>
      </c>
      <c r="C1548" t="s">
        <v>958</v>
      </c>
      <c r="D1548" t="s">
        <v>965</v>
      </c>
      <c r="E1548">
        <v>91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 s="42">
        <v>46266</v>
      </c>
      <c r="B1549">
        <v>9</v>
      </c>
      <c r="C1549" t="s">
        <v>958</v>
      </c>
      <c r="D1549" t="s">
        <v>982</v>
      </c>
      <c r="E1549">
        <v>170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s="42">
        <v>46268</v>
      </c>
      <c r="B1550">
        <v>15</v>
      </c>
      <c r="C1550" t="s">
        <v>958</v>
      </c>
      <c r="D1550" t="s">
        <v>976</v>
      </c>
      <c r="E1550">
        <v>1081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s="42">
        <v>46275</v>
      </c>
      <c r="B1551">
        <v>15</v>
      </c>
      <c r="C1551" t="s">
        <v>1098</v>
      </c>
      <c r="D1551" t="s">
        <v>640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s="42">
        <v>46273</v>
      </c>
      <c r="B1552">
        <v>15</v>
      </c>
      <c r="C1552" t="s">
        <v>964</v>
      </c>
      <c r="D1552" t="s">
        <v>971</v>
      </c>
      <c r="E1552">
        <v>36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 s="42">
        <v>46274</v>
      </c>
      <c r="B1553">
        <v>10</v>
      </c>
      <c r="C1553" t="s">
        <v>1015</v>
      </c>
      <c r="D1553" t="s">
        <v>980</v>
      </c>
      <c r="E1553">
        <v>26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s="42">
        <v>46276</v>
      </c>
      <c r="B1554">
        <v>14</v>
      </c>
      <c r="C1554" t="s">
        <v>1015</v>
      </c>
      <c r="D1554" t="s">
        <v>971</v>
      </c>
      <c r="E1554">
        <v>36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s="42">
        <v>46266</v>
      </c>
      <c r="B1555">
        <v>12</v>
      </c>
      <c r="C1555" t="s">
        <v>966</v>
      </c>
      <c r="D1555" t="s">
        <v>980</v>
      </c>
      <c r="E1555">
        <v>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 s="42">
        <v>46269</v>
      </c>
      <c r="B1556">
        <v>16</v>
      </c>
      <c r="C1556" t="s">
        <v>966</v>
      </c>
      <c r="D1556" t="s">
        <v>979</v>
      </c>
      <c r="E1556">
        <v>74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 s="42">
        <v>46273</v>
      </c>
      <c r="B1557">
        <v>9</v>
      </c>
      <c r="C1557" t="s">
        <v>978</v>
      </c>
      <c r="D1557" t="s">
        <v>3</v>
      </c>
      <c r="E1557">
        <v>32</v>
      </c>
      <c r="F1557">
        <v>32</v>
      </c>
      <c r="G1557">
        <v>15</v>
      </c>
      <c r="H1557">
        <v>6</v>
      </c>
      <c r="I1557">
        <v>0</v>
      </c>
      <c r="J1557">
        <v>0</v>
      </c>
    </row>
    <row r="1558" spans="1:10" x14ac:dyDescent="0.25">
      <c r="A1558" s="42">
        <v>46274</v>
      </c>
      <c r="B1558">
        <v>8</v>
      </c>
      <c r="C1558" t="s">
        <v>978</v>
      </c>
      <c r="D1558" t="s">
        <v>981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s="42">
        <v>46269</v>
      </c>
      <c r="B1559">
        <v>10</v>
      </c>
      <c r="C1559" t="s">
        <v>1000</v>
      </c>
      <c r="D1559" t="s">
        <v>961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 s="42">
        <v>46268</v>
      </c>
      <c r="B1560">
        <v>14</v>
      </c>
      <c r="C1560" t="s">
        <v>958</v>
      </c>
      <c r="D1560" t="s">
        <v>967</v>
      </c>
      <c r="E1560">
        <v>815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 s="42">
        <v>46276</v>
      </c>
      <c r="B1561">
        <v>16</v>
      </c>
      <c r="C1561" t="s">
        <v>972</v>
      </c>
      <c r="D1561" t="s">
        <v>640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 s="42">
        <v>46274</v>
      </c>
      <c r="B1562">
        <v>13</v>
      </c>
      <c r="C1562" t="s">
        <v>968</v>
      </c>
      <c r="D1562" t="s">
        <v>982</v>
      </c>
      <c r="E1562">
        <v>132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 s="42">
        <v>46268</v>
      </c>
      <c r="B1563">
        <v>8</v>
      </c>
      <c r="C1563" t="s">
        <v>998</v>
      </c>
      <c r="D1563" t="s">
        <v>965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 s="42">
        <v>46274</v>
      </c>
      <c r="B1564">
        <v>8</v>
      </c>
      <c r="C1564" t="s">
        <v>958</v>
      </c>
      <c r="D1564" t="s">
        <v>971</v>
      </c>
      <c r="E1564">
        <v>3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s="42">
        <v>46266</v>
      </c>
      <c r="B1565">
        <v>15</v>
      </c>
      <c r="C1565" t="s">
        <v>978</v>
      </c>
      <c r="D1565" t="s">
        <v>976</v>
      </c>
      <c r="E1565">
        <v>1088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 s="42">
        <v>46269</v>
      </c>
      <c r="B1566">
        <v>8</v>
      </c>
      <c r="C1566" t="s">
        <v>1098</v>
      </c>
      <c r="D1566" t="s">
        <v>967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s="42">
        <v>46268</v>
      </c>
      <c r="B1567">
        <v>16</v>
      </c>
      <c r="C1567" t="s">
        <v>1098</v>
      </c>
      <c r="D1567" t="s">
        <v>977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s="42">
        <v>46266</v>
      </c>
      <c r="B1568">
        <v>9</v>
      </c>
      <c r="C1568" t="s">
        <v>962</v>
      </c>
      <c r="D1568" t="s">
        <v>961</v>
      </c>
      <c r="E1568">
        <v>3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 s="42">
        <v>46267</v>
      </c>
      <c r="B1569">
        <v>12</v>
      </c>
      <c r="C1569" t="s">
        <v>1085</v>
      </c>
      <c r="D1569" t="s">
        <v>965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 s="42">
        <v>46269</v>
      </c>
      <c r="B1570">
        <v>16</v>
      </c>
      <c r="C1570" t="s">
        <v>1098</v>
      </c>
      <c r="D1570" t="s">
        <v>970</v>
      </c>
      <c r="E1570">
        <v>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 s="42">
        <v>46268</v>
      </c>
      <c r="B1571">
        <v>8</v>
      </c>
      <c r="C1571" t="s">
        <v>1001</v>
      </c>
      <c r="D1571" t="s">
        <v>983</v>
      </c>
      <c r="E1571">
        <v>1</v>
      </c>
      <c r="F1571">
        <v>1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 s="42">
        <v>46267</v>
      </c>
      <c r="B1572">
        <v>8</v>
      </c>
      <c r="C1572" t="s">
        <v>962</v>
      </c>
      <c r="D1572" t="s">
        <v>982</v>
      </c>
      <c r="E1572">
        <v>162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s="42">
        <v>46273</v>
      </c>
      <c r="B1573">
        <v>11</v>
      </c>
      <c r="C1573" t="s">
        <v>964</v>
      </c>
      <c r="D1573" t="s">
        <v>959</v>
      </c>
      <c r="E1573">
        <v>98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 s="42">
        <v>46267</v>
      </c>
      <c r="B1574">
        <v>11</v>
      </c>
      <c r="C1574" t="s">
        <v>960</v>
      </c>
      <c r="D1574" t="s">
        <v>959</v>
      </c>
      <c r="E1574">
        <v>50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s="42">
        <v>46268</v>
      </c>
      <c r="B1575">
        <v>15</v>
      </c>
      <c r="C1575" t="s">
        <v>964</v>
      </c>
      <c r="D1575" t="s">
        <v>961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 s="42">
        <v>46269</v>
      </c>
      <c r="B1576">
        <v>13</v>
      </c>
      <c r="C1576" t="s">
        <v>978</v>
      </c>
      <c r="D1576" t="s">
        <v>959</v>
      </c>
      <c r="E1576">
        <v>45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s="42">
        <v>46275</v>
      </c>
      <c r="B1577">
        <v>9</v>
      </c>
      <c r="C1577" t="s">
        <v>998</v>
      </c>
      <c r="D1577" t="s">
        <v>983</v>
      </c>
      <c r="E1577">
        <v>2</v>
      </c>
      <c r="F1577">
        <v>2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 s="42">
        <v>46275</v>
      </c>
      <c r="B1578">
        <v>8</v>
      </c>
      <c r="C1578" t="s">
        <v>966</v>
      </c>
      <c r="D1578" t="s">
        <v>971</v>
      </c>
      <c r="E1578">
        <v>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s="42">
        <v>46273</v>
      </c>
      <c r="B1579">
        <v>12</v>
      </c>
      <c r="C1579" t="s">
        <v>966</v>
      </c>
      <c r="D1579" t="s">
        <v>973</v>
      </c>
      <c r="E1579">
        <v>265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 s="42">
        <v>46266</v>
      </c>
      <c r="B1580">
        <v>14</v>
      </c>
      <c r="C1580" t="s">
        <v>978</v>
      </c>
      <c r="D1580" t="s">
        <v>982</v>
      </c>
      <c r="E1580">
        <v>469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s="42">
        <v>46266</v>
      </c>
      <c r="B1581">
        <v>8</v>
      </c>
      <c r="C1581" t="s">
        <v>1098</v>
      </c>
      <c r="D1581" t="s">
        <v>965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 s="42">
        <v>46269</v>
      </c>
      <c r="B1582">
        <v>10</v>
      </c>
      <c r="C1582" t="s">
        <v>964</v>
      </c>
      <c r="D1582" t="s">
        <v>970</v>
      </c>
      <c r="E1582">
        <v>23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 s="42">
        <v>46275</v>
      </c>
      <c r="B1583">
        <v>17</v>
      </c>
      <c r="C1583" t="s">
        <v>962</v>
      </c>
      <c r="D1583" t="s">
        <v>976</v>
      </c>
      <c r="E1583">
        <v>18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 s="42">
        <v>46276</v>
      </c>
      <c r="B1584">
        <v>12</v>
      </c>
      <c r="C1584" t="s">
        <v>1098</v>
      </c>
      <c r="D1584" t="s">
        <v>3</v>
      </c>
      <c r="E1584">
        <v>3</v>
      </c>
      <c r="F1584">
        <v>3</v>
      </c>
      <c r="G1584">
        <v>1</v>
      </c>
      <c r="H1584">
        <v>2</v>
      </c>
      <c r="I1584">
        <v>0</v>
      </c>
      <c r="J1584">
        <v>0</v>
      </c>
    </row>
    <row r="1585" spans="1:10" x14ac:dyDescent="0.25">
      <c r="A1585" s="42">
        <v>46269</v>
      </c>
      <c r="B1585">
        <v>14</v>
      </c>
      <c r="C1585" t="s">
        <v>1098</v>
      </c>
      <c r="D1585" t="s">
        <v>3</v>
      </c>
      <c r="E1585">
        <v>10</v>
      </c>
      <c r="F1585">
        <v>10</v>
      </c>
      <c r="G1585">
        <v>4</v>
      </c>
      <c r="H1585">
        <v>4</v>
      </c>
      <c r="I1585">
        <v>0</v>
      </c>
      <c r="J1585">
        <v>0</v>
      </c>
    </row>
    <row r="1586" spans="1:10" x14ac:dyDescent="0.25">
      <c r="A1586" s="42">
        <v>46266</v>
      </c>
      <c r="B1586">
        <v>15</v>
      </c>
      <c r="C1586" t="s">
        <v>1098</v>
      </c>
      <c r="D1586" t="s">
        <v>983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 s="42">
        <v>46273</v>
      </c>
      <c r="B1587">
        <v>11</v>
      </c>
      <c r="C1587" t="s">
        <v>1015</v>
      </c>
      <c r="D1587" t="s">
        <v>981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 s="42">
        <v>46274</v>
      </c>
      <c r="B1588">
        <v>15</v>
      </c>
      <c r="C1588" t="s">
        <v>1098</v>
      </c>
      <c r="D1588" t="s">
        <v>970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s="42">
        <v>46266</v>
      </c>
      <c r="B1589">
        <v>9</v>
      </c>
      <c r="C1589" t="s">
        <v>1085</v>
      </c>
      <c r="D1589" t="s">
        <v>971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 s="42">
        <v>46274</v>
      </c>
      <c r="B1590">
        <v>16</v>
      </c>
      <c r="C1590" t="s">
        <v>1015</v>
      </c>
      <c r="D1590" t="s">
        <v>975</v>
      </c>
      <c r="E1590">
        <v>5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 s="42">
        <v>46268</v>
      </c>
      <c r="B1591">
        <v>16</v>
      </c>
      <c r="C1591" t="s">
        <v>972</v>
      </c>
      <c r="D1591" t="s">
        <v>970</v>
      </c>
      <c r="E1591">
        <v>3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 s="42">
        <v>46275</v>
      </c>
      <c r="B1592">
        <v>17</v>
      </c>
      <c r="C1592" t="s">
        <v>986</v>
      </c>
      <c r="D1592" t="s">
        <v>963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s="42">
        <v>46275</v>
      </c>
      <c r="B1593">
        <v>11</v>
      </c>
      <c r="C1593" t="s">
        <v>962</v>
      </c>
      <c r="D1593" t="s">
        <v>3</v>
      </c>
      <c r="E1593">
        <v>23</v>
      </c>
      <c r="F1593">
        <v>23</v>
      </c>
      <c r="G1593">
        <v>17</v>
      </c>
      <c r="H1593">
        <v>2</v>
      </c>
      <c r="I1593">
        <v>1</v>
      </c>
      <c r="J1593">
        <v>0</v>
      </c>
    </row>
    <row r="1594" spans="1:10" x14ac:dyDescent="0.25">
      <c r="A1594" s="42">
        <v>46274</v>
      </c>
      <c r="B1594">
        <v>16</v>
      </c>
      <c r="C1594" t="s">
        <v>1098</v>
      </c>
      <c r="D1594" t="s">
        <v>980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 s="42">
        <v>46276</v>
      </c>
      <c r="B1595">
        <v>8</v>
      </c>
      <c r="C1595" t="s">
        <v>978</v>
      </c>
      <c r="D1595" t="s">
        <v>971</v>
      </c>
      <c r="E1595">
        <v>6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 s="42">
        <v>46266</v>
      </c>
      <c r="B1596">
        <v>8</v>
      </c>
      <c r="C1596" t="s">
        <v>966</v>
      </c>
      <c r="D1596" t="s">
        <v>963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 s="42">
        <v>46268</v>
      </c>
      <c r="B1597">
        <v>11</v>
      </c>
      <c r="C1597" t="s">
        <v>998</v>
      </c>
      <c r="D1597" t="s">
        <v>1002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s="42">
        <v>46274</v>
      </c>
      <c r="B1598">
        <v>17</v>
      </c>
      <c r="C1598" t="s">
        <v>968</v>
      </c>
      <c r="D1598" t="s">
        <v>640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s="42">
        <v>46268</v>
      </c>
      <c r="B1599">
        <v>12</v>
      </c>
      <c r="C1599" t="s">
        <v>958</v>
      </c>
      <c r="D1599" t="s">
        <v>967</v>
      </c>
      <c r="E1599">
        <v>571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s="42">
        <v>46273</v>
      </c>
      <c r="B1600">
        <v>16</v>
      </c>
      <c r="C1600" t="s">
        <v>964</v>
      </c>
      <c r="D1600" t="s">
        <v>963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s="42">
        <v>46273</v>
      </c>
      <c r="B1601">
        <v>12</v>
      </c>
      <c r="C1601" t="s">
        <v>966</v>
      </c>
      <c r="D1601" t="s">
        <v>981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s="42">
        <v>46274</v>
      </c>
      <c r="B1602">
        <v>14</v>
      </c>
      <c r="C1602" t="s">
        <v>962</v>
      </c>
      <c r="D1602" t="s">
        <v>963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 s="42">
        <v>46269</v>
      </c>
      <c r="B1603">
        <v>14</v>
      </c>
      <c r="C1603" t="s">
        <v>998</v>
      </c>
      <c r="D1603" t="s">
        <v>980</v>
      </c>
      <c r="E1603">
        <v>3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 s="42">
        <v>46274</v>
      </c>
      <c r="B1604">
        <v>17</v>
      </c>
      <c r="C1604" t="s">
        <v>968</v>
      </c>
      <c r="D1604" t="s">
        <v>976</v>
      </c>
      <c r="E1604">
        <v>17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 s="42">
        <v>46275</v>
      </c>
      <c r="B1605">
        <v>12</v>
      </c>
      <c r="C1605" t="s">
        <v>966</v>
      </c>
      <c r="D1605" t="s">
        <v>967</v>
      </c>
      <c r="E1605">
        <v>427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 s="42">
        <v>46276</v>
      </c>
      <c r="B1606">
        <v>11</v>
      </c>
      <c r="C1606" t="s">
        <v>1015</v>
      </c>
      <c r="D1606" t="s">
        <v>967</v>
      </c>
      <c r="E1606">
        <v>334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s="42">
        <v>46275</v>
      </c>
      <c r="B1607">
        <v>8</v>
      </c>
      <c r="C1607" t="s">
        <v>1015</v>
      </c>
      <c r="D1607" t="s">
        <v>961</v>
      </c>
      <c r="E1607">
        <v>3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 s="42">
        <v>46268</v>
      </c>
      <c r="B1608">
        <v>13</v>
      </c>
      <c r="C1608" t="s">
        <v>964</v>
      </c>
      <c r="D1608" t="s">
        <v>970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 s="42">
        <v>46273</v>
      </c>
      <c r="B1609">
        <v>8</v>
      </c>
      <c r="C1609" t="s">
        <v>966</v>
      </c>
      <c r="D1609" t="s">
        <v>981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 s="42">
        <v>46266</v>
      </c>
      <c r="B1610">
        <v>8</v>
      </c>
      <c r="C1610" t="s">
        <v>999</v>
      </c>
      <c r="D1610" t="s">
        <v>640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 s="42">
        <v>46268</v>
      </c>
      <c r="B1611">
        <v>10</v>
      </c>
      <c r="C1611" t="s">
        <v>986</v>
      </c>
      <c r="D1611" t="s">
        <v>976</v>
      </c>
      <c r="E1611">
        <v>395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 s="42">
        <v>46266</v>
      </c>
      <c r="B1612">
        <v>9</v>
      </c>
      <c r="C1612" t="s">
        <v>999</v>
      </c>
      <c r="D1612" t="s">
        <v>983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 s="42">
        <v>46266</v>
      </c>
      <c r="B1613">
        <v>15</v>
      </c>
      <c r="C1613" t="s">
        <v>964</v>
      </c>
      <c r="D1613" t="s">
        <v>965</v>
      </c>
      <c r="E1613">
        <v>48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 s="42">
        <v>46267</v>
      </c>
      <c r="B1614">
        <v>10</v>
      </c>
      <c r="C1614" t="s">
        <v>960</v>
      </c>
      <c r="D1614" t="s">
        <v>974</v>
      </c>
      <c r="E1614">
        <v>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 s="42">
        <v>46266</v>
      </c>
      <c r="B1615">
        <v>8</v>
      </c>
      <c r="C1615" t="s">
        <v>964</v>
      </c>
      <c r="D1615" t="s">
        <v>963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s="42">
        <v>46273</v>
      </c>
      <c r="B1616">
        <v>16</v>
      </c>
      <c r="C1616" t="s">
        <v>1000</v>
      </c>
      <c r="D1616" t="s">
        <v>970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 s="42">
        <v>46273</v>
      </c>
      <c r="B1617">
        <v>10</v>
      </c>
      <c r="C1617" t="s">
        <v>1000</v>
      </c>
      <c r="D1617" t="s">
        <v>975</v>
      </c>
      <c r="E1617">
        <v>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 s="42">
        <v>46266</v>
      </c>
      <c r="B1618">
        <v>16</v>
      </c>
      <c r="C1618" t="s">
        <v>1098</v>
      </c>
      <c r="D1618" t="s">
        <v>970</v>
      </c>
      <c r="E1618">
        <v>16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 s="42">
        <v>46276</v>
      </c>
      <c r="B1619">
        <v>9</v>
      </c>
      <c r="C1619" t="s">
        <v>964</v>
      </c>
      <c r="D1619" t="s">
        <v>969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 s="42">
        <v>46266</v>
      </c>
      <c r="B1620">
        <v>11</v>
      </c>
      <c r="C1620" t="s">
        <v>998</v>
      </c>
      <c r="D1620" t="s">
        <v>965</v>
      </c>
      <c r="E1620">
        <v>121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 s="42">
        <v>46276</v>
      </c>
      <c r="B1621">
        <v>12</v>
      </c>
      <c r="C1621" t="s">
        <v>968</v>
      </c>
      <c r="D1621" t="s">
        <v>974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 s="42">
        <v>46267</v>
      </c>
      <c r="B1622">
        <v>16</v>
      </c>
      <c r="C1622" t="s">
        <v>984</v>
      </c>
      <c r="D1622" t="s">
        <v>967</v>
      </c>
      <c r="E1622">
        <v>256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s="42">
        <v>46275</v>
      </c>
      <c r="B1623">
        <v>9</v>
      </c>
      <c r="C1623" t="s">
        <v>978</v>
      </c>
      <c r="D1623" t="s">
        <v>980</v>
      </c>
      <c r="E1623">
        <v>4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 s="42">
        <v>46267</v>
      </c>
      <c r="B1624">
        <v>8</v>
      </c>
      <c r="C1624" t="s">
        <v>986</v>
      </c>
      <c r="D1624" t="s">
        <v>640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s="42">
        <v>46274</v>
      </c>
      <c r="B1625">
        <v>17</v>
      </c>
      <c r="C1625" t="s">
        <v>978</v>
      </c>
      <c r="D1625" t="s">
        <v>976</v>
      </c>
      <c r="E1625">
        <v>23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 s="42">
        <v>46275</v>
      </c>
      <c r="B1626">
        <v>10</v>
      </c>
      <c r="C1626" t="s">
        <v>986</v>
      </c>
      <c r="D1626" t="s">
        <v>640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 s="42">
        <v>46266</v>
      </c>
      <c r="B1627">
        <v>16</v>
      </c>
      <c r="C1627" t="s">
        <v>958</v>
      </c>
      <c r="D1627" t="s">
        <v>965</v>
      </c>
      <c r="E1627">
        <v>19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 s="42">
        <v>46267</v>
      </c>
      <c r="B1628">
        <v>16</v>
      </c>
      <c r="C1628" t="s">
        <v>998</v>
      </c>
      <c r="D1628" t="s">
        <v>973</v>
      </c>
      <c r="E1628">
        <v>11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 s="42">
        <v>46275</v>
      </c>
      <c r="B1629">
        <v>15</v>
      </c>
      <c r="C1629" t="s">
        <v>978</v>
      </c>
      <c r="D1629" t="s">
        <v>3</v>
      </c>
      <c r="E1629">
        <v>40</v>
      </c>
      <c r="F1629">
        <v>40</v>
      </c>
      <c r="G1629">
        <v>22</v>
      </c>
      <c r="H1629">
        <v>4</v>
      </c>
      <c r="I1629">
        <v>0</v>
      </c>
      <c r="J1629">
        <v>0</v>
      </c>
    </row>
    <row r="1630" spans="1:10" x14ac:dyDescent="0.25">
      <c r="A1630" s="42">
        <v>46276</v>
      </c>
      <c r="B1630">
        <v>13</v>
      </c>
      <c r="C1630" t="s">
        <v>972</v>
      </c>
      <c r="D1630" t="s">
        <v>976</v>
      </c>
      <c r="E1630">
        <v>3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 s="42">
        <v>46274</v>
      </c>
      <c r="B1631">
        <v>16</v>
      </c>
      <c r="C1631" t="s">
        <v>962</v>
      </c>
      <c r="D1631" t="s">
        <v>961</v>
      </c>
      <c r="E1631">
        <v>4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 s="42">
        <v>46273</v>
      </c>
      <c r="B1632">
        <v>11</v>
      </c>
      <c r="C1632" t="s">
        <v>978</v>
      </c>
      <c r="D1632" t="s">
        <v>961</v>
      </c>
      <c r="E1632">
        <v>6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 s="42">
        <v>46276</v>
      </c>
      <c r="B1633">
        <v>9</v>
      </c>
      <c r="C1633" t="s">
        <v>1098</v>
      </c>
      <c r="D1633" t="s">
        <v>3</v>
      </c>
      <c r="E1633">
        <v>9</v>
      </c>
      <c r="F1633">
        <v>9</v>
      </c>
      <c r="G1633">
        <v>3</v>
      </c>
      <c r="H1633">
        <v>6</v>
      </c>
      <c r="I1633">
        <v>0</v>
      </c>
      <c r="J1633">
        <v>0</v>
      </c>
    </row>
    <row r="1634" spans="1:10" x14ac:dyDescent="0.25">
      <c r="A1634" s="42">
        <v>46276</v>
      </c>
      <c r="B1634">
        <v>16</v>
      </c>
      <c r="C1634" t="s">
        <v>968</v>
      </c>
      <c r="D1634" t="s">
        <v>3</v>
      </c>
      <c r="E1634">
        <v>7</v>
      </c>
      <c r="F1634">
        <v>7</v>
      </c>
      <c r="G1634">
        <v>2</v>
      </c>
      <c r="H1634">
        <v>4</v>
      </c>
      <c r="I1634">
        <v>0</v>
      </c>
      <c r="J1634">
        <v>0</v>
      </c>
    </row>
    <row r="1635" spans="1:10" x14ac:dyDescent="0.25">
      <c r="A1635" s="42">
        <v>46266</v>
      </c>
      <c r="B1635">
        <v>13</v>
      </c>
      <c r="C1635" t="s">
        <v>1001</v>
      </c>
      <c r="D1635" t="s">
        <v>965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 s="42">
        <v>46273</v>
      </c>
      <c r="B1636">
        <v>10</v>
      </c>
      <c r="C1636" t="s">
        <v>964</v>
      </c>
      <c r="D1636" t="s">
        <v>976</v>
      </c>
      <c r="E1636">
        <v>1850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 s="42">
        <v>46268</v>
      </c>
      <c r="B1637">
        <v>12</v>
      </c>
      <c r="C1637" t="s">
        <v>972</v>
      </c>
      <c r="D1637" t="s">
        <v>976</v>
      </c>
      <c r="E1637">
        <v>337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 s="42">
        <v>46273</v>
      </c>
      <c r="B1638">
        <v>16</v>
      </c>
      <c r="C1638" t="s">
        <v>998</v>
      </c>
      <c r="D1638" t="s">
        <v>959</v>
      </c>
      <c r="E1638">
        <v>4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 s="42">
        <v>46267</v>
      </c>
      <c r="B1639">
        <v>12</v>
      </c>
      <c r="C1639" t="s">
        <v>978</v>
      </c>
      <c r="D1639" t="s">
        <v>971</v>
      </c>
      <c r="E1639">
        <v>19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 s="42">
        <v>46266</v>
      </c>
      <c r="B1640">
        <v>11</v>
      </c>
      <c r="C1640" t="s">
        <v>986</v>
      </c>
      <c r="D1640" t="s">
        <v>976</v>
      </c>
      <c r="E1640">
        <v>1137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 s="42">
        <v>46273</v>
      </c>
      <c r="B1641">
        <v>17</v>
      </c>
      <c r="C1641" t="s">
        <v>962</v>
      </c>
      <c r="D1641" t="s">
        <v>973</v>
      </c>
      <c r="E1641">
        <v>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 s="42">
        <v>46275</v>
      </c>
      <c r="B1642">
        <v>8</v>
      </c>
      <c r="C1642" t="s">
        <v>972</v>
      </c>
      <c r="D1642" t="s">
        <v>961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 s="42">
        <v>46274</v>
      </c>
      <c r="B1643">
        <v>12</v>
      </c>
      <c r="C1643" t="s">
        <v>960</v>
      </c>
      <c r="D1643" t="s">
        <v>973</v>
      </c>
      <c r="E1643">
        <v>96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 s="42">
        <v>46266</v>
      </c>
      <c r="B1644">
        <v>12</v>
      </c>
      <c r="C1644" t="s">
        <v>1085</v>
      </c>
      <c r="D1644" t="s">
        <v>970</v>
      </c>
      <c r="E1644">
        <v>6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 s="42">
        <v>46275</v>
      </c>
      <c r="B1645">
        <v>12</v>
      </c>
      <c r="C1645" t="s">
        <v>1015</v>
      </c>
      <c r="D1645" t="s">
        <v>973</v>
      </c>
      <c r="E1645">
        <v>429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 s="42">
        <v>46276</v>
      </c>
      <c r="B1646">
        <v>14</v>
      </c>
      <c r="C1646" t="s">
        <v>958</v>
      </c>
      <c r="D1646" t="s">
        <v>967</v>
      </c>
      <c r="E1646">
        <v>533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 s="42">
        <v>46266</v>
      </c>
      <c r="B1647">
        <v>10</v>
      </c>
      <c r="C1647" t="s">
        <v>1015</v>
      </c>
      <c r="D1647" t="s">
        <v>970</v>
      </c>
      <c r="E1647">
        <v>14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 s="42">
        <v>46276</v>
      </c>
      <c r="B1648">
        <v>11</v>
      </c>
      <c r="C1648" t="s">
        <v>1528</v>
      </c>
      <c r="D1648" t="s">
        <v>982</v>
      </c>
      <c r="E1648">
        <v>84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 s="42">
        <v>46276</v>
      </c>
      <c r="B1649">
        <v>9</v>
      </c>
      <c r="C1649" t="s">
        <v>1000</v>
      </c>
      <c r="D1649" t="s">
        <v>973</v>
      </c>
      <c r="E1649">
        <v>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 s="42">
        <v>46269</v>
      </c>
      <c r="B1650">
        <v>13</v>
      </c>
      <c r="C1650" t="s">
        <v>962</v>
      </c>
      <c r="D1650" t="s">
        <v>976</v>
      </c>
      <c r="E1650">
        <v>201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 s="42">
        <v>46273</v>
      </c>
      <c r="B1651">
        <v>10</v>
      </c>
      <c r="C1651" t="s">
        <v>960</v>
      </c>
      <c r="D1651" t="s">
        <v>967</v>
      </c>
      <c r="E1651">
        <v>167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 s="42">
        <v>46275</v>
      </c>
      <c r="B1652">
        <v>12</v>
      </c>
      <c r="C1652" t="s">
        <v>1098</v>
      </c>
      <c r="D1652" t="s">
        <v>982</v>
      </c>
      <c r="E1652">
        <v>86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 s="42">
        <v>46268</v>
      </c>
      <c r="B1653">
        <v>10</v>
      </c>
      <c r="C1653" t="s">
        <v>998</v>
      </c>
      <c r="D1653" t="s">
        <v>980</v>
      </c>
      <c r="E1653">
        <v>4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 s="42">
        <v>46276</v>
      </c>
      <c r="B1654">
        <v>10</v>
      </c>
      <c r="C1654" t="s">
        <v>1015</v>
      </c>
      <c r="D1654" t="s">
        <v>959</v>
      </c>
      <c r="E1654">
        <v>150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 s="42">
        <v>46276</v>
      </c>
      <c r="B1655">
        <v>8</v>
      </c>
      <c r="C1655" t="s">
        <v>968</v>
      </c>
      <c r="D1655" t="s">
        <v>970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 s="42">
        <v>46274</v>
      </c>
      <c r="B1656">
        <v>16</v>
      </c>
      <c r="C1656" t="s">
        <v>962</v>
      </c>
      <c r="D1656" t="s">
        <v>985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 s="42">
        <v>46275</v>
      </c>
      <c r="B1657">
        <v>9</v>
      </c>
      <c r="C1657" t="s">
        <v>968</v>
      </c>
      <c r="D1657" t="s">
        <v>971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 s="42">
        <v>46266</v>
      </c>
      <c r="B1658">
        <v>8</v>
      </c>
      <c r="C1658" t="s">
        <v>1001</v>
      </c>
      <c r="D1658" t="s">
        <v>959</v>
      </c>
      <c r="E1658">
        <v>4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 s="42">
        <v>46274</v>
      </c>
      <c r="B1659">
        <v>16</v>
      </c>
      <c r="C1659" t="s">
        <v>960</v>
      </c>
      <c r="D1659" t="s">
        <v>640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 s="42">
        <v>46269</v>
      </c>
      <c r="B1660">
        <v>11</v>
      </c>
      <c r="C1660" t="s">
        <v>978</v>
      </c>
      <c r="D1660" t="s">
        <v>977</v>
      </c>
      <c r="E1660">
        <v>6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 s="42">
        <v>46266</v>
      </c>
      <c r="B1661">
        <v>16</v>
      </c>
      <c r="C1661" t="s">
        <v>978</v>
      </c>
      <c r="D1661" t="s">
        <v>985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 s="42">
        <v>46273</v>
      </c>
      <c r="B1662">
        <v>8</v>
      </c>
      <c r="C1662" t="s">
        <v>972</v>
      </c>
      <c r="D1662" t="s">
        <v>970</v>
      </c>
      <c r="E1662">
        <v>3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 s="42">
        <v>46266</v>
      </c>
      <c r="B1663">
        <v>11</v>
      </c>
      <c r="C1663" t="s">
        <v>964</v>
      </c>
      <c r="D1663" t="s">
        <v>970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 s="42">
        <v>46276</v>
      </c>
      <c r="B1664">
        <v>14</v>
      </c>
      <c r="C1664" t="s">
        <v>964</v>
      </c>
      <c r="D1664" t="s">
        <v>963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 s="42">
        <v>46267</v>
      </c>
      <c r="B1665">
        <v>12</v>
      </c>
      <c r="C1665" t="s">
        <v>958</v>
      </c>
      <c r="D1665" t="s">
        <v>977</v>
      </c>
      <c r="E1665">
        <v>6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 s="42">
        <v>46266</v>
      </c>
      <c r="B1666">
        <v>12</v>
      </c>
      <c r="C1666" t="s">
        <v>958</v>
      </c>
      <c r="D1666" t="s">
        <v>3</v>
      </c>
      <c r="E1666">
        <v>39</v>
      </c>
      <c r="F1666">
        <v>39</v>
      </c>
      <c r="G1666">
        <v>35</v>
      </c>
      <c r="H1666">
        <v>2</v>
      </c>
      <c r="I1666">
        <v>0</v>
      </c>
      <c r="J1666">
        <v>0</v>
      </c>
    </row>
    <row r="1667" spans="1:10" x14ac:dyDescent="0.25">
      <c r="A1667" s="42">
        <v>46274</v>
      </c>
      <c r="B1667">
        <v>14</v>
      </c>
      <c r="C1667" t="s">
        <v>986</v>
      </c>
      <c r="D1667" t="s">
        <v>3</v>
      </c>
      <c r="E1667">
        <v>19</v>
      </c>
      <c r="F1667">
        <v>19</v>
      </c>
      <c r="G1667">
        <v>12</v>
      </c>
      <c r="H1667">
        <v>4</v>
      </c>
      <c r="I1667">
        <v>0</v>
      </c>
      <c r="J1667">
        <v>0</v>
      </c>
    </row>
    <row r="1668" spans="1:10" x14ac:dyDescent="0.25">
      <c r="A1668" s="42">
        <v>46269</v>
      </c>
      <c r="B1668">
        <v>12</v>
      </c>
      <c r="C1668" t="s">
        <v>964</v>
      </c>
      <c r="D1668" t="s">
        <v>971</v>
      </c>
      <c r="E1668">
        <v>65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 s="42">
        <v>46267</v>
      </c>
      <c r="B1669">
        <v>13</v>
      </c>
      <c r="C1669" t="s">
        <v>962</v>
      </c>
      <c r="D1669" t="s">
        <v>980</v>
      </c>
      <c r="E1669">
        <v>3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 s="42">
        <v>46275</v>
      </c>
      <c r="B1670">
        <v>11</v>
      </c>
      <c r="C1670" t="s">
        <v>986</v>
      </c>
      <c r="D1670" t="s">
        <v>975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 s="42">
        <v>46276</v>
      </c>
      <c r="B1671">
        <v>13</v>
      </c>
      <c r="C1671" t="s">
        <v>968</v>
      </c>
      <c r="D1671" t="s">
        <v>965</v>
      </c>
      <c r="E1671">
        <v>15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 s="42">
        <v>46275</v>
      </c>
      <c r="B1672">
        <v>13</v>
      </c>
      <c r="C1672" t="s">
        <v>968</v>
      </c>
      <c r="D1672" t="s">
        <v>963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 s="42">
        <v>46274</v>
      </c>
      <c r="B1673">
        <v>8</v>
      </c>
      <c r="C1673" t="s">
        <v>964</v>
      </c>
      <c r="D1673" t="s">
        <v>640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 s="42">
        <v>46274</v>
      </c>
      <c r="B1674">
        <v>14</v>
      </c>
      <c r="C1674" t="s">
        <v>978</v>
      </c>
      <c r="D1674" t="s">
        <v>982</v>
      </c>
      <c r="E1674">
        <v>310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 s="42">
        <v>46269</v>
      </c>
      <c r="B1675">
        <v>11</v>
      </c>
      <c r="C1675" t="s">
        <v>962</v>
      </c>
      <c r="D1675" t="s">
        <v>969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 s="42">
        <v>46276</v>
      </c>
      <c r="B1676">
        <v>8</v>
      </c>
      <c r="C1676" t="s">
        <v>960</v>
      </c>
      <c r="D1676" t="s">
        <v>967</v>
      </c>
      <c r="E1676">
        <v>23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 s="42">
        <v>46267</v>
      </c>
      <c r="B1677">
        <v>9</v>
      </c>
      <c r="C1677" t="s">
        <v>962</v>
      </c>
      <c r="D1677" t="s">
        <v>961</v>
      </c>
      <c r="E1677">
        <v>4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 s="42">
        <v>46275</v>
      </c>
      <c r="B1678">
        <v>15</v>
      </c>
      <c r="C1678" t="s">
        <v>986</v>
      </c>
      <c r="D1678" t="s">
        <v>980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 s="42">
        <v>46266</v>
      </c>
      <c r="B1679">
        <v>8</v>
      </c>
      <c r="C1679" t="s">
        <v>978</v>
      </c>
      <c r="D1679" t="s">
        <v>971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 s="42">
        <v>46274</v>
      </c>
      <c r="B1680">
        <v>10</v>
      </c>
      <c r="C1680" t="s">
        <v>1015</v>
      </c>
      <c r="D1680" t="s">
        <v>970</v>
      </c>
      <c r="E1680">
        <v>22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 s="42">
        <v>46273</v>
      </c>
      <c r="B1681">
        <v>12</v>
      </c>
      <c r="C1681" t="s">
        <v>962</v>
      </c>
      <c r="D1681" t="s">
        <v>961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 s="42">
        <v>46269</v>
      </c>
      <c r="B1682">
        <v>13</v>
      </c>
      <c r="C1682" t="s">
        <v>966</v>
      </c>
      <c r="D1682" t="s">
        <v>959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 s="42">
        <v>46267</v>
      </c>
      <c r="B1683">
        <v>8</v>
      </c>
      <c r="C1683" t="s">
        <v>1001</v>
      </c>
      <c r="D1683" t="s">
        <v>3</v>
      </c>
      <c r="E1683">
        <v>7</v>
      </c>
      <c r="F1683">
        <v>7</v>
      </c>
      <c r="G1683">
        <v>3</v>
      </c>
      <c r="H1683">
        <v>4</v>
      </c>
      <c r="I1683">
        <v>1</v>
      </c>
      <c r="J1683">
        <v>0</v>
      </c>
    </row>
    <row r="1684" spans="1:10" x14ac:dyDescent="0.25">
      <c r="A1684" s="42">
        <v>46276</v>
      </c>
      <c r="B1684">
        <v>16</v>
      </c>
      <c r="C1684" t="s">
        <v>1015</v>
      </c>
      <c r="D1684" t="s">
        <v>971</v>
      </c>
      <c r="E1684">
        <v>11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 s="42">
        <v>46273</v>
      </c>
      <c r="B1685">
        <v>16</v>
      </c>
      <c r="C1685" t="s">
        <v>986</v>
      </c>
      <c r="D1685" t="s">
        <v>976</v>
      </c>
      <c r="E1685">
        <v>789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 s="42">
        <v>46269</v>
      </c>
      <c r="B1686">
        <v>11</v>
      </c>
      <c r="C1686" t="s">
        <v>986</v>
      </c>
      <c r="D1686" t="s">
        <v>963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 s="42">
        <v>46269</v>
      </c>
      <c r="B1687">
        <v>16</v>
      </c>
      <c r="C1687" t="s">
        <v>1098</v>
      </c>
      <c r="D1687" t="s">
        <v>983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 s="42">
        <v>46275</v>
      </c>
      <c r="B1688">
        <v>13</v>
      </c>
      <c r="C1688" t="s">
        <v>978</v>
      </c>
      <c r="D1688" t="s">
        <v>3</v>
      </c>
      <c r="E1688">
        <v>7</v>
      </c>
      <c r="F1688">
        <v>7</v>
      </c>
      <c r="G1688">
        <v>5</v>
      </c>
      <c r="H1688">
        <v>0</v>
      </c>
      <c r="I1688">
        <v>0</v>
      </c>
      <c r="J1688">
        <v>0</v>
      </c>
    </row>
    <row r="1689" spans="1:10" x14ac:dyDescent="0.25">
      <c r="A1689" s="42">
        <v>46267</v>
      </c>
      <c r="B1689">
        <v>10</v>
      </c>
      <c r="C1689" t="s">
        <v>984</v>
      </c>
      <c r="D1689" t="s">
        <v>976</v>
      </c>
      <c r="E1689">
        <v>8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5">
      <c r="A1690" s="42">
        <v>46275</v>
      </c>
      <c r="B1690">
        <v>14</v>
      </c>
      <c r="C1690" t="s">
        <v>966</v>
      </c>
      <c r="D1690" t="s">
        <v>976</v>
      </c>
      <c r="E1690">
        <v>881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 s="42">
        <v>46274</v>
      </c>
      <c r="B1691">
        <v>11</v>
      </c>
      <c r="C1691" t="s">
        <v>962</v>
      </c>
      <c r="D1691" t="s">
        <v>973</v>
      </c>
      <c r="E1691">
        <v>175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5">
      <c r="A1692" s="42">
        <v>46274</v>
      </c>
      <c r="B1692">
        <v>9</v>
      </c>
      <c r="C1692" t="s">
        <v>964</v>
      </c>
      <c r="D1692" t="s">
        <v>977</v>
      </c>
      <c r="E1692">
        <v>6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 s="42">
        <v>46273</v>
      </c>
      <c r="B1693">
        <v>16</v>
      </c>
      <c r="C1693" t="s">
        <v>986</v>
      </c>
      <c r="D1693" t="s">
        <v>979</v>
      </c>
      <c r="E1693">
        <v>6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 s="42">
        <v>46268</v>
      </c>
      <c r="B1694">
        <v>9</v>
      </c>
      <c r="C1694" t="s">
        <v>1000</v>
      </c>
      <c r="D1694" t="s">
        <v>970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 s="42">
        <v>46269</v>
      </c>
      <c r="B1695">
        <v>9</v>
      </c>
      <c r="C1695" t="s">
        <v>966</v>
      </c>
      <c r="D1695" t="s">
        <v>961</v>
      </c>
      <c r="E1695">
        <v>6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5">
      <c r="A1696" s="42">
        <v>46268</v>
      </c>
      <c r="B1696">
        <v>11</v>
      </c>
      <c r="C1696" t="s">
        <v>986</v>
      </c>
      <c r="D1696" t="s">
        <v>965</v>
      </c>
      <c r="E1696">
        <v>57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5">
      <c r="A1697" s="42">
        <v>46276</v>
      </c>
      <c r="B1697">
        <v>9</v>
      </c>
      <c r="C1697" t="s">
        <v>1015</v>
      </c>
      <c r="D1697" t="s">
        <v>970</v>
      </c>
      <c r="E1697">
        <v>29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5">
      <c r="A1698" s="42">
        <v>46275</v>
      </c>
      <c r="B1698">
        <v>11</v>
      </c>
      <c r="C1698" t="s">
        <v>958</v>
      </c>
      <c r="D1698" t="s">
        <v>977</v>
      </c>
      <c r="E1698">
        <v>21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 s="42">
        <v>46275</v>
      </c>
      <c r="B1699">
        <v>10</v>
      </c>
      <c r="C1699" t="s">
        <v>958</v>
      </c>
      <c r="D1699" t="s">
        <v>980</v>
      </c>
      <c r="E1699">
        <v>3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5">
      <c r="A1700" s="42">
        <v>46269</v>
      </c>
      <c r="B1700">
        <v>11</v>
      </c>
      <c r="C1700" t="s">
        <v>966</v>
      </c>
      <c r="D1700" t="s">
        <v>982</v>
      </c>
      <c r="E1700">
        <v>352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 s="42">
        <v>46268</v>
      </c>
      <c r="B1701">
        <v>10</v>
      </c>
      <c r="C1701" t="s">
        <v>998</v>
      </c>
      <c r="D1701" t="s">
        <v>973</v>
      </c>
      <c r="E1701">
        <v>396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 s="42">
        <v>46266</v>
      </c>
      <c r="B1702">
        <v>14</v>
      </c>
      <c r="C1702" t="s">
        <v>960</v>
      </c>
      <c r="D1702" t="s">
        <v>977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 s="42">
        <v>46274</v>
      </c>
      <c r="B1703">
        <v>8</v>
      </c>
      <c r="C1703" t="s">
        <v>968</v>
      </c>
      <c r="D1703" t="s">
        <v>981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 s="42">
        <v>46266</v>
      </c>
      <c r="B1704">
        <v>16</v>
      </c>
      <c r="C1704" t="s">
        <v>964</v>
      </c>
      <c r="D1704" t="s">
        <v>640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 s="42">
        <v>46273</v>
      </c>
      <c r="B1705">
        <v>16</v>
      </c>
      <c r="C1705" t="s">
        <v>966</v>
      </c>
      <c r="D1705" t="s">
        <v>965</v>
      </c>
      <c r="E1705">
        <v>52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 s="42">
        <v>46266</v>
      </c>
      <c r="B1706">
        <v>15</v>
      </c>
      <c r="C1706" t="s">
        <v>1001</v>
      </c>
      <c r="D1706" t="s">
        <v>3</v>
      </c>
      <c r="E1706">
        <v>3</v>
      </c>
      <c r="F1706">
        <v>3</v>
      </c>
      <c r="G1706">
        <v>3</v>
      </c>
      <c r="H1706">
        <v>0</v>
      </c>
      <c r="I1706">
        <v>0</v>
      </c>
      <c r="J1706">
        <v>0</v>
      </c>
    </row>
    <row r="1707" spans="1:10" x14ac:dyDescent="0.25">
      <c r="A1707" s="42">
        <v>46276</v>
      </c>
      <c r="B1707">
        <v>8</v>
      </c>
      <c r="C1707" t="s">
        <v>962</v>
      </c>
      <c r="D1707" t="s">
        <v>981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 s="42">
        <v>46267</v>
      </c>
      <c r="B1708">
        <v>10</v>
      </c>
      <c r="C1708" t="s">
        <v>986</v>
      </c>
      <c r="D1708" t="s">
        <v>971</v>
      </c>
      <c r="E1708">
        <v>11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 s="42">
        <v>46276</v>
      </c>
      <c r="B1709">
        <v>12</v>
      </c>
      <c r="C1709" t="s">
        <v>960</v>
      </c>
      <c r="D1709" t="s">
        <v>961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 s="42">
        <v>46268</v>
      </c>
      <c r="B1710">
        <v>16</v>
      </c>
      <c r="C1710" t="s">
        <v>1098</v>
      </c>
      <c r="D1710" t="s">
        <v>959</v>
      </c>
      <c r="E1710">
        <v>6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 s="42">
        <v>46268</v>
      </c>
      <c r="B1711">
        <v>14</v>
      </c>
      <c r="C1711" t="s">
        <v>972</v>
      </c>
      <c r="D1711" t="s">
        <v>959</v>
      </c>
      <c r="E1711">
        <v>30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 s="42">
        <v>46275</v>
      </c>
      <c r="B1712">
        <v>15</v>
      </c>
      <c r="C1712" t="s">
        <v>960</v>
      </c>
      <c r="D1712" t="s">
        <v>965</v>
      </c>
      <c r="E1712">
        <v>30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 s="42">
        <v>46266</v>
      </c>
      <c r="B1713">
        <v>8</v>
      </c>
      <c r="C1713" t="s">
        <v>998</v>
      </c>
      <c r="D1713" t="s">
        <v>971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 s="42">
        <v>46269</v>
      </c>
      <c r="B1714">
        <v>10</v>
      </c>
      <c r="C1714" t="s">
        <v>978</v>
      </c>
      <c r="D1714" t="s">
        <v>970</v>
      </c>
      <c r="E1714">
        <v>11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s="42">
        <v>46274</v>
      </c>
      <c r="B1715">
        <v>16</v>
      </c>
      <c r="C1715" t="s">
        <v>1015</v>
      </c>
      <c r="D1715" t="s">
        <v>976</v>
      </c>
      <c r="E1715">
        <v>1822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 s="42">
        <v>46269</v>
      </c>
      <c r="B1716">
        <v>13</v>
      </c>
      <c r="C1716" t="s">
        <v>978</v>
      </c>
      <c r="D1716" t="s">
        <v>640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 s="42">
        <v>46274</v>
      </c>
      <c r="B1717">
        <v>8</v>
      </c>
      <c r="C1717" t="s">
        <v>966</v>
      </c>
      <c r="D1717" t="s">
        <v>973</v>
      </c>
      <c r="E1717">
        <v>75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 s="42">
        <v>46266</v>
      </c>
      <c r="B1718">
        <v>8</v>
      </c>
      <c r="C1718" t="s">
        <v>1098</v>
      </c>
      <c r="D1718" t="s">
        <v>977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 s="42">
        <v>46266</v>
      </c>
      <c r="B1719">
        <v>11</v>
      </c>
      <c r="C1719" t="s">
        <v>978</v>
      </c>
      <c r="D1719" t="s">
        <v>971</v>
      </c>
      <c r="E1719">
        <v>15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 s="42">
        <v>46273</v>
      </c>
      <c r="B1720">
        <v>11</v>
      </c>
      <c r="C1720" t="s">
        <v>986</v>
      </c>
      <c r="D1720" t="s">
        <v>976</v>
      </c>
      <c r="E1720">
        <v>283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s="42">
        <v>46267</v>
      </c>
      <c r="B1721">
        <v>9</v>
      </c>
      <c r="C1721" t="s">
        <v>998</v>
      </c>
      <c r="D1721" t="s">
        <v>640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 s="42">
        <v>46276</v>
      </c>
      <c r="B1722">
        <v>8</v>
      </c>
      <c r="C1722" t="s">
        <v>960</v>
      </c>
      <c r="D1722" t="s">
        <v>3</v>
      </c>
      <c r="E1722">
        <v>11</v>
      </c>
      <c r="F1722">
        <v>11</v>
      </c>
      <c r="G1722">
        <v>9</v>
      </c>
      <c r="H1722">
        <v>2</v>
      </c>
      <c r="I1722">
        <v>0</v>
      </c>
      <c r="J1722">
        <v>0</v>
      </c>
    </row>
    <row r="1723" spans="1:10" x14ac:dyDescent="0.25">
      <c r="A1723" s="42">
        <v>46267</v>
      </c>
      <c r="B1723">
        <v>14</v>
      </c>
      <c r="C1723" t="s">
        <v>960</v>
      </c>
      <c r="D1723" t="s">
        <v>980</v>
      </c>
      <c r="E1723">
        <v>3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 s="42">
        <v>46273</v>
      </c>
      <c r="B1724">
        <v>12</v>
      </c>
      <c r="C1724" t="s">
        <v>966</v>
      </c>
      <c r="D1724" t="s">
        <v>977</v>
      </c>
      <c r="E1724">
        <v>3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 s="42">
        <v>46269</v>
      </c>
      <c r="B1725">
        <v>9</v>
      </c>
      <c r="C1725" t="s">
        <v>978</v>
      </c>
      <c r="D1725" t="s">
        <v>971</v>
      </c>
      <c r="E1725">
        <v>17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 s="42">
        <v>46267</v>
      </c>
      <c r="B1726">
        <v>9</v>
      </c>
      <c r="C1726" t="s">
        <v>999</v>
      </c>
      <c r="D1726" t="s">
        <v>971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 s="42">
        <v>46276</v>
      </c>
      <c r="B1727">
        <v>16</v>
      </c>
      <c r="C1727" t="s">
        <v>964</v>
      </c>
      <c r="D1727" t="s">
        <v>967</v>
      </c>
      <c r="E1727">
        <v>398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 s="42">
        <v>46266</v>
      </c>
      <c r="B1728">
        <v>13</v>
      </c>
      <c r="C1728" t="s">
        <v>999</v>
      </c>
      <c r="D1728" t="s">
        <v>980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 s="42">
        <v>46267</v>
      </c>
      <c r="B1729">
        <v>12</v>
      </c>
      <c r="C1729" t="s">
        <v>964</v>
      </c>
      <c r="D1729" t="s">
        <v>965</v>
      </c>
      <c r="E1729">
        <v>119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 s="42">
        <v>46276</v>
      </c>
      <c r="B1730">
        <v>16</v>
      </c>
      <c r="C1730" t="s">
        <v>960</v>
      </c>
      <c r="D1730" t="s">
        <v>640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 s="42">
        <v>46268</v>
      </c>
      <c r="B1731">
        <v>8</v>
      </c>
      <c r="C1731" t="s">
        <v>964</v>
      </c>
      <c r="D1731" t="s">
        <v>976</v>
      </c>
      <c r="E1731">
        <v>646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 s="42">
        <v>46276</v>
      </c>
      <c r="B1732">
        <v>9</v>
      </c>
      <c r="C1732" t="s">
        <v>958</v>
      </c>
      <c r="D1732" t="s">
        <v>982</v>
      </c>
      <c r="E1732">
        <v>582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 s="42">
        <v>46266</v>
      </c>
      <c r="B1733">
        <v>10</v>
      </c>
      <c r="C1733" t="s">
        <v>986</v>
      </c>
      <c r="D1733" t="s">
        <v>982</v>
      </c>
      <c r="E1733">
        <v>201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 s="42">
        <v>46268</v>
      </c>
      <c r="B1734">
        <v>10</v>
      </c>
      <c r="C1734" t="s">
        <v>998</v>
      </c>
      <c r="D1734" t="s">
        <v>640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 s="42">
        <v>46274</v>
      </c>
      <c r="B1735">
        <v>15</v>
      </c>
      <c r="C1735" t="s">
        <v>986</v>
      </c>
      <c r="D1735" t="s">
        <v>959</v>
      </c>
      <c r="E1735">
        <v>48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 s="42">
        <v>46266</v>
      </c>
      <c r="B1736">
        <v>13</v>
      </c>
      <c r="C1736" t="s">
        <v>978</v>
      </c>
      <c r="D1736" t="s">
        <v>971</v>
      </c>
      <c r="E1736">
        <v>4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 s="42">
        <v>46266</v>
      </c>
      <c r="B1737">
        <v>13</v>
      </c>
      <c r="C1737" t="s">
        <v>999</v>
      </c>
      <c r="D1737" t="s">
        <v>982</v>
      </c>
      <c r="E1737">
        <v>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 s="42">
        <v>46276</v>
      </c>
      <c r="B1738">
        <v>12</v>
      </c>
      <c r="C1738" t="s">
        <v>986</v>
      </c>
      <c r="D1738" t="s">
        <v>974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 s="42">
        <v>46276</v>
      </c>
      <c r="B1739">
        <v>15</v>
      </c>
      <c r="C1739" t="s">
        <v>964</v>
      </c>
      <c r="D1739" t="s">
        <v>974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 s="42">
        <v>46269</v>
      </c>
      <c r="B1740">
        <v>13</v>
      </c>
      <c r="C1740" t="s">
        <v>966</v>
      </c>
      <c r="D1740" t="s">
        <v>3</v>
      </c>
      <c r="E1740">
        <v>1</v>
      </c>
      <c r="F1740">
        <v>1</v>
      </c>
      <c r="G1740">
        <v>1</v>
      </c>
      <c r="H1740">
        <v>0</v>
      </c>
      <c r="I1740">
        <v>0</v>
      </c>
      <c r="J1740">
        <v>0</v>
      </c>
    </row>
    <row r="1741" spans="1:10" x14ac:dyDescent="0.25">
      <c r="A1741" s="42">
        <v>46275</v>
      </c>
      <c r="B1741">
        <v>10</v>
      </c>
      <c r="C1741" t="s">
        <v>968</v>
      </c>
      <c r="D1741" t="s">
        <v>976</v>
      </c>
      <c r="E1741">
        <v>428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 s="42">
        <v>46269</v>
      </c>
      <c r="B1742">
        <v>10</v>
      </c>
      <c r="C1742" t="s">
        <v>972</v>
      </c>
      <c r="D1742" t="s">
        <v>967</v>
      </c>
      <c r="E1742">
        <v>20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 s="42">
        <v>46276</v>
      </c>
      <c r="B1743">
        <v>12</v>
      </c>
      <c r="C1743" t="s">
        <v>964</v>
      </c>
      <c r="D1743" t="s">
        <v>970</v>
      </c>
      <c r="E1743">
        <v>26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 s="42">
        <v>46275</v>
      </c>
      <c r="B1744">
        <v>16</v>
      </c>
      <c r="C1744" t="s">
        <v>1015</v>
      </c>
      <c r="D1744" t="s">
        <v>982</v>
      </c>
      <c r="E1744">
        <v>138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 s="42">
        <v>46276</v>
      </c>
      <c r="B1745">
        <v>9</v>
      </c>
      <c r="C1745" t="s">
        <v>1000</v>
      </c>
      <c r="D1745" t="s">
        <v>982</v>
      </c>
      <c r="E1745">
        <v>3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 s="42">
        <v>46276</v>
      </c>
      <c r="B1746">
        <v>16</v>
      </c>
      <c r="C1746" t="s">
        <v>962</v>
      </c>
      <c r="D1746" t="s">
        <v>980</v>
      </c>
      <c r="E1746">
        <v>3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 s="42">
        <v>46273</v>
      </c>
      <c r="B1747">
        <v>11</v>
      </c>
      <c r="C1747" t="s">
        <v>964</v>
      </c>
      <c r="D1747" t="s">
        <v>640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 s="42">
        <v>46275</v>
      </c>
      <c r="B1748">
        <v>15</v>
      </c>
      <c r="C1748" t="s">
        <v>962</v>
      </c>
      <c r="D1748" t="s">
        <v>967</v>
      </c>
      <c r="E1748">
        <v>226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 s="42">
        <v>46276</v>
      </c>
      <c r="B1749">
        <v>11</v>
      </c>
      <c r="C1749" t="s">
        <v>972</v>
      </c>
      <c r="D1749" t="s">
        <v>977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 s="42">
        <v>46269</v>
      </c>
      <c r="B1750">
        <v>9</v>
      </c>
      <c r="C1750" t="s">
        <v>986</v>
      </c>
      <c r="D1750" t="s">
        <v>970</v>
      </c>
      <c r="E1750">
        <v>8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s="42">
        <v>46267</v>
      </c>
      <c r="B1751">
        <v>15</v>
      </c>
      <c r="C1751" t="s">
        <v>964</v>
      </c>
      <c r="D1751" t="s">
        <v>979</v>
      </c>
      <c r="E1751">
        <v>27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 s="42">
        <v>46269</v>
      </c>
      <c r="B1752">
        <v>16</v>
      </c>
      <c r="C1752" t="s">
        <v>986</v>
      </c>
      <c r="D1752" t="s">
        <v>967</v>
      </c>
      <c r="E1752">
        <v>283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 s="42">
        <v>46274</v>
      </c>
      <c r="B1753">
        <v>16</v>
      </c>
      <c r="C1753" t="s">
        <v>978</v>
      </c>
      <c r="D1753" t="s">
        <v>967</v>
      </c>
      <c r="E1753">
        <v>534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 s="42">
        <v>46276</v>
      </c>
      <c r="B1754">
        <v>9</v>
      </c>
      <c r="C1754" t="s">
        <v>958</v>
      </c>
      <c r="D1754" t="s">
        <v>963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 s="42">
        <v>46276</v>
      </c>
      <c r="B1755">
        <v>11</v>
      </c>
      <c r="C1755" t="s">
        <v>958</v>
      </c>
      <c r="D1755" t="s">
        <v>965</v>
      </c>
      <c r="E1755">
        <v>129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 s="42">
        <v>46274</v>
      </c>
      <c r="B1756">
        <v>16</v>
      </c>
      <c r="C1756" t="s">
        <v>968</v>
      </c>
      <c r="D1756" t="s">
        <v>961</v>
      </c>
      <c r="E1756">
        <v>4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 s="42">
        <v>46274</v>
      </c>
      <c r="B1757">
        <v>12</v>
      </c>
      <c r="C1757" t="s">
        <v>968</v>
      </c>
      <c r="D1757" t="s">
        <v>640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 s="42">
        <v>46267</v>
      </c>
      <c r="B1758">
        <v>10</v>
      </c>
      <c r="C1758" t="s">
        <v>1085</v>
      </c>
      <c r="D1758" t="s">
        <v>976</v>
      </c>
      <c r="E1758">
        <v>199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 s="42">
        <v>46275</v>
      </c>
      <c r="B1759">
        <v>8</v>
      </c>
      <c r="C1759" t="s">
        <v>986</v>
      </c>
      <c r="D1759" t="s">
        <v>965</v>
      </c>
      <c r="E1759">
        <v>13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 s="42">
        <v>46266</v>
      </c>
      <c r="B1760">
        <v>9</v>
      </c>
      <c r="C1760" t="s">
        <v>966</v>
      </c>
      <c r="D1760" t="s">
        <v>961</v>
      </c>
      <c r="E1760">
        <v>3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 s="42">
        <v>46276</v>
      </c>
      <c r="B1761">
        <v>9</v>
      </c>
      <c r="C1761" t="s">
        <v>958</v>
      </c>
      <c r="D1761" t="s">
        <v>977</v>
      </c>
      <c r="E1761">
        <v>6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 s="42">
        <v>46275</v>
      </c>
      <c r="B1762">
        <v>16</v>
      </c>
      <c r="C1762" t="s">
        <v>972</v>
      </c>
      <c r="D1762" t="s">
        <v>967</v>
      </c>
      <c r="E1762">
        <v>19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 s="42">
        <v>46274</v>
      </c>
      <c r="B1763">
        <v>16</v>
      </c>
      <c r="C1763" t="s">
        <v>962</v>
      </c>
      <c r="D1763" t="s">
        <v>3</v>
      </c>
      <c r="E1763">
        <v>34</v>
      </c>
      <c r="F1763">
        <v>34</v>
      </c>
      <c r="G1763">
        <v>25</v>
      </c>
      <c r="H1763">
        <v>2</v>
      </c>
      <c r="I1763">
        <v>0</v>
      </c>
      <c r="J1763">
        <v>0</v>
      </c>
    </row>
    <row r="1764" spans="1:10" x14ac:dyDescent="0.25">
      <c r="A1764" s="42">
        <v>46274</v>
      </c>
      <c r="B1764">
        <v>14</v>
      </c>
      <c r="C1764" t="s">
        <v>962</v>
      </c>
      <c r="D1764" t="s">
        <v>976</v>
      </c>
      <c r="E1764">
        <v>1155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 s="42">
        <v>46275</v>
      </c>
      <c r="B1765">
        <v>10</v>
      </c>
      <c r="C1765" t="s">
        <v>986</v>
      </c>
      <c r="D1765" t="s">
        <v>969</v>
      </c>
      <c r="E1765">
        <v>1</v>
      </c>
      <c r="F1765">
        <v>1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 s="42">
        <v>46274</v>
      </c>
      <c r="B1766">
        <v>15</v>
      </c>
      <c r="C1766" t="s">
        <v>962</v>
      </c>
      <c r="D1766" t="s">
        <v>970</v>
      </c>
      <c r="E1766">
        <v>29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 s="42">
        <v>46267</v>
      </c>
      <c r="B1767">
        <v>14</v>
      </c>
      <c r="C1767" t="s">
        <v>964</v>
      </c>
      <c r="D1767" t="s">
        <v>640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 s="42">
        <v>46276</v>
      </c>
      <c r="B1768">
        <v>11</v>
      </c>
      <c r="C1768" t="s">
        <v>1000</v>
      </c>
      <c r="D1768" t="s">
        <v>980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 s="42">
        <v>46268</v>
      </c>
      <c r="B1769">
        <v>15</v>
      </c>
      <c r="C1769" t="s">
        <v>966</v>
      </c>
      <c r="D1769" t="s">
        <v>959</v>
      </c>
      <c r="E1769">
        <v>123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 s="42">
        <v>46276</v>
      </c>
      <c r="B1770">
        <v>14</v>
      </c>
      <c r="C1770" t="s">
        <v>1528</v>
      </c>
      <c r="D1770" t="s">
        <v>982</v>
      </c>
      <c r="E1770">
        <v>7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 s="42">
        <v>46267</v>
      </c>
      <c r="B1771">
        <v>14</v>
      </c>
      <c r="C1771" t="s">
        <v>986</v>
      </c>
      <c r="D1771" t="s">
        <v>976</v>
      </c>
      <c r="E1771">
        <v>835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 s="42">
        <v>46275</v>
      </c>
      <c r="B1772">
        <v>11</v>
      </c>
      <c r="C1772" t="s">
        <v>958</v>
      </c>
      <c r="D1772" t="s">
        <v>967</v>
      </c>
      <c r="E1772">
        <v>299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 s="42">
        <v>46276</v>
      </c>
      <c r="B1773">
        <v>11</v>
      </c>
      <c r="C1773" t="s">
        <v>1098</v>
      </c>
      <c r="D1773" t="s">
        <v>3</v>
      </c>
      <c r="E1773">
        <v>7</v>
      </c>
      <c r="F1773">
        <v>7</v>
      </c>
      <c r="G1773">
        <v>1</v>
      </c>
      <c r="H1773">
        <v>6</v>
      </c>
      <c r="I1773">
        <v>0</v>
      </c>
      <c r="J1773">
        <v>0</v>
      </c>
    </row>
    <row r="1774" spans="1:10" x14ac:dyDescent="0.25">
      <c r="A1774" s="42">
        <v>46276</v>
      </c>
      <c r="B1774">
        <v>13</v>
      </c>
      <c r="C1774" t="s">
        <v>960</v>
      </c>
      <c r="D1774" t="s">
        <v>965</v>
      </c>
      <c r="E1774">
        <v>3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 s="42">
        <v>46269</v>
      </c>
      <c r="B1775">
        <v>15</v>
      </c>
      <c r="C1775" t="s">
        <v>958</v>
      </c>
      <c r="D1775" t="s">
        <v>979</v>
      </c>
      <c r="E1775">
        <v>20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 s="42">
        <v>46267</v>
      </c>
      <c r="B1776">
        <v>11</v>
      </c>
      <c r="C1776" t="s">
        <v>978</v>
      </c>
      <c r="D1776" t="s">
        <v>3</v>
      </c>
      <c r="E1776">
        <v>39</v>
      </c>
      <c r="F1776">
        <v>39</v>
      </c>
      <c r="G1776">
        <v>23</v>
      </c>
      <c r="H1776">
        <v>4</v>
      </c>
      <c r="I1776">
        <v>0</v>
      </c>
      <c r="J1776">
        <v>0</v>
      </c>
    </row>
    <row r="1777" spans="1:10" x14ac:dyDescent="0.25">
      <c r="A1777" s="42">
        <v>46273</v>
      </c>
      <c r="B1777">
        <v>12</v>
      </c>
      <c r="C1777" t="s">
        <v>962</v>
      </c>
      <c r="D1777" t="s">
        <v>980</v>
      </c>
      <c r="E1777">
        <v>8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 s="42">
        <v>46274</v>
      </c>
      <c r="B1778">
        <v>15</v>
      </c>
      <c r="C1778" t="s">
        <v>958</v>
      </c>
      <c r="D1778" t="s">
        <v>961</v>
      </c>
      <c r="E1778">
        <v>5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 s="42">
        <v>46267</v>
      </c>
      <c r="B1779">
        <v>15</v>
      </c>
      <c r="C1779" t="s">
        <v>1000</v>
      </c>
      <c r="D1779" t="s">
        <v>965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 s="42">
        <v>46266</v>
      </c>
      <c r="B1780">
        <v>15</v>
      </c>
      <c r="C1780" t="s">
        <v>964</v>
      </c>
      <c r="D1780" t="s">
        <v>980</v>
      </c>
      <c r="E1780">
        <v>29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 s="42">
        <v>46266</v>
      </c>
      <c r="B1781">
        <v>14</v>
      </c>
      <c r="C1781" t="s">
        <v>999</v>
      </c>
      <c r="D1781" t="s">
        <v>959</v>
      </c>
      <c r="E1781">
        <v>24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 s="42">
        <v>46274</v>
      </c>
      <c r="B1782">
        <v>12</v>
      </c>
      <c r="C1782" t="s">
        <v>966</v>
      </c>
      <c r="D1782" t="s">
        <v>980</v>
      </c>
      <c r="E1782">
        <v>3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 s="42">
        <v>46268</v>
      </c>
      <c r="B1783">
        <v>10</v>
      </c>
      <c r="C1783" t="s">
        <v>1000</v>
      </c>
      <c r="D1783" t="s">
        <v>980</v>
      </c>
      <c r="E1783">
        <v>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 s="42">
        <v>46276</v>
      </c>
      <c r="B1784">
        <v>10</v>
      </c>
      <c r="C1784" t="s">
        <v>962</v>
      </c>
      <c r="D1784" t="s">
        <v>965</v>
      </c>
      <c r="E1784">
        <v>98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 s="42">
        <v>46274</v>
      </c>
      <c r="B1785">
        <v>8</v>
      </c>
      <c r="C1785" t="s">
        <v>1098</v>
      </c>
      <c r="D1785" t="s">
        <v>982</v>
      </c>
      <c r="E1785">
        <v>89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 s="42">
        <v>46274</v>
      </c>
      <c r="B1786">
        <v>9</v>
      </c>
      <c r="C1786" t="s">
        <v>986</v>
      </c>
      <c r="D1786" t="s">
        <v>965</v>
      </c>
      <c r="E1786">
        <v>41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 s="42">
        <v>46266</v>
      </c>
      <c r="B1787">
        <v>12</v>
      </c>
      <c r="C1787" t="s">
        <v>978</v>
      </c>
      <c r="D1787" t="s">
        <v>971</v>
      </c>
      <c r="E1787">
        <v>4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 s="42">
        <v>46276</v>
      </c>
      <c r="B1788">
        <v>10</v>
      </c>
      <c r="C1788" t="s">
        <v>1528</v>
      </c>
      <c r="D1788" t="s">
        <v>3</v>
      </c>
      <c r="E1788">
        <v>43</v>
      </c>
      <c r="F1788">
        <v>43</v>
      </c>
      <c r="G1788">
        <v>35</v>
      </c>
      <c r="H1788">
        <v>6</v>
      </c>
      <c r="I1788">
        <v>0</v>
      </c>
      <c r="J1788">
        <v>0</v>
      </c>
    </row>
    <row r="1789" spans="1:10" x14ac:dyDescent="0.25">
      <c r="A1789" s="42">
        <v>46268</v>
      </c>
      <c r="B1789">
        <v>13</v>
      </c>
      <c r="C1789" t="s">
        <v>958</v>
      </c>
      <c r="D1789" t="s">
        <v>963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 s="42">
        <v>46266</v>
      </c>
      <c r="B1790">
        <v>14</v>
      </c>
      <c r="C1790" t="s">
        <v>966</v>
      </c>
      <c r="D1790" t="s">
        <v>980</v>
      </c>
      <c r="E1790">
        <v>14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 s="42">
        <v>46276</v>
      </c>
      <c r="B1791">
        <v>10</v>
      </c>
      <c r="C1791" t="s">
        <v>966</v>
      </c>
      <c r="D1791" t="s">
        <v>974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 s="42">
        <v>46273</v>
      </c>
      <c r="B1792">
        <v>11</v>
      </c>
      <c r="C1792" t="s">
        <v>966</v>
      </c>
      <c r="D1792" t="s">
        <v>967</v>
      </c>
      <c r="E1792">
        <v>257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s="42">
        <v>46276</v>
      </c>
      <c r="B1793">
        <v>10</v>
      </c>
      <c r="C1793" t="s">
        <v>966</v>
      </c>
      <c r="D1793" t="s">
        <v>965</v>
      </c>
      <c r="E1793">
        <v>69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s="42">
        <v>46266</v>
      </c>
      <c r="B1794">
        <v>10</v>
      </c>
      <c r="C1794" t="s">
        <v>978</v>
      </c>
      <c r="D1794" t="s">
        <v>3</v>
      </c>
      <c r="E1794">
        <v>20</v>
      </c>
      <c r="F1794">
        <v>20</v>
      </c>
      <c r="G1794">
        <v>15</v>
      </c>
      <c r="H1794">
        <v>2</v>
      </c>
      <c r="I1794">
        <v>1</v>
      </c>
      <c r="J1794">
        <v>0</v>
      </c>
    </row>
    <row r="1795" spans="1:10" x14ac:dyDescent="0.25">
      <c r="A1795" s="42">
        <v>46275</v>
      </c>
      <c r="B1795">
        <v>16</v>
      </c>
      <c r="C1795" t="s">
        <v>958</v>
      </c>
      <c r="D1795" t="s">
        <v>974</v>
      </c>
      <c r="E1795">
        <v>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 s="42">
        <v>46275</v>
      </c>
      <c r="B1796">
        <v>9</v>
      </c>
      <c r="C1796" t="s">
        <v>968</v>
      </c>
      <c r="D1796" t="s">
        <v>959</v>
      </c>
      <c r="E1796">
        <v>80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 s="42">
        <v>46276</v>
      </c>
      <c r="B1797">
        <v>14</v>
      </c>
      <c r="C1797" t="s">
        <v>1098</v>
      </c>
      <c r="D1797" t="s">
        <v>965</v>
      </c>
      <c r="E1797">
        <v>11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 s="42">
        <v>46275</v>
      </c>
      <c r="B1798">
        <v>14</v>
      </c>
      <c r="C1798" t="s">
        <v>966</v>
      </c>
      <c r="D1798" t="s">
        <v>961</v>
      </c>
      <c r="E1798">
        <v>4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 s="42">
        <v>46276</v>
      </c>
      <c r="B1799">
        <v>14</v>
      </c>
      <c r="C1799" t="s">
        <v>964</v>
      </c>
      <c r="D1799" t="s">
        <v>970</v>
      </c>
      <c r="E1799">
        <v>39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 s="42">
        <v>46267</v>
      </c>
      <c r="B1800">
        <v>11</v>
      </c>
      <c r="C1800" t="s">
        <v>1098</v>
      </c>
      <c r="D1800" t="s">
        <v>971</v>
      </c>
      <c r="E1800">
        <v>15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 s="42">
        <v>46275</v>
      </c>
      <c r="B1801">
        <v>17</v>
      </c>
      <c r="C1801" t="s">
        <v>968</v>
      </c>
      <c r="D1801" t="s">
        <v>973</v>
      </c>
      <c r="E1801">
        <v>5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 s="42">
        <v>46276</v>
      </c>
      <c r="B1802">
        <v>15</v>
      </c>
      <c r="C1802" t="s">
        <v>960</v>
      </c>
      <c r="D1802" t="s">
        <v>965</v>
      </c>
      <c r="E1802">
        <v>39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 s="42">
        <v>46276</v>
      </c>
      <c r="B1803">
        <v>16</v>
      </c>
      <c r="C1803" t="s">
        <v>972</v>
      </c>
      <c r="D1803" t="s">
        <v>982</v>
      </c>
      <c r="E1803">
        <v>27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 s="42">
        <v>46269</v>
      </c>
      <c r="B1804">
        <v>13</v>
      </c>
      <c r="C1804" t="s">
        <v>958</v>
      </c>
      <c r="D1804" t="s">
        <v>971</v>
      </c>
      <c r="E1804">
        <v>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 s="42">
        <v>46273</v>
      </c>
      <c r="B1805">
        <v>9</v>
      </c>
      <c r="C1805" t="s">
        <v>986</v>
      </c>
      <c r="D1805" t="s">
        <v>963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 s="42">
        <v>46273</v>
      </c>
      <c r="B1806">
        <v>14</v>
      </c>
      <c r="C1806" t="s">
        <v>1015</v>
      </c>
      <c r="D1806" t="s">
        <v>982</v>
      </c>
      <c r="E1806">
        <v>132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 s="42">
        <v>46275</v>
      </c>
      <c r="B1807">
        <v>14</v>
      </c>
      <c r="C1807" t="s">
        <v>1098</v>
      </c>
      <c r="D1807" t="s">
        <v>3</v>
      </c>
      <c r="E1807">
        <v>8</v>
      </c>
      <c r="F1807">
        <v>8</v>
      </c>
      <c r="G1807">
        <v>5</v>
      </c>
      <c r="H1807">
        <v>2</v>
      </c>
      <c r="I1807">
        <v>0</v>
      </c>
      <c r="J1807">
        <v>0</v>
      </c>
    </row>
    <row r="1808" spans="1:10" x14ac:dyDescent="0.25">
      <c r="A1808" s="42">
        <v>46276</v>
      </c>
      <c r="B1808">
        <v>15</v>
      </c>
      <c r="C1808" t="s">
        <v>960</v>
      </c>
      <c r="D1808" t="s">
        <v>969</v>
      </c>
      <c r="E1808">
        <v>3</v>
      </c>
      <c r="F1808">
        <v>3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 s="42">
        <v>46266</v>
      </c>
      <c r="B1809">
        <v>10</v>
      </c>
      <c r="C1809" t="s">
        <v>964</v>
      </c>
      <c r="D1809" t="s">
        <v>973</v>
      </c>
      <c r="E1809">
        <v>256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 s="42">
        <v>46269</v>
      </c>
      <c r="B1810">
        <v>14</v>
      </c>
      <c r="C1810" t="s">
        <v>998</v>
      </c>
      <c r="D1810" t="s">
        <v>967</v>
      </c>
      <c r="E1810">
        <v>119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 s="42">
        <v>46276</v>
      </c>
      <c r="B1811">
        <v>10</v>
      </c>
      <c r="C1811" t="s">
        <v>1015</v>
      </c>
      <c r="D1811" t="s">
        <v>976</v>
      </c>
      <c r="E1811">
        <v>1358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 s="42">
        <v>46266</v>
      </c>
      <c r="B1812">
        <v>14</v>
      </c>
      <c r="C1812" t="s">
        <v>972</v>
      </c>
      <c r="D1812" t="s">
        <v>982</v>
      </c>
      <c r="E1812">
        <v>17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 s="42">
        <v>46275</v>
      </c>
      <c r="B1813">
        <v>12</v>
      </c>
      <c r="C1813" t="s">
        <v>1015</v>
      </c>
      <c r="D1813" t="s">
        <v>967</v>
      </c>
      <c r="E1813">
        <v>231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 s="42">
        <v>46267</v>
      </c>
      <c r="B1814">
        <v>13</v>
      </c>
      <c r="C1814" t="s">
        <v>986</v>
      </c>
      <c r="D1814" t="s">
        <v>971</v>
      </c>
      <c r="E1814">
        <v>4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s="42">
        <v>46269</v>
      </c>
      <c r="B1815">
        <v>13</v>
      </c>
      <c r="C1815" t="s">
        <v>966</v>
      </c>
      <c r="D1815" t="s">
        <v>971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 s="42">
        <v>46274</v>
      </c>
      <c r="B1816">
        <v>12</v>
      </c>
      <c r="C1816" t="s">
        <v>978</v>
      </c>
      <c r="D1816" t="s">
        <v>970</v>
      </c>
      <c r="E1816">
        <v>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 s="42">
        <v>46266</v>
      </c>
      <c r="B1817">
        <v>14</v>
      </c>
      <c r="C1817" t="s">
        <v>998</v>
      </c>
      <c r="D1817" t="s">
        <v>970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 s="42">
        <v>46269</v>
      </c>
      <c r="B1818">
        <v>10</v>
      </c>
      <c r="C1818" t="s">
        <v>958</v>
      </c>
      <c r="D1818" t="s">
        <v>976</v>
      </c>
      <c r="E1818">
        <v>720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 s="42">
        <v>46276</v>
      </c>
      <c r="B1819">
        <v>8</v>
      </c>
      <c r="C1819" t="s">
        <v>966</v>
      </c>
      <c r="D1819" t="s">
        <v>967</v>
      </c>
      <c r="E1819">
        <v>23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 s="42">
        <v>46267</v>
      </c>
      <c r="B1820">
        <v>11</v>
      </c>
      <c r="C1820" t="s">
        <v>986</v>
      </c>
      <c r="D1820" t="s">
        <v>963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 s="42">
        <v>46274</v>
      </c>
      <c r="B1821">
        <v>8</v>
      </c>
      <c r="C1821" t="s">
        <v>986</v>
      </c>
      <c r="D1821" t="s">
        <v>981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 s="42">
        <v>46273</v>
      </c>
      <c r="B1822">
        <v>14</v>
      </c>
      <c r="C1822" t="s">
        <v>1015</v>
      </c>
      <c r="D1822" t="s">
        <v>977</v>
      </c>
      <c r="E1822">
        <v>10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 s="42">
        <v>46273</v>
      </c>
      <c r="B1823">
        <v>15</v>
      </c>
      <c r="C1823" t="s">
        <v>1000</v>
      </c>
      <c r="D1823" t="s">
        <v>976</v>
      </c>
      <c r="E1823">
        <v>37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 s="42">
        <v>46276</v>
      </c>
      <c r="B1824">
        <v>13</v>
      </c>
      <c r="C1824" t="s">
        <v>958</v>
      </c>
      <c r="D1824" t="s">
        <v>963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 s="42">
        <v>46274</v>
      </c>
      <c r="B1825">
        <v>10</v>
      </c>
      <c r="C1825" t="s">
        <v>958</v>
      </c>
      <c r="D1825" t="s">
        <v>967</v>
      </c>
      <c r="E1825">
        <v>99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 s="42">
        <v>46268</v>
      </c>
      <c r="B1826">
        <v>14</v>
      </c>
      <c r="C1826" t="s">
        <v>964</v>
      </c>
      <c r="D1826" t="s">
        <v>963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 s="42">
        <v>46273</v>
      </c>
      <c r="B1827">
        <v>11</v>
      </c>
      <c r="C1827" t="s">
        <v>960</v>
      </c>
      <c r="D1827" t="s">
        <v>982</v>
      </c>
      <c r="E1827">
        <v>269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 s="42">
        <v>46268</v>
      </c>
      <c r="B1828">
        <v>15</v>
      </c>
      <c r="C1828" t="s">
        <v>962</v>
      </c>
      <c r="D1828" t="s">
        <v>976</v>
      </c>
      <c r="E1828">
        <v>508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 s="42">
        <v>46266</v>
      </c>
      <c r="B1829">
        <v>10</v>
      </c>
      <c r="C1829" t="s">
        <v>986</v>
      </c>
      <c r="D1829" t="s">
        <v>963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 s="42">
        <v>46267</v>
      </c>
      <c r="B1830">
        <v>14</v>
      </c>
      <c r="C1830" t="s">
        <v>960</v>
      </c>
      <c r="D1830" t="s">
        <v>976</v>
      </c>
      <c r="E1830">
        <v>909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 s="42">
        <v>46274</v>
      </c>
      <c r="B1831">
        <v>11</v>
      </c>
      <c r="C1831" t="s">
        <v>1528</v>
      </c>
      <c r="D1831" t="s">
        <v>980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 s="42">
        <v>46274</v>
      </c>
      <c r="B1832">
        <v>12</v>
      </c>
      <c r="C1832" t="s">
        <v>1015</v>
      </c>
      <c r="D1832" t="s">
        <v>3</v>
      </c>
      <c r="E1832">
        <v>93</v>
      </c>
      <c r="F1832">
        <v>93</v>
      </c>
      <c r="G1832">
        <v>45</v>
      </c>
      <c r="H1832">
        <v>32</v>
      </c>
      <c r="I1832">
        <v>1</v>
      </c>
      <c r="J1832">
        <v>0</v>
      </c>
    </row>
    <row r="1833" spans="1:10" x14ac:dyDescent="0.25">
      <c r="A1833" s="42">
        <v>46266</v>
      </c>
      <c r="B1833">
        <v>11</v>
      </c>
      <c r="C1833" t="s">
        <v>999</v>
      </c>
      <c r="D1833" t="s">
        <v>959</v>
      </c>
      <c r="E1833">
        <v>56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 s="42">
        <v>46268</v>
      </c>
      <c r="B1834">
        <v>13</v>
      </c>
      <c r="C1834" t="s">
        <v>968</v>
      </c>
      <c r="D1834" t="s">
        <v>973</v>
      </c>
      <c r="E1834">
        <v>88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 s="42">
        <v>46273</v>
      </c>
      <c r="B1835">
        <v>11</v>
      </c>
      <c r="C1835" t="s">
        <v>998</v>
      </c>
      <c r="D1835" t="s">
        <v>980</v>
      </c>
      <c r="E1835">
        <v>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 s="42">
        <v>46268</v>
      </c>
      <c r="B1836">
        <v>13</v>
      </c>
      <c r="C1836" t="s">
        <v>972</v>
      </c>
      <c r="D1836" t="s">
        <v>640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 s="42">
        <v>46275</v>
      </c>
      <c r="B1837">
        <v>16</v>
      </c>
      <c r="C1837" t="s">
        <v>960</v>
      </c>
      <c r="D1837" t="s">
        <v>965</v>
      </c>
      <c r="E1837">
        <v>27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 s="42">
        <v>46268</v>
      </c>
      <c r="B1838">
        <v>8</v>
      </c>
      <c r="C1838" t="s">
        <v>964</v>
      </c>
      <c r="D1838" t="s">
        <v>981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 s="42">
        <v>46275</v>
      </c>
      <c r="B1839">
        <v>15</v>
      </c>
      <c r="C1839" t="s">
        <v>964</v>
      </c>
      <c r="D1839" t="s">
        <v>967</v>
      </c>
      <c r="E1839">
        <v>399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 s="42">
        <v>46266</v>
      </c>
      <c r="B1840">
        <v>10</v>
      </c>
      <c r="C1840" t="s">
        <v>962</v>
      </c>
      <c r="D1840" t="s">
        <v>640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 s="42">
        <v>46266</v>
      </c>
      <c r="B1841">
        <v>14</v>
      </c>
      <c r="C1841" t="s">
        <v>1015</v>
      </c>
      <c r="D1841" t="s">
        <v>982</v>
      </c>
      <c r="E1841">
        <v>13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 s="42">
        <v>46266</v>
      </c>
      <c r="B1842">
        <v>12</v>
      </c>
      <c r="C1842" t="s">
        <v>978</v>
      </c>
      <c r="D1842" t="s">
        <v>977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 s="42">
        <v>46268</v>
      </c>
      <c r="B1843">
        <v>15</v>
      </c>
      <c r="C1843" t="s">
        <v>986</v>
      </c>
      <c r="D1843" t="s">
        <v>980</v>
      </c>
      <c r="E1843">
        <v>3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 s="42">
        <v>46276</v>
      </c>
      <c r="B1844">
        <v>13</v>
      </c>
      <c r="C1844" t="s">
        <v>986</v>
      </c>
      <c r="D1844" t="s">
        <v>965</v>
      </c>
      <c r="E1844">
        <v>22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 s="42">
        <v>46276</v>
      </c>
      <c r="B1845">
        <v>8</v>
      </c>
      <c r="C1845" t="s">
        <v>962</v>
      </c>
      <c r="D1845" t="s">
        <v>640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 s="42">
        <v>46267</v>
      </c>
      <c r="B1846">
        <v>9</v>
      </c>
      <c r="C1846" t="s">
        <v>978</v>
      </c>
      <c r="D1846" t="s">
        <v>967</v>
      </c>
      <c r="E1846">
        <v>19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 s="42">
        <v>46267</v>
      </c>
      <c r="B1847">
        <v>8</v>
      </c>
      <c r="C1847" t="s">
        <v>958</v>
      </c>
      <c r="D1847" t="s">
        <v>961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 s="42">
        <v>46273</v>
      </c>
      <c r="B1848">
        <v>12</v>
      </c>
      <c r="C1848" t="s">
        <v>966</v>
      </c>
      <c r="D1848" t="s">
        <v>970</v>
      </c>
      <c r="E1848">
        <v>14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 s="42">
        <v>46276</v>
      </c>
      <c r="B1849">
        <v>16</v>
      </c>
      <c r="C1849" t="s">
        <v>966</v>
      </c>
      <c r="D1849" t="s">
        <v>967</v>
      </c>
      <c r="E1849">
        <v>435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 s="42">
        <v>46266</v>
      </c>
      <c r="B1850">
        <v>9</v>
      </c>
      <c r="C1850" t="s">
        <v>986</v>
      </c>
      <c r="D1850" t="s">
        <v>975</v>
      </c>
      <c r="E1850">
        <v>3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 s="42">
        <v>46267</v>
      </c>
      <c r="B1851">
        <v>8</v>
      </c>
      <c r="C1851" t="s">
        <v>972</v>
      </c>
      <c r="D1851" t="s">
        <v>971</v>
      </c>
      <c r="E1851">
        <v>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 s="42">
        <v>46267</v>
      </c>
      <c r="B1852">
        <v>13</v>
      </c>
      <c r="C1852" t="s">
        <v>962</v>
      </c>
      <c r="D1852" t="s">
        <v>3</v>
      </c>
      <c r="E1852">
        <v>16</v>
      </c>
      <c r="F1852">
        <v>16</v>
      </c>
      <c r="G1852">
        <v>12</v>
      </c>
      <c r="H1852">
        <v>2</v>
      </c>
      <c r="I1852">
        <v>0</v>
      </c>
      <c r="J1852">
        <v>0</v>
      </c>
    </row>
    <row r="1853" spans="1:10" x14ac:dyDescent="0.25">
      <c r="A1853" s="42">
        <v>46275</v>
      </c>
      <c r="B1853">
        <v>15</v>
      </c>
      <c r="C1853" t="s">
        <v>962</v>
      </c>
      <c r="D1853" t="s">
        <v>977</v>
      </c>
      <c r="E1853">
        <v>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 s="42">
        <v>46273</v>
      </c>
      <c r="B1854">
        <v>14</v>
      </c>
      <c r="C1854" t="s">
        <v>1098</v>
      </c>
      <c r="D1854" t="s">
        <v>963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 s="42">
        <v>46269</v>
      </c>
      <c r="B1855">
        <v>14</v>
      </c>
      <c r="C1855" t="s">
        <v>964</v>
      </c>
      <c r="D1855" t="s">
        <v>985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 s="42">
        <v>46276</v>
      </c>
      <c r="B1856">
        <v>16</v>
      </c>
      <c r="C1856" t="s">
        <v>966</v>
      </c>
      <c r="D1856" t="s">
        <v>961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 s="42">
        <v>46268</v>
      </c>
      <c r="B1857">
        <v>12</v>
      </c>
      <c r="C1857" t="s">
        <v>1098</v>
      </c>
      <c r="D1857" t="s">
        <v>967</v>
      </c>
      <c r="E1857">
        <v>38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 s="42">
        <v>46266</v>
      </c>
      <c r="B1858">
        <v>12</v>
      </c>
      <c r="C1858" t="s">
        <v>966</v>
      </c>
      <c r="D1858" t="s">
        <v>977</v>
      </c>
      <c r="E1858">
        <v>8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 s="42">
        <v>46269</v>
      </c>
      <c r="B1859">
        <v>14</v>
      </c>
      <c r="C1859" t="s">
        <v>958</v>
      </c>
      <c r="D1859" t="s">
        <v>640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 s="42">
        <v>46269</v>
      </c>
      <c r="B1860">
        <v>15</v>
      </c>
      <c r="C1860" t="s">
        <v>958</v>
      </c>
      <c r="D1860" t="s">
        <v>963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 s="42">
        <v>46267</v>
      </c>
      <c r="B1861">
        <v>12</v>
      </c>
      <c r="C1861" t="s">
        <v>964</v>
      </c>
      <c r="D1861" t="s">
        <v>640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 s="42">
        <v>46268</v>
      </c>
      <c r="B1862">
        <v>15</v>
      </c>
      <c r="C1862" t="s">
        <v>964</v>
      </c>
      <c r="D1862" t="s">
        <v>970</v>
      </c>
      <c r="E1862">
        <v>34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 s="42">
        <v>46274</v>
      </c>
      <c r="B1863">
        <v>11</v>
      </c>
      <c r="C1863" t="s">
        <v>1098</v>
      </c>
      <c r="D1863" t="s">
        <v>969</v>
      </c>
      <c r="E1863">
        <v>2</v>
      </c>
      <c r="F1863">
        <v>2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 s="42">
        <v>46273</v>
      </c>
      <c r="B1864">
        <v>10</v>
      </c>
      <c r="C1864" t="s">
        <v>972</v>
      </c>
      <c r="D1864" t="s">
        <v>975</v>
      </c>
      <c r="E1864">
        <v>3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 s="42">
        <v>46273</v>
      </c>
      <c r="B1865">
        <v>9</v>
      </c>
      <c r="C1865" t="s">
        <v>1098</v>
      </c>
      <c r="D1865" t="s">
        <v>959</v>
      </c>
      <c r="E1865">
        <v>34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5">
      <c r="A1866" s="42">
        <v>46275</v>
      </c>
      <c r="B1866">
        <v>8</v>
      </c>
      <c r="C1866" t="s">
        <v>958</v>
      </c>
      <c r="D1866" t="s">
        <v>980</v>
      </c>
      <c r="E1866">
        <v>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 s="42">
        <v>46275</v>
      </c>
      <c r="B1867">
        <v>9</v>
      </c>
      <c r="C1867" t="s">
        <v>1098</v>
      </c>
      <c r="D1867" t="s">
        <v>970</v>
      </c>
      <c r="E1867">
        <v>6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 s="42">
        <v>46276</v>
      </c>
      <c r="B1868">
        <v>11</v>
      </c>
      <c r="C1868" t="s">
        <v>998</v>
      </c>
      <c r="D1868" t="s">
        <v>959</v>
      </c>
      <c r="E1868">
        <v>11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 s="42">
        <v>46276</v>
      </c>
      <c r="B1869">
        <v>12</v>
      </c>
      <c r="C1869" t="s">
        <v>964</v>
      </c>
      <c r="D1869" t="s">
        <v>959</v>
      </c>
      <c r="E1869">
        <v>193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 s="42">
        <v>46269</v>
      </c>
      <c r="B1870">
        <v>9</v>
      </c>
      <c r="C1870" t="s">
        <v>978</v>
      </c>
      <c r="D1870" t="s">
        <v>961</v>
      </c>
      <c r="E1870">
        <v>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 s="42">
        <v>46276</v>
      </c>
      <c r="B1871">
        <v>10</v>
      </c>
      <c r="C1871" t="s">
        <v>966</v>
      </c>
      <c r="D1871" t="s">
        <v>975</v>
      </c>
      <c r="E1871">
        <v>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 s="42">
        <v>46268</v>
      </c>
      <c r="B1872">
        <v>15</v>
      </c>
      <c r="C1872" t="s">
        <v>966</v>
      </c>
      <c r="D1872" t="s">
        <v>963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 s="42">
        <v>46274</v>
      </c>
      <c r="B1873">
        <v>9</v>
      </c>
      <c r="C1873" t="s">
        <v>986</v>
      </c>
      <c r="D1873" t="s">
        <v>981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 s="42">
        <v>46267</v>
      </c>
      <c r="B1874">
        <v>12</v>
      </c>
      <c r="C1874" t="s">
        <v>966</v>
      </c>
      <c r="D1874" t="s">
        <v>3</v>
      </c>
      <c r="E1874">
        <v>14</v>
      </c>
      <c r="F1874">
        <v>14</v>
      </c>
      <c r="G1874">
        <v>12</v>
      </c>
      <c r="H1874">
        <v>0</v>
      </c>
      <c r="I1874">
        <v>0</v>
      </c>
      <c r="J1874">
        <v>0</v>
      </c>
    </row>
    <row r="1875" spans="1:10" x14ac:dyDescent="0.25">
      <c r="A1875" s="42">
        <v>46266</v>
      </c>
      <c r="B1875">
        <v>15</v>
      </c>
      <c r="C1875" t="s">
        <v>962</v>
      </c>
      <c r="D1875" t="s">
        <v>982</v>
      </c>
      <c r="E1875">
        <v>310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 s="42">
        <v>46269</v>
      </c>
      <c r="B1876">
        <v>15</v>
      </c>
      <c r="C1876" t="s">
        <v>964</v>
      </c>
      <c r="D1876" t="s">
        <v>982</v>
      </c>
      <c r="E1876">
        <v>433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 s="42">
        <v>46266</v>
      </c>
      <c r="B1877">
        <v>10</v>
      </c>
      <c r="C1877" t="s">
        <v>958</v>
      </c>
      <c r="D1877" t="s">
        <v>977</v>
      </c>
      <c r="E1877">
        <v>3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 s="42">
        <v>46274</v>
      </c>
      <c r="B1878">
        <v>14</v>
      </c>
      <c r="C1878" t="s">
        <v>960</v>
      </c>
      <c r="D1878" t="s">
        <v>982</v>
      </c>
      <c r="E1878">
        <v>158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 s="42">
        <v>46267</v>
      </c>
      <c r="B1879">
        <v>11</v>
      </c>
      <c r="C1879" t="s">
        <v>964</v>
      </c>
      <c r="D1879" t="s">
        <v>977</v>
      </c>
      <c r="E1879">
        <v>38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 s="42">
        <v>46267</v>
      </c>
      <c r="B1880">
        <v>11</v>
      </c>
      <c r="C1880" t="s">
        <v>998</v>
      </c>
      <c r="D1880" t="s">
        <v>963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 s="42">
        <v>46276</v>
      </c>
      <c r="B1881">
        <v>9</v>
      </c>
      <c r="C1881" t="s">
        <v>978</v>
      </c>
      <c r="D1881" t="s">
        <v>970</v>
      </c>
      <c r="E1881">
        <v>78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 s="42">
        <v>46276</v>
      </c>
      <c r="B1882">
        <v>8</v>
      </c>
      <c r="C1882" t="s">
        <v>972</v>
      </c>
      <c r="D1882" t="s">
        <v>965</v>
      </c>
      <c r="E1882">
        <v>10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 s="42">
        <v>46273</v>
      </c>
      <c r="B1883">
        <v>10</v>
      </c>
      <c r="C1883" t="s">
        <v>972</v>
      </c>
      <c r="D1883" t="s">
        <v>965</v>
      </c>
      <c r="E1883">
        <v>13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 s="42">
        <v>46273</v>
      </c>
      <c r="B1884">
        <v>10</v>
      </c>
      <c r="C1884" t="s">
        <v>1098</v>
      </c>
      <c r="D1884" t="s">
        <v>969</v>
      </c>
      <c r="E1884">
        <v>1</v>
      </c>
      <c r="F1884">
        <v>1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 s="42">
        <v>46274</v>
      </c>
      <c r="B1885">
        <v>11</v>
      </c>
      <c r="C1885" t="s">
        <v>968</v>
      </c>
      <c r="D1885" t="s">
        <v>977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 s="42">
        <v>46276</v>
      </c>
      <c r="B1886">
        <v>16</v>
      </c>
      <c r="C1886" t="s">
        <v>1098</v>
      </c>
      <c r="D1886" t="s">
        <v>977</v>
      </c>
      <c r="E1886">
        <v>5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 s="42">
        <v>46267</v>
      </c>
      <c r="B1887">
        <v>16</v>
      </c>
      <c r="C1887" t="s">
        <v>1085</v>
      </c>
      <c r="D1887" t="s">
        <v>976</v>
      </c>
      <c r="E1887">
        <v>5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 s="42">
        <v>46268</v>
      </c>
      <c r="B1888">
        <v>9</v>
      </c>
      <c r="C1888" t="s">
        <v>964</v>
      </c>
      <c r="D1888" t="s">
        <v>976</v>
      </c>
      <c r="E1888">
        <v>1793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 s="42">
        <v>46269</v>
      </c>
      <c r="B1889">
        <v>15</v>
      </c>
      <c r="C1889" t="s">
        <v>964</v>
      </c>
      <c r="D1889" t="s">
        <v>963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 s="42">
        <v>46266</v>
      </c>
      <c r="B1890">
        <v>10</v>
      </c>
      <c r="C1890" t="s">
        <v>986</v>
      </c>
      <c r="D1890" t="s">
        <v>969</v>
      </c>
      <c r="E1890">
        <v>1</v>
      </c>
      <c r="F1890">
        <v>1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 s="42">
        <v>46276</v>
      </c>
      <c r="B1891">
        <v>11</v>
      </c>
      <c r="C1891" t="s">
        <v>958</v>
      </c>
      <c r="D1891" t="s">
        <v>969</v>
      </c>
      <c r="E1891">
        <v>2</v>
      </c>
      <c r="F1891">
        <v>2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 s="42">
        <v>46275</v>
      </c>
      <c r="B1892">
        <v>11</v>
      </c>
      <c r="C1892" t="s">
        <v>964</v>
      </c>
      <c r="D1892" t="s">
        <v>3</v>
      </c>
      <c r="E1892">
        <v>31</v>
      </c>
      <c r="F1892">
        <v>31</v>
      </c>
      <c r="G1892">
        <v>23</v>
      </c>
      <c r="H1892">
        <v>4</v>
      </c>
      <c r="I1892">
        <v>0</v>
      </c>
      <c r="J1892">
        <v>0</v>
      </c>
    </row>
    <row r="1893" spans="1:10" x14ac:dyDescent="0.25">
      <c r="A1893" s="42">
        <v>46269</v>
      </c>
      <c r="B1893">
        <v>14</v>
      </c>
      <c r="C1893" t="s">
        <v>986</v>
      </c>
      <c r="D1893" t="s">
        <v>973</v>
      </c>
      <c r="E1893">
        <v>142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 s="42">
        <v>46269</v>
      </c>
      <c r="B1894">
        <v>15</v>
      </c>
      <c r="C1894" t="s">
        <v>958</v>
      </c>
      <c r="D1894" t="s">
        <v>976</v>
      </c>
      <c r="E1894">
        <v>843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 s="42">
        <v>46268</v>
      </c>
      <c r="B1895">
        <v>14</v>
      </c>
      <c r="C1895" t="s">
        <v>968</v>
      </c>
      <c r="D1895" t="s">
        <v>963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 s="42">
        <v>46269</v>
      </c>
      <c r="B1896">
        <v>10</v>
      </c>
      <c r="C1896" t="s">
        <v>962</v>
      </c>
      <c r="D1896" t="s">
        <v>961</v>
      </c>
      <c r="E1896">
        <v>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 s="42">
        <v>46273</v>
      </c>
      <c r="B1897">
        <v>9</v>
      </c>
      <c r="C1897" t="s">
        <v>960</v>
      </c>
      <c r="D1897" t="s">
        <v>970</v>
      </c>
      <c r="E1897">
        <v>5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 s="42">
        <v>46267</v>
      </c>
      <c r="B1898">
        <v>15</v>
      </c>
      <c r="C1898" t="s">
        <v>998</v>
      </c>
      <c r="D1898" t="s">
        <v>982</v>
      </c>
      <c r="E1898">
        <v>10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 s="42">
        <v>46275</v>
      </c>
      <c r="B1899">
        <v>10</v>
      </c>
      <c r="C1899" t="s">
        <v>998</v>
      </c>
      <c r="D1899" t="s">
        <v>980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 s="42">
        <v>46276</v>
      </c>
      <c r="B1900">
        <v>15</v>
      </c>
      <c r="C1900" t="s">
        <v>972</v>
      </c>
      <c r="D1900" t="s">
        <v>963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 s="42">
        <v>46276</v>
      </c>
      <c r="B1901">
        <v>11</v>
      </c>
      <c r="C1901" t="s">
        <v>968</v>
      </c>
      <c r="D1901" t="s">
        <v>640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 s="42">
        <v>46275</v>
      </c>
      <c r="B1902">
        <v>16</v>
      </c>
      <c r="C1902" t="s">
        <v>1015</v>
      </c>
      <c r="D1902" t="s">
        <v>970</v>
      </c>
      <c r="E1902">
        <v>5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 s="42">
        <v>46274</v>
      </c>
      <c r="B1903">
        <v>12</v>
      </c>
      <c r="C1903" t="s">
        <v>986</v>
      </c>
      <c r="D1903" t="s">
        <v>961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 s="42">
        <v>46273</v>
      </c>
      <c r="B1904">
        <v>10</v>
      </c>
      <c r="C1904" t="s">
        <v>966</v>
      </c>
      <c r="D1904" t="s">
        <v>970</v>
      </c>
      <c r="E1904">
        <v>11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 s="42">
        <v>46276</v>
      </c>
      <c r="B1905">
        <v>16</v>
      </c>
      <c r="C1905" t="s">
        <v>1098</v>
      </c>
      <c r="D1905" t="s">
        <v>640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 s="42">
        <v>46273</v>
      </c>
      <c r="B1906">
        <v>11</v>
      </c>
      <c r="C1906" t="s">
        <v>964</v>
      </c>
      <c r="D1906" t="s">
        <v>982</v>
      </c>
      <c r="E1906">
        <v>477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 s="42">
        <v>46274</v>
      </c>
      <c r="B1907">
        <v>12</v>
      </c>
      <c r="C1907" t="s">
        <v>958</v>
      </c>
      <c r="D1907" t="s">
        <v>971</v>
      </c>
      <c r="E1907">
        <v>35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 s="42">
        <v>46267</v>
      </c>
      <c r="B1908">
        <v>14</v>
      </c>
      <c r="C1908" t="s">
        <v>999</v>
      </c>
      <c r="D1908" t="s">
        <v>976</v>
      </c>
      <c r="E1908">
        <v>380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 s="42">
        <v>46267</v>
      </c>
      <c r="B1909">
        <v>13</v>
      </c>
      <c r="C1909" t="s">
        <v>960</v>
      </c>
      <c r="D1909" t="s">
        <v>975</v>
      </c>
      <c r="E1909">
        <v>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 s="42">
        <v>46273</v>
      </c>
      <c r="B1910">
        <v>16</v>
      </c>
      <c r="C1910" t="s">
        <v>998</v>
      </c>
      <c r="D1910" t="s">
        <v>973</v>
      </c>
      <c r="E1910">
        <v>15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 s="42">
        <v>46266</v>
      </c>
      <c r="B1911">
        <v>11</v>
      </c>
      <c r="C1911" t="s">
        <v>1015</v>
      </c>
      <c r="D1911" t="s">
        <v>982</v>
      </c>
      <c r="E1911">
        <v>412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 s="42">
        <v>46268</v>
      </c>
      <c r="B1912">
        <v>12</v>
      </c>
      <c r="C1912" t="s">
        <v>962</v>
      </c>
      <c r="D1912" t="s">
        <v>974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 s="42">
        <v>46275</v>
      </c>
      <c r="B1913">
        <v>10</v>
      </c>
      <c r="C1913" t="s">
        <v>968</v>
      </c>
      <c r="D1913" t="s">
        <v>967</v>
      </c>
      <c r="E1913">
        <v>160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 s="42">
        <v>46274</v>
      </c>
      <c r="B1914">
        <v>8</v>
      </c>
      <c r="C1914" t="s">
        <v>972</v>
      </c>
      <c r="D1914" t="s">
        <v>965</v>
      </c>
      <c r="E1914">
        <v>5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 s="42">
        <v>46276</v>
      </c>
      <c r="B1915">
        <v>16</v>
      </c>
      <c r="C1915" t="s">
        <v>968</v>
      </c>
      <c r="D1915" t="s">
        <v>959</v>
      </c>
      <c r="E1915">
        <v>33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 s="42">
        <v>46276</v>
      </c>
      <c r="B1916">
        <v>9</v>
      </c>
      <c r="C1916" t="s">
        <v>1098</v>
      </c>
      <c r="D1916" t="s">
        <v>963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 s="42">
        <v>46275</v>
      </c>
      <c r="B1917">
        <v>9</v>
      </c>
      <c r="C1917" t="s">
        <v>964</v>
      </c>
      <c r="D1917" t="s">
        <v>981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 s="42">
        <v>46275</v>
      </c>
      <c r="B1918">
        <v>14</v>
      </c>
      <c r="C1918" t="s">
        <v>972</v>
      </c>
      <c r="D1918" t="s">
        <v>3</v>
      </c>
      <c r="E1918">
        <v>18</v>
      </c>
      <c r="F1918">
        <v>18</v>
      </c>
      <c r="G1918">
        <v>12</v>
      </c>
      <c r="H1918">
        <v>4</v>
      </c>
      <c r="I1918">
        <v>0</v>
      </c>
      <c r="J1918">
        <v>0</v>
      </c>
    </row>
    <row r="1919" spans="1:10" x14ac:dyDescent="0.25">
      <c r="A1919" s="42">
        <v>46274</v>
      </c>
      <c r="B1919">
        <v>11</v>
      </c>
      <c r="C1919" t="s">
        <v>964</v>
      </c>
      <c r="D1919" t="s">
        <v>970</v>
      </c>
      <c r="E1919">
        <v>27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 s="42">
        <v>46266</v>
      </c>
      <c r="B1920">
        <v>15</v>
      </c>
      <c r="C1920" t="s">
        <v>966</v>
      </c>
      <c r="D1920" t="s">
        <v>976</v>
      </c>
      <c r="E1920">
        <v>1434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 s="42">
        <v>46276</v>
      </c>
      <c r="B1921">
        <v>10</v>
      </c>
      <c r="C1921" t="s">
        <v>978</v>
      </c>
      <c r="D1921" t="s">
        <v>974</v>
      </c>
      <c r="E1921">
        <v>4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 s="42">
        <v>46273</v>
      </c>
      <c r="B1922">
        <v>12</v>
      </c>
      <c r="C1922" t="s">
        <v>964</v>
      </c>
      <c r="D1922" t="s">
        <v>961</v>
      </c>
      <c r="E1922">
        <v>6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 s="42">
        <v>46268</v>
      </c>
      <c r="B1923">
        <v>15</v>
      </c>
      <c r="C1923" t="s">
        <v>964</v>
      </c>
      <c r="D1923" t="s">
        <v>959</v>
      </c>
      <c r="E1923">
        <v>207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 s="42">
        <v>46275</v>
      </c>
      <c r="B1924">
        <v>13</v>
      </c>
      <c r="C1924" t="s">
        <v>1098</v>
      </c>
      <c r="D1924" t="s">
        <v>971</v>
      </c>
      <c r="E1924">
        <v>4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 s="42">
        <v>46274</v>
      </c>
      <c r="B1925">
        <v>9</v>
      </c>
      <c r="C1925" t="s">
        <v>1000</v>
      </c>
      <c r="D1925" t="s">
        <v>640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 s="42">
        <v>46273</v>
      </c>
      <c r="B1926">
        <v>15</v>
      </c>
      <c r="C1926" t="s">
        <v>960</v>
      </c>
      <c r="D1926" t="s">
        <v>961</v>
      </c>
      <c r="E1926">
        <v>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 s="42">
        <v>46276</v>
      </c>
      <c r="B1927">
        <v>15</v>
      </c>
      <c r="C1927" t="s">
        <v>978</v>
      </c>
      <c r="D1927" t="s">
        <v>973</v>
      </c>
      <c r="E1927">
        <v>427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 s="42">
        <v>46267</v>
      </c>
      <c r="B1928">
        <v>14</v>
      </c>
      <c r="C1928" t="s">
        <v>960</v>
      </c>
      <c r="D1928" t="s">
        <v>970</v>
      </c>
      <c r="E1928">
        <v>28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 s="42">
        <v>46276</v>
      </c>
      <c r="B1929">
        <v>14</v>
      </c>
      <c r="C1929" t="s">
        <v>962</v>
      </c>
      <c r="D1929" t="s">
        <v>967</v>
      </c>
      <c r="E1929">
        <v>371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 s="42">
        <v>46276</v>
      </c>
      <c r="B1930">
        <v>16</v>
      </c>
      <c r="C1930" t="s">
        <v>958</v>
      </c>
      <c r="D1930" t="s">
        <v>970</v>
      </c>
      <c r="E1930">
        <v>24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 s="42">
        <v>46274</v>
      </c>
      <c r="B1931">
        <v>11</v>
      </c>
      <c r="C1931" t="s">
        <v>964</v>
      </c>
      <c r="D1931" t="s">
        <v>3</v>
      </c>
      <c r="E1931">
        <v>24</v>
      </c>
      <c r="F1931">
        <v>24</v>
      </c>
      <c r="G1931">
        <v>20</v>
      </c>
      <c r="H1931">
        <v>0</v>
      </c>
      <c r="I1931">
        <v>0</v>
      </c>
      <c r="J1931">
        <v>0</v>
      </c>
    </row>
    <row r="1932" spans="1:10" x14ac:dyDescent="0.25">
      <c r="A1932" s="42">
        <v>46268</v>
      </c>
      <c r="B1932">
        <v>11</v>
      </c>
      <c r="C1932" t="s">
        <v>978</v>
      </c>
      <c r="D1932" t="s">
        <v>959</v>
      </c>
      <c r="E1932">
        <v>54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 s="42">
        <v>46274</v>
      </c>
      <c r="B1933">
        <v>14</v>
      </c>
      <c r="C1933" t="s">
        <v>998</v>
      </c>
      <c r="D1933" t="s">
        <v>959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 s="42">
        <v>46276</v>
      </c>
      <c r="B1934">
        <v>12</v>
      </c>
      <c r="C1934" t="s">
        <v>968</v>
      </c>
      <c r="D1934" t="s">
        <v>963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 s="42">
        <v>46276</v>
      </c>
      <c r="B1935">
        <v>14</v>
      </c>
      <c r="C1935" t="s">
        <v>1015</v>
      </c>
      <c r="D1935" t="s">
        <v>967</v>
      </c>
      <c r="E1935">
        <v>468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 s="42">
        <v>46275</v>
      </c>
      <c r="B1936">
        <v>13</v>
      </c>
      <c r="C1936" t="s">
        <v>960</v>
      </c>
      <c r="D1936" t="s">
        <v>1002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 s="42">
        <v>46273</v>
      </c>
      <c r="B1937">
        <v>16</v>
      </c>
      <c r="C1937" t="s">
        <v>962</v>
      </c>
      <c r="D1937" t="s">
        <v>965</v>
      </c>
      <c r="E1937">
        <v>50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 s="42">
        <v>46276</v>
      </c>
      <c r="B1938">
        <v>15</v>
      </c>
      <c r="C1938" t="s">
        <v>968</v>
      </c>
      <c r="D1938" t="s">
        <v>973</v>
      </c>
      <c r="E1938">
        <v>140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 s="42">
        <v>46268</v>
      </c>
      <c r="B1939">
        <v>15</v>
      </c>
      <c r="C1939" t="s">
        <v>978</v>
      </c>
      <c r="D1939" t="s">
        <v>970</v>
      </c>
      <c r="E1939">
        <v>8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 s="42">
        <v>46273</v>
      </c>
      <c r="B1940">
        <v>9</v>
      </c>
      <c r="C1940" t="s">
        <v>986</v>
      </c>
      <c r="D1940" t="s">
        <v>973</v>
      </c>
      <c r="E1940">
        <v>205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 s="42">
        <v>46266</v>
      </c>
      <c r="B1941">
        <v>14</v>
      </c>
      <c r="C1941" t="s">
        <v>999</v>
      </c>
      <c r="D1941" t="s">
        <v>961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 s="42">
        <v>46269</v>
      </c>
      <c r="B1942">
        <v>12</v>
      </c>
      <c r="C1942" t="s">
        <v>966</v>
      </c>
      <c r="D1942" t="s">
        <v>970</v>
      </c>
      <c r="E1942">
        <v>15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 s="42">
        <v>46273</v>
      </c>
      <c r="B1943">
        <v>10</v>
      </c>
      <c r="C1943" t="s">
        <v>1000</v>
      </c>
      <c r="D1943" t="s">
        <v>970</v>
      </c>
      <c r="E1943">
        <v>18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 s="42">
        <v>46268</v>
      </c>
      <c r="B1944">
        <v>16</v>
      </c>
      <c r="C1944" t="s">
        <v>978</v>
      </c>
      <c r="D1944" t="s">
        <v>640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 s="42">
        <v>46267</v>
      </c>
      <c r="B1945">
        <v>15</v>
      </c>
      <c r="C1945" t="s">
        <v>964</v>
      </c>
      <c r="D1945" t="s">
        <v>961</v>
      </c>
      <c r="E1945">
        <v>3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 s="42">
        <v>46275</v>
      </c>
      <c r="B1946">
        <v>15</v>
      </c>
      <c r="C1946" t="s">
        <v>1528</v>
      </c>
      <c r="D1946" t="s">
        <v>982</v>
      </c>
      <c r="E1946">
        <v>4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 s="42">
        <v>46266</v>
      </c>
      <c r="B1947">
        <v>10</v>
      </c>
      <c r="C1947" t="s">
        <v>958</v>
      </c>
      <c r="D1947" t="s">
        <v>971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 s="42">
        <v>46273</v>
      </c>
      <c r="B1948">
        <v>11</v>
      </c>
      <c r="C1948" t="s">
        <v>1015</v>
      </c>
      <c r="D1948" t="s">
        <v>959</v>
      </c>
      <c r="E1948">
        <v>33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 s="42">
        <v>46273</v>
      </c>
      <c r="B1949">
        <v>10</v>
      </c>
      <c r="C1949" t="s">
        <v>962</v>
      </c>
      <c r="D1949" t="s">
        <v>3</v>
      </c>
      <c r="E1949">
        <v>37</v>
      </c>
      <c r="F1949">
        <v>37</v>
      </c>
      <c r="G1949">
        <v>23</v>
      </c>
      <c r="H1949">
        <v>10</v>
      </c>
      <c r="I1949">
        <v>0</v>
      </c>
      <c r="J1949">
        <v>0</v>
      </c>
    </row>
    <row r="1950" spans="1:10" x14ac:dyDescent="0.25">
      <c r="A1950" s="42">
        <v>46269</v>
      </c>
      <c r="B1950">
        <v>14</v>
      </c>
      <c r="C1950" t="s">
        <v>958</v>
      </c>
      <c r="D1950" t="s">
        <v>967</v>
      </c>
      <c r="E1950">
        <v>274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 s="42">
        <v>46274</v>
      </c>
      <c r="B1951">
        <v>10</v>
      </c>
      <c r="C1951" t="s">
        <v>986</v>
      </c>
      <c r="D1951" t="s">
        <v>976</v>
      </c>
      <c r="E1951">
        <v>739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 s="42">
        <v>46269</v>
      </c>
      <c r="B1952">
        <v>16</v>
      </c>
      <c r="C1952" t="s">
        <v>962</v>
      </c>
      <c r="D1952" t="s">
        <v>973</v>
      </c>
      <c r="E1952">
        <v>189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 s="42">
        <v>46276</v>
      </c>
      <c r="B1953">
        <v>8</v>
      </c>
      <c r="C1953" t="s">
        <v>964</v>
      </c>
      <c r="D1953" t="s">
        <v>965</v>
      </c>
      <c r="E1953">
        <v>52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 s="42">
        <v>46269</v>
      </c>
      <c r="B1954">
        <v>8</v>
      </c>
      <c r="C1954" t="s">
        <v>966</v>
      </c>
      <c r="D1954" t="s">
        <v>982</v>
      </c>
      <c r="E1954">
        <v>290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 s="42">
        <v>46275</v>
      </c>
      <c r="B1955">
        <v>14</v>
      </c>
      <c r="C1955" t="s">
        <v>972</v>
      </c>
      <c r="D1955" t="s">
        <v>980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 s="42">
        <v>46273</v>
      </c>
      <c r="B1956">
        <v>11</v>
      </c>
      <c r="C1956" t="s">
        <v>998</v>
      </c>
      <c r="D1956" t="s">
        <v>973</v>
      </c>
      <c r="E1956">
        <v>290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 s="42">
        <v>46269</v>
      </c>
      <c r="B1957">
        <v>10</v>
      </c>
      <c r="C1957" t="s">
        <v>958</v>
      </c>
      <c r="D1957" t="s">
        <v>967</v>
      </c>
      <c r="E1957">
        <v>211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 s="42">
        <v>46273</v>
      </c>
      <c r="B1958">
        <v>15</v>
      </c>
      <c r="C1958" t="s">
        <v>972</v>
      </c>
      <c r="D1958" t="s">
        <v>977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 s="42">
        <v>46276</v>
      </c>
      <c r="B1959">
        <v>12</v>
      </c>
      <c r="C1959" t="s">
        <v>968</v>
      </c>
      <c r="D1959" t="s">
        <v>3</v>
      </c>
      <c r="E1959">
        <v>2</v>
      </c>
      <c r="F1959">
        <v>2</v>
      </c>
      <c r="G1959">
        <v>2</v>
      </c>
      <c r="H1959">
        <v>0</v>
      </c>
      <c r="I1959">
        <v>0</v>
      </c>
      <c r="J1959">
        <v>0</v>
      </c>
    </row>
    <row r="1960" spans="1:10" x14ac:dyDescent="0.25">
      <c r="A1960" s="42">
        <v>46266</v>
      </c>
      <c r="B1960">
        <v>9</v>
      </c>
      <c r="C1960" t="s">
        <v>1085</v>
      </c>
      <c r="D1960" t="s">
        <v>982</v>
      </c>
      <c r="E1960">
        <v>171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 s="42">
        <v>46275</v>
      </c>
      <c r="B1961">
        <v>14</v>
      </c>
      <c r="C1961" t="s">
        <v>960</v>
      </c>
      <c r="D1961" t="s">
        <v>967</v>
      </c>
      <c r="E1961">
        <v>180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 s="42">
        <v>46275</v>
      </c>
      <c r="B1962">
        <v>11</v>
      </c>
      <c r="C1962" t="s">
        <v>1098</v>
      </c>
      <c r="D1962" t="s">
        <v>3</v>
      </c>
      <c r="E1962">
        <v>5</v>
      </c>
      <c r="F1962">
        <v>5</v>
      </c>
      <c r="G1962">
        <v>4</v>
      </c>
      <c r="H1962">
        <v>0</v>
      </c>
      <c r="I1962">
        <v>0</v>
      </c>
      <c r="J1962">
        <v>0</v>
      </c>
    </row>
    <row r="1963" spans="1:10" x14ac:dyDescent="0.25">
      <c r="A1963" s="42">
        <v>46266</v>
      </c>
      <c r="B1963">
        <v>15</v>
      </c>
      <c r="C1963" t="s">
        <v>1085</v>
      </c>
      <c r="D1963" t="s">
        <v>985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 s="42">
        <v>46276</v>
      </c>
      <c r="B1964">
        <v>15</v>
      </c>
      <c r="C1964" t="s">
        <v>986</v>
      </c>
      <c r="D1964" t="s">
        <v>971</v>
      </c>
      <c r="E1964">
        <v>13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 s="42">
        <v>46267</v>
      </c>
      <c r="B1965">
        <v>8</v>
      </c>
      <c r="C1965" t="s">
        <v>1001</v>
      </c>
      <c r="D1965" t="s">
        <v>967</v>
      </c>
      <c r="E1965">
        <v>48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 s="42">
        <v>46273</v>
      </c>
      <c r="B1966">
        <v>8</v>
      </c>
      <c r="C1966" t="s">
        <v>958</v>
      </c>
      <c r="D1966" t="s">
        <v>975</v>
      </c>
      <c r="E1966">
        <v>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 s="42">
        <v>46273</v>
      </c>
      <c r="B1967">
        <v>16</v>
      </c>
      <c r="C1967" t="s">
        <v>986</v>
      </c>
      <c r="D1967" t="s">
        <v>967</v>
      </c>
      <c r="E1967">
        <v>323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 s="42">
        <v>46276</v>
      </c>
      <c r="B1968">
        <v>8</v>
      </c>
      <c r="C1968" t="s">
        <v>960</v>
      </c>
      <c r="D1968" t="s">
        <v>965</v>
      </c>
      <c r="E1968">
        <v>24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 s="42">
        <v>46274</v>
      </c>
      <c r="B1969">
        <v>9</v>
      </c>
      <c r="C1969" t="s">
        <v>968</v>
      </c>
      <c r="D1969" t="s">
        <v>976</v>
      </c>
      <c r="E1969">
        <v>262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 s="42">
        <v>46269</v>
      </c>
      <c r="B1970">
        <v>16</v>
      </c>
      <c r="C1970" t="s">
        <v>966</v>
      </c>
      <c r="D1970" t="s">
        <v>959</v>
      </c>
      <c r="E1970">
        <v>73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 s="42">
        <v>46275</v>
      </c>
      <c r="B1971">
        <v>8</v>
      </c>
      <c r="C1971" t="s">
        <v>960</v>
      </c>
      <c r="D1971" t="s">
        <v>970</v>
      </c>
      <c r="E1971">
        <v>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 s="42">
        <v>46273</v>
      </c>
      <c r="B1972">
        <v>10</v>
      </c>
      <c r="C1972" t="s">
        <v>964</v>
      </c>
      <c r="D1972" t="s">
        <v>961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 s="42">
        <v>46266</v>
      </c>
      <c r="B1973">
        <v>10</v>
      </c>
      <c r="C1973" t="s">
        <v>964</v>
      </c>
      <c r="D1973" t="s">
        <v>640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 s="42">
        <v>46268</v>
      </c>
      <c r="B1974">
        <v>13</v>
      </c>
      <c r="C1974" t="s">
        <v>986</v>
      </c>
      <c r="D1974" t="s">
        <v>976</v>
      </c>
      <c r="E1974">
        <v>125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 s="42">
        <v>46274</v>
      </c>
      <c r="B1975">
        <v>15</v>
      </c>
      <c r="C1975" t="s">
        <v>962</v>
      </c>
      <c r="D1975" t="s">
        <v>965</v>
      </c>
      <c r="E1975">
        <v>55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 s="42">
        <v>46274</v>
      </c>
      <c r="B1976">
        <v>15</v>
      </c>
      <c r="C1976" t="s">
        <v>972</v>
      </c>
      <c r="D1976" t="s">
        <v>965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 s="42">
        <v>46266</v>
      </c>
      <c r="B1977">
        <v>12</v>
      </c>
      <c r="C1977" t="s">
        <v>1015</v>
      </c>
      <c r="D1977" t="s">
        <v>976</v>
      </c>
      <c r="E1977">
        <v>109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 s="42">
        <v>46269</v>
      </c>
      <c r="B1978">
        <v>10</v>
      </c>
      <c r="C1978" t="s">
        <v>998</v>
      </c>
      <c r="D1978" t="s">
        <v>980</v>
      </c>
      <c r="E1978">
        <v>4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 s="42">
        <v>46269</v>
      </c>
      <c r="B1979">
        <v>16</v>
      </c>
      <c r="C1979" t="s">
        <v>966</v>
      </c>
      <c r="D1979" t="s">
        <v>976</v>
      </c>
      <c r="E1979">
        <v>832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 s="42">
        <v>46267</v>
      </c>
      <c r="B1980">
        <v>12</v>
      </c>
      <c r="C1980" t="s">
        <v>1001</v>
      </c>
      <c r="D1980" t="s">
        <v>982</v>
      </c>
      <c r="E1980">
        <v>43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 s="42">
        <v>46274</v>
      </c>
      <c r="B1981">
        <v>15</v>
      </c>
      <c r="C1981" t="s">
        <v>960</v>
      </c>
      <c r="D1981" t="s">
        <v>961</v>
      </c>
      <c r="E1981">
        <v>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 s="42">
        <v>46273</v>
      </c>
      <c r="B1982">
        <v>15</v>
      </c>
      <c r="C1982" t="s">
        <v>962</v>
      </c>
      <c r="D1982" t="s">
        <v>975</v>
      </c>
      <c r="E1982">
        <v>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 s="42">
        <v>46276</v>
      </c>
      <c r="B1983">
        <v>9</v>
      </c>
      <c r="C1983" t="s">
        <v>962</v>
      </c>
      <c r="D1983" t="s">
        <v>971</v>
      </c>
      <c r="E1983">
        <v>25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 s="42">
        <v>46268</v>
      </c>
      <c r="B1984">
        <v>10</v>
      </c>
      <c r="C1984" t="s">
        <v>978</v>
      </c>
      <c r="D1984" t="s">
        <v>640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 s="42">
        <v>46275</v>
      </c>
      <c r="B1985">
        <v>13</v>
      </c>
      <c r="C1985" t="s">
        <v>972</v>
      </c>
      <c r="D1985" t="s">
        <v>973</v>
      </c>
      <c r="E1985">
        <v>58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 s="42">
        <v>46273</v>
      </c>
      <c r="B1986">
        <v>8</v>
      </c>
      <c r="C1986" t="s">
        <v>1098</v>
      </c>
      <c r="D1986" t="s">
        <v>3</v>
      </c>
      <c r="E1986">
        <v>8</v>
      </c>
      <c r="F1986">
        <v>8</v>
      </c>
      <c r="G1986">
        <v>4</v>
      </c>
      <c r="H1986">
        <v>4</v>
      </c>
      <c r="I1986">
        <v>0</v>
      </c>
      <c r="J1986">
        <v>0</v>
      </c>
    </row>
    <row r="1987" spans="1:10" x14ac:dyDescent="0.25">
      <c r="A1987" s="42">
        <v>46274</v>
      </c>
      <c r="B1987">
        <v>10</v>
      </c>
      <c r="C1987" t="s">
        <v>962</v>
      </c>
      <c r="D1987" t="s">
        <v>976</v>
      </c>
      <c r="E1987">
        <v>590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 s="42">
        <v>46274</v>
      </c>
      <c r="B1988">
        <v>8</v>
      </c>
      <c r="C1988" t="s">
        <v>962</v>
      </c>
      <c r="D1988" t="s">
        <v>969</v>
      </c>
      <c r="E1988">
        <v>1</v>
      </c>
      <c r="F1988">
        <v>1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 s="42">
        <v>46267</v>
      </c>
      <c r="B1989">
        <v>8</v>
      </c>
      <c r="C1989" t="s">
        <v>958</v>
      </c>
      <c r="D1989" t="s">
        <v>977</v>
      </c>
      <c r="E1989">
        <v>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 s="42">
        <v>46273</v>
      </c>
      <c r="B1990">
        <v>17</v>
      </c>
      <c r="C1990" t="s">
        <v>1015</v>
      </c>
      <c r="D1990" t="s">
        <v>963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 s="42">
        <v>46276</v>
      </c>
      <c r="B1991">
        <v>9</v>
      </c>
      <c r="C1991" t="s">
        <v>978</v>
      </c>
      <c r="D1991" t="s">
        <v>3</v>
      </c>
      <c r="E1991">
        <v>72</v>
      </c>
      <c r="F1991">
        <v>72</v>
      </c>
      <c r="G1991">
        <v>50</v>
      </c>
      <c r="H1991">
        <v>14</v>
      </c>
      <c r="I1991">
        <v>0</v>
      </c>
      <c r="J1991">
        <v>0</v>
      </c>
    </row>
    <row r="1992" spans="1:10" x14ac:dyDescent="0.25">
      <c r="A1992" s="42">
        <v>46276</v>
      </c>
      <c r="B1992">
        <v>12</v>
      </c>
      <c r="C1992" t="s">
        <v>968</v>
      </c>
      <c r="D1992" t="s">
        <v>971</v>
      </c>
      <c r="E1992">
        <v>8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 s="42">
        <v>46267</v>
      </c>
      <c r="B1993">
        <v>16</v>
      </c>
      <c r="C1993" t="s">
        <v>1098</v>
      </c>
      <c r="D1993" t="s">
        <v>977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 s="42">
        <v>46269</v>
      </c>
      <c r="B1994">
        <v>12</v>
      </c>
      <c r="C1994" t="s">
        <v>1015</v>
      </c>
      <c r="D1994" t="s">
        <v>965</v>
      </c>
      <c r="E1994">
        <v>3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 s="42">
        <v>46274</v>
      </c>
      <c r="B1995">
        <v>16</v>
      </c>
      <c r="C1995" t="s">
        <v>978</v>
      </c>
      <c r="D1995" t="s">
        <v>961</v>
      </c>
      <c r="E1995">
        <v>5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 s="42">
        <v>46267</v>
      </c>
      <c r="B1996">
        <v>14</v>
      </c>
      <c r="C1996" t="s">
        <v>978</v>
      </c>
      <c r="D1996" t="s">
        <v>976</v>
      </c>
      <c r="E1996">
        <v>1520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 s="42">
        <v>46275</v>
      </c>
      <c r="B1997">
        <v>14</v>
      </c>
      <c r="C1997" t="s">
        <v>964</v>
      </c>
      <c r="D1997" t="s">
        <v>961</v>
      </c>
      <c r="E1997">
        <v>5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 s="42">
        <v>46267</v>
      </c>
      <c r="B1998">
        <v>10</v>
      </c>
      <c r="C1998" t="s">
        <v>998</v>
      </c>
      <c r="D1998" t="s">
        <v>640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 s="42">
        <v>46269</v>
      </c>
      <c r="B1999">
        <v>16</v>
      </c>
      <c r="C1999" t="s">
        <v>964</v>
      </c>
      <c r="D1999" t="s">
        <v>979</v>
      </c>
      <c r="E1999">
        <v>30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 s="42">
        <v>46268</v>
      </c>
      <c r="B2000">
        <v>10</v>
      </c>
      <c r="C2000" t="s">
        <v>964</v>
      </c>
      <c r="D2000" t="s">
        <v>963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 s="42">
        <v>46274</v>
      </c>
      <c r="B2001">
        <v>9</v>
      </c>
      <c r="C2001" t="s">
        <v>978</v>
      </c>
      <c r="D2001" t="s">
        <v>640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 s="42">
        <v>46273</v>
      </c>
      <c r="B2002">
        <v>15</v>
      </c>
      <c r="C2002" t="s">
        <v>1098</v>
      </c>
      <c r="D2002" t="s">
        <v>980</v>
      </c>
      <c r="E2002">
        <v>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 s="42">
        <v>46274</v>
      </c>
      <c r="B2003">
        <v>13</v>
      </c>
      <c r="C2003" t="s">
        <v>978</v>
      </c>
      <c r="D2003" t="s">
        <v>977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 s="42">
        <v>46268</v>
      </c>
      <c r="B2004">
        <v>15</v>
      </c>
      <c r="C2004" t="s">
        <v>966</v>
      </c>
      <c r="D2004" t="s">
        <v>982</v>
      </c>
      <c r="E2004">
        <v>376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 s="42">
        <v>46269</v>
      </c>
      <c r="B2005">
        <v>15</v>
      </c>
      <c r="C2005" t="s">
        <v>958</v>
      </c>
      <c r="D2005" t="s">
        <v>971</v>
      </c>
      <c r="E2005">
        <v>19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 s="42">
        <v>46268</v>
      </c>
      <c r="B2006">
        <v>14</v>
      </c>
      <c r="C2006" t="s">
        <v>962</v>
      </c>
      <c r="D2006" t="s">
        <v>969</v>
      </c>
      <c r="E2006">
        <v>2</v>
      </c>
      <c r="F2006">
        <v>2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 s="42">
        <v>46266</v>
      </c>
      <c r="B2007">
        <v>13</v>
      </c>
      <c r="C2007" t="s">
        <v>960</v>
      </c>
      <c r="D2007" t="s">
        <v>965</v>
      </c>
      <c r="E2007">
        <v>58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 s="42">
        <v>46276</v>
      </c>
      <c r="B2008">
        <v>16</v>
      </c>
      <c r="C2008" t="s">
        <v>968</v>
      </c>
      <c r="D2008" t="s">
        <v>963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 s="42">
        <v>46274</v>
      </c>
      <c r="B2009">
        <v>11</v>
      </c>
      <c r="C2009" t="s">
        <v>1015</v>
      </c>
      <c r="D2009" t="s">
        <v>959</v>
      </c>
      <c r="E2009">
        <v>192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 s="42">
        <v>46275</v>
      </c>
      <c r="B2010">
        <v>8</v>
      </c>
      <c r="C2010" t="s">
        <v>968</v>
      </c>
      <c r="D2010" t="s">
        <v>967</v>
      </c>
      <c r="E2010">
        <v>20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 s="42">
        <v>46273</v>
      </c>
      <c r="B2011">
        <v>9</v>
      </c>
      <c r="C2011" t="s">
        <v>960</v>
      </c>
      <c r="D2011" t="s">
        <v>976</v>
      </c>
      <c r="E2011">
        <v>628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 s="42">
        <v>46273</v>
      </c>
      <c r="B2012">
        <v>17</v>
      </c>
      <c r="C2012" t="s">
        <v>962</v>
      </c>
      <c r="D2012" t="s">
        <v>976</v>
      </c>
      <c r="E2012">
        <v>4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 s="42">
        <v>46269</v>
      </c>
      <c r="B2013">
        <v>16</v>
      </c>
      <c r="C2013" t="s">
        <v>964</v>
      </c>
      <c r="D2013" t="s">
        <v>977</v>
      </c>
      <c r="E2013">
        <v>24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 s="42">
        <v>46266</v>
      </c>
      <c r="B2014">
        <v>11</v>
      </c>
      <c r="C2014" t="s">
        <v>978</v>
      </c>
      <c r="D2014" t="s">
        <v>3</v>
      </c>
      <c r="E2014">
        <v>31</v>
      </c>
      <c r="F2014">
        <v>31</v>
      </c>
      <c r="G2014">
        <v>28</v>
      </c>
      <c r="H2014">
        <v>0</v>
      </c>
      <c r="I2014">
        <v>0</v>
      </c>
      <c r="J2014">
        <v>0</v>
      </c>
    </row>
    <row r="2015" spans="1:10" x14ac:dyDescent="0.25">
      <c r="A2015" s="42">
        <v>46276</v>
      </c>
      <c r="B2015">
        <v>10</v>
      </c>
      <c r="C2015" t="s">
        <v>986</v>
      </c>
      <c r="D2015" t="s">
        <v>973</v>
      </c>
      <c r="E2015">
        <v>320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 s="42">
        <v>46267</v>
      </c>
      <c r="B2016">
        <v>11</v>
      </c>
      <c r="C2016" t="s">
        <v>960</v>
      </c>
      <c r="D2016" t="s">
        <v>970</v>
      </c>
      <c r="E2016">
        <v>18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 s="42">
        <v>46268</v>
      </c>
      <c r="B2017">
        <v>15</v>
      </c>
      <c r="C2017" t="s">
        <v>1098</v>
      </c>
      <c r="D2017" t="s">
        <v>963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 s="42">
        <v>46268</v>
      </c>
      <c r="B2018">
        <v>14</v>
      </c>
      <c r="C2018" t="s">
        <v>964</v>
      </c>
      <c r="D2018" t="s">
        <v>977</v>
      </c>
      <c r="E2018">
        <v>6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 s="42">
        <v>46276</v>
      </c>
      <c r="B2019">
        <v>9</v>
      </c>
      <c r="C2019" t="s">
        <v>960</v>
      </c>
      <c r="D2019" t="s">
        <v>967</v>
      </c>
      <c r="E2019">
        <v>119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 s="42">
        <v>46275</v>
      </c>
      <c r="B2020">
        <v>12</v>
      </c>
      <c r="C2020" t="s">
        <v>966</v>
      </c>
      <c r="D2020" t="s">
        <v>965</v>
      </c>
      <c r="E2020">
        <v>98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 s="42">
        <v>46276</v>
      </c>
      <c r="B2021">
        <v>12</v>
      </c>
      <c r="C2021" t="s">
        <v>960</v>
      </c>
      <c r="D2021" t="s">
        <v>982</v>
      </c>
      <c r="E2021">
        <v>71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 s="42">
        <v>46269</v>
      </c>
      <c r="B2022">
        <v>11</v>
      </c>
      <c r="C2022" t="s">
        <v>998</v>
      </c>
      <c r="D2022" t="s">
        <v>961</v>
      </c>
      <c r="E2022">
        <v>3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 s="42">
        <v>46273</v>
      </c>
      <c r="B2023">
        <v>14</v>
      </c>
      <c r="C2023" t="s">
        <v>962</v>
      </c>
      <c r="D2023" t="s">
        <v>3</v>
      </c>
      <c r="E2023">
        <v>32</v>
      </c>
      <c r="F2023">
        <v>32</v>
      </c>
      <c r="G2023">
        <v>26</v>
      </c>
      <c r="H2023">
        <v>2</v>
      </c>
      <c r="I2023">
        <v>0</v>
      </c>
      <c r="J2023">
        <v>0</v>
      </c>
    </row>
    <row r="2024" spans="1:10" x14ac:dyDescent="0.25">
      <c r="A2024" s="42">
        <v>46268</v>
      </c>
      <c r="B2024">
        <v>9</v>
      </c>
      <c r="C2024" t="s">
        <v>972</v>
      </c>
      <c r="D2024" t="s">
        <v>965</v>
      </c>
      <c r="E2024">
        <v>28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 s="42">
        <v>46275</v>
      </c>
      <c r="B2025">
        <v>8</v>
      </c>
      <c r="C2025" t="s">
        <v>986</v>
      </c>
      <c r="D2025" t="s">
        <v>959</v>
      </c>
      <c r="E2025">
        <v>34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 s="42">
        <v>46275</v>
      </c>
      <c r="B2026">
        <v>11</v>
      </c>
      <c r="C2026" t="s">
        <v>964</v>
      </c>
      <c r="D2026" t="s">
        <v>980</v>
      </c>
      <c r="E2026">
        <v>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 s="42">
        <v>46268</v>
      </c>
      <c r="B2027">
        <v>15</v>
      </c>
      <c r="C2027" t="s">
        <v>978</v>
      </c>
      <c r="D2027" t="s">
        <v>959</v>
      </c>
      <c r="E2027">
        <v>27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5">
      <c r="A2028" s="42">
        <v>46274</v>
      </c>
      <c r="B2028">
        <v>15</v>
      </c>
      <c r="C2028" t="s">
        <v>972</v>
      </c>
      <c r="D2028" t="s">
        <v>982</v>
      </c>
      <c r="E2028">
        <v>5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 s="42">
        <v>46268</v>
      </c>
      <c r="B2029">
        <v>12</v>
      </c>
      <c r="C2029" t="s">
        <v>986</v>
      </c>
      <c r="D2029" t="s">
        <v>976</v>
      </c>
      <c r="E2029">
        <v>230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 s="42">
        <v>46276</v>
      </c>
      <c r="B2030">
        <v>14</v>
      </c>
      <c r="C2030" t="s">
        <v>968</v>
      </c>
      <c r="D2030" t="s">
        <v>982</v>
      </c>
      <c r="E2030">
        <v>125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 s="42">
        <v>46273</v>
      </c>
      <c r="B2031">
        <v>12</v>
      </c>
      <c r="C2031" t="s">
        <v>964</v>
      </c>
      <c r="D2031" t="s">
        <v>967</v>
      </c>
      <c r="E2031">
        <v>324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 s="42">
        <v>46274</v>
      </c>
      <c r="B2032">
        <v>13</v>
      </c>
      <c r="C2032" t="s">
        <v>960</v>
      </c>
      <c r="D2032" t="s">
        <v>640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 s="42">
        <v>46274</v>
      </c>
      <c r="B2033">
        <v>17</v>
      </c>
      <c r="C2033" t="s">
        <v>986</v>
      </c>
      <c r="D2033" t="s">
        <v>959</v>
      </c>
      <c r="E2033">
        <v>7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 s="42">
        <v>46273</v>
      </c>
      <c r="B2034">
        <v>16</v>
      </c>
      <c r="C2034" t="s">
        <v>964</v>
      </c>
      <c r="D2034" t="s">
        <v>977</v>
      </c>
      <c r="E2034">
        <v>6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 s="42">
        <v>46267</v>
      </c>
      <c r="B2035">
        <v>9</v>
      </c>
      <c r="C2035" t="s">
        <v>966</v>
      </c>
      <c r="D2035" t="s">
        <v>3</v>
      </c>
      <c r="E2035">
        <v>31</v>
      </c>
      <c r="F2035">
        <v>31</v>
      </c>
      <c r="G2035">
        <v>27</v>
      </c>
      <c r="H2035">
        <v>0</v>
      </c>
      <c r="I2035">
        <v>0</v>
      </c>
      <c r="J2035">
        <v>0</v>
      </c>
    </row>
    <row r="2036" spans="1:10" x14ac:dyDescent="0.25">
      <c r="A2036" s="42">
        <v>46267</v>
      </c>
      <c r="B2036">
        <v>16</v>
      </c>
      <c r="C2036" t="s">
        <v>962</v>
      </c>
      <c r="D2036" t="s">
        <v>979</v>
      </c>
      <c r="E2036">
        <v>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 s="42">
        <v>46276</v>
      </c>
      <c r="B2037">
        <v>12</v>
      </c>
      <c r="C2037" t="s">
        <v>968</v>
      </c>
      <c r="D2037" t="s">
        <v>980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 s="42">
        <v>46274</v>
      </c>
      <c r="B2038">
        <v>9</v>
      </c>
      <c r="C2038" t="s">
        <v>978</v>
      </c>
      <c r="D2038" t="s">
        <v>982</v>
      </c>
      <c r="E2038">
        <v>406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 s="42">
        <v>46269</v>
      </c>
      <c r="B2039">
        <v>14</v>
      </c>
      <c r="C2039" t="s">
        <v>1098</v>
      </c>
      <c r="D2039" t="s">
        <v>980</v>
      </c>
      <c r="E2039">
        <v>4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 s="42">
        <v>46275</v>
      </c>
      <c r="B2040">
        <v>8</v>
      </c>
      <c r="C2040" t="s">
        <v>1098</v>
      </c>
      <c r="D2040" t="s">
        <v>973</v>
      </c>
      <c r="E2040">
        <v>24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 s="42">
        <v>46276</v>
      </c>
      <c r="B2041">
        <v>11</v>
      </c>
      <c r="C2041" t="s">
        <v>986</v>
      </c>
      <c r="D2041" t="s">
        <v>961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 s="42">
        <v>46269</v>
      </c>
      <c r="B2042">
        <v>15</v>
      </c>
      <c r="C2042" t="s">
        <v>986</v>
      </c>
      <c r="D2042" t="s">
        <v>970</v>
      </c>
      <c r="E2042">
        <v>7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 s="42">
        <v>46266</v>
      </c>
      <c r="B2043">
        <v>12</v>
      </c>
      <c r="C2043" t="s">
        <v>958</v>
      </c>
      <c r="D2043" t="s">
        <v>959</v>
      </c>
      <c r="E2043">
        <v>65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 s="42">
        <v>46266</v>
      </c>
      <c r="B2044">
        <v>10</v>
      </c>
      <c r="C2044" t="s">
        <v>1000</v>
      </c>
      <c r="D2044" t="s">
        <v>976</v>
      </c>
      <c r="E2044">
        <v>593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 s="42">
        <v>46275</v>
      </c>
      <c r="B2045">
        <v>14</v>
      </c>
      <c r="C2045" t="s">
        <v>998</v>
      </c>
      <c r="D2045" t="s">
        <v>982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 s="42">
        <v>46275</v>
      </c>
      <c r="B2046">
        <v>8</v>
      </c>
      <c r="C2046" t="s">
        <v>1015</v>
      </c>
      <c r="D2046" t="s">
        <v>3</v>
      </c>
      <c r="E2046">
        <v>15</v>
      </c>
      <c r="F2046">
        <v>15</v>
      </c>
      <c r="G2046">
        <v>10</v>
      </c>
      <c r="H2046">
        <v>4</v>
      </c>
      <c r="I2046">
        <v>0</v>
      </c>
      <c r="J2046">
        <v>0</v>
      </c>
    </row>
    <row r="2047" spans="1:10" x14ac:dyDescent="0.25">
      <c r="A2047" s="42">
        <v>46269</v>
      </c>
      <c r="B2047">
        <v>11</v>
      </c>
      <c r="C2047" t="s">
        <v>1000</v>
      </c>
      <c r="D2047" t="s">
        <v>976</v>
      </c>
      <c r="E2047">
        <v>110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 s="42">
        <v>46274</v>
      </c>
      <c r="B2048">
        <v>10</v>
      </c>
      <c r="C2048" t="s">
        <v>964</v>
      </c>
      <c r="D2048" t="s">
        <v>973</v>
      </c>
      <c r="E2048">
        <v>339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 s="42">
        <v>46275</v>
      </c>
      <c r="B2049">
        <v>13</v>
      </c>
      <c r="C2049" t="s">
        <v>960</v>
      </c>
      <c r="D2049" t="s">
        <v>971</v>
      </c>
      <c r="E2049">
        <v>8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 s="42">
        <v>46266</v>
      </c>
      <c r="B2050">
        <v>13</v>
      </c>
      <c r="C2050" t="s">
        <v>1015</v>
      </c>
      <c r="D2050" t="s">
        <v>976</v>
      </c>
      <c r="E2050">
        <v>26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 s="42">
        <v>46266</v>
      </c>
      <c r="B2051">
        <v>14</v>
      </c>
      <c r="C2051" t="s">
        <v>998</v>
      </c>
      <c r="D2051" t="s">
        <v>640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 s="42">
        <v>46275</v>
      </c>
      <c r="B2052">
        <v>9</v>
      </c>
      <c r="C2052" t="s">
        <v>968</v>
      </c>
      <c r="D2052" t="s">
        <v>976</v>
      </c>
      <c r="E2052">
        <v>613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 s="42">
        <v>46268</v>
      </c>
      <c r="B2053">
        <v>16</v>
      </c>
      <c r="C2053" t="s">
        <v>972</v>
      </c>
      <c r="D2053" t="s">
        <v>973</v>
      </c>
      <c r="E2053">
        <v>60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 s="42">
        <v>46269</v>
      </c>
      <c r="B2054">
        <v>12</v>
      </c>
      <c r="C2054" t="s">
        <v>966</v>
      </c>
      <c r="D2054" t="s">
        <v>959</v>
      </c>
      <c r="E2054">
        <v>83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 s="42">
        <v>46269</v>
      </c>
      <c r="B2055">
        <v>8</v>
      </c>
      <c r="C2055" t="s">
        <v>972</v>
      </c>
      <c r="D2055" t="s">
        <v>971</v>
      </c>
      <c r="E2055">
        <v>4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 s="42">
        <v>46267</v>
      </c>
      <c r="B2056">
        <v>11</v>
      </c>
      <c r="C2056" t="s">
        <v>964</v>
      </c>
      <c r="D2056" t="s">
        <v>967</v>
      </c>
      <c r="E2056">
        <v>851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 s="42">
        <v>46267</v>
      </c>
      <c r="B2057">
        <v>9</v>
      </c>
      <c r="C2057" t="s">
        <v>1085</v>
      </c>
      <c r="D2057" t="s">
        <v>980</v>
      </c>
      <c r="E2057">
        <v>6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 s="42">
        <v>46276</v>
      </c>
      <c r="B2058">
        <v>10</v>
      </c>
      <c r="C2058" t="s">
        <v>960</v>
      </c>
      <c r="D2058" t="s">
        <v>959</v>
      </c>
      <c r="E2058">
        <v>44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 s="42">
        <v>46275</v>
      </c>
      <c r="B2059">
        <v>14</v>
      </c>
      <c r="C2059" t="s">
        <v>958</v>
      </c>
      <c r="D2059" t="s">
        <v>965</v>
      </c>
      <c r="E2059">
        <v>138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 s="42">
        <v>46267</v>
      </c>
      <c r="B2060">
        <v>8</v>
      </c>
      <c r="C2060" t="s">
        <v>998</v>
      </c>
      <c r="D2060" t="s">
        <v>982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 s="42">
        <v>46273</v>
      </c>
      <c r="B2061">
        <v>10</v>
      </c>
      <c r="C2061" t="s">
        <v>960</v>
      </c>
      <c r="D2061" t="s">
        <v>973</v>
      </c>
      <c r="E2061">
        <v>167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 s="42">
        <v>46266</v>
      </c>
      <c r="B2062">
        <v>12</v>
      </c>
      <c r="C2062" t="s">
        <v>978</v>
      </c>
      <c r="D2062" t="s">
        <v>961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 s="42">
        <v>46273</v>
      </c>
      <c r="B2063">
        <v>9</v>
      </c>
      <c r="C2063" t="s">
        <v>998</v>
      </c>
      <c r="D2063" t="s">
        <v>3</v>
      </c>
      <c r="E2063">
        <v>1</v>
      </c>
      <c r="F2063">
        <v>1</v>
      </c>
      <c r="G2063">
        <v>1</v>
      </c>
      <c r="H2063">
        <v>0</v>
      </c>
      <c r="I2063">
        <v>0</v>
      </c>
      <c r="J2063">
        <v>0</v>
      </c>
    </row>
    <row r="2064" spans="1:10" x14ac:dyDescent="0.25">
      <c r="A2064" s="42">
        <v>46267</v>
      </c>
      <c r="B2064">
        <v>12</v>
      </c>
      <c r="C2064" t="s">
        <v>962</v>
      </c>
      <c r="D2064" t="s">
        <v>3</v>
      </c>
      <c r="E2064">
        <v>15</v>
      </c>
      <c r="F2064">
        <v>15</v>
      </c>
      <c r="G2064">
        <v>13</v>
      </c>
      <c r="H2064">
        <v>0</v>
      </c>
      <c r="I2064">
        <v>1</v>
      </c>
      <c r="J2064">
        <v>0</v>
      </c>
    </row>
    <row r="2065" spans="1:10" x14ac:dyDescent="0.25">
      <c r="A2065" s="42">
        <v>46267</v>
      </c>
      <c r="B2065">
        <v>14</v>
      </c>
      <c r="C2065" t="s">
        <v>964</v>
      </c>
      <c r="D2065" t="s">
        <v>970</v>
      </c>
      <c r="E2065">
        <v>110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 s="42">
        <v>46266</v>
      </c>
      <c r="B2066">
        <v>9</v>
      </c>
      <c r="C2066" t="s">
        <v>999</v>
      </c>
      <c r="D2066" t="s">
        <v>963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 s="42">
        <v>46268</v>
      </c>
      <c r="B2067">
        <v>16</v>
      </c>
      <c r="C2067" t="s">
        <v>966</v>
      </c>
      <c r="D2067" t="s">
        <v>985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 s="42">
        <v>46267</v>
      </c>
      <c r="B2068">
        <v>13</v>
      </c>
      <c r="C2068" t="s">
        <v>999</v>
      </c>
      <c r="D2068" t="s">
        <v>976</v>
      </c>
      <c r="E2068">
        <v>87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 s="42">
        <v>46267</v>
      </c>
      <c r="B2069">
        <v>15</v>
      </c>
      <c r="C2069" t="s">
        <v>998</v>
      </c>
      <c r="D2069" t="s">
        <v>965</v>
      </c>
      <c r="E2069">
        <v>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 s="42">
        <v>46268</v>
      </c>
      <c r="B2070">
        <v>14</v>
      </c>
      <c r="C2070" t="s">
        <v>1098</v>
      </c>
      <c r="D2070" t="s">
        <v>963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 s="42">
        <v>46268</v>
      </c>
      <c r="B2071">
        <v>12</v>
      </c>
      <c r="C2071" t="s">
        <v>1098</v>
      </c>
      <c r="D2071" t="s">
        <v>963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 s="42">
        <v>46268</v>
      </c>
      <c r="B2072">
        <v>13</v>
      </c>
      <c r="C2072" t="s">
        <v>978</v>
      </c>
      <c r="D2072" t="s">
        <v>982</v>
      </c>
      <c r="E2072">
        <v>29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 s="42">
        <v>46276</v>
      </c>
      <c r="B2073">
        <v>15</v>
      </c>
      <c r="C2073" t="s">
        <v>1098</v>
      </c>
      <c r="D2073" t="s">
        <v>970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 s="42">
        <v>46267</v>
      </c>
      <c r="B2074">
        <v>15</v>
      </c>
      <c r="C2074" t="s">
        <v>1085</v>
      </c>
      <c r="D2074" t="s">
        <v>961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 s="42">
        <v>46276</v>
      </c>
      <c r="B2075">
        <v>10</v>
      </c>
      <c r="C2075" t="s">
        <v>986</v>
      </c>
      <c r="D2075" t="s">
        <v>977</v>
      </c>
      <c r="E2075">
        <v>3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 s="42">
        <v>46273</v>
      </c>
      <c r="B2076">
        <v>16</v>
      </c>
      <c r="C2076" t="s">
        <v>1098</v>
      </c>
      <c r="D2076" t="s">
        <v>982</v>
      </c>
      <c r="E2076">
        <v>63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 s="42">
        <v>46269</v>
      </c>
      <c r="B2077">
        <v>11</v>
      </c>
      <c r="C2077" t="s">
        <v>958</v>
      </c>
      <c r="D2077" t="s">
        <v>965</v>
      </c>
      <c r="E2077">
        <v>85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 s="42">
        <v>46269</v>
      </c>
      <c r="B2078">
        <v>16</v>
      </c>
      <c r="C2078" t="s">
        <v>964</v>
      </c>
      <c r="D2078" t="s">
        <v>974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 s="42">
        <v>46269</v>
      </c>
      <c r="B2079">
        <v>10</v>
      </c>
      <c r="C2079" t="s">
        <v>978</v>
      </c>
      <c r="D2079" t="s">
        <v>977</v>
      </c>
      <c r="E2079">
        <v>7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 s="42">
        <v>46274</v>
      </c>
      <c r="B2080">
        <v>16</v>
      </c>
      <c r="C2080" t="s">
        <v>978</v>
      </c>
      <c r="D2080" t="s">
        <v>982</v>
      </c>
      <c r="E2080">
        <v>731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 s="42">
        <v>46266</v>
      </c>
      <c r="B2081">
        <v>11</v>
      </c>
      <c r="C2081" t="s">
        <v>1001</v>
      </c>
      <c r="D2081" t="s">
        <v>959</v>
      </c>
      <c r="E2081">
        <v>22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 s="42">
        <v>46268</v>
      </c>
      <c r="B2082">
        <v>9</v>
      </c>
      <c r="C2082" t="s">
        <v>986</v>
      </c>
      <c r="D2082" t="s">
        <v>959</v>
      </c>
      <c r="E2082">
        <v>64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 s="42">
        <v>46276</v>
      </c>
      <c r="B2083">
        <v>14</v>
      </c>
      <c r="C2083" t="s">
        <v>972</v>
      </c>
      <c r="D2083" t="s">
        <v>963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 s="42">
        <v>46266</v>
      </c>
      <c r="B2084">
        <v>9</v>
      </c>
      <c r="C2084" t="s">
        <v>978</v>
      </c>
      <c r="D2084" t="s">
        <v>640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 s="42">
        <v>46275</v>
      </c>
      <c r="B2085">
        <v>15</v>
      </c>
      <c r="C2085" t="s">
        <v>978</v>
      </c>
      <c r="D2085" t="s">
        <v>640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 s="42">
        <v>46274</v>
      </c>
      <c r="B2086">
        <v>16</v>
      </c>
      <c r="C2086" t="s">
        <v>966</v>
      </c>
      <c r="D2086" t="s">
        <v>974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 s="42">
        <v>46268</v>
      </c>
      <c r="B2087">
        <v>8</v>
      </c>
      <c r="C2087" t="s">
        <v>1085</v>
      </c>
      <c r="D2087" t="s">
        <v>976</v>
      </c>
      <c r="E2087">
        <v>155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 s="42">
        <v>46275</v>
      </c>
      <c r="B2088">
        <v>12</v>
      </c>
      <c r="C2088" t="s">
        <v>960</v>
      </c>
      <c r="D2088" t="s">
        <v>965</v>
      </c>
      <c r="E2088">
        <v>13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 s="42">
        <v>46266</v>
      </c>
      <c r="B2089">
        <v>13</v>
      </c>
      <c r="C2089" t="s">
        <v>986</v>
      </c>
      <c r="D2089" t="s">
        <v>967</v>
      </c>
      <c r="E2089">
        <v>32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 s="42">
        <v>46267</v>
      </c>
      <c r="B2090">
        <v>14</v>
      </c>
      <c r="C2090" t="s">
        <v>1085</v>
      </c>
      <c r="D2090" t="s">
        <v>982</v>
      </c>
      <c r="E2090">
        <v>36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 s="42">
        <v>46267</v>
      </c>
      <c r="B2091">
        <v>12</v>
      </c>
      <c r="C2091" t="s">
        <v>999</v>
      </c>
      <c r="D2091" t="s">
        <v>971</v>
      </c>
      <c r="E2091">
        <v>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 s="42">
        <v>46275</v>
      </c>
      <c r="B2092">
        <v>14</v>
      </c>
      <c r="C2092" t="s">
        <v>964</v>
      </c>
      <c r="D2092" t="s">
        <v>970</v>
      </c>
      <c r="E2092">
        <v>19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 s="42">
        <v>46274</v>
      </c>
      <c r="B2093">
        <v>9</v>
      </c>
      <c r="C2093" t="s">
        <v>964</v>
      </c>
      <c r="D2093" t="s">
        <v>976</v>
      </c>
      <c r="E2093">
        <v>1332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 s="42">
        <v>46269</v>
      </c>
      <c r="B2094">
        <v>14</v>
      </c>
      <c r="C2094" t="s">
        <v>978</v>
      </c>
      <c r="D2094" t="s">
        <v>967</v>
      </c>
      <c r="E2094">
        <v>376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 s="42">
        <v>46275</v>
      </c>
      <c r="B2095">
        <v>10</v>
      </c>
      <c r="C2095" t="s">
        <v>986</v>
      </c>
      <c r="D2095" t="s">
        <v>973</v>
      </c>
      <c r="E2095">
        <v>156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 s="42">
        <v>46276</v>
      </c>
      <c r="B2096">
        <v>11</v>
      </c>
      <c r="C2096" t="s">
        <v>1015</v>
      </c>
      <c r="D2096" t="s">
        <v>980</v>
      </c>
      <c r="E2096">
        <v>5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 s="42">
        <v>46273</v>
      </c>
      <c r="B2097">
        <v>12</v>
      </c>
      <c r="C2097" t="s">
        <v>1015</v>
      </c>
      <c r="D2097" t="s">
        <v>3</v>
      </c>
      <c r="E2097">
        <v>6</v>
      </c>
      <c r="F2097">
        <v>6</v>
      </c>
      <c r="G2097">
        <v>5</v>
      </c>
      <c r="H2097">
        <v>0</v>
      </c>
      <c r="I2097">
        <v>0</v>
      </c>
      <c r="J2097">
        <v>0</v>
      </c>
    </row>
    <row r="2098" spans="1:10" x14ac:dyDescent="0.25">
      <c r="A2098" s="42">
        <v>46266</v>
      </c>
      <c r="B2098">
        <v>10</v>
      </c>
      <c r="C2098" t="s">
        <v>999</v>
      </c>
      <c r="D2098" t="s">
        <v>965</v>
      </c>
      <c r="E2098">
        <v>18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 s="42">
        <v>46274</v>
      </c>
      <c r="B2099">
        <v>12</v>
      </c>
      <c r="C2099" t="s">
        <v>1015</v>
      </c>
      <c r="D2099" t="s">
        <v>979</v>
      </c>
      <c r="E2099">
        <v>17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 s="42">
        <v>46267</v>
      </c>
      <c r="B2100">
        <v>11</v>
      </c>
      <c r="C2100" t="s">
        <v>1085</v>
      </c>
      <c r="D2100" t="s">
        <v>965</v>
      </c>
      <c r="E2100">
        <v>14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 s="42">
        <v>46269</v>
      </c>
      <c r="B2101">
        <v>15</v>
      </c>
      <c r="C2101" t="s">
        <v>986</v>
      </c>
      <c r="D2101" t="s">
        <v>976</v>
      </c>
      <c r="E2101">
        <v>472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 s="42">
        <v>46268</v>
      </c>
      <c r="B2102">
        <v>15</v>
      </c>
      <c r="C2102" t="s">
        <v>978</v>
      </c>
      <c r="D2102" t="s">
        <v>3</v>
      </c>
      <c r="E2102">
        <v>8</v>
      </c>
      <c r="F2102">
        <v>8</v>
      </c>
      <c r="G2102">
        <v>6</v>
      </c>
      <c r="H2102">
        <v>0</v>
      </c>
      <c r="I2102">
        <v>0</v>
      </c>
      <c r="J2102">
        <v>0</v>
      </c>
    </row>
    <row r="2103" spans="1:10" x14ac:dyDescent="0.25">
      <c r="A2103" s="42">
        <v>46276</v>
      </c>
      <c r="B2103">
        <v>8</v>
      </c>
      <c r="C2103" t="s">
        <v>962</v>
      </c>
      <c r="D2103" t="s">
        <v>971</v>
      </c>
      <c r="E2103">
        <v>6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 s="42">
        <v>46273</v>
      </c>
      <c r="B2104">
        <v>15</v>
      </c>
      <c r="C2104" t="s">
        <v>960</v>
      </c>
      <c r="D2104" t="s">
        <v>983</v>
      </c>
      <c r="E2104">
        <v>2</v>
      </c>
      <c r="F2104">
        <v>2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 s="42">
        <v>46269</v>
      </c>
      <c r="B2105">
        <v>9</v>
      </c>
      <c r="C2105" t="s">
        <v>1098</v>
      </c>
      <c r="D2105" t="s">
        <v>963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5">
      <c r="A2106" s="42">
        <v>46268</v>
      </c>
      <c r="B2106">
        <v>15</v>
      </c>
      <c r="C2106" t="s">
        <v>962</v>
      </c>
      <c r="D2106" t="s">
        <v>3</v>
      </c>
      <c r="E2106">
        <v>29</v>
      </c>
      <c r="F2106">
        <v>29</v>
      </c>
      <c r="G2106">
        <v>19</v>
      </c>
      <c r="H2106">
        <v>6</v>
      </c>
      <c r="I2106">
        <v>2</v>
      </c>
      <c r="J2106">
        <v>0</v>
      </c>
    </row>
    <row r="2107" spans="1:10" x14ac:dyDescent="0.25">
      <c r="A2107" s="42">
        <v>46267</v>
      </c>
      <c r="B2107">
        <v>13</v>
      </c>
      <c r="C2107" t="s">
        <v>958</v>
      </c>
      <c r="D2107" t="s">
        <v>640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 s="42">
        <v>46268</v>
      </c>
      <c r="B2108">
        <v>8</v>
      </c>
      <c r="C2108" t="s">
        <v>986</v>
      </c>
      <c r="D2108" t="s">
        <v>970</v>
      </c>
      <c r="E2108">
        <v>5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 s="42">
        <v>46274</v>
      </c>
      <c r="B2109">
        <v>9</v>
      </c>
      <c r="C2109" t="s">
        <v>962</v>
      </c>
      <c r="D2109" t="s">
        <v>973</v>
      </c>
      <c r="E2109">
        <v>344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 s="42">
        <v>46266</v>
      </c>
      <c r="B2110">
        <v>11</v>
      </c>
      <c r="C2110" t="s">
        <v>966</v>
      </c>
      <c r="D2110" t="s">
        <v>975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 s="42">
        <v>46267</v>
      </c>
      <c r="B2111">
        <v>9</v>
      </c>
      <c r="C2111" t="s">
        <v>962</v>
      </c>
      <c r="D2111" t="s">
        <v>967</v>
      </c>
      <c r="E2111">
        <v>24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 s="42">
        <v>46267</v>
      </c>
      <c r="B2112">
        <v>13</v>
      </c>
      <c r="C2112" t="s">
        <v>1085</v>
      </c>
      <c r="D2112" t="s">
        <v>973</v>
      </c>
      <c r="E2112">
        <v>4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 s="42">
        <v>46275</v>
      </c>
      <c r="B2113">
        <v>8</v>
      </c>
      <c r="C2113" t="s">
        <v>962</v>
      </c>
      <c r="D2113" t="s">
        <v>965</v>
      </c>
      <c r="E2113">
        <v>14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 s="42">
        <v>46275</v>
      </c>
      <c r="B2114">
        <v>11</v>
      </c>
      <c r="C2114" t="s">
        <v>960</v>
      </c>
      <c r="D2114" t="s">
        <v>975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 s="42">
        <v>46269</v>
      </c>
      <c r="B2115">
        <v>13</v>
      </c>
      <c r="C2115" t="s">
        <v>962</v>
      </c>
      <c r="D2115" t="s">
        <v>965</v>
      </c>
      <c r="E2115">
        <v>21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 s="42">
        <v>46276</v>
      </c>
      <c r="B2116">
        <v>10</v>
      </c>
      <c r="C2116" t="s">
        <v>1098</v>
      </c>
      <c r="D2116" t="s">
        <v>640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 s="42">
        <v>46273</v>
      </c>
      <c r="B2117">
        <v>11</v>
      </c>
      <c r="C2117" t="s">
        <v>960</v>
      </c>
      <c r="D2117" t="s">
        <v>977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 s="42">
        <v>46266</v>
      </c>
      <c r="B2118">
        <v>15</v>
      </c>
      <c r="C2118" t="s">
        <v>1098</v>
      </c>
      <c r="D2118" t="s">
        <v>969</v>
      </c>
      <c r="E2118">
        <v>2</v>
      </c>
      <c r="F2118">
        <v>2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 s="42">
        <v>46275</v>
      </c>
      <c r="B2119">
        <v>13</v>
      </c>
      <c r="C2119" t="s">
        <v>986</v>
      </c>
      <c r="D2119" t="s">
        <v>3</v>
      </c>
      <c r="E2119">
        <v>5</v>
      </c>
      <c r="F2119">
        <v>5</v>
      </c>
      <c r="G2119">
        <v>3</v>
      </c>
      <c r="H2119">
        <v>2</v>
      </c>
      <c r="I2119">
        <v>0</v>
      </c>
      <c r="J2119">
        <v>0</v>
      </c>
    </row>
    <row r="2120" spans="1:10" x14ac:dyDescent="0.25">
      <c r="A2120" s="42">
        <v>46276</v>
      </c>
      <c r="B2120">
        <v>8</v>
      </c>
      <c r="C2120" t="s">
        <v>978</v>
      </c>
      <c r="D2120" t="s">
        <v>976</v>
      </c>
      <c r="E2120">
        <v>838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 s="42">
        <v>46273</v>
      </c>
      <c r="B2121">
        <v>8</v>
      </c>
      <c r="C2121" t="s">
        <v>962</v>
      </c>
      <c r="D2121" t="s">
        <v>975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 s="42">
        <v>46275</v>
      </c>
      <c r="B2122">
        <v>16</v>
      </c>
      <c r="C2122" t="s">
        <v>966</v>
      </c>
      <c r="D2122" t="s">
        <v>959</v>
      </c>
      <c r="E2122">
        <v>86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 s="42">
        <v>46276</v>
      </c>
      <c r="B2123">
        <v>14</v>
      </c>
      <c r="C2123" t="s">
        <v>962</v>
      </c>
      <c r="D2123" t="s">
        <v>961</v>
      </c>
      <c r="E2123">
        <v>5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 s="42">
        <v>46268</v>
      </c>
      <c r="B2124">
        <v>12</v>
      </c>
      <c r="C2124" t="s">
        <v>958</v>
      </c>
      <c r="D2124" t="s">
        <v>963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 s="42">
        <v>46276</v>
      </c>
      <c r="B2125">
        <v>11</v>
      </c>
      <c r="C2125" t="s">
        <v>1000</v>
      </c>
      <c r="D2125" t="s">
        <v>982</v>
      </c>
      <c r="E2125">
        <v>134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 s="42">
        <v>46273</v>
      </c>
      <c r="B2126">
        <v>16</v>
      </c>
      <c r="C2126" t="s">
        <v>960</v>
      </c>
      <c r="D2126" t="s">
        <v>965</v>
      </c>
      <c r="E2126">
        <v>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 s="42">
        <v>46276</v>
      </c>
      <c r="B2127">
        <v>10</v>
      </c>
      <c r="C2127" t="s">
        <v>1528</v>
      </c>
      <c r="D2127" t="s">
        <v>975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 s="42">
        <v>46275</v>
      </c>
      <c r="B2128">
        <v>14</v>
      </c>
      <c r="C2128" t="s">
        <v>1015</v>
      </c>
      <c r="D2128" t="s">
        <v>3</v>
      </c>
      <c r="E2128">
        <v>24</v>
      </c>
      <c r="F2128">
        <v>24</v>
      </c>
      <c r="G2128">
        <v>9</v>
      </c>
      <c r="H2128">
        <v>8</v>
      </c>
      <c r="I2128">
        <v>0</v>
      </c>
      <c r="J2128">
        <v>0</v>
      </c>
    </row>
    <row r="2129" spans="1:10" x14ac:dyDescent="0.25">
      <c r="A2129" s="42">
        <v>46274</v>
      </c>
      <c r="B2129">
        <v>15</v>
      </c>
      <c r="C2129" t="s">
        <v>968</v>
      </c>
      <c r="D2129" t="s">
        <v>975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 s="42">
        <v>46266</v>
      </c>
      <c r="B2130">
        <v>8</v>
      </c>
      <c r="C2130" t="s">
        <v>998</v>
      </c>
      <c r="D2130" t="s">
        <v>981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 s="42">
        <v>46273</v>
      </c>
      <c r="B2131">
        <v>16</v>
      </c>
      <c r="C2131" t="s">
        <v>1015</v>
      </c>
      <c r="D2131" t="s">
        <v>970</v>
      </c>
      <c r="E2131">
        <v>5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 s="42">
        <v>46274</v>
      </c>
      <c r="B2132">
        <v>13</v>
      </c>
      <c r="C2132" t="s">
        <v>960</v>
      </c>
      <c r="D2132" t="s">
        <v>3</v>
      </c>
      <c r="E2132">
        <v>20</v>
      </c>
      <c r="F2132">
        <v>20</v>
      </c>
      <c r="G2132">
        <v>17</v>
      </c>
      <c r="H2132">
        <v>2</v>
      </c>
      <c r="I2132">
        <v>0</v>
      </c>
      <c r="J2132">
        <v>0</v>
      </c>
    </row>
    <row r="2133" spans="1:10" x14ac:dyDescent="0.25">
      <c r="A2133" s="42">
        <v>46266</v>
      </c>
      <c r="B2133">
        <v>8</v>
      </c>
      <c r="C2133" t="s">
        <v>1098</v>
      </c>
      <c r="D2133" t="s">
        <v>976</v>
      </c>
      <c r="E2133">
        <v>274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 s="42">
        <v>46268</v>
      </c>
      <c r="B2134">
        <v>12</v>
      </c>
      <c r="C2134" t="s">
        <v>968</v>
      </c>
      <c r="D2134" t="s">
        <v>973</v>
      </c>
      <c r="E2134">
        <v>271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 s="42">
        <v>46268</v>
      </c>
      <c r="B2135">
        <v>9</v>
      </c>
      <c r="C2135" t="s">
        <v>1098</v>
      </c>
      <c r="D2135" t="s">
        <v>3</v>
      </c>
      <c r="E2135">
        <v>9</v>
      </c>
      <c r="F2135">
        <v>9</v>
      </c>
      <c r="G2135">
        <v>3</v>
      </c>
      <c r="H2135">
        <v>6</v>
      </c>
      <c r="I2135">
        <v>0</v>
      </c>
      <c r="J2135">
        <v>0</v>
      </c>
    </row>
    <row r="2136" spans="1:10" x14ac:dyDescent="0.25">
      <c r="A2136" s="42">
        <v>46274</v>
      </c>
      <c r="B2136">
        <v>14</v>
      </c>
      <c r="C2136" t="s">
        <v>968</v>
      </c>
      <c r="D2136" t="s">
        <v>975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 s="42">
        <v>46267</v>
      </c>
      <c r="B2137">
        <v>15</v>
      </c>
      <c r="C2137" t="s">
        <v>972</v>
      </c>
      <c r="D2137" t="s">
        <v>970</v>
      </c>
      <c r="E2137">
        <v>6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 s="42">
        <v>46273</v>
      </c>
      <c r="B2138">
        <v>11</v>
      </c>
      <c r="C2138" t="s">
        <v>958</v>
      </c>
      <c r="D2138" t="s">
        <v>640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 s="42">
        <v>46274</v>
      </c>
      <c r="B2139">
        <v>12</v>
      </c>
      <c r="C2139" t="s">
        <v>978</v>
      </c>
      <c r="D2139" t="s">
        <v>980</v>
      </c>
      <c r="E2139">
        <v>6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 s="42">
        <v>46268</v>
      </c>
      <c r="B2140">
        <v>12</v>
      </c>
      <c r="C2140" t="s">
        <v>962</v>
      </c>
      <c r="D2140" t="s">
        <v>967</v>
      </c>
      <c r="E2140">
        <v>56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 s="42">
        <v>46274</v>
      </c>
      <c r="B2141">
        <v>12</v>
      </c>
      <c r="C2141" t="s">
        <v>972</v>
      </c>
      <c r="D2141" t="s">
        <v>973</v>
      </c>
      <c r="E2141">
        <v>38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 s="42">
        <v>46276</v>
      </c>
      <c r="B2142">
        <v>14</v>
      </c>
      <c r="C2142" t="s">
        <v>962</v>
      </c>
      <c r="D2142" t="s">
        <v>974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 s="42">
        <v>46269</v>
      </c>
      <c r="B2143">
        <v>13</v>
      </c>
      <c r="C2143" t="s">
        <v>1098</v>
      </c>
      <c r="D2143" t="s">
        <v>980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 s="42">
        <v>46269</v>
      </c>
      <c r="B2144">
        <v>9</v>
      </c>
      <c r="C2144" t="s">
        <v>1000</v>
      </c>
      <c r="D2144" t="s">
        <v>967</v>
      </c>
      <c r="E2144">
        <v>4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 s="42">
        <v>46276</v>
      </c>
      <c r="B2145">
        <v>13</v>
      </c>
      <c r="C2145" t="s">
        <v>978</v>
      </c>
      <c r="D2145" t="s">
        <v>640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 s="42">
        <v>46275</v>
      </c>
      <c r="B2146">
        <v>10</v>
      </c>
      <c r="C2146" t="s">
        <v>964</v>
      </c>
      <c r="D2146" t="s">
        <v>965</v>
      </c>
      <c r="E2146">
        <v>99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 s="42">
        <v>46267</v>
      </c>
      <c r="B2147">
        <v>13</v>
      </c>
      <c r="C2147" t="s">
        <v>999</v>
      </c>
      <c r="D2147" t="s">
        <v>965</v>
      </c>
      <c r="E2147">
        <v>4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 s="42">
        <v>46275</v>
      </c>
      <c r="B2148">
        <v>10</v>
      </c>
      <c r="C2148" t="s">
        <v>960</v>
      </c>
      <c r="D2148" t="s">
        <v>976</v>
      </c>
      <c r="E2148">
        <v>687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 s="42">
        <v>46266</v>
      </c>
      <c r="B2149">
        <v>9</v>
      </c>
      <c r="C2149" t="s">
        <v>986</v>
      </c>
      <c r="D2149" t="s">
        <v>967</v>
      </c>
      <c r="E2149">
        <v>50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 s="42">
        <v>46275</v>
      </c>
      <c r="B2150">
        <v>11</v>
      </c>
      <c r="C2150" t="s">
        <v>1000</v>
      </c>
      <c r="D2150" t="s">
        <v>982</v>
      </c>
      <c r="E2150">
        <v>156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 s="42">
        <v>46266</v>
      </c>
      <c r="B2151">
        <v>14</v>
      </c>
      <c r="C2151" t="s">
        <v>999</v>
      </c>
      <c r="D2151" t="s">
        <v>977</v>
      </c>
      <c r="E2151">
        <v>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 s="42">
        <v>46269</v>
      </c>
      <c r="B2152">
        <v>10</v>
      </c>
      <c r="C2152" t="s">
        <v>964</v>
      </c>
      <c r="D2152" t="s">
        <v>976</v>
      </c>
      <c r="E2152">
        <v>1504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 s="42">
        <v>46267</v>
      </c>
      <c r="B2153">
        <v>16</v>
      </c>
      <c r="C2153" t="s">
        <v>984</v>
      </c>
      <c r="D2153" t="s">
        <v>983</v>
      </c>
      <c r="E2153">
        <v>1</v>
      </c>
      <c r="F2153">
        <v>1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 s="42">
        <v>46266</v>
      </c>
      <c r="B2154">
        <v>13</v>
      </c>
      <c r="C2154" t="s">
        <v>960</v>
      </c>
      <c r="D2154" t="s">
        <v>983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 s="42">
        <v>46275</v>
      </c>
      <c r="B2155">
        <v>11</v>
      </c>
      <c r="C2155" t="s">
        <v>958</v>
      </c>
      <c r="D2155" t="s">
        <v>980</v>
      </c>
      <c r="E2155">
        <v>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 s="42">
        <v>46276</v>
      </c>
      <c r="B2156">
        <v>12</v>
      </c>
      <c r="C2156" t="s">
        <v>962</v>
      </c>
      <c r="D2156" t="s">
        <v>973</v>
      </c>
      <c r="E2156">
        <v>265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 s="42">
        <v>46267</v>
      </c>
      <c r="B2157">
        <v>11</v>
      </c>
      <c r="C2157" t="s">
        <v>1098</v>
      </c>
      <c r="D2157" t="s">
        <v>961</v>
      </c>
      <c r="E2157">
        <v>3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 s="42">
        <v>46276</v>
      </c>
      <c r="B2158">
        <v>9</v>
      </c>
      <c r="C2158" t="s">
        <v>968</v>
      </c>
      <c r="D2158" t="s">
        <v>975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 s="42">
        <v>46267</v>
      </c>
      <c r="B2159">
        <v>15</v>
      </c>
      <c r="C2159" t="s">
        <v>958</v>
      </c>
      <c r="D2159" t="s">
        <v>980</v>
      </c>
      <c r="E2159">
        <v>14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 s="42">
        <v>46273</v>
      </c>
      <c r="B2160">
        <v>12</v>
      </c>
      <c r="C2160" t="s">
        <v>986</v>
      </c>
      <c r="D2160" t="s">
        <v>970</v>
      </c>
      <c r="E2160">
        <v>3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 s="42">
        <v>46276</v>
      </c>
      <c r="B2161">
        <v>11</v>
      </c>
      <c r="C2161" t="s">
        <v>978</v>
      </c>
      <c r="D2161" t="s">
        <v>3</v>
      </c>
      <c r="E2161">
        <v>42</v>
      </c>
      <c r="F2161">
        <v>42</v>
      </c>
      <c r="G2161">
        <v>26</v>
      </c>
      <c r="H2161">
        <v>6</v>
      </c>
      <c r="I2161">
        <v>0</v>
      </c>
      <c r="J2161">
        <v>0</v>
      </c>
    </row>
    <row r="2162" spans="1:10" x14ac:dyDescent="0.25">
      <c r="A2162" s="42">
        <v>46273</v>
      </c>
      <c r="B2162">
        <v>9</v>
      </c>
      <c r="C2162" t="s">
        <v>962</v>
      </c>
      <c r="D2162" t="s">
        <v>973</v>
      </c>
      <c r="E2162">
        <v>275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 s="42">
        <v>46273</v>
      </c>
      <c r="B2163">
        <v>16</v>
      </c>
      <c r="C2163" t="s">
        <v>964</v>
      </c>
      <c r="D2163" t="s">
        <v>974</v>
      </c>
      <c r="E2163">
        <v>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 s="42">
        <v>46266</v>
      </c>
      <c r="B2164">
        <v>16</v>
      </c>
      <c r="C2164" t="s">
        <v>962</v>
      </c>
      <c r="D2164" t="s">
        <v>967</v>
      </c>
      <c r="E2164">
        <v>5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 s="42">
        <v>46269</v>
      </c>
      <c r="B2165">
        <v>16</v>
      </c>
      <c r="C2165" t="s">
        <v>978</v>
      </c>
      <c r="D2165" t="s">
        <v>976</v>
      </c>
      <c r="E2165">
        <v>480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 s="42">
        <v>46273</v>
      </c>
      <c r="B2166">
        <v>10</v>
      </c>
      <c r="C2166" t="s">
        <v>964</v>
      </c>
      <c r="D2166" t="s">
        <v>640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 s="42">
        <v>46274</v>
      </c>
      <c r="B2167">
        <v>14</v>
      </c>
      <c r="C2167" t="s">
        <v>964</v>
      </c>
      <c r="D2167" t="s">
        <v>3</v>
      </c>
      <c r="E2167">
        <v>42</v>
      </c>
      <c r="F2167">
        <v>42</v>
      </c>
      <c r="G2167">
        <v>37</v>
      </c>
      <c r="H2167">
        <v>2</v>
      </c>
      <c r="I2167">
        <v>0</v>
      </c>
      <c r="J2167">
        <v>0</v>
      </c>
    </row>
    <row r="2168" spans="1:10" x14ac:dyDescent="0.25">
      <c r="A2168" s="42">
        <v>46268</v>
      </c>
      <c r="B2168">
        <v>10</v>
      </c>
      <c r="C2168" t="s">
        <v>958</v>
      </c>
      <c r="D2168" t="s">
        <v>961</v>
      </c>
      <c r="E2168">
        <v>3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 s="42">
        <v>46273</v>
      </c>
      <c r="B2169">
        <v>10</v>
      </c>
      <c r="C2169" t="s">
        <v>964</v>
      </c>
      <c r="D2169" t="s">
        <v>980</v>
      </c>
      <c r="E2169">
        <v>4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25">
      <c r="A2170" s="42">
        <v>46266</v>
      </c>
      <c r="B2170">
        <v>10</v>
      </c>
      <c r="C2170" t="s">
        <v>962</v>
      </c>
      <c r="D2170" t="s">
        <v>3</v>
      </c>
      <c r="E2170">
        <v>54</v>
      </c>
      <c r="F2170">
        <v>54</v>
      </c>
      <c r="G2170">
        <v>44</v>
      </c>
      <c r="H2170">
        <v>4</v>
      </c>
      <c r="I2170">
        <v>2</v>
      </c>
      <c r="J2170">
        <v>0</v>
      </c>
    </row>
    <row r="2171" spans="1:10" x14ac:dyDescent="0.25">
      <c r="A2171" s="42">
        <v>46268</v>
      </c>
      <c r="B2171">
        <v>16</v>
      </c>
      <c r="C2171" t="s">
        <v>978</v>
      </c>
      <c r="D2171" t="s">
        <v>3</v>
      </c>
      <c r="E2171">
        <v>5</v>
      </c>
      <c r="F2171">
        <v>5</v>
      </c>
      <c r="G2171">
        <v>3</v>
      </c>
      <c r="H2171">
        <v>0</v>
      </c>
      <c r="I2171">
        <v>0</v>
      </c>
      <c r="J2171">
        <v>0</v>
      </c>
    </row>
    <row r="2172" spans="1:10" x14ac:dyDescent="0.25">
      <c r="A2172" s="42">
        <v>46267</v>
      </c>
      <c r="B2172">
        <v>11</v>
      </c>
      <c r="C2172" t="s">
        <v>1000</v>
      </c>
      <c r="D2172" t="s">
        <v>970</v>
      </c>
      <c r="E2172">
        <v>61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 s="42">
        <v>46269</v>
      </c>
      <c r="B2173">
        <v>11</v>
      </c>
      <c r="C2173" t="s">
        <v>986</v>
      </c>
      <c r="D2173" t="s">
        <v>959</v>
      </c>
      <c r="E2173">
        <v>80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 s="42">
        <v>46266</v>
      </c>
      <c r="B2174">
        <v>9</v>
      </c>
      <c r="C2174" t="s">
        <v>966</v>
      </c>
      <c r="D2174" t="s">
        <v>967</v>
      </c>
      <c r="E2174">
        <v>177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 s="42">
        <v>46266</v>
      </c>
      <c r="B2175">
        <v>10</v>
      </c>
      <c r="C2175" t="s">
        <v>998</v>
      </c>
      <c r="D2175" t="s">
        <v>640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5">
      <c r="A2176" s="42">
        <v>46276</v>
      </c>
      <c r="B2176">
        <v>10</v>
      </c>
      <c r="C2176" t="s">
        <v>1015</v>
      </c>
      <c r="D2176" t="s">
        <v>967</v>
      </c>
      <c r="E2176">
        <v>337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 s="42">
        <v>46274</v>
      </c>
      <c r="B2177">
        <v>15</v>
      </c>
      <c r="C2177" t="s">
        <v>966</v>
      </c>
      <c r="D2177" t="s">
        <v>959</v>
      </c>
      <c r="E2177">
        <v>192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 s="42">
        <v>46276</v>
      </c>
      <c r="B2178">
        <v>13</v>
      </c>
      <c r="C2178" t="s">
        <v>960</v>
      </c>
      <c r="D2178" t="s">
        <v>967</v>
      </c>
      <c r="E2178">
        <v>7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 s="42">
        <v>46267</v>
      </c>
      <c r="B2179">
        <v>10</v>
      </c>
      <c r="C2179" t="s">
        <v>998</v>
      </c>
      <c r="D2179" t="s">
        <v>973</v>
      </c>
      <c r="E2179">
        <v>461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 s="42">
        <v>46276</v>
      </c>
      <c r="B2180">
        <v>14</v>
      </c>
      <c r="C2180" t="s">
        <v>960</v>
      </c>
      <c r="D2180" t="s">
        <v>967</v>
      </c>
      <c r="E2180">
        <v>141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 s="42">
        <v>46269</v>
      </c>
      <c r="B2181">
        <v>13</v>
      </c>
      <c r="C2181" t="s">
        <v>964</v>
      </c>
      <c r="D2181" t="s">
        <v>970</v>
      </c>
      <c r="E2181">
        <v>5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 s="42">
        <v>46267</v>
      </c>
      <c r="B2182">
        <v>9</v>
      </c>
      <c r="C2182" t="s">
        <v>1098</v>
      </c>
      <c r="D2182" t="s">
        <v>971</v>
      </c>
      <c r="E2182">
        <v>4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 s="42">
        <v>46276</v>
      </c>
      <c r="B2183">
        <v>13</v>
      </c>
      <c r="C2183" t="s">
        <v>978</v>
      </c>
      <c r="D2183" t="s">
        <v>976</v>
      </c>
      <c r="E2183">
        <v>403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 s="42">
        <v>46266</v>
      </c>
      <c r="B2184">
        <v>9</v>
      </c>
      <c r="C2184" t="s">
        <v>1098</v>
      </c>
      <c r="D2184" t="s">
        <v>967</v>
      </c>
      <c r="E2184">
        <v>13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 s="42">
        <v>46275</v>
      </c>
      <c r="B2185">
        <v>15</v>
      </c>
      <c r="C2185" t="s">
        <v>1098</v>
      </c>
      <c r="D2185" t="s">
        <v>959</v>
      </c>
      <c r="E2185">
        <v>3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 s="42">
        <v>46273</v>
      </c>
      <c r="B2186">
        <v>14</v>
      </c>
      <c r="C2186" t="s">
        <v>962</v>
      </c>
      <c r="D2186" t="s">
        <v>967</v>
      </c>
      <c r="E2186">
        <v>229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 s="42">
        <v>46266</v>
      </c>
      <c r="B2187">
        <v>14</v>
      </c>
      <c r="C2187" t="s">
        <v>986</v>
      </c>
      <c r="D2187" t="s">
        <v>982</v>
      </c>
      <c r="E2187">
        <v>261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 s="42">
        <v>46268</v>
      </c>
      <c r="B2188">
        <v>11</v>
      </c>
      <c r="C2188" t="s">
        <v>964</v>
      </c>
      <c r="D2188" t="s">
        <v>965</v>
      </c>
      <c r="E2188">
        <v>105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 s="42">
        <v>46276</v>
      </c>
      <c r="B2189">
        <v>12</v>
      </c>
      <c r="C2189" t="s">
        <v>978</v>
      </c>
      <c r="D2189" t="s">
        <v>973</v>
      </c>
      <c r="E2189">
        <v>594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 s="42">
        <v>46274</v>
      </c>
      <c r="B2190">
        <v>16</v>
      </c>
      <c r="C2190" t="s">
        <v>1000</v>
      </c>
      <c r="D2190" t="s">
        <v>959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 s="42">
        <v>46268</v>
      </c>
      <c r="B2191">
        <v>15</v>
      </c>
      <c r="C2191" t="s">
        <v>978</v>
      </c>
      <c r="D2191" t="s">
        <v>976</v>
      </c>
      <c r="E2191">
        <v>342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 s="42">
        <v>46275</v>
      </c>
      <c r="B2192">
        <v>13</v>
      </c>
      <c r="C2192" t="s">
        <v>978</v>
      </c>
      <c r="D2192" t="s">
        <v>963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 s="42">
        <v>46268</v>
      </c>
      <c r="B2193">
        <v>10</v>
      </c>
      <c r="C2193" t="s">
        <v>1085</v>
      </c>
      <c r="D2193" t="s">
        <v>967</v>
      </c>
      <c r="E2193">
        <v>78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 s="42">
        <v>46276</v>
      </c>
      <c r="B2194">
        <v>8</v>
      </c>
      <c r="C2194" t="s">
        <v>1015</v>
      </c>
      <c r="D2194" t="s">
        <v>974</v>
      </c>
      <c r="E2194">
        <v>3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 s="42">
        <v>46266</v>
      </c>
      <c r="B2195">
        <v>13</v>
      </c>
      <c r="C2195" t="s">
        <v>1001</v>
      </c>
      <c r="D2195" t="s">
        <v>982</v>
      </c>
      <c r="E2195">
        <v>7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 s="42">
        <v>46273</v>
      </c>
      <c r="B2196">
        <v>15</v>
      </c>
      <c r="C2196" t="s">
        <v>978</v>
      </c>
      <c r="D2196" t="s">
        <v>959</v>
      </c>
      <c r="E2196">
        <v>108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 s="42">
        <v>46266</v>
      </c>
      <c r="B2197">
        <v>11</v>
      </c>
      <c r="C2197" t="s">
        <v>986</v>
      </c>
      <c r="D2197" t="s">
        <v>970</v>
      </c>
      <c r="E2197">
        <v>34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 s="42">
        <v>46275</v>
      </c>
      <c r="B2198">
        <v>10</v>
      </c>
      <c r="C2198" t="s">
        <v>1015</v>
      </c>
      <c r="D2198" t="s">
        <v>965</v>
      </c>
      <c r="E2198">
        <v>96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25">
      <c r="A2199" s="42">
        <v>46268</v>
      </c>
      <c r="B2199">
        <v>10</v>
      </c>
      <c r="C2199" t="s">
        <v>978</v>
      </c>
      <c r="D2199" t="s">
        <v>982</v>
      </c>
      <c r="E2199">
        <v>438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5">
      <c r="A2200" s="42">
        <v>46267</v>
      </c>
      <c r="B2200">
        <v>10</v>
      </c>
      <c r="C2200" t="s">
        <v>1000</v>
      </c>
      <c r="D2200" t="s">
        <v>973</v>
      </c>
      <c r="E2200">
        <v>49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 s="42">
        <v>46268</v>
      </c>
      <c r="B2201">
        <v>9</v>
      </c>
      <c r="C2201" t="s">
        <v>962</v>
      </c>
      <c r="D2201" t="s">
        <v>971</v>
      </c>
      <c r="E2201">
        <v>16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5">
      <c r="A2202" s="42">
        <v>46275</v>
      </c>
      <c r="B2202">
        <v>9</v>
      </c>
      <c r="C2202" t="s">
        <v>968</v>
      </c>
      <c r="D2202" t="s">
        <v>961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 s="42">
        <v>46276</v>
      </c>
      <c r="B2203">
        <v>12</v>
      </c>
      <c r="C2203" t="s">
        <v>960</v>
      </c>
      <c r="D2203" t="s">
        <v>976</v>
      </c>
      <c r="E2203">
        <v>150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 s="42">
        <v>46268</v>
      </c>
      <c r="B2204">
        <v>11</v>
      </c>
      <c r="C2204" t="s">
        <v>968</v>
      </c>
      <c r="D2204" t="s">
        <v>970</v>
      </c>
      <c r="E2204">
        <v>15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 s="42">
        <v>46274</v>
      </c>
      <c r="B2205">
        <v>11</v>
      </c>
      <c r="C2205" t="s">
        <v>978</v>
      </c>
      <c r="D2205" t="s">
        <v>963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 s="42">
        <v>46276</v>
      </c>
      <c r="B2206">
        <v>8</v>
      </c>
      <c r="C2206" t="s">
        <v>1015</v>
      </c>
      <c r="D2206" t="s">
        <v>980</v>
      </c>
      <c r="E2206">
        <v>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 s="42">
        <v>46269</v>
      </c>
      <c r="B2207">
        <v>14</v>
      </c>
      <c r="C2207" t="s">
        <v>966</v>
      </c>
      <c r="D2207" t="s">
        <v>982</v>
      </c>
      <c r="E2207">
        <v>318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 s="42">
        <v>46269</v>
      </c>
      <c r="B2208">
        <v>12</v>
      </c>
      <c r="C2208" t="s">
        <v>962</v>
      </c>
      <c r="D2208" t="s">
        <v>959</v>
      </c>
      <c r="E2208">
        <v>41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 s="42">
        <v>46266</v>
      </c>
      <c r="B2209">
        <v>12</v>
      </c>
      <c r="C2209" t="s">
        <v>958</v>
      </c>
      <c r="D2209" t="s">
        <v>980</v>
      </c>
      <c r="E2209">
        <v>21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 s="42">
        <v>46267</v>
      </c>
      <c r="B2210">
        <v>9</v>
      </c>
      <c r="C2210" t="s">
        <v>962</v>
      </c>
      <c r="D2210" t="s">
        <v>969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 s="42">
        <v>46266</v>
      </c>
      <c r="B2211">
        <v>14</v>
      </c>
      <c r="C2211" t="s">
        <v>999</v>
      </c>
      <c r="D2211" t="s">
        <v>976</v>
      </c>
      <c r="E2211">
        <v>214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 s="42">
        <v>46273</v>
      </c>
      <c r="B2212">
        <v>15</v>
      </c>
      <c r="C2212" t="s">
        <v>972</v>
      </c>
      <c r="D2212" t="s">
        <v>981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 s="42">
        <v>46267</v>
      </c>
      <c r="B2213">
        <v>12</v>
      </c>
      <c r="C2213" t="s">
        <v>958</v>
      </c>
      <c r="D2213" t="s">
        <v>970</v>
      </c>
      <c r="E2213">
        <v>11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 s="42">
        <v>46269</v>
      </c>
      <c r="B2214">
        <v>10</v>
      </c>
      <c r="C2214" t="s">
        <v>998</v>
      </c>
      <c r="D2214" t="s">
        <v>961</v>
      </c>
      <c r="E2214">
        <v>3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 s="42">
        <v>46276</v>
      </c>
      <c r="B2215">
        <v>15</v>
      </c>
      <c r="C2215" t="s">
        <v>978</v>
      </c>
      <c r="D2215" t="s">
        <v>977</v>
      </c>
      <c r="E2215">
        <v>27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 s="42">
        <v>46274</v>
      </c>
      <c r="B2216">
        <v>16</v>
      </c>
      <c r="C2216" t="s">
        <v>958</v>
      </c>
      <c r="D2216" t="s">
        <v>970</v>
      </c>
      <c r="E2216">
        <v>26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 s="42">
        <v>46274</v>
      </c>
      <c r="B2217">
        <v>13</v>
      </c>
      <c r="C2217" t="s">
        <v>966</v>
      </c>
      <c r="D2217" t="s">
        <v>973</v>
      </c>
      <c r="E2217">
        <v>3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 s="42">
        <v>46273</v>
      </c>
      <c r="B2218">
        <v>15</v>
      </c>
      <c r="C2218" t="s">
        <v>998</v>
      </c>
      <c r="D2218" t="s">
        <v>971</v>
      </c>
      <c r="E2218">
        <v>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 s="42">
        <v>46275</v>
      </c>
      <c r="B2219">
        <v>10</v>
      </c>
      <c r="C2219" t="s">
        <v>1098</v>
      </c>
      <c r="D2219" t="s">
        <v>640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 s="42">
        <v>46268</v>
      </c>
      <c r="B2220">
        <v>13</v>
      </c>
      <c r="C2220" t="s">
        <v>962</v>
      </c>
      <c r="D2220" t="s">
        <v>967</v>
      </c>
      <c r="E2220">
        <v>39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 s="42">
        <v>46269</v>
      </c>
      <c r="B2221">
        <v>16</v>
      </c>
      <c r="C2221" t="s">
        <v>978</v>
      </c>
      <c r="D2221" t="s">
        <v>982</v>
      </c>
      <c r="E2221">
        <v>246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 s="42">
        <v>46273</v>
      </c>
      <c r="B2222">
        <v>12</v>
      </c>
      <c r="C2222" t="s">
        <v>1098</v>
      </c>
      <c r="D2222" t="s">
        <v>967</v>
      </c>
      <c r="E2222">
        <v>64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 s="42">
        <v>46274</v>
      </c>
      <c r="B2223">
        <v>14</v>
      </c>
      <c r="C2223" t="s">
        <v>960</v>
      </c>
      <c r="D2223" t="s">
        <v>963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 s="42">
        <v>46273</v>
      </c>
      <c r="B2224">
        <v>15</v>
      </c>
      <c r="C2224" t="s">
        <v>962</v>
      </c>
      <c r="D2224" t="s">
        <v>970</v>
      </c>
      <c r="E2224">
        <v>34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 s="42">
        <v>46268</v>
      </c>
      <c r="B2225">
        <v>12</v>
      </c>
      <c r="C2225" t="s">
        <v>986</v>
      </c>
      <c r="D2225" t="s">
        <v>979</v>
      </c>
      <c r="E2225">
        <v>15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 s="42">
        <v>46267</v>
      </c>
      <c r="B2226">
        <v>13</v>
      </c>
      <c r="C2226" t="s">
        <v>986</v>
      </c>
      <c r="D2226" t="s">
        <v>959</v>
      </c>
      <c r="E2226">
        <v>25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 s="42">
        <v>46269</v>
      </c>
      <c r="B2227">
        <v>14</v>
      </c>
      <c r="C2227" t="s">
        <v>972</v>
      </c>
      <c r="D2227" t="s">
        <v>973</v>
      </c>
      <c r="E2227">
        <v>53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 s="42">
        <v>46274</v>
      </c>
      <c r="B2228">
        <v>8</v>
      </c>
      <c r="C2228" t="s">
        <v>1000</v>
      </c>
      <c r="D2228" t="s">
        <v>973</v>
      </c>
      <c r="E2228">
        <v>5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 s="42">
        <v>46268</v>
      </c>
      <c r="B2229">
        <v>12</v>
      </c>
      <c r="C2229" t="s">
        <v>968</v>
      </c>
      <c r="D2229" t="s">
        <v>961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 s="42">
        <v>46268</v>
      </c>
      <c r="B2230">
        <v>11</v>
      </c>
      <c r="C2230" t="s">
        <v>978</v>
      </c>
      <c r="D2230" t="s">
        <v>976</v>
      </c>
      <c r="E2230">
        <v>589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 s="42">
        <v>46266</v>
      </c>
      <c r="B2231">
        <v>12</v>
      </c>
      <c r="C2231" t="s">
        <v>1015</v>
      </c>
      <c r="D2231" t="s">
        <v>977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 s="42">
        <v>46276</v>
      </c>
      <c r="B2232">
        <v>11</v>
      </c>
      <c r="C2232" t="s">
        <v>986</v>
      </c>
      <c r="D2232" t="s">
        <v>970</v>
      </c>
      <c r="E2232">
        <v>14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 s="42">
        <v>46275</v>
      </c>
      <c r="B2233">
        <v>12</v>
      </c>
      <c r="C2233" t="s">
        <v>962</v>
      </c>
      <c r="D2233" t="s">
        <v>971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 s="42">
        <v>46274</v>
      </c>
      <c r="B2234">
        <v>10</v>
      </c>
      <c r="C2234" t="s">
        <v>998</v>
      </c>
      <c r="D2234" t="s">
        <v>970</v>
      </c>
      <c r="E2234">
        <v>36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 s="42">
        <v>46276</v>
      </c>
      <c r="B2235">
        <v>11</v>
      </c>
      <c r="C2235" t="s">
        <v>986</v>
      </c>
      <c r="D2235" t="s">
        <v>980</v>
      </c>
      <c r="E2235">
        <v>5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 s="42">
        <v>46275</v>
      </c>
      <c r="B2236">
        <v>8</v>
      </c>
      <c r="C2236" t="s">
        <v>968</v>
      </c>
      <c r="D2236" t="s">
        <v>965</v>
      </c>
      <c r="E2236">
        <v>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 s="42">
        <v>46266</v>
      </c>
      <c r="B2237">
        <v>10</v>
      </c>
      <c r="C2237" t="s">
        <v>966</v>
      </c>
      <c r="D2237" t="s">
        <v>965</v>
      </c>
      <c r="E2237">
        <v>43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 s="42">
        <v>46274</v>
      </c>
      <c r="B2238">
        <v>14</v>
      </c>
      <c r="C2238" t="s">
        <v>1528</v>
      </c>
      <c r="D2238" t="s">
        <v>967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 s="42">
        <v>46275</v>
      </c>
      <c r="B2239">
        <v>9</v>
      </c>
      <c r="C2239" t="s">
        <v>958</v>
      </c>
      <c r="D2239" t="s">
        <v>961</v>
      </c>
      <c r="E2239">
        <v>5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 s="42">
        <v>46275</v>
      </c>
      <c r="B2240">
        <v>9</v>
      </c>
      <c r="C2240" t="s">
        <v>1098</v>
      </c>
      <c r="D2240" t="s">
        <v>980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 s="42">
        <v>46266</v>
      </c>
      <c r="B2241">
        <v>8</v>
      </c>
      <c r="C2241" t="s">
        <v>1001</v>
      </c>
      <c r="D2241" t="s">
        <v>640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5">
      <c r="A2242" s="42">
        <v>46267</v>
      </c>
      <c r="B2242">
        <v>10</v>
      </c>
      <c r="C2242" t="s">
        <v>1098</v>
      </c>
      <c r="D2242" t="s">
        <v>975</v>
      </c>
      <c r="E2242">
        <v>8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 s="42">
        <v>46269</v>
      </c>
      <c r="B2243">
        <v>14</v>
      </c>
      <c r="C2243" t="s">
        <v>978</v>
      </c>
      <c r="D2243" t="s">
        <v>965</v>
      </c>
      <c r="E2243">
        <v>63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 s="42">
        <v>46274</v>
      </c>
      <c r="B2244">
        <v>10</v>
      </c>
      <c r="C2244" t="s">
        <v>986</v>
      </c>
      <c r="D2244" t="s">
        <v>970</v>
      </c>
      <c r="E2244">
        <v>17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5">
      <c r="A2245" s="42">
        <v>46274</v>
      </c>
      <c r="B2245">
        <v>14</v>
      </c>
      <c r="C2245" t="s">
        <v>1015</v>
      </c>
      <c r="D2245" t="s">
        <v>969</v>
      </c>
      <c r="E2245">
        <v>3</v>
      </c>
      <c r="F2245">
        <v>3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 s="42">
        <v>46276</v>
      </c>
      <c r="B2246">
        <v>11</v>
      </c>
      <c r="C2246" t="s">
        <v>998</v>
      </c>
      <c r="D2246" t="s">
        <v>963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 s="42">
        <v>46274</v>
      </c>
      <c r="B2247">
        <v>16</v>
      </c>
      <c r="C2247" t="s">
        <v>1098</v>
      </c>
      <c r="D2247" t="s">
        <v>959</v>
      </c>
      <c r="E2247">
        <v>10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 s="42">
        <v>46268</v>
      </c>
      <c r="B2248">
        <v>12</v>
      </c>
      <c r="C2248" t="s">
        <v>958</v>
      </c>
      <c r="D2248" t="s">
        <v>971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 s="42">
        <v>46269</v>
      </c>
      <c r="B2249">
        <v>14</v>
      </c>
      <c r="C2249" t="s">
        <v>986</v>
      </c>
      <c r="D2249" t="s">
        <v>965</v>
      </c>
      <c r="E2249">
        <v>23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 s="42">
        <v>46276</v>
      </c>
      <c r="B2250">
        <v>11</v>
      </c>
      <c r="C2250" t="s">
        <v>986</v>
      </c>
      <c r="D2250" t="s">
        <v>967</v>
      </c>
      <c r="E2250">
        <v>243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 s="42">
        <v>46276</v>
      </c>
      <c r="B2251">
        <v>15</v>
      </c>
      <c r="C2251" t="s">
        <v>1098</v>
      </c>
      <c r="D2251" t="s">
        <v>3</v>
      </c>
      <c r="E2251">
        <v>10</v>
      </c>
      <c r="F2251">
        <v>10</v>
      </c>
      <c r="G2251">
        <v>4</v>
      </c>
      <c r="H2251">
        <v>6</v>
      </c>
      <c r="I2251">
        <v>0</v>
      </c>
      <c r="J2251">
        <v>0</v>
      </c>
    </row>
    <row r="2252" spans="1:10" x14ac:dyDescent="0.25">
      <c r="A2252" s="42">
        <v>46268</v>
      </c>
      <c r="B2252">
        <v>16</v>
      </c>
      <c r="C2252" t="s">
        <v>972</v>
      </c>
      <c r="D2252" t="s">
        <v>969</v>
      </c>
      <c r="E2252">
        <v>2</v>
      </c>
      <c r="F2252">
        <v>2</v>
      </c>
      <c r="G2252">
        <v>0</v>
      </c>
      <c r="H2252">
        <v>0</v>
      </c>
      <c r="I2252">
        <v>0</v>
      </c>
      <c r="J2252">
        <v>0</v>
      </c>
    </row>
    <row r="2253" spans="1:10" x14ac:dyDescent="0.25">
      <c r="A2253" s="42">
        <v>46266</v>
      </c>
      <c r="B2253">
        <v>11</v>
      </c>
      <c r="C2253" t="s">
        <v>1000</v>
      </c>
      <c r="D2253" t="s">
        <v>959</v>
      </c>
      <c r="E2253">
        <v>16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 s="42">
        <v>46266</v>
      </c>
      <c r="B2254">
        <v>16</v>
      </c>
      <c r="C2254" t="s">
        <v>1098</v>
      </c>
      <c r="D2254" t="s">
        <v>971</v>
      </c>
      <c r="E2254">
        <v>8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 s="42">
        <v>46275</v>
      </c>
      <c r="B2255">
        <v>8</v>
      </c>
      <c r="C2255" t="s">
        <v>962</v>
      </c>
      <c r="D2255" t="s">
        <v>640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 s="42">
        <v>46275</v>
      </c>
      <c r="B2256">
        <v>15</v>
      </c>
      <c r="C2256" t="s">
        <v>966</v>
      </c>
      <c r="D2256" t="s">
        <v>970</v>
      </c>
      <c r="E2256">
        <v>11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 s="42">
        <v>46269</v>
      </c>
      <c r="B2257">
        <v>15</v>
      </c>
      <c r="C2257" t="s">
        <v>1000</v>
      </c>
      <c r="D2257" t="s">
        <v>971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 s="42">
        <v>46266</v>
      </c>
      <c r="B2258">
        <v>8</v>
      </c>
      <c r="C2258" t="s">
        <v>1001</v>
      </c>
      <c r="D2258" t="s">
        <v>976</v>
      </c>
      <c r="E2258">
        <v>41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 s="42">
        <v>46273</v>
      </c>
      <c r="B2259">
        <v>15</v>
      </c>
      <c r="C2259" t="s">
        <v>998</v>
      </c>
      <c r="D2259" t="s">
        <v>959</v>
      </c>
      <c r="E2259">
        <v>5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 s="42">
        <v>46274</v>
      </c>
      <c r="B2260">
        <v>8</v>
      </c>
      <c r="C2260" t="s">
        <v>964</v>
      </c>
      <c r="D2260" t="s">
        <v>959</v>
      </c>
      <c r="E2260">
        <v>116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 s="42">
        <v>46269</v>
      </c>
      <c r="B2261">
        <v>11</v>
      </c>
      <c r="C2261" t="s">
        <v>962</v>
      </c>
      <c r="D2261" t="s">
        <v>974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 s="42">
        <v>46266</v>
      </c>
      <c r="B2262">
        <v>14</v>
      </c>
      <c r="C2262" t="s">
        <v>1001</v>
      </c>
      <c r="D2262" t="s">
        <v>963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 s="42">
        <v>46267</v>
      </c>
      <c r="B2263">
        <v>14</v>
      </c>
      <c r="C2263" t="s">
        <v>986</v>
      </c>
      <c r="D2263" t="s">
        <v>965</v>
      </c>
      <c r="E2263">
        <v>79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 s="42">
        <v>46273</v>
      </c>
      <c r="B2264">
        <v>14</v>
      </c>
      <c r="C2264" t="s">
        <v>964</v>
      </c>
      <c r="D2264" t="s">
        <v>963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 s="42">
        <v>46266</v>
      </c>
      <c r="B2265">
        <v>12</v>
      </c>
      <c r="C2265" t="s">
        <v>1001</v>
      </c>
      <c r="D2265" t="s">
        <v>959</v>
      </c>
      <c r="E2265">
        <v>8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 s="42">
        <v>46269</v>
      </c>
      <c r="B2266">
        <v>14</v>
      </c>
      <c r="C2266" t="s">
        <v>986</v>
      </c>
      <c r="D2266" t="s">
        <v>985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 s="42">
        <v>46269</v>
      </c>
      <c r="B2267">
        <v>10</v>
      </c>
      <c r="C2267" t="s">
        <v>964</v>
      </c>
      <c r="D2267" t="s">
        <v>969</v>
      </c>
      <c r="E2267">
        <v>1</v>
      </c>
      <c r="F2267">
        <v>1</v>
      </c>
      <c r="G2267">
        <v>0</v>
      </c>
      <c r="H2267">
        <v>0</v>
      </c>
      <c r="I2267">
        <v>0</v>
      </c>
      <c r="J2267">
        <v>0</v>
      </c>
    </row>
    <row r="2268" spans="1:10" x14ac:dyDescent="0.25">
      <c r="A2268" s="42">
        <v>46273</v>
      </c>
      <c r="B2268">
        <v>10</v>
      </c>
      <c r="C2268" t="s">
        <v>962</v>
      </c>
      <c r="D2268" t="s">
        <v>973</v>
      </c>
      <c r="E2268">
        <v>222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 s="42">
        <v>46269</v>
      </c>
      <c r="B2269">
        <v>11</v>
      </c>
      <c r="C2269" t="s">
        <v>1098</v>
      </c>
      <c r="D2269" t="s">
        <v>959</v>
      </c>
      <c r="E2269">
        <v>32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25">
      <c r="A2270" s="42">
        <v>46269</v>
      </c>
      <c r="B2270">
        <v>15</v>
      </c>
      <c r="C2270" t="s">
        <v>1098</v>
      </c>
      <c r="D2270" t="s">
        <v>965</v>
      </c>
      <c r="E2270">
        <v>9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 s="42">
        <v>46269</v>
      </c>
      <c r="B2271">
        <v>10</v>
      </c>
      <c r="C2271" t="s">
        <v>986</v>
      </c>
      <c r="D2271" t="s">
        <v>973</v>
      </c>
      <c r="E2271">
        <v>112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 s="42">
        <v>46266</v>
      </c>
      <c r="B2272">
        <v>14</v>
      </c>
      <c r="C2272" t="s">
        <v>1001</v>
      </c>
      <c r="D2272" t="s">
        <v>967</v>
      </c>
      <c r="E2272">
        <v>53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 s="42">
        <v>46273</v>
      </c>
      <c r="B2273">
        <v>12</v>
      </c>
      <c r="C2273" t="s">
        <v>960</v>
      </c>
      <c r="D2273" t="s">
        <v>969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 s="42">
        <v>46276</v>
      </c>
      <c r="B2274">
        <v>11</v>
      </c>
      <c r="C2274" t="s">
        <v>998</v>
      </c>
      <c r="D2274" t="s">
        <v>970</v>
      </c>
      <c r="E2274">
        <v>5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 s="42">
        <v>46268</v>
      </c>
      <c r="B2275">
        <v>10</v>
      </c>
      <c r="C2275" t="s">
        <v>986</v>
      </c>
      <c r="D2275" t="s">
        <v>965</v>
      </c>
      <c r="E2275">
        <v>25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 s="42">
        <v>46273</v>
      </c>
      <c r="B2276">
        <v>16</v>
      </c>
      <c r="C2276" t="s">
        <v>958</v>
      </c>
      <c r="D2276" t="s">
        <v>980</v>
      </c>
      <c r="E2276">
        <v>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 s="42">
        <v>46275</v>
      </c>
      <c r="B2277">
        <v>8</v>
      </c>
      <c r="C2277" t="s">
        <v>964</v>
      </c>
      <c r="D2277" t="s">
        <v>967</v>
      </c>
      <c r="E2277">
        <v>66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 s="42">
        <v>46267</v>
      </c>
      <c r="B2278">
        <v>9</v>
      </c>
      <c r="C2278" t="s">
        <v>962</v>
      </c>
      <c r="D2278" t="s">
        <v>963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 s="42">
        <v>46268</v>
      </c>
      <c r="B2279">
        <v>16</v>
      </c>
      <c r="C2279" t="s">
        <v>978</v>
      </c>
      <c r="D2279" t="s">
        <v>980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 s="42">
        <v>46269</v>
      </c>
      <c r="B2280">
        <v>12</v>
      </c>
      <c r="C2280" t="s">
        <v>962</v>
      </c>
      <c r="D2280" t="s">
        <v>977</v>
      </c>
      <c r="E2280">
        <v>3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 s="42">
        <v>46266</v>
      </c>
      <c r="B2281">
        <v>10</v>
      </c>
      <c r="C2281" t="s">
        <v>1015</v>
      </c>
      <c r="D2281" t="s">
        <v>963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 s="42">
        <v>46266</v>
      </c>
      <c r="B2282">
        <v>15</v>
      </c>
      <c r="C2282" t="s">
        <v>999</v>
      </c>
      <c r="D2282" t="s">
        <v>980</v>
      </c>
      <c r="E2282">
        <v>6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 s="42">
        <v>46268</v>
      </c>
      <c r="B2283">
        <v>12</v>
      </c>
      <c r="C2283" t="s">
        <v>964</v>
      </c>
      <c r="D2283" t="s">
        <v>970</v>
      </c>
      <c r="E2283">
        <v>27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 s="42">
        <v>46266</v>
      </c>
      <c r="B2284">
        <v>8</v>
      </c>
      <c r="C2284" t="s">
        <v>978</v>
      </c>
      <c r="D2284" t="s">
        <v>973</v>
      </c>
      <c r="E2284">
        <v>194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 s="42">
        <v>46267</v>
      </c>
      <c r="B2285">
        <v>16</v>
      </c>
      <c r="C2285" t="s">
        <v>1085</v>
      </c>
      <c r="D2285" t="s">
        <v>967</v>
      </c>
      <c r="E2285">
        <v>8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 s="42">
        <v>46275</v>
      </c>
      <c r="B2286">
        <v>12</v>
      </c>
      <c r="C2286" t="s">
        <v>986</v>
      </c>
      <c r="D2286" t="s">
        <v>976</v>
      </c>
      <c r="E2286">
        <v>489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 s="42">
        <v>46276</v>
      </c>
      <c r="B2287">
        <v>11</v>
      </c>
      <c r="C2287" t="s">
        <v>986</v>
      </c>
      <c r="D2287" t="s">
        <v>975</v>
      </c>
      <c r="E2287">
        <v>3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 s="42">
        <v>46273</v>
      </c>
      <c r="B2288">
        <v>16</v>
      </c>
      <c r="C2288" t="s">
        <v>998</v>
      </c>
      <c r="D2288" t="s">
        <v>981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 s="42">
        <v>46273</v>
      </c>
      <c r="B2289">
        <v>8</v>
      </c>
      <c r="C2289" t="s">
        <v>966</v>
      </c>
      <c r="D2289" t="s">
        <v>970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 s="42">
        <v>46274</v>
      </c>
      <c r="B2290">
        <v>16</v>
      </c>
      <c r="C2290" t="s">
        <v>968</v>
      </c>
      <c r="D2290" t="s">
        <v>3</v>
      </c>
      <c r="E2290">
        <v>3</v>
      </c>
      <c r="F2290">
        <v>3</v>
      </c>
      <c r="G2290">
        <v>3</v>
      </c>
      <c r="H2290">
        <v>0</v>
      </c>
      <c r="I2290">
        <v>0</v>
      </c>
      <c r="J2290">
        <v>0</v>
      </c>
    </row>
    <row r="2291" spans="1:10" x14ac:dyDescent="0.25">
      <c r="A2291" s="42">
        <v>46275</v>
      </c>
      <c r="B2291">
        <v>12</v>
      </c>
      <c r="C2291" t="s">
        <v>968</v>
      </c>
      <c r="D2291" t="s">
        <v>982</v>
      </c>
      <c r="E2291">
        <v>57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5">
      <c r="A2292" s="42">
        <v>46273</v>
      </c>
      <c r="B2292">
        <v>12</v>
      </c>
      <c r="C2292" t="s">
        <v>978</v>
      </c>
      <c r="D2292" t="s">
        <v>959</v>
      </c>
      <c r="E2292">
        <v>50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 s="42">
        <v>46268</v>
      </c>
      <c r="B2293">
        <v>12</v>
      </c>
      <c r="C2293" t="s">
        <v>966</v>
      </c>
      <c r="D2293" t="s">
        <v>973</v>
      </c>
      <c r="E2293">
        <v>484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 s="42">
        <v>46276</v>
      </c>
      <c r="B2294">
        <v>10</v>
      </c>
      <c r="C2294" t="s">
        <v>1000</v>
      </c>
      <c r="D2294" t="s">
        <v>970</v>
      </c>
      <c r="E2294">
        <v>20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 s="42">
        <v>46274</v>
      </c>
      <c r="B2295">
        <v>16</v>
      </c>
      <c r="C2295" t="s">
        <v>968</v>
      </c>
      <c r="D2295" t="s">
        <v>973</v>
      </c>
      <c r="E2295">
        <v>71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5">
      <c r="A2296" s="42">
        <v>46276</v>
      </c>
      <c r="B2296">
        <v>14</v>
      </c>
      <c r="C2296" t="s">
        <v>978</v>
      </c>
      <c r="D2296" t="s">
        <v>977</v>
      </c>
      <c r="E2296">
        <v>36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 s="42">
        <v>46268</v>
      </c>
      <c r="B2297">
        <v>14</v>
      </c>
      <c r="C2297" t="s">
        <v>978</v>
      </c>
      <c r="D2297" t="s">
        <v>959</v>
      </c>
      <c r="E2297">
        <v>26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 s="42">
        <v>46266</v>
      </c>
      <c r="B2298">
        <v>14</v>
      </c>
      <c r="C2298" t="s">
        <v>998</v>
      </c>
      <c r="D2298" t="s">
        <v>982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 s="42">
        <v>46275</v>
      </c>
      <c r="B2299">
        <v>11</v>
      </c>
      <c r="C2299" t="s">
        <v>986</v>
      </c>
      <c r="D2299" t="s">
        <v>980</v>
      </c>
      <c r="E2299">
        <v>7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 s="42">
        <v>46266</v>
      </c>
      <c r="B2300">
        <v>16</v>
      </c>
      <c r="C2300" t="s">
        <v>978</v>
      </c>
      <c r="D2300" t="s">
        <v>970</v>
      </c>
      <c r="E2300">
        <v>51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 s="42">
        <v>46273</v>
      </c>
      <c r="B2301">
        <v>11</v>
      </c>
      <c r="C2301" t="s">
        <v>966</v>
      </c>
      <c r="D2301" t="s">
        <v>977</v>
      </c>
      <c r="E2301">
        <v>11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 s="42">
        <v>46276</v>
      </c>
      <c r="B2302">
        <v>12</v>
      </c>
      <c r="C2302" t="s">
        <v>1015</v>
      </c>
      <c r="D2302" t="s">
        <v>3</v>
      </c>
      <c r="E2302">
        <v>20</v>
      </c>
      <c r="F2302">
        <v>20</v>
      </c>
      <c r="G2302">
        <v>11</v>
      </c>
      <c r="H2302">
        <v>6</v>
      </c>
      <c r="I2302">
        <v>1</v>
      </c>
      <c r="J2302">
        <v>0</v>
      </c>
    </row>
    <row r="2303" spans="1:10" x14ac:dyDescent="0.25">
      <c r="A2303" s="42">
        <v>46266</v>
      </c>
      <c r="B2303">
        <v>11</v>
      </c>
      <c r="C2303" t="s">
        <v>1015</v>
      </c>
      <c r="D2303" t="s">
        <v>970</v>
      </c>
      <c r="E2303">
        <v>37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 s="42">
        <v>46268</v>
      </c>
      <c r="B2304">
        <v>13</v>
      </c>
      <c r="C2304" t="s">
        <v>966</v>
      </c>
      <c r="D2304" t="s">
        <v>959</v>
      </c>
      <c r="E2304">
        <v>7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 s="42">
        <v>46275</v>
      </c>
      <c r="B2305">
        <v>8</v>
      </c>
      <c r="C2305" t="s">
        <v>960</v>
      </c>
      <c r="D2305" t="s">
        <v>959</v>
      </c>
      <c r="E2305">
        <v>10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 s="42">
        <v>46268</v>
      </c>
      <c r="B2306">
        <v>15</v>
      </c>
      <c r="C2306" t="s">
        <v>986</v>
      </c>
      <c r="D2306" t="s">
        <v>640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 s="42">
        <v>46268</v>
      </c>
      <c r="B2307">
        <v>10</v>
      </c>
      <c r="C2307" t="s">
        <v>1015</v>
      </c>
      <c r="D2307" t="s">
        <v>979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 s="42">
        <v>46273</v>
      </c>
      <c r="B2308">
        <v>9</v>
      </c>
      <c r="C2308" t="s">
        <v>964</v>
      </c>
      <c r="D2308" t="s">
        <v>961</v>
      </c>
      <c r="E2308">
        <v>3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 s="42">
        <v>46275</v>
      </c>
      <c r="B2309">
        <v>16</v>
      </c>
      <c r="C2309" t="s">
        <v>968</v>
      </c>
      <c r="D2309" t="s">
        <v>965</v>
      </c>
      <c r="E2309">
        <v>34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 s="42">
        <v>46275</v>
      </c>
      <c r="B2310">
        <v>17</v>
      </c>
      <c r="C2310" t="s">
        <v>962</v>
      </c>
      <c r="D2310" t="s">
        <v>963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 s="42">
        <v>46276</v>
      </c>
      <c r="B2311">
        <v>10</v>
      </c>
      <c r="C2311" t="s">
        <v>964</v>
      </c>
      <c r="D2311" t="s">
        <v>982</v>
      </c>
      <c r="E2311">
        <v>650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 s="42">
        <v>46275</v>
      </c>
      <c r="B2312">
        <v>17</v>
      </c>
      <c r="C2312" t="s">
        <v>978</v>
      </c>
      <c r="D2312" t="s">
        <v>973</v>
      </c>
      <c r="E2312">
        <v>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 s="42">
        <v>46269</v>
      </c>
      <c r="B2313">
        <v>9</v>
      </c>
      <c r="C2313" t="s">
        <v>958</v>
      </c>
      <c r="D2313" t="s">
        <v>967</v>
      </c>
      <c r="E2313">
        <v>325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 s="42">
        <v>46267</v>
      </c>
      <c r="B2314">
        <v>15</v>
      </c>
      <c r="C2314" t="s">
        <v>966</v>
      </c>
      <c r="D2314" t="s">
        <v>961</v>
      </c>
      <c r="E2314">
        <v>4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 s="42">
        <v>46274</v>
      </c>
      <c r="B2315">
        <v>16</v>
      </c>
      <c r="C2315" t="s">
        <v>968</v>
      </c>
      <c r="D2315" t="s">
        <v>963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 s="42">
        <v>46275</v>
      </c>
      <c r="B2316">
        <v>15</v>
      </c>
      <c r="C2316" t="s">
        <v>960</v>
      </c>
      <c r="D2316" t="s">
        <v>980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 s="42">
        <v>46267</v>
      </c>
      <c r="B2317">
        <v>12</v>
      </c>
      <c r="C2317" t="s">
        <v>958</v>
      </c>
      <c r="D2317" t="s">
        <v>3</v>
      </c>
      <c r="E2317">
        <v>23</v>
      </c>
      <c r="F2317">
        <v>23</v>
      </c>
      <c r="G2317">
        <v>19</v>
      </c>
      <c r="H2317">
        <v>0</v>
      </c>
      <c r="I2317">
        <v>0</v>
      </c>
      <c r="J2317">
        <v>0</v>
      </c>
    </row>
    <row r="2318" spans="1:10" x14ac:dyDescent="0.25">
      <c r="A2318" s="42">
        <v>46276</v>
      </c>
      <c r="B2318">
        <v>11</v>
      </c>
      <c r="C2318" t="s">
        <v>998</v>
      </c>
      <c r="D2318" t="s">
        <v>965</v>
      </c>
      <c r="E2318">
        <v>16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 s="42">
        <v>46274</v>
      </c>
      <c r="B2319">
        <v>16</v>
      </c>
      <c r="C2319" t="s">
        <v>964</v>
      </c>
      <c r="D2319" t="s">
        <v>970</v>
      </c>
      <c r="E2319">
        <v>32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 s="42">
        <v>46276</v>
      </c>
      <c r="B2320">
        <v>16</v>
      </c>
      <c r="C2320" t="s">
        <v>962</v>
      </c>
      <c r="D2320" t="s">
        <v>967</v>
      </c>
      <c r="E2320">
        <v>375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 s="42">
        <v>46268</v>
      </c>
      <c r="B2321">
        <v>10</v>
      </c>
      <c r="C2321" t="s">
        <v>978</v>
      </c>
      <c r="D2321" t="s">
        <v>961</v>
      </c>
      <c r="E2321">
        <v>4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 s="42">
        <v>46274</v>
      </c>
      <c r="B2322">
        <v>12</v>
      </c>
      <c r="C2322" t="s">
        <v>1015</v>
      </c>
      <c r="D2322" t="s">
        <v>970</v>
      </c>
      <c r="E2322">
        <v>56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 s="42">
        <v>46267</v>
      </c>
      <c r="B2323">
        <v>9</v>
      </c>
      <c r="C2323" t="s">
        <v>978</v>
      </c>
      <c r="D2323" t="s">
        <v>640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 s="42">
        <v>46276</v>
      </c>
      <c r="B2324">
        <v>11</v>
      </c>
      <c r="C2324" t="s">
        <v>958</v>
      </c>
      <c r="D2324" t="s">
        <v>967</v>
      </c>
      <c r="E2324">
        <v>562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 s="42">
        <v>46275</v>
      </c>
      <c r="B2325">
        <v>9</v>
      </c>
      <c r="C2325" t="s">
        <v>1098</v>
      </c>
      <c r="D2325" t="s">
        <v>961</v>
      </c>
      <c r="E2325">
        <v>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 s="42">
        <v>46273</v>
      </c>
      <c r="B2326">
        <v>11</v>
      </c>
      <c r="C2326" t="s">
        <v>964</v>
      </c>
      <c r="D2326" t="s">
        <v>3</v>
      </c>
      <c r="E2326">
        <v>10</v>
      </c>
      <c r="F2326">
        <v>10</v>
      </c>
      <c r="G2326">
        <v>7</v>
      </c>
      <c r="H2326">
        <v>0</v>
      </c>
      <c r="I2326">
        <v>0</v>
      </c>
      <c r="J2326">
        <v>0</v>
      </c>
    </row>
    <row r="2327" spans="1:10" x14ac:dyDescent="0.25">
      <c r="A2327" s="42">
        <v>46273</v>
      </c>
      <c r="B2327">
        <v>9</v>
      </c>
      <c r="C2327" t="s">
        <v>966</v>
      </c>
      <c r="D2327" t="s">
        <v>975</v>
      </c>
      <c r="E2327">
        <v>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 s="42">
        <v>46275</v>
      </c>
      <c r="B2328">
        <v>16</v>
      </c>
      <c r="C2328" t="s">
        <v>964</v>
      </c>
      <c r="D2328" t="s">
        <v>640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 s="42">
        <v>46268</v>
      </c>
      <c r="B2329">
        <v>10</v>
      </c>
      <c r="C2329" t="s">
        <v>1098</v>
      </c>
      <c r="D2329" t="s">
        <v>959</v>
      </c>
      <c r="E2329">
        <v>22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 s="42">
        <v>46273</v>
      </c>
      <c r="B2330">
        <v>13</v>
      </c>
      <c r="C2330" t="s">
        <v>986</v>
      </c>
      <c r="D2330" t="s">
        <v>973</v>
      </c>
      <c r="E2330">
        <v>37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 s="42">
        <v>46269</v>
      </c>
      <c r="B2331">
        <v>15</v>
      </c>
      <c r="C2331" t="s">
        <v>978</v>
      </c>
      <c r="D2331" t="s">
        <v>982</v>
      </c>
      <c r="E2331">
        <v>313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 s="42">
        <v>46276</v>
      </c>
      <c r="B2332">
        <v>8</v>
      </c>
      <c r="C2332" t="s">
        <v>1098</v>
      </c>
      <c r="D2332" t="s">
        <v>640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 s="42">
        <v>46275</v>
      </c>
      <c r="B2333">
        <v>16</v>
      </c>
      <c r="C2333" t="s">
        <v>958</v>
      </c>
      <c r="D2333" t="s">
        <v>963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 s="42">
        <v>46267</v>
      </c>
      <c r="B2334">
        <v>11</v>
      </c>
      <c r="C2334" t="s">
        <v>986</v>
      </c>
      <c r="D2334" t="s">
        <v>969</v>
      </c>
      <c r="E2334">
        <v>1</v>
      </c>
      <c r="F2334">
        <v>1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 s="42">
        <v>46266</v>
      </c>
      <c r="B2335">
        <v>8</v>
      </c>
      <c r="C2335" t="s">
        <v>998</v>
      </c>
      <c r="D2335" t="s">
        <v>967</v>
      </c>
      <c r="E2335">
        <v>5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 s="42">
        <v>46276</v>
      </c>
      <c r="B2336">
        <v>14</v>
      </c>
      <c r="C2336" t="s">
        <v>964</v>
      </c>
      <c r="D2336" t="s">
        <v>977</v>
      </c>
      <c r="E2336">
        <v>22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 s="42">
        <v>46268</v>
      </c>
      <c r="B2337">
        <v>15</v>
      </c>
      <c r="C2337" t="s">
        <v>964</v>
      </c>
      <c r="D2337" t="s">
        <v>967</v>
      </c>
      <c r="E2337">
        <v>881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 s="42">
        <v>46267</v>
      </c>
      <c r="B2338">
        <v>12</v>
      </c>
      <c r="C2338" t="s">
        <v>964</v>
      </c>
      <c r="D2338" t="s">
        <v>3</v>
      </c>
      <c r="E2338">
        <v>37</v>
      </c>
      <c r="F2338">
        <v>37</v>
      </c>
      <c r="G2338">
        <v>30</v>
      </c>
      <c r="H2338">
        <v>2</v>
      </c>
      <c r="I2338">
        <v>0</v>
      </c>
      <c r="J2338">
        <v>0</v>
      </c>
    </row>
    <row r="2339" spans="1:10" x14ac:dyDescent="0.25">
      <c r="A2339" s="42">
        <v>46273</v>
      </c>
      <c r="B2339">
        <v>16</v>
      </c>
      <c r="C2339" t="s">
        <v>1098</v>
      </c>
      <c r="D2339" t="s">
        <v>976</v>
      </c>
      <c r="E2339">
        <v>90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 s="42">
        <v>46276</v>
      </c>
      <c r="B2340">
        <v>15</v>
      </c>
      <c r="C2340" t="s">
        <v>1528</v>
      </c>
      <c r="D2340" t="s">
        <v>970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 s="42">
        <v>46273</v>
      </c>
      <c r="B2341">
        <v>12</v>
      </c>
      <c r="C2341" t="s">
        <v>962</v>
      </c>
      <c r="D2341" t="s">
        <v>981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 s="42">
        <v>46276</v>
      </c>
      <c r="B2342">
        <v>11</v>
      </c>
      <c r="C2342" t="s">
        <v>960</v>
      </c>
      <c r="D2342" t="s">
        <v>977</v>
      </c>
      <c r="E2342">
        <v>9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 s="42">
        <v>46273</v>
      </c>
      <c r="B2343">
        <v>9</v>
      </c>
      <c r="C2343" t="s">
        <v>966</v>
      </c>
      <c r="D2343" t="s">
        <v>640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 s="42">
        <v>46268</v>
      </c>
      <c r="B2344">
        <v>9</v>
      </c>
      <c r="C2344" t="s">
        <v>962</v>
      </c>
      <c r="D2344" t="s">
        <v>981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 s="42">
        <v>46274</v>
      </c>
      <c r="B2345">
        <v>9</v>
      </c>
      <c r="C2345" t="s">
        <v>986</v>
      </c>
      <c r="D2345" t="s">
        <v>973</v>
      </c>
      <c r="E2345">
        <v>225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 s="42">
        <v>46269</v>
      </c>
      <c r="B2346">
        <v>11</v>
      </c>
      <c r="C2346" t="s">
        <v>972</v>
      </c>
      <c r="D2346" t="s">
        <v>961</v>
      </c>
      <c r="E2346">
        <v>3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 s="42">
        <v>46266</v>
      </c>
      <c r="B2347">
        <v>13</v>
      </c>
      <c r="C2347" t="s">
        <v>958</v>
      </c>
      <c r="D2347" t="s">
        <v>982</v>
      </c>
      <c r="E2347">
        <v>9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5">
      <c r="A2348" s="42">
        <v>46274</v>
      </c>
      <c r="B2348">
        <v>16</v>
      </c>
      <c r="C2348" t="s">
        <v>1098</v>
      </c>
      <c r="D2348" t="s">
        <v>973</v>
      </c>
      <c r="E2348">
        <v>13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 s="42">
        <v>46274</v>
      </c>
      <c r="B2349">
        <v>10</v>
      </c>
      <c r="C2349" t="s">
        <v>1000</v>
      </c>
      <c r="D2349" t="s">
        <v>965</v>
      </c>
      <c r="E2349">
        <v>67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 s="42">
        <v>46268</v>
      </c>
      <c r="B2350">
        <v>15</v>
      </c>
      <c r="C2350" t="s">
        <v>964</v>
      </c>
      <c r="D2350" t="s">
        <v>640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 s="42">
        <v>46276</v>
      </c>
      <c r="B2351">
        <v>14</v>
      </c>
      <c r="C2351" t="s">
        <v>1015</v>
      </c>
      <c r="D2351" t="s">
        <v>963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 s="42">
        <v>46267</v>
      </c>
      <c r="B2352">
        <v>8</v>
      </c>
      <c r="C2352" t="s">
        <v>998</v>
      </c>
      <c r="D2352" t="s">
        <v>981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 s="42">
        <v>46268</v>
      </c>
      <c r="B2353">
        <v>15</v>
      </c>
      <c r="C2353" t="s">
        <v>986</v>
      </c>
      <c r="D2353" t="s">
        <v>970</v>
      </c>
      <c r="E2353">
        <v>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 s="42">
        <v>46268</v>
      </c>
      <c r="B2354">
        <v>12</v>
      </c>
      <c r="C2354" t="s">
        <v>972</v>
      </c>
      <c r="D2354" t="s">
        <v>963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 s="42">
        <v>46269</v>
      </c>
      <c r="B2355">
        <v>10</v>
      </c>
      <c r="C2355" t="s">
        <v>1098</v>
      </c>
      <c r="D2355" t="s">
        <v>967</v>
      </c>
      <c r="E2355">
        <v>19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 s="42">
        <v>46273</v>
      </c>
      <c r="B2356">
        <v>8</v>
      </c>
      <c r="C2356" t="s">
        <v>962</v>
      </c>
      <c r="D2356" t="s">
        <v>981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 s="42">
        <v>46274</v>
      </c>
      <c r="B2357">
        <v>9</v>
      </c>
      <c r="C2357" t="s">
        <v>978</v>
      </c>
      <c r="D2357" t="s">
        <v>975</v>
      </c>
      <c r="E2357">
        <v>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 s="42">
        <v>46268</v>
      </c>
      <c r="B2358">
        <v>9</v>
      </c>
      <c r="C2358" t="s">
        <v>1085</v>
      </c>
      <c r="D2358" t="s">
        <v>967</v>
      </c>
      <c r="E2358">
        <v>335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 s="42">
        <v>46274</v>
      </c>
      <c r="B2359">
        <v>8</v>
      </c>
      <c r="C2359" t="s">
        <v>968</v>
      </c>
      <c r="D2359" t="s">
        <v>973</v>
      </c>
      <c r="E2359">
        <v>90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 s="42">
        <v>46267</v>
      </c>
      <c r="B2360">
        <v>12</v>
      </c>
      <c r="C2360" t="s">
        <v>978</v>
      </c>
      <c r="D2360" t="s">
        <v>959</v>
      </c>
      <c r="E2360">
        <v>80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5">
      <c r="A2361" s="42">
        <v>46273</v>
      </c>
      <c r="B2361">
        <v>9</v>
      </c>
      <c r="C2361" t="s">
        <v>1000</v>
      </c>
      <c r="D2361" t="s">
        <v>976</v>
      </c>
      <c r="E2361">
        <v>24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5">
      <c r="A2362" s="42">
        <v>46269</v>
      </c>
      <c r="B2362">
        <v>14</v>
      </c>
      <c r="C2362" t="s">
        <v>966</v>
      </c>
      <c r="D2362" t="s">
        <v>3</v>
      </c>
      <c r="E2362">
        <v>31</v>
      </c>
      <c r="F2362">
        <v>31</v>
      </c>
      <c r="G2362">
        <v>24</v>
      </c>
      <c r="H2362">
        <v>4</v>
      </c>
      <c r="I2362">
        <v>0</v>
      </c>
      <c r="J2362">
        <v>0</v>
      </c>
    </row>
    <row r="2363" spans="1:10" x14ac:dyDescent="0.25">
      <c r="A2363" s="42">
        <v>46274</v>
      </c>
      <c r="B2363">
        <v>17</v>
      </c>
      <c r="C2363" t="s">
        <v>978</v>
      </c>
      <c r="D2363" t="s">
        <v>973</v>
      </c>
      <c r="E2363">
        <v>7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5">
      <c r="A2364" s="42">
        <v>46273</v>
      </c>
      <c r="B2364">
        <v>11</v>
      </c>
      <c r="C2364" t="s">
        <v>1098</v>
      </c>
      <c r="D2364" t="s">
        <v>963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 s="42">
        <v>46275</v>
      </c>
      <c r="B2365">
        <v>12</v>
      </c>
      <c r="C2365" t="s">
        <v>1015</v>
      </c>
      <c r="D2365" t="s">
        <v>977</v>
      </c>
      <c r="E2365">
        <v>204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5">
      <c r="A2366" s="42">
        <v>46267</v>
      </c>
      <c r="B2366">
        <v>14</v>
      </c>
      <c r="C2366" t="s">
        <v>999</v>
      </c>
      <c r="D2366" t="s">
        <v>959</v>
      </c>
      <c r="E2366">
        <v>49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5">
      <c r="A2367" s="42">
        <v>46275</v>
      </c>
      <c r="B2367">
        <v>15</v>
      </c>
      <c r="C2367" t="s">
        <v>958</v>
      </c>
      <c r="D2367" t="s">
        <v>976</v>
      </c>
      <c r="E2367">
        <v>1363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5">
      <c r="A2368" s="42">
        <v>46267</v>
      </c>
      <c r="B2368">
        <v>13</v>
      </c>
      <c r="C2368" t="s">
        <v>972</v>
      </c>
      <c r="D2368" t="s">
        <v>3</v>
      </c>
      <c r="E2368">
        <v>4</v>
      </c>
      <c r="F2368">
        <v>4</v>
      </c>
      <c r="G2368">
        <v>4</v>
      </c>
      <c r="H2368">
        <v>0</v>
      </c>
      <c r="I2368">
        <v>0</v>
      </c>
      <c r="J2368">
        <v>0</v>
      </c>
    </row>
    <row r="2369" spans="1:10" x14ac:dyDescent="0.25">
      <c r="A2369" s="42">
        <v>46275</v>
      </c>
      <c r="B2369">
        <v>10</v>
      </c>
      <c r="C2369" t="s">
        <v>1528</v>
      </c>
      <c r="D2369" t="s">
        <v>959</v>
      </c>
      <c r="E2369">
        <v>73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 s="42">
        <v>46275</v>
      </c>
      <c r="B2370">
        <v>9</v>
      </c>
      <c r="C2370" t="s">
        <v>1098</v>
      </c>
      <c r="D2370" t="s">
        <v>967</v>
      </c>
      <c r="E2370">
        <v>87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 s="42">
        <v>46269</v>
      </c>
      <c r="B2371">
        <v>14</v>
      </c>
      <c r="C2371" t="s">
        <v>972</v>
      </c>
      <c r="D2371" t="s">
        <v>963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5">
      <c r="A2372" s="42">
        <v>46269</v>
      </c>
      <c r="B2372">
        <v>9</v>
      </c>
      <c r="C2372" t="s">
        <v>958</v>
      </c>
      <c r="D2372" t="s">
        <v>959</v>
      </c>
      <c r="E2372">
        <v>84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5">
      <c r="A2373" s="42">
        <v>46269</v>
      </c>
      <c r="B2373">
        <v>13</v>
      </c>
      <c r="C2373" t="s">
        <v>972</v>
      </c>
      <c r="D2373" t="s">
        <v>980</v>
      </c>
      <c r="E2373">
        <v>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 s="42">
        <v>46276</v>
      </c>
      <c r="B2374">
        <v>14</v>
      </c>
      <c r="C2374" t="s">
        <v>958</v>
      </c>
      <c r="D2374" t="s">
        <v>973</v>
      </c>
      <c r="E2374">
        <v>474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 s="42">
        <v>46269</v>
      </c>
      <c r="B2375">
        <v>13</v>
      </c>
      <c r="C2375" t="s">
        <v>978</v>
      </c>
      <c r="D2375" t="s">
        <v>971</v>
      </c>
      <c r="E2375">
        <v>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 s="42">
        <v>46268</v>
      </c>
      <c r="B2376">
        <v>16</v>
      </c>
      <c r="C2376" t="s">
        <v>986</v>
      </c>
      <c r="D2376" t="s">
        <v>982</v>
      </c>
      <c r="E2376">
        <v>295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 s="42">
        <v>46276</v>
      </c>
      <c r="B2377">
        <v>8</v>
      </c>
      <c r="C2377" t="s">
        <v>1015</v>
      </c>
      <c r="D2377" t="s">
        <v>982</v>
      </c>
      <c r="E2377">
        <v>394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 s="42">
        <v>46266</v>
      </c>
      <c r="B2378">
        <v>13</v>
      </c>
      <c r="C2378" t="s">
        <v>960</v>
      </c>
      <c r="D2378" t="s">
        <v>969</v>
      </c>
      <c r="E2378">
        <v>1</v>
      </c>
      <c r="F2378">
        <v>1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 s="42">
        <v>46267</v>
      </c>
      <c r="B2379">
        <v>16</v>
      </c>
      <c r="C2379" t="s">
        <v>966</v>
      </c>
      <c r="D2379" t="s">
        <v>967</v>
      </c>
      <c r="E2379">
        <v>771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 s="42">
        <v>46269</v>
      </c>
      <c r="B2380">
        <v>16</v>
      </c>
      <c r="C2380" t="s">
        <v>978</v>
      </c>
      <c r="D2380" t="s">
        <v>963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 s="42">
        <v>46268</v>
      </c>
      <c r="B2381">
        <v>12</v>
      </c>
      <c r="C2381" t="s">
        <v>964</v>
      </c>
      <c r="D2381" t="s">
        <v>969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 s="42">
        <v>46274</v>
      </c>
      <c r="B2382">
        <v>15</v>
      </c>
      <c r="C2382" t="s">
        <v>962</v>
      </c>
      <c r="D2382" t="s">
        <v>967</v>
      </c>
      <c r="E2382">
        <v>280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 s="42">
        <v>46274</v>
      </c>
      <c r="B2383">
        <v>8</v>
      </c>
      <c r="C2383" t="s">
        <v>972</v>
      </c>
      <c r="D2383" t="s">
        <v>971</v>
      </c>
      <c r="E2383">
        <v>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 s="42">
        <v>46274</v>
      </c>
      <c r="B2384">
        <v>10</v>
      </c>
      <c r="C2384" t="s">
        <v>972</v>
      </c>
      <c r="D2384" t="s">
        <v>963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 s="42">
        <v>46276</v>
      </c>
      <c r="B2385">
        <v>16</v>
      </c>
      <c r="C2385" t="s">
        <v>978</v>
      </c>
      <c r="D2385" t="s">
        <v>640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 s="42">
        <v>46275</v>
      </c>
      <c r="B2386">
        <v>12</v>
      </c>
      <c r="C2386" t="s">
        <v>964</v>
      </c>
      <c r="D2386" t="s">
        <v>969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</row>
    <row r="2387" spans="1:10" x14ac:dyDescent="0.25">
      <c r="A2387" s="42">
        <v>46267</v>
      </c>
      <c r="B2387">
        <v>12</v>
      </c>
      <c r="C2387" t="s">
        <v>964</v>
      </c>
      <c r="D2387" t="s">
        <v>975</v>
      </c>
      <c r="E2387">
        <v>3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 s="42">
        <v>46274</v>
      </c>
      <c r="B2388">
        <v>14</v>
      </c>
      <c r="C2388" t="s">
        <v>960</v>
      </c>
      <c r="D2388" t="s">
        <v>967</v>
      </c>
      <c r="E2388">
        <v>177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 s="42">
        <v>46268</v>
      </c>
      <c r="B2389">
        <v>11</v>
      </c>
      <c r="C2389" t="s">
        <v>986</v>
      </c>
      <c r="D2389" t="s">
        <v>976</v>
      </c>
      <c r="E2389">
        <v>470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 s="42">
        <v>46266</v>
      </c>
      <c r="B2390">
        <v>13</v>
      </c>
      <c r="C2390" t="s">
        <v>1001</v>
      </c>
      <c r="D2390" t="s">
        <v>967</v>
      </c>
      <c r="E2390">
        <v>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 s="42">
        <v>46267</v>
      </c>
      <c r="B2391">
        <v>10</v>
      </c>
      <c r="C2391" t="s">
        <v>962</v>
      </c>
      <c r="D2391" t="s">
        <v>965</v>
      </c>
      <c r="E2391">
        <v>28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 s="42">
        <v>46275</v>
      </c>
      <c r="B2392">
        <v>10</v>
      </c>
      <c r="C2392" t="s">
        <v>972</v>
      </c>
      <c r="D2392" t="s">
        <v>970</v>
      </c>
      <c r="E2392">
        <v>10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 s="42">
        <v>46269</v>
      </c>
      <c r="B2393">
        <v>14</v>
      </c>
      <c r="C2393" t="s">
        <v>1098</v>
      </c>
      <c r="D2393" t="s">
        <v>961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 s="42">
        <v>46273</v>
      </c>
      <c r="B2394">
        <v>11</v>
      </c>
      <c r="C2394" t="s">
        <v>966</v>
      </c>
      <c r="D2394" t="s">
        <v>973</v>
      </c>
      <c r="E2394">
        <v>267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 s="42">
        <v>46269</v>
      </c>
      <c r="B2395">
        <v>12</v>
      </c>
      <c r="C2395" t="s">
        <v>986</v>
      </c>
      <c r="D2395" t="s">
        <v>959</v>
      </c>
      <c r="E2395">
        <v>30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 s="42">
        <v>46269</v>
      </c>
      <c r="B2396">
        <v>8</v>
      </c>
      <c r="C2396" t="s">
        <v>998</v>
      </c>
      <c r="D2396" t="s">
        <v>980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 s="42">
        <v>46276</v>
      </c>
      <c r="B2397">
        <v>14</v>
      </c>
      <c r="C2397" t="s">
        <v>962</v>
      </c>
      <c r="D2397" t="s">
        <v>970</v>
      </c>
      <c r="E2397">
        <v>28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 s="42">
        <v>46269</v>
      </c>
      <c r="B2398">
        <v>13</v>
      </c>
      <c r="C2398" t="s">
        <v>972</v>
      </c>
      <c r="D2398" t="s">
        <v>976</v>
      </c>
      <c r="E2398">
        <v>99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 s="42">
        <v>46269</v>
      </c>
      <c r="B2399">
        <v>11</v>
      </c>
      <c r="C2399" t="s">
        <v>1000</v>
      </c>
      <c r="D2399" t="s">
        <v>982</v>
      </c>
      <c r="E2399">
        <v>21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 s="42">
        <v>46267</v>
      </c>
      <c r="B2400">
        <v>13</v>
      </c>
      <c r="C2400" t="s">
        <v>1085</v>
      </c>
      <c r="D2400" t="s">
        <v>982</v>
      </c>
      <c r="E2400">
        <v>8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 s="42">
        <v>46273</v>
      </c>
      <c r="B2401">
        <v>13</v>
      </c>
      <c r="C2401" t="s">
        <v>966</v>
      </c>
      <c r="D2401" t="s">
        <v>981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 s="42">
        <v>46268</v>
      </c>
      <c r="B2402">
        <v>11</v>
      </c>
      <c r="C2402" t="s">
        <v>998</v>
      </c>
      <c r="D2402" t="s">
        <v>965</v>
      </c>
      <c r="E2402">
        <v>27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 s="42">
        <v>46268</v>
      </c>
      <c r="B2403">
        <v>9</v>
      </c>
      <c r="C2403" t="s">
        <v>999</v>
      </c>
      <c r="D2403" t="s">
        <v>961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 s="42">
        <v>46268</v>
      </c>
      <c r="B2404">
        <v>13</v>
      </c>
      <c r="C2404" t="s">
        <v>958</v>
      </c>
      <c r="D2404" t="s">
        <v>965</v>
      </c>
      <c r="E2404">
        <v>15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 s="42">
        <v>46273</v>
      </c>
      <c r="B2405">
        <v>13</v>
      </c>
      <c r="C2405" t="s">
        <v>962</v>
      </c>
      <c r="D2405" t="s">
        <v>967</v>
      </c>
      <c r="E2405">
        <v>119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 s="42">
        <v>46268</v>
      </c>
      <c r="B2406">
        <v>16</v>
      </c>
      <c r="C2406" t="s">
        <v>968</v>
      </c>
      <c r="D2406" t="s">
        <v>982</v>
      </c>
      <c r="E2406">
        <v>259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 s="42">
        <v>46266</v>
      </c>
      <c r="B2407">
        <v>14</v>
      </c>
      <c r="C2407" t="s">
        <v>978</v>
      </c>
      <c r="D2407" t="s">
        <v>959</v>
      </c>
      <c r="E2407">
        <v>116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25">
      <c r="A2408" s="42">
        <v>46266</v>
      </c>
      <c r="B2408">
        <v>13</v>
      </c>
      <c r="C2408" t="s">
        <v>986</v>
      </c>
      <c r="D2408" t="s">
        <v>977</v>
      </c>
      <c r="E2408">
        <v>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25">
      <c r="A2409" s="42">
        <v>46267</v>
      </c>
      <c r="B2409">
        <v>10</v>
      </c>
      <c r="C2409" t="s">
        <v>1085</v>
      </c>
      <c r="D2409" t="s">
        <v>970</v>
      </c>
      <c r="E2409">
        <v>4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25">
      <c r="A2410" s="42">
        <v>46266</v>
      </c>
      <c r="B2410">
        <v>11</v>
      </c>
      <c r="C2410" t="s">
        <v>1085</v>
      </c>
      <c r="D2410" t="s">
        <v>965</v>
      </c>
      <c r="E2410">
        <v>6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 s="42">
        <v>46275</v>
      </c>
      <c r="B2411">
        <v>12</v>
      </c>
      <c r="C2411" t="s">
        <v>978</v>
      </c>
      <c r="D2411" t="s">
        <v>959</v>
      </c>
      <c r="E2411">
        <v>257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 s="42">
        <v>46275</v>
      </c>
      <c r="B2412">
        <v>9</v>
      </c>
      <c r="C2412" t="s">
        <v>964</v>
      </c>
      <c r="D2412" t="s">
        <v>971</v>
      </c>
      <c r="E2412">
        <v>25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5">
      <c r="A2413" s="42">
        <v>46275</v>
      </c>
      <c r="B2413">
        <v>12</v>
      </c>
      <c r="C2413" t="s">
        <v>962</v>
      </c>
      <c r="D2413" t="s">
        <v>979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5">
      <c r="A2414" s="42">
        <v>46276</v>
      </c>
      <c r="B2414">
        <v>12</v>
      </c>
      <c r="C2414" t="s">
        <v>960</v>
      </c>
      <c r="D2414" t="s">
        <v>640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 s="42">
        <v>46274</v>
      </c>
      <c r="B2415">
        <v>12</v>
      </c>
      <c r="C2415" t="s">
        <v>964</v>
      </c>
      <c r="D2415" t="s">
        <v>640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 s="42">
        <v>46269</v>
      </c>
      <c r="B2416">
        <v>14</v>
      </c>
      <c r="C2416" t="s">
        <v>986</v>
      </c>
      <c r="D2416" t="s">
        <v>976</v>
      </c>
      <c r="E2416">
        <v>414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 s="42">
        <v>46269</v>
      </c>
      <c r="B2417">
        <v>12</v>
      </c>
      <c r="C2417" t="s">
        <v>1098</v>
      </c>
      <c r="D2417" t="s">
        <v>976</v>
      </c>
      <c r="E2417">
        <v>94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 s="42">
        <v>46276</v>
      </c>
      <c r="B2418">
        <v>9</v>
      </c>
      <c r="C2418" t="s">
        <v>998</v>
      </c>
      <c r="D2418" t="s">
        <v>959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5">
      <c r="A2419" s="42">
        <v>46275</v>
      </c>
      <c r="B2419">
        <v>12</v>
      </c>
      <c r="C2419" t="s">
        <v>968</v>
      </c>
      <c r="D2419" t="s">
        <v>977</v>
      </c>
      <c r="E2419">
        <v>87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5">
      <c r="A2420" s="42">
        <v>46275</v>
      </c>
      <c r="B2420">
        <v>16</v>
      </c>
      <c r="C2420" t="s">
        <v>978</v>
      </c>
      <c r="D2420" t="s">
        <v>970</v>
      </c>
      <c r="E2420">
        <v>39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5">
      <c r="A2421" s="42">
        <v>46273</v>
      </c>
      <c r="B2421">
        <v>10</v>
      </c>
      <c r="C2421" t="s">
        <v>972</v>
      </c>
      <c r="D2421" t="s">
        <v>3</v>
      </c>
      <c r="E2421">
        <v>16</v>
      </c>
      <c r="F2421">
        <v>16</v>
      </c>
      <c r="G2421">
        <v>11</v>
      </c>
      <c r="H2421">
        <v>4</v>
      </c>
      <c r="I2421">
        <v>1</v>
      </c>
      <c r="J2421">
        <v>0</v>
      </c>
    </row>
    <row r="2422" spans="1:10" x14ac:dyDescent="0.25">
      <c r="A2422" s="42">
        <v>46269</v>
      </c>
      <c r="B2422">
        <v>10</v>
      </c>
      <c r="C2422" t="s">
        <v>962</v>
      </c>
      <c r="D2422" t="s">
        <v>974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 s="42">
        <v>46266</v>
      </c>
      <c r="B2423">
        <v>8</v>
      </c>
      <c r="C2423" t="s">
        <v>1000</v>
      </c>
      <c r="D2423" t="s">
        <v>969</v>
      </c>
      <c r="E2423">
        <v>1</v>
      </c>
      <c r="F2423">
        <v>1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 s="42">
        <v>46276</v>
      </c>
      <c r="B2424">
        <v>11</v>
      </c>
      <c r="C2424" t="s">
        <v>968</v>
      </c>
      <c r="D2424" t="s">
        <v>959</v>
      </c>
      <c r="E2424">
        <v>24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 s="42">
        <v>46268</v>
      </c>
      <c r="B2425">
        <v>14</v>
      </c>
      <c r="C2425" t="s">
        <v>958</v>
      </c>
      <c r="D2425" t="s">
        <v>961</v>
      </c>
      <c r="E2425">
        <v>8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 s="42">
        <v>46275</v>
      </c>
      <c r="B2426">
        <v>12</v>
      </c>
      <c r="C2426" t="s">
        <v>986</v>
      </c>
      <c r="D2426" t="s">
        <v>965</v>
      </c>
      <c r="E2426">
        <v>16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 s="42">
        <v>46274</v>
      </c>
      <c r="B2427">
        <v>10</v>
      </c>
      <c r="C2427" t="s">
        <v>972</v>
      </c>
      <c r="D2427" t="s">
        <v>3</v>
      </c>
      <c r="E2427">
        <v>15</v>
      </c>
      <c r="F2427">
        <v>15</v>
      </c>
      <c r="G2427">
        <v>5</v>
      </c>
      <c r="H2427">
        <v>8</v>
      </c>
      <c r="I2427">
        <v>0</v>
      </c>
      <c r="J2427">
        <v>0</v>
      </c>
    </row>
    <row r="2428" spans="1:10" x14ac:dyDescent="0.25">
      <c r="A2428" s="42">
        <v>46266</v>
      </c>
      <c r="B2428">
        <v>10</v>
      </c>
      <c r="C2428" t="s">
        <v>972</v>
      </c>
      <c r="D2428" t="s">
        <v>975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 s="42">
        <v>46275</v>
      </c>
      <c r="B2429">
        <v>16</v>
      </c>
      <c r="C2429" t="s">
        <v>968</v>
      </c>
      <c r="D2429" t="s">
        <v>967</v>
      </c>
      <c r="E2429">
        <v>85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 s="42">
        <v>46269</v>
      </c>
      <c r="B2430">
        <v>9</v>
      </c>
      <c r="C2430" t="s">
        <v>964</v>
      </c>
      <c r="D2430" t="s">
        <v>976</v>
      </c>
      <c r="E2430">
        <v>885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 s="42">
        <v>46268</v>
      </c>
      <c r="B2431">
        <v>15</v>
      </c>
      <c r="C2431" t="s">
        <v>968</v>
      </c>
      <c r="D2431" t="s">
        <v>982</v>
      </c>
      <c r="E2431">
        <v>276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 s="42">
        <v>46276</v>
      </c>
      <c r="B2432">
        <v>10</v>
      </c>
      <c r="C2432" t="s">
        <v>964</v>
      </c>
      <c r="D2432" t="s">
        <v>976</v>
      </c>
      <c r="E2432">
        <v>1493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 s="42">
        <v>46274</v>
      </c>
      <c r="B2433">
        <v>11</v>
      </c>
      <c r="C2433" t="s">
        <v>1098</v>
      </c>
      <c r="D2433" t="s">
        <v>967</v>
      </c>
      <c r="E2433">
        <v>100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5">
      <c r="A2434" s="42">
        <v>46267</v>
      </c>
      <c r="B2434">
        <v>13</v>
      </c>
      <c r="C2434" t="s">
        <v>978</v>
      </c>
      <c r="D2434" t="s">
        <v>967</v>
      </c>
      <c r="E2434">
        <v>39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 s="42">
        <v>46267</v>
      </c>
      <c r="B2435">
        <v>10</v>
      </c>
      <c r="C2435" t="s">
        <v>1001</v>
      </c>
      <c r="D2435" t="s">
        <v>973</v>
      </c>
      <c r="E2435">
        <v>88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25">
      <c r="A2436" s="42">
        <v>46274</v>
      </c>
      <c r="B2436">
        <v>15</v>
      </c>
      <c r="C2436" t="s">
        <v>958</v>
      </c>
      <c r="D2436" t="s">
        <v>963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 s="42">
        <v>46266</v>
      </c>
      <c r="B2437">
        <v>14</v>
      </c>
      <c r="C2437" t="s">
        <v>1098</v>
      </c>
      <c r="D2437" t="s">
        <v>982</v>
      </c>
      <c r="E2437">
        <v>31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5">
      <c r="A2438" s="42">
        <v>46266</v>
      </c>
      <c r="B2438">
        <v>11</v>
      </c>
      <c r="C2438" t="s">
        <v>962</v>
      </c>
      <c r="D2438" t="s">
        <v>974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5">
      <c r="A2439" s="42">
        <v>46276</v>
      </c>
      <c r="B2439">
        <v>13</v>
      </c>
      <c r="C2439" t="s">
        <v>1015</v>
      </c>
      <c r="D2439" t="s">
        <v>980</v>
      </c>
      <c r="E2439">
        <v>3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 s="42">
        <v>46273</v>
      </c>
      <c r="B2440">
        <v>15</v>
      </c>
      <c r="C2440" t="s">
        <v>964</v>
      </c>
      <c r="D2440" t="s">
        <v>981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 s="42">
        <v>46273</v>
      </c>
      <c r="B2441">
        <v>11</v>
      </c>
      <c r="C2441" t="s">
        <v>978</v>
      </c>
      <c r="D2441" t="s">
        <v>971</v>
      </c>
      <c r="E2441">
        <v>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 s="42">
        <v>46275</v>
      </c>
      <c r="B2442">
        <v>11</v>
      </c>
      <c r="C2442" t="s">
        <v>1015</v>
      </c>
      <c r="D2442" t="s">
        <v>967</v>
      </c>
      <c r="E2442">
        <v>402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 s="42">
        <v>46268</v>
      </c>
      <c r="B2443">
        <v>10</v>
      </c>
      <c r="C2443" t="s">
        <v>986</v>
      </c>
      <c r="D2443" t="s">
        <v>640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 s="42">
        <v>46269</v>
      </c>
      <c r="B2444">
        <v>8</v>
      </c>
      <c r="C2444" t="s">
        <v>978</v>
      </c>
      <c r="D2444" t="s">
        <v>980</v>
      </c>
      <c r="E2444">
        <v>4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5">
      <c r="A2445" s="42">
        <v>46266</v>
      </c>
      <c r="B2445">
        <v>15</v>
      </c>
      <c r="C2445" t="s">
        <v>962</v>
      </c>
      <c r="D2445" t="s">
        <v>975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 s="42">
        <v>46269</v>
      </c>
      <c r="B2446">
        <v>10</v>
      </c>
      <c r="C2446" t="s">
        <v>962</v>
      </c>
      <c r="D2446" t="s">
        <v>980</v>
      </c>
      <c r="E2446">
        <v>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 s="42">
        <v>46266</v>
      </c>
      <c r="B2447">
        <v>16</v>
      </c>
      <c r="C2447" t="s">
        <v>966</v>
      </c>
      <c r="D2447" t="s">
        <v>640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 s="42">
        <v>46267</v>
      </c>
      <c r="B2448">
        <v>10</v>
      </c>
      <c r="C2448" t="s">
        <v>1098</v>
      </c>
      <c r="D2448" t="s">
        <v>967</v>
      </c>
      <c r="E2448">
        <v>47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 s="42">
        <v>46267</v>
      </c>
      <c r="B2449">
        <v>9</v>
      </c>
      <c r="C2449" t="s">
        <v>978</v>
      </c>
      <c r="D2449" t="s">
        <v>981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 s="42">
        <v>46273</v>
      </c>
      <c r="B2450">
        <v>11</v>
      </c>
      <c r="C2450" t="s">
        <v>986</v>
      </c>
      <c r="D2450" t="s">
        <v>640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 s="42">
        <v>46274</v>
      </c>
      <c r="B2451">
        <v>16</v>
      </c>
      <c r="C2451" t="s">
        <v>966</v>
      </c>
      <c r="D2451" t="s">
        <v>976</v>
      </c>
      <c r="E2451">
        <v>991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 s="42">
        <v>46275</v>
      </c>
      <c r="B2452">
        <v>10</v>
      </c>
      <c r="C2452" t="s">
        <v>962</v>
      </c>
      <c r="D2452" t="s">
        <v>640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 s="42">
        <v>46275</v>
      </c>
      <c r="B2453">
        <v>16</v>
      </c>
      <c r="C2453" t="s">
        <v>968</v>
      </c>
      <c r="D2453" t="s">
        <v>959</v>
      </c>
      <c r="E2453">
        <v>24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 s="42">
        <v>46269</v>
      </c>
      <c r="B2454">
        <v>15</v>
      </c>
      <c r="C2454" t="s">
        <v>986</v>
      </c>
      <c r="D2454" t="s">
        <v>979</v>
      </c>
      <c r="E2454">
        <v>54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 s="42">
        <v>46267</v>
      </c>
      <c r="B2455">
        <v>9</v>
      </c>
      <c r="C2455" t="s">
        <v>958</v>
      </c>
      <c r="D2455" t="s">
        <v>3</v>
      </c>
      <c r="E2455">
        <v>29</v>
      </c>
      <c r="F2455">
        <v>29</v>
      </c>
      <c r="G2455">
        <v>26</v>
      </c>
      <c r="H2455">
        <v>0</v>
      </c>
      <c r="I2455">
        <v>0</v>
      </c>
      <c r="J2455">
        <v>0</v>
      </c>
    </row>
    <row r="2456" spans="1:10" x14ac:dyDescent="0.25">
      <c r="A2456" s="42">
        <v>46274</v>
      </c>
      <c r="B2456">
        <v>9</v>
      </c>
      <c r="C2456" t="s">
        <v>966</v>
      </c>
      <c r="D2456" t="s">
        <v>982</v>
      </c>
      <c r="E2456">
        <v>339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 s="42">
        <v>46273</v>
      </c>
      <c r="B2457">
        <v>13</v>
      </c>
      <c r="C2457" t="s">
        <v>1015</v>
      </c>
      <c r="D2457" t="s">
        <v>959</v>
      </c>
      <c r="E2457">
        <v>19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 s="42">
        <v>46273</v>
      </c>
      <c r="B2458">
        <v>14</v>
      </c>
      <c r="C2458" t="s">
        <v>960</v>
      </c>
      <c r="D2458" t="s">
        <v>985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 s="42">
        <v>46266</v>
      </c>
      <c r="B2459">
        <v>9</v>
      </c>
      <c r="C2459" t="s">
        <v>966</v>
      </c>
      <c r="D2459" t="s">
        <v>976</v>
      </c>
      <c r="E2459">
        <v>795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 s="42">
        <v>46268</v>
      </c>
      <c r="B2460">
        <v>14</v>
      </c>
      <c r="C2460" t="s">
        <v>978</v>
      </c>
      <c r="D2460" t="s">
        <v>963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 s="42">
        <v>46275</v>
      </c>
      <c r="B2461">
        <v>11</v>
      </c>
      <c r="C2461" t="s">
        <v>958</v>
      </c>
      <c r="D2461" t="s">
        <v>974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 s="42">
        <v>46268</v>
      </c>
      <c r="B2462">
        <v>14</v>
      </c>
      <c r="C2462" t="s">
        <v>962</v>
      </c>
      <c r="D2462" t="s">
        <v>967</v>
      </c>
      <c r="E2462">
        <v>122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 s="42">
        <v>46268</v>
      </c>
      <c r="B2463">
        <v>11</v>
      </c>
      <c r="C2463" t="s">
        <v>968</v>
      </c>
      <c r="D2463" t="s">
        <v>961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 s="42">
        <v>46273</v>
      </c>
      <c r="B2464">
        <v>10</v>
      </c>
      <c r="C2464" t="s">
        <v>958</v>
      </c>
      <c r="D2464" t="s">
        <v>975</v>
      </c>
      <c r="E2464">
        <v>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 s="42">
        <v>46274</v>
      </c>
      <c r="B2465">
        <v>9</v>
      </c>
      <c r="C2465" t="s">
        <v>960</v>
      </c>
      <c r="D2465" t="s">
        <v>975</v>
      </c>
      <c r="E2465">
        <v>3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 s="42">
        <v>46273</v>
      </c>
      <c r="B2466">
        <v>16</v>
      </c>
      <c r="C2466" t="s">
        <v>962</v>
      </c>
      <c r="D2466" t="s">
        <v>975</v>
      </c>
      <c r="E2466">
        <v>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 s="42">
        <v>46266</v>
      </c>
      <c r="B2467">
        <v>12</v>
      </c>
      <c r="C2467" t="s">
        <v>986</v>
      </c>
      <c r="D2467" t="s">
        <v>971</v>
      </c>
      <c r="E2467">
        <v>3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 s="42">
        <v>46276</v>
      </c>
      <c r="B2468">
        <v>9</v>
      </c>
      <c r="C2468" t="s">
        <v>998</v>
      </c>
      <c r="D2468" t="s">
        <v>967</v>
      </c>
      <c r="E2468">
        <v>6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 s="42">
        <v>46274</v>
      </c>
      <c r="B2469">
        <v>11</v>
      </c>
      <c r="C2469" t="s">
        <v>998</v>
      </c>
      <c r="D2469" t="s">
        <v>970</v>
      </c>
      <c r="E2469">
        <v>6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 s="42">
        <v>46267</v>
      </c>
      <c r="B2470">
        <v>8</v>
      </c>
      <c r="C2470" t="s">
        <v>998</v>
      </c>
      <c r="D2470" t="s">
        <v>963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 s="42">
        <v>46274</v>
      </c>
      <c r="B2471">
        <v>10</v>
      </c>
      <c r="C2471" t="s">
        <v>962</v>
      </c>
      <c r="D2471" t="s">
        <v>973</v>
      </c>
      <c r="E2471">
        <v>310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 s="42">
        <v>46276</v>
      </c>
      <c r="B2472">
        <v>11</v>
      </c>
      <c r="C2472" t="s">
        <v>962</v>
      </c>
      <c r="D2472" t="s">
        <v>965</v>
      </c>
      <c r="E2472">
        <v>159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 s="42">
        <v>46273</v>
      </c>
      <c r="B2473">
        <v>10</v>
      </c>
      <c r="C2473" t="s">
        <v>1098</v>
      </c>
      <c r="D2473" t="s">
        <v>982</v>
      </c>
      <c r="E2473">
        <v>170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 s="42">
        <v>46269</v>
      </c>
      <c r="B2474">
        <v>11</v>
      </c>
      <c r="C2474" t="s">
        <v>998</v>
      </c>
      <c r="D2474" t="s">
        <v>971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 s="42">
        <v>46274</v>
      </c>
      <c r="B2475">
        <v>14</v>
      </c>
      <c r="C2475" t="s">
        <v>978</v>
      </c>
      <c r="D2475" t="s">
        <v>961</v>
      </c>
      <c r="E2475">
        <v>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 s="42">
        <v>46275</v>
      </c>
      <c r="B2476">
        <v>11</v>
      </c>
      <c r="C2476" t="s">
        <v>968</v>
      </c>
      <c r="D2476" t="s">
        <v>640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 s="42">
        <v>46267</v>
      </c>
      <c r="B2477">
        <v>8</v>
      </c>
      <c r="C2477" t="s">
        <v>978</v>
      </c>
      <c r="D2477" t="s">
        <v>982</v>
      </c>
      <c r="E2477">
        <v>118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 s="42">
        <v>46274</v>
      </c>
      <c r="B2478">
        <v>14</v>
      </c>
      <c r="C2478" t="s">
        <v>968</v>
      </c>
      <c r="D2478" t="s">
        <v>961</v>
      </c>
      <c r="E2478">
        <v>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 s="42">
        <v>46274</v>
      </c>
      <c r="B2479">
        <v>8</v>
      </c>
      <c r="C2479" t="s">
        <v>986</v>
      </c>
      <c r="D2479" t="s">
        <v>3</v>
      </c>
      <c r="E2479">
        <v>6</v>
      </c>
      <c r="F2479">
        <v>6</v>
      </c>
      <c r="G2479">
        <v>3</v>
      </c>
      <c r="H2479">
        <v>0</v>
      </c>
      <c r="I2479">
        <v>0</v>
      </c>
      <c r="J2479">
        <v>0</v>
      </c>
    </row>
    <row r="2480" spans="1:10" x14ac:dyDescent="0.25">
      <c r="A2480" s="42">
        <v>46266</v>
      </c>
      <c r="B2480">
        <v>10</v>
      </c>
      <c r="C2480" t="s">
        <v>978</v>
      </c>
      <c r="D2480" t="s">
        <v>967</v>
      </c>
      <c r="E2480">
        <v>122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 s="42">
        <v>46267</v>
      </c>
      <c r="B2481">
        <v>14</v>
      </c>
      <c r="C2481" t="s">
        <v>964</v>
      </c>
      <c r="D2481" t="s">
        <v>975</v>
      </c>
      <c r="E2481">
        <v>3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5">
      <c r="A2482" s="42">
        <v>46275</v>
      </c>
      <c r="B2482">
        <v>10</v>
      </c>
      <c r="C2482" t="s">
        <v>998</v>
      </c>
      <c r="D2482" t="s">
        <v>963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 s="42">
        <v>46267</v>
      </c>
      <c r="B2483">
        <v>9</v>
      </c>
      <c r="C2483" t="s">
        <v>964</v>
      </c>
      <c r="D2483" t="s">
        <v>965</v>
      </c>
      <c r="E2483">
        <v>64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 s="42">
        <v>46266</v>
      </c>
      <c r="B2484">
        <v>13</v>
      </c>
      <c r="C2484" t="s">
        <v>999</v>
      </c>
      <c r="D2484" t="s">
        <v>973</v>
      </c>
      <c r="E2484">
        <v>18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 s="42">
        <v>46274</v>
      </c>
      <c r="B2485">
        <v>14</v>
      </c>
      <c r="C2485" t="s">
        <v>960</v>
      </c>
      <c r="D2485" t="s">
        <v>965</v>
      </c>
      <c r="E2485">
        <v>24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 s="42">
        <v>46268</v>
      </c>
      <c r="B2486">
        <v>8</v>
      </c>
      <c r="C2486" t="s">
        <v>958</v>
      </c>
      <c r="D2486" t="s">
        <v>965</v>
      </c>
      <c r="E2486">
        <v>26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 s="42">
        <v>46276</v>
      </c>
      <c r="B2487">
        <v>11</v>
      </c>
      <c r="C2487" t="s">
        <v>972</v>
      </c>
      <c r="D2487" t="s">
        <v>971</v>
      </c>
      <c r="E2487">
        <v>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 s="42">
        <v>46267</v>
      </c>
      <c r="B2488">
        <v>15</v>
      </c>
      <c r="C2488" t="s">
        <v>964</v>
      </c>
      <c r="D2488" t="s">
        <v>965</v>
      </c>
      <c r="E2488">
        <v>72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 s="42">
        <v>46269</v>
      </c>
      <c r="B2489">
        <v>12</v>
      </c>
      <c r="C2489" t="s">
        <v>1015</v>
      </c>
      <c r="D2489" t="s">
        <v>973</v>
      </c>
      <c r="E2489">
        <v>21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 s="42">
        <v>46274</v>
      </c>
      <c r="B2490">
        <v>10</v>
      </c>
      <c r="C2490" t="s">
        <v>964</v>
      </c>
      <c r="D2490" t="s">
        <v>963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 s="42">
        <v>46276</v>
      </c>
      <c r="B2491">
        <v>11</v>
      </c>
      <c r="C2491" t="s">
        <v>1015</v>
      </c>
      <c r="D2491" t="s">
        <v>970</v>
      </c>
      <c r="E2491">
        <v>25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 s="42">
        <v>46267</v>
      </c>
      <c r="B2492">
        <v>11</v>
      </c>
      <c r="C2492" t="s">
        <v>966</v>
      </c>
      <c r="D2492" t="s">
        <v>959</v>
      </c>
      <c r="E2492">
        <v>67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 s="42">
        <v>46274</v>
      </c>
      <c r="B2493">
        <v>11</v>
      </c>
      <c r="C2493" t="s">
        <v>986</v>
      </c>
      <c r="D2493" t="s">
        <v>640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 s="42">
        <v>46269</v>
      </c>
      <c r="B2494">
        <v>10</v>
      </c>
      <c r="C2494" t="s">
        <v>964</v>
      </c>
      <c r="D2494" t="s">
        <v>965</v>
      </c>
      <c r="E2494">
        <v>78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 s="42">
        <v>46267</v>
      </c>
      <c r="B2495">
        <v>14</v>
      </c>
      <c r="C2495" t="s">
        <v>964</v>
      </c>
      <c r="D2495" t="s">
        <v>965</v>
      </c>
      <c r="E2495">
        <v>99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 s="42">
        <v>46274</v>
      </c>
      <c r="B2496">
        <v>16</v>
      </c>
      <c r="C2496" t="s">
        <v>986</v>
      </c>
      <c r="D2496" t="s">
        <v>982</v>
      </c>
      <c r="E2496">
        <v>202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 s="42">
        <v>46268</v>
      </c>
      <c r="B2497">
        <v>11</v>
      </c>
      <c r="C2497" t="s">
        <v>1098</v>
      </c>
      <c r="D2497" t="s">
        <v>973</v>
      </c>
      <c r="E2497">
        <v>60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 s="42">
        <v>46268</v>
      </c>
      <c r="B2498">
        <v>10</v>
      </c>
      <c r="C2498" t="s">
        <v>1085</v>
      </c>
      <c r="D2498" t="s">
        <v>965</v>
      </c>
      <c r="E2498">
        <v>9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 s="42">
        <v>46275</v>
      </c>
      <c r="B2499">
        <v>8</v>
      </c>
      <c r="C2499" t="s">
        <v>1015</v>
      </c>
      <c r="D2499" t="s">
        <v>973</v>
      </c>
      <c r="E2499">
        <v>155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 s="42">
        <v>46267</v>
      </c>
      <c r="B2500">
        <v>11</v>
      </c>
      <c r="C2500" t="s">
        <v>1000</v>
      </c>
      <c r="D2500" t="s">
        <v>965</v>
      </c>
      <c r="E2500">
        <v>102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 s="42">
        <v>46268</v>
      </c>
      <c r="B2501">
        <v>14</v>
      </c>
      <c r="C2501" t="s">
        <v>1098</v>
      </c>
      <c r="D2501" t="s">
        <v>975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 s="42">
        <v>46275</v>
      </c>
      <c r="B2502">
        <v>9</v>
      </c>
      <c r="C2502" t="s">
        <v>960</v>
      </c>
      <c r="D2502" t="s">
        <v>640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 s="42">
        <v>46267</v>
      </c>
      <c r="B2503">
        <v>14</v>
      </c>
      <c r="C2503" t="s">
        <v>1085</v>
      </c>
      <c r="D2503" t="s">
        <v>976</v>
      </c>
      <c r="E2503">
        <v>157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 s="42">
        <v>46276</v>
      </c>
      <c r="B2504">
        <v>13</v>
      </c>
      <c r="C2504" t="s">
        <v>1098</v>
      </c>
      <c r="D2504" t="s">
        <v>977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 s="42">
        <v>46268</v>
      </c>
      <c r="B2505">
        <v>14</v>
      </c>
      <c r="C2505" t="s">
        <v>978</v>
      </c>
      <c r="D2505" t="s">
        <v>973</v>
      </c>
      <c r="E2505">
        <v>106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 s="42">
        <v>46266</v>
      </c>
      <c r="B2506">
        <v>9</v>
      </c>
      <c r="C2506" t="s">
        <v>1098</v>
      </c>
      <c r="D2506" t="s">
        <v>974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 s="42">
        <v>46266</v>
      </c>
      <c r="B2507">
        <v>10</v>
      </c>
      <c r="C2507" t="s">
        <v>962</v>
      </c>
      <c r="D2507" t="s">
        <v>959</v>
      </c>
      <c r="E2507">
        <v>67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 s="42">
        <v>46266</v>
      </c>
      <c r="B2508">
        <v>10</v>
      </c>
      <c r="C2508" t="s">
        <v>1098</v>
      </c>
      <c r="D2508" t="s">
        <v>977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 s="42">
        <v>46266</v>
      </c>
      <c r="B2509">
        <v>11</v>
      </c>
      <c r="C2509" t="s">
        <v>972</v>
      </c>
      <c r="D2509" t="s">
        <v>971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 s="42">
        <v>46266</v>
      </c>
      <c r="B2510">
        <v>8</v>
      </c>
      <c r="C2510" t="s">
        <v>962</v>
      </c>
      <c r="D2510" t="s">
        <v>977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 s="42">
        <v>46275</v>
      </c>
      <c r="B2511">
        <v>16</v>
      </c>
      <c r="C2511" t="s">
        <v>1015</v>
      </c>
      <c r="D2511" t="s">
        <v>971</v>
      </c>
      <c r="E2511">
        <v>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 s="42">
        <v>46268</v>
      </c>
      <c r="B2512">
        <v>15</v>
      </c>
      <c r="C2512" t="s">
        <v>966</v>
      </c>
      <c r="D2512" t="s">
        <v>977</v>
      </c>
      <c r="E2512">
        <v>5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 s="42">
        <v>46276</v>
      </c>
      <c r="B2513">
        <v>14</v>
      </c>
      <c r="C2513" t="s">
        <v>978</v>
      </c>
      <c r="D2513" t="s">
        <v>980</v>
      </c>
      <c r="E2513">
        <v>7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 s="42">
        <v>46273</v>
      </c>
      <c r="B2514">
        <v>15</v>
      </c>
      <c r="C2514" t="s">
        <v>960</v>
      </c>
      <c r="D2514" t="s">
        <v>981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 s="42">
        <v>46275</v>
      </c>
      <c r="B2515">
        <v>12</v>
      </c>
      <c r="C2515" t="s">
        <v>972</v>
      </c>
      <c r="D2515" t="s">
        <v>973</v>
      </c>
      <c r="E2515">
        <v>45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 s="42">
        <v>46275</v>
      </c>
      <c r="B2516">
        <v>12</v>
      </c>
      <c r="C2516" t="s">
        <v>958</v>
      </c>
      <c r="D2516" t="s">
        <v>976</v>
      </c>
      <c r="E2516">
        <v>1741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 s="42">
        <v>46268</v>
      </c>
      <c r="B2517">
        <v>9</v>
      </c>
      <c r="C2517" t="s">
        <v>958</v>
      </c>
      <c r="D2517" t="s">
        <v>970</v>
      </c>
      <c r="E2517">
        <v>13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 s="42">
        <v>46266</v>
      </c>
      <c r="B2518">
        <v>16</v>
      </c>
      <c r="C2518" t="s">
        <v>986</v>
      </c>
      <c r="D2518" t="s">
        <v>980</v>
      </c>
      <c r="E2518">
        <v>4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 s="42">
        <v>46275</v>
      </c>
      <c r="B2519">
        <v>8</v>
      </c>
      <c r="C2519" t="s">
        <v>1015</v>
      </c>
      <c r="D2519" t="s">
        <v>963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 s="42">
        <v>46267</v>
      </c>
      <c r="B2520">
        <v>10</v>
      </c>
      <c r="C2520" t="s">
        <v>958</v>
      </c>
      <c r="D2520" t="s">
        <v>959</v>
      </c>
      <c r="E2520">
        <v>59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 s="42">
        <v>46266</v>
      </c>
      <c r="B2521">
        <v>13</v>
      </c>
      <c r="C2521" t="s">
        <v>966</v>
      </c>
      <c r="D2521" t="s">
        <v>959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 s="42">
        <v>46266</v>
      </c>
      <c r="B2522">
        <v>15</v>
      </c>
      <c r="C2522" t="s">
        <v>962</v>
      </c>
      <c r="D2522" t="s">
        <v>967</v>
      </c>
      <c r="E2522">
        <v>54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 s="42">
        <v>46276</v>
      </c>
      <c r="B2523">
        <v>8</v>
      </c>
      <c r="C2523" t="s">
        <v>978</v>
      </c>
      <c r="D2523" t="s">
        <v>3</v>
      </c>
      <c r="E2523">
        <v>12</v>
      </c>
      <c r="F2523">
        <v>12</v>
      </c>
      <c r="G2523">
        <v>7</v>
      </c>
      <c r="H2523">
        <v>4</v>
      </c>
      <c r="I2523">
        <v>0</v>
      </c>
      <c r="J2523">
        <v>0</v>
      </c>
    </row>
    <row r="2524" spans="1:10" x14ac:dyDescent="0.25">
      <c r="A2524" s="42">
        <v>46268</v>
      </c>
      <c r="B2524">
        <v>12</v>
      </c>
      <c r="C2524" t="s">
        <v>964</v>
      </c>
      <c r="D2524" t="s">
        <v>959</v>
      </c>
      <c r="E2524">
        <v>128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 s="42">
        <v>46268</v>
      </c>
      <c r="B2525">
        <v>16</v>
      </c>
      <c r="C2525" t="s">
        <v>958</v>
      </c>
      <c r="D2525" t="s">
        <v>980</v>
      </c>
      <c r="E2525">
        <v>21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 s="42">
        <v>46268</v>
      </c>
      <c r="B2526">
        <v>11</v>
      </c>
      <c r="C2526" t="s">
        <v>1098</v>
      </c>
      <c r="D2526" t="s">
        <v>970</v>
      </c>
      <c r="E2526">
        <v>5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 s="42">
        <v>46276</v>
      </c>
      <c r="B2527">
        <v>12</v>
      </c>
      <c r="C2527" t="s">
        <v>958</v>
      </c>
      <c r="D2527" t="s">
        <v>982</v>
      </c>
      <c r="E2527">
        <v>674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 s="42">
        <v>46269</v>
      </c>
      <c r="B2528">
        <v>16</v>
      </c>
      <c r="C2528" t="s">
        <v>962</v>
      </c>
      <c r="D2528" t="s">
        <v>976</v>
      </c>
      <c r="E2528">
        <v>483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 s="42">
        <v>46267</v>
      </c>
      <c r="B2529">
        <v>10</v>
      </c>
      <c r="C2529" t="s">
        <v>958</v>
      </c>
      <c r="D2529" t="s">
        <v>977</v>
      </c>
      <c r="E2529">
        <v>6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 s="42">
        <v>46273</v>
      </c>
      <c r="B2530">
        <v>9</v>
      </c>
      <c r="C2530" t="s">
        <v>962</v>
      </c>
      <c r="D2530" t="s">
        <v>965</v>
      </c>
      <c r="E2530">
        <v>42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 s="42">
        <v>46268</v>
      </c>
      <c r="B2531">
        <v>15</v>
      </c>
      <c r="C2531" t="s">
        <v>972</v>
      </c>
      <c r="D2531" t="s">
        <v>3</v>
      </c>
      <c r="E2531">
        <v>9</v>
      </c>
      <c r="F2531">
        <v>9</v>
      </c>
      <c r="G2531">
        <v>7</v>
      </c>
      <c r="H2531">
        <v>2</v>
      </c>
      <c r="I2531">
        <v>0</v>
      </c>
      <c r="J2531">
        <v>0</v>
      </c>
    </row>
    <row r="2532" spans="1:10" x14ac:dyDescent="0.25">
      <c r="A2532" s="42">
        <v>46269</v>
      </c>
      <c r="B2532">
        <v>8</v>
      </c>
      <c r="C2532" t="s">
        <v>964</v>
      </c>
      <c r="D2532" t="s">
        <v>640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 s="42">
        <v>46266</v>
      </c>
      <c r="B2533">
        <v>9</v>
      </c>
      <c r="C2533" t="s">
        <v>1085</v>
      </c>
      <c r="D2533" t="s">
        <v>976</v>
      </c>
      <c r="E2533">
        <v>746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 s="42">
        <v>46269</v>
      </c>
      <c r="B2534">
        <v>13</v>
      </c>
      <c r="C2534" t="s">
        <v>958</v>
      </c>
      <c r="D2534" t="s">
        <v>965</v>
      </c>
      <c r="E2534">
        <v>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 s="42">
        <v>46274</v>
      </c>
      <c r="B2535">
        <v>17</v>
      </c>
      <c r="C2535" t="s">
        <v>962</v>
      </c>
      <c r="D2535" t="s">
        <v>975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 s="42">
        <v>46267</v>
      </c>
      <c r="B2536">
        <v>14</v>
      </c>
      <c r="C2536" t="s">
        <v>966</v>
      </c>
      <c r="D2536" t="s">
        <v>970</v>
      </c>
      <c r="E2536">
        <v>42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 s="42">
        <v>46275</v>
      </c>
      <c r="B2537">
        <v>10</v>
      </c>
      <c r="C2537" t="s">
        <v>986</v>
      </c>
      <c r="D2537" t="s">
        <v>980</v>
      </c>
      <c r="E2537">
        <v>8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 s="42">
        <v>46269</v>
      </c>
      <c r="B2538">
        <v>8</v>
      </c>
      <c r="C2538" t="s">
        <v>964</v>
      </c>
      <c r="D2538" t="s">
        <v>970</v>
      </c>
      <c r="E2538">
        <v>10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 s="42">
        <v>46268</v>
      </c>
      <c r="B2539">
        <v>14</v>
      </c>
      <c r="C2539" t="s">
        <v>962</v>
      </c>
      <c r="D2539" t="s">
        <v>973</v>
      </c>
      <c r="E2539">
        <v>248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5">
      <c r="A2540" s="42">
        <v>46268</v>
      </c>
      <c r="B2540">
        <v>10</v>
      </c>
      <c r="C2540" t="s">
        <v>1098</v>
      </c>
      <c r="D2540" t="s">
        <v>971</v>
      </c>
      <c r="E2540">
        <v>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 s="42">
        <v>46273</v>
      </c>
      <c r="B2541">
        <v>14</v>
      </c>
      <c r="C2541" t="s">
        <v>966</v>
      </c>
      <c r="D2541" t="s">
        <v>640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 s="42">
        <v>46266</v>
      </c>
      <c r="B2542">
        <v>12</v>
      </c>
      <c r="C2542" t="s">
        <v>958</v>
      </c>
      <c r="D2542" t="s">
        <v>982</v>
      </c>
      <c r="E2542">
        <v>510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 s="42">
        <v>46269</v>
      </c>
      <c r="B2543">
        <v>16</v>
      </c>
      <c r="C2543" t="s">
        <v>966</v>
      </c>
      <c r="D2543" t="s">
        <v>977</v>
      </c>
      <c r="E2543">
        <v>5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 s="42">
        <v>46268</v>
      </c>
      <c r="B2544">
        <v>11</v>
      </c>
      <c r="C2544" t="s">
        <v>968</v>
      </c>
      <c r="D2544" t="s">
        <v>973</v>
      </c>
      <c r="E2544">
        <v>322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 s="42">
        <v>46276</v>
      </c>
      <c r="B2545">
        <v>10</v>
      </c>
      <c r="C2545" t="s">
        <v>972</v>
      </c>
      <c r="D2545" t="s">
        <v>973</v>
      </c>
      <c r="E2545">
        <v>37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 s="42">
        <v>46268</v>
      </c>
      <c r="B2546">
        <v>14</v>
      </c>
      <c r="C2546" t="s">
        <v>966</v>
      </c>
      <c r="D2546" t="s">
        <v>971</v>
      </c>
      <c r="E2546">
        <v>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 s="42">
        <v>46274</v>
      </c>
      <c r="B2547">
        <v>11</v>
      </c>
      <c r="C2547" t="s">
        <v>1015</v>
      </c>
      <c r="D2547" t="s">
        <v>640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 s="42">
        <v>46274</v>
      </c>
      <c r="B2548">
        <v>8</v>
      </c>
      <c r="C2548" t="s">
        <v>968</v>
      </c>
      <c r="D2548" t="s">
        <v>3</v>
      </c>
      <c r="E2548">
        <v>10</v>
      </c>
      <c r="F2548">
        <v>10</v>
      </c>
      <c r="G2548">
        <v>5</v>
      </c>
      <c r="H2548">
        <v>2</v>
      </c>
      <c r="I2548">
        <v>0</v>
      </c>
      <c r="J2548">
        <v>0</v>
      </c>
    </row>
    <row r="2549" spans="1:10" x14ac:dyDescent="0.25">
      <c r="A2549" s="42">
        <v>46266</v>
      </c>
      <c r="B2549">
        <v>10</v>
      </c>
      <c r="C2549" t="s">
        <v>1085</v>
      </c>
      <c r="D2549" t="s">
        <v>959</v>
      </c>
      <c r="E2549">
        <v>17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 s="42">
        <v>46267</v>
      </c>
      <c r="B2550">
        <v>10</v>
      </c>
      <c r="C2550" t="s">
        <v>962</v>
      </c>
      <c r="D2550" t="s">
        <v>959</v>
      </c>
      <c r="E2550">
        <v>45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 s="42">
        <v>46276</v>
      </c>
      <c r="B2551">
        <v>15</v>
      </c>
      <c r="C2551" t="s">
        <v>986</v>
      </c>
      <c r="D2551" t="s">
        <v>977</v>
      </c>
      <c r="E2551">
        <v>10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 s="42">
        <v>46273</v>
      </c>
      <c r="B2552">
        <v>12</v>
      </c>
      <c r="C2552" t="s">
        <v>962</v>
      </c>
      <c r="D2552" t="s">
        <v>967</v>
      </c>
      <c r="E2552">
        <v>91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 s="42">
        <v>46275</v>
      </c>
      <c r="B2553">
        <v>8</v>
      </c>
      <c r="C2553" t="s">
        <v>972</v>
      </c>
      <c r="D2553" t="s">
        <v>982</v>
      </c>
      <c r="E2553">
        <v>41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5">
      <c r="A2554" s="42">
        <v>46275</v>
      </c>
      <c r="B2554">
        <v>10</v>
      </c>
      <c r="C2554" t="s">
        <v>1015</v>
      </c>
      <c r="D2554" t="s">
        <v>963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 s="42">
        <v>46273</v>
      </c>
      <c r="B2555">
        <v>16</v>
      </c>
      <c r="C2555" t="s">
        <v>998</v>
      </c>
      <c r="D2555" t="s">
        <v>965</v>
      </c>
      <c r="E2555">
        <v>9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 s="42">
        <v>46273</v>
      </c>
      <c r="B2556">
        <v>17</v>
      </c>
      <c r="C2556" t="s">
        <v>962</v>
      </c>
      <c r="D2556" t="s">
        <v>640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 s="42">
        <v>46267</v>
      </c>
      <c r="B2557">
        <v>16</v>
      </c>
      <c r="C2557" t="s">
        <v>964</v>
      </c>
      <c r="D2557" t="s">
        <v>3</v>
      </c>
      <c r="E2557">
        <v>23</v>
      </c>
      <c r="F2557">
        <v>23</v>
      </c>
      <c r="G2557">
        <v>18</v>
      </c>
      <c r="H2557">
        <v>0</v>
      </c>
      <c r="I2557">
        <v>0</v>
      </c>
      <c r="J2557">
        <v>0</v>
      </c>
    </row>
    <row r="2558" spans="1:10" x14ac:dyDescent="0.25">
      <c r="A2558" s="42">
        <v>46274</v>
      </c>
      <c r="B2558">
        <v>15</v>
      </c>
      <c r="C2558" t="s">
        <v>986</v>
      </c>
      <c r="D2558" t="s">
        <v>975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 s="42">
        <v>46274</v>
      </c>
      <c r="B2559">
        <v>12</v>
      </c>
      <c r="C2559" t="s">
        <v>986</v>
      </c>
      <c r="D2559" t="s">
        <v>640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 s="42">
        <v>46274</v>
      </c>
      <c r="B2560">
        <v>15</v>
      </c>
      <c r="C2560" t="s">
        <v>962</v>
      </c>
      <c r="D2560" t="s">
        <v>976</v>
      </c>
      <c r="E2560">
        <v>732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 s="42">
        <v>46275</v>
      </c>
      <c r="B2561">
        <v>14</v>
      </c>
      <c r="C2561" t="s">
        <v>960</v>
      </c>
      <c r="D2561" t="s">
        <v>965</v>
      </c>
      <c r="E2561">
        <v>66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 s="42">
        <v>46273</v>
      </c>
      <c r="B2562">
        <v>15</v>
      </c>
      <c r="C2562" t="s">
        <v>962</v>
      </c>
      <c r="D2562" t="s">
        <v>959</v>
      </c>
      <c r="E2562">
        <v>97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 s="42">
        <v>46266</v>
      </c>
      <c r="B2563">
        <v>10</v>
      </c>
      <c r="C2563" t="s">
        <v>958</v>
      </c>
      <c r="D2563" t="s">
        <v>976</v>
      </c>
      <c r="E2563">
        <v>508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 s="42">
        <v>46266</v>
      </c>
      <c r="B2564">
        <v>9</v>
      </c>
      <c r="C2564" t="s">
        <v>958</v>
      </c>
      <c r="D2564" t="s">
        <v>973</v>
      </c>
      <c r="E2564">
        <v>127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 s="42">
        <v>46273</v>
      </c>
      <c r="B2565">
        <v>15</v>
      </c>
      <c r="C2565" t="s">
        <v>972</v>
      </c>
      <c r="D2565" t="s">
        <v>982</v>
      </c>
      <c r="E2565">
        <v>38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 s="42">
        <v>46276</v>
      </c>
      <c r="B2566">
        <v>9</v>
      </c>
      <c r="C2566" t="s">
        <v>1015</v>
      </c>
      <c r="D2566" t="s">
        <v>982</v>
      </c>
      <c r="E2566">
        <v>623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 s="42">
        <v>46267</v>
      </c>
      <c r="B2567">
        <v>8</v>
      </c>
      <c r="C2567" t="s">
        <v>1098</v>
      </c>
      <c r="D2567" t="s">
        <v>973</v>
      </c>
      <c r="E2567">
        <v>23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 s="42">
        <v>46276</v>
      </c>
      <c r="B2568">
        <v>10</v>
      </c>
      <c r="C2568" t="s">
        <v>1528</v>
      </c>
      <c r="D2568" t="s">
        <v>965</v>
      </c>
      <c r="E2568">
        <v>71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 s="42">
        <v>46274</v>
      </c>
      <c r="B2569">
        <v>15</v>
      </c>
      <c r="C2569" t="s">
        <v>1098</v>
      </c>
      <c r="D2569" t="s">
        <v>967</v>
      </c>
      <c r="E2569">
        <v>3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 s="42">
        <v>46269</v>
      </c>
      <c r="B2570">
        <v>14</v>
      </c>
      <c r="C2570" t="s">
        <v>964</v>
      </c>
      <c r="D2570" t="s">
        <v>970</v>
      </c>
      <c r="E2570">
        <v>47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 s="42">
        <v>46268</v>
      </c>
      <c r="B2571">
        <v>8</v>
      </c>
      <c r="C2571" t="s">
        <v>1015</v>
      </c>
      <c r="D2571" t="s">
        <v>3</v>
      </c>
      <c r="E2571">
        <v>2</v>
      </c>
      <c r="F2571">
        <v>2</v>
      </c>
      <c r="G2571">
        <v>0</v>
      </c>
      <c r="H2571">
        <v>2</v>
      </c>
      <c r="I2571">
        <v>0</v>
      </c>
      <c r="J2571">
        <v>0</v>
      </c>
    </row>
    <row r="2572" spans="1:10" x14ac:dyDescent="0.25">
      <c r="A2572" s="42">
        <v>46274</v>
      </c>
      <c r="B2572">
        <v>11</v>
      </c>
      <c r="C2572" t="s">
        <v>1015</v>
      </c>
      <c r="D2572" t="s">
        <v>980</v>
      </c>
      <c r="E2572">
        <v>52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 s="42">
        <v>46266</v>
      </c>
      <c r="B2573">
        <v>16</v>
      </c>
      <c r="C2573" t="s">
        <v>964</v>
      </c>
      <c r="D2573" t="s">
        <v>971</v>
      </c>
      <c r="E2573">
        <v>4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 s="42">
        <v>46275</v>
      </c>
      <c r="B2574">
        <v>12</v>
      </c>
      <c r="C2574" t="s">
        <v>1015</v>
      </c>
      <c r="D2574" t="s">
        <v>980</v>
      </c>
      <c r="E2574">
        <v>21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 s="42">
        <v>46267</v>
      </c>
      <c r="B2575">
        <v>12</v>
      </c>
      <c r="C2575" t="s">
        <v>1098</v>
      </c>
      <c r="D2575" t="s">
        <v>977</v>
      </c>
      <c r="E2575">
        <v>8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 s="42">
        <v>46274</v>
      </c>
      <c r="B2576">
        <v>15</v>
      </c>
      <c r="C2576" t="s">
        <v>964</v>
      </c>
      <c r="D2576" t="s">
        <v>976</v>
      </c>
      <c r="E2576">
        <v>1405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 s="42">
        <v>46275</v>
      </c>
      <c r="B2577">
        <v>11</v>
      </c>
      <c r="C2577" t="s">
        <v>1528</v>
      </c>
      <c r="D2577" t="s">
        <v>980</v>
      </c>
      <c r="E2577">
        <v>4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 s="42">
        <v>46269</v>
      </c>
      <c r="B2578">
        <v>11</v>
      </c>
      <c r="C2578" t="s">
        <v>972</v>
      </c>
      <c r="D2578" t="s">
        <v>963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 s="42">
        <v>46267</v>
      </c>
      <c r="B2579">
        <v>9</v>
      </c>
      <c r="C2579" t="s">
        <v>999</v>
      </c>
      <c r="D2579" t="s">
        <v>976</v>
      </c>
      <c r="E2579">
        <v>376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 s="42">
        <v>46267</v>
      </c>
      <c r="B2580">
        <v>11</v>
      </c>
      <c r="C2580" t="s">
        <v>964</v>
      </c>
      <c r="D2580" t="s">
        <v>971</v>
      </c>
      <c r="E2580">
        <v>9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 s="42">
        <v>46267</v>
      </c>
      <c r="B2581">
        <v>10</v>
      </c>
      <c r="C2581" t="s">
        <v>1001</v>
      </c>
      <c r="D2581" t="s">
        <v>983</v>
      </c>
      <c r="E2581">
        <v>1</v>
      </c>
      <c r="F2581">
        <v>1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 s="42">
        <v>46274</v>
      </c>
      <c r="B2582">
        <v>10</v>
      </c>
      <c r="C2582" t="s">
        <v>964</v>
      </c>
      <c r="D2582" t="s">
        <v>975</v>
      </c>
      <c r="E2582">
        <v>3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 s="42">
        <v>46269</v>
      </c>
      <c r="B2583">
        <v>13</v>
      </c>
      <c r="C2583" t="s">
        <v>986</v>
      </c>
      <c r="D2583" t="s">
        <v>976</v>
      </c>
      <c r="E2583">
        <v>254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 s="42">
        <v>46274</v>
      </c>
      <c r="B2584">
        <v>15</v>
      </c>
      <c r="C2584" t="s">
        <v>986</v>
      </c>
      <c r="D2584" t="s">
        <v>963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 s="42">
        <v>46273</v>
      </c>
      <c r="B2585">
        <v>15</v>
      </c>
      <c r="C2585" t="s">
        <v>1098</v>
      </c>
      <c r="D2585" t="s">
        <v>973</v>
      </c>
      <c r="E2585">
        <v>28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 s="42">
        <v>46276</v>
      </c>
      <c r="B2586">
        <v>8</v>
      </c>
      <c r="C2586" t="s">
        <v>986</v>
      </c>
      <c r="D2586" t="s">
        <v>970</v>
      </c>
      <c r="E2586">
        <v>5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 s="42">
        <v>46266</v>
      </c>
      <c r="B2587">
        <v>8</v>
      </c>
      <c r="C2587" t="s">
        <v>972</v>
      </c>
      <c r="D2587" t="s">
        <v>973</v>
      </c>
      <c r="E2587">
        <v>29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 s="42">
        <v>46276</v>
      </c>
      <c r="B2588">
        <v>9</v>
      </c>
      <c r="C2588" t="s">
        <v>958</v>
      </c>
      <c r="D2588" t="s">
        <v>975</v>
      </c>
      <c r="E2588">
        <v>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 s="42">
        <v>46274</v>
      </c>
      <c r="B2589">
        <v>11</v>
      </c>
      <c r="C2589" t="s">
        <v>958</v>
      </c>
      <c r="D2589" t="s">
        <v>3</v>
      </c>
      <c r="E2589">
        <v>40</v>
      </c>
      <c r="F2589">
        <v>40</v>
      </c>
      <c r="G2589">
        <v>38</v>
      </c>
      <c r="H2589">
        <v>0</v>
      </c>
      <c r="I2589">
        <v>0</v>
      </c>
      <c r="J2589">
        <v>0</v>
      </c>
    </row>
    <row r="2590" spans="1:10" x14ac:dyDescent="0.25">
      <c r="A2590" s="42">
        <v>46269</v>
      </c>
      <c r="B2590">
        <v>10</v>
      </c>
      <c r="C2590" t="s">
        <v>958</v>
      </c>
      <c r="D2590" t="s">
        <v>959</v>
      </c>
      <c r="E2590">
        <v>114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 s="42">
        <v>46267</v>
      </c>
      <c r="B2591">
        <v>14</v>
      </c>
      <c r="C2591" t="s">
        <v>1085</v>
      </c>
      <c r="D2591" t="s">
        <v>983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 s="42">
        <v>46268</v>
      </c>
      <c r="B2592">
        <v>14</v>
      </c>
      <c r="C2592" t="s">
        <v>972</v>
      </c>
      <c r="D2592" t="s">
        <v>970</v>
      </c>
      <c r="E2592">
        <v>4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 s="42">
        <v>46273</v>
      </c>
      <c r="B2593">
        <v>8</v>
      </c>
      <c r="C2593" t="s">
        <v>972</v>
      </c>
      <c r="D2593" t="s">
        <v>959</v>
      </c>
      <c r="E2593">
        <v>9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 s="42">
        <v>46274</v>
      </c>
      <c r="B2594">
        <v>9</v>
      </c>
      <c r="C2594" t="s">
        <v>998</v>
      </c>
      <c r="D2594" t="s">
        <v>3</v>
      </c>
      <c r="E2594">
        <v>2</v>
      </c>
      <c r="F2594">
        <v>2</v>
      </c>
      <c r="G2594">
        <v>0</v>
      </c>
      <c r="H2594">
        <v>2</v>
      </c>
      <c r="I2594">
        <v>0</v>
      </c>
      <c r="J2594">
        <v>0</v>
      </c>
    </row>
    <row r="2595" spans="1:10" x14ac:dyDescent="0.25">
      <c r="A2595" s="42">
        <v>46268</v>
      </c>
      <c r="B2595">
        <v>8</v>
      </c>
      <c r="C2595" t="s">
        <v>972</v>
      </c>
      <c r="D2595" t="s">
        <v>973</v>
      </c>
      <c r="E2595">
        <v>30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 s="42">
        <v>46275</v>
      </c>
      <c r="B2596">
        <v>10</v>
      </c>
      <c r="C2596" t="s">
        <v>958</v>
      </c>
      <c r="D2596" t="s">
        <v>977</v>
      </c>
      <c r="E2596">
        <v>9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 s="42">
        <v>46268</v>
      </c>
      <c r="B2597">
        <v>9</v>
      </c>
      <c r="C2597" t="s">
        <v>962</v>
      </c>
      <c r="D2597" t="s">
        <v>970</v>
      </c>
      <c r="E2597">
        <v>11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 s="42">
        <v>46276</v>
      </c>
      <c r="B2598">
        <v>11</v>
      </c>
      <c r="C2598" t="s">
        <v>960</v>
      </c>
      <c r="D2598" t="s">
        <v>971</v>
      </c>
      <c r="E2598">
        <v>17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 s="42">
        <v>46268</v>
      </c>
      <c r="B2599">
        <v>14</v>
      </c>
      <c r="C2599" t="s">
        <v>972</v>
      </c>
      <c r="D2599" t="s">
        <v>979</v>
      </c>
      <c r="E2599">
        <v>20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 s="42">
        <v>46267</v>
      </c>
      <c r="B2600">
        <v>10</v>
      </c>
      <c r="C2600" t="s">
        <v>984</v>
      </c>
      <c r="D2600" t="s">
        <v>982</v>
      </c>
      <c r="E2600">
        <v>7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 s="42">
        <v>46269</v>
      </c>
      <c r="B2601">
        <v>9</v>
      </c>
      <c r="C2601" t="s">
        <v>1098</v>
      </c>
      <c r="D2601" t="s">
        <v>977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 s="42">
        <v>46266</v>
      </c>
      <c r="B2602">
        <v>13</v>
      </c>
      <c r="C2602" t="s">
        <v>978</v>
      </c>
      <c r="D2602" t="s">
        <v>967</v>
      </c>
      <c r="E2602">
        <v>37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 s="42">
        <v>46274</v>
      </c>
      <c r="B2603">
        <v>10</v>
      </c>
      <c r="C2603" t="s">
        <v>1000</v>
      </c>
      <c r="D2603" t="s">
        <v>961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 s="42">
        <v>46267</v>
      </c>
      <c r="B2604">
        <v>16</v>
      </c>
      <c r="C2604" t="s">
        <v>978</v>
      </c>
      <c r="D2604" t="s">
        <v>974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 s="42">
        <v>46267</v>
      </c>
      <c r="B2605">
        <v>11</v>
      </c>
      <c r="C2605" t="s">
        <v>1085</v>
      </c>
      <c r="D2605" t="s">
        <v>967</v>
      </c>
      <c r="E2605">
        <v>149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 s="42">
        <v>46268</v>
      </c>
      <c r="B2606">
        <v>9</v>
      </c>
      <c r="C2606" t="s">
        <v>966</v>
      </c>
      <c r="D2606" t="s">
        <v>963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 s="42">
        <v>46268</v>
      </c>
      <c r="B2607">
        <v>10</v>
      </c>
      <c r="C2607" t="s">
        <v>962</v>
      </c>
      <c r="D2607" t="s">
        <v>977</v>
      </c>
      <c r="E2607">
        <v>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 s="42">
        <v>46267</v>
      </c>
      <c r="B2608">
        <v>8</v>
      </c>
      <c r="C2608" t="s">
        <v>972</v>
      </c>
      <c r="D2608" t="s">
        <v>982</v>
      </c>
      <c r="E2608">
        <v>46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 s="42">
        <v>46276</v>
      </c>
      <c r="B2609">
        <v>15</v>
      </c>
      <c r="C2609" t="s">
        <v>958</v>
      </c>
      <c r="D2609" t="s">
        <v>982</v>
      </c>
      <c r="E2609">
        <v>397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 s="42">
        <v>46275</v>
      </c>
      <c r="B2610">
        <v>15</v>
      </c>
      <c r="C2610" t="s">
        <v>958</v>
      </c>
      <c r="D2610" t="s">
        <v>971</v>
      </c>
      <c r="E2610">
        <v>26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 s="42">
        <v>46266</v>
      </c>
      <c r="B2611">
        <v>11</v>
      </c>
      <c r="C2611" t="s">
        <v>986</v>
      </c>
      <c r="D2611" t="s">
        <v>975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 s="42">
        <v>46274</v>
      </c>
      <c r="B2612">
        <v>11</v>
      </c>
      <c r="C2612" t="s">
        <v>958</v>
      </c>
      <c r="D2612" t="s">
        <v>965</v>
      </c>
      <c r="E2612">
        <v>103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 s="42">
        <v>46269</v>
      </c>
      <c r="B2613">
        <v>9</v>
      </c>
      <c r="C2613" t="s">
        <v>978</v>
      </c>
      <c r="D2613" t="s">
        <v>3</v>
      </c>
      <c r="E2613">
        <v>38</v>
      </c>
      <c r="F2613">
        <v>38</v>
      </c>
      <c r="G2613">
        <v>18</v>
      </c>
      <c r="H2613">
        <v>16</v>
      </c>
      <c r="I2613">
        <v>0</v>
      </c>
      <c r="J2613">
        <v>0</v>
      </c>
    </row>
    <row r="2614" spans="1:10" x14ac:dyDescent="0.25">
      <c r="A2614" s="42">
        <v>46268</v>
      </c>
      <c r="B2614">
        <v>10</v>
      </c>
      <c r="C2614" t="s">
        <v>972</v>
      </c>
      <c r="D2614" t="s">
        <v>963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 s="42">
        <v>46273</v>
      </c>
      <c r="B2615">
        <v>11</v>
      </c>
      <c r="C2615" t="s">
        <v>998</v>
      </c>
      <c r="D2615" t="s">
        <v>967</v>
      </c>
      <c r="E2615">
        <v>361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 s="42">
        <v>46275</v>
      </c>
      <c r="B2616">
        <v>16</v>
      </c>
      <c r="C2616" t="s">
        <v>1528</v>
      </c>
      <c r="D2616" t="s">
        <v>973</v>
      </c>
      <c r="E2616">
        <v>10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 s="42">
        <v>46276</v>
      </c>
      <c r="B2617">
        <v>9</v>
      </c>
      <c r="C2617" t="s">
        <v>1098</v>
      </c>
      <c r="D2617" t="s">
        <v>959</v>
      </c>
      <c r="E2617">
        <v>13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 s="42">
        <v>46275</v>
      </c>
      <c r="B2618">
        <v>9</v>
      </c>
      <c r="C2618" t="s">
        <v>972</v>
      </c>
      <c r="D2618" t="s">
        <v>970</v>
      </c>
      <c r="E2618">
        <v>10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 s="42">
        <v>46266</v>
      </c>
      <c r="B2619">
        <v>9</v>
      </c>
      <c r="C2619" t="s">
        <v>998</v>
      </c>
      <c r="D2619" t="s">
        <v>983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 s="42">
        <v>46268</v>
      </c>
      <c r="B2620">
        <v>9</v>
      </c>
      <c r="C2620" t="s">
        <v>1098</v>
      </c>
      <c r="D2620" t="s">
        <v>970</v>
      </c>
      <c r="E2620">
        <v>5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 s="42">
        <v>46266</v>
      </c>
      <c r="B2621">
        <v>14</v>
      </c>
      <c r="C2621" t="s">
        <v>966</v>
      </c>
      <c r="D2621" t="s">
        <v>967</v>
      </c>
      <c r="E2621">
        <v>862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 s="42">
        <v>46276</v>
      </c>
      <c r="B2622">
        <v>14</v>
      </c>
      <c r="C2622" t="s">
        <v>958</v>
      </c>
      <c r="D2622" t="s">
        <v>3</v>
      </c>
      <c r="E2622">
        <v>19</v>
      </c>
      <c r="F2622">
        <v>19</v>
      </c>
      <c r="G2622">
        <v>17</v>
      </c>
      <c r="H2622">
        <v>2</v>
      </c>
      <c r="I2622">
        <v>0</v>
      </c>
      <c r="J2622">
        <v>0</v>
      </c>
    </row>
    <row r="2623" spans="1:10" x14ac:dyDescent="0.25">
      <c r="A2623" s="42">
        <v>46275</v>
      </c>
      <c r="B2623">
        <v>16</v>
      </c>
      <c r="C2623" t="s">
        <v>1000</v>
      </c>
      <c r="D2623" t="s">
        <v>973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 s="42">
        <v>46267</v>
      </c>
      <c r="B2624">
        <v>13</v>
      </c>
      <c r="C2624" t="s">
        <v>960</v>
      </c>
      <c r="D2624" t="s">
        <v>967</v>
      </c>
      <c r="E2624">
        <v>36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 s="42">
        <v>46267</v>
      </c>
      <c r="B2625">
        <v>16</v>
      </c>
      <c r="C2625" t="s">
        <v>964</v>
      </c>
      <c r="D2625" t="s">
        <v>980</v>
      </c>
      <c r="E2625">
        <v>30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 s="42">
        <v>46276</v>
      </c>
      <c r="B2626">
        <v>12</v>
      </c>
      <c r="C2626" t="s">
        <v>966</v>
      </c>
      <c r="D2626" t="s">
        <v>980</v>
      </c>
      <c r="E2626">
        <v>4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 s="42">
        <v>46274</v>
      </c>
      <c r="B2627">
        <v>12</v>
      </c>
      <c r="C2627" t="s">
        <v>964</v>
      </c>
      <c r="D2627" t="s">
        <v>959</v>
      </c>
      <c r="E2627">
        <v>181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 s="42">
        <v>46274</v>
      </c>
      <c r="B2628">
        <v>11</v>
      </c>
      <c r="C2628" t="s">
        <v>978</v>
      </c>
      <c r="D2628" t="s">
        <v>975</v>
      </c>
      <c r="E2628">
        <v>6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 s="42">
        <v>46275</v>
      </c>
      <c r="B2629">
        <v>12</v>
      </c>
      <c r="C2629" t="s">
        <v>960</v>
      </c>
      <c r="D2629" t="s">
        <v>959</v>
      </c>
      <c r="E2629">
        <v>32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 s="42">
        <v>46276</v>
      </c>
      <c r="B2630">
        <v>14</v>
      </c>
      <c r="C2630" t="s">
        <v>958</v>
      </c>
      <c r="D2630" t="s">
        <v>965</v>
      </c>
      <c r="E2630">
        <v>126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 s="42">
        <v>46276</v>
      </c>
      <c r="B2631">
        <v>14</v>
      </c>
      <c r="C2631" t="s">
        <v>1528</v>
      </c>
      <c r="D2631" t="s">
        <v>974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 s="42">
        <v>46274</v>
      </c>
      <c r="B2632">
        <v>15</v>
      </c>
      <c r="C2632" t="s">
        <v>978</v>
      </c>
      <c r="D2632" t="s">
        <v>975</v>
      </c>
      <c r="E2632">
        <v>11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 s="42">
        <v>46266</v>
      </c>
      <c r="B2633">
        <v>9</v>
      </c>
      <c r="C2633" t="s">
        <v>1098</v>
      </c>
      <c r="D2633" t="s">
        <v>969</v>
      </c>
      <c r="E2633">
        <v>1</v>
      </c>
      <c r="F2633">
        <v>1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 s="42">
        <v>46273</v>
      </c>
      <c r="B2634">
        <v>15</v>
      </c>
      <c r="C2634" t="s">
        <v>1015</v>
      </c>
      <c r="D2634" t="s">
        <v>973</v>
      </c>
      <c r="E2634">
        <v>36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 s="42">
        <v>46267</v>
      </c>
      <c r="B2635">
        <v>8</v>
      </c>
      <c r="C2635" t="s">
        <v>1085</v>
      </c>
      <c r="D2635" t="s">
        <v>967</v>
      </c>
      <c r="E2635">
        <v>42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 s="42">
        <v>46275</v>
      </c>
      <c r="B2636">
        <v>10</v>
      </c>
      <c r="C2636" t="s">
        <v>966</v>
      </c>
      <c r="D2636" t="s">
        <v>976</v>
      </c>
      <c r="E2636">
        <v>810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 s="42">
        <v>46274</v>
      </c>
      <c r="B2637">
        <v>12</v>
      </c>
      <c r="C2637" t="s">
        <v>978</v>
      </c>
      <c r="D2637" t="s">
        <v>963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 s="42">
        <v>46273</v>
      </c>
      <c r="B2638">
        <v>13</v>
      </c>
      <c r="C2638" t="s">
        <v>978</v>
      </c>
      <c r="D2638" t="s">
        <v>3</v>
      </c>
      <c r="E2638">
        <v>14</v>
      </c>
      <c r="F2638">
        <v>14</v>
      </c>
      <c r="G2638">
        <v>11</v>
      </c>
      <c r="H2638">
        <v>0</v>
      </c>
      <c r="I2638">
        <v>0</v>
      </c>
      <c r="J2638">
        <v>0</v>
      </c>
    </row>
    <row r="2639" spans="1:10" x14ac:dyDescent="0.25">
      <c r="A2639" s="42">
        <v>46276</v>
      </c>
      <c r="B2639">
        <v>15</v>
      </c>
      <c r="C2639" t="s">
        <v>964</v>
      </c>
      <c r="D2639" t="s">
        <v>963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 s="42">
        <v>46266</v>
      </c>
      <c r="B2640">
        <v>8</v>
      </c>
      <c r="C2640" t="s">
        <v>999</v>
      </c>
      <c r="D2640" t="s">
        <v>976</v>
      </c>
      <c r="E2640">
        <v>227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 s="42">
        <v>46269</v>
      </c>
      <c r="B2641">
        <v>14</v>
      </c>
      <c r="C2641" t="s">
        <v>986</v>
      </c>
      <c r="D2641" t="s">
        <v>975</v>
      </c>
      <c r="E2641">
        <v>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 s="42">
        <v>46267</v>
      </c>
      <c r="B2642">
        <v>12</v>
      </c>
      <c r="C2642" t="s">
        <v>962</v>
      </c>
      <c r="D2642" t="s">
        <v>976</v>
      </c>
      <c r="E2642">
        <v>230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 s="42">
        <v>46276</v>
      </c>
      <c r="B2643">
        <v>14</v>
      </c>
      <c r="C2643" t="s">
        <v>978</v>
      </c>
      <c r="D2643" t="s">
        <v>640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 s="42">
        <v>46274</v>
      </c>
      <c r="B2644">
        <v>14</v>
      </c>
      <c r="C2644" t="s">
        <v>978</v>
      </c>
      <c r="D2644" t="s">
        <v>965</v>
      </c>
      <c r="E2644">
        <v>26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 s="42">
        <v>46266</v>
      </c>
      <c r="B2645">
        <v>8</v>
      </c>
      <c r="C2645" t="s">
        <v>986</v>
      </c>
      <c r="D2645" t="s">
        <v>976</v>
      </c>
      <c r="E2645">
        <v>604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 s="42">
        <v>46269</v>
      </c>
      <c r="B2646">
        <v>9</v>
      </c>
      <c r="C2646" t="s">
        <v>1015</v>
      </c>
      <c r="D2646" t="s">
        <v>973</v>
      </c>
      <c r="E2646">
        <v>68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 s="42">
        <v>46275</v>
      </c>
      <c r="B2647">
        <v>16</v>
      </c>
      <c r="C2647" t="s">
        <v>1015</v>
      </c>
      <c r="D2647" t="s">
        <v>3</v>
      </c>
      <c r="E2647">
        <v>8</v>
      </c>
      <c r="F2647">
        <v>8</v>
      </c>
      <c r="G2647">
        <v>3</v>
      </c>
      <c r="H2647">
        <v>2</v>
      </c>
      <c r="I2647">
        <v>0</v>
      </c>
      <c r="J2647">
        <v>0</v>
      </c>
    </row>
    <row r="2648" spans="1:10" x14ac:dyDescent="0.25">
      <c r="A2648" s="42">
        <v>46274</v>
      </c>
      <c r="B2648">
        <v>10</v>
      </c>
      <c r="C2648" t="s">
        <v>1015</v>
      </c>
      <c r="D2648" t="s">
        <v>977</v>
      </c>
      <c r="E2648">
        <v>29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 s="42">
        <v>46275</v>
      </c>
      <c r="B2649">
        <v>16</v>
      </c>
      <c r="C2649" t="s">
        <v>958</v>
      </c>
      <c r="D2649" t="s">
        <v>970</v>
      </c>
      <c r="E2649">
        <v>37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 s="42">
        <v>46273</v>
      </c>
      <c r="B2650">
        <v>14</v>
      </c>
      <c r="C2650" t="s">
        <v>986</v>
      </c>
      <c r="D2650" t="s">
        <v>980</v>
      </c>
      <c r="E2650">
        <v>5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 s="42">
        <v>46274</v>
      </c>
      <c r="B2651">
        <v>10</v>
      </c>
      <c r="C2651" t="s">
        <v>958</v>
      </c>
      <c r="D2651" t="s">
        <v>982</v>
      </c>
      <c r="E2651">
        <v>451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 s="42">
        <v>46275</v>
      </c>
      <c r="B2652">
        <v>8</v>
      </c>
      <c r="C2652" t="s">
        <v>958</v>
      </c>
      <c r="D2652" t="s">
        <v>976</v>
      </c>
      <c r="E2652">
        <v>289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 s="42">
        <v>46275</v>
      </c>
      <c r="B2653">
        <v>14</v>
      </c>
      <c r="C2653" t="s">
        <v>958</v>
      </c>
      <c r="D2653" t="s">
        <v>963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 s="42">
        <v>46276</v>
      </c>
      <c r="B2654">
        <v>8</v>
      </c>
      <c r="C2654" t="s">
        <v>958</v>
      </c>
      <c r="D2654" t="s">
        <v>961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 s="42">
        <v>46276</v>
      </c>
      <c r="B2655">
        <v>12</v>
      </c>
      <c r="C2655" t="s">
        <v>960</v>
      </c>
      <c r="D2655" t="s">
        <v>965</v>
      </c>
      <c r="E2655">
        <v>14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 s="42">
        <v>46269</v>
      </c>
      <c r="B2656">
        <v>8</v>
      </c>
      <c r="C2656" t="s">
        <v>966</v>
      </c>
      <c r="D2656" t="s">
        <v>959</v>
      </c>
      <c r="E2656">
        <v>95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5">
      <c r="A2657" s="42">
        <v>46273</v>
      </c>
      <c r="B2657">
        <v>15</v>
      </c>
      <c r="C2657" t="s">
        <v>960</v>
      </c>
      <c r="D2657" t="s">
        <v>977</v>
      </c>
      <c r="E2657">
        <v>3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 s="42">
        <v>46267</v>
      </c>
      <c r="B2658">
        <v>10</v>
      </c>
      <c r="C2658" t="s">
        <v>1000</v>
      </c>
      <c r="D2658" t="s">
        <v>963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 s="42">
        <v>46274</v>
      </c>
      <c r="B2659">
        <v>10</v>
      </c>
      <c r="C2659" t="s">
        <v>986</v>
      </c>
      <c r="D2659" t="s">
        <v>973</v>
      </c>
      <c r="E2659">
        <v>230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 s="42">
        <v>46269</v>
      </c>
      <c r="B2660">
        <v>14</v>
      </c>
      <c r="C2660" t="s">
        <v>998</v>
      </c>
      <c r="D2660" t="s">
        <v>959</v>
      </c>
      <c r="E2660">
        <v>27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 s="42">
        <v>46274</v>
      </c>
      <c r="B2661">
        <v>11</v>
      </c>
      <c r="C2661" t="s">
        <v>966</v>
      </c>
      <c r="D2661" t="s">
        <v>967</v>
      </c>
      <c r="E2661">
        <v>303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 s="42">
        <v>46275</v>
      </c>
      <c r="B2662">
        <v>11</v>
      </c>
      <c r="C2662" t="s">
        <v>968</v>
      </c>
      <c r="D2662" t="s">
        <v>982</v>
      </c>
      <c r="E2662">
        <v>94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 s="42">
        <v>46267</v>
      </c>
      <c r="B2663">
        <v>15</v>
      </c>
      <c r="C2663" t="s">
        <v>972</v>
      </c>
      <c r="D2663" t="s">
        <v>976</v>
      </c>
      <c r="E2663">
        <v>77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 s="42">
        <v>46274</v>
      </c>
      <c r="B2664">
        <v>9</v>
      </c>
      <c r="C2664" t="s">
        <v>1098</v>
      </c>
      <c r="D2664" t="s">
        <v>963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 s="42">
        <v>46275</v>
      </c>
      <c r="B2665">
        <v>14</v>
      </c>
      <c r="C2665" t="s">
        <v>958</v>
      </c>
      <c r="D2665" t="s">
        <v>980</v>
      </c>
      <c r="E2665">
        <v>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 s="42">
        <v>46274</v>
      </c>
      <c r="B2666">
        <v>9</v>
      </c>
      <c r="C2666" t="s">
        <v>960</v>
      </c>
      <c r="D2666" t="s">
        <v>967</v>
      </c>
      <c r="E2666">
        <v>112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 s="42">
        <v>46276</v>
      </c>
      <c r="B2667">
        <v>15</v>
      </c>
      <c r="C2667" t="s">
        <v>978</v>
      </c>
      <c r="D2667" t="s">
        <v>980</v>
      </c>
      <c r="E2667">
        <v>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 s="42">
        <v>46275</v>
      </c>
      <c r="B2668">
        <v>8</v>
      </c>
      <c r="C2668" t="s">
        <v>960</v>
      </c>
      <c r="D2668" t="s">
        <v>982</v>
      </c>
      <c r="E2668">
        <v>41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 s="42">
        <v>46275</v>
      </c>
      <c r="B2669">
        <v>10</v>
      </c>
      <c r="C2669" t="s">
        <v>972</v>
      </c>
      <c r="D2669" t="s">
        <v>640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 s="42">
        <v>46268</v>
      </c>
      <c r="B2670">
        <v>12</v>
      </c>
      <c r="C2670" t="s">
        <v>968</v>
      </c>
      <c r="D2670" t="s">
        <v>3</v>
      </c>
      <c r="E2670">
        <v>23</v>
      </c>
      <c r="F2670">
        <v>23</v>
      </c>
      <c r="G2670">
        <v>14</v>
      </c>
      <c r="H2670">
        <v>2</v>
      </c>
      <c r="I2670">
        <v>0</v>
      </c>
      <c r="J2670">
        <v>0</v>
      </c>
    </row>
    <row r="2671" spans="1:10" x14ac:dyDescent="0.25">
      <c r="A2671" s="42">
        <v>46266</v>
      </c>
      <c r="B2671">
        <v>10</v>
      </c>
      <c r="C2671" t="s">
        <v>986</v>
      </c>
      <c r="D2671" t="s">
        <v>970</v>
      </c>
      <c r="E2671">
        <v>25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 s="42">
        <v>46266</v>
      </c>
      <c r="B2672">
        <v>16</v>
      </c>
      <c r="C2672" t="s">
        <v>964</v>
      </c>
      <c r="D2672" t="s">
        <v>965</v>
      </c>
      <c r="E2672">
        <v>40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 s="42">
        <v>46269</v>
      </c>
      <c r="B2673">
        <v>15</v>
      </c>
      <c r="C2673" t="s">
        <v>964</v>
      </c>
      <c r="D2673" t="s">
        <v>975</v>
      </c>
      <c r="E2673">
        <v>6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5">
      <c r="A2674" s="42">
        <v>46266</v>
      </c>
      <c r="B2674">
        <v>12</v>
      </c>
      <c r="C2674" t="s">
        <v>986</v>
      </c>
      <c r="D2674" t="s">
        <v>982</v>
      </c>
      <c r="E2674">
        <v>82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 s="42">
        <v>46274</v>
      </c>
      <c r="B2675">
        <v>12</v>
      </c>
      <c r="C2675" t="s">
        <v>962</v>
      </c>
      <c r="D2675" t="s">
        <v>3</v>
      </c>
      <c r="E2675">
        <v>31</v>
      </c>
      <c r="F2675">
        <v>31</v>
      </c>
      <c r="G2675">
        <v>23</v>
      </c>
      <c r="H2675">
        <v>0</v>
      </c>
      <c r="I2675">
        <v>0</v>
      </c>
      <c r="J2675">
        <v>0</v>
      </c>
    </row>
    <row r="2676" spans="1:10" x14ac:dyDescent="0.25">
      <c r="A2676" s="42">
        <v>46268</v>
      </c>
      <c r="B2676">
        <v>10</v>
      </c>
      <c r="C2676" t="s">
        <v>964</v>
      </c>
      <c r="D2676" t="s">
        <v>967</v>
      </c>
      <c r="E2676">
        <v>700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 s="42">
        <v>46274</v>
      </c>
      <c r="B2677">
        <v>9</v>
      </c>
      <c r="C2677" t="s">
        <v>1098</v>
      </c>
      <c r="D2677" t="s">
        <v>965</v>
      </c>
      <c r="E2677">
        <v>20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 s="42">
        <v>46267</v>
      </c>
      <c r="B2678">
        <v>9</v>
      </c>
      <c r="C2678" t="s">
        <v>1015</v>
      </c>
      <c r="D2678" t="s">
        <v>970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 s="42">
        <v>46266</v>
      </c>
      <c r="B2679">
        <v>15</v>
      </c>
      <c r="C2679" t="s">
        <v>986</v>
      </c>
      <c r="D2679" t="s">
        <v>970</v>
      </c>
      <c r="E2679">
        <v>13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 s="42">
        <v>46268</v>
      </c>
      <c r="B2680">
        <v>16</v>
      </c>
      <c r="C2680" t="s">
        <v>964</v>
      </c>
      <c r="D2680" t="s">
        <v>965</v>
      </c>
      <c r="E2680">
        <v>84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 s="42">
        <v>46266</v>
      </c>
      <c r="B2681">
        <v>13</v>
      </c>
      <c r="C2681" t="s">
        <v>960</v>
      </c>
      <c r="D2681" t="s">
        <v>961</v>
      </c>
      <c r="E2681">
        <v>4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25">
      <c r="A2682" s="42">
        <v>46273</v>
      </c>
      <c r="B2682">
        <v>13</v>
      </c>
      <c r="C2682" t="s">
        <v>972</v>
      </c>
      <c r="D2682" t="s">
        <v>982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 s="42">
        <v>46274</v>
      </c>
      <c r="B2683">
        <v>15</v>
      </c>
      <c r="C2683" t="s">
        <v>1000</v>
      </c>
      <c r="D2683" t="s">
        <v>982</v>
      </c>
      <c r="E2683">
        <v>6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5">
      <c r="A2684" s="42">
        <v>46266</v>
      </c>
      <c r="B2684">
        <v>15</v>
      </c>
      <c r="C2684" t="s">
        <v>978</v>
      </c>
      <c r="D2684" t="s">
        <v>965</v>
      </c>
      <c r="E2684">
        <v>88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 s="42">
        <v>46269</v>
      </c>
      <c r="B2685">
        <v>9</v>
      </c>
      <c r="C2685" t="s">
        <v>958</v>
      </c>
      <c r="D2685" t="s">
        <v>970</v>
      </c>
      <c r="E2685">
        <v>16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 s="42">
        <v>46269</v>
      </c>
      <c r="B2686">
        <v>10</v>
      </c>
      <c r="C2686" t="s">
        <v>986</v>
      </c>
      <c r="D2686" t="s">
        <v>965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 s="42">
        <v>46276</v>
      </c>
      <c r="B2687">
        <v>11</v>
      </c>
      <c r="C2687" t="s">
        <v>968</v>
      </c>
      <c r="D2687" t="s">
        <v>976</v>
      </c>
      <c r="E2687">
        <v>369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 s="42">
        <v>46276</v>
      </c>
      <c r="B2688">
        <v>11</v>
      </c>
      <c r="C2688" t="s">
        <v>960</v>
      </c>
      <c r="D2688" t="s">
        <v>3</v>
      </c>
      <c r="E2688">
        <v>13</v>
      </c>
      <c r="F2688">
        <v>13</v>
      </c>
      <c r="G2688">
        <v>11</v>
      </c>
      <c r="H2688">
        <v>0</v>
      </c>
      <c r="I2688">
        <v>0</v>
      </c>
      <c r="J2688">
        <v>0</v>
      </c>
    </row>
    <row r="2689" spans="1:10" x14ac:dyDescent="0.25">
      <c r="A2689" s="42">
        <v>46266</v>
      </c>
      <c r="B2689">
        <v>10</v>
      </c>
      <c r="C2689" t="s">
        <v>962</v>
      </c>
      <c r="D2689" t="s">
        <v>971</v>
      </c>
      <c r="E2689">
        <v>14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 s="42">
        <v>46276</v>
      </c>
      <c r="B2690">
        <v>12</v>
      </c>
      <c r="C2690" t="s">
        <v>962</v>
      </c>
      <c r="D2690" t="s">
        <v>965</v>
      </c>
      <c r="E2690">
        <v>86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 s="42">
        <v>46276</v>
      </c>
      <c r="B2691">
        <v>8</v>
      </c>
      <c r="C2691" t="s">
        <v>960</v>
      </c>
      <c r="D2691" t="s">
        <v>973</v>
      </c>
      <c r="E2691">
        <v>113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 s="42">
        <v>46268</v>
      </c>
      <c r="B2692">
        <v>13</v>
      </c>
      <c r="C2692" t="s">
        <v>966</v>
      </c>
      <c r="D2692" t="s">
        <v>967</v>
      </c>
      <c r="E2692">
        <v>31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 s="42">
        <v>46268</v>
      </c>
      <c r="B2693">
        <v>11</v>
      </c>
      <c r="C2693" t="s">
        <v>1098</v>
      </c>
      <c r="D2693" t="s">
        <v>971</v>
      </c>
      <c r="E2693">
        <v>3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 s="42">
        <v>46269</v>
      </c>
      <c r="B2694">
        <v>13</v>
      </c>
      <c r="C2694" t="s">
        <v>986</v>
      </c>
      <c r="D2694" t="s">
        <v>973</v>
      </c>
      <c r="E2694">
        <v>80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 s="42">
        <v>46273</v>
      </c>
      <c r="B2695">
        <v>9</v>
      </c>
      <c r="C2695" t="s">
        <v>972</v>
      </c>
      <c r="D2695" t="s">
        <v>640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 s="42">
        <v>46273</v>
      </c>
      <c r="B2696">
        <v>16</v>
      </c>
      <c r="C2696" t="s">
        <v>1015</v>
      </c>
      <c r="D2696" t="s">
        <v>965</v>
      </c>
      <c r="E2696">
        <v>19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 s="42">
        <v>46273</v>
      </c>
      <c r="B2697">
        <v>10</v>
      </c>
      <c r="C2697" t="s">
        <v>966</v>
      </c>
      <c r="D2697" t="s">
        <v>3</v>
      </c>
      <c r="E2697">
        <v>11</v>
      </c>
      <c r="F2697">
        <v>11</v>
      </c>
      <c r="G2697">
        <v>10</v>
      </c>
      <c r="H2697">
        <v>0</v>
      </c>
      <c r="I2697">
        <v>0</v>
      </c>
      <c r="J2697">
        <v>0</v>
      </c>
    </row>
    <row r="2698" spans="1:10" x14ac:dyDescent="0.25">
      <c r="A2698" s="42">
        <v>46276</v>
      </c>
      <c r="B2698">
        <v>12</v>
      </c>
      <c r="C2698" t="s">
        <v>978</v>
      </c>
      <c r="D2698" t="s">
        <v>982</v>
      </c>
      <c r="E2698">
        <v>820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25">
      <c r="A2699" s="42">
        <v>46275</v>
      </c>
      <c r="B2699">
        <v>10</v>
      </c>
      <c r="C2699" t="s">
        <v>964</v>
      </c>
      <c r="D2699" t="s">
        <v>3</v>
      </c>
      <c r="E2699">
        <v>18</v>
      </c>
      <c r="F2699">
        <v>18</v>
      </c>
      <c r="G2699">
        <v>14</v>
      </c>
      <c r="H2699">
        <v>2</v>
      </c>
      <c r="I2699">
        <v>0</v>
      </c>
      <c r="J2699">
        <v>0</v>
      </c>
    </row>
    <row r="2700" spans="1:10" x14ac:dyDescent="0.25">
      <c r="A2700" s="42">
        <v>46268</v>
      </c>
      <c r="B2700">
        <v>15</v>
      </c>
      <c r="C2700" t="s">
        <v>964</v>
      </c>
      <c r="D2700" t="s">
        <v>982</v>
      </c>
      <c r="E2700">
        <v>832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5">
      <c r="A2701" s="42">
        <v>46274</v>
      </c>
      <c r="B2701">
        <v>12</v>
      </c>
      <c r="C2701" t="s">
        <v>960</v>
      </c>
      <c r="D2701" t="s">
        <v>965</v>
      </c>
      <c r="E2701">
        <v>14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25">
      <c r="A2702" s="42">
        <v>46276</v>
      </c>
      <c r="B2702">
        <v>10</v>
      </c>
      <c r="C2702" t="s">
        <v>964</v>
      </c>
      <c r="D2702" t="s">
        <v>961</v>
      </c>
      <c r="E2702">
        <v>3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 s="42">
        <v>46267</v>
      </c>
      <c r="B2703">
        <v>11</v>
      </c>
      <c r="C2703" t="s">
        <v>986</v>
      </c>
      <c r="D2703" t="s">
        <v>980</v>
      </c>
      <c r="E2703">
        <v>3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25">
      <c r="A2704" s="42">
        <v>46274</v>
      </c>
      <c r="B2704">
        <v>13</v>
      </c>
      <c r="C2704" t="s">
        <v>1015</v>
      </c>
      <c r="D2704" t="s">
        <v>976</v>
      </c>
      <c r="E2704">
        <v>15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5">
      <c r="A2705" s="42">
        <v>46266</v>
      </c>
      <c r="B2705">
        <v>10</v>
      </c>
      <c r="C2705" t="s">
        <v>962</v>
      </c>
      <c r="D2705" t="s">
        <v>980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25">
      <c r="A2706" s="42">
        <v>46273</v>
      </c>
      <c r="B2706">
        <v>12</v>
      </c>
      <c r="C2706" t="s">
        <v>958</v>
      </c>
      <c r="D2706" t="s">
        <v>967</v>
      </c>
      <c r="E2706">
        <v>106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 s="42">
        <v>46269</v>
      </c>
      <c r="B2707">
        <v>14</v>
      </c>
      <c r="C2707" t="s">
        <v>966</v>
      </c>
      <c r="D2707" t="s">
        <v>963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25">
      <c r="A2708" s="42">
        <v>46274</v>
      </c>
      <c r="B2708">
        <v>15</v>
      </c>
      <c r="C2708" t="s">
        <v>958</v>
      </c>
      <c r="D2708" t="s">
        <v>979</v>
      </c>
      <c r="E2708">
        <v>11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5">
      <c r="A2709" s="42">
        <v>46266</v>
      </c>
      <c r="B2709">
        <v>13</v>
      </c>
      <c r="C2709" t="s">
        <v>960</v>
      </c>
      <c r="D2709" t="s">
        <v>970</v>
      </c>
      <c r="E2709">
        <v>4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 s="42">
        <v>46276</v>
      </c>
      <c r="B2710">
        <v>15</v>
      </c>
      <c r="C2710" t="s">
        <v>962</v>
      </c>
      <c r="D2710" t="s">
        <v>967</v>
      </c>
      <c r="E2710">
        <v>301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 s="42">
        <v>46274</v>
      </c>
      <c r="B2711">
        <v>9</v>
      </c>
      <c r="C2711" t="s">
        <v>966</v>
      </c>
      <c r="D2711" t="s">
        <v>970</v>
      </c>
      <c r="E2711">
        <v>16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 s="42">
        <v>46273</v>
      </c>
      <c r="B2712">
        <v>12</v>
      </c>
      <c r="C2712" t="s">
        <v>958</v>
      </c>
      <c r="D2712" t="s">
        <v>971</v>
      </c>
      <c r="E2712">
        <v>14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 s="42">
        <v>46275</v>
      </c>
      <c r="B2713">
        <v>8</v>
      </c>
      <c r="C2713" t="s">
        <v>968</v>
      </c>
      <c r="D2713" t="s">
        <v>963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 s="42">
        <v>46266</v>
      </c>
      <c r="B2714">
        <v>14</v>
      </c>
      <c r="C2714" t="s">
        <v>960</v>
      </c>
      <c r="D2714" t="s">
        <v>959</v>
      </c>
      <c r="E2714">
        <v>63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 s="42">
        <v>46274</v>
      </c>
      <c r="B2715">
        <v>14</v>
      </c>
      <c r="C2715" t="s">
        <v>960</v>
      </c>
      <c r="D2715" t="s">
        <v>979</v>
      </c>
      <c r="E2715">
        <v>9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 s="42">
        <v>46275</v>
      </c>
      <c r="B2716">
        <v>17</v>
      </c>
      <c r="C2716" t="s">
        <v>978</v>
      </c>
      <c r="D2716" t="s">
        <v>977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 s="42">
        <v>46266</v>
      </c>
      <c r="B2717">
        <v>13</v>
      </c>
      <c r="C2717" t="s">
        <v>960</v>
      </c>
      <c r="D2717" t="s">
        <v>3</v>
      </c>
      <c r="E2717">
        <v>42</v>
      </c>
      <c r="F2717">
        <v>42</v>
      </c>
      <c r="G2717">
        <v>39</v>
      </c>
      <c r="H2717">
        <v>2</v>
      </c>
      <c r="I2717">
        <v>0</v>
      </c>
      <c r="J2717">
        <v>0</v>
      </c>
    </row>
    <row r="2718" spans="1:10" x14ac:dyDescent="0.25">
      <c r="A2718" s="42">
        <v>46267</v>
      </c>
      <c r="B2718">
        <v>11</v>
      </c>
      <c r="C2718" t="s">
        <v>998</v>
      </c>
      <c r="D2718" t="s">
        <v>977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 s="42">
        <v>46275</v>
      </c>
      <c r="B2719">
        <v>9</v>
      </c>
      <c r="C2719" t="s">
        <v>962</v>
      </c>
      <c r="D2719" t="s">
        <v>971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 s="42">
        <v>46275</v>
      </c>
      <c r="B2720">
        <v>10</v>
      </c>
      <c r="C2720" t="s">
        <v>1528</v>
      </c>
      <c r="D2720" t="s">
        <v>965</v>
      </c>
      <c r="E2720">
        <v>46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 s="42">
        <v>46267</v>
      </c>
      <c r="B2721">
        <v>13</v>
      </c>
      <c r="C2721" t="s">
        <v>958</v>
      </c>
      <c r="D2721" t="s">
        <v>965</v>
      </c>
      <c r="E2721">
        <v>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5">
      <c r="A2722" s="42">
        <v>46274</v>
      </c>
      <c r="B2722">
        <v>12</v>
      </c>
      <c r="C2722" t="s">
        <v>958</v>
      </c>
      <c r="D2722" t="s">
        <v>961</v>
      </c>
      <c r="E2722">
        <v>8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5">
      <c r="A2723" s="42">
        <v>46269</v>
      </c>
      <c r="B2723">
        <v>10</v>
      </c>
      <c r="C2723" t="s">
        <v>1098</v>
      </c>
      <c r="D2723" t="s">
        <v>959</v>
      </c>
      <c r="E2723">
        <v>15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 s="42">
        <v>46267</v>
      </c>
      <c r="B2724">
        <v>11</v>
      </c>
      <c r="C2724" t="s">
        <v>960</v>
      </c>
      <c r="D2724" t="s">
        <v>1002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 s="42">
        <v>46273</v>
      </c>
      <c r="B2725">
        <v>9</v>
      </c>
      <c r="C2725" t="s">
        <v>1015</v>
      </c>
      <c r="D2725" t="s">
        <v>965</v>
      </c>
      <c r="E2725">
        <v>13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 s="42">
        <v>46273</v>
      </c>
      <c r="B2726">
        <v>12</v>
      </c>
      <c r="C2726" t="s">
        <v>986</v>
      </c>
      <c r="D2726" t="s">
        <v>976</v>
      </c>
      <c r="E2726">
        <v>148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 s="42">
        <v>46267</v>
      </c>
      <c r="B2727">
        <v>9</v>
      </c>
      <c r="C2727" t="s">
        <v>978</v>
      </c>
      <c r="D2727" t="s">
        <v>963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 s="42">
        <v>46266</v>
      </c>
      <c r="B2728">
        <v>9</v>
      </c>
      <c r="C2728" t="s">
        <v>1098</v>
      </c>
      <c r="D2728" t="s">
        <v>976</v>
      </c>
      <c r="E2728">
        <v>443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 s="42">
        <v>46273</v>
      </c>
      <c r="B2729">
        <v>11</v>
      </c>
      <c r="C2729" t="s">
        <v>972</v>
      </c>
      <c r="D2729" t="s">
        <v>965</v>
      </c>
      <c r="E2729">
        <v>14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 s="42">
        <v>46274</v>
      </c>
      <c r="B2730">
        <v>8</v>
      </c>
      <c r="C2730" t="s">
        <v>1000</v>
      </c>
      <c r="D2730" t="s">
        <v>965</v>
      </c>
      <c r="E2730">
        <v>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 s="42">
        <v>46266</v>
      </c>
      <c r="B2731">
        <v>10</v>
      </c>
      <c r="C2731" t="s">
        <v>1000</v>
      </c>
      <c r="D2731" t="s">
        <v>3</v>
      </c>
      <c r="E2731">
        <v>28</v>
      </c>
      <c r="F2731">
        <v>28</v>
      </c>
      <c r="G2731">
        <v>18</v>
      </c>
      <c r="H2731">
        <v>6</v>
      </c>
      <c r="I2731">
        <v>0</v>
      </c>
      <c r="J2731">
        <v>0</v>
      </c>
    </row>
    <row r="2732" spans="1:10" x14ac:dyDescent="0.25">
      <c r="A2732" s="42">
        <v>46267</v>
      </c>
      <c r="B2732">
        <v>13</v>
      </c>
      <c r="C2732" t="s">
        <v>986</v>
      </c>
      <c r="D2732" t="s">
        <v>979</v>
      </c>
      <c r="E2732">
        <v>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 s="42">
        <v>46275</v>
      </c>
      <c r="B2733">
        <v>11</v>
      </c>
      <c r="C2733" t="s">
        <v>962</v>
      </c>
      <c r="D2733" t="s">
        <v>961</v>
      </c>
      <c r="E2733">
        <v>4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 s="42">
        <v>46273</v>
      </c>
      <c r="B2734">
        <v>11</v>
      </c>
      <c r="C2734" t="s">
        <v>1098</v>
      </c>
      <c r="D2734" t="s">
        <v>977</v>
      </c>
      <c r="E2734">
        <v>3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 s="42">
        <v>46274</v>
      </c>
      <c r="B2735">
        <v>10</v>
      </c>
      <c r="C2735" t="s">
        <v>958</v>
      </c>
      <c r="D2735" t="s">
        <v>963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 s="42">
        <v>46275</v>
      </c>
      <c r="B2736">
        <v>10</v>
      </c>
      <c r="C2736" t="s">
        <v>998</v>
      </c>
      <c r="D2736" t="s">
        <v>959</v>
      </c>
      <c r="E2736">
        <v>48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 s="42">
        <v>46276</v>
      </c>
      <c r="B2737">
        <v>10</v>
      </c>
      <c r="C2737" t="s">
        <v>972</v>
      </c>
      <c r="D2737" t="s">
        <v>961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 s="42">
        <v>46276</v>
      </c>
      <c r="B2738">
        <v>16</v>
      </c>
      <c r="C2738" t="s">
        <v>986</v>
      </c>
      <c r="D2738" t="s">
        <v>967</v>
      </c>
      <c r="E2738">
        <v>315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 s="42">
        <v>46273</v>
      </c>
      <c r="B2739">
        <v>8</v>
      </c>
      <c r="C2739" t="s">
        <v>960</v>
      </c>
      <c r="D2739" t="s">
        <v>976</v>
      </c>
      <c r="E2739">
        <v>70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 s="42">
        <v>46276</v>
      </c>
      <c r="B2740">
        <v>13</v>
      </c>
      <c r="C2740" t="s">
        <v>968</v>
      </c>
      <c r="D2740" t="s">
        <v>976</v>
      </c>
      <c r="E2740">
        <v>221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 s="42">
        <v>46276</v>
      </c>
      <c r="B2741">
        <v>15</v>
      </c>
      <c r="C2741" t="s">
        <v>1528</v>
      </c>
      <c r="D2741" t="s">
        <v>967</v>
      </c>
      <c r="E2741">
        <v>13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 s="42">
        <v>46268</v>
      </c>
      <c r="B2742">
        <v>11</v>
      </c>
      <c r="C2742" t="s">
        <v>968</v>
      </c>
      <c r="D2742" t="s">
        <v>982</v>
      </c>
      <c r="E2742">
        <v>399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 s="42">
        <v>46276</v>
      </c>
      <c r="B2743">
        <v>12</v>
      </c>
      <c r="C2743" t="s">
        <v>1015</v>
      </c>
      <c r="D2743" t="s">
        <v>976</v>
      </c>
      <c r="E2743">
        <v>667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 s="42">
        <v>46273</v>
      </c>
      <c r="B2744">
        <v>11</v>
      </c>
      <c r="C2744" t="s">
        <v>972</v>
      </c>
      <c r="D2744" t="s">
        <v>970</v>
      </c>
      <c r="E2744">
        <v>5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 s="42">
        <v>46268</v>
      </c>
      <c r="B2745">
        <v>9</v>
      </c>
      <c r="C2745" t="s">
        <v>998</v>
      </c>
      <c r="D2745" t="s">
        <v>959</v>
      </c>
      <c r="E2745">
        <v>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25">
      <c r="A2746" s="42">
        <v>46266</v>
      </c>
      <c r="B2746">
        <v>16</v>
      </c>
      <c r="C2746" t="s">
        <v>966</v>
      </c>
      <c r="D2746" t="s">
        <v>980</v>
      </c>
      <c r="E2746">
        <v>4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25">
      <c r="A2747" s="42">
        <v>46266</v>
      </c>
      <c r="B2747">
        <v>11</v>
      </c>
      <c r="C2747" t="s">
        <v>964</v>
      </c>
      <c r="D2747" t="s">
        <v>640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 s="42">
        <v>46266</v>
      </c>
      <c r="B2748">
        <v>15</v>
      </c>
      <c r="C2748" t="s">
        <v>978</v>
      </c>
      <c r="D2748" t="s">
        <v>977</v>
      </c>
      <c r="E2748">
        <v>3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 s="42">
        <v>46275</v>
      </c>
      <c r="B2749">
        <v>15</v>
      </c>
      <c r="C2749" t="s">
        <v>960</v>
      </c>
      <c r="D2749" t="s">
        <v>970</v>
      </c>
      <c r="E2749">
        <v>8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 s="42">
        <v>46266</v>
      </c>
      <c r="B2750">
        <v>15</v>
      </c>
      <c r="C2750" t="s">
        <v>962</v>
      </c>
      <c r="D2750" t="s">
        <v>963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25">
      <c r="A2751" s="42">
        <v>46274</v>
      </c>
      <c r="B2751">
        <v>12</v>
      </c>
      <c r="C2751" t="s">
        <v>962</v>
      </c>
      <c r="D2751" t="s">
        <v>959</v>
      </c>
      <c r="E2751">
        <v>106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5">
      <c r="A2752" s="42">
        <v>46267</v>
      </c>
      <c r="B2752">
        <v>10</v>
      </c>
      <c r="C2752" t="s">
        <v>964</v>
      </c>
      <c r="D2752" t="s">
        <v>967</v>
      </c>
      <c r="E2752">
        <v>714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5">
      <c r="A2753" s="42">
        <v>46269</v>
      </c>
      <c r="B2753">
        <v>12</v>
      </c>
      <c r="C2753" t="s">
        <v>962</v>
      </c>
      <c r="D2753" t="s">
        <v>970</v>
      </c>
      <c r="E2753">
        <v>6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25">
      <c r="A2754" s="42">
        <v>46267</v>
      </c>
      <c r="B2754">
        <v>11</v>
      </c>
      <c r="C2754" t="s">
        <v>1015</v>
      </c>
      <c r="D2754" t="s">
        <v>973</v>
      </c>
      <c r="E2754">
        <v>58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5">
      <c r="A2755" s="42">
        <v>46269</v>
      </c>
      <c r="B2755">
        <v>11</v>
      </c>
      <c r="C2755" t="s">
        <v>998</v>
      </c>
      <c r="D2755" t="s">
        <v>640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 s="42">
        <v>46273</v>
      </c>
      <c r="B2756">
        <v>15</v>
      </c>
      <c r="C2756" t="s">
        <v>964</v>
      </c>
      <c r="D2756" t="s">
        <v>963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 s="42">
        <v>46267</v>
      </c>
      <c r="B2757">
        <v>10</v>
      </c>
      <c r="C2757" t="s">
        <v>966</v>
      </c>
      <c r="D2757" t="s">
        <v>640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 s="42">
        <v>46276</v>
      </c>
      <c r="B2758">
        <v>10</v>
      </c>
      <c r="C2758" t="s">
        <v>964</v>
      </c>
      <c r="D2758" t="s">
        <v>967</v>
      </c>
      <c r="E2758">
        <v>448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 s="42">
        <v>46274</v>
      </c>
      <c r="B2759">
        <v>11</v>
      </c>
      <c r="C2759" t="s">
        <v>978</v>
      </c>
      <c r="D2759" t="s">
        <v>980</v>
      </c>
      <c r="E2759">
        <v>25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 s="42">
        <v>46276</v>
      </c>
      <c r="B2760">
        <v>11</v>
      </c>
      <c r="C2760" t="s">
        <v>1098</v>
      </c>
      <c r="D2760" t="s">
        <v>963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 s="42">
        <v>46267</v>
      </c>
      <c r="B2761">
        <v>10</v>
      </c>
      <c r="C2761" t="s">
        <v>1085</v>
      </c>
      <c r="D2761" t="s">
        <v>640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 s="42">
        <v>46274</v>
      </c>
      <c r="B2762">
        <v>16</v>
      </c>
      <c r="C2762" t="s">
        <v>966</v>
      </c>
      <c r="D2762" t="s">
        <v>640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 s="42">
        <v>46275</v>
      </c>
      <c r="B2763">
        <v>11</v>
      </c>
      <c r="C2763" t="s">
        <v>968</v>
      </c>
      <c r="D2763" t="s">
        <v>965</v>
      </c>
      <c r="E2763">
        <v>29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 s="42">
        <v>46274</v>
      </c>
      <c r="B2764">
        <v>11</v>
      </c>
      <c r="C2764" t="s">
        <v>1528</v>
      </c>
      <c r="D2764" t="s">
        <v>982</v>
      </c>
      <c r="E2764">
        <v>43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 s="42">
        <v>46266</v>
      </c>
      <c r="B2765">
        <v>16</v>
      </c>
      <c r="C2765" t="s">
        <v>966</v>
      </c>
      <c r="D2765" t="s">
        <v>961</v>
      </c>
      <c r="E2765">
        <v>4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 s="42">
        <v>46266</v>
      </c>
      <c r="B2766">
        <v>13</v>
      </c>
      <c r="C2766" t="s">
        <v>1001</v>
      </c>
      <c r="D2766" t="s">
        <v>640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 s="42">
        <v>46274</v>
      </c>
      <c r="B2767">
        <v>10</v>
      </c>
      <c r="C2767" t="s">
        <v>968</v>
      </c>
      <c r="D2767" t="s">
        <v>976</v>
      </c>
      <c r="E2767">
        <v>104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 s="42">
        <v>46267</v>
      </c>
      <c r="B2768">
        <v>15</v>
      </c>
      <c r="C2768" t="s">
        <v>998</v>
      </c>
      <c r="D2768" t="s">
        <v>967</v>
      </c>
      <c r="E2768">
        <v>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 s="42">
        <v>46273</v>
      </c>
      <c r="B2769">
        <v>9</v>
      </c>
      <c r="C2769" t="s">
        <v>998</v>
      </c>
      <c r="D2769" t="s">
        <v>980</v>
      </c>
      <c r="E2769">
        <v>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 s="42">
        <v>46269</v>
      </c>
      <c r="B2770">
        <v>16</v>
      </c>
      <c r="C2770" t="s">
        <v>978</v>
      </c>
      <c r="D2770" t="s">
        <v>973</v>
      </c>
      <c r="E2770">
        <v>184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 s="42">
        <v>46267</v>
      </c>
      <c r="B2771">
        <v>14</v>
      </c>
      <c r="C2771" t="s">
        <v>1098</v>
      </c>
      <c r="D2771" t="s">
        <v>640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 s="42">
        <v>46276</v>
      </c>
      <c r="B2772">
        <v>11</v>
      </c>
      <c r="C2772" t="s">
        <v>960</v>
      </c>
      <c r="D2772" t="s">
        <v>980</v>
      </c>
      <c r="E2772">
        <v>6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 s="42">
        <v>46267</v>
      </c>
      <c r="B2773">
        <v>9</v>
      </c>
      <c r="C2773" t="s">
        <v>966</v>
      </c>
      <c r="D2773" t="s">
        <v>975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 s="42">
        <v>46266</v>
      </c>
      <c r="B2774">
        <v>9</v>
      </c>
      <c r="C2774" t="s">
        <v>999</v>
      </c>
      <c r="D2774" t="s">
        <v>982</v>
      </c>
      <c r="E2774">
        <v>58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 s="42">
        <v>46267</v>
      </c>
      <c r="B2775">
        <v>14</v>
      </c>
      <c r="C2775" t="s">
        <v>972</v>
      </c>
      <c r="D2775" t="s">
        <v>3</v>
      </c>
      <c r="E2775">
        <v>19</v>
      </c>
      <c r="F2775">
        <v>19</v>
      </c>
      <c r="G2775">
        <v>7</v>
      </c>
      <c r="H2775">
        <v>12</v>
      </c>
      <c r="I2775">
        <v>0</v>
      </c>
      <c r="J2775">
        <v>0</v>
      </c>
    </row>
    <row r="2776" spans="1:10" x14ac:dyDescent="0.25">
      <c r="A2776" s="42">
        <v>46273</v>
      </c>
      <c r="B2776">
        <v>9</v>
      </c>
      <c r="C2776" t="s">
        <v>958</v>
      </c>
      <c r="D2776" t="s">
        <v>975</v>
      </c>
      <c r="E2776">
        <v>4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 s="42">
        <v>46266</v>
      </c>
      <c r="B2777">
        <v>16</v>
      </c>
      <c r="C2777" t="s">
        <v>978</v>
      </c>
      <c r="D2777" t="s">
        <v>974</v>
      </c>
      <c r="E2777">
        <v>4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 s="42">
        <v>46268</v>
      </c>
      <c r="B2778">
        <v>8</v>
      </c>
      <c r="C2778" t="s">
        <v>978</v>
      </c>
      <c r="D2778" t="s">
        <v>965</v>
      </c>
      <c r="E2778">
        <v>25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 s="42">
        <v>46267</v>
      </c>
      <c r="B2779">
        <v>10</v>
      </c>
      <c r="C2779" t="s">
        <v>1085</v>
      </c>
      <c r="D2779" t="s">
        <v>973</v>
      </c>
      <c r="E2779">
        <v>79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 s="42">
        <v>46275</v>
      </c>
      <c r="B2780">
        <v>13</v>
      </c>
      <c r="C2780" t="s">
        <v>972</v>
      </c>
      <c r="D2780" t="s">
        <v>3</v>
      </c>
      <c r="E2780">
        <v>6</v>
      </c>
      <c r="F2780">
        <v>6</v>
      </c>
      <c r="G2780">
        <v>3</v>
      </c>
      <c r="H2780">
        <v>2</v>
      </c>
      <c r="I2780">
        <v>0</v>
      </c>
      <c r="J2780">
        <v>0</v>
      </c>
    </row>
    <row r="2781" spans="1:10" x14ac:dyDescent="0.25">
      <c r="A2781" s="42">
        <v>46273</v>
      </c>
      <c r="B2781">
        <v>11</v>
      </c>
      <c r="C2781" t="s">
        <v>958</v>
      </c>
      <c r="D2781" t="s">
        <v>965</v>
      </c>
      <c r="E2781">
        <v>111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 s="42">
        <v>46275</v>
      </c>
      <c r="B2782">
        <v>10</v>
      </c>
      <c r="C2782" t="s">
        <v>960</v>
      </c>
      <c r="D2782" t="s">
        <v>640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 s="42">
        <v>46273</v>
      </c>
      <c r="B2783">
        <v>11</v>
      </c>
      <c r="C2783" t="s">
        <v>998</v>
      </c>
      <c r="D2783" t="s">
        <v>640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 s="42">
        <v>46273</v>
      </c>
      <c r="B2784">
        <v>15</v>
      </c>
      <c r="C2784" t="s">
        <v>960</v>
      </c>
      <c r="D2784" t="s">
        <v>970</v>
      </c>
      <c r="E2784">
        <v>5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 s="42">
        <v>46268</v>
      </c>
      <c r="B2785">
        <v>11</v>
      </c>
      <c r="C2785" t="s">
        <v>978</v>
      </c>
      <c r="D2785" t="s">
        <v>640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 s="42">
        <v>46268</v>
      </c>
      <c r="B2786">
        <v>11</v>
      </c>
      <c r="C2786" t="s">
        <v>986</v>
      </c>
      <c r="D2786" t="s">
        <v>979</v>
      </c>
      <c r="E2786">
        <v>18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 s="42">
        <v>46269</v>
      </c>
      <c r="B2787">
        <v>11</v>
      </c>
      <c r="C2787" t="s">
        <v>972</v>
      </c>
      <c r="D2787" t="s">
        <v>973</v>
      </c>
      <c r="E2787">
        <v>72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 s="42">
        <v>46267</v>
      </c>
      <c r="B2788">
        <v>16</v>
      </c>
      <c r="C2788" t="s">
        <v>986</v>
      </c>
      <c r="D2788" t="s">
        <v>977</v>
      </c>
      <c r="E2788">
        <v>4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 s="42">
        <v>46268</v>
      </c>
      <c r="B2789">
        <v>8</v>
      </c>
      <c r="C2789" t="s">
        <v>1085</v>
      </c>
      <c r="D2789" t="s">
        <v>959</v>
      </c>
      <c r="E2789">
        <v>21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 s="42">
        <v>46274</v>
      </c>
      <c r="B2790">
        <v>10</v>
      </c>
      <c r="C2790" t="s">
        <v>972</v>
      </c>
      <c r="D2790" t="s">
        <v>970</v>
      </c>
      <c r="E2790">
        <v>5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 s="42">
        <v>46274</v>
      </c>
      <c r="B2791">
        <v>15</v>
      </c>
      <c r="C2791" t="s">
        <v>986</v>
      </c>
      <c r="D2791" t="s">
        <v>980</v>
      </c>
      <c r="E2791">
        <v>3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 s="42">
        <v>46276</v>
      </c>
      <c r="B2792">
        <v>14</v>
      </c>
      <c r="C2792" t="s">
        <v>978</v>
      </c>
      <c r="D2792" t="s">
        <v>976</v>
      </c>
      <c r="E2792">
        <v>2206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 s="42">
        <v>46275</v>
      </c>
      <c r="B2793">
        <v>8</v>
      </c>
      <c r="C2793" t="s">
        <v>978</v>
      </c>
      <c r="D2793" t="s">
        <v>959</v>
      </c>
      <c r="E2793">
        <v>42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5">
      <c r="A2794" s="42">
        <v>46269</v>
      </c>
      <c r="B2794">
        <v>8</v>
      </c>
      <c r="C2794" t="s">
        <v>1015</v>
      </c>
      <c r="D2794" t="s">
        <v>959</v>
      </c>
      <c r="E2794">
        <v>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 s="42">
        <v>46275</v>
      </c>
      <c r="B2795">
        <v>9</v>
      </c>
      <c r="C2795" t="s">
        <v>966</v>
      </c>
      <c r="D2795" t="s">
        <v>961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5">
      <c r="A2796" s="42">
        <v>46267</v>
      </c>
      <c r="B2796">
        <v>12</v>
      </c>
      <c r="C2796" t="s">
        <v>966</v>
      </c>
      <c r="D2796" t="s">
        <v>973</v>
      </c>
      <c r="E2796">
        <v>269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 s="42">
        <v>46269</v>
      </c>
      <c r="B2797">
        <v>8</v>
      </c>
      <c r="C2797" t="s">
        <v>958</v>
      </c>
      <c r="D2797" t="s">
        <v>971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25">
      <c r="A2798" s="42">
        <v>46275</v>
      </c>
      <c r="B2798">
        <v>9</v>
      </c>
      <c r="C2798" t="s">
        <v>958</v>
      </c>
      <c r="D2798" t="s">
        <v>3</v>
      </c>
      <c r="E2798">
        <v>56</v>
      </c>
      <c r="F2798">
        <v>56</v>
      </c>
      <c r="G2798">
        <v>47</v>
      </c>
      <c r="H2798">
        <v>6</v>
      </c>
      <c r="I2798">
        <v>1</v>
      </c>
      <c r="J2798">
        <v>0</v>
      </c>
    </row>
    <row r="2799" spans="1:10" x14ac:dyDescent="0.25">
      <c r="A2799" s="42">
        <v>46268</v>
      </c>
      <c r="B2799">
        <v>16</v>
      </c>
      <c r="C2799" t="s">
        <v>972</v>
      </c>
      <c r="D2799" t="s">
        <v>982</v>
      </c>
      <c r="E2799">
        <v>102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25">
      <c r="A2800" s="42">
        <v>46273</v>
      </c>
      <c r="B2800">
        <v>14</v>
      </c>
      <c r="C2800" t="s">
        <v>966</v>
      </c>
      <c r="D2800" t="s">
        <v>970</v>
      </c>
      <c r="E2800">
        <v>25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 s="42">
        <v>46274</v>
      </c>
      <c r="B2801">
        <v>16</v>
      </c>
      <c r="C2801" t="s">
        <v>986</v>
      </c>
      <c r="D2801" t="s">
        <v>965</v>
      </c>
      <c r="E2801">
        <v>34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5">
      <c r="A2802" s="42">
        <v>46275</v>
      </c>
      <c r="B2802">
        <v>10</v>
      </c>
      <c r="C2802" t="s">
        <v>998</v>
      </c>
      <c r="D2802" t="s">
        <v>971</v>
      </c>
      <c r="E2802">
        <v>25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 s="42">
        <v>46269</v>
      </c>
      <c r="B2803">
        <v>16</v>
      </c>
      <c r="C2803" t="s">
        <v>1015</v>
      </c>
      <c r="D2803" t="s">
        <v>965</v>
      </c>
      <c r="E2803">
        <v>7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 s="42">
        <v>46266</v>
      </c>
      <c r="B2804">
        <v>12</v>
      </c>
      <c r="C2804" t="s">
        <v>1001</v>
      </c>
      <c r="D2804" t="s">
        <v>980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 s="42">
        <v>46274</v>
      </c>
      <c r="B2805">
        <v>8</v>
      </c>
      <c r="C2805" t="s">
        <v>958</v>
      </c>
      <c r="D2805" t="s">
        <v>3</v>
      </c>
      <c r="E2805">
        <v>17</v>
      </c>
      <c r="F2805">
        <v>17</v>
      </c>
      <c r="G2805">
        <v>15</v>
      </c>
      <c r="H2805">
        <v>2</v>
      </c>
      <c r="I2805">
        <v>1</v>
      </c>
      <c r="J2805">
        <v>0</v>
      </c>
    </row>
    <row r="2806" spans="1:10" x14ac:dyDescent="0.25">
      <c r="A2806" s="42">
        <v>46275</v>
      </c>
      <c r="B2806">
        <v>10</v>
      </c>
      <c r="C2806" t="s">
        <v>958</v>
      </c>
      <c r="D2806" t="s">
        <v>963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 s="42">
        <v>46274</v>
      </c>
      <c r="B2807">
        <v>17</v>
      </c>
      <c r="C2807" t="s">
        <v>968</v>
      </c>
      <c r="D2807" t="s">
        <v>983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 s="42">
        <v>46273</v>
      </c>
      <c r="B2808">
        <v>10</v>
      </c>
      <c r="C2808" t="s">
        <v>978</v>
      </c>
      <c r="D2808" t="s">
        <v>982</v>
      </c>
      <c r="E2808">
        <v>393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 s="42">
        <v>46269</v>
      </c>
      <c r="B2809">
        <v>9</v>
      </c>
      <c r="C2809" t="s">
        <v>962</v>
      </c>
      <c r="D2809" t="s">
        <v>967</v>
      </c>
      <c r="E2809">
        <v>28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 s="42">
        <v>46274</v>
      </c>
      <c r="B2810">
        <v>11</v>
      </c>
      <c r="C2810" t="s">
        <v>960</v>
      </c>
      <c r="D2810" t="s">
        <v>980</v>
      </c>
      <c r="E2810">
        <v>7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 s="42">
        <v>46267</v>
      </c>
      <c r="B2811">
        <v>12</v>
      </c>
      <c r="C2811" t="s">
        <v>1085</v>
      </c>
      <c r="D2811" t="s">
        <v>975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 s="42">
        <v>46276</v>
      </c>
      <c r="B2812">
        <v>14</v>
      </c>
      <c r="C2812" t="s">
        <v>1015</v>
      </c>
      <c r="D2812" t="s">
        <v>977</v>
      </c>
      <c r="E2812">
        <v>16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 s="42">
        <v>46273</v>
      </c>
      <c r="B2813">
        <v>14</v>
      </c>
      <c r="C2813" t="s">
        <v>964</v>
      </c>
      <c r="D2813" t="s">
        <v>961</v>
      </c>
      <c r="E2813">
        <v>3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 s="42">
        <v>46275</v>
      </c>
      <c r="B2814">
        <v>11</v>
      </c>
      <c r="C2814" t="s">
        <v>1000</v>
      </c>
      <c r="D2814" t="s">
        <v>973</v>
      </c>
      <c r="E2814">
        <v>133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 s="42">
        <v>46275</v>
      </c>
      <c r="B2815">
        <v>17</v>
      </c>
      <c r="C2815" t="s">
        <v>986</v>
      </c>
      <c r="D2815" t="s">
        <v>976</v>
      </c>
      <c r="E2815">
        <v>29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 s="42">
        <v>46275</v>
      </c>
      <c r="B2816">
        <v>14</v>
      </c>
      <c r="C2816" t="s">
        <v>1015</v>
      </c>
      <c r="D2816" t="s">
        <v>640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 s="42">
        <v>46276</v>
      </c>
      <c r="B2817">
        <v>15</v>
      </c>
      <c r="C2817" t="s">
        <v>972</v>
      </c>
      <c r="D2817" t="s">
        <v>967</v>
      </c>
      <c r="E2817">
        <v>25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 s="42">
        <v>46274</v>
      </c>
      <c r="B2818">
        <v>10</v>
      </c>
      <c r="C2818" t="s">
        <v>960</v>
      </c>
      <c r="D2818" t="s">
        <v>973</v>
      </c>
      <c r="E2818">
        <v>146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 s="42">
        <v>46275</v>
      </c>
      <c r="B2819">
        <v>11</v>
      </c>
      <c r="C2819" t="s">
        <v>960</v>
      </c>
      <c r="D2819" t="s">
        <v>980</v>
      </c>
      <c r="E2819">
        <v>9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 s="42">
        <v>46273</v>
      </c>
      <c r="B2820">
        <v>12</v>
      </c>
      <c r="C2820" t="s">
        <v>966</v>
      </c>
      <c r="D2820" t="s">
        <v>971</v>
      </c>
      <c r="E2820">
        <v>14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 s="42">
        <v>46268</v>
      </c>
      <c r="B2821">
        <v>11</v>
      </c>
      <c r="C2821" t="s">
        <v>986</v>
      </c>
      <c r="D2821" t="s">
        <v>977</v>
      </c>
      <c r="E2821">
        <v>3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 s="42">
        <v>46275</v>
      </c>
      <c r="B2822">
        <v>10</v>
      </c>
      <c r="C2822" t="s">
        <v>998</v>
      </c>
      <c r="D2822" t="s">
        <v>970</v>
      </c>
      <c r="E2822">
        <v>17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 s="42">
        <v>46266</v>
      </c>
      <c r="B2823">
        <v>12</v>
      </c>
      <c r="C2823" t="s">
        <v>1001</v>
      </c>
      <c r="D2823" t="s">
        <v>982</v>
      </c>
      <c r="E2823">
        <v>22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 s="42">
        <v>46273</v>
      </c>
      <c r="B2824">
        <v>12</v>
      </c>
      <c r="C2824" t="s">
        <v>978</v>
      </c>
      <c r="D2824" t="s">
        <v>977</v>
      </c>
      <c r="E2824">
        <v>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 s="42">
        <v>46273</v>
      </c>
      <c r="B2825">
        <v>11</v>
      </c>
      <c r="C2825" t="s">
        <v>998</v>
      </c>
      <c r="D2825" t="s">
        <v>981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 s="42">
        <v>46269</v>
      </c>
      <c r="B2826">
        <v>8</v>
      </c>
      <c r="C2826" t="s">
        <v>958</v>
      </c>
      <c r="D2826" t="s">
        <v>3</v>
      </c>
      <c r="E2826">
        <v>36</v>
      </c>
      <c r="F2826">
        <v>36</v>
      </c>
      <c r="G2826">
        <v>23</v>
      </c>
      <c r="H2826">
        <v>10</v>
      </c>
      <c r="I2826">
        <v>0</v>
      </c>
      <c r="J2826">
        <v>0</v>
      </c>
    </row>
    <row r="2827" spans="1:10" x14ac:dyDescent="0.25">
      <c r="A2827" s="42">
        <v>46266</v>
      </c>
      <c r="B2827">
        <v>10</v>
      </c>
      <c r="C2827" t="s">
        <v>972</v>
      </c>
      <c r="D2827" t="s">
        <v>973</v>
      </c>
      <c r="E2827">
        <v>41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 s="42">
        <v>46266</v>
      </c>
      <c r="B2828">
        <v>8</v>
      </c>
      <c r="C2828" t="s">
        <v>999</v>
      </c>
      <c r="D2828" t="s">
        <v>967</v>
      </c>
      <c r="E2828">
        <v>67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 s="42">
        <v>46274</v>
      </c>
      <c r="B2829">
        <v>12</v>
      </c>
      <c r="C2829" t="s">
        <v>968</v>
      </c>
      <c r="D2829" t="s">
        <v>963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 s="42">
        <v>46273</v>
      </c>
      <c r="B2830">
        <v>15</v>
      </c>
      <c r="C2830" t="s">
        <v>986</v>
      </c>
      <c r="D2830" t="s">
        <v>980</v>
      </c>
      <c r="E2830">
        <v>5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 s="42">
        <v>46274</v>
      </c>
      <c r="B2831">
        <v>15</v>
      </c>
      <c r="C2831" t="s">
        <v>958</v>
      </c>
      <c r="D2831" t="s">
        <v>976</v>
      </c>
      <c r="E2831">
        <v>1274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 s="42">
        <v>46267</v>
      </c>
      <c r="B2832">
        <v>10</v>
      </c>
      <c r="C2832" t="s">
        <v>964</v>
      </c>
      <c r="D2832" t="s">
        <v>970</v>
      </c>
      <c r="E2832">
        <v>23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 s="42">
        <v>46268</v>
      </c>
      <c r="B2833">
        <v>8</v>
      </c>
      <c r="C2833" t="s">
        <v>1098</v>
      </c>
      <c r="D2833" t="s">
        <v>973</v>
      </c>
      <c r="E2833">
        <v>33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 s="42">
        <v>46273</v>
      </c>
      <c r="B2834">
        <v>15</v>
      </c>
      <c r="C2834" t="s">
        <v>962</v>
      </c>
      <c r="D2834" t="s">
        <v>3</v>
      </c>
      <c r="E2834">
        <v>37</v>
      </c>
      <c r="F2834">
        <v>37</v>
      </c>
      <c r="G2834">
        <v>33</v>
      </c>
      <c r="H2834">
        <v>2</v>
      </c>
      <c r="I2834">
        <v>0</v>
      </c>
      <c r="J2834">
        <v>0</v>
      </c>
    </row>
    <row r="2835" spans="1:10" x14ac:dyDescent="0.25">
      <c r="A2835" s="42">
        <v>46267</v>
      </c>
      <c r="B2835">
        <v>15</v>
      </c>
      <c r="C2835" t="s">
        <v>964</v>
      </c>
      <c r="D2835" t="s">
        <v>977</v>
      </c>
      <c r="E2835">
        <v>9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 s="42">
        <v>46266</v>
      </c>
      <c r="B2836">
        <v>11</v>
      </c>
      <c r="C2836" t="s">
        <v>1000</v>
      </c>
      <c r="D2836" t="s">
        <v>974</v>
      </c>
      <c r="E2836">
        <v>3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 s="42">
        <v>46274</v>
      </c>
      <c r="B2837">
        <v>10</v>
      </c>
      <c r="C2837" t="s">
        <v>986</v>
      </c>
      <c r="D2837" t="s">
        <v>980</v>
      </c>
      <c r="E2837">
        <v>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 s="42">
        <v>46267</v>
      </c>
      <c r="B2838">
        <v>9</v>
      </c>
      <c r="C2838" t="s">
        <v>998</v>
      </c>
      <c r="D2838" t="s">
        <v>967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 s="42">
        <v>46276</v>
      </c>
      <c r="B2839">
        <v>11</v>
      </c>
      <c r="C2839" t="s">
        <v>958</v>
      </c>
      <c r="D2839" t="s">
        <v>975</v>
      </c>
      <c r="E2839">
        <v>6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 s="42">
        <v>46268</v>
      </c>
      <c r="B2840">
        <v>11</v>
      </c>
      <c r="C2840" t="s">
        <v>978</v>
      </c>
      <c r="D2840" t="s">
        <v>3</v>
      </c>
      <c r="E2840">
        <v>18</v>
      </c>
      <c r="F2840">
        <v>18</v>
      </c>
      <c r="G2840">
        <v>13</v>
      </c>
      <c r="H2840">
        <v>2</v>
      </c>
      <c r="I2840">
        <v>1</v>
      </c>
      <c r="J2840">
        <v>0</v>
      </c>
    </row>
    <row r="2841" spans="1:10" x14ac:dyDescent="0.25">
      <c r="A2841" s="42">
        <v>46276</v>
      </c>
      <c r="B2841">
        <v>14</v>
      </c>
      <c r="C2841" t="s">
        <v>1015</v>
      </c>
      <c r="D2841" t="s">
        <v>970</v>
      </c>
      <c r="E2841">
        <v>36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 s="42">
        <v>46266</v>
      </c>
      <c r="B2842">
        <v>13</v>
      </c>
      <c r="C2842" t="s">
        <v>978</v>
      </c>
      <c r="D2842" t="s">
        <v>973</v>
      </c>
      <c r="E2842">
        <v>94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 s="42">
        <v>46274</v>
      </c>
      <c r="B2843">
        <v>9</v>
      </c>
      <c r="C2843" t="s">
        <v>986</v>
      </c>
      <c r="D2843" t="s">
        <v>982</v>
      </c>
      <c r="E2843">
        <v>349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 s="42">
        <v>46266</v>
      </c>
      <c r="B2844">
        <v>12</v>
      </c>
      <c r="C2844" t="s">
        <v>1085</v>
      </c>
      <c r="D2844" t="s">
        <v>976</v>
      </c>
      <c r="E2844">
        <v>206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 s="42">
        <v>46269</v>
      </c>
      <c r="B2845">
        <v>12</v>
      </c>
      <c r="C2845" t="s">
        <v>986</v>
      </c>
      <c r="D2845" t="s">
        <v>967</v>
      </c>
      <c r="E2845">
        <v>147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 s="42">
        <v>46276</v>
      </c>
      <c r="B2846">
        <v>13</v>
      </c>
      <c r="C2846" t="s">
        <v>978</v>
      </c>
      <c r="D2846" t="s">
        <v>970</v>
      </c>
      <c r="E2846">
        <v>8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 s="42">
        <v>46276</v>
      </c>
      <c r="B2847">
        <v>9</v>
      </c>
      <c r="C2847" t="s">
        <v>966</v>
      </c>
      <c r="D2847" t="s">
        <v>959</v>
      </c>
      <c r="E2847">
        <v>111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 s="42">
        <v>46268</v>
      </c>
      <c r="B2848">
        <v>10</v>
      </c>
      <c r="C2848" t="s">
        <v>986</v>
      </c>
      <c r="D2848" t="s">
        <v>3</v>
      </c>
      <c r="E2848">
        <v>4</v>
      </c>
      <c r="F2848">
        <v>4</v>
      </c>
      <c r="G2848">
        <v>3</v>
      </c>
      <c r="H2848">
        <v>0</v>
      </c>
      <c r="I2848">
        <v>0</v>
      </c>
      <c r="J2848">
        <v>0</v>
      </c>
    </row>
    <row r="2849" spans="1:10" x14ac:dyDescent="0.25">
      <c r="A2849" s="42">
        <v>46274</v>
      </c>
      <c r="B2849">
        <v>15</v>
      </c>
      <c r="C2849" t="s">
        <v>1000</v>
      </c>
      <c r="D2849" t="s">
        <v>640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 s="42">
        <v>46273</v>
      </c>
      <c r="B2850">
        <v>14</v>
      </c>
      <c r="C2850" t="s">
        <v>1098</v>
      </c>
      <c r="D2850" t="s">
        <v>965</v>
      </c>
      <c r="E2850">
        <v>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 s="42">
        <v>46274</v>
      </c>
      <c r="B2851">
        <v>15</v>
      </c>
      <c r="C2851" t="s">
        <v>962</v>
      </c>
      <c r="D2851" t="s">
        <v>980</v>
      </c>
      <c r="E2851">
        <v>36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 s="42">
        <v>46267</v>
      </c>
      <c r="B2852">
        <v>15</v>
      </c>
      <c r="C2852" t="s">
        <v>964</v>
      </c>
      <c r="D2852" t="s">
        <v>980</v>
      </c>
      <c r="E2852">
        <v>47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 s="42">
        <v>46268</v>
      </c>
      <c r="B2853">
        <v>8</v>
      </c>
      <c r="C2853" t="s">
        <v>1098</v>
      </c>
      <c r="D2853" t="s">
        <v>976</v>
      </c>
      <c r="E2853">
        <v>74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 s="42">
        <v>46274</v>
      </c>
      <c r="B2854">
        <v>9</v>
      </c>
      <c r="C2854" t="s">
        <v>964</v>
      </c>
      <c r="D2854" t="s">
        <v>963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 s="42">
        <v>46267</v>
      </c>
      <c r="B2855">
        <v>14</v>
      </c>
      <c r="C2855" t="s">
        <v>962</v>
      </c>
      <c r="D2855" t="s">
        <v>980</v>
      </c>
      <c r="E2855">
        <v>3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 s="42">
        <v>46269</v>
      </c>
      <c r="B2856">
        <v>9</v>
      </c>
      <c r="C2856" t="s">
        <v>978</v>
      </c>
      <c r="D2856" t="s">
        <v>976</v>
      </c>
      <c r="E2856">
        <v>617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 s="42">
        <v>46266</v>
      </c>
      <c r="B2857">
        <v>12</v>
      </c>
      <c r="C2857" t="s">
        <v>964</v>
      </c>
      <c r="D2857" t="s">
        <v>640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 s="42">
        <v>46268</v>
      </c>
      <c r="B2858">
        <v>15</v>
      </c>
      <c r="C2858" t="s">
        <v>972</v>
      </c>
      <c r="D2858" t="s">
        <v>973</v>
      </c>
      <c r="E2858">
        <v>35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 s="42">
        <v>46269</v>
      </c>
      <c r="B2859">
        <v>11</v>
      </c>
      <c r="C2859" t="s">
        <v>964</v>
      </c>
      <c r="D2859" t="s">
        <v>980</v>
      </c>
      <c r="E2859">
        <v>42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 s="42">
        <v>46266</v>
      </c>
      <c r="B2860">
        <v>8</v>
      </c>
      <c r="C2860" t="s">
        <v>958</v>
      </c>
      <c r="D2860" t="s">
        <v>981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 s="42">
        <v>46275</v>
      </c>
      <c r="B2861">
        <v>11</v>
      </c>
      <c r="C2861" t="s">
        <v>1098</v>
      </c>
      <c r="D2861" t="s">
        <v>969</v>
      </c>
      <c r="E2861">
        <v>3</v>
      </c>
      <c r="F2861">
        <v>3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 s="42">
        <v>46267</v>
      </c>
      <c r="B2862">
        <v>13</v>
      </c>
      <c r="C2862" t="s">
        <v>986</v>
      </c>
      <c r="D2862" t="s">
        <v>973</v>
      </c>
      <c r="E2862">
        <v>32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 s="42">
        <v>46267</v>
      </c>
      <c r="B2863">
        <v>12</v>
      </c>
      <c r="C2863" t="s">
        <v>978</v>
      </c>
      <c r="D2863" t="s">
        <v>980</v>
      </c>
      <c r="E2863">
        <v>3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 s="42">
        <v>46276</v>
      </c>
      <c r="B2864">
        <v>10</v>
      </c>
      <c r="C2864" t="s">
        <v>972</v>
      </c>
      <c r="D2864" t="s">
        <v>970</v>
      </c>
      <c r="E2864">
        <v>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 s="42">
        <v>46269</v>
      </c>
      <c r="B2865">
        <v>11</v>
      </c>
      <c r="C2865" t="s">
        <v>964</v>
      </c>
      <c r="D2865" t="s">
        <v>975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 s="42">
        <v>46275</v>
      </c>
      <c r="B2866">
        <v>11</v>
      </c>
      <c r="C2866" t="s">
        <v>960</v>
      </c>
      <c r="D2866" t="s">
        <v>961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 s="42">
        <v>46269</v>
      </c>
      <c r="B2867">
        <v>9</v>
      </c>
      <c r="C2867" t="s">
        <v>1098</v>
      </c>
      <c r="D2867" t="s">
        <v>982</v>
      </c>
      <c r="E2867">
        <v>84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 s="42">
        <v>46275</v>
      </c>
      <c r="B2868">
        <v>9</v>
      </c>
      <c r="C2868" t="s">
        <v>958</v>
      </c>
      <c r="D2868" t="s">
        <v>971</v>
      </c>
      <c r="E2868">
        <v>14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 s="42">
        <v>46267</v>
      </c>
      <c r="B2869">
        <v>10</v>
      </c>
      <c r="C2869" t="s">
        <v>966</v>
      </c>
      <c r="D2869" t="s">
        <v>970</v>
      </c>
      <c r="E2869">
        <v>8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 s="42">
        <v>46267</v>
      </c>
      <c r="B2870">
        <v>15</v>
      </c>
      <c r="C2870" t="s">
        <v>962</v>
      </c>
      <c r="D2870" t="s">
        <v>971</v>
      </c>
      <c r="E2870">
        <v>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 s="42">
        <v>46276</v>
      </c>
      <c r="B2871">
        <v>15</v>
      </c>
      <c r="C2871" t="s">
        <v>972</v>
      </c>
      <c r="D2871" t="s">
        <v>973</v>
      </c>
      <c r="E2871">
        <v>30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 s="42">
        <v>46267</v>
      </c>
      <c r="B2872">
        <v>9</v>
      </c>
      <c r="C2872" t="s">
        <v>962</v>
      </c>
      <c r="D2872" t="s">
        <v>965</v>
      </c>
      <c r="E2872">
        <v>78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 s="42">
        <v>46276</v>
      </c>
      <c r="B2873">
        <v>10</v>
      </c>
      <c r="C2873" t="s">
        <v>966</v>
      </c>
      <c r="D2873" t="s">
        <v>980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 s="42">
        <v>46275</v>
      </c>
      <c r="B2874">
        <v>9</v>
      </c>
      <c r="C2874" t="s">
        <v>1098</v>
      </c>
      <c r="D2874" t="s">
        <v>965</v>
      </c>
      <c r="E2874">
        <v>16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 s="42">
        <v>46268</v>
      </c>
      <c r="B2875">
        <v>11</v>
      </c>
      <c r="C2875" t="s">
        <v>966</v>
      </c>
      <c r="D2875" t="s">
        <v>970</v>
      </c>
      <c r="E2875">
        <v>9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 s="42">
        <v>46267</v>
      </c>
      <c r="B2876">
        <v>16</v>
      </c>
      <c r="C2876" t="s">
        <v>1098</v>
      </c>
      <c r="D2876" t="s">
        <v>965</v>
      </c>
      <c r="E2876">
        <v>42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 s="42">
        <v>46267</v>
      </c>
      <c r="B2877">
        <v>16</v>
      </c>
      <c r="C2877" t="s">
        <v>986</v>
      </c>
      <c r="D2877" t="s">
        <v>959</v>
      </c>
      <c r="E2877">
        <v>119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 s="42">
        <v>46269</v>
      </c>
      <c r="B2878">
        <v>10</v>
      </c>
      <c r="C2878" t="s">
        <v>986</v>
      </c>
      <c r="D2878" t="s">
        <v>976</v>
      </c>
      <c r="E2878">
        <v>312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 s="42">
        <v>46274</v>
      </c>
      <c r="B2879">
        <v>14</v>
      </c>
      <c r="C2879" t="s">
        <v>966</v>
      </c>
      <c r="D2879" t="s">
        <v>977</v>
      </c>
      <c r="E2879">
        <v>17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 s="42">
        <v>46267</v>
      </c>
      <c r="B2880">
        <v>15</v>
      </c>
      <c r="C2880" t="s">
        <v>999</v>
      </c>
      <c r="D2880" t="s">
        <v>967</v>
      </c>
      <c r="E2880">
        <v>269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 s="42">
        <v>46268</v>
      </c>
      <c r="B2881">
        <v>10</v>
      </c>
      <c r="C2881" t="s">
        <v>998</v>
      </c>
      <c r="D2881" t="s">
        <v>959</v>
      </c>
      <c r="E2881">
        <v>104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 s="42">
        <v>46274</v>
      </c>
      <c r="B2882">
        <v>15</v>
      </c>
      <c r="C2882" t="s">
        <v>966</v>
      </c>
      <c r="D2882" t="s">
        <v>965</v>
      </c>
      <c r="E2882">
        <v>113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 s="42">
        <v>46275</v>
      </c>
      <c r="B2883">
        <v>16</v>
      </c>
      <c r="C2883" t="s">
        <v>1528</v>
      </c>
      <c r="D2883" t="s">
        <v>640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 s="42">
        <v>46276</v>
      </c>
      <c r="B2884">
        <v>10</v>
      </c>
      <c r="C2884" t="s">
        <v>966</v>
      </c>
      <c r="D2884" t="s">
        <v>970</v>
      </c>
      <c r="E2884">
        <v>23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 s="42">
        <v>46276</v>
      </c>
      <c r="B2885">
        <v>9</v>
      </c>
      <c r="C2885" t="s">
        <v>1098</v>
      </c>
      <c r="D2885" t="s">
        <v>969</v>
      </c>
      <c r="E2885">
        <v>1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 s="42">
        <v>46274</v>
      </c>
      <c r="B2886">
        <v>11</v>
      </c>
      <c r="C2886" t="s">
        <v>972</v>
      </c>
      <c r="D2886" t="s">
        <v>980</v>
      </c>
      <c r="E2886">
        <v>3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 s="42">
        <v>46273</v>
      </c>
      <c r="B2887">
        <v>11</v>
      </c>
      <c r="C2887" t="s">
        <v>978</v>
      </c>
      <c r="D2887" t="s">
        <v>970</v>
      </c>
      <c r="E2887">
        <v>15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 s="42">
        <v>46275</v>
      </c>
      <c r="B2888">
        <v>9</v>
      </c>
      <c r="C2888" t="s">
        <v>1098</v>
      </c>
      <c r="D2888" t="s">
        <v>982</v>
      </c>
      <c r="E2888">
        <v>219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 s="42">
        <v>46274</v>
      </c>
      <c r="B2889">
        <v>17</v>
      </c>
      <c r="C2889" t="s">
        <v>978</v>
      </c>
      <c r="D2889" t="s">
        <v>959</v>
      </c>
      <c r="E2889">
        <v>5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5">
      <c r="A2890" s="42">
        <v>46266</v>
      </c>
      <c r="B2890">
        <v>14</v>
      </c>
      <c r="C2890" t="s">
        <v>998</v>
      </c>
      <c r="D2890" t="s">
        <v>976</v>
      </c>
      <c r="E2890">
        <v>10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 s="42">
        <v>46266</v>
      </c>
      <c r="B2891">
        <v>8</v>
      </c>
      <c r="C2891" t="s">
        <v>1001</v>
      </c>
      <c r="D2891" t="s">
        <v>965</v>
      </c>
      <c r="E2891">
        <v>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 s="42">
        <v>46276</v>
      </c>
      <c r="B2892">
        <v>14</v>
      </c>
      <c r="C2892" t="s">
        <v>964</v>
      </c>
      <c r="D2892" t="s">
        <v>976</v>
      </c>
      <c r="E2892">
        <v>1698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 s="42">
        <v>46273</v>
      </c>
      <c r="B2893">
        <v>10</v>
      </c>
      <c r="C2893" t="s">
        <v>960</v>
      </c>
      <c r="D2893" t="s">
        <v>981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 s="42">
        <v>46269</v>
      </c>
      <c r="B2894">
        <v>15</v>
      </c>
      <c r="C2894" t="s">
        <v>964</v>
      </c>
      <c r="D2894" t="s">
        <v>977</v>
      </c>
      <c r="E2894">
        <v>16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 s="42">
        <v>46276</v>
      </c>
      <c r="B2895">
        <v>9</v>
      </c>
      <c r="C2895" t="s">
        <v>966</v>
      </c>
      <c r="D2895" t="s">
        <v>974</v>
      </c>
      <c r="E2895">
        <v>3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 s="42">
        <v>46267</v>
      </c>
      <c r="B2896">
        <v>16</v>
      </c>
      <c r="C2896" t="s">
        <v>1085</v>
      </c>
      <c r="D2896" t="s">
        <v>973</v>
      </c>
      <c r="E2896">
        <v>4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 s="42">
        <v>46276</v>
      </c>
      <c r="B2897">
        <v>10</v>
      </c>
      <c r="C2897" t="s">
        <v>964</v>
      </c>
      <c r="D2897" t="s">
        <v>973</v>
      </c>
      <c r="E2897">
        <v>448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 s="42">
        <v>46267</v>
      </c>
      <c r="B2898">
        <v>10</v>
      </c>
      <c r="C2898" t="s">
        <v>984</v>
      </c>
      <c r="D2898" t="s">
        <v>973</v>
      </c>
      <c r="E2898">
        <v>3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 s="42">
        <v>46275</v>
      </c>
      <c r="B2899">
        <v>8</v>
      </c>
      <c r="C2899" t="s">
        <v>986</v>
      </c>
      <c r="D2899" t="s">
        <v>961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 s="42">
        <v>46273</v>
      </c>
      <c r="B2900">
        <v>11</v>
      </c>
      <c r="C2900" t="s">
        <v>1000</v>
      </c>
      <c r="D2900" t="s">
        <v>963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 s="42">
        <v>46276</v>
      </c>
      <c r="B2901">
        <v>10</v>
      </c>
      <c r="C2901" t="s">
        <v>986</v>
      </c>
      <c r="D2901" t="s">
        <v>976</v>
      </c>
      <c r="E2901">
        <v>1095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 s="42">
        <v>46276</v>
      </c>
      <c r="B2902">
        <v>8</v>
      </c>
      <c r="C2902" t="s">
        <v>972</v>
      </c>
      <c r="D2902" t="s">
        <v>973</v>
      </c>
      <c r="E2902">
        <v>37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 s="42">
        <v>46273</v>
      </c>
      <c r="B2903">
        <v>12</v>
      </c>
      <c r="C2903" t="s">
        <v>958</v>
      </c>
      <c r="D2903" t="s">
        <v>973</v>
      </c>
      <c r="E2903">
        <v>319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 s="42">
        <v>46273</v>
      </c>
      <c r="B2904">
        <v>15</v>
      </c>
      <c r="C2904" t="s">
        <v>958</v>
      </c>
      <c r="D2904" t="s">
        <v>973</v>
      </c>
      <c r="E2904">
        <v>558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 s="42">
        <v>46267</v>
      </c>
      <c r="B2905">
        <v>15</v>
      </c>
      <c r="C2905" t="s">
        <v>962</v>
      </c>
      <c r="D2905" t="s">
        <v>982</v>
      </c>
      <c r="E2905">
        <v>185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 s="42">
        <v>46275</v>
      </c>
      <c r="B2906">
        <v>14</v>
      </c>
      <c r="C2906" t="s">
        <v>964</v>
      </c>
      <c r="D2906" t="s">
        <v>963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 s="42">
        <v>46275</v>
      </c>
      <c r="B2907">
        <v>16</v>
      </c>
      <c r="C2907" t="s">
        <v>1528</v>
      </c>
      <c r="D2907" t="s">
        <v>982</v>
      </c>
      <c r="E2907">
        <v>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 s="42">
        <v>46269</v>
      </c>
      <c r="B2908">
        <v>9</v>
      </c>
      <c r="C2908" t="s">
        <v>964</v>
      </c>
      <c r="D2908" t="s">
        <v>3</v>
      </c>
      <c r="E2908">
        <v>10</v>
      </c>
      <c r="F2908">
        <v>10</v>
      </c>
      <c r="G2908">
        <v>7</v>
      </c>
      <c r="H2908">
        <v>2</v>
      </c>
      <c r="I2908">
        <v>0</v>
      </c>
      <c r="J2908">
        <v>0</v>
      </c>
    </row>
    <row r="2909" spans="1:10" x14ac:dyDescent="0.25">
      <c r="A2909" s="42">
        <v>46268</v>
      </c>
      <c r="B2909">
        <v>8</v>
      </c>
      <c r="C2909" t="s">
        <v>972</v>
      </c>
      <c r="D2909" t="s">
        <v>965</v>
      </c>
      <c r="E2909">
        <v>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 s="42">
        <v>46275</v>
      </c>
      <c r="B2910">
        <v>10</v>
      </c>
      <c r="C2910" t="s">
        <v>1528</v>
      </c>
      <c r="D2910" t="s">
        <v>975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 s="42">
        <v>46266</v>
      </c>
      <c r="B2911">
        <v>8</v>
      </c>
      <c r="C2911" t="s">
        <v>972</v>
      </c>
      <c r="D2911" t="s">
        <v>977</v>
      </c>
      <c r="E2911">
        <v>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 s="42">
        <v>46268</v>
      </c>
      <c r="B2912">
        <v>8</v>
      </c>
      <c r="C2912" t="s">
        <v>1015</v>
      </c>
      <c r="D2912" t="s">
        <v>640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 s="42">
        <v>46266</v>
      </c>
      <c r="B2913">
        <v>15</v>
      </c>
      <c r="C2913" t="s">
        <v>1085</v>
      </c>
      <c r="D2913" t="s">
        <v>976</v>
      </c>
      <c r="E2913">
        <v>43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 s="42">
        <v>46267</v>
      </c>
      <c r="B2914">
        <v>10</v>
      </c>
      <c r="C2914" t="s">
        <v>962</v>
      </c>
      <c r="D2914" t="s">
        <v>640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 s="42">
        <v>46267</v>
      </c>
      <c r="B2915">
        <v>9</v>
      </c>
      <c r="C2915" t="s">
        <v>998</v>
      </c>
      <c r="D2915" t="s">
        <v>3</v>
      </c>
      <c r="E2915">
        <v>2</v>
      </c>
      <c r="F2915">
        <v>2</v>
      </c>
      <c r="G2915">
        <v>2</v>
      </c>
      <c r="H2915">
        <v>0</v>
      </c>
      <c r="I2915">
        <v>0</v>
      </c>
      <c r="J2915">
        <v>0</v>
      </c>
    </row>
    <row r="2916" spans="1:10" x14ac:dyDescent="0.25">
      <c r="A2916" s="42">
        <v>46266</v>
      </c>
      <c r="B2916">
        <v>10</v>
      </c>
      <c r="C2916" t="s">
        <v>966</v>
      </c>
      <c r="D2916" t="s">
        <v>961</v>
      </c>
      <c r="E2916">
        <v>3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 s="42">
        <v>46274</v>
      </c>
      <c r="B2917">
        <v>10</v>
      </c>
      <c r="C2917" t="s">
        <v>960</v>
      </c>
      <c r="D2917" t="s">
        <v>977</v>
      </c>
      <c r="E2917">
        <v>3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 s="42">
        <v>46267</v>
      </c>
      <c r="B2918">
        <v>15</v>
      </c>
      <c r="C2918" t="s">
        <v>1098</v>
      </c>
      <c r="D2918" t="s">
        <v>977</v>
      </c>
      <c r="E2918">
        <v>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 s="42">
        <v>46268</v>
      </c>
      <c r="B2919">
        <v>10</v>
      </c>
      <c r="C2919" t="s">
        <v>1000</v>
      </c>
      <c r="D2919" t="s">
        <v>963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 s="42">
        <v>46267</v>
      </c>
      <c r="B2920">
        <v>12</v>
      </c>
      <c r="C2920" t="s">
        <v>978</v>
      </c>
      <c r="D2920" t="s">
        <v>3</v>
      </c>
      <c r="E2920">
        <v>55</v>
      </c>
      <c r="F2920">
        <v>55</v>
      </c>
      <c r="G2920">
        <v>47</v>
      </c>
      <c r="H2920">
        <v>4</v>
      </c>
      <c r="I2920">
        <v>0</v>
      </c>
      <c r="J2920">
        <v>0</v>
      </c>
    </row>
    <row r="2921" spans="1:10" x14ac:dyDescent="0.25">
      <c r="A2921" s="42">
        <v>46273</v>
      </c>
      <c r="B2921">
        <v>16</v>
      </c>
      <c r="C2921" t="s">
        <v>964</v>
      </c>
      <c r="D2921" t="s">
        <v>975</v>
      </c>
      <c r="E2921">
        <v>9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 s="42">
        <v>46274</v>
      </c>
      <c r="B2922">
        <v>11</v>
      </c>
      <c r="C2922" t="s">
        <v>962</v>
      </c>
      <c r="D2922" t="s">
        <v>980</v>
      </c>
      <c r="E2922">
        <v>10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 s="42">
        <v>46266</v>
      </c>
      <c r="B2923">
        <v>14</v>
      </c>
      <c r="C2923" t="s">
        <v>1015</v>
      </c>
      <c r="D2923" t="s">
        <v>973</v>
      </c>
      <c r="E2923">
        <v>11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 s="42">
        <v>46275</v>
      </c>
      <c r="B2924">
        <v>8</v>
      </c>
      <c r="C2924" t="s">
        <v>960</v>
      </c>
      <c r="D2924" t="s">
        <v>961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 s="42">
        <v>46266</v>
      </c>
      <c r="B2925">
        <v>14</v>
      </c>
      <c r="C2925" t="s">
        <v>960</v>
      </c>
      <c r="D2925" t="s">
        <v>965</v>
      </c>
      <c r="E2925">
        <v>81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 s="42">
        <v>46273</v>
      </c>
      <c r="B2926">
        <v>13</v>
      </c>
      <c r="C2926" t="s">
        <v>962</v>
      </c>
      <c r="D2926" t="s">
        <v>976</v>
      </c>
      <c r="E2926">
        <v>327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 s="42">
        <v>46275</v>
      </c>
      <c r="B2927">
        <v>12</v>
      </c>
      <c r="C2927" t="s">
        <v>966</v>
      </c>
      <c r="D2927" t="s">
        <v>963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 s="42">
        <v>46268</v>
      </c>
      <c r="B2928">
        <v>15</v>
      </c>
      <c r="C2928" t="s">
        <v>964</v>
      </c>
      <c r="D2928" t="s">
        <v>965</v>
      </c>
      <c r="E2928">
        <v>88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 s="42">
        <v>46273</v>
      </c>
      <c r="B2929">
        <v>14</v>
      </c>
      <c r="C2929" t="s">
        <v>972</v>
      </c>
      <c r="D2929" t="s">
        <v>3</v>
      </c>
      <c r="E2929">
        <v>2</v>
      </c>
      <c r="F2929">
        <v>1</v>
      </c>
      <c r="G2929">
        <v>1</v>
      </c>
      <c r="H2929">
        <v>0</v>
      </c>
      <c r="I2929">
        <v>0</v>
      </c>
      <c r="J2929">
        <v>0</v>
      </c>
    </row>
    <row r="2930" spans="1:10" x14ac:dyDescent="0.25">
      <c r="A2930" s="42">
        <v>46275</v>
      </c>
      <c r="B2930">
        <v>16</v>
      </c>
      <c r="C2930" t="s">
        <v>978</v>
      </c>
      <c r="D2930" t="s">
        <v>967</v>
      </c>
      <c r="E2930">
        <v>405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 s="42">
        <v>46268</v>
      </c>
      <c r="B2931">
        <v>11</v>
      </c>
      <c r="C2931" t="s">
        <v>1000</v>
      </c>
      <c r="D2931" t="s">
        <v>976</v>
      </c>
      <c r="E2931">
        <v>7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 s="42">
        <v>46269</v>
      </c>
      <c r="B2932">
        <v>9</v>
      </c>
      <c r="C2932" t="s">
        <v>986</v>
      </c>
      <c r="D2932" t="s">
        <v>977</v>
      </c>
      <c r="E2932">
        <v>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 s="42">
        <v>46266</v>
      </c>
      <c r="B2933">
        <v>8</v>
      </c>
      <c r="C2933" t="s">
        <v>1085</v>
      </c>
      <c r="D2933" t="s">
        <v>965</v>
      </c>
      <c r="E2933">
        <v>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 s="42">
        <v>46268</v>
      </c>
      <c r="B2934">
        <v>9</v>
      </c>
      <c r="C2934" t="s">
        <v>966</v>
      </c>
      <c r="D2934" t="s">
        <v>975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 s="42">
        <v>46274</v>
      </c>
      <c r="B2935">
        <v>13</v>
      </c>
      <c r="C2935" t="s">
        <v>960</v>
      </c>
      <c r="D2935" t="s">
        <v>973</v>
      </c>
      <c r="E2935">
        <v>104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 s="42">
        <v>46275</v>
      </c>
      <c r="B2936">
        <v>9</v>
      </c>
      <c r="C2936" t="s">
        <v>958</v>
      </c>
      <c r="D2936" t="s">
        <v>970</v>
      </c>
      <c r="E2936">
        <v>25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 s="42">
        <v>46266</v>
      </c>
      <c r="B2937">
        <v>10</v>
      </c>
      <c r="C2937" t="s">
        <v>1098</v>
      </c>
      <c r="D2937" t="s">
        <v>973</v>
      </c>
      <c r="E2937">
        <v>112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 s="42">
        <v>46268</v>
      </c>
      <c r="B2938">
        <v>10</v>
      </c>
      <c r="C2938" t="s">
        <v>999</v>
      </c>
      <c r="D2938" t="s">
        <v>973</v>
      </c>
      <c r="E2938">
        <v>5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 s="42">
        <v>46274</v>
      </c>
      <c r="B2939">
        <v>9</v>
      </c>
      <c r="C2939" t="s">
        <v>1015</v>
      </c>
      <c r="D2939" t="s">
        <v>976</v>
      </c>
      <c r="E2939">
        <v>331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 s="42">
        <v>46276</v>
      </c>
      <c r="B2940">
        <v>8</v>
      </c>
      <c r="C2940" t="s">
        <v>968</v>
      </c>
      <c r="D2940" t="s">
        <v>981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 s="42">
        <v>46276</v>
      </c>
      <c r="B2941">
        <v>15</v>
      </c>
      <c r="C2941" t="s">
        <v>966</v>
      </c>
      <c r="D2941" t="s">
        <v>967</v>
      </c>
      <c r="E2941">
        <v>541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 s="42">
        <v>46274</v>
      </c>
      <c r="B2942">
        <v>8</v>
      </c>
      <c r="C2942" t="s">
        <v>1098</v>
      </c>
      <c r="D2942" t="s">
        <v>963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 s="42">
        <v>46268</v>
      </c>
      <c r="B2943">
        <v>10</v>
      </c>
      <c r="C2943" t="s">
        <v>1098</v>
      </c>
      <c r="D2943" t="s">
        <v>963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 s="42">
        <v>46268</v>
      </c>
      <c r="B2944">
        <v>10</v>
      </c>
      <c r="C2944" t="s">
        <v>972</v>
      </c>
      <c r="D2944" t="s">
        <v>982</v>
      </c>
      <c r="E2944">
        <v>124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 s="42">
        <v>46268</v>
      </c>
      <c r="B2945">
        <v>11</v>
      </c>
      <c r="C2945" t="s">
        <v>964</v>
      </c>
      <c r="D2945" t="s">
        <v>982</v>
      </c>
      <c r="E2945">
        <v>1003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 s="42">
        <v>46268</v>
      </c>
      <c r="B2946">
        <v>15</v>
      </c>
      <c r="C2946" t="s">
        <v>964</v>
      </c>
      <c r="D2946" t="s">
        <v>980</v>
      </c>
      <c r="E2946">
        <v>67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 s="42">
        <v>46275</v>
      </c>
      <c r="B2947">
        <v>14</v>
      </c>
      <c r="C2947" t="s">
        <v>964</v>
      </c>
      <c r="D2947" t="s">
        <v>959</v>
      </c>
      <c r="E2947">
        <v>156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 s="42">
        <v>46267</v>
      </c>
      <c r="B2948">
        <v>10</v>
      </c>
      <c r="C2948" t="s">
        <v>1098</v>
      </c>
      <c r="D2948" t="s">
        <v>963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 s="42">
        <v>46275</v>
      </c>
      <c r="B2949">
        <v>9</v>
      </c>
      <c r="C2949" t="s">
        <v>978</v>
      </c>
      <c r="D2949" t="s">
        <v>982</v>
      </c>
      <c r="E2949">
        <v>434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 s="42">
        <v>46275</v>
      </c>
      <c r="B2950">
        <v>12</v>
      </c>
      <c r="C2950" t="s">
        <v>958</v>
      </c>
      <c r="D2950" t="s">
        <v>982</v>
      </c>
      <c r="E2950">
        <v>705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 s="42">
        <v>46275</v>
      </c>
      <c r="B2951">
        <v>9</v>
      </c>
      <c r="C2951" t="s">
        <v>978</v>
      </c>
      <c r="D2951" t="s">
        <v>640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 s="42">
        <v>46275</v>
      </c>
      <c r="B2952">
        <v>13</v>
      </c>
      <c r="C2952" t="s">
        <v>968</v>
      </c>
      <c r="D2952" t="s">
        <v>640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 s="42">
        <v>46274</v>
      </c>
      <c r="B2953">
        <v>13</v>
      </c>
      <c r="C2953" t="s">
        <v>978</v>
      </c>
      <c r="D2953" t="s">
        <v>967</v>
      </c>
      <c r="E2953">
        <v>41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 s="42">
        <v>46269</v>
      </c>
      <c r="B2954">
        <v>10</v>
      </c>
      <c r="C2954" t="s">
        <v>964</v>
      </c>
      <c r="D2954" t="s">
        <v>971</v>
      </c>
      <c r="E2954">
        <v>5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 s="42">
        <v>46273</v>
      </c>
      <c r="B2955">
        <v>10</v>
      </c>
      <c r="C2955" t="s">
        <v>958</v>
      </c>
      <c r="D2955" t="s">
        <v>959</v>
      </c>
      <c r="E2955">
        <v>70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 s="42">
        <v>46274</v>
      </c>
      <c r="B2956">
        <v>15</v>
      </c>
      <c r="C2956" t="s">
        <v>1000</v>
      </c>
      <c r="D2956" t="s">
        <v>963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 s="42">
        <v>46273</v>
      </c>
      <c r="B2957">
        <v>8</v>
      </c>
      <c r="C2957" t="s">
        <v>978</v>
      </c>
      <c r="D2957" t="s">
        <v>976</v>
      </c>
      <c r="E2957">
        <v>597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 s="42">
        <v>46275</v>
      </c>
      <c r="B2958">
        <v>14</v>
      </c>
      <c r="C2958" t="s">
        <v>958</v>
      </c>
      <c r="D2958" t="s">
        <v>977</v>
      </c>
      <c r="E2958">
        <v>7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 s="42">
        <v>46275</v>
      </c>
      <c r="B2959">
        <v>12</v>
      </c>
      <c r="C2959" t="s">
        <v>972</v>
      </c>
      <c r="D2959" t="s">
        <v>971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 s="42">
        <v>46268</v>
      </c>
      <c r="B2960">
        <v>9</v>
      </c>
      <c r="C2960" t="s">
        <v>1000</v>
      </c>
      <c r="D2960" t="s">
        <v>963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 s="42">
        <v>46266</v>
      </c>
      <c r="B2961">
        <v>11</v>
      </c>
      <c r="C2961" t="s">
        <v>964</v>
      </c>
      <c r="D2961" t="s">
        <v>982</v>
      </c>
      <c r="E2961">
        <v>705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 s="42">
        <v>46268</v>
      </c>
      <c r="B2962">
        <v>14</v>
      </c>
      <c r="C2962" t="s">
        <v>966</v>
      </c>
      <c r="D2962" t="s">
        <v>980</v>
      </c>
      <c r="E2962">
        <v>18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 s="42">
        <v>46274</v>
      </c>
      <c r="B2963">
        <v>10</v>
      </c>
      <c r="C2963" t="s">
        <v>1015</v>
      </c>
      <c r="D2963" t="s">
        <v>967</v>
      </c>
      <c r="E2963">
        <v>303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 s="42">
        <v>46273</v>
      </c>
      <c r="B2964">
        <v>12</v>
      </c>
      <c r="C2964" t="s">
        <v>1015</v>
      </c>
      <c r="D2964" t="s">
        <v>981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 s="42">
        <v>46274</v>
      </c>
      <c r="B2965">
        <v>13</v>
      </c>
      <c r="C2965" t="s">
        <v>1098</v>
      </c>
      <c r="D2965" t="s">
        <v>967</v>
      </c>
      <c r="E2965">
        <v>18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 s="42">
        <v>46266</v>
      </c>
      <c r="B2966">
        <v>14</v>
      </c>
      <c r="C2966" t="s">
        <v>962</v>
      </c>
      <c r="D2966" t="s">
        <v>980</v>
      </c>
      <c r="E2966">
        <v>4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 s="42">
        <v>46268</v>
      </c>
      <c r="B2967">
        <v>15</v>
      </c>
      <c r="C2967" t="s">
        <v>968</v>
      </c>
      <c r="D2967" t="s">
        <v>959</v>
      </c>
      <c r="E2967">
        <v>46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 s="42">
        <v>46269</v>
      </c>
      <c r="B2968">
        <v>16</v>
      </c>
      <c r="C2968" t="s">
        <v>964</v>
      </c>
      <c r="D2968" t="s">
        <v>980</v>
      </c>
      <c r="E2968">
        <v>3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 s="42">
        <v>46274</v>
      </c>
      <c r="B2969">
        <v>10</v>
      </c>
      <c r="C2969" t="s">
        <v>972</v>
      </c>
      <c r="D2969" t="s">
        <v>977</v>
      </c>
      <c r="E2969">
        <v>4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 s="42">
        <v>46267</v>
      </c>
      <c r="B2970">
        <v>8</v>
      </c>
      <c r="C2970" t="s">
        <v>962</v>
      </c>
      <c r="D2970" t="s">
        <v>959</v>
      </c>
      <c r="E2970">
        <v>28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 s="42">
        <v>46276</v>
      </c>
      <c r="B2971">
        <v>8</v>
      </c>
      <c r="C2971" t="s">
        <v>960</v>
      </c>
      <c r="D2971" t="s">
        <v>970</v>
      </c>
      <c r="E2971">
        <v>8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 s="42">
        <v>46274</v>
      </c>
      <c r="B2972">
        <v>13</v>
      </c>
      <c r="C2972" t="s">
        <v>960</v>
      </c>
      <c r="D2972" t="s">
        <v>976</v>
      </c>
      <c r="E2972">
        <v>354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 s="42">
        <v>46266</v>
      </c>
      <c r="B2973">
        <v>12</v>
      </c>
      <c r="C2973" t="s">
        <v>1015</v>
      </c>
      <c r="D2973" t="s">
        <v>959</v>
      </c>
      <c r="E2973">
        <v>8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 s="42">
        <v>46276</v>
      </c>
      <c r="B2974">
        <v>8</v>
      </c>
      <c r="C2974" t="s">
        <v>964</v>
      </c>
      <c r="D2974" t="s">
        <v>963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 s="42">
        <v>46273</v>
      </c>
      <c r="B2975">
        <v>15</v>
      </c>
      <c r="C2975" t="s">
        <v>964</v>
      </c>
      <c r="D2975" t="s">
        <v>959</v>
      </c>
      <c r="E2975">
        <v>165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 s="42">
        <v>46267</v>
      </c>
      <c r="B2976">
        <v>15</v>
      </c>
      <c r="C2976" t="s">
        <v>972</v>
      </c>
      <c r="D2976" t="s">
        <v>967</v>
      </c>
      <c r="E2976">
        <v>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 s="42">
        <v>46275</v>
      </c>
      <c r="B2977">
        <v>15</v>
      </c>
      <c r="C2977" t="s">
        <v>968</v>
      </c>
      <c r="D2977" t="s">
        <v>971</v>
      </c>
      <c r="E2977">
        <v>8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 s="42">
        <v>46276</v>
      </c>
      <c r="B2978">
        <v>8</v>
      </c>
      <c r="C2978" t="s">
        <v>978</v>
      </c>
      <c r="D2978" t="s">
        <v>975</v>
      </c>
      <c r="E2978">
        <v>3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 s="42">
        <v>46275</v>
      </c>
      <c r="B2979">
        <v>16</v>
      </c>
      <c r="C2979" t="s">
        <v>986</v>
      </c>
      <c r="D2979" t="s">
        <v>975</v>
      </c>
      <c r="E2979">
        <v>4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 s="42">
        <v>46269</v>
      </c>
      <c r="B2980">
        <v>10</v>
      </c>
      <c r="C2980" t="s">
        <v>998</v>
      </c>
      <c r="D2980" t="s">
        <v>982</v>
      </c>
      <c r="E2980">
        <v>539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 s="42">
        <v>46266</v>
      </c>
      <c r="B2981">
        <v>14</v>
      </c>
      <c r="C2981" t="s">
        <v>962</v>
      </c>
      <c r="D2981" t="s">
        <v>982</v>
      </c>
      <c r="E2981">
        <v>281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 s="42">
        <v>46274</v>
      </c>
      <c r="B2982">
        <v>11</v>
      </c>
      <c r="C2982" t="s">
        <v>1000</v>
      </c>
      <c r="D2982" t="s">
        <v>977</v>
      </c>
      <c r="E2982">
        <v>4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 s="42">
        <v>46276</v>
      </c>
      <c r="B2983">
        <v>15</v>
      </c>
      <c r="C2983" t="s">
        <v>958</v>
      </c>
      <c r="D2983" t="s">
        <v>976</v>
      </c>
      <c r="E2983">
        <v>1449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 s="42">
        <v>46274</v>
      </c>
      <c r="B2984">
        <v>13</v>
      </c>
      <c r="C2984" t="s">
        <v>978</v>
      </c>
      <c r="D2984" t="s">
        <v>963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 s="42">
        <v>46269</v>
      </c>
      <c r="B2985">
        <v>14</v>
      </c>
      <c r="C2985" t="s">
        <v>972</v>
      </c>
      <c r="D2985" t="s">
        <v>961</v>
      </c>
      <c r="E2985">
        <v>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 s="42">
        <v>46268</v>
      </c>
      <c r="B2986">
        <v>9</v>
      </c>
      <c r="C2986" t="s">
        <v>1085</v>
      </c>
      <c r="D2986" t="s">
        <v>961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 s="42">
        <v>46267</v>
      </c>
      <c r="B2987">
        <v>11</v>
      </c>
      <c r="C2987" t="s">
        <v>964</v>
      </c>
      <c r="D2987" t="s">
        <v>963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 s="42">
        <v>46276</v>
      </c>
      <c r="B2988">
        <v>13</v>
      </c>
      <c r="C2988" t="s">
        <v>962</v>
      </c>
      <c r="D2988" t="s">
        <v>963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 s="42">
        <v>46275</v>
      </c>
      <c r="B2989">
        <v>15</v>
      </c>
      <c r="C2989" t="s">
        <v>968</v>
      </c>
      <c r="D2989" t="s">
        <v>977</v>
      </c>
      <c r="E2989">
        <v>5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 s="42">
        <v>46276</v>
      </c>
      <c r="B2990">
        <v>11</v>
      </c>
      <c r="C2990" t="s">
        <v>964</v>
      </c>
      <c r="D2990" t="s">
        <v>3</v>
      </c>
      <c r="E2990">
        <v>32</v>
      </c>
      <c r="F2990">
        <v>32</v>
      </c>
      <c r="G2990">
        <v>28</v>
      </c>
      <c r="H2990">
        <v>2</v>
      </c>
      <c r="I2990">
        <v>0</v>
      </c>
      <c r="J2990">
        <v>0</v>
      </c>
    </row>
    <row r="2991" spans="1:10" x14ac:dyDescent="0.25">
      <c r="A2991" s="42">
        <v>46275</v>
      </c>
      <c r="B2991">
        <v>10</v>
      </c>
      <c r="C2991" t="s">
        <v>960</v>
      </c>
      <c r="D2991" t="s">
        <v>975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 s="42">
        <v>46273</v>
      </c>
      <c r="B2992">
        <v>12</v>
      </c>
      <c r="C2992" t="s">
        <v>966</v>
      </c>
      <c r="D2992" t="s">
        <v>976</v>
      </c>
      <c r="E2992">
        <v>826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 s="42">
        <v>46276</v>
      </c>
      <c r="B2993">
        <v>11</v>
      </c>
      <c r="C2993" t="s">
        <v>1528</v>
      </c>
      <c r="D2993" t="s">
        <v>970</v>
      </c>
      <c r="E2993">
        <v>7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 s="42">
        <v>46276</v>
      </c>
      <c r="B2994">
        <v>13</v>
      </c>
      <c r="C2994" t="s">
        <v>958</v>
      </c>
      <c r="D2994" t="s">
        <v>3</v>
      </c>
      <c r="E2994">
        <v>3</v>
      </c>
      <c r="F2994">
        <v>3</v>
      </c>
      <c r="G2994">
        <v>1</v>
      </c>
      <c r="H2994">
        <v>2</v>
      </c>
      <c r="I2994">
        <v>0</v>
      </c>
      <c r="J2994">
        <v>0</v>
      </c>
    </row>
    <row r="2995" spans="1:10" x14ac:dyDescent="0.25">
      <c r="A2995" s="42">
        <v>46275</v>
      </c>
      <c r="B2995">
        <v>15</v>
      </c>
      <c r="C2995" t="s">
        <v>978</v>
      </c>
      <c r="D2995" t="s">
        <v>971</v>
      </c>
      <c r="E2995">
        <v>34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 s="42">
        <v>46267</v>
      </c>
      <c r="B2996">
        <v>10</v>
      </c>
      <c r="C2996" t="s">
        <v>1085</v>
      </c>
      <c r="D2996" t="s">
        <v>961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 s="42">
        <v>46274</v>
      </c>
      <c r="B2997">
        <v>8</v>
      </c>
      <c r="C2997" t="s">
        <v>968</v>
      </c>
      <c r="D2997" t="s">
        <v>640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 s="42">
        <v>46267</v>
      </c>
      <c r="B2998">
        <v>11</v>
      </c>
      <c r="C2998" t="s">
        <v>978</v>
      </c>
      <c r="D2998" t="s">
        <v>974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 s="42">
        <v>46268</v>
      </c>
      <c r="B2999">
        <v>10</v>
      </c>
      <c r="C2999" t="s">
        <v>986</v>
      </c>
      <c r="D2999" t="s">
        <v>979</v>
      </c>
      <c r="E2999">
        <v>4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 s="42">
        <v>46268</v>
      </c>
      <c r="B3000">
        <v>10</v>
      </c>
      <c r="C3000" t="s">
        <v>958</v>
      </c>
      <c r="D3000" t="s">
        <v>982</v>
      </c>
      <c r="E3000">
        <v>249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 s="42">
        <v>46266</v>
      </c>
      <c r="B3001">
        <v>8</v>
      </c>
      <c r="C3001" t="s">
        <v>986</v>
      </c>
      <c r="D3001" t="s">
        <v>977</v>
      </c>
      <c r="E3001">
        <v>4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 s="42">
        <v>46276</v>
      </c>
      <c r="B3002">
        <v>15</v>
      </c>
      <c r="C3002" t="s">
        <v>960</v>
      </c>
      <c r="D3002" t="s">
        <v>967</v>
      </c>
      <c r="E3002">
        <v>115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 s="42">
        <v>46276</v>
      </c>
      <c r="B3003">
        <v>10</v>
      </c>
      <c r="C3003" t="s">
        <v>978</v>
      </c>
      <c r="D3003" t="s">
        <v>973</v>
      </c>
      <c r="E3003">
        <v>549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 s="42">
        <v>46273</v>
      </c>
      <c r="B3004">
        <v>9</v>
      </c>
      <c r="C3004" t="s">
        <v>958</v>
      </c>
      <c r="D3004" t="s">
        <v>963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 s="42">
        <v>46267</v>
      </c>
      <c r="B3005">
        <v>15</v>
      </c>
      <c r="C3005" t="s">
        <v>978</v>
      </c>
      <c r="D3005" t="s">
        <v>979</v>
      </c>
      <c r="E3005">
        <v>7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 s="42">
        <v>46273</v>
      </c>
      <c r="B3006">
        <v>15</v>
      </c>
      <c r="C3006" t="s">
        <v>998</v>
      </c>
      <c r="D3006" t="s">
        <v>967</v>
      </c>
      <c r="E3006">
        <v>24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 s="42">
        <v>46274</v>
      </c>
      <c r="B3007">
        <v>10</v>
      </c>
      <c r="C3007" t="s">
        <v>978</v>
      </c>
      <c r="D3007" t="s">
        <v>982</v>
      </c>
      <c r="E3007">
        <v>320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 s="42">
        <v>46276</v>
      </c>
      <c r="B3008">
        <v>11</v>
      </c>
      <c r="C3008" t="s">
        <v>966</v>
      </c>
      <c r="D3008" t="s">
        <v>974</v>
      </c>
      <c r="E3008">
        <v>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 s="42">
        <v>46268</v>
      </c>
      <c r="B3009">
        <v>13</v>
      </c>
      <c r="C3009" t="s">
        <v>972</v>
      </c>
      <c r="D3009" t="s">
        <v>959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 s="42">
        <v>46267</v>
      </c>
      <c r="B3010">
        <v>11</v>
      </c>
      <c r="C3010" t="s">
        <v>998</v>
      </c>
      <c r="D3010" t="s">
        <v>973</v>
      </c>
      <c r="E3010">
        <v>19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 s="42">
        <v>46269</v>
      </c>
      <c r="B3011">
        <v>13</v>
      </c>
      <c r="C3011" t="s">
        <v>1098</v>
      </c>
      <c r="D3011" t="s">
        <v>973</v>
      </c>
      <c r="E3011">
        <v>32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 s="42">
        <v>46268</v>
      </c>
      <c r="B3012">
        <v>11</v>
      </c>
      <c r="C3012" t="s">
        <v>968</v>
      </c>
      <c r="D3012" t="s">
        <v>971</v>
      </c>
      <c r="E3012">
        <v>15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 s="42">
        <v>46274</v>
      </c>
      <c r="B3013">
        <v>15</v>
      </c>
      <c r="C3013" t="s">
        <v>968</v>
      </c>
      <c r="D3013" t="s">
        <v>970</v>
      </c>
      <c r="E3013">
        <v>23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 s="42">
        <v>46273</v>
      </c>
      <c r="B3014">
        <v>8</v>
      </c>
      <c r="C3014" t="s">
        <v>978</v>
      </c>
      <c r="D3014" t="s">
        <v>965</v>
      </c>
      <c r="E3014">
        <v>29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 s="42">
        <v>46276</v>
      </c>
      <c r="B3015">
        <v>12</v>
      </c>
      <c r="C3015" t="s">
        <v>968</v>
      </c>
      <c r="D3015" t="s">
        <v>975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 s="42">
        <v>46274</v>
      </c>
      <c r="B3016">
        <v>15</v>
      </c>
      <c r="C3016" t="s">
        <v>966</v>
      </c>
      <c r="D3016" t="s">
        <v>977</v>
      </c>
      <c r="E3016">
        <v>11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 s="42">
        <v>46269</v>
      </c>
      <c r="B3017">
        <v>8</v>
      </c>
      <c r="C3017" t="s">
        <v>966</v>
      </c>
      <c r="D3017" t="s">
        <v>981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 s="42">
        <v>46268</v>
      </c>
      <c r="B3018">
        <v>10</v>
      </c>
      <c r="C3018" t="s">
        <v>1001</v>
      </c>
      <c r="D3018" t="s">
        <v>963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 s="42">
        <v>46268</v>
      </c>
      <c r="B3019">
        <v>16</v>
      </c>
      <c r="C3019" t="s">
        <v>1098</v>
      </c>
      <c r="D3019" t="s">
        <v>3</v>
      </c>
      <c r="E3019">
        <v>6</v>
      </c>
      <c r="F3019">
        <v>6</v>
      </c>
      <c r="G3019">
        <v>4</v>
      </c>
      <c r="H3019">
        <v>2</v>
      </c>
      <c r="I3019">
        <v>0</v>
      </c>
      <c r="J3019">
        <v>0</v>
      </c>
    </row>
    <row r="3020" spans="1:10" x14ac:dyDescent="0.25">
      <c r="A3020" s="42">
        <v>46276</v>
      </c>
      <c r="B3020">
        <v>8</v>
      </c>
      <c r="C3020" t="s">
        <v>986</v>
      </c>
      <c r="D3020" t="s">
        <v>965</v>
      </c>
      <c r="E3020">
        <v>24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 s="42">
        <v>46275</v>
      </c>
      <c r="B3021">
        <v>9</v>
      </c>
      <c r="C3021" t="s">
        <v>968</v>
      </c>
      <c r="D3021" t="s">
        <v>982</v>
      </c>
      <c r="E3021">
        <v>283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 s="42">
        <v>46276</v>
      </c>
      <c r="B3022">
        <v>10</v>
      </c>
      <c r="C3022" t="s">
        <v>972</v>
      </c>
      <c r="D3022" t="s">
        <v>976</v>
      </c>
      <c r="E3022">
        <v>119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 s="42">
        <v>46273</v>
      </c>
      <c r="B3023">
        <v>11</v>
      </c>
      <c r="C3023" t="s">
        <v>962</v>
      </c>
      <c r="D3023" t="s">
        <v>980</v>
      </c>
      <c r="E3023">
        <v>5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 s="42">
        <v>46274</v>
      </c>
      <c r="B3024">
        <v>9</v>
      </c>
      <c r="C3024" t="s">
        <v>958</v>
      </c>
      <c r="D3024" t="s">
        <v>973</v>
      </c>
      <c r="E3024">
        <v>358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 s="42">
        <v>46276</v>
      </c>
      <c r="B3025">
        <v>14</v>
      </c>
      <c r="C3025" t="s">
        <v>978</v>
      </c>
      <c r="D3025" t="s">
        <v>983</v>
      </c>
      <c r="E3025">
        <v>1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 s="42">
        <v>46276</v>
      </c>
      <c r="B3026">
        <v>10</v>
      </c>
      <c r="C3026" t="s">
        <v>960</v>
      </c>
      <c r="D3026" t="s">
        <v>977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 s="42">
        <v>46274</v>
      </c>
      <c r="B3027">
        <v>11</v>
      </c>
      <c r="C3027" t="s">
        <v>1000</v>
      </c>
      <c r="D3027" t="s">
        <v>969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 s="42">
        <v>46274</v>
      </c>
      <c r="B3028">
        <v>8</v>
      </c>
      <c r="C3028" t="s">
        <v>972</v>
      </c>
      <c r="D3028" t="s">
        <v>982</v>
      </c>
      <c r="E3028">
        <v>91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 s="42">
        <v>46268</v>
      </c>
      <c r="B3029">
        <v>9</v>
      </c>
      <c r="C3029" t="s">
        <v>978</v>
      </c>
      <c r="D3029" t="s">
        <v>3</v>
      </c>
      <c r="E3029">
        <v>22</v>
      </c>
      <c r="F3029">
        <v>22</v>
      </c>
      <c r="G3029">
        <v>17</v>
      </c>
      <c r="H3029">
        <v>2</v>
      </c>
      <c r="I3029">
        <v>0</v>
      </c>
      <c r="J3029">
        <v>0</v>
      </c>
    </row>
    <row r="3030" spans="1:10" x14ac:dyDescent="0.25">
      <c r="A3030" s="42">
        <v>46268</v>
      </c>
      <c r="B3030">
        <v>11</v>
      </c>
      <c r="C3030" t="s">
        <v>968</v>
      </c>
      <c r="D3030" t="s">
        <v>965</v>
      </c>
      <c r="E3030">
        <v>92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 s="42">
        <v>46267</v>
      </c>
      <c r="B3031">
        <v>15</v>
      </c>
      <c r="C3031" t="s">
        <v>1098</v>
      </c>
      <c r="D3031" t="s">
        <v>979</v>
      </c>
      <c r="E3031">
        <v>11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 s="42">
        <v>46266</v>
      </c>
      <c r="B3032">
        <v>14</v>
      </c>
      <c r="C3032" t="s">
        <v>966</v>
      </c>
      <c r="D3032" t="s">
        <v>959</v>
      </c>
      <c r="E3032">
        <v>115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 s="42">
        <v>46267</v>
      </c>
      <c r="B3033">
        <v>15</v>
      </c>
      <c r="C3033" t="s">
        <v>966</v>
      </c>
      <c r="D3033" t="s">
        <v>977</v>
      </c>
      <c r="E3033">
        <v>7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25">
      <c r="A3034" s="42">
        <v>46267</v>
      </c>
      <c r="B3034">
        <v>15</v>
      </c>
      <c r="C3034" t="s">
        <v>962</v>
      </c>
      <c r="D3034" t="s">
        <v>965</v>
      </c>
      <c r="E3034">
        <v>45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 s="42">
        <v>46269</v>
      </c>
      <c r="B3035">
        <v>10</v>
      </c>
      <c r="C3035" t="s">
        <v>958</v>
      </c>
      <c r="D3035" t="s">
        <v>961</v>
      </c>
      <c r="E3035">
        <v>4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 s="42">
        <v>46266</v>
      </c>
      <c r="B3036">
        <v>9</v>
      </c>
      <c r="C3036" t="s">
        <v>958</v>
      </c>
      <c r="D3036" t="s">
        <v>640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 s="42">
        <v>46274</v>
      </c>
      <c r="B3037">
        <v>8</v>
      </c>
      <c r="C3037" t="s">
        <v>964</v>
      </c>
      <c r="D3037" t="s">
        <v>982</v>
      </c>
      <c r="E3037">
        <v>491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 s="42">
        <v>46267</v>
      </c>
      <c r="B3038">
        <v>16</v>
      </c>
      <c r="C3038" t="s">
        <v>972</v>
      </c>
      <c r="D3038" t="s">
        <v>967</v>
      </c>
      <c r="E3038">
        <v>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 s="42">
        <v>46268</v>
      </c>
      <c r="B3039">
        <v>15</v>
      </c>
      <c r="C3039" t="s">
        <v>998</v>
      </c>
      <c r="D3039" t="s">
        <v>976</v>
      </c>
      <c r="E3039">
        <v>17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 s="42">
        <v>46276</v>
      </c>
      <c r="B3040">
        <v>9</v>
      </c>
      <c r="C3040" t="s">
        <v>1528</v>
      </c>
      <c r="D3040" t="s">
        <v>3</v>
      </c>
      <c r="E3040">
        <v>1</v>
      </c>
      <c r="F3040">
        <v>1</v>
      </c>
      <c r="G3040">
        <v>1</v>
      </c>
      <c r="H3040">
        <v>0</v>
      </c>
      <c r="I3040">
        <v>0</v>
      </c>
      <c r="J3040">
        <v>0</v>
      </c>
    </row>
    <row r="3041" spans="1:10" x14ac:dyDescent="0.25">
      <c r="A3041" s="42">
        <v>46267</v>
      </c>
      <c r="B3041">
        <v>9</v>
      </c>
      <c r="C3041" t="s">
        <v>1015</v>
      </c>
      <c r="D3041" t="s">
        <v>3</v>
      </c>
      <c r="E3041">
        <v>4</v>
      </c>
      <c r="F3041">
        <v>4</v>
      </c>
      <c r="G3041">
        <v>3</v>
      </c>
      <c r="H3041">
        <v>0</v>
      </c>
      <c r="I3041">
        <v>0</v>
      </c>
      <c r="J3041">
        <v>0</v>
      </c>
    </row>
    <row r="3042" spans="1:10" x14ac:dyDescent="0.25">
      <c r="A3042" s="42">
        <v>46273</v>
      </c>
      <c r="B3042">
        <v>14</v>
      </c>
      <c r="C3042" t="s">
        <v>964</v>
      </c>
      <c r="D3042" t="s">
        <v>979</v>
      </c>
      <c r="E3042">
        <v>18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 s="42">
        <v>46273</v>
      </c>
      <c r="B3043">
        <v>12</v>
      </c>
      <c r="C3043" t="s">
        <v>986</v>
      </c>
      <c r="D3043" t="s">
        <v>973</v>
      </c>
      <c r="E3043">
        <v>28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 s="42">
        <v>46275</v>
      </c>
      <c r="B3044">
        <v>13</v>
      </c>
      <c r="C3044" t="s">
        <v>978</v>
      </c>
      <c r="D3044" t="s">
        <v>973</v>
      </c>
      <c r="E3044">
        <v>105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 s="42">
        <v>46267</v>
      </c>
      <c r="B3045">
        <v>16</v>
      </c>
      <c r="C3045" t="s">
        <v>958</v>
      </c>
      <c r="D3045" t="s">
        <v>976</v>
      </c>
      <c r="E3045">
        <v>489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 s="42">
        <v>46276</v>
      </c>
      <c r="B3046">
        <v>16</v>
      </c>
      <c r="C3046" t="s">
        <v>986</v>
      </c>
      <c r="D3046" t="s">
        <v>975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 s="42">
        <v>46266</v>
      </c>
      <c r="B3047">
        <v>11</v>
      </c>
      <c r="C3047" t="s">
        <v>986</v>
      </c>
      <c r="D3047" t="s">
        <v>963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 s="42">
        <v>46266</v>
      </c>
      <c r="B3048">
        <v>15</v>
      </c>
      <c r="C3048" t="s">
        <v>972</v>
      </c>
      <c r="D3048" t="s">
        <v>640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 s="42">
        <v>46266</v>
      </c>
      <c r="B3049">
        <v>13</v>
      </c>
      <c r="C3049" t="s">
        <v>1085</v>
      </c>
      <c r="D3049" t="s">
        <v>982</v>
      </c>
      <c r="E3049">
        <v>3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 s="42">
        <v>46267</v>
      </c>
      <c r="B3050">
        <v>8</v>
      </c>
      <c r="C3050" t="s">
        <v>1098</v>
      </c>
      <c r="D3050" t="s">
        <v>3</v>
      </c>
      <c r="E3050">
        <v>6</v>
      </c>
      <c r="F3050">
        <v>6</v>
      </c>
      <c r="G3050">
        <v>4</v>
      </c>
      <c r="H3050">
        <v>2</v>
      </c>
      <c r="I3050">
        <v>0</v>
      </c>
      <c r="J3050">
        <v>0</v>
      </c>
    </row>
    <row r="3051" spans="1:10" x14ac:dyDescent="0.25">
      <c r="A3051" s="42">
        <v>46267</v>
      </c>
      <c r="B3051">
        <v>12</v>
      </c>
      <c r="C3051" t="s">
        <v>978</v>
      </c>
      <c r="D3051" t="s">
        <v>963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 s="42">
        <v>46273</v>
      </c>
      <c r="B3052">
        <v>9</v>
      </c>
      <c r="C3052" t="s">
        <v>972</v>
      </c>
      <c r="D3052" t="s">
        <v>969</v>
      </c>
      <c r="E3052">
        <v>3</v>
      </c>
      <c r="F3052">
        <v>3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 s="42">
        <v>46275</v>
      </c>
      <c r="B3053">
        <v>12</v>
      </c>
      <c r="C3053" t="s">
        <v>972</v>
      </c>
      <c r="D3053" t="s">
        <v>976</v>
      </c>
      <c r="E3053">
        <v>100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 s="42">
        <v>46273</v>
      </c>
      <c r="B3054">
        <v>15</v>
      </c>
      <c r="C3054" t="s">
        <v>972</v>
      </c>
      <c r="D3054" t="s">
        <v>3</v>
      </c>
      <c r="E3054">
        <v>1</v>
      </c>
      <c r="F3054">
        <v>1</v>
      </c>
      <c r="G3054">
        <v>1</v>
      </c>
      <c r="H3054">
        <v>0</v>
      </c>
      <c r="I3054">
        <v>0</v>
      </c>
      <c r="J3054">
        <v>0</v>
      </c>
    </row>
    <row r="3055" spans="1:10" x14ac:dyDescent="0.25">
      <c r="A3055" s="42">
        <v>46269</v>
      </c>
      <c r="B3055">
        <v>15</v>
      </c>
      <c r="C3055" t="s">
        <v>998</v>
      </c>
      <c r="D3055" t="s">
        <v>980</v>
      </c>
      <c r="E3055">
        <v>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 s="42">
        <v>46267</v>
      </c>
      <c r="B3056">
        <v>14</v>
      </c>
      <c r="C3056" t="s">
        <v>1001</v>
      </c>
      <c r="D3056" t="s">
        <v>3</v>
      </c>
      <c r="E3056">
        <v>11</v>
      </c>
      <c r="F3056">
        <v>11</v>
      </c>
      <c r="G3056">
        <v>8</v>
      </c>
      <c r="H3056">
        <v>2</v>
      </c>
      <c r="I3056">
        <v>0</v>
      </c>
      <c r="J3056">
        <v>0</v>
      </c>
    </row>
    <row r="3057" spans="1:10" x14ac:dyDescent="0.25">
      <c r="A3057" s="42">
        <v>46275</v>
      </c>
      <c r="B3057">
        <v>10</v>
      </c>
      <c r="C3057" t="s">
        <v>972</v>
      </c>
      <c r="D3057" t="s">
        <v>965</v>
      </c>
      <c r="E3057">
        <v>14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 s="42">
        <v>46268</v>
      </c>
      <c r="B3058">
        <v>9</v>
      </c>
      <c r="C3058" t="s">
        <v>1000</v>
      </c>
      <c r="D3058" t="s">
        <v>967</v>
      </c>
      <c r="E3058">
        <v>6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 s="42">
        <v>46269</v>
      </c>
      <c r="B3059">
        <v>8</v>
      </c>
      <c r="C3059" t="s">
        <v>1000</v>
      </c>
      <c r="D3059" t="s">
        <v>967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 s="42">
        <v>46269</v>
      </c>
      <c r="B3060">
        <v>16</v>
      </c>
      <c r="C3060" t="s">
        <v>972</v>
      </c>
      <c r="D3060" t="s">
        <v>981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 s="42">
        <v>46267</v>
      </c>
      <c r="B3061">
        <v>12</v>
      </c>
      <c r="C3061" t="s">
        <v>978</v>
      </c>
      <c r="D3061" t="s">
        <v>979</v>
      </c>
      <c r="E3061">
        <v>27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 s="42">
        <v>46267</v>
      </c>
      <c r="B3062">
        <v>11</v>
      </c>
      <c r="C3062" t="s">
        <v>986</v>
      </c>
      <c r="D3062" t="s">
        <v>3</v>
      </c>
      <c r="E3062">
        <v>45</v>
      </c>
      <c r="F3062">
        <v>45</v>
      </c>
      <c r="G3062">
        <v>32</v>
      </c>
      <c r="H3062">
        <v>8</v>
      </c>
      <c r="I3062">
        <v>0</v>
      </c>
      <c r="J3062">
        <v>0</v>
      </c>
    </row>
    <row r="3063" spans="1:10" x14ac:dyDescent="0.25">
      <c r="A3063" s="42">
        <v>46268</v>
      </c>
      <c r="B3063">
        <v>10</v>
      </c>
      <c r="C3063" t="s">
        <v>1000</v>
      </c>
      <c r="D3063" t="s">
        <v>967</v>
      </c>
      <c r="E3063">
        <v>435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 s="42">
        <v>46269</v>
      </c>
      <c r="B3064">
        <v>14</v>
      </c>
      <c r="C3064" t="s">
        <v>978</v>
      </c>
      <c r="D3064" t="s">
        <v>959</v>
      </c>
      <c r="E3064">
        <v>80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 s="42">
        <v>46273</v>
      </c>
      <c r="B3065">
        <v>13</v>
      </c>
      <c r="C3065" t="s">
        <v>962</v>
      </c>
      <c r="D3065" t="s">
        <v>640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 s="42">
        <v>46274</v>
      </c>
      <c r="B3066">
        <v>16</v>
      </c>
      <c r="C3066" t="s">
        <v>986</v>
      </c>
      <c r="D3066" t="s">
        <v>640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 s="42">
        <v>46266</v>
      </c>
      <c r="B3067">
        <v>16</v>
      </c>
      <c r="C3067" t="s">
        <v>958</v>
      </c>
      <c r="D3067" t="s">
        <v>976</v>
      </c>
      <c r="E3067">
        <v>294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 s="42">
        <v>46275</v>
      </c>
      <c r="B3068">
        <v>16</v>
      </c>
      <c r="C3068" t="s">
        <v>962</v>
      </c>
      <c r="D3068" t="s">
        <v>975</v>
      </c>
      <c r="E3068">
        <v>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 s="42">
        <v>46275</v>
      </c>
      <c r="B3069">
        <v>10</v>
      </c>
      <c r="C3069" t="s">
        <v>978</v>
      </c>
      <c r="D3069" t="s">
        <v>971</v>
      </c>
      <c r="E3069">
        <v>3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 s="42">
        <v>46266</v>
      </c>
      <c r="B3070">
        <v>11</v>
      </c>
      <c r="C3070" t="s">
        <v>978</v>
      </c>
      <c r="D3070" t="s">
        <v>982</v>
      </c>
      <c r="E3070">
        <v>433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 s="42">
        <v>46266</v>
      </c>
      <c r="B3071">
        <v>8</v>
      </c>
      <c r="C3071" t="s">
        <v>1000</v>
      </c>
      <c r="D3071" t="s">
        <v>973</v>
      </c>
      <c r="E3071">
        <v>8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 s="42">
        <v>46266</v>
      </c>
      <c r="B3072">
        <v>9</v>
      </c>
      <c r="C3072" t="s">
        <v>1098</v>
      </c>
      <c r="D3072" t="s">
        <v>983</v>
      </c>
      <c r="E3072">
        <v>2</v>
      </c>
      <c r="F3072">
        <v>2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 s="42">
        <v>46267</v>
      </c>
      <c r="B3073">
        <v>15</v>
      </c>
      <c r="C3073" t="s">
        <v>986</v>
      </c>
      <c r="D3073" t="s">
        <v>977</v>
      </c>
      <c r="E3073">
        <v>9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 s="42">
        <v>46273</v>
      </c>
      <c r="B3074">
        <v>13</v>
      </c>
      <c r="C3074" t="s">
        <v>958</v>
      </c>
      <c r="D3074" t="s">
        <v>967</v>
      </c>
      <c r="E3074">
        <v>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 s="42">
        <v>46269</v>
      </c>
      <c r="B3075">
        <v>9</v>
      </c>
      <c r="C3075" t="s">
        <v>1098</v>
      </c>
      <c r="D3075" t="s">
        <v>3</v>
      </c>
      <c r="E3075">
        <v>4</v>
      </c>
      <c r="F3075">
        <v>4</v>
      </c>
      <c r="G3075">
        <v>2</v>
      </c>
      <c r="H3075">
        <v>2</v>
      </c>
      <c r="I3075">
        <v>0</v>
      </c>
      <c r="J3075">
        <v>0</v>
      </c>
    </row>
    <row r="3076" spans="1:10" x14ac:dyDescent="0.25">
      <c r="A3076" s="42">
        <v>46274</v>
      </c>
      <c r="B3076">
        <v>8</v>
      </c>
      <c r="C3076" t="s">
        <v>972</v>
      </c>
      <c r="D3076" t="s">
        <v>973</v>
      </c>
      <c r="E3076">
        <v>41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 s="42">
        <v>46267</v>
      </c>
      <c r="B3077">
        <v>15</v>
      </c>
      <c r="C3077" t="s">
        <v>1098</v>
      </c>
      <c r="D3077" t="s">
        <v>971</v>
      </c>
      <c r="E3077">
        <v>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 s="42">
        <v>46274</v>
      </c>
      <c r="B3078">
        <v>12</v>
      </c>
      <c r="C3078" t="s">
        <v>1015</v>
      </c>
      <c r="D3078" t="s">
        <v>640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 s="42">
        <v>46274</v>
      </c>
      <c r="B3079">
        <v>10</v>
      </c>
      <c r="C3079" t="s">
        <v>998</v>
      </c>
      <c r="D3079" t="s">
        <v>967</v>
      </c>
      <c r="E3079">
        <v>377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 s="42">
        <v>46267</v>
      </c>
      <c r="B3080">
        <v>16</v>
      </c>
      <c r="C3080" t="s">
        <v>986</v>
      </c>
      <c r="D3080" t="s">
        <v>980</v>
      </c>
      <c r="E3080">
        <v>4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 s="42">
        <v>46273</v>
      </c>
      <c r="B3081">
        <v>8</v>
      </c>
      <c r="C3081" t="s">
        <v>958</v>
      </c>
      <c r="D3081" t="s">
        <v>982</v>
      </c>
      <c r="E3081">
        <v>261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25">
      <c r="A3082" s="42">
        <v>46274</v>
      </c>
      <c r="B3082">
        <v>16</v>
      </c>
      <c r="C3082" t="s">
        <v>986</v>
      </c>
      <c r="D3082" t="s">
        <v>975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 s="42">
        <v>46276</v>
      </c>
      <c r="B3083">
        <v>10</v>
      </c>
      <c r="C3083" t="s">
        <v>966</v>
      </c>
      <c r="D3083" t="s">
        <v>982</v>
      </c>
      <c r="E3083">
        <v>328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 s="42">
        <v>46267</v>
      </c>
      <c r="B3084">
        <v>13</v>
      </c>
      <c r="C3084" t="s">
        <v>986</v>
      </c>
      <c r="D3084" t="s">
        <v>976</v>
      </c>
      <c r="E3084">
        <v>123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 s="42">
        <v>46269</v>
      </c>
      <c r="B3085">
        <v>15</v>
      </c>
      <c r="C3085" t="s">
        <v>986</v>
      </c>
      <c r="D3085" t="s">
        <v>959</v>
      </c>
      <c r="E3085">
        <v>59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 s="42">
        <v>46269</v>
      </c>
      <c r="B3086">
        <v>8</v>
      </c>
      <c r="C3086" t="s">
        <v>962</v>
      </c>
      <c r="D3086" t="s">
        <v>981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 s="42">
        <v>46269</v>
      </c>
      <c r="B3087">
        <v>15</v>
      </c>
      <c r="C3087" t="s">
        <v>972</v>
      </c>
      <c r="D3087" t="s">
        <v>970</v>
      </c>
      <c r="E3087">
        <v>1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 s="42">
        <v>46275</v>
      </c>
      <c r="B3088">
        <v>12</v>
      </c>
      <c r="C3088" t="s">
        <v>1098</v>
      </c>
      <c r="D3088" t="s">
        <v>970</v>
      </c>
      <c r="E3088">
        <v>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 s="42">
        <v>46266</v>
      </c>
      <c r="B3089">
        <v>11</v>
      </c>
      <c r="C3089" t="s">
        <v>978</v>
      </c>
      <c r="D3089" t="s">
        <v>973</v>
      </c>
      <c r="E3089">
        <v>327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 s="42">
        <v>46273</v>
      </c>
      <c r="B3090">
        <v>9</v>
      </c>
      <c r="C3090" t="s">
        <v>966</v>
      </c>
      <c r="D3090" t="s">
        <v>963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 s="42">
        <v>46273</v>
      </c>
      <c r="B3091">
        <v>9</v>
      </c>
      <c r="C3091" t="s">
        <v>1098</v>
      </c>
      <c r="D3091" t="s">
        <v>970</v>
      </c>
      <c r="E3091">
        <v>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 s="42">
        <v>46276</v>
      </c>
      <c r="B3092">
        <v>16</v>
      </c>
      <c r="C3092" t="s">
        <v>964</v>
      </c>
      <c r="D3092" t="s">
        <v>982</v>
      </c>
      <c r="E3092">
        <v>416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 s="42">
        <v>46274</v>
      </c>
      <c r="B3093">
        <v>16</v>
      </c>
      <c r="C3093" t="s">
        <v>1098</v>
      </c>
      <c r="D3093" t="s">
        <v>976</v>
      </c>
      <c r="E3093">
        <v>51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 s="42">
        <v>46267</v>
      </c>
      <c r="B3094">
        <v>9</v>
      </c>
      <c r="C3094" t="s">
        <v>958</v>
      </c>
      <c r="D3094" t="s">
        <v>982</v>
      </c>
      <c r="E3094">
        <v>328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 s="42">
        <v>46267</v>
      </c>
      <c r="B3095">
        <v>12</v>
      </c>
      <c r="C3095" t="s">
        <v>978</v>
      </c>
      <c r="D3095" t="s">
        <v>965</v>
      </c>
      <c r="E3095">
        <v>95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 s="42">
        <v>46267</v>
      </c>
      <c r="B3096">
        <v>8</v>
      </c>
      <c r="C3096" t="s">
        <v>966</v>
      </c>
      <c r="D3096" t="s">
        <v>970</v>
      </c>
      <c r="E3096">
        <v>3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 s="42">
        <v>46268</v>
      </c>
      <c r="B3097">
        <v>14</v>
      </c>
      <c r="C3097" t="s">
        <v>958</v>
      </c>
      <c r="D3097" t="s">
        <v>979</v>
      </c>
      <c r="E3097">
        <v>13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 s="42">
        <v>46273</v>
      </c>
      <c r="B3098">
        <v>12</v>
      </c>
      <c r="C3098" t="s">
        <v>1098</v>
      </c>
      <c r="D3098" t="s">
        <v>963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 s="42">
        <v>46273</v>
      </c>
      <c r="B3099">
        <v>10</v>
      </c>
      <c r="C3099" t="s">
        <v>978</v>
      </c>
      <c r="D3099" t="s">
        <v>967</v>
      </c>
      <c r="E3099">
        <v>237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 s="42">
        <v>46275</v>
      </c>
      <c r="B3100">
        <v>9</v>
      </c>
      <c r="C3100" t="s">
        <v>998</v>
      </c>
      <c r="D3100" t="s">
        <v>969</v>
      </c>
      <c r="E3100">
        <v>1</v>
      </c>
      <c r="F3100">
        <v>1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 s="42">
        <v>46267</v>
      </c>
      <c r="B3101">
        <v>14</v>
      </c>
      <c r="C3101" t="s">
        <v>958</v>
      </c>
      <c r="D3101" t="s">
        <v>980</v>
      </c>
      <c r="E3101">
        <v>30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 s="42">
        <v>46267</v>
      </c>
      <c r="B3102">
        <v>11</v>
      </c>
      <c r="C3102" t="s">
        <v>1015</v>
      </c>
      <c r="D3102" t="s">
        <v>965</v>
      </c>
      <c r="E3102">
        <v>11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 s="42">
        <v>46269</v>
      </c>
      <c r="B3103">
        <v>15</v>
      </c>
      <c r="C3103" t="s">
        <v>958</v>
      </c>
      <c r="D3103" t="s">
        <v>980</v>
      </c>
      <c r="E3103">
        <v>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 s="42">
        <v>46268</v>
      </c>
      <c r="B3104">
        <v>15</v>
      </c>
      <c r="C3104" t="s">
        <v>978</v>
      </c>
      <c r="D3104" t="s">
        <v>973</v>
      </c>
      <c r="E3104">
        <v>104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 s="42">
        <v>46268</v>
      </c>
      <c r="B3105">
        <v>10</v>
      </c>
      <c r="C3105" t="s">
        <v>986</v>
      </c>
      <c r="D3105" t="s">
        <v>980</v>
      </c>
      <c r="E3105">
        <v>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 s="42">
        <v>46273</v>
      </c>
      <c r="B3106">
        <v>16</v>
      </c>
      <c r="C3106" t="s">
        <v>986</v>
      </c>
      <c r="D3106" t="s">
        <v>3</v>
      </c>
      <c r="E3106">
        <v>16</v>
      </c>
      <c r="F3106">
        <v>16</v>
      </c>
      <c r="G3106">
        <v>13</v>
      </c>
      <c r="H3106">
        <v>0</v>
      </c>
      <c r="I3106">
        <v>0</v>
      </c>
      <c r="J3106">
        <v>0</v>
      </c>
    </row>
    <row r="3107" spans="1:10" x14ac:dyDescent="0.25">
      <c r="A3107" s="42">
        <v>46266</v>
      </c>
      <c r="B3107">
        <v>14</v>
      </c>
      <c r="C3107" t="s">
        <v>986</v>
      </c>
      <c r="D3107" t="s">
        <v>965</v>
      </c>
      <c r="E3107">
        <v>60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 s="42">
        <v>46273</v>
      </c>
      <c r="B3108">
        <v>11</v>
      </c>
      <c r="C3108" t="s">
        <v>986</v>
      </c>
      <c r="D3108" t="s">
        <v>967</v>
      </c>
      <c r="E3108">
        <v>117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 s="42">
        <v>46267</v>
      </c>
      <c r="B3109">
        <v>14</v>
      </c>
      <c r="C3109" t="s">
        <v>978</v>
      </c>
      <c r="D3109" t="s">
        <v>982</v>
      </c>
      <c r="E3109">
        <v>607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 s="42">
        <v>46267</v>
      </c>
      <c r="B3110">
        <v>16</v>
      </c>
      <c r="C3110" t="s">
        <v>972</v>
      </c>
      <c r="D3110" t="s">
        <v>971</v>
      </c>
      <c r="E3110">
        <v>15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 s="42">
        <v>46276</v>
      </c>
      <c r="B3111">
        <v>10</v>
      </c>
      <c r="C3111" t="s">
        <v>964</v>
      </c>
      <c r="D3111" t="s">
        <v>963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 s="42">
        <v>46267</v>
      </c>
      <c r="B3112">
        <v>12</v>
      </c>
      <c r="C3112" t="s">
        <v>1001</v>
      </c>
      <c r="D3112" t="s">
        <v>977</v>
      </c>
      <c r="E3112">
        <v>3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 s="42">
        <v>46276</v>
      </c>
      <c r="B3113">
        <v>9</v>
      </c>
      <c r="C3113" t="s">
        <v>986</v>
      </c>
      <c r="D3113" t="s">
        <v>977</v>
      </c>
      <c r="E3113">
        <v>7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 s="42">
        <v>46274</v>
      </c>
      <c r="B3114">
        <v>8</v>
      </c>
      <c r="C3114" t="s">
        <v>998</v>
      </c>
      <c r="D3114" t="s">
        <v>965</v>
      </c>
      <c r="E3114">
        <v>4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 s="42">
        <v>46269</v>
      </c>
      <c r="B3115">
        <v>10</v>
      </c>
      <c r="C3115" t="s">
        <v>972</v>
      </c>
      <c r="D3115" t="s">
        <v>3</v>
      </c>
      <c r="E3115">
        <v>9</v>
      </c>
      <c r="F3115">
        <v>9</v>
      </c>
      <c r="G3115">
        <v>7</v>
      </c>
      <c r="H3115">
        <v>2</v>
      </c>
      <c r="I3115">
        <v>0</v>
      </c>
      <c r="J3115">
        <v>0</v>
      </c>
    </row>
    <row r="3116" spans="1:10" x14ac:dyDescent="0.25">
      <c r="A3116" s="42">
        <v>46274</v>
      </c>
      <c r="B3116">
        <v>8</v>
      </c>
      <c r="C3116" t="s">
        <v>964</v>
      </c>
      <c r="D3116" t="s">
        <v>975</v>
      </c>
      <c r="E3116">
        <v>3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 s="42">
        <v>46269</v>
      </c>
      <c r="B3117">
        <v>15</v>
      </c>
      <c r="C3117" t="s">
        <v>1000</v>
      </c>
      <c r="D3117" t="s">
        <v>973</v>
      </c>
      <c r="E3117">
        <v>5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25">
      <c r="A3118" s="42">
        <v>46269</v>
      </c>
      <c r="B3118">
        <v>11</v>
      </c>
      <c r="C3118" t="s">
        <v>966</v>
      </c>
      <c r="D3118" t="s">
        <v>959</v>
      </c>
      <c r="E3118">
        <v>124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 s="42">
        <v>46273</v>
      </c>
      <c r="B3119">
        <v>14</v>
      </c>
      <c r="C3119" t="s">
        <v>1015</v>
      </c>
      <c r="D3119" t="s">
        <v>970</v>
      </c>
      <c r="E3119">
        <v>3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 s="42">
        <v>46269</v>
      </c>
      <c r="B3120">
        <v>11</v>
      </c>
      <c r="C3120" t="s">
        <v>964</v>
      </c>
      <c r="D3120" t="s">
        <v>640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 s="42">
        <v>46273</v>
      </c>
      <c r="B3121">
        <v>16</v>
      </c>
      <c r="C3121" t="s">
        <v>978</v>
      </c>
      <c r="D3121" t="s">
        <v>982</v>
      </c>
      <c r="E3121">
        <v>540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 s="42">
        <v>46275</v>
      </c>
      <c r="B3122">
        <v>14</v>
      </c>
      <c r="C3122" t="s">
        <v>966</v>
      </c>
      <c r="D3122" t="s">
        <v>973</v>
      </c>
      <c r="E3122">
        <v>292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 s="42">
        <v>46275</v>
      </c>
      <c r="B3123">
        <v>12</v>
      </c>
      <c r="C3123" t="s">
        <v>978</v>
      </c>
      <c r="D3123" t="s">
        <v>961</v>
      </c>
      <c r="E3123">
        <v>6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 s="42">
        <v>46274</v>
      </c>
      <c r="B3124">
        <v>8</v>
      </c>
      <c r="C3124" t="s">
        <v>966</v>
      </c>
      <c r="D3124" t="s">
        <v>967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 s="42">
        <v>46266</v>
      </c>
      <c r="B3125">
        <v>9</v>
      </c>
      <c r="C3125" t="s">
        <v>999</v>
      </c>
      <c r="D3125" t="s">
        <v>981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 s="42">
        <v>46275</v>
      </c>
      <c r="B3126">
        <v>16</v>
      </c>
      <c r="C3126" t="s">
        <v>978</v>
      </c>
      <c r="D3126" t="s">
        <v>3</v>
      </c>
      <c r="E3126">
        <v>45</v>
      </c>
      <c r="F3126">
        <v>45</v>
      </c>
      <c r="G3126">
        <v>27</v>
      </c>
      <c r="H3126">
        <v>8</v>
      </c>
      <c r="I3126">
        <v>0</v>
      </c>
      <c r="J3126">
        <v>0</v>
      </c>
    </row>
    <row r="3127" spans="1:10" x14ac:dyDescent="0.25">
      <c r="A3127" s="42">
        <v>46269</v>
      </c>
      <c r="B3127">
        <v>10</v>
      </c>
      <c r="C3127" t="s">
        <v>972</v>
      </c>
      <c r="D3127" t="s">
        <v>959</v>
      </c>
      <c r="E3127">
        <v>8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5">
      <c r="A3128" s="42">
        <v>46274</v>
      </c>
      <c r="B3128">
        <v>16</v>
      </c>
      <c r="C3128" t="s">
        <v>1098</v>
      </c>
      <c r="D3128" t="s">
        <v>967</v>
      </c>
      <c r="E3128">
        <v>8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5">
      <c r="A3129" s="42">
        <v>46267</v>
      </c>
      <c r="B3129">
        <v>15</v>
      </c>
      <c r="C3129" t="s">
        <v>1098</v>
      </c>
      <c r="D3129" t="s">
        <v>982</v>
      </c>
      <c r="E3129">
        <v>39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25">
      <c r="A3130" s="42">
        <v>46268</v>
      </c>
      <c r="B3130">
        <v>11</v>
      </c>
      <c r="C3130" t="s">
        <v>972</v>
      </c>
      <c r="D3130" t="s">
        <v>967</v>
      </c>
      <c r="E3130">
        <v>48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 s="42">
        <v>46276</v>
      </c>
      <c r="B3131">
        <v>9</v>
      </c>
      <c r="C3131" t="s">
        <v>998</v>
      </c>
      <c r="D3131" t="s">
        <v>640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 s="42">
        <v>46273</v>
      </c>
      <c r="B3132">
        <v>16</v>
      </c>
      <c r="C3132" t="s">
        <v>978</v>
      </c>
      <c r="D3132" t="s">
        <v>963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5">
      <c r="A3133" s="42">
        <v>46274</v>
      </c>
      <c r="B3133">
        <v>13</v>
      </c>
      <c r="C3133" t="s">
        <v>964</v>
      </c>
      <c r="D3133" t="s">
        <v>965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25">
      <c r="A3134" s="42">
        <v>46274</v>
      </c>
      <c r="B3134">
        <v>13</v>
      </c>
      <c r="C3134" t="s">
        <v>972</v>
      </c>
      <c r="D3134" t="s">
        <v>967</v>
      </c>
      <c r="E3134">
        <v>17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 s="42">
        <v>46273</v>
      </c>
      <c r="B3135">
        <v>9</v>
      </c>
      <c r="C3135" t="s">
        <v>962</v>
      </c>
      <c r="D3135" t="s">
        <v>640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 s="42">
        <v>46273</v>
      </c>
      <c r="B3136">
        <v>15</v>
      </c>
      <c r="C3136" t="s">
        <v>1000</v>
      </c>
      <c r="D3136" t="s">
        <v>967</v>
      </c>
      <c r="E3136">
        <v>9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 s="42">
        <v>46273</v>
      </c>
      <c r="B3137">
        <v>10</v>
      </c>
      <c r="C3137" t="s">
        <v>966</v>
      </c>
      <c r="D3137" t="s">
        <v>975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 s="42">
        <v>46274</v>
      </c>
      <c r="B3138">
        <v>9</v>
      </c>
      <c r="C3138" t="s">
        <v>958</v>
      </c>
      <c r="D3138" t="s">
        <v>965</v>
      </c>
      <c r="E3138">
        <v>81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 s="42">
        <v>46268</v>
      </c>
      <c r="B3139">
        <v>12</v>
      </c>
      <c r="C3139" t="s">
        <v>964</v>
      </c>
      <c r="D3139" t="s">
        <v>965</v>
      </c>
      <c r="E3139">
        <v>74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 s="42">
        <v>46274</v>
      </c>
      <c r="B3140">
        <v>15</v>
      </c>
      <c r="C3140" t="s">
        <v>1015</v>
      </c>
      <c r="D3140" t="s">
        <v>961</v>
      </c>
      <c r="E3140">
        <v>11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 s="42">
        <v>46266</v>
      </c>
      <c r="B3141">
        <v>11</v>
      </c>
      <c r="C3141" t="s">
        <v>998</v>
      </c>
      <c r="D3141" t="s">
        <v>971</v>
      </c>
      <c r="E3141">
        <v>31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5">
      <c r="A3142" s="42">
        <v>46276</v>
      </c>
      <c r="B3142">
        <v>10</v>
      </c>
      <c r="C3142" t="s">
        <v>978</v>
      </c>
      <c r="D3142" t="s">
        <v>975</v>
      </c>
      <c r="E3142">
        <v>3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 s="42">
        <v>46266</v>
      </c>
      <c r="B3143">
        <v>16</v>
      </c>
      <c r="C3143" t="s">
        <v>998</v>
      </c>
      <c r="D3143" t="s">
        <v>640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 s="42">
        <v>46274</v>
      </c>
      <c r="B3144">
        <v>10</v>
      </c>
      <c r="C3144" t="s">
        <v>960</v>
      </c>
      <c r="D3144" t="s">
        <v>640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 s="42">
        <v>46275</v>
      </c>
      <c r="B3145">
        <v>8</v>
      </c>
      <c r="C3145" t="s">
        <v>972</v>
      </c>
      <c r="D3145" t="s">
        <v>976</v>
      </c>
      <c r="E3145">
        <v>73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 s="42">
        <v>46274</v>
      </c>
      <c r="B3146">
        <v>10</v>
      </c>
      <c r="C3146" t="s">
        <v>972</v>
      </c>
      <c r="D3146" t="s">
        <v>640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 s="42">
        <v>46269</v>
      </c>
      <c r="B3147">
        <v>15</v>
      </c>
      <c r="C3147" t="s">
        <v>962</v>
      </c>
      <c r="D3147" t="s">
        <v>977</v>
      </c>
      <c r="E3147">
        <v>3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 s="42">
        <v>46266</v>
      </c>
      <c r="B3148">
        <v>10</v>
      </c>
      <c r="C3148" t="s">
        <v>972</v>
      </c>
      <c r="D3148" t="s">
        <v>3</v>
      </c>
      <c r="E3148">
        <v>10</v>
      </c>
      <c r="F3148">
        <v>10</v>
      </c>
      <c r="G3148">
        <v>4</v>
      </c>
      <c r="H3148">
        <v>6</v>
      </c>
      <c r="I3148">
        <v>0</v>
      </c>
      <c r="J3148">
        <v>0</v>
      </c>
    </row>
    <row r="3149" spans="1:10" x14ac:dyDescent="0.25">
      <c r="A3149" s="42">
        <v>46269</v>
      </c>
      <c r="B3149">
        <v>9</v>
      </c>
      <c r="C3149" t="s">
        <v>986</v>
      </c>
      <c r="D3149" t="s">
        <v>967</v>
      </c>
      <c r="E3149">
        <v>69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 s="42">
        <v>46267</v>
      </c>
      <c r="B3150">
        <v>10</v>
      </c>
      <c r="C3150" t="s">
        <v>998</v>
      </c>
      <c r="D3150" t="s">
        <v>970</v>
      </c>
      <c r="E3150">
        <v>70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 s="42">
        <v>46276</v>
      </c>
      <c r="B3151">
        <v>11</v>
      </c>
      <c r="C3151" t="s">
        <v>1528</v>
      </c>
      <c r="D3151" t="s">
        <v>980</v>
      </c>
      <c r="E3151">
        <v>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 s="42">
        <v>46275</v>
      </c>
      <c r="B3152">
        <v>9</v>
      </c>
      <c r="C3152" t="s">
        <v>998</v>
      </c>
      <c r="D3152" t="s">
        <v>3</v>
      </c>
      <c r="E3152">
        <v>1</v>
      </c>
      <c r="F3152">
        <v>1</v>
      </c>
      <c r="G3152">
        <v>1</v>
      </c>
      <c r="H3152">
        <v>0</v>
      </c>
      <c r="I3152">
        <v>0</v>
      </c>
      <c r="J3152">
        <v>0</v>
      </c>
    </row>
    <row r="3153" spans="1:10" x14ac:dyDescent="0.25">
      <c r="A3153" s="42">
        <v>46273</v>
      </c>
      <c r="B3153">
        <v>12</v>
      </c>
      <c r="C3153" t="s">
        <v>964</v>
      </c>
      <c r="D3153" t="s">
        <v>971</v>
      </c>
      <c r="E3153">
        <v>37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 s="42">
        <v>46273</v>
      </c>
      <c r="B3154">
        <v>14</v>
      </c>
      <c r="C3154" t="s">
        <v>966</v>
      </c>
      <c r="D3154" t="s">
        <v>3</v>
      </c>
      <c r="E3154">
        <v>16</v>
      </c>
      <c r="F3154">
        <v>16</v>
      </c>
      <c r="G3154">
        <v>14</v>
      </c>
      <c r="H3154">
        <v>0</v>
      </c>
      <c r="I3154">
        <v>0</v>
      </c>
      <c r="J3154">
        <v>0</v>
      </c>
    </row>
    <row r="3155" spans="1:10" x14ac:dyDescent="0.25">
      <c r="A3155" s="42">
        <v>46274</v>
      </c>
      <c r="B3155">
        <v>10</v>
      </c>
      <c r="C3155" t="s">
        <v>966</v>
      </c>
      <c r="D3155" t="s">
        <v>963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 s="42">
        <v>46275</v>
      </c>
      <c r="B3156">
        <v>11</v>
      </c>
      <c r="C3156" t="s">
        <v>1098</v>
      </c>
      <c r="D3156" t="s">
        <v>980</v>
      </c>
      <c r="E3156">
        <v>6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 s="42">
        <v>46275</v>
      </c>
      <c r="B3157">
        <v>16</v>
      </c>
      <c r="C3157" t="s">
        <v>960</v>
      </c>
      <c r="D3157" t="s">
        <v>963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5">
      <c r="A3158" s="42">
        <v>46276</v>
      </c>
      <c r="B3158">
        <v>15</v>
      </c>
      <c r="C3158" t="s">
        <v>962</v>
      </c>
      <c r="D3158" t="s">
        <v>980</v>
      </c>
      <c r="E3158">
        <v>7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 s="42">
        <v>46274</v>
      </c>
      <c r="B3159">
        <v>8</v>
      </c>
      <c r="C3159" t="s">
        <v>964</v>
      </c>
      <c r="D3159" t="s">
        <v>3</v>
      </c>
      <c r="E3159">
        <v>34</v>
      </c>
      <c r="F3159">
        <v>34</v>
      </c>
      <c r="G3159">
        <v>26</v>
      </c>
      <c r="H3159">
        <v>2</v>
      </c>
      <c r="I3159">
        <v>0</v>
      </c>
      <c r="J3159">
        <v>0</v>
      </c>
    </row>
    <row r="3160" spans="1:10" x14ac:dyDescent="0.25">
      <c r="A3160" s="42">
        <v>46275</v>
      </c>
      <c r="B3160">
        <v>11</v>
      </c>
      <c r="C3160" t="s">
        <v>962</v>
      </c>
      <c r="D3160" t="s">
        <v>980</v>
      </c>
      <c r="E3160">
        <v>39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 s="42">
        <v>46268</v>
      </c>
      <c r="B3161">
        <v>10</v>
      </c>
      <c r="C3161" t="s">
        <v>978</v>
      </c>
      <c r="D3161" t="s">
        <v>970</v>
      </c>
      <c r="E3161">
        <v>15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 s="42">
        <v>46274</v>
      </c>
      <c r="B3162">
        <v>10</v>
      </c>
      <c r="C3162" t="s">
        <v>1000</v>
      </c>
      <c r="D3162" t="s">
        <v>640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 s="42">
        <v>46269</v>
      </c>
      <c r="B3163">
        <v>13</v>
      </c>
      <c r="C3163" t="s">
        <v>986</v>
      </c>
      <c r="D3163" t="s">
        <v>977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 s="42">
        <v>46276</v>
      </c>
      <c r="B3164">
        <v>16</v>
      </c>
      <c r="C3164" t="s">
        <v>986</v>
      </c>
      <c r="D3164" t="s">
        <v>640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 s="42">
        <v>46276</v>
      </c>
      <c r="B3165">
        <v>16</v>
      </c>
      <c r="C3165" t="s">
        <v>966</v>
      </c>
      <c r="D3165" t="s">
        <v>982</v>
      </c>
      <c r="E3165">
        <v>150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 s="42">
        <v>46266</v>
      </c>
      <c r="B3166">
        <v>10</v>
      </c>
      <c r="C3166" t="s">
        <v>972</v>
      </c>
      <c r="D3166" t="s">
        <v>974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 s="42">
        <v>46274</v>
      </c>
      <c r="B3167">
        <v>12</v>
      </c>
      <c r="C3167" t="s">
        <v>958</v>
      </c>
      <c r="D3167" t="s">
        <v>959</v>
      </c>
      <c r="E3167">
        <v>175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 s="42">
        <v>46275</v>
      </c>
      <c r="B3168">
        <v>9</v>
      </c>
      <c r="C3168" t="s">
        <v>966</v>
      </c>
      <c r="D3168" t="s">
        <v>980</v>
      </c>
      <c r="E3168">
        <v>3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 s="42">
        <v>46273</v>
      </c>
      <c r="B3169">
        <v>15</v>
      </c>
      <c r="C3169" t="s">
        <v>962</v>
      </c>
      <c r="D3169" t="s">
        <v>980</v>
      </c>
      <c r="E3169">
        <v>18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 s="42">
        <v>46273</v>
      </c>
      <c r="B3170">
        <v>13</v>
      </c>
      <c r="C3170" t="s">
        <v>1015</v>
      </c>
      <c r="D3170" t="s">
        <v>976</v>
      </c>
      <c r="E3170">
        <v>113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 s="42">
        <v>46266</v>
      </c>
      <c r="B3171">
        <v>11</v>
      </c>
      <c r="C3171" t="s">
        <v>1085</v>
      </c>
      <c r="D3171" t="s">
        <v>959</v>
      </c>
      <c r="E3171">
        <v>14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 s="42">
        <v>46275</v>
      </c>
      <c r="B3172">
        <v>14</v>
      </c>
      <c r="C3172" t="s">
        <v>1098</v>
      </c>
      <c r="D3172" t="s">
        <v>969</v>
      </c>
      <c r="E3172">
        <v>1</v>
      </c>
      <c r="F3172">
        <v>1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 s="42">
        <v>46269</v>
      </c>
      <c r="B3173">
        <v>9</v>
      </c>
      <c r="C3173" t="s">
        <v>958</v>
      </c>
      <c r="D3173" t="s">
        <v>975</v>
      </c>
      <c r="E3173">
        <v>5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 s="42">
        <v>46267</v>
      </c>
      <c r="B3174">
        <v>10</v>
      </c>
      <c r="C3174" t="s">
        <v>978</v>
      </c>
      <c r="D3174" t="s">
        <v>977</v>
      </c>
      <c r="E3174">
        <v>4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 s="42">
        <v>46269</v>
      </c>
      <c r="B3175">
        <v>10</v>
      </c>
      <c r="C3175" t="s">
        <v>978</v>
      </c>
      <c r="D3175" t="s">
        <v>640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 s="42">
        <v>46268</v>
      </c>
      <c r="B3176">
        <v>16</v>
      </c>
      <c r="C3176" t="s">
        <v>964</v>
      </c>
      <c r="D3176" t="s">
        <v>3</v>
      </c>
      <c r="E3176">
        <v>33</v>
      </c>
      <c r="F3176">
        <v>33</v>
      </c>
      <c r="G3176">
        <v>22</v>
      </c>
      <c r="H3176">
        <v>4</v>
      </c>
      <c r="I3176">
        <v>0</v>
      </c>
      <c r="J3176">
        <v>0</v>
      </c>
    </row>
    <row r="3177" spans="1:10" x14ac:dyDescent="0.25">
      <c r="A3177" s="42">
        <v>46276</v>
      </c>
      <c r="B3177">
        <v>9</v>
      </c>
      <c r="C3177" t="s">
        <v>964</v>
      </c>
      <c r="D3177" t="s">
        <v>981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 s="42">
        <v>46269</v>
      </c>
      <c r="B3178">
        <v>12</v>
      </c>
      <c r="C3178" t="s">
        <v>964</v>
      </c>
      <c r="D3178" t="s">
        <v>977</v>
      </c>
      <c r="E3178">
        <v>34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 s="42">
        <v>46269</v>
      </c>
      <c r="B3179">
        <v>9</v>
      </c>
      <c r="C3179" t="s">
        <v>1015</v>
      </c>
      <c r="D3179" t="s">
        <v>959</v>
      </c>
      <c r="E3179">
        <v>11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 s="42">
        <v>46274</v>
      </c>
      <c r="B3180">
        <v>11</v>
      </c>
      <c r="C3180" t="s">
        <v>972</v>
      </c>
      <c r="D3180" t="s">
        <v>976</v>
      </c>
      <c r="E3180">
        <v>393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 s="42">
        <v>46266</v>
      </c>
      <c r="B3181">
        <v>13</v>
      </c>
      <c r="C3181" t="s">
        <v>1015</v>
      </c>
      <c r="D3181" t="s">
        <v>965</v>
      </c>
      <c r="E3181">
        <v>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 s="42">
        <v>46266</v>
      </c>
      <c r="B3182">
        <v>12</v>
      </c>
      <c r="C3182" t="s">
        <v>1001</v>
      </c>
      <c r="D3182" t="s">
        <v>976</v>
      </c>
      <c r="E3182">
        <v>56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 s="42">
        <v>46276</v>
      </c>
      <c r="B3183">
        <v>14</v>
      </c>
      <c r="C3183" t="s">
        <v>998</v>
      </c>
      <c r="D3183" t="s">
        <v>971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 s="42">
        <v>46274</v>
      </c>
      <c r="B3184">
        <v>11</v>
      </c>
      <c r="C3184" t="s">
        <v>1000</v>
      </c>
      <c r="D3184" t="s">
        <v>971</v>
      </c>
      <c r="E3184">
        <v>14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 s="42">
        <v>46276</v>
      </c>
      <c r="B3185">
        <v>12</v>
      </c>
      <c r="C3185" t="s">
        <v>1098</v>
      </c>
      <c r="D3185" t="s">
        <v>640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 s="42">
        <v>46274</v>
      </c>
      <c r="B3186">
        <v>15</v>
      </c>
      <c r="C3186" t="s">
        <v>1015</v>
      </c>
      <c r="D3186" t="s">
        <v>975</v>
      </c>
      <c r="E3186">
        <v>6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 s="42">
        <v>46267</v>
      </c>
      <c r="B3187">
        <v>12</v>
      </c>
      <c r="C3187" t="s">
        <v>986</v>
      </c>
      <c r="D3187" t="s">
        <v>969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 s="42">
        <v>46276</v>
      </c>
      <c r="B3188">
        <v>14</v>
      </c>
      <c r="C3188" t="s">
        <v>968</v>
      </c>
      <c r="D3188" t="s">
        <v>975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 s="42">
        <v>46268</v>
      </c>
      <c r="B3189">
        <v>9</v>
      </c>
      <c r="C3189" t="s">
        <v>962</v>
      </c>
      <c r="D3189" t="s">
        <v>967</v>
      </c>
      <c r="E3189">
        <v>54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 s="42">
        <v>46267</v>
      </c>
      <c r="B3190">
        <v>14</v>
      </c>
      <c r="C3190" t="s">
        <v>978</v>
      </c>
      <c r="D3190" t="s">
        <v>967</v>
      </c>
      <c r="E3190">
        <v>104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 s="42">
        <v>46268</v>
      </c>
      <c r="B3191">
        <v>9</v>
      </c>
      <c r="C3191" t="s">
        <v>972</v>
      </c>
      <c r="D3191" t="s">
        <v>963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 s="42">
        <v>46266</v>
      </c>
      <c r="B3192">
        <v>12</v>
      </c>
      <c r="C3192" t="s">
        <v>958</v>
      </c>
      <c r="D3192" t="s">
        <v>976</v>
      </c>
      <c r="E3192">
        <v>897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 s="42">
        <v>46267</v>
      </c>
      <c r="B3193">
        <v>12</v>
      </c>
      <c r="C3193" t="s">
        <v>964</v>
      </c>
      <c r="D3193" t="s">
        <v>977</v>
      </c>
      <c r="E3193">
        <v>33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 s="42">
        <v>46268</v>
      </c>
      <c r="B3194">
        <v>14</v>
      </c>
      <c r="C3194" t="s">
        <v>966</v>
      </c>
      <c r="D3194" t="s">
        <v>967</v>
      </c>
      <c r="E3194">
        <v>733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 s="42">
        <v>46266</v>
      </c>
      <c r="B3195">
        <v>11</v>
      </c>
      <c r="C3195" t="s">
        <v>1001</v>
      </c>
      <c r="D3195" t="s">
        <v>977</v>
      </c>
      <c r="E3195">
        <v>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 s="42">
        <v>46269</v>
      </c>
      <c r="B3196">
        <v>10</v>
      </c>
      <c r="C3196" t="s">
        <v>972</v>
      </c>
      <c r="D3196" t="s">
        <v>982</v>
      </c>
      <c r="E3196">
        <v>79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 s="42">
        <v>46276</v>
      </c>
      <c r="B3197">
        <v>10</v>
      </c>
      <c r="C3197" t="s">
        <v>962</v>
      </c>
      <c r="D3197" t="s">
        <v>970</v>
      </c>
      <c r="E3197">
        <v>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 s="42">
        <v>46268</v>
      </c>
      <c r="B3198">
        <v>8</v>
      </c>
      <c r="C3198" t="s">
        <v>958</v>
      </c>
      <c r="D3198" t="s">
        <v>959</v>
      </c>
      <c r="E3198">
        <v>51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 s="42">
        <v>46268</v>
      </c>
      <c r="B3199">
        <v>8</v>
      </c>
      <c r="C3199" t="s">
        <v>958</v>
      </c>
      <c r="D3199" t="s">
        <v>640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 s="42">
        <v>46267</v>
      </c>
      <c r="B3200">
        <v>14</v>
      </c>
      <c r="C3200" t="s">
        <v>978</v>
      </c>
      <c r="D3200" t="s">
        <v>959</v>
      </c>
      <c r="E3200">
        <v>133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 s="42">
        <v>46275</v>
      </c>
      <c r="B3201">
        <v>14</v>
      </c>
      <c r="C3201" t="s">
        <v>1015</v>
      </c>
      <c r="D3201" t="s">
        <v>977</v>
      </c>
      <c r="E3201">
        <v>6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 s="42">
        <v>46274</v>
      </c>
      <c r="B3202">
        <v>8</v>
      </c>
      <c r="C3202" t="s">
        <v>1098</v>
      </c>
      <c r="D3202" t="s">
        <v>965</v>
      </c>
      <c r="E3202">
        <v>13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 s="42">
        <v>46276</v>
      </c>
      <c r="B3203">
        <v>14</v>
      </c>
      <c r="C3203" t="s">
        <v>1098</v>
      </c>
      <c r="D3203" t="s">
        <v>971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 s="42">
        <v>46268</v>
      </c>
      <c r="B3204">
        <v>8</v>
      </c>
      <c r="C3204" t="s">
        <v>962</v>
      </c>
      <c r="D3204" t="s">
        <v>963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 s="42">
        <v>46267</v>
      </c>
      <c r="B3205">
        <v>11</v>
      </c>
      <c r="C3205" t="s">
        <v>960</v>
      </c>
      <c r="D3205" t="s">
        <v>3</v>
      </c>
      <c r="E3205">
        <v>62</v>
      </c>
      <c r="F3205">
        <v>62</v>
      </c>
      <c r="G3205">
        <v>59</v>
      </c>
      <c r="H3205">
        <v>0</v>
      </c>
      <c r="I3205">
        <v>0</v>
      </c>
      <c r="J3205">
        <v>0</v>
      </c>
    </row>
    <row r="3206" spans="1:10" x14ac:dyDescent="0.25">
      <c r="A3206" s="42">
        <v>46275</v>
      </c>
      <c r="B3206">
        <v>8</v>
      </c>
      <c r="C3206" t="s">
        <v>962</v>
      </c>
      <c r="D3206" t="s">
        <v>963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 s="42">
        <v>46273</v>
      </c>
      <c r="B3207">
        <v>17</v>
      </c>
      <c r="C3207" t="s">
        <v>962</v>
      </c>
      <c r="D3207" t="s">
        <v>982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 s="42">
        <v>46268</v>
      </c>
      <c r="B3208">
        <v>10</v>
      </c>
      <c r="C3208" t="s">
        <v>978</v>
      </c>
      <c r="D3208" t="s">
        <v>967</v>
      </c>
      <c r="E3208">
        <v>190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 s="42">
        <v>46273</v>
      </c>
      <c r="B3209">
        <v>14</v>
      </c>
      <c r="C3209" t="s">
        <v>962</v>
      </c>
      <c r="D3209" t="s">
        <v>959</v>
      </c>
      <c r="E3209">
        <v>119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25">
      <c r="A3210" s="42">
        <v>46274</v>
      </c>
      <c r="B3210">
        <v>14</v>
      </c>
      <c r="C3210" t="s">
        <v>958</v>
      </c>
      <c r="D3210" t="s">
        <v>974</v>
      </c>
      <c r="E3210">
        <v>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 s="42">
        <v>46268</v>
      </c>
      <c r="B3211">
        <v>11</v>
      </c>
      <c r="C3211" t="s">
        <v>958</v>
      </c>
      <c r="D3211" t="s">
        <v>980</v>
      </c>
      <c r="E3211">
        <v>20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 s="42">
        <v>46267</v>
      </c>
      <c r="B3212">
        <v>13</v>
      </c>
      <c r="C3212" t="s">
        <v>978</v>
      </c>
      <c r="D3212" t="s">
        <v>3</v>
      </c>
      <c r="E3212">
        <v>17</v>
      </c>
      <c r="F3212">
        <v>17</v>
      </c>
      <c r="G3212">
        <v>9</v>
      </c>
      <c r="H3212">
        <v>4</v>
      </c>
      <c r="I3212">
        <v>2</v>
      </c>
      <c r="J3212">
        <v>0</v>
      </c>
    </row>
    <row r="3213" spans="1:10" x14ac:dyDescent="0.25">
      <c r="A3213" s="42">
        <v>46275</v>
      </c>
      <c r="B3213">
        <v>10</v>
      </c>
      <c r="C3213" t="s">
        <v>964</v>
      </c>
      <c r="D3213" t="s">
        <v>970</v>
      </c>
      <c r="E3213">
        <v>23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 s="42">
        <v>46267</v>
      </c>
      <c r="B3214">
        <v>11</v>
      </c>
      <c r="C3214" t="s">
        <v>958</v>
      </c>
      <c r="D3214" t="s">
        <v>965</v>
      </c>
      <c r="E3214">
        <v>49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 s="42">
        <v>46276</v>
      </c>
      <c r="B3215">
        <v>16</v>
      </c>
      <c r="C3215" t="s">
        <v>978</v>
      </c>
      <c r="D3215" t="s">
        <v>985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 s="42">
        <v>46274</v>
      </c>
      <c r="B3216">
        <v>11</v>
      </c>
      <c r="C3216" t="s">
        <v>958</v>
      </c>
      <c r="D3216" t="s">
        <v>980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 s="42">
        <v>46268</v>
      </c>
      <c r="B3217">
        <v>8</v>
      </c>
      <c r="C3217" t="s">
        <v>1015</v>
      </c>
      <c r="D3217" t="s">
        <v>981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 s="42">
        <v>46267</v>
      </c>
      <c r="B3218">
        <v>14</v>
      </c>
      <c r="C3218" t="s">
        <v>972</v>
      </c>
      <c r="D3218" t="s">
        <v>963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 s="42">
        <v>46266</v>
      </c>
      <c r="B3219">
        <v>9</v>
      </c>
      <c r="C3219" t="s">
        <v>1085</v>
      </c>
      <c r="D3219" t="s">
        <v>640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 s="42">
        <v>46275</v>
      </c>
      <c r="B3220">
        <v>14</v>
      </c>
      <c r="C3220" t="s">
        <v>978</v>
      </c>
      <c r="D3220" t="s">
        <v>975</v>
      </c>
      <c r="E3220">
        <v>6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 s="42">
        <v>46275</v>
      </c>
      <c r="B3221">
        <v>10</v>
      </c>
      <c r="C3221" t="s">
        <v>1098</v>
      </c>
      <c r="D3221" t="s">
        <v>980</v>
      </c>
      <c r="E3221">
        <v>3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 s="42">
        <v>46274</v>
      </c>
      <c r="B3222">
        <v>15</v>
      </c>
      <c r="C3222" t="s">
        <v>1000</v>
      </c>
      <c r="D3222" t="s">
        <v>973</v>
      </c>
      <c r="E3222">
        <v>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 s="42">
        <v>46267</v>
      </c>
      <c r="B3223">
        <v>15</v>
      </c>
      <c r="C3223" t="s">
        <v>978</v>
      </c>
      <c r="D3223" t="s">
        <v>961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 s="42">
        <v>46274</v>
      </c>
      <c r="B3224">
        <v>9</v>
      </c>
      <c r="C3224" t="s">
        <v>1000</v>
      </c>
      <c r="D3224" t="s">
        <v>963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 s="42">
        <v>46267</v>
      </c>
      <c r="B3225">
        <v>14</v>
      </c>
      <c r="C3225" t="s">
        <v>986</v>
      </c>
      <c r="D3225" t="s">
        <v>979</v>
      </c>
      <c r="E3225">
        <v>23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 s="42">
        <v>46276</v>
      </c>
      <c r="B3226">
        <v>13</v>
      </c>
      <c r="C3226" t="s">
        <v>986</v>
      </c>
      <c r="D3226" t="s">
        <v>973</v>
      </c>
      <c r="E3226">
        <v>67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 s="42">
        <v>46268</v>
      </c>
      <c r="B3227">
        <v>8</v>
      </c>
      <c r="C3227" t="s">
        <v>966</v>
      </c>
      <c r="D3227" t="s">
        <v>970</v>
      </c>
      <c r="E3227">
        <v>4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 s="42">
        <v>46275</v>
      </c>
      <c r="B3228">
        <v>9</v>
      </c>
      <c r="C3228" t="s">
        <v>962</v>
      </c>
      <c r="D3228" t="s">
        <v>981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 s="42">
        <v>46276</v>
      </c>
      <c r="B3229">
        <v>12</v>
      </c>
      <c r="C3229" t="s">
        <v>1015</v>
      </c>
      <c r="D3229" t="s">
        <v>980</v>
      </c>
      <c r="E3229">
        <v>6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 s="42">
        <v>46266</v>
      </c>
      <c r="B3230">
        <v>11</v>
      </c>
      <c r="C3230" t="s">
        <v>958</v>
      </c>
      <c r="D3230" t="s">
        <v>959</v>
      </c>
      <c r="E3230">
        <v>50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 s="42">
        <v>46266</v>
      </c>
      <c r="B3231">
        <v>9</v>
      </c>
      <c r="C3231" t="s">
        <v>962</v>
      </c>
      <c r="D3231" t="s">
        <v>970</v>
      </c>
      <c r="E3231">
        <v>20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 s="42">
        <v>46266</v>
      </c>
      <c r="B3232">
        <v>16</v>
      </c>
      <c r="C3232" t="s">
        <v>978</v>
      </c>
      <c r="D3232" t="s">
        <v>961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 s="42">
        <v>46276</v>
      </c>
      <c r="B3233">
        <v>15</v>
      </c>
      <c r="C3233" t="s">
        <v>966</v>
      </c>
      <c r="D3233" t="s">
        <v>973</v>
      </c>
      <c r="E3233">
        <v>285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 s="42">
        <v>46267</v>
      </c>
      <c r="B3234">
        <v>11</v>
      </c>
      <c r="C3234" t="s">
        <v>999</v>
      </c>
      <c r="D3234" t="s">
        <v>977</v>
      </c>
      <c r="E3234">
        <v>5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 s="42">
        <v>46268</v>
      </c>
      <c r="B3235">
        <v>16</v>
      </c>
      <c r="C3235" t="s">
        <v>966</v>
      </c>
      <c r="D3235" t="s">
        <v>976</v>
      </c>
      <c r="E3235">
        <v>618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 s="42">
        <v>46276</v>
      </c>
      <c r="B3236">
        <v>14</v>
      </c>
      <c r="C3236" t="s">
        <v>972</v>
      </c>
      <c r="D3236" t="s">
        <v>3</v>
      </c>
      <c r="E3236">
        <v>2</v>
      </c>
      <c r="F3236">
        <v>2</v>
      </c>
      <c r="G3236">
        <v>0</v>
      </c>
      <c r="H3236">
        <v>2</v>
      </c>
      <c r="I3236">
        <v>0</v>
      </c>
      <c r="J3236">
        <v>0</v>
      </c>
    </row>
    <row r="3237" spans="1:10" x14ac:dyDescent="0.25">
      <c r="A3237" s="42">
        <v>46275</v>
      </c>
      <c r="B3237">
        <v>12</v>
      </c>
      <c r="C3237" t="s">
        <v>966</v>
      </c>
      <c r="D3237" t="s">
        <v>3</v>
      </c>
      <c r="E3237">
        <v>24</v>
      </c>
      <c r="F3237">
        <v>24</v>
      </c>
      <c r="G3237">
        <v>22</v>
      </c>
      <c r="H3237">
        <v>0</v>
      </c>
      <c r="I3237">
        <v>0</v>
      </c>
      <c r="J3237">
        <v>0</v>
      </c>
    </row>
    <row r="3238" spans="1:10" x14ac:dyDescent="0.25">
      <c r="A3238" s="42">
        <v>46274</v>
      </c>
      <c r="B3238">
        <v>10</v>
      </c>
      <c r="C3238" t="s">
        <v>1098</v>
      </c>
      <c r="D3238" t="s">
        <v>965</v>
      </c>
      <c r="E3238">
        <v>20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 s="42">
        <v>46269</v>
      </c>
      <c r="B3239">
        <v>8</v>
      </c>
      <c r="C3239" t="s">
        <v>998</v>
      </c>
      <c r="D3239" t="s">
        <v>976</v>
      </c>
      <c r="E3239">
        <v>53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 s="42">
        <v>46266</v>
      </c>
      <c r="B3240">
        <v>8</v>
      </c>
      <c r="C3240" t="s">
        <v>966</v>
      </c>
      <c r="D3240" t="s">
        <v>961</v>
      </c>
      <c r="E3240">
        <v>6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 s="42">
        <v>46275</v>
      </c>
      <c r="B3241">
        <v>10</v>
      </c>
      <c r="C3241" t="s">
        <v>960</v>
      </c>
      <c r="D3241" t="s">
        <v>965</v>
      </c>
      <c r="E3241">
        <v>54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 s="42">
        <v>46267</v>
      </c>
      <c r="B3242">
        <v>12</v>
      </c>
      <c r="C3242" t="s">
        <v>999</v>
      </c>
      <c r="D3242" t="s">
        <v>965</v>
      </c>
      <c r="E3242">
        <v>17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 s="42">
        <v>46273</v>
      </c>
      <c r="B3243">
        <v>8</v>
      </c>
      <c r="C3243" t="s">
        <v>964</v>
      </c>
      <c r="D3243" t="s">
        <v>973</v>
      </c>
      <c r="E3243">
        <v>305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 s="42">
        <v>46268</v>
      </c>
      <c r="B3244">
        <v>12</v>
      </c>
      <c r="C3244" t="s">
        <v>964</v>
      </c>
      <c r="D3244" t="s">
        <v>976</v>
      </c>
      <c r="E3244">
        <v>1581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 s="42">
        <v>46268</v>
      </c>
      <c r="B3245">
        <v>8</v>
      </c>
      <c r="C3245" t="s">
        <v>1098</v>
      </c>
      <c r="D3245" t="s">
        <v>982</v>
      </c>
      <c r="E3245">
        <v>45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 s="42">
        <v>46269</v>
      </c>
      <c r="B3246">
        <v>15</v>
      </c>
      <c r="C3246" t="s">
        <v>1098</v>
      </c>
      <c r="D3246" t="s">
        <v>963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 s="42">
        <v>46276</v>
      </c>
      <c r="B3247">
        <v>15</v>
      </c>
      <c r="C3247" t="s">
        <v>958</v>
      </c>
      <c r="D3247" t="s">
        <v>959</v>
      </c>
      <c r="E3247">
        <v>163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5">
      <c r="A3248" s="42">
        <v>46276</v>
      </c>
      <c r="B3248">
        <v>11</v>
      </c>
      <c r="C3248" t="s">
        <v>1015</v>
      </c>
      <c r="D3248" t="s">
        <v>963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 s="42">
        <v>46276</v>
      </c>
      <c r="B3249">
        <v>16</v>
      </c>
      <c r="C3249" t="s">
        <v>1015</v>
      </c>
      <c r="D3249" t="s">
        <v>963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 s="42">
        <v>46267</v>
      </c>
      <c r="B3250">
        <v>9</v>
      </c>
      <c r="C3250" t="s">
        <v>1001</v>
      </c>
      <c r="D3250" t="s">
        <v>961</v>
      </c>
      <c r="E3250">
        <v>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 s="42">
        <v>46273</v>
      </c>
      <c r="B3251">
        <v>10</v>
      </c>
      <c r="C3251" t="s">
        <v>1098</v>
      </c>
      <c r="D3251" t="s">
        <v>973</v>
      </c>
      <c r="E3251">
        <v>113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 s="42">
        <v>46275</v>
      </c>
      <c r="B3252">
        <v>15</v>
      </c>
      <c r="C3252" t="s">
        <v>964</v>
      </c>
      <c r="D3252" t="s">
        <v>977</v>
      </c>
      <c r="E3252">
        <v>10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 s="42">
        <v>46275</v>
      </c>
      <c r="B3253">
        <v>16</v>
      </c>
      <c r="C3253" t="s">
        <v>1015</v>
      </c>
      <c r="D3253" t="s">
        <v>967</v>
      </c>
      <c r="E3253">
        <v>86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 s="42">
        <v>46266</v>
      </c>
      <c r="B3254">
        <v>16</v>
      </c>
      <c r="C3254" t="s">
        <v>1098</v>
      </c>
      <c r="D3254" t="s">
        <v>640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 s="42">
        <v>46273</v>
      </c>
      <c r="B3255">
        <v>11</v>
      </c>
      <c r="C3255" t="s">
        <v>964</v>
      </c>
      <c r="D3255" t="s">
        <v>973</v>
      </c>
      <c r="E3255">
        <v>378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5">
      <c r="A3256" s="42">
        <v>46276</v>
      </c>
      <c r="B3256">
        <v>14</v>
      </c>
      <c r="C3256" t="s">
        <v>962</v>
      </c>
      <c r="D3256" t="s">
        <v>971</v>
      </c>
      <c r="E3256">
        <v>38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 s="42">
        <v>46269</v>
      </c>
      <c r="B3257">
        <v>14</v>
      </c>
      <c r="C3257" t="s">
        <v>998</v>
      </c>
      <c r="D3257" t="s">
        <v>977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 s="42">
        <v>46274</v>
      </c>
      <c r="B3258">
        <v>14</v>
      </c>
      <c r="C3258" t="s">
        <v>962</v>
      </c>
      <c r="D3258" t="s">
        <v>640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 s="42">
        <v>46266</v>
      </c>
      <c r="B3259">
        <v>14</v>
      </c>
      <c r="C3259" t="s">
        <v>1085</v>
      </c>
      <c r="D3259" t="s">
        <v>983</v>
      </c>
      <c r="E3259">
        <v>2</v>
      </c>
      <c r="F3259">
        <v>2</v>
      </c>
      <c r="G3259">
        <v>0</v>
      </c>
      <c r="H3259">
        <v>0</v>
      </c>
      <c r="I3259">
        <v>0</v>
      </c>
      <c r="J3259">
        <v>0</v>
      </c>
    </row>
    <row r="3260" spans="1:10" x14ac:dyDescent="0.25">
      <c r="A3260" s="42">
        <v>46269</v>
      </c>
      <c r="B3260">
        <v>8</v>
      </c>
      <c r="C3260" t="s">
        <v>972</v>
      </c>
      <c r="D3260" t="s">
        <v>973</v>
      </c>
      <c r="E3260">
        <v>55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 s="42">
        <v>46267</v>
      </c>
      <c r="B3261">
        <v>12</v>
      </c>
      <c r="C3261" t="s">
        <v>1015</v>
      </c>
      <c r="D3261" t="s">
        <v>979</v>
      </c>
      <c r="E3261">
        <v>5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 s="42">
        <v>46269</v>
      </c>
      <c r="B3262">
        <v>12</v>
      </c>
      <c r="C3262" t="s">
        <v>964</v>
      </c>
      <c r="D3262" t="s">
        <v>975</v>
      </c>
      <c r="E3262">
        <v>11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 s="42">
        <v>46268</v>
      </c>
      <c r="B3263">
        <v>12</v>
      </c>
      <c r="C3263" t="s">
        <v>1098</v>
      </c>
      <c r="D3263" t="s">
        <v>965</v>
      </c>
      <c r="E3263">
        <v>40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 s="42">
        <v>46273</v>
      </c>
      <c r="B3264">
        <v>8</v>
      </c>
      <c r="C3264" t="s">
        <v>972</v>
      </c>
      <c r="D3264" t="s">
        <v>976</v>
      </c>
      <c r="E3264">
        <v>85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 s="42">
        <v>46273</v>
      </c>
      <c r="B3265">
        <v>12</v>
      </c>
      <c r="C3265" t="s">
        <v>962</v>
      </c>
      <c r="D3265" t="s">
        <v>982</v>
      </c>
      <c r="E3265">
        <v>207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 s="42">
        <v>46275</v>
      </c>
      <c r="B3266">
        <v>8</v>
      </c>
      <c r="C3266" t="s">
        <v>1000</v>
      </c>
      <c r="D3266" t="s">
        <v>973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 s="42">
        <v>46273</v>
      </c>
      <c r="B3267">
        <v>9</v>
      </c>
      <c r="C3267" t="s">
        <v>986</v>
      </c>
      <c r="D3267" t="s">
        <v>981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 s="42">
        <v>46276</v>
      </c>
      <c r="B3268">
        <v>11</v>
      </c>
      <c r="C3268" t="s">
        <v>972</v>
      </c>
      <c r="D3268" t="s">
        <v>970</v>
      </c>
      <c r="E3268">
        <v>3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 s="42">
        <v>46266</v>
      </c>
      <c r="B3269">
        <v>12</v>
      </c>
      <c r="C3269" t="s">
        <v>978</v>
      </c>
      <c r="D3269" t="s">
        <v>959</v>
      </c>
      <c r="E3269">
        <v>17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 s="42">
        <v>46274</v>
      </c>
      <c r="B3270">
        <v>9</v>
      </c>
      <c r="C3270" t="s">
        <v>962</v>
      </c>
      <c r="D3270" t="s">
        <v>970</v>
      </c>
      <c r="E3270">
        <v>13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 s="42">
        <v>46275</v>
      </c>
      <c r="B3271">
        <v>8</v>
      </c>
      <c r="C3271" t="s">
        <v>1098</v>
      </c>
      <c r="D3271" t="s">
        <v>3</v>
      </c>
      <c r="E3271">
        <v>5</v>
      </c>
      <c r="F3271">
        <v>5</v>
      </c>
      <c r="G3271">
        <v>4</v>
      </c>
      <c r="H3271">
        <v>0</v>
      </c>
      <c r="I3271">
        <v>0</v>
      </c>
      <c r="J3271">
        <v>0</v>
      </c>
    </row>
    <row r="3272" spans="1:10" x14ac:dyDescent="0.25">
      <c r="A3272" s="42">
        <v>46274</v>
      </c>
      <c r="B3272">
        <v>12</v>
      </c>
      <c r="C3272" t="s">
        <v>1015</v>
      </c>
      <c r="D3272" t="s">
        <v>973</v>
      </c>
      <c r="E3272">
        <v>859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 s="42">
        <v>46274</v>
      </c>
      <c r="B3273">
        <v>10</v>
      </c>
      <c r="C3273" t="s">
        <v>968</v>
      </c>
      <c r="D3273" t="s">
        <v>982</v>
      </c>
      <c r="E3273">
        <v>57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25">
      <c r="A3274" s="42">
        <v>46268</v>
      </c>
      <c r="B3274">
        <v>9</v>
      </c>
      <c r="C3274" t="s">
        <v>1098</v>
      </c>
      <c r="D3274" t="s">
        <v>974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 s="42">
        <v>46275</v>
      </c>
      <c r="B3275">
        <v>11</v>
      </c>
      <c r="C3275" t="s">
        <v>962</v>
      </c>
      <c r="D3275" t="s">
        <v>982</v>
      </c>
      <c r="E3275">
        <v>309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 s="42">
        <v>46269</v>
      </c>
      <c r="B3276">
        <v>8</v>
      </c>
      <c r="C3276" t="s">
        <v>1098</v>
      </c>
      <c r="D3276" t="s">
        <v>963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 s="42">
        <v>46275</v>
      </c>
      <c r="B3277">
        <v>16</v>
      </c>
      <c r="C3277" t="s">
        <v>958</v>
      </c>
      <c r="D3277" t="s">
        <v>980</v>
      </c>
      <c r="E3277">
        <v>5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 s="42">
        <v>46275</v>
      </c>
      <c r="B3278">
        <v>12</v>
      </c>
      <c r="C3278" t="s">
        <v>960</v>
      </c>
      <c r="D3278" t="s">
        <v>963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 s="42">
        <v>46276</v>
      </c>
      <c r="B3279">
        <v>9</v>
      </c>
      <c r="C3279" t="s">
        <v>964</v>
      </c>
      <c r="D3279" t="s">
        <v>982</v>
      </c>
      <c r="E3279">
        <v>655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 s="42">
        <v>46268</v>
      </c>
      <c r="B3280">
        <v>8</v>
      </c>
      <c r="C3280" t="s">
        <v>986</v>
      </c>
      <c r="D3280" t="s">
        <v>981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 s="42">
        <v>46275</v>
      </c>
      <c r="B3281">
        <v>8</v>
      </c>
      <c r="C3281" t="s">
        <v>962</v>
      </c>
      <c r="D3281" t="s">
        <v>973</v>
      </c>
      <c r="E3281">
        <v>116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25">
      <c r="A3282" s="42">
        <v>46276</v>
      </c>
      <c r="B3282">
        <v>10</v>
      </c>
      <c r="C3282" t="s">
        <v>1015</v>
      </c>
      <c r="D3282" t="s">
        <v>640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 s="42">
        <v>46273</v>
      </c>
      <c r="B3283">
        <v>11</v>
      </c>
      <c r="C3283" t="s">
        <v>964</v>
      </c>
      <c r="D3283" t="s">
        <v>981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25">
      <c r="A3284" s="42">
        <v>46268</v>
      </c>
      <c r="B3284">
        <v>15</v>
      </c>
      <c r="C3284" t="s">
        <v>972</v>
      </c>
      <c r="D3284" t="s">
        <v>959</v>
      </c>
      <c r="E3284">
        <v>5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25">
      <c r="A3285" s="42">
        <v>46266</v>
      </c>
      <c r="B3285">
        <v>9</v>
      </c>
      <c r="C3285" t="s">
        <v>972</v>
      </c>
      <c r="D3285" t="s">
        <v>971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 s="42">
        <v>46274</v>
      </c>
      <c r="B3286">
        <v>16</v>
      </c>
      <c r="C3286" t="s">
        <v>978</v>
      </c>
      <c r="D3286" t="s">
        <v>971</v>
      </c>
      <c r="E3286">
        <v>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 s="42">
        <v>46274</v>
      </c>
      <c r="B3287">
        <v>8</v>
      </c>
      <c r="C3287" t="s">
        <v>1015</v>
      </c>
      <c r="D3287" t="s">
        <v>976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 s="42">
        <v>46268</v>
      </c>
      <c r="B3288">
        <v>12</v>
      </c>
      <c r="C3288" t="s">
        <v>968</v>
      </c>
      <c r="D3288" t="s">
        <v>977</v>
      </c>
      <c r="E3288">
        <v>5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 s="42">
        <v>46276</v>
      </c>
      <c r="B3289">
        <v>14</v>
      </c>
      <c r="C3289" t="s">
        <v>958</v>
      </c>
      <c r="D3289" t="s">
        <v>961</v>
      </c>
      <c r="E3289">
        <v>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 s="42">
        <v>46266</v>
      </c>
      <c r="B3290">
        <v>9</v>
      </c>
      <c r="C3290" t="s">
        <v>1000</v>
      </c>
      <c r="D3290" t="s">
        <v>973</v>
      </c>
      <c r="E3290">
        <v>4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 s="42">
        <v>46274</v>
      </c>
      <c r="B3291">
        <v>8</v>
      </c>
      <c r="C3291" t="s">
        <v>962</v>
      </c>
      <c r="D3291" t="s">
        <v>980</v>
      </c>
      <c r="E3291">
        <v>4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 s="42">
        <v>46276</v>
      </c>
      <c r="B3292">
        <v>13</v>
      </c>
      <c r="C3292" t="s">
        <v>964</v>
      </c>
      <c r="D3292" t="s">
        <v>3</v>
      </c>
      <c r="E3292">
        <v>1</v>
      </c>
      <c r="F3292">
        <v>1</v>
      </c>
      <c r="G3292">
        <v>1</v>
      </c>
      <c r="H3292">
        <v>0</v>
      </c>
      <c r="I3292">
        <v>0</v>
      </c>
      <c r="J3292">
        <v>0</v>
      </c>
    </row>
    <row r="3293" spans="1:10" x14ac:dyDescent="0.25">
      <c r="A3293" s="42">
        <v>46276</v>
      </c>
      <c r="B3293">
        <v>14</v>
      </c>
      <c r="C3293" t="s">
        <v>1015</v>
      </c>
      <c r="D3293" t="s">
        <v>982</v>
      </c>
      <c r="E3293">
        <v>525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25">
      <c r="A3294" s="42">
        <v>46273</v>
      </c>
      <c r="B3294">
        <v>15</v>
      </c>
      <c r="C3294" t="s">
        <v>962</v>
      </c>
      <c r="D3294" t="s">
        <v>982</v>
      </c>
      <c r="E3294">
        <v>346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25">
      <c r="A3295" s="42">
        <v>46274</v>
      </c>
      <c r="B3295">
        <v>11</v>
      </c>
      <c r="C3295" t="s">
        <v>1098</v>
      </c>
      <c r="D3295" t="s">
        <v>970</v>
      </c>
      <c r="E3295">
        <v>8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25">
      <c r="A3296" s="42">
        <v>46267</v>
      </c>
      <c r="B3296">
        <v>15</v>
      </c>
      <c r="C3296" t="s">
        <v>962</v>
      </c>
      <c r="D3296" t="s">
        <v>979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25">
      <c r="A3297" s="42">
        <v>46276</v>
      </c>
      <c r="B3297">
        <v>11</v>
      </c>
      <c r="C3297" t="s">
        <v>960</v>
      </c>
      <c r="D3297" t="s">
        <v>963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5">
      <c r="A3298" s="42">
        <v>46266</v>
      </c>
      <c r="B3298">
        <v>10</v>
      </c>
      <c r="C3298" t="s">
        <v>962</v>
      </c>
      <c r="D3298" t="s">
        <v>967</v>
      </c>
      <c r="E3298">
        <v>68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25">
      <c r="A3299" s="42">
        <v>46266</v>
      </c>
      <c r="B3299">
        <v>11</v>
      </c>
      <c r="C3299" t="s">
        <v>966</v>
      </c>
      <c r="D3299" t="s">
        <v>980</v>
      </c>
      <c r="E3299">
        <v>9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25">
      <c r="A3300" s="42">
        <v>46275</v>
      </c>
      <c r="B3300">
        <v>8</v>
      </c>
      <c r="C3300" t="s">
        <v>958</v>
      </c>
      <c r="D3300" t="s">
        <v>970</v>
      </c>
      <c r="E3300">
        <v>6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25">
      <c r="A3301" s="42">
        <v>46267</v>
      </c>
      <c r="B3301">
        <v>11</v>
      </c>
      <c r="C3301" t="s">
        <v>962</v>
      </c>
      <c r="D3301" t="s">
        <v>3</v>
      </c>
      <c r="E3301">
        <v>23</v>
      </c>
      <c r="F3301">
        <v>23</v>
      </c>
      <c r="G3301">
        <v>19</v>
      </c>
      <c r="H3301">
        <v>2</v>
      </c>
      <c r="I3301">
        <v>0</v>
      </c>
      <c r="J3301">
        <v>0</v>
      </c>
    </row>
    <row r="3302" spans="1:10" x14ac:dyDescent="0.25">
      <c r="A3302" s="42">
        <v>46273</v>
      </c>
      <c r="B3302">
        <v>11</v>
      </c>
      <c r="C3302" t="s">
        <v>960</v>
      </c>
      <c r="D3302" t="s">
        <v>973</v>
      </c>
      <c r="E3302">
        <v>227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 s="42">
        <v>46274</v>
      </c>
      <c r="B3303">
        <v>12</v>
      </c>
      <c r="C3303" t="s">
        <v>968</v>
      </c>
      <c r="D3303" t="s">
        <v>976</v>
      </c>
      <c r="E3303">
        <v>554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 s="42">
        <v>46268</v>
      </c>
      <c r="B3304">
        <v>14</v>
      </c>
      <c r="C3304" t="s">
        <v>972</v>
      </c>
      <c r="D3304" t="s">
        <v>640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25">
      <c r="A3305" s="42">
        <v>46268</v>
      </c>
      <c r="B3305">
        <v>8</v>
      </c>
      <c r="C3305" t="s">
        <v>958</v>
      </c>
      <c r="D3305" t="s">
        <v>982</v>
      </c>
      <c r="E3305">
        <v>177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 s="42">
        <v>46274</v>
      </c>
      <c r="B3306">
        <v>12</v>
      </c>
      <c r="C3306" t="s">
        <v>1098</v>
      </c>
      <c r="D3306" t="s">
        <v>959</v>
      </c>
      <c r="E3306">
        <v>13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 s="42">
        <v>46273</v>
      </c>
      <c r="B3307">
        <v>9</v>
      </c>
      <c r="C3307" t="s">
        <v>1000</v>
      </c>
      <c r="D3307" t="s">
        <v>982</v>
      </c>
      <c r="E3307">
        <v>5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 s="42">
        <v>46274</v>
      </c>
      <c r="B3308">
        <v>11</v>
      </c>
      <c r="C3308" t="s">
        <v>1015</v>
      </c>
      <c r="D3308" t="s">
        <v>985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25">
      <c r="A3309" s="42">
        <v>46267</v>
      </c>
      <c r="B3309">
        <v>14</v>
      </c>
      <c r="C3309" t="s">
        <v>986</v>
      </c>
      <c r="D3309" t="s">
        <v>970</v>
      </c>
      <c r="E3309">
        <v>45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5">
      <c r="A3310" s="42">
        <v>46268</v>
      </c>
      <c r="B3310">
        <v>16</v>
      </c>
      <c r="C3310" t="s">
        <v>962</v>
      </c>
      <c r="D3310" t="s">
        <v>640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 s="42">
        <v>46275</v>
      </c>
      <c r="B3311">
        <v>11</v>
      </c>
      <c r="C3311" t="s">
        <v>964</v>
      </c>
      <c r="D3311" t="s">
        <v>965</v>
      </c>
      <c r="E3311">
        <v>102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 s="42">
        <v>46275</v>
      </c>
      <c r="B3312">
        <v>11</v>
      </c>
      <c r="C3312" t="s">
        <v>978</v>
      </c>
      <c r="D3312" t="s">
        <v>982</v>
      </c>
      <c r="E3312">
        <v>1034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 s="42">
        <v>46266</v>
      </c>
      <c r="B3313">
        <v>13</v>
      </c>
      <c r="C3313" t="s">
        <v>1015</v>
      </c>
      <c r="D3313" t="s">
        <v>967</v>
      </c>
      <c r="E3313">
        <v>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 s="42">
        <v>46267</v>
      </c>
      <c r="B3314">
        <v>9</v>
      </c>
      <c r="C3314" t="s">
        <v>964</v>
      </c>
      <c r="D3314" t="s">
        <v>982</v>
      </c>
      <c r="E3314">
        <v>754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 s="42">
        <v>46273</v>
      </c>
      <c r="B3315">
        <v>8</v>
      </c>
      <c r="C3315" t="s">
        <v>964</v>
      </c>
      <c r="D3315" t="s">
        <v>965</v>
      </c>
      <c r="E3315">
        <v>62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 s="42">
        <v>46269</v>
      </c>
      <c r="B3316">
        <v>12</v>
      </c>
      <c r="C3316" t="s">
        <v>1098</v>
      </c>
      <c r="D3316" t="s">
        <v>967</v>
      </c>
      <c r="E3316">
        <v>16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 s="42">
        <v>46268</v>
      </c>
      <c r="B3317">
        <v>12</v>
      </c>
      <c r="C3317" t="s">
        <v>964</v>
      </c>
      <c r="D3317" t="s">
        <v>973</v>
      </c>
      <c r="E3317">
        <v>497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 s="42">
        <v>46276</v>
      </c>
      <c r="B3318">
        <v>11</v>
      </c>
      <c r="C3318" t="s">
        <v>966</v>
      </c>
      <c r="D3318" t="s">
        <v>980</v>
      </c>
      <c r="E3318">
        <v>8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 s="42">
        <v>46273</v>
      </c>
      <c r="B3319">
        <v>11</v>
      </c>
      <c r="C3319" t="s">
        <v>986</v>
      </c>
      <c r="D3319" t="s">
        <v>975</v>
      </c>
      <c r="E3319">
        <v>1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 s="42">
        <v>46275</v>
      </c>
      <c r="B3320">
        <v>10</v>
      </c>
      <c r="C3320" t="s">
        <v>962</v>
      </c>
      <c r="D3320" t="s">
        <v>965</v>
      </c>
      <c r="E3320">
        <v>39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25">
      <c r="A3321" s="42">
        <v>46275</v>
      </c>
      <c r="B3321">
        <v>15</v>
      </c>
      <c r="C3321" t="s">
        <v>972</v>
      </c>
      <c r="D3321" t="s">
        <v>982</v>
      </c>
      <c r="E3321">
        <v>22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 s="42">
        <v>46266</v>
      </c>
      <c r="B3322">
        <v>13</v>
      </c>
      <c r="C3322" t="s">
        <v>999</v>
      </c>
      <c r="D3322" t="s">
        <v>959</v>
      </c>
      <c r="E3322">
        <v>4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 s="42">
        <v>46274</v>
      </c>
      <c r="B3323">
        <v>14</v>
      </c>
      <c r="C3323" t="s">
        <v>1000</v>
      </c>
      <c r="D3323" t="s">
        <v>971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 s="42">
        <v>46268</v>
      </c>
      <c r="B3324">
        <v>15</v>
      </c>
      <c r="C3324" t="s">
        <v>972</v>
      </c>
      <c r="D3324" t="s">
        <v>979</v>
      </c>
      <c r="E3324">
        <v>3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 s="42">
        <v>46266</v>
      </c>
      <c r="B3325">
        <v>10</v>
      </c>
      <c r="C3325" t="s">
        <v>962</v>
      </c>
      <c r="D3325" t="s">
        <v>977</v>
      </c>
      <c r="E3325">
        <v>4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 s="42">
        <v>46268</v>
      </c>
      <c r="B3326">
        <v>11</v>
      </c>
      <c r="C3326" t="s">
        <v>962</v>
      </c>
      <c r="D3326" t="s">
        <v>640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 s="42">
        <v>46274</v>
      </c>
      <c r="B3327">
        <v>16</v>
      </c>
      <c r="C3327" t="s">
        <v>968</v>
      </c>
      <c r="D3327" t="s">
        <v>982</v>
      </c>
      <c r="E3327">
        <v>61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 s="42">
        <v>46268</v>
      </c>
      <c r="B3328">
        <v>8</v>
      </c>
      <c r="C3328" t="s">
        <v>999</v>
      </c>
      <c r="D3328" t="s">
        <v>970</v>
      </c>
      <c r="E3328">
        <v>3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 s="42">
        <v>46275</v>
      </c>
      <c r="B3329">
        <v>14</v>
      </c>
      <c r="C3329" t="s">
        <v>978</v>
      </c>
      <c r="D3329" t="s">
        <v>970</v>
      </c>
      <c r="E3329">
        <v>24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 s="42">
        <v>46274</v>
      </c>
      <c r="B3330">
        <v>13</v>
      </c>
      <c r="C3330" t="s">
        <v>1015</v>
      </c>
      <c r="D3330" t="s">
        <v>965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 s="42">
        <v>46275</v>
      </c>
      <c r="B3331">
        <v>10</v>
      </c>
      <c r="C3331" t="s">
        <v>1015</v>
      </c>
      <c r="D3331" t="s">
        <v>971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 s="42">
        <v>46276</v>
      </c>
      <c r="B3332">
        <v>11</v>
      </c>
      <c r="C3332" t="s">
        <v>962</v>
      </c>
      <c r="D3332" t="s">
        <v>969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 s="42">
        <v>46276</v>
      </c>
      <c r="B3333">
        <v>9</v>
      </c>
      <c r="C3333" t="s">
        <v>960</v>
      </c>
      <c r="D3333" t="s">
        <v>973</v>
      </c>
      <c r="E3333">
        <v>194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 s="42">
        <v>46268</v>
      </c>
      <c r="B3334">
        <v>9</v>
      </c>
      <c r="C3334" t="s">
        <v>978</v>
      </c>
      <c r="D3334" t="s">
        <v>959</v>
      </c>
      <c r="E3334">
        <v>72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 s="42">
        <v>46273</v>
      </c>
      <c r="B3335">
        <v>9</v>
      </c>
      <c r="C3335" t="s">
        <v>958</v>
      </c>
      <c r="D3335" t="s">
        <v>959</v>
      </c>
      <c r="E3335">
        <v>116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 s="42">
        <v>46275</v>
      </c>
      <c r="B3336">
        <v>14</v>
      </c>
      <c r="C3336" t="s">
        <v>960</v>
      </c>
      <c r="D3336" t="s">
        <v>975</v>
      </c>
      <c r="E3336">
        <v>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 s="42">
        <v>46269</v>
      </c>
      <c r="B3337">
        <v>11</v>
      </c>
      <c r="C3337" t="s">
        <v>964</v>
      </c>
      <c r="D3337" t="s">
        <v>979</v>
      </c>
      <c r="E3337">
        <v>8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 s="42">
        <v>46273</v>
      </c>
      <c r="B3338">
        <v>11</v>
      </c>
      <c r="C3338" t="s">
        <v>1098</v>
      </c>
      <c r="D3338" t="s">
        <v>979</v>
      </c>
      <c r="E3338">
        <v>4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 s="42">
        <v>46273</v>
      </c>
      <c r="B3339">
        <v>16</v>
      </c>
      <c r="C3339" t="s">
        <v>978</v>
      </c>
      <c r="D3339" t="s">
        <v>970</v>
      </c>
      <c r="E3339">
        <v>42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 s="42">
        <v>46268</v>
      </c>
      <c r="B3340">
        <v>14</v>
      </c>
      <c r="C3340" t="s">
        <v>972</v>
      </c>
      <c r="D3340" t="s">
        <v>982</v>
      </c>
      <c r="E3340">
        <v>131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 s="42">
        <v>46274</v>
      </c>
      <c r="B3341">
        <v>16</v>
      </c>
      <c r="C3341" t="s">
        <v>1098</v>
      </c>
      <c r="D3341" t="s">
        <v>969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 s="42">
        <v>46276</v>
      </c>
      <c r="B3342">
        <v>11</v>
      </c>
      <c r="C3342" t="s">
        <v>964</v>
      </c>
      <c r="D3342" t="s">
        <v>971</v>
      </c>
      <c r="E3342">
        <v>34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 s="42">
        <v>46274</v>
      </c>
      <c r="B3343">
        <v>14</v>
      </c>
      <c r="C3343" t="s">
        <v>968</v>
      </c>
      <c r="D3343" t="s">
        <v>959</v>
      </c>
      <c r="E3343">
        <v>69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25">
      <c r="A3344" s="42">
        <v>46267</v>
      </c>
      <c r="B3344">
        <v>8</v>
      </c>
      <c r="C3344" t="s">
        <v>962</v>
      </c>
      <c r="D3344" t="s">
        <v>3</v>
      </c>
      <c r="E3344">
        <v>19</v>
      </c>
      <c r="F3344">
        <v>19</v>
      </c>
      <c r="G3344">
        <v>10</v>
      </c>
      <c r="H3344">
        <v>4</v>
      </c>
      <c r="I3344">
        <v>0</v>
      </c>
      <c r="J3344">
        <v>0</v>
      </c>
    </row>
    <row r="3345" spans="1:10" x14ac:dyDescent="0.25">
      <c r="A3345" s="42">
        <v>46275</v>
      </c>
      <c r="B3345">
        <v>14</v>
      </c>
      <c r="C3345" t="s">
        <v>964</v>
      </c>
      <c r="D3345" t="s">
        <v>3</v>
      </c>
      <c r="E3345">
        <v>19</v>
      </c>
      <c r="F3345">
        <v>19</v>
      </c>
      <c r="G3345">
        <v>18</v>
      </c>
      <c r="H3345">
        <v>0</v>
      </c>
      <c r="I3345">
        <v>0</v>
      </c>
      <c r="J3345">
        <v>0</v>
      </c>
    </row>
    <row r="3346" spans="1:10" x14ac:dyDescent="0.25">
      <c r="A3346" s="42">
        <v>46266</v>
      </c>
      <c r="B3346">
        <v>8</v>
      </c>
      <c r="C3346" t="s">
        <v>1098</v>
      </c>
      <c r="D3346" t="s">
        <v>967</v>
      </c>
      <c r="E3346">
        <v>6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 s="42">
        <v>46269</v>
      </c>
      <c r="B3347">
        <v>11</v>
      </c>
      <c r="C3347" t="s">
        <v>962</v>
      </c>
      <c r="D3347" t="s">
        <v>959</v>
      </c>
      <c r="E3347">
        <v>73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25">
      <c r="A3348" s="42">
        <v>46274</v>
      </c>
      <c r="B3348">
        <v>11</v>
      </c>
      <c r="C3348" t="s">
        <v>1015</v>
      </c>
      <c r="D3348" t="s">
        <v>976</v>
      </c>
      <c r="E3348">
        <v>1373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 s="42">
        <v>46266</v>
      </c>
      <c r="B3349">
        <v>10</v>
      </c>
      <c r="C3349" t="s">
        <v>978</v>
      </c>
      <c r="D3349" t="s">
        <v>976</v>
      </c>
      <c r="E3349">
        <v>1096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 s="42">
        <v>46266</v>
      </c>
      <c r="B3350">
        <v>16</v>
      </c>
      <c r="C3350" t="s">
        <v>1098</v>
      </c>
      <c r="D3350" t="s">
        <v>961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 s="42">
        <v>46266</v>
      </c>
      <c r="B3351">
        <v>8</v>
      </c>
      <c r="C3351" t="s">
        <v>966</v>
      </c>
      <c r="D3351" t="s">
        <v>965</v>
      </c>
      <c r="E3351">
        <v>109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 s="42">
        <v>46275</v>
      </c>
      <c r="B3352">
        <v>16</v>
      </c>
      <c r="C3352" t="s">
        <v>1528</v>
      </c>
      <c r="D3352" t="s">
        <v>976</v>
      </c>
      <c r="E3352">
        <v>18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 s="42">
        <v>46266</v>
      </c>
      <c r="B3353">
        <v>11</v>
      </c>
      <c r="C3353" t="s">
        <v>962</v>
      </c>
      <c r="D3353" t="s">
        <v>640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 s="42">
        <v>46274</v>
      </c>
      <c r="B3354">
        <v>11</v>
      </c>
      <c r="C3354" t="s">
        <v>1098</v>
      </c>
      <c r="D3354" t="s">
        <v>959</v>
      </c>
      <c r="E3354">
        <v>44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 s="42">
        <v>46273</v>
      </c>
      <c r="B3355">
        <v>15</v>
      </c>
      <c r="C3355" t="s">
        <v>966</v>
      </c>
      <c r="D3355" t="s">
        <v>965</v>
      </c>
      <c r="E3355">
        <v>92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 s="42">
        <v>46273</v>
      </c>
      <c r="B3356">
        <v>10</v>
      </c>
      <c r="C3356" t="s">
        <v>1015</v>
      </c>
      <c r="D3356" t="s">
        <v>963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 s="42">
        <v>46273</v>
      </c>
      <c r="B3357">
        <v>8</v>
      </c>
      <c r="C3357" t="s">
        <v>966</v>
      </c>
      <c r="D3357" t="s">
        <v>982</v>
      </c>
      <c r="E3357">
        <v>14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 s="42">
        <v>46275</v>
      </c>
      <c r="B3358">
        <v>16</v>
      </c>
      <c r="C3358" t="s">
        <v>966</v>
      </c>
      <c r="D3358" t="s">
        <v>973</v>
      </c>
      <c r="E3358">
        <v>228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 s="42">
        <v>46268</v>
      </c>
      <c r="B3359">
        <v>14</v>
      </c>
      <c r="C3359" t="s">
        <v>968</v>
      </c>
      <c r="D3359" t="s">
        <v>3</v>
      </c>
      <c r="E3359">
        <v>24</v>
      </c>
      <c r="F3359">
        <v>24</v>
      </c>
      <c r="G3359">
        <v>15</v>
      </c>
      <c r="H3359">
        <v>2</v>
      </c>
      <c r="I3359">
        <v>0</v>
      </c>
      <c r="J3359">
        <v>0</v>
      </c>
    </row>
    <row r="3360" spans="1:10" x14ac:dyDescent="0.25">
      <c r="A3360" s="42">
        <v>46273</v>
      </c>
      <c r="B3360">
        <v>12</v>
      </c>
      <c r="C3360" t="s">
        <v>986</v>
      </c>
      <c r="D3360" t="s">
        <v>965</v>
      </c>
      <c r="E3360">
        <v>10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 s="42">
        <v>46273</v>
      </c>
      <c r="B3361">
        <v>12</v>
      </c>
      <c r="C3361" t="s">
        <v>966</v>
      </c>
      <c r="D3361" t="s">
        <v>965</v>
      </c>
      <c r="E3361">
        <v>45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 s="42">
        <v>46274</v>
      </c>
      <c r="B3362">
        <v>15</v>
      </c>
      <c r="C3362" t="s">
        <v>1015</v>
      </c>
      <c r="D3362" t="s">
        <v>979</v>
      </c>
      <c r="E3362">
        <v>25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 s="42">
        <v>46273</v>
      </c>
      <c r="B3363">
        <v>13</v>
      </c>
      <c r="C3363" t="s">
        <v>1015</v>
      </c>
      <c r="D3363" t="s">
        <v>981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 s="42">
        <v>46268</v>
      </c>
      <c r="B3364">
        <v>12</v>
      </c>
      <c r="C3364" t="s">
        <v>978</v>
      </c>
      <c r="D3364" t="s">
        <v>976</v>
      </c>
      <c r="E3364">
        <v>124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 s="42">
        <v>46274</v>
      </c>
      <c r="B3365">
        <v>16</v>
      </c>
      <c r="C3365" t="s">
        <v>960</v>
      </c>
      <c r="D3365" t="s">
        <v>3</v>
      </c>
      <c r="E3365">
        <v>10</v>
      </c>
      <c r="F3365">
        <v>10</v>
      </c>
      <c r="G3365">
        <v>8</v>
      </c>
      <c r="H3365">
        <v>2</v>
      </c>
      <c r="I3365">
        <v>0</v>
      </c>
      <c r="J3365">
        <v>0</v>
      </c>
    </row>
    <row r="3366" spans="1:10" x14ac:dyDescent="0.25">
      <c r="A3366" s="42">
        <v>46276</v>
      </c>
      <c r="B3366">
        <v>14</v>
      </c>
      <c r="C3366" t="s">
        <v>962</v>
      </c>
      <c r="D3366" t="s">
        <v>965</v>
      </c>
      <c r="E3366">
        <v>179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25">
      <c r="A3367" s="42">
        <v>46268</v>
      </c>
      <c r="B3367">
        <v>14</v>
      </c>
      <c r="C3367" t="s">
        <v>998</v>
      </c>
      <c r="D3367" t="s">
        <v>3</v>
      </c>
      <c r="E3367">
        <v>2</v>
      </c>
      <c r="F3367">
        <v>2</v>
      </c>
      <c r="G3367">
        <v>0</v>
      </c>
      <c r="H3367">
        <v>2</v>
      </c>
      <c r="I3367">
        <v>0</v>
      </c>
      <c r="J3367">
        <v>0</v>
      </c>
    </row>
    <row r="3368" spans="1:10" x14ac:dyDescent="0.25">
      <c r="A3368" s="42">
        <v>46269</v>
      </c>
      <c r="B3368">
        <v>13</v>
      </c>
      <c r="C3368" t="s">
        <v>1098</v>
      </c>
      <c r="D3368" t="s">
        <v>976</v>
      </c>
      <c r="E3368">
        <v>87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5">
      <c r="A3369" s="42">
        <v>46274</v>
      </c>
      <c r="B3369">
        <v>12</v>
      </c>
      <c r="C3369" t="s">
        <v>986</v>
      </c>
      <c r="D3369" t="s">
        <v>977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25">
      <c r="A3370" s="42">
        <v>46268</v>
      </c>
      <c r="B3370">
        <v>8</v>
      </c>
      <c r="C3370" t="s">
        <v>972</v>
      </c>
      <c r="D3370" t="s">
        <v>640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25">
      <c r="A3371" s="42">
        <v>46269</v>
      </c>
      <c r="B3371">
        <v>13</v>
      </c>
      <c r="C3371" t="s">
        <v>964</v>
      </c>
      <c r="D3371" t="s">
        <v>965</v>
      </c>
      <c r="E3371">
        <v>3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 s="42">
        <v>46274</v>
      </c>
      <c r="B3372">
        <v>11</v>
      </c>
      <c r="C3372" t="s">
        <v>964</v>
      </c>
      <c r="D3372" t="s">
        <v>973</v>
      </c>
      <c r="E3372">
        <v>440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 s="42">
        <v>46275</v>
      </c>
      <c r="B3373">
        <v>12</v>
      </c>
      <c r="C3373" t="s">
        <v>958</v>
      </c>
      <c r="D3373" t="s">
        <v>971</v>
      </c>
      <c r="E3373">
        <v>23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 s="42">
        <v>46275</v>
      </c>
      <c r="B3374">
        <v>14</v>
      </c>
      <c r="C3374" t="s">
        <v>968</v>
      </c>
      <c r="D3374" t="s">
        <v>976</v>
      </c>
      <c r="E3374">
        <v>258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 s="42">
        <v>46274</v>
      </c>
      <c r="B3375">
        <v>8</v>
      </c>
      <c r="C3375" t="s">
        <v>972</v>
      </c>
      <c r="D3375" t="s">
        <v>967</v>
      </c>
      <c r="E3375">
        <v>62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 s="42">
        <v>46275</v>
      </c>
      <c r="B3376">
        <v>14</v>
      </c>
      <c r="C3376" t="s">
        <v>962</v>
      </c>
      <c r="D3376" t="s">
        <v>977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 s="42">
        <v>46273</v>
      </c>
      <c r="B3377">
        <v>10</v>
      </c>
      <c r="C3377" t="s">
        <v>1000</v>
      </c>
      <c r="D3377" t="s">
        <v>959</v>
      </c>
      <c r="E3377">
        <v>80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 s="42">
        <v>46275</v>
      </c>
      <c r="B3378">
        <v>9</v>
      </c>
      <c r="C3378" t="s">
        <v>986</v>
      </c>
      <c r="D3378" t="s">
        <v>963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 s="42">
        <v>46266</v>
      </c>
      <c r="B3379">
        <v>8</v>
      </c>
      <c r="C3379" t="s">
        <v>986</v>
      </c>
      <c r="D3379" t="s">
        <v>970</v>
      </c>
      <c r="E3379">
        <v>17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25">
      <c r="A3380" s="42">
        <v>46266</v>
      </c>
      <c r="B3380">
        <v>11</v>
      </c>
      <c r="C3380" t="s">
        <v>978</v>
      </c>
      <c r="D3380" t="s">
        <v>976</v>
      </c>
      <c r="E3380">
        <v>1082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25">
      <c r="A3381" s="42">
        <v>46266</v>
      </c>
      <c r="B3381">
        <v>16</v>
      </c>
      <c r="C3381" t="s">
        <v>966</v>
      </c>
      <c r="D3381" t="s">
        <v>3</v>
      </c>
      <c r="E3381">
        <v>12</v>
      </c>
      <c r="F3381">
        <v>12</v>
      </c>
      <c r="G3381">
        <v>11</v>
      </c>
      <c r="H3381">
        <v>0</v>
      </c>
      <c r="I3381">
        <v>0</v>
      </c>
      <c r="J3381">
        <v>0</v>
      </c>
    </row>
    <row r="3382" spans="1:10" x14ac:dyDescent="0.25">
      <c r="A3382" s="42">
        <v>46269</v>
      </c>
      <c r="B3382">
        <v>13</v>
      </c>
      <c r="C3382" t="s">
        <v>958</v>
      </c>
      <c r="D3382" t="s">
        <v>967</v>
      </c>
      <c r="E3382">
        <v>7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 s="42">
        <v>46276</v>
      </c>
      <c r="B3383">
        <v>15</v>
      </c>
      <c r="C3383" t="s">
        <v>962</v>
      </c>
      <c r="D3383" t="s">
        <v>975</v>
      </c>
      <c r="E3383">
        <v>6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 s="42">
        <v>46267</v>
      </c>
      <c r="B3384">
        <v>9</v>
      </c>
      <c r="C3384" t="s">
        <v>978</v>
      </c>
      <c r="D3384" t="s">
        <v>974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 s="42">
        <v>46276</v>
      </c>
      <c r="B3385">
        <v>12</v>
      </c>
      <c r="C3385" t="s">
        <v>958</v>
      </c>
      <c r="D3385" t="s">
        <v>974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 s="42">
        <v>46266</v>
      </c>
      <c r="B3386">
        <v>16</v>
      </c>
      <c r="C3386" t="s">
        <v>964</v>
      </c>
      <c r="D3386" t="s">
        <v>959</v>
      </c>
      <c r="E3386">
        <v>96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 s="42">
        <v>46275</v>
      </c>
      <c r="B3387">
        <v>13</v>
      </c>
      <c r="C3387" t="s">
        <v>962</v>
      </c>
      <c r="D3387" t="s">
        <v>969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 s="42">
        <v>46276</v>
      </c>
      <c r="B3388">
        <v>8</v>
      </c>
      <c r="C3388" t="s">
        <v>958</v>
      </c>
      <c r="D3388" t="s">
        <v>973</v>
      </c>
      <c r="E3388">
        <v>165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 s="42">
        <v>46269</v>
      </c>
      <c r="B3389">
        <v>15</v>
      </c>
      <c r="C3389" t="s">
        <v>966</v>
      </c>
      <c r="D3389" t="s">
        <v>979</v>
      </c>
      <c r="E3389">
        <v>16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 s="42">
        <v>46276</v>
      </c>
      <c r="B3390">
        <v>9</v>
      </c>
      <c r="C3390" t="s">
        <v>968</v>
      </c>
      <c r="D3390" t="s">
        <v>981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 s="42">
        <v>46276</v>
      </c>
      <c r="B3391">
        <v>10</v>
      </c>
      <c r="C3391" t="s">
        <v>964</v>
      </c>
      <c r="D3391" t="s">
        <v>977</v>
      </c>
      <c r="E3391">
        <v>5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 s="42">
        <v>46274</v>
      </c>
      <c r="B3392">
        <v>11</v>
      </c>
      <c r="C3392" t="s">
        <v>972</v>
      </c>
      <c r="D3392" t="s">
        <v>982</v>
      </c>
      <c r="E3392">
        <v>198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 s="42">
        <v>46269</v>
      </c>
      <c r="B3393">
        <v>11</v>
      </c>
      <c r="C3393" t="s">
        <v>986</v>
      </c>
      <c r="D3393" t="s">
        <v>971</v>
      </c>
      <c r="E3393">
        <v>7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5">
      <c r="A3394" s="42">
        <v>46276</v>
      </c>
      <c r="B3394">
        <v>11</v>
      </c>
      <c r="C3394" t="s">
        <v>964</v>
      </c>
      <c r="D3394" t="s">
        <v>975</v>
      </c>
      <c r="E3394">
        <v>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 s="42">
        <v>46267</v>
      </c>
      <c r="B3395">
        <v>10</v>
      </c>
      <c r="C3395" t="s">
        <v>960</v>
      </c>
      <c r="D3395" t="s">
        <v>979</v>
      </c>
      <c r="E3395">
        <v>42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 s="42">
        <v>46267</v>
      </c>
      <c r="B3396">
        <v>11</v>
      </c>
      <c r="C3396" t="s">
        <v>966</v>
      </c>
      <c r="D3396" t="s">
        <v>640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 s="42">
        <v>46266</v>
      </c>
      <c r="B3397">
        <v>9</v>
      </c>
      <c r="C3397" t="s">
        <v>1000</v>
      </c>
      <c r="D3397" t="s">
        <v>982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 s="42">
        <v>46275</v>
      </c>
      <c r="B3398">
        <v>16</v>
      </c>
      <c r="C3398" t="s">
        <v>972</v>
      </c>
      <c r="D3398" t="s">
        <v>963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 s="42">
        <v>46269</v>
      </c>
      <c r="B3399">
        <v>10</v>
      </c>
      <c r="C3399" t="s">
        <v>1098</v>
      </c>
      <c r="D3399" t="s">
        <v>973</v>
      </c>
      <c r="E3399">
        <v>52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 s="42">
        <v>46276</v>
      </c>
      <c r="B3400">
        <v>15</v>
      </c>
      <c r="C3400" t="s">
        <v>962</v>
      </c>
      <c r="D3400" t="s">
        <v>970</v>
      </c>
      <c r="E3400">
        <v>22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 s="42">
        <v>46268</v>
      </c>
      <c r="B3401">
        <v>8</v>
      </c>
      <c r="C3401" t="s">
        <v>964</v>
      </c>
      <c r="D3401" t="s">
        <v>3</v>
      </c>
      <c r="E3401">
        <v>10</v>
      </c>
      <c r="F3401">
        <v>10</v>
      </c>
      <c r="G3401">
        <v>10</v>
      </c>
      <c r="H3401">
        <v>0</v>
      </c>
      <c r="I3401">
        <v>0</v>
      </c>
      <c r="J3401">
        <v>0</v>
      </c>
    </row>
    <row r="3402" spans="1:10" x14ac:dyDescent="0.25">
      <c r="A3402" s="42">
        <v>46275</v>
      </c>
      <c r="B3402">
        <v>11</v>
      </c>
      <c r="C3402" t="s">
        <v>978</v>
      </c>
      <c r="D3402" t="s">
        <v>3</v>
      </c>
      <c r="E3402">
        <v>39</v>
      </c>
      <c r="F3402">
        <v>39</v>
      </c>
      <c r="G3402">
        <v>21</v>
      </c>
      <c r="H3402">
        <v>2</v>
      </c>
      <c r="I3402">
        <v>0</v>
      </c>
      <c r="J3402">
        <v>0</v>
      </c>
    </row>
    <row r="3403" spans="1:10" x14ac:dyDescent="0.25">
      <c r="A3403" s="42">
        <v>46266</v>
      </c>
      <c r="B3403">
        <v>14</v>
      </c>
      <c r="C3403" t="s">
        <v>1015</v>
      </c>
      <c r="D3403" t="s">
        <v>976</v>
      </c>
      <c r="E3403">
        <v>45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 s="42">
        <v>46267</v>
      </c>
      <c r="B3404">
        <v>15</v>
      </c>
      <c r="C3404" t="s">
        <v>986</v>
      </c>
      <c r="D3404" t="s">
        <v>640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 s="42">
        <v>46274</v>
      </c>
      <c r="B3405">
        <v>11</v>
      </c>
      <c r="C3405" t="s">
        <v>978</v>
      </c>
      <c r="D3405" t="s">
        <v>977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 s="42">
        <v>46276</v>
      </c>
      <c r="B3406">
        <v>15</v>
      </c>
      <c r="C3406" t="s">
        <v>1098</v>
      </c>
      <c r="D3406" t="s">
        <v>982</v>
      </c>
      <c r="E3406">
        <v>65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 s="42">
        <v>46273</v>
      </c>
      <c r="B3407">
        <v>11</v>
      </c>
      <c r="C3407" t="s">
        <v>958</v>
      </c>
      <c r="D3407" t="s">
        <v>967</v>
      </c>
      <c r="E3407">
        <v>167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 s="42">
        <v>46274</v>
      </c>
      <c r="B3408">
        <v>9</v>
      </c>
      <c r="C3408" t="s">
        <v>978</v>
      </c>
      <c r="D3408" t="s">
        <v>3</v>
      </c>
      <c r="E3408">
        <v>26</v>
      </c>
      <c r="F3408">
        <v>26</v>
      </c>
      <c r="G3408">
        <v>24</v>
      </c>
      <c r="H3408">
        <v>0</v>
      </c>
      <c r="I3408">
        <v>0</v>
      </c>
      <c r="J3408">
        <v>0</v>
      </c>
    </row>
    <row r="3409" spans="1:10" x14ac:dyDescent="0.25">
      <c r="A3409" s="42">
        <v>46275</v>
      </c>
      <c r="B3409">
        <v>8</v>
      </c>
      <c r="C3409" t="s">
        <v>972</v>
      </c>
      <c r="D3409" t="s">
        <v>970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 s="42">
        <v>46275</v>
      </c>
      <c r="B3410">
        <v>9</v>
      </c>
      <c r="C3410" t="s">
        <v>998</v>
      </c>
      <c r="D3410" t="s">
        <v>970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 s="42">
        <v>46267</v>
      </c>
      <c r="B3411">
        <v>14</v>
      </c>
      <c r="C3411" t="s">
        <v>1085</v>
      </c>
      <c r="D3411" t="s">
        <v>640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 s="42">
        <v>46276</v>
      </c>
      <c r="B3412">
        <v>15</v>
      </c>
      <c r="C3412" t="s">
        <v>986</v>
      </c>
      <c r="D3412" t="s">
        <v>976</v>
      </c>
      <c r="E3412">
        <v>708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 s="42">
        <v>46273</v>
      </c>
      <c r="B3413">
        <v>11</v>
      </c>
      <c r="C3413" t="s">
        <v>958</v>
      </c>
      <c r="D3413" t="s">
        <v>981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 s="42">
        <v>46273</v>
      </c>
      <c r="B3414">
        <v>13</v>
      </c>
      <c r="C3414" t="s">
        <v>1015</v>
      </c>
      <c r="D3414" t="s">
        <v>965</v>
      </c>
      <c r="E3414">
        <v>7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25">
      <c r="A3415" s="42">
        <v>46266</v>
      </c>
      <c r="B3415">
        <v>9</v>
      </c>
      <c r="C3415" t="s">
        <v>1098</v>
      </c>
      <c r="D3415" t="s">
        <v>971</v>
      </c>
      <c r="E3415">
        <v>6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25">
      <c r="A3416" s="42">
        <v>46276</v>
      </c>
      <c r="B3416">
        <v>10</v>
      </c>
      <c r="C3416" t="s">
        <v>958</v>
      </c>
      <c r="D3416" t="s">
        <v>982</v>
      </c>
      <c r="E3416">
        <v>688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 s="42">
        <v>46269</v>
      </c>
      <c r="B3417">
        <v>11</v>
      </c>
      <c r="C3417" t="s">
        <v>1098</v>
      </c>
      <c r="D3417" t="s">
        <v>963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25">
      <c r="A3418" s="42">
        <v>46276</v>
      </c>
      <c r="B3418">
        <v>14</v>
      </c>
      <c r="C3418" t="s">
        <v>958</v>
      </c>
      <c r="D3418" t="s">
        <v>974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25">
      <c r="A3419" s="42">
        <v>46273</v>
      </c>
      <c r="B3419">
        <v>16</v>
      </c>
      <c r="C3419" t="s">
        <v>958</v>
      </c>
      <c r="D3419" t="s">
        <v>973</v>
      </c>
      <c r="E3419">
        <v>248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 s="42">
        <v>46266</v>
      </c>
      <c r="B3420">
        <v>11</v>
      </c>
      <c r="C3420" t="s">
        <v>962</v>
      </c>
      <c r="D3420" t="s">
        <v>971</v>
      </c>
      <c r="E3420">
        <v>7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 s="42">
        <v>46269</v>
      </c>
      <c r="B3421">
        <v>12</v>
      </c>
      <c r="C3421" t="s">
        <v>958</v>
      </c>
      <c r="D3421" t="s">
        <v>974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25">
      <c r="A3422" s="42">
        <v>46266</v>
      </c>
      <c r="B3422">
        <v>12</v>
      </c>
      <c r="C3422" t="s">
        <v>986</v>
      </c>
      <c r="D3422" t="s">
        <v>959</v>
      </c>
      <c r="E3422">
        <v>10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 s="42">
        <v>46273</v>
      </c>
      <c r="B3423">
        <v>15</v>
      </c>
      <c r="C3423" t="s">
        <v>958</v>
      </c>
      <c r="D3423" t="s">
        <v>975</v>
      </c>
      <c r="E3423">
        <v>4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25">
      <c r="A3424" s="42">
        <v>46268</v>
      </c>
      <c r="B3424">
        <v>14</v>
      </c>
      <c r="C3424" t="s">
        <v>966</v>
      </c>
      <c r="D3424" t="s">
        <v>961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 s="42">
        <v>46276</v>
      </c>
      <c r="B3425">
        <v>8</v>
      </c>
      <c r="C3425" t="s">
        <v>1098</v>
      </c>
      <c r="D3425" t="s">
        <v>959</v>
      </c>
      <c r="E3425">
        <v>14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 s="42">
        <v>46268</v>
      </c>
      <c r="B3426">
        <v>10</v>
      </c>
      <c r="C3426" t="s">
        <v>964</v>
      </c>
      <c r="D3426" t="s">
        <v>971</v>
      </c>
      <c r="E3426">
        <v>3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 s="42">
        <v>46267</v>
      </c>
      <c r="B3427">
        <v>8</v>
      </c>
      <c r="C3427" t="s">
        <v>1000</v>
      </c>
      <c r="D3427" t="s">
        <v>976</v>
      </c>
      <c r="E3427">
        <v>20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 s="42">
        <v>46274</v>
      </c>
      <c r="B3428">
        <v>11</v>
      </c>
      <c r="C3428" t="s">
        <v>962</v>
      </c>
      <c r="D3428" t="s">
        <v>982</v>
      </c>
      <c r="E3428">
        <v>198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25">
      <c r="A3429" s="42">
        <v>46274</v>
      </c>
      <c r="B3429">
        <v>8</v>
      </c>
      <c r="C3429" t="s">
        <v>958</v>
      </c>
      <c r="D3429" t="s">
        <v>976</v>
      </c>
      <c r="E3429">
        <v>299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25">
      <c r="A3430" s="42">
        <v>46266</v>
      </c>
      <c r="B3430">
        <v>14</v>
      </c>
      <c r="C3430" t="s">
        <v>958</v>
      </c>
      <c r="D3430" t="s">
        <v>971</v>
      </c>
      <c r="E3430">
        <v>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 s="42">
        <v>46276</v>
      </c>
      <c r="B3431">
        <v>11</v>
      </c>
      <c r="C3431" t="s">
        <v>972</v>
      </c>
      <c r="D3431" t="s">
        <v>3</v>
      </c>
      <c r="E3431">
        <v>6</v>
      </c>
      <c r="F3431">
        <v>6</v>
      </c>
      <c r="G3431">
        <v>2</v>
      </c>
      <c r="H3431">
        <v>4</v>
      </c>
      <c r="I3431">
        <v>0</v>
      </c>
      <c r="J3431">
        <v>0</v>
      </c>
    </row>
    <row r="3432" spans="1:10" x14ac:dyDescent="0.25">
      <c r="A3432" s="42">
        <v>46276</v>
      </c>
      <c r="B3432">
        <v>15</v>
      </c>
      <c r="C3432" t="s">
        <v>1528</v>
      </c>
      <c r="D3432" t="s">
        <v>965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 s="42">
        <v>46267</v>
      </c>
      <c r="B3433">
        <v>12</v>
      </c>
      <c r="C3433" t="s">
        <v>1085</v>
      </c>
      <c r="D3433" t="s">
        <v>959</v>
      </c>
      <c r="E3433">
        <v>4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5">
      <c r="A3434" s="42">
        <v>46267</v>
      </c>
      <c r="B3434">
        <v>9</v>
      </c>
      <c r="C3434" t="s">
        <v>958</v>
      </c>
      <c r="D3434" t="s">
        <v>980</v>
      </c>
      <c r="E3434">
        <v>4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 s="42">
        <v>46267</v>
      </c>
      <c r="B3435">
        <v>13</v>
      </c>
      <c r="C3435" t="s">
        <v>972</v>
      </c>
      <c r="D3435" t="s">
        <v>982</v>
      </c>
      <c r="E3435">
        <v>33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 s="42">
        <v>46274</v>
      </c>
      <c r="B3436">
        <v>10</v>
      </c>
      <c r="C3436" t="s">
        <v>958</v>
      </c>
      <c r="D3436" t="s">
        <v>959</v>
      </c>
      <c r="E3436">
        <v>81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 s="42">
        <v>46276</v>
      </c>
      <c r="B3437">
        <v>11</v>
      </c>
      <c r="C3437" t="s">
        <v>1000</v>
      </c>
      <c r="D3437" t="s">
        <v>967</v>
      </c>
      <c r="E3437">
        <v>162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 s="42">
        <v>46269</v>
      </c>
      <c r="B3438">
        <v>12</v>
      </c>
      <c r="C3438" t="s">
        <v>966</v>
      </c>
      <c r="D3438" t="s">
        <v>967</v>
      </c>
      <c r="E3438">
        <v>304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25">
      <c r="A3439" s="42">
        <v>46267</v>
      </c>
      <c r="B3439">
        <v>14</v>
      </c>
      <c r="C3439" t="s">
        <v>1085</v>
      </c>
      <c r="D3439" t="s">
        <v>963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25">
      <c r="A3440" s="42">
        <v>46273</v>
      </c>
      <c r="B3440">
        <v>8</v>
      </c>
      <c r="C3440" t="s">
        <v>972</v>
      </c>
      <c r="D3440" t="s">
        <v>640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 s="42">
        <v>46267</v>
      </c>
      <c r="B3441">
        <v>16</v>
      </c>
      <c r="C3441" t="s">
        <v>1001</v>
      </c>
      <c r="D3441" t="s">
        <v>965</v>
      </c>
      <c r="E3441">
        <v>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25">
      <c r="A3442" s="42">
        <v>46274</v>
      </c>
      <c r="B3442">
        <v>15</v>
      </c>
      <c r="C3442" t="s">
        <v>964</v>
      </c>
      <c r="D3442" t="s">
        <v>961</v>
      </c>
      <c r="E3442">
        <v>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 s="42">
        <v>46267</v>
      </c>
      <c r="B3443">
        <v>14</v>
      </c>
      <c r="C3443" t="s">
        <v>1098</v>
      </c>
      <c r="D3443" t="s">
        <v>971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 s="42">
        <v>46266</v>
      </c>
      <c r="B3444">
        <v>9</v>
      </c>
      <c r="C3444" t="s">
        <v>962</v>
      </c>
      <c r="D3444" t="s">
        <v>969</v>
      </c>
      <c r="E3444">
        <v>1</v>
      </c>
      <c r="F3444">
        <v>1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 s="42">
        <v>46276</v>
      </c>
      <c r="B3445">
        <v>14</v>
      </c>
      <c r="C3445" t="s">
        <v>1528</v>
      </c>
      <c r="D3445" t="s">
        <v>967</v>
      </c>
      <c r="E3445">
        <v>10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 s="42">
        <v>46273</v>
      </c>
      <c r="B3446">
        <v>9</v>
      </c>
      <c r="C3446" t="s">
        <v>1098</v>
      </c>
      <c r="D3446" t="s">
        <v>969</v>
      </c>
      <c r="E3446">
        <v>3</v>
      </c>
      <c r="F3446">
        <v>3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 s="42">
        <v>46269</v>
      </c>
      <c r="B3447">
        <v>11</v>
      </c>
      <c r="C3447" t="s">
        <v>964</v>
      </c>
      <c r="D3447" t="s">
        <v>965</v>
      </c>
      <c r="E3447">
        <v>138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 s="42">
        <v>46274</v>
      </c>
      <c r="B3448">
        <v>14</v>
      </c>
      <c r="C3448" t="s">
        <v>968</v>
      </c>
      <c r="D3448" t="s">
        <v>3</v>
      </c>
      <c r="E3448">
        <v>15</v>
      </c>
      <c r="F3448">
        <v>15</v>
      </c>
      <c r="G3448">
        <v>9</v>
      </c>
      <c r="H3448">
        <v>2</v>
      </c>
      <c r="I3448">
        <v>0</v>
      </c>
      <c r="J3448">
        <v>0</v>
      </c>
    </row>
    <row r="3449" spans="1:10" x14ac:dyDescent="0.25">
      <c r="A3449" s="42">
        <v>46273</v>
      </c>
      <c r="B3449">
        <v>9</v>
      </c>
      <c r="C3449" t="s">
        <v>1098</v>
      </c>
      <c r="D3449" t="s">
        <v>982</v>
      </c>
      <c r="E3449">
        <v>274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 s="42">
        <v>46268</v>
      </c>
      <c r="B3450">
        <v>9</v>
      </c>
      <c r="C3450" t="s">
        <v>1001</v>
      </c>
      <c r="D3450" t="s">
        <v>975</v>
      </c>
      <c r="E3450">
        <v>1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 s="42">
        <v>46273</v>
      </c>
      <c r="B3451">
        <v>11</v>
      </c>
      <c r="C3451" t="s">
        <v>958</v>
      </c>
      <c r="D3451" t="s">
        <v>973</v>
      </c>
      <c r="E3451">
        <v>415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5">
      <c r="A3452" s="42">
        <v>46269</v>
      </c>
      <c r="B3452">
        <v>16</v>
      </c>
      <c r="C3452" t="s">
        <v>986</v>
      </c>
      <c r="D3452" t="s">
        <v>961</v>
      </c>
      <c r="E3452">
        <v>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 s="42">
        <v>46269</v>
      </c>
      <c r="B3453">
        <v>11</v>
      </c>
      <c r="C3453" t="s">
        <v>998</v>
      </c>
      <c r="D3453" t="s">
        <v>976</v>
      </c>
      <c r="E3453">
        <v>1059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5">
      <c r="A3454" s="42">
        <v>46268</v>
      </c>
      <c r="B3454">
        <v>10</v>
      </c>
      <c r="C3454" t="s">
        <v>972</v>
      </c>
      <c r="D3454" t="s">
        <v>959</v>
      </c>
      <c r="E3454">
        <v>21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 s="42">
        <v>46268</v>
      </c>
      <c r="B3455">
        <v>12</v>
      </c>
      <c r="C3455" t="s">
        <v>968</v>
      </c>
      <c r="D3455" t="s">
        <v>982</v>
      </c>
      <c r="E3455">
        <v>329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 s="42">
        <v>46276</v>
      </c>
      <c r="B3456">
        <v>15</v>
      </c>
      <c r="C3456" t="s">
        <v>968</v>
      </c>
      <c r="D3456" t="s">
        <v>640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 s="42">
        <v>46269</v>
      </c>
      <c r="B3457">
        <v>8</v>
      </c>
      <c r="C3457" t="s">
        <v>972</v>
      </c>
      <c r="D3457" t="s">
        <v>982</v>
      </c>
      <c r="E3457">
        <v>129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 s="42">
        <v>46275</v>
      </c>
      <c r="B3458">
        <v>16</v>
      </c>
      <c r="C3458" t="s">
        <v>962</v>
      </c>
      <c r="D3458" t="s">
        <v>974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 s="42">
        <v>46276</v>
      </c>
      <c r="B3459">
        <v>10</v>
      </c>
      <c r="C3459" t="s">
        <v>966</v>
      </c>
      <c r="D3459" t="s">
        <v>971</v>
      </c>
      <c r="E3459">
        <v>15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 s="42">
        <v>46268</v>
      </c>
      <c r="B3460">
        <v>14</v>
      </c>
      <c r="C3460" t="s">
        <v>1000</v>
      </c>
      <c r="D3460" t="s">
        <v>976</v>
      </c>
      <c r="E3460">
        <v>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 s="42">
        <v>46274</v>
      </c>
      <c r="B3461">
        <v>14</v>
      </c>
      <c r="C3461" t="s">
        <v>960</v>
      </c>
      <c r="D3461" t="s">
        <v>973</v>
      </c>
      <c r="E3461">
        <v>154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 s="42">
        <v>46274</v>
      </c>
      <c r="B3462">
        <v>9</v>
      </c>
      <c r="C3462" t="s">
        <v>1015</v>
      </c>
      <c r="D3462" t="s">
        <v>982</v>
      </c>
      <c r="E3462">
        <v>180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25">
      <c r="A3463" s="42">
        <v>46274</v>
      </c>
      <c r="B3463">
        <v>8</v>
      </c>
      <c r="C3463" t="s">
        <v>1015</v>
      </c>
      <c r="D3463" t="s">
        <v>973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25">
      <c r="A3464" s="42">
        <v>46274</v>
      </c>
      <c r="B3464">
        <v>13</v>
      </c>
      <c r="C3464" t="s">
        <v>1015</v>
      </c>
      <c r="D3464" t="s">
        <v>982</v>
      </c>
      <c r="E3464">
        <v>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5">
      <c r="A3465" s="42">
        <v>46275</v>
      </c>
      <c r="B3465">
        <v>14</v>
      </c>
      <c r="C3465" t="s">
        <v>968</v>
      </c>
      <c r="D3465" t="s">
        <v>640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25">
      <c r="A3466" s="42">
        <v>46276</v>
      </c>
      <c r="B3466">
        <v>9</v>
      </c>
      <c r="C3466" t="s">
        <v>968</v>
      </c>
      <c r="D3466" t="s">
        <v>965</v>
      </c>
      <c r="E3466">
        <v>76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25">
      <c r="A3467" s="42">
        <v>46273</v>
      </c>
      <c r="B3467">
        <v>12</v>
      </c>
      <c r="C3467" t="s">
        <v>960</v>
      </c>
      <c r="D3467" t="s">
        <v>967</v>
      </c>
      <c r="E3467">
        <v>148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 s="42">
        <v>46276</v>
      </c>
      <c r="B3468">
        <v>15</v>
      </c>
      <c r="C3468" t="s">
        <v>978</v>
      </c>
      <c r="D3468" t="s">
        <v>969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 s="42">
        <v>46267</v>
      </c>
      <c r="B3469">
        <v>12</v>
      </c>
      <c r="C3469" t="s">
        <v>986</v>
      </c>
      <c r="D3469" t="s">
        <v>971</v>
      </c>
      <c r="E3469">
        <v>14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 s="42">
        <v>46266</v>
      </c>
      <c r="B3470">
        <v>14</v>
      </c>
      <c r="C3470" t="s">
        <v>966</v>
      </c>
      <c r="D3470" t="s">
        <v>979</v>
      </c>
      <c r="E3470">
        <v>11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 s="42">
        <v>46267</v>
      </c>
      <c r="B3471">
        <v>8</v>
      </c>
      <c r="C3471" t="s">
        <v>958</v>
      </c>
      <c r="D3471" t="s">
        <v>640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25">
      <c r="A3472" s="42">
        <v>46273</v>
      </c>
      <c r="B3472">
        <v>14</v>
      </c>
      <c r="C3472" t="s">
        <v>964</v>
      </c>
      <c r="D3472" t="s">
        <v>959</v>
      </c>
      <c r="E3472">
        <v>202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 s="42">
        <v>46269</v>
      </c>
      <c r="B3473">
        <v>10</v>
      </c>
      <c r="C3473" t="s">
        <v>964</v>
      </c>
      <c r="D3473" t="s">
        <v>980</v>
      </c>
      <c r="E3473">
        <v>36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25">
      <c r="A3474" s="42">
        <v>46275</v>
      </c>
      <c r="B3474">
        <v>9</v>
      </c>
      <c r="C3474" t="s">
        <v>1015</v>
      </c>
      <c r="D3474" t="s">
        <v>977</v>
      </c>
      <c r="E3474">
        <v>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 s="42">
        <v>46273</v>
      </c>
      <c r="B3475">
        <v>16</v>
      </c>
      <c r="C3475" t="s">
        <v>1098</v>
      </c>
      <c r="D3475" t="s">
        <v>970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 s="42">
        <v>46269</v>
      </c>
      <c r="B3476">
        <v>16</v>
      </c>
      <c r="C3476" t="s">
        <v>964</v>
      </c>
      <c r="D3476" t="s">
        <v>973</v>
      </c>
      <c r="E3476">
        <v>424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 s="42">
        <v>46267</v>
      </c>
      <c r="B3477">
        <v>10</v>
      </c>
      <c r="C3477" t="s">
        <v>1000</v>
      </c>
      <c r="D3477" t="s">
        <v>965</v>
      </c>
      <c r="E3477">
        <v>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 s="42">
        <v>46268</v>
      </c>
      <c r="B3478">
        <v>13</v>
      </c>
      <c r="C3478" t="s">
        <v>958</v>
      </c>
      <c r="D3478" t="s">
        <v>640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 s="42">
        <v>46269</v>
      </c>
      <c r="B3479">
        <v>10</v>
      </c>
      <c r="C3479" t="s">
        <v>964</v>
      </c>
      <c r="D3479" t="s">
        <v>975</v>
      </c>
      <c r="E3479">
        <v>8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 s="42">
        <v>46276</v>
      </c>
      <c r="B3480">
        <v>10</v>
      </c>
      <c r="C3480" t="s">
        <v>1015</v>
      </c>
      <c r="D3480" t="s">
        <v>969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 s="42">
        <v>46273</v>
      </c>
      <c r="B3481">
        <v>15</v>
      </c>
      <c r="C3481" t="s">
        <v>978</v>
      </c>
      <c r="D3481" t="s">
        <v>973</v>
      </c>
      <c r="E3481">
        <v>253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 s="42">
        <v>46275</v>
      </c>
      <c r="B3482">
        <v>9</v>
      </c>
      <c r="C3482" t="s">
        <v>958</v>
      </c>
      <c r="D3482" t="s">
        <v>974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 s="42">
        <v>46273</v>
      </c>
      <c r="B3483">
        <v>15</v>
      </c>
      <c r="C3483" t="s">
        <v>966</v>
      </c>
      <c r="D3483" t="s">
        <v>976</v>
      </c>
      <c r="E3483">
        <v>1227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 s="42">
        <v>46276</v>
      </c>
      <c r="B3484">
        <v>11</v>
      </c>
      <c r="C3484" t="s">
        <v>960</v>
      </c>
      <c r="D3484" t="s">
        <v>976</v>
      </c>
      <c r="E3484">
        <v>632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 s="42">
        <v>46266</v>
      </c>
      <c r="B3485">
        <v>15</v>
      </c>
      <c r="C3485" t="s">
        <v>1085</v>
      </c>
      <c r="D3485" t="s">
        <v>977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 s="42">
        <v>46267</v>
      </c>
      <c r="B3486">
        <v>9</v>
      </c>
      <c r="C3486" t="s">
        <v>960</v>
      </c>
      <c r="D3486" t="s">
        <v>983</v>
      </c>
      <c r="E3486">
        <v>2</v>
      </c>
      <c r="F3486">
        <v>2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 s="42">
        <v>46273</v>
      </c>
      <c r="B3487">
        <v>11</v>
      </c>
      <c r="C3487" t="s">
        <v>964</v>
      </c>
      <c r="D3487" t="s">
        <v>974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 s="42">
        <v>46275</v>
      </c>
      <c r="B3488">
        <v>16</v>
      </c>
      <c r="C3488" t="s">
        <v>960</v>
      </c>
      <c r="D3488" t="s">
        <v>982</v>
      </c>
      <c r="E3488">
        <v>103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 s="42">
        <v>46267</v>
      </c>
      <c r="B3489">
        <v>15</v>
      </c>
      <c r="C3489" t="s">
        <v>958</v>
      </c>
      <c r="D3489" t="s">
        <v>640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5">
      <c r="A3490" s="42">
        <v>46276</v>
      </c>
      <c r="B3490">
        <v>10</v>
      </c>
      <c r="C3490" t="s">
        <v>962</v>
      </c>
      <c r="D3490" t="s">
        <v>959</v>
      </c>
      <c r="E3490">
        <v>80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 s="42">
        <v>46267</v>
      </c>
      <c r="B3491">
        <v>12</v>
      </c>
      <c r="C3491" t="s">
        <v>966</v>
      </c>
      <c r="D3491" t="s">
        <v>965</v>
      </c>
      <c r="E3491">
        <v>46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5">
      <c r="A3492" s="42">
        <v>46266</v>
      </c>
      <c r="B3492">
        <v>8</v>
      </c>
      <c r="C3492" t="s">
        <v>986</v>
      </c>
      <c r="D3492" t="s">
        <v>969</v>
      </c>
      <c r="E3492">
        <v>2</v>
      </c>
      <c r="F3492">
        <v>2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 s="42">
        <v>46274</v>
      </c>
      <c r="B3493">
        <v>13</v>
      </c>
      <c r="C3493" t="s">
        <v>1098</v>
      </c>
      <c r="D3493" t="s">
        <v>982</v>
      </c>
      <c r="E3493">
        <v>42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 s="42">
        <v>46269</v>
      </c>
      <c r="B3494">
        <v>8</v>
      </c>
      <c r="C3494" t="s">
        <v>958</v>
      </c>
      <c r="D3494" t="s">
        <v>975</v>
      </c>
      <c r="E3494">
        <v>4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 s="42">
        <v>46268</v>
      </c>
      <c r="B3495">
        <v>12</v>
      </c>
      <c r="C3495" t="s">
        <v>958</v>
      </c>
      <c r="D3495" t="s">
        <v>640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25">
      <c r="A3496" s="42">
        <v>46275</v>
      </c>
      <c r="B3496">
        <v>16</v>
      </c>
      <c r="C3496" t="s">
        <v>966</v>
      </c>
      <c r="D3496" t="s">
        <v>980</v>
      </c>
      <c r="E3496">
        <v>3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 s="42">
        <v>46274</v>
      </c>
      <c r="B3497">
        <v>9</v>
      </c>
      <c r="C3497" t="s">
        <v>968</v>
      </c>
      <c r="D3497" t="s">
        <v>959</v>
      </c>
      <c r="E3497">
        <v>37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 s="42">
        <v>46273</v>
      </c>
      <c r="B3498">
        <v>12</v>
      </c>
      <c r="C3498" t="s">
        <v>960</v>
      </c>
      <c r="D3498" t="s">
        <v>963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 s="42">
        <v>46273</v>
      </c>
      <c r="B3499">
        <v>10</v>
      </c>
      <c r="C3499" t="s">
        <v>966</v>
      </c>
      <c r="D3499" t="s">
        <v>976</v>
      </c>
      <c r="E3499">
        <v>424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 s="42">
        <v>46268</v>
      </c>
      <c r="B3500">
        <v>8</v>
      </c>
      <c r="C3500" t="s">
        <v>964</v>
      </c>
      <c r="D3500" t="s">
        <v>970</v>
      </c>
      <c r="E3500">
        <v>9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 s="42">
        <v>46275</v>
      </c>
      <c r="B3501">
        <v>8</v>
      </c>
      <c r="C3501" t="s">
        <v>968</v>
      </c>
      <c r="D3501" t="s">
        <v>959</v>
      </c>
      <c r="E3501">
        <v>8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 s="42">
        <v>46275</v>
      </c>
      <c r="B3502">
        <v>10</v>
      </c>
      <c r="C3502" t="s">
        <v>966</v>
      </c>
      <c r="D3502" t="s">
        <v>982</v>
      </c>
      <c r="E3502">
        <v>307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 s="42">
        <v>46267</v>
      </c>
      <c r="B3503">
        <v>8</v>
      </c>
      <c r="C3503" t="s">
        <v>999</v>
      </c>
      <c r="D3503" t="s">
        <v>976</v>
      </c>
      <c r="E3503">
        <v>254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 s="42">
        <v>46273</v>
      </c>
      <c r="B3504">
        <v>14</v>
      </c>
      <c r="C3504" t="s">
        <v>960</v>
      </c>
      <c r="D3504" t="s">
        <v>970</v>
      </c>
      <c r="E3504">
        <v>4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 s="42">
        <v>46276</v>
      </c>
      <c r="B3505">
        <v>14</v>
      </c>
      <c r="C3505" t="s">
        <v>960</v>
      </c>
      <c r="D3505" t="s">
        <v>963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 s="42">
        <v>46269</v>
      </c>
      <c r="B3506">
        <v>10</v>
      </c>
      <c r="C3506" t="s">
        <v>1098</v>
      </c>
      <c r="D3506" t="s">
        <v>970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 s="42">
        <v>46275</v>
      </c>
      <c r="B3507">
        <v>16</v>
      </c>
      <c r="C3507" t="s">
        <v>962</v>
      </c>
      <c r="D3507" t="s">
        <v>976</v>
      </c>
      <c r="E3507">
        <v>1239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 s="42">
        <v>46275</v>
      </c>
      <c r="B3508">
        <v>8</v>
      </c>
      <c r="C3508" t="s">
        <v>960</v>
      </c>
      <c r="D3508" t="s">
        <v>976</v>
      </c>
      <c r="E3508">
        <v>69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 s="42">
        <v>46267</v>
      </c>
      <c r="B3509">
        <v>13</v>
      </c>
      <c r="C3509" t="s">
        <v>978</v>
      </c>
      <c r="D3509" t="s">
        <v>970</v>
      </c>
      <c r="E3509">
        <v>20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 s="42">
        <v>46275</v>
      </c>
      <c r="B3510">
        <v>8</v>
      </c>
      <c r="C3510" t="s">
        <v>986</v>
      </c>
      <c r="D3510" t="s">
        <v>973</v>
      </c>
      <c r="E3510">
        <v>88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5">
      <c r="A3511" s="42">
        <v>46275</v>
      </c>
      <c r="B3511">
        <v>13</v>
      </c>
      <c r="C3511" t="s">
        <v>1015</v>
      </c>
      <c r="D3511" t="s">
        <v>982</v>
      </c>
      <c r="E3511">
        <v>167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 s="42">
        <v>46266</v>
      </c>
      <c r="B3512">
        <v>15</v>
      </c>
      <c r="C3512" t="s">
        <v>999</v>
      </c>
      <c r="D3512" t="s">
        <v>982</v>
      </c>
      <c r="E3512">
        <v>96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25">
      <c r="A3513" s="42">
        <v>46275</v>
      </c>
      <c r="B3513">
        <v>15</v>
      </c>
      <c r="C3513" t="s">
        <v>966</v>
      </c>
      <c r="D3513" t="s">
        <v>973</v>
      </c>
      <c r="E3513">
        <v>215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 s="42">
        <v>46275</v>
      </c>
      <c r="B3514">
        <v>13</v>
      </c>
      <c r="C3514" t="s">
        <v>962</v>
      </c>
      <c r="D3514" t="s">
        <v>982</v>
      </c>
      <c r="E3514">
        <v>107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25">
      <c r="A3515" s="42">
        <v>46269</v>
      </c>
      <c r="B3515">
        <v>10</v>
      </c>
      <c r="C3515" t="s">
        <v>962</v>
      </c>
      <c r="D3515" t="s">
        <v>969</v>
      </c>
      <c r="E3515">
        <v>1</v>
      </c>
      <c r="F3515">
        <v>1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 s="42">
        <v>46274</v>
      </c>
      <c r="B3516">
        <v>10</v>
      </c>
      <c r="C3516" t="s">
        <v>966</v>
      </c>
      <c r="D3516" t="s">
        <v>976</v>
      </c>
      <c r="E3516">
        <v>885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 s="42">
        <v>46275</v>
      </c>
      <c r="B3517">
        <v>8</v>
      </c>
      <c r="C3517" t="s">
        <v>986</v>
      </c>
      <c r="D3517" t="s">
        <v>982</v>
      </c>
      <c r="E3517">
        <v>136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 s="42">
        <v>46273</v>
      </c>
      <c r="B3518">
        <v>12</v>
      </c>
      <c r="C3518" t="s">
        <v>966</v>
      </c>
      <c r="D3518" t="s">
        <v>974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 s="42">
        <v>46267</v>
      </c>
      <c r="B3519">
        <v>8</v>
      </c>
      <c r="C3519" t="s">
        <v>978</v>
      </c>
      <c r="D3519" t="s">
        <v>965</v>
      </c>
      <c r="E3519">
        <v>10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 s="42">
        <v>46275</v>
      </c>
      <c r="B3520">
        <v>9</v>
      </c>
      <c r="C3520" t="s">
        <v>960</v>
      </c>
      <c r="D3520" t="s">
        <v>970</v>
      </c>
      <c r="E3520">
        <v>18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 s="42">
        <v>46268</v>
      </c>
      <c r="B3521">
        <v>15</v>
      </c>
      <c r="C3521" t="s">
        <v>962</v>
      </c>
      <c r="D3521" t="s">
        <v>977</v>
      </c>
      <c r="E3521">
        <v>19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 s="42">
        <v>46274</v>
      </c>
      <c r="B3522">
        <v>12</v>
      </c>
      <c r="C3522" t="s">
        <v>1529</v>
      </c>
      <c r="D3522" t="s">
        <v>976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 s="42">
        <v>46275</v>
      </c>
      <c r="B3523">
        <v>14</v>
      </c>
      <c r="C3523" t="s">
        <v>1015</v>
      </c>
      <c r="D3523" t="s">
        <v>961</v>
      </c>
      <c r="E3523">
        <v>4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 s="42">
        <v>46275</v>
      </c>
      <c r="B3524">
        <v>16</v>
      </c>
      <c r="C3524" t="s">
        <v>1000</v>
      </c>
      <c r="D3524" t="s">
        <v>967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 s="42">
        <v>46275</v>
      </c>
      <c r="B3525">
        <v>13</v>
      </c>
      <c r="C3525" t="s">
        <v>978</v>
      </c>
      <c r="D3525" t="s">
        <v>977</v>
      </c>
      <c r="E3525">
        <v>3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 s="42">
        <v>46268</v>
      </c>
      <c r="B3526">
        <v>10</v>
      </c>
      <c r="C3526" t="s">
        <v>972</v>
      </c>
      <c r="D3526" t="s">
        <v>969</v>
      </c>
      <c r="E3526">
        <v>1</v>
      </c>
      <c r="F3526">
        <v>1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 s="42">
        <v>46267</v>
      </c>
      <c r="B3527">
        <v>12</v>
      </c>
      <c r="C3527" t="s">
        <v>998</v>
      </c>
      <c r="D3527" t="s">
        <v>976</v>
      </c>
      <c r="E3527">
        <v>3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 s="42">
        <v>46274</v>
      </c>
      <c r="B3528">
        <v>14</v>
      </c>
      <c r="C3528" t="s">
        <v>964</v>
      </c>
      <c r="D3528" t="s">
        <v>975</v>
      </c>
      <c r="E3528">
        <v>15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 s="42">
        <v>46269</v>
      </c>
      <c r="B3529">
        <v>9</v>
      </c>
      <c r="C3529" t="s">
        <v>1015</v>
      </c>
      <c r="D3529" t="s">
        <v>967</v>
      </c>
      <c r="E3529">
        <v>27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 s="42">
        <v>46269</v>
      </c>
      <c r="B3530">
        <v>15</v>
      </c>
      <c r="C3530" t="s">
        <v>958</v>
      </c>
      <c r="D3530" t="s">
        <v>965</v>
      </c>
      <c r="E3530">
        <v>125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 s="42">
        <v>46267</v>
      </c>
      <c r="B3531">
        <v>9</v>
      </c>
      <c r="C3531" t="s">
        <v>960</v>
      </c>
      <c r="D3531" t="s">
        <v>967</v>
      </c>
      <c r="E3531">
        <v>29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 s="42">
        <v>46267</v>
      </c>
      <c r="B3532">
        <v>11</v>
      </c>
      <c r="C3532" t="s">
        <v>999</v>
      </c>
      <c r="D3532" t="s">
        <v>963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 s="42">
        <v>46266</v>
      </c>
      <c r="B3533">
        <v>10</v>
      </c>
      <c r="C3533" t="s">
        <v>972</v>
      </c>
      <c r="D3533" t="s">
        <v>963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 s="42">
        <v>46267</v>
      </c>
      <c r="B3534">
        <v>11</v>
      </c>
      <c r="C3534" t="s">
        <v>978</v>
      </c>
      <c r="D3534" t="s">
        <v>969</v>
      </c>
      <c r="E3534">
        <v>1</v>
      </c>
      <c r="F3534">
        <v>1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 s="42">
        <v>46268</v>
      </c>
      <c r="B3535">
        <v>9</v>
      </c>
      <c r="C3535" t="s">
        <v>986</v>
      </c>
      <c r="D3535" t="s">
        <v>963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5">
      <c r="A3536" s="42">
        <v>46275</v>
      </c>
      <c r="B3536">
        <v>13</v>
      </c>
      <c r="C3536" t="s">
        <v>972</v>
      </c>
      <c r="D3536" t="s">
        <v>959</v>
      </c>
      <c r="E3536">
        <v>20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 s="42">
        <v>46276</v>
      </c>
      <c r="B3537">
        <v>12</v>
      </c>
      <c r="C3537" t="s">
        <v>986</v>
      </c>
      <c r="D3537" t="s">
        <v>977</v>
      </c>
      <c r="E3537">
        <v>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5">
      <c r="A3538" s="42">
        <v>46275</v>
      </c>
      <c r="B3538">
        <v>12</v>
      </c>
      <c r="C3538" t="s">
        <v>966</v>
      </c>
      <c r="D3538" t="s">
        <v>975</v>
      </c>
      <c r="E3538">
        <v>9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 s="42">
        <v>46267</v>
      </c>
      <c r="B3539">
        <v>11</v>
      </c>
      <c r="C3539" t="s">
        <v>984</v>
      </c>
      <c r="D3539" t="s">
        <v>965</v>
      </c>
      <c r="E3539">
        <v>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 s="42">
        <v>46276</v>
      </c>
      <c r="B3540">
        <v>9</v>
      </c>
      <c r="C3540" t="s">
        <v>964</v>
      </c>
      <c r="D3540" t="s">
        <v>963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 s="42">
        <v>46266</v>
      </c>
      <c r="B3541">
        <v>11</v>
      </c>
      <c r="C3541" t="s">
        <v>999</v>
      </c>
      <c r="D3541" t="s">
        <v>967</v>
      </c>
      <c r="E3541">
        <v>205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 s="42">
        <v>46267</v>
      </c>
      <c r="B3542">
        <v>8</v>
      </c>
      <c r="C3542" t="s">
        <v>958</v>
      </c>
      <c r="D3542" t="s">
        <v>982</v>
      </c>
      <c r="E3542">
        <v>181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 s="42">
        <v>46273</v>
      </c>
      <c r="B3543">
        <v>14</v>
      </c>
      <c r="C3543" t="s">
        <v>978</v>
      </c>
      <c r="D3543" t="s">
        <v>967</v>
      </c>
      <c r="E3543">
        <v>349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 s="42">
        <v>46267</v>
      </c>
      <c r="B3544">
        <v>15</v>
      </c>
      <c r="C3544" t="s">
        <v>1085</v>
      </c>
      <c r="D3544" t="s">
        <v>982</v>
      </c>
      <c r="E3544">
        <v>18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 s="42">
        <v>46275</v>
      </c>
      <c r="B3545">
        <v>10</v>
      </c>
      <c r="C3545" t="s">
        <v>998</v>
      </c>
      <c r="D3545" t="s">
        <v>982</v>
      </c>
      <c r="E3545">
        <v>158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5">
      <c r="A3546" s="42">
        <v>46274</v>
      </c>
      <c r="B3546">
        <v>8</v>
      </c>
      <c r="C3546" t="s">
        <v>962</v>
      </c>
      <c r="D3546" t="s">
        <v>3</v>
      </c>
      <c r="E3546">
        <v>28</v>
      </c>
      <c r="F3546">
        <v>28</v>
      </c>
      <c r="G3546">
        <v>16</v>
      </c>
      <c r="H3546">
        <v>2</v>
      </c>
      <c r="I3546">
        <v>0</v>
      </c>
      <c r="J3546">
        <v>0</v>
      </c>
    </row>
    <row r="3547" spans="1:10" x14ac:dyDescent="0.25">
      <c r="A3547" s="42">
        <v>46275</v>
      </c>
      <c r="B3547">
        <v>14</v>
      </c>
      <c r="C3547" t="s">
        <v>964</v>
      </c>
      <c r="D3547" t="s">
        <v>965</v>
      </c>
      <c r="E3547">
        <v>119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5">
      <c r="A3548" s="42">
        <v>46266</v>
      </c>
      <c r="B3548">
        <v>12</v>
      </c>
      <c r="C3548" t="s">
        <v>964</v>
      </c>
      <c r="D3548" t="s">
        <v>970</v>
      </c>
      <c r="E3548">
        <v>11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 s="42">
        <v>46276</v>
      </c>
      <c r="B3549">
        <v>15</v>
      </c>
      <c r="C3549" t="s">
        <v>1098</v>
      </c>
      <c r="D3549" t="s">
        <v>977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5">
      <c r="A3550" s="42">
        <v>46268</v>
      </c>
      <c r="B3550">
        <v>9</v>
      </c>
      <c r="C3550" t="s">
        <v>972</v>
      </c>
      <c r="D3550" t="s">
        <v>967</v>
      </c>
      <c r="E3550">
        <v>33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 s="42">
        <v>46269</v>
      </c>
      <c r="B3551">
        <v>9</v>
      </c>
      <c r="C3551" t="s">
        <v>966</v>
      </c>
      <c r="D3551" t="s">
        <v>967</v>
      </c>
      <c r="E3551">
        <v>518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 s="42">
        <v>46268</v>
      </c>
      <c r="B3552">
        <v>13</v>
      </c>
      <c r="C3552" t="s">
        <v>964</v>
      </c>
      <c r="D3552" t="s">
        <v>982</v>
      </c>
      <c r="E3552">
        <v>23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 s="42">
        <v>46267</v>
      </c>
      <c r="B3553">
        <v>10</v>
      </c>
      <c r="C3553" t="s">
        <v>999</v>
      </c>
      <c r="D3553" t="s">
        <v>967</v>
      </c>
      <c r="E3553">
        <v>179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 s="42">
        <v>46268</v>
      </c>
      <c r="B3554">
        <v>16</v>
      </c>
      <c r="C3554" t="s">
        <v>968</v>
      </c>
      <c r="D3554" t="s">
        <v>977</v>
      </c>
      <c r="E3554">
        <v>10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 s="42">
        <v>46267</v>
      </c>
      <c r="B3555">
        <v>12</v>
      </c>
      <c r="C3555" t="s">
        <v>1015</v>
      </c>
      <c r="D3555" t="s">
        <v>640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 s="42">
        <v>46275</v>
      </c>
      <c r="B3556">
        <v>12</v>
      </c>
      <c r="C3556" t="s">
        <v>986</v>
      </c>
      <c r="D3556" t="s">
        <v>979</v>
      </c>
      <c r="E3556">
        <v>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 s="42">
        <v>46267</v>
      </c>
      <c r="B3557">
        <v>12</v>
      </c>
      <c r="C3557" t="s">
        <v>999</v>
      </c>
      <c r="D3557" t="s">
        <v>983</v>
      </c>
      <c r="E3557">
        <v>1</v>
      </c>
      <c r="F3557">
        <v>1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 s="42">
        <v>46274</v>
      </c>
      <c r="B3558">
        <v>15</v>
      </c>
      <c r="C3558" t="s">
        <v>978</v>
      </c>
      <c r="D3558" t="s">
        <v>976</v>
      </c>
      <c r="E3558">
        <v>1175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 s="42">
        <v>46268</v>
      </c>
      <c r="B3559">
        <v>15</v>
      </c>
      <c r="C3559" t="s">
        <v>966</v>
      </c>
      <c r="D3559" t="s">
        <v>970</v>
      </c>
      <c r="E3559">
        <v>14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 s="42">
        <v>46269</v>
      </c>
      <c r="B3560">
        <v>8</v>
      </c>
      <c r="C3560" t="s">
        <v>1000</v>
      </c>
      <c r="D3560" t="s">
        <v>973</v>
      </c>
      <c r="E3560">
        <v>5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 s="42">
        <v>46268</v>
      </c>
      <c r="B3561">
        <v>8</v>
      </c>
      <c r="C3561" t="s">
        <v>1015</v>
      </c>
      <c r="D3561" t="s">
        <v>959</v>
      </c>
      <c r="E3561">
        <v>4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 s="42">
        <v>46275</v>
      </c>
      <c r="B3562">
        <v>15</v>
      </c>
      <c r="C3562" t="s">
        <v>968</v>
      </c>
      <c r="D3562" t="s">
        <v>640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 s="42">
        <v>46274</v>
      </c>
      <c r="B3563">
        <v>9</v>
      </c>
      <c r="C3563" t="s">
        <v>1015</v>
      </c>
      <c r="D3563" t="s">
        <v>961</v>
      </c>
      <c r="E3563">
        <v>3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 s="42">
        <v>46266</v>
      </c>
      <c r="B3564">
        <v>16</v>
      </c>
      <c r="C3564" t="s">
        <v>962</v>
      </c>
      <c r="D3564" t="s">
        <v>973</v>
      </c>
      <c r="E3564">
        <v>8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 s="42">
        <v>46275</v>
      </c>
      <c r="B3565">
        <v>9</v>
      </c>
      <c r="C3565" t="s">
        <v>966</v>
      </c>
      <c r="D3565" t="s">
        <v>965</v>
      </c>
      <c r="E3565">
        <v>63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 s="42">
        <v>46267</v>
      </c>
      <c r="B3566">
        <v>9</v>
      </c>
      <c r="C3566" t="s">
        <v>958</v>
      </c>
      <c r="D3566" t="s">
        <v>977</v>
      </c>
      <c r="E3566">
        <v>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 s="42">
        <v>46274</v>
      </c>
      <c r="B3567">
        <v>9</v>
      </c>
      <c r="C3567" t="s">
        <v>1098</v>
      </c>
      <c r="D3567" t="s">
        <v>982</v>
      </c>
      <c r="E3567">
        <v>276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 s="42">
        <v>46266</v>
      </c>
      <c r="B3568">
        <v>12</v>
      </c>
      <c r="C3568" t="s">
        <v>966</v>
      </c>
      <c r="D3568" t="s">
        <v>973</v>
      </c>
      <c r="E3568">
        <v>405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 s="42">
        <v>46274</v>
      </c>
      <c r="B3569">
        <v>9</v>
      </c>
      <c r="C3569" t="s">
        <v>1098</v>
      </c>
      <c r="D3569" t="s">
        <v>3</v>
      </c>
      <c r="E3569">
        <v>23</v>
      </c>
      <c r="F3569">
        <v>23</v>
      </c>
      <c r="G3569">
        <v>12</v>
      </c>
      <c r="H3569">
        <v>10</v>
      </c>
      <c r="I3569">
        <v>0</v>
      </c>
      <c r="J3569">
        <v>0</v>
      </c>
    </row>
    <row r="3570" spans="1:10" x14ac:dyDescent="0.25">
      <c r="A3570" s="42">
        <v>46269</v>
      </c>
      <c r="B3570">
        <v>11</v>
      </c>
      <c r="C3570" t="s">
        <v>998</v>
      </c>
      <c r="D3570" t="s">
        <v>973</v>
      </c>
      <c r="E3570">
        <v>292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 s="42">
        <v>46276</v>
      </c>
      <c r="B3571">
        <v>15</v>
      </c>
      <c r="C3571" t="s">
        <v>972</v>
      </c>
      <c r="D3571" t="s">
        <v>640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 s="42">
        <v>46268</v>
      </c>
      <c r="B3572">
        <v>8</v>
      </c>
      <c r="C3572" t="s">
        <v>1001</v>
      </c>
      <c r="D3572" t="s">
        <v>981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 s="42">
        <v>46267</v>
      </c>
      <c r="B3573">
        <v>13</v>
      </c>
      <c r="C3573" t="s">
        <v>1085</v>
      </c>
      <c r="D3573" t="s">
        <v>969</v>
      </c>
      <c r="E3573">
        <v>1</v>
      </c>
      <c r="F3573">
        <v>1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 s="42">
        <v>46275</v>
      </c>
      <c r="B3574">
        <v>9</v>
      </c>
      <c r="C3574" t="s">
        <v>1098</v>
      </c>
      <c r="D3574" t="s">
        <v>975</v>
      </c>
      <c r="E3574">
        <v>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 s="42">
        <v>46267</v>
      </c>
      <c r="B3575">
        <v>13</v>
      </c>
      <c r="C3575" t="s">
        <v>960</v>
      </c>
      <c r="D3575" t="s">
        <v>982</v>
      </c>
      <c r="E3575">
        <v>173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 s="42">
        <v>46274</v>
      </c>
      <c r="B3576">
        <v>11</v>
      </c>
      <c r="C3576" t="s">
        <v>958</v>
      </c>
      <c r="D3576" t="s">
        <v>970</v>
      </c>
      <c r="E3576">
        <v>17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 s="42">
        <v>46267</v>
      </c>
      <c r="B3577">
        <v>12</v>
      </c>
      <c r="C3577" t="s">
        <v>978</v>
      </c>
      <c r="D3577" t="s">
        <v>976</v>
      </c>
      <c r="E3577">
        <v>1073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 s="42">
        <v>46266</v>
      </c>
      <c r="B3578">
        <v>14</v>
      </c>
      <c r="C3578" t="s">
        <v>1085</v>
      </c>
      <c r="D3578" t="s">
        <v>967</v>
      </c>
      <c r="E3578">
        <v>93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 s="42">
        <v>46269</v>
      </c>
      <c r="B3579">
        <v>11</v>
      </c>
      <c r="C3579" t="s">
        <v>958</v>
      </c>
      <c r="D3579" t="s">
        <v>976</v>
      </c>
      <c r="E3579">
        <v>1301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 s="42">
        <v>46267</v>
      </c>
      <c r="B3580">
        <v>15</v>
      </c>
      <c r="C3580" t="s">
        <v>966</v>
      </c>
      <c r="D3580" t="s">
        <v>640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 s="42">
        <v>46266</v>
      </c>
      <c r="B3581">
        <v>16</v>
      </c>
      <c r="C3581" t="s">
        <v>986</v>
      </c>
      <c r="D3581" t="s">
        <v>963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 s="42">
        <v>46269</v>
      </c>
      <c r="B3582">
        <v>9</v>
      </c>
      <c r="C3582" t="s">
        <v>962</v>
      </c>
      <c r="D3582" t="s">
        <v>965</v>
      </c>
      <c r="E3582">
        <v>41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 s="42">
        <v>46269</v>
      </c>
      <c r="B3583">
        <v>15</v>
      </c>
      <c r="C3583" t="s">
        <v>958</v>
      </c>
      <c r="D3583" t="s">
        <v>973</v>
      </c>
      <c r="E3583">
        <v>356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25">
      <c r="A3584" s="42">
        <v>46275</v>
      </c>
      <c r="B3584">
        <v>9</v>
      </c>
      <c r="C3584" t="s">
        <v>960</v>
      </c>
      <c r="D3584" t="s">
        <v>980</v>
      </c>
      <c r="E3584">
        <v>14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 s="42">
        <v>46268</v>
      </c>
      <c r="B3585">
        <v>10</v>
      </c>
      <c r="C3585" t="s">
        <v>1015</v>
      </c>
      <c r="D3585" t="s">
        <v>970</v>
      </c>
      <c r="E3585">
        <v>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25">
      <c r="A3586" s="42">
        <v>46266</v>
      </c>
      <c r="B3586">
        <v>12</v>
      </c>
      <c r="C3586" t="s">
        <v>960</v>
      </c>
      <c r="D3586" t="s">
        <v>976</v>
      </c>
      <c r="E3586">
        <v>332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 s="42">
        <v>46275</v>
      </c>
      <c r="B3587">
        <v>13</v>
      </c>
      <c r="C3587" t="s">
        <v>1015</v>
      </c>
      <c r="D3587" t="s">
        <v>965</v>
      </c>
      <c r="E3587">
        <v>45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 s="42">
        <v>46274</v>
      </c>
      <c r="B3588">
        <v>16</v>
      </c>
      <c r="C3588" t="s">
        <v>1000</v>
      </c>
      <c r="D3588" t="s">
        <v>976</v>
      </c>
      <c r="E3588">
        <v>5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 s="42">
        <v>46267</v>
      </c>
      <c r="B3589">
        <v>15</v>
      </c>
      <c r="C3589" t="s">
        <v>998</v>
      </c>
      <c r="D3589" t="s">
        <v>973</v>
      </c>
      <c r="E3589">
        <v>18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 s="42">
        <v>46276</v>
      </c>
      <c r="B3590">
        <v>16</v>
      </c>
      <c r="C3590" t="s">
        <v>972</v>
      </c>
      <c r="D3590" t="s">
        <v>967</v>
      </c>
      <c r="E3590">
        <v>14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 s="42">
        <v>46268</v>
      </c>
      <c r="B3591">
        <v>16</v>
      </c>
      <c r="C3591" t="s">
        <v>958</v>
      </c>
      <c r="D3591" t="s">
        <v>963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 s="42">
        <v>46276</v>
      </c>
      <c r="B3592">
        <v>11</v>
      </c>
      <c r="C3592" t="s">
        <v>1000</v>
      </c>
      <c r="D3592" t="s">
        <v>977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 s="42">
        <v>46267</v>
      </c>
      <c r="B3593">
        <v>8</v>
      </c>
      <c r="C3593" t="s">
        <v>1001</v>
      </c>
      <c r="D3593" t="s">
        <v>976</v>
      </c>
      <c r="E3593">
        <v>106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 s="42">
        <v>46269</v>
      </c>
      <c r="B3594">
        <v>15</v>
      </c>
      <c r="C3594" t="s">
        <v>1098</v>
      </c>
      <c r="D3594" t="s">
        <v>973</v>
      </c>
      <c r="E3594">
        <v>23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 s="42">
        <v>46274</v>
      </c>
      <c r="B3595">
        <v>15</v>
      </c>
      <c r="C3595" t="s">
        <v>960</v>
      </c>
      <c r="D3595" t="s">
        <v>3</v>
      </c>
      <c r="E3595">
        <v>4</v>
      </c>
      <c r="F3595">
        <v>4</v>
      </c>
      <c r="G3595">
        <v>4</v>
      </c>
      <c r="H3595">
        <v>0</v>
      </c>
      <c r="I3595">
        <v>0</v>
      </c>
      <c r="J3595">
        <v>0</v>
      </c>
    </row>
    <row r="3596" spans="1:10" x14ac:dyDescent="0.25">
      <c r="A3596" s="42">
        <v>46273</v>
      </c>
      <c r="B3596">
        <v>16</v>
      </c>
      <c r="C3596" t="s">
        <v>964</v>
      </c>
      <c r="D3596" t="s">
        <v>3</v>
      </c>
      <c r="E3596">
        <v>37</v>
      </c>
      <c r="F3596">
        <v>37</v>
      </c>
      <c r="G3596">
        <v>24</v>
      </c>
      <c r="H3596">
        <v>10</v>
      </c>
      <c r="I3596">
        <v>0</v>
      </c>
      <c r="J3596">
        <v>0</v>
      </c>
    </row>
    <row r="3597" spans="1:10" x14ac:dyDescent="0.25">
      <c r="A3597" s="42">
        <v>46266</v>
      </c>
      <c r="B3597">
        <v>8</v>
      </c>
      <c r="C3597" t="s">
        <v>1098</v>
      </c>
      <c r="D3597" t="s">
        <v>959</v>
      </c>
      <c r="E3597">
        <v>17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25">
      <c r="A3598" s="42">
        <v>46273</v>
      </c>
      <c r="B3598">
        <v>15</v>
      </c>
      <c r="C3598" t="s">
        <v>1098</v>
      </c>
      <c r="D3598" t="s">
        <v>963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 s="42">
        <v>46275</v>
      </c>
      <c r="B3599">
        <v>11</v>
      </c>
      <c r="C3599" t="s">
        <v>998</v>
      </c>
      <c r="D3599" t="s">
        <v>973</v>
      </c>
      <c r="E3599">
        <v>124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 s="42">
        <v>46269</v>
      </c>
      <c r="B3600">
        <v>9</v>
      </c>
      <c r="C3600" t="s">
        <v>1098</v>
      </c>
      <c r="D3600" t="s">
        <v>973</v>
      </c>
      <c r="E3600">
        <v>47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 s="42">
        <v>46274</v>
      </c>
      <c r="B3601">
        <v>14</v>
      </c>
      <c r="C3601" t="s">
        <v>968</v>
      </c>
      <c r="D3601" t="s">
        <v>976</v>
      </c>
      <c r="E3601">
        <v>744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 s="42">
        <v>46273</v>
      </c>
      <c r="B3602">
        <v>14</v>
      </c>
      <c r="C3602" t="s">
        <v>958</v>
      </c>
      <c r="D3602" t="s">
        <v>979</v>
      </c>
      <c r="E3602">
        <v>8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 s="42">
        <v>46266</v>
      </c>
      <c r="B3603">
        <v>9</v>
      </c>
      <c r="C3603" t="s">
        <v>1000</v>
      </c>
      <c r="D3603" t="s">
        <v>976</v>
      </c>
      <c r="E3603">
        <v>20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 s="42">
        <v>46274</v>
      </c>
      <c r="B3604">
        <v>9</v>
      </c>
      <c r="C3604" t="s">
        <v>1015</v>
      </c>
      <c r="D3604" t="s">
        <v>970</v>
      </c>
      <c r="E3604">
        <v>8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 s="42">
        <v>46273</v>
      </c>
      <c r="B3605">
        <v>16</v>
      </c>
      <c r="C3605" t="s">
        <v>1098</v>
      </c>
      <c r="D3605" t="s">
        <v>981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 s="42">
        <v>46269</v>
      </c>
      <c r="B3606">
        <v>9</v>
      </c>
      <c r="C3606" t="s">
        <v>1015</v>
      </c>
      <c r="D3606" t="s">
        <v>3</v>
      </c>
      <c r="E3606">
        <v>9</v>
      </c>
      <c r="F3606">
        <v>9</v>
      </c>
      <c r="G3606">
        <v>4</v>
      </c>
      <c r="H3606">
        <v>2</v>
      </c>
      <c r="I3606">
        <v>0</v>
      </c>
      <c r="J3606">
        <v>0</v>
      </c>
    </row>
    <row r="3607" spans="1:10" x14ac:dyDescent="0.25">
      <c r="A3607" s="42">
        <v>46276</v>
      </c>
      <c r="B3607">
        <v>14</v>
      </c>
      <c r="C3607" t="s">
        <v>966</v>
      </c>
      <c r="D3607" t="s">
        <v>959</v>
      </c>
      <c r="E3607">
        <v>207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 s="42">
        <v>46273</v>
      </c>
      <c r="B3608">
        <v>15</v>
      </c>
      <c r="C3608" t="s">
        <v>998</v>
      </c>
      <c r="D3608" t="s">
        <v>976</v>
      </c>
      <c r="E3608">
        <v>51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 s="42">
        <v>46269</v>
      </c>
      <c r="B3609">
        <v>11</v>
      </c>
      <c r="C3609" t="s">
        <v>978</v>
      </c>
      <c r="D3609" t="s">
        <v>973</v>
      </c>
      <c r="E3609">
        <v>384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25">
      <c r="A3610" s="42">
        <v>46267</v>
      </c>
      <c r="B3610">
        <v>9</v>
      </c>
      <c r="C3610" t="s">
        <v>966</v>
      </c>
      <c r="D3610" t="s">
        <v>970</v>
      </c>
      <c r="E3610">
        <v>22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 s="42">
        <v>46276</v>
      </c>
      <c r="B3611">
        <v>10</v>
      </c>
      <c r="C3611" t="s">
        <v>986</v>
      </c>
      <c r="D3611" t="s">
        <v>965</v>
      </c>
      <c r="E3611">
        <v>93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 s="42">
        <v>46273</v>
      </c>
      <c r="B3612">
        <v>13</v>
      </c>
      <c r="C3612" t="s">
        <v>966</v>
      </c>
      <c r="D3612" t="s">
        <v>982</v>
      </c>
      <c r="E3612">
        <v>3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 s="42">
        <v>46266</v>
      </c>
      <c r="B3613">
        <v>14</v>
      </c>
      <c r="C3613" t="s">
        <v>978</v>
      </c>
      <c r="D3613" t="s">
        <v>974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 s="42">
        <v>46273</v>
      </c>
      <c r="B3614">
        <v>14</v>
      </c>
      <c r="C3614" t="s">
        <v>966</v>
      </c>
      <c r="D3614" t="s">
        <v>1002</v>
      </c>
      <c r="E3614">
        <v>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 s="42">
        <v>46276</v>
      </c>
      <c r="B3615">
        <v>13</v>
      </c>
      <c r="C3615" t="s">
        <v>964</v>
      </c>
      <c r="D3615" t="s">
        <v>963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 s="42">
        <v>46273</v>
      </c>
      <c r="B3616">
        <v>11</v>
      </c>
      <c r="C3616" t="s">
        <v>960</v>
      </c>
      <c r="D3616" t="s">
        <v>983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 s="42">
        <v>46273</v>
      </c>
      <c r="B3617">
        <v>10</v>
      </c>
      <c r="C3617" t="s">
        <v>1000</v>
      </c>
      <c r="D3617" t="s">
        <v>980</v>
      </c>
      <c r="E3617">
        <v>3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 s="42">
        <v>46269</v>
      </c>
      <c r="B3618">
        <v>16</v>
      </c>
      <c r="C3618" t="s">
        <v>978</v>
      </c>
      <c r="D3618" t="s">
        <v>959</v>
      </c>
      <c r="E3618">
        <v>41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 s="42">
        <v>46275</v>
      </c>
      <c r="B3619">
        <v>12</v>
      </c>
      <c r="C3619" t="s">
        <v>1098</v>
      </c>
      <c r="D3619" t="s">
        <v>971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 s="42">
        <v>46269</v>
      </c>
      <c r="B3620">
        <v>12</v>
      </c>
      <c r="C3620" t="s">
        <v>964</v>
      </c>
      <c r="D3620" t="s">
        <v>980</v>
      </c>
      <c r="E3620">
        <v>14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25">
      <c r="A3621" s="42">
        <v>46267</v>
      </c>
      <c r="B3621">
        <v>9</v>
      </c>
      <c r="C3621" t="s">
        <v>978</v>
      </c>
      <c r="D3621" t="s">
        <v>977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25">
      <c r="A3622" s="42">
        <v>46268</v>
      </c>
      <c r="B3622">
        <v>16</v>
      </c>
      <c r="C3622" t="s">
        <v>1098</v>
      </c>
      <c r="D3622" t="s">
        <v>980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 s="42">
        <v>46267</v>
      </c>
      <c r="B3623">
        <v>10</v>
      </c>
      <c r="C3623" t="s">
        <v>960</v>
      </c>
      <c r="D3623" t="s">
        <v>977</v>
      </c>
      <c r="E3623">
        <v>8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 s="42">
        <v>46266</v>
      </c>
      <c r="B3624">
        <v>16</v>
      </c>
      <c r="C3624" t="s">
        <v>978</v>
      </c>
      <c r="D3624" t="s">
        <v>967</v>
      </c>
      <c r="E3624">
        <v>153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 s="42">
        <v>46276</v>
      </c>
      <c r="B3625">
        <v>8</v>
      </c>
      <c r="C3625" t="s">
        <v>958</v>
      </c>
      <c r="D3625" t="s">
        <v>976</v>
      </c>
      <c r="E3625">
        <v>470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 s="42">
        <v>46268</v>
      </c>
      <c r="B3626">
        <v>16</v>
      </c>
      <c r="C3626" t="s">
        <v>986</v>
      </c>
      <c r="D3626" t="s">
        <v>967</v>
      </c>
      <c r="E3626">
        <v>164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 s="42">
        <v>46273</v>
      </c>
      <c r="B3627">
        <v>9</v>
      </c>
      <c r="C3627" t="s">
        <v>986</v>
      </c>
      <c r="D3627" t="s">
        <v>980</v>
      </c>
      <c r="E3627">
        <v>6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 s="42">
        <v>46267</v>
      </c>
      <c r="B3628">
        <v>14</v>
      </c>
      <c r="C3628" t="s">
        <v>972</v>
      </c>
      <c r="D3628" t="s">
        <v>969</v>
      </c>
      <c r="E3628">
        <v>1</v>
      </c>
      <c r="F3628">
        <v>1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 s="42">
        <v>46276</v>
      </c>
      <c r="B3629">
        <v>10</v>
      </c>
      <c r="C3629" t="s">
        <v>1528</v>
      </c>
      <c r="D3629" t="s">
        <v>640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 s="42">
        <v>46268</v>
      </c>
      <c r="B3630">
        <v>12</v>
      </c>
      <c r="C3630" t="s">
        <v>966</v>
      </c>
      <c r="D3630" t="s">
        <v>971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 s="42">
        <v>46276</v>
      </c>
      <c r="B3631">
        <v>11</v>
      </c>
      <c r="C3631" t="s">
        <v>1015</v>
      </c>
      <c r="D3631" t="s">
        <v>976</v>
      </c>
      <c r="E3631">
        <v>1240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25">
      <c r="A3632" s="42">
        <v>46273</v>
      </c>
      <c r="B3632">
        <v>12</v>
      </c>
      <c r="C3632" t="s">
        <v>958</v>
      </c>
      <c r="D3632" t="s">
        <v>981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25">
      <c r="A3633" s="42">
        <v>46273</v>
      </c>
      <c r="B3633">
        <v>10</v>
      </c>
      <c r="C3633" t="s">
        <v>1015</v>
      </c>
      <c r="D3633" t="s">
        <v>975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5">
      <c r="A3634" s="42">
        <v>46273</v>
      </c>
      <c r="B3634">
        <v>12</v>
      </c>
      <c r="C3634" t="s">
        <v>960</v>
      </c>
      <c r="D3634" t="s">
        <v>970</v>
      </c>
      <c r="E3634">
        <v>5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 s="42">
        <v>46276</v>
      </c>
      <c r="B3635">
        <v>9</v>
      </c>
      <c r="C3635" t="s">
        <v>1015</v>
      </c>
      <c r="D3635" t="s">
        <v>976</v>
      </c>
      <c r="E3635">
        <v>1267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 s="42">
        <v>46273</v>
      </c>
      <c r="B3636">
        <v>13</v>
      </c>
      <c r="C3636" t="s">
        <v>964</v>
      </c>
      <c r="D3636" t="s">
        <v>982</v>
      </c>
      <c r="E3636">
        <v>25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 s="42">
        <v>46267</v>
      </c>
      <c r="B3637">
        <v>12</v>
      </c>
      <c r="C3637" t="s">
        <v>960</v>
      </c>
      <c r="D3637" t="s">
        <v>971</v>
      </c>
      <c r="E3637">
        <v>20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 s="42">
        <v>46267</v>
      </c>
      <c r="B3638">
        <v>13</v>
      </c>
      <c r="C3638" t="s">
        <v>1085</v>
      </c>
      <c r="D3638" t="s">
        <v>976</v>
      </c>
      <c r="E3638">
        <v>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 s="42">
        <v>46267</v>
      </c>
      <c r="B3639">
        <v>9</v>
      </c>
      <c r="C3639" t="s">
        <v>958</v>
      </c>
      <c r="D3639" t="s">
        <v>975</v>
      </c>
      <c r="E3639">
        <v>3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 s="42">
        <v>46266</v>
      </c>
      <c r="B3640">
        <v>13</v>
      </c>
      <c r="C3640" t="s">
        <v>986</v>
      </c>
      <c r="D3640" t="s">
        <v>971</v>
      </c>
      <c r="E3640">
        <v>5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 s="42">
        <v>46267</v>
      </c>
      <c r="B3641">
        <v>9</v>
      </c>
      <c r="C3641" t="s">
        <v>998</v>
      </c>
      <c r="D3641" t="s">
        <v>976</v>
      </c>
      <c r="E3641">
        <v>45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 s="42">
        <v>46275</v>
      </c>
      <c r="B3642">
        <v>8</v>
      </c>
      <c r="C3642" t="s">
        <v>968</v>
      </c>
      <c r="D3642" t="s">
        <v>3</v>
      </c>
      <c r="E3642">
        <v>4</v>
      </c>
      <c r="F3642">
        <v>4</v>
      </c>
      <c r="G3642">
        <v>3</v>
      </c>
      <c r="H3642">
        <v>0</v>
      </c>
      <c r="I3642">
        <v>0</v>
      </c>
      <c r="J3642">
        <v>0</v>
      </c>
    </row>
    <row r="3643" spans="1:10" x14ac:dyDescent="0.25">
      <c r="A3643" s="42">
        <v>46266</v>
      </c>
      <c r="B3643">
        <v>10</v>
      </c>
      <c r="C3643" t="s">
        <v>962</v>
      </c>
      <c r="D3643" t="s">
        <v>982</v>
      </c>
      <c r="E3643">
        <v>355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 s="42">
        <v>46275</v>
      </c>
      <c r="B3644">
        <v>14</v>
      </c>
      <c r="C3644" t="s">
        <v>960</v>
      </c>
      <c r="D3644" t="s">
        <v>974</v>
      </c>
      <c r="E3644">
        <v>3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 s="42">
        <v>46269</v>
      </c>
      <c r="B3645">
        <v>9</v>
      </c>
      <c r="C3645" t="s">
        <v>978</v>
      </c>
      <c r="D3645" t="s">
        <v>963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 s="42">
        <v>46276</v>
      </c>
      <c r="B3646">
        <v>14</v>
      </c>
      <c r="C3646" t="s">
        <v>968</v>
      </c>
      <c r="D3646" t="s">
        <v>983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 s="42">
        <v>46267</v>
      </c>
      <c r="B3647">
        <v>16</v>
      </c>
      <c r="C3647" t="s">
        <v>1000</v>
      </c>
      <c r="D3647" t="s">
        <v>967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 s="42">
        <v>46274</v>
      </c>
      <c r="B3648">
        <v>13</v>
      </c>
      <c r="C3648" t="s">
        <v>1015</v>
      </c>
      <c r="D3648" t="s">
        <v>959</v>
      </c>
      <c r="E3648">
        <v>4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 s="42">
        <v>46266</v>
      </c>
      <c r="B3649">
        <v>14</v>
      </c>
      <c r="C3649" t="s">
        <v>958</v>
      </c>
      <c r="D3649" t="s">
        <v>959</v>
      </c>
      <c r="E3649">
        <v>51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 s="42">
        <v>46266</v>
      </c>
      <c r="B3650">
        <v>12</v>
      </c>
      <c r="C3650" t="s">
        <v>966</v>
      </c>
      <c r="D3650" t="s">
        <v>961</v>
      </c>
      <c r="E3650">
        <v>6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 s="42">
        <v>46276</v>
      </c>
      <c r="B3651">
        <v>16</v>
      </c>
      <c r="C3651" t="s">
        <v>1098</v>
      </c>
      <c r="D3651" t="s">
        <v>976</v>
      </c>
      <c r="E3651">
        <v>77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 s="42">
        <v>46267</v>
      </c>
      <c r="B3652">
        <v>13</v>
      </c>
      <c r="C3652" t="s">
        <v>978</v>
      </c>
      <c r="D3652" t="s">
        <v>980</v>
      </c>
      <c r="E3652">
        <v>4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 s="42">
        <v>46275</v>
      </c>
      <c r="B3653">
        <v>11</v>
      </c>
      <c r="C3653" t="s">
        <v>1528</v>
      </c>
      <c r="D3653" t="s">
        <v>971</v>
      </c>
      <c r="E3653">
        <v>10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 s="42">
        <v>46267</v>
      </c>
      <c r="B3654">
        <v>9</v>
      </c>
      <c r="C3654" t="s">
        <v>960</v>
      </c>
      <c r="D3654" t="s">
        <v>963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25">
      <c r="A3655" s="42">
        <v>46275</v>
      </c>
      <c r="B3655">
        <v>14</v>
      </c>
      <c r="C3655" t="s">
        <v>966</v>
      </c>
      <c r="D3655" t="s">
        <v>3</v>
      </c>
      <c r="E3655">
        <v>22</v>
      </c>
      <c r="F3655">
        <v>22</v>
      </c>
      <c r="G3655">
        <v>22</v>
      </c>
      <c r="H3655">
        <v>0</v>
      </c>
      <c r="I3655">
        <v>0</v>
      </c>
      <c r="J3655">
        <v>0</v>
      </c>
    </row>
    <row r="3656" spans="1:10" x14ac:dyDescent="0.25">
      <c r="A3656" s="42">
        <v>46275</v>
      </c>
      <c r="B3656">
        <v>9</v>
      </c>
      <c r="C3656" t="s">
        <v>958</v>
      </c>
      <c r="D3656" t="s">
        <v>981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 s="42">
        <v>46266</v>
      </c>
      <c r="B3657">
        <v>12</v>
      </c>
      <c r="C3657" t="s">
        <v>978</v>
      </c>
      <c r="D3657" t="s">
        <v>640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 s="42">
        <v>46275</v>
      </c>
      <c r="B3658">
        <v>8</v>
      </c>
      <c r="C3658" t="s">
        <v>1015</v>
      </c>
      <c r="D3658" t="s">
        <v>977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 s="42">
        <v>46274</v>
      </c>
      <c r="B3659">
        <v>9</v>
      </c>
      <c r="C3659" t="s">
        <v>958</v>
      </c>
      <c r="D3659" t="s">
        <v>963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 s="42">
        <v>46276</v>
      </c>
      <c r="B3660">
        <v>16</v>
      </c>
      <c r="C3660" t="s">
        <v>958</v>
      </c>
      <c r="D3660" t="s">
        <v>973</v>
      </c>
      <c r="E3660">
        <v>202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 s="42">
        <v>46276</v>
      </c>
      <c r="B3661">
        <v>16</v>
      </c>
      <c r="C3661" t="s">
        <v>1098</v>
      </c>
      <c r="D3661" t="s">
        <v>969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 s="42">
        <v>46267</v>
      </c>
      <c r="B3662">
        <v>8</v>
      </c>
      <c r="C3662" t="s">
        <v>972</v>
      </c>
      <c r="D3662" t="s">
        <v>981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 s="42">
        <v>46275</v>
      </c>
      <c r="B3663">
        <v>17</v>
      </c>
      <c r="C3663" t="s">
        <v>986</v>
      </c>
      <c r="D3663" t="s">
        <v>982</v>
      </c>
      <c r="E3663">
        <v>9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25">
      <c r="A3664" s="42">
        <v>46276</v>
      </c>
      <c r="B3664">
        <v>10</v>
      </c>
      <c r="C3664" t="s">
        <v>968</v>
      </c>
      <c r="D3664" t="s">
        <v>970</v>
      </c>
      <c r="E3664">
        <v>6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 s="42">
        <v>46274</v>
      </c>
      <c r="B3665">
        <v>13</v>
      </c>
      <c r="C3665" t="s">
        <v>986</v>
      </c>
      <c r="D3665" t="s">
        <v>970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 s="42">
        <v>46266</v>
      </c>
      <c r="B3666">
        <v>14</v>
      </c>
      <c r="C3666" t="s">
        <v>999</v>
      </c>
      <c r="D3666" t="s">
        <v>973</v>
      </c>
      <c r="E3666">
        <v>99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 s="42">
        <v>46273</v>
      </c>
      <c r="B3667">
        <v>8</v>
      </c>
      <c r="C3667" t="s">
        <v>964</v>
      </c>
      <c r="D3667" t="s">
        <v>974</v>
      </c>
      <c r="E3667">
        <v>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 s="42">
        <v>46273</v>
      </c>
      <c r="B3668">
        <v>12</v>
      </c>
      <c r="C3668" t="s">
        <v>1098</v>
      </c>
      <c r="D3668" t="s">
        <v>959</v>
      </c>
      <c r="E3668">
        <v>24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 s="42">
        <v>46274</v>
      </c>
      <c r="B3669">
        <v>16</v>
      </c>
      <c r="C3669" t="s">
        <v>964</v>
      </c>
      <c r="D3669" t="s">
        <v>971</v>
      </c>
      <c r="E3669">
        <v>26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 s="42">
        <v>46274</v>
      </c>
      <c r="B3670">
        <v>13</v>
      </c>
      <c r="C3670" t="s">
        <v>986</v>
      </c>
      <c r="D3670" t="s">
        <v>961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 s="42">
        <v>46266</v>
      </c>
      <c r="B3671">
        <v>9</v>
      </c>
      <c r="C3671" t="s">
        <v>978</v>
      </c>
      <c r="D3671" t="s">
        <v>963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 s="42">
        <v>46274</v>
      </c>
      <c r="B3672">
        <v>9</v>
      </c>
      <c r="C3672" t="s">
        <v>958</v>
      </c>
      <c r="D3672" t="s">
        <v>971</v>
      </c>
      <c r="E3672">
        <v>18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 s="42">
        <v>46266</v>
      </c>
      <c r="B3673">
        <v>15</v>
      </c>
      <c r="C3673" t="s">
        <v>999</v>
      </c>
      <c r="D3673" t="s">
        <v>967</v>
      </c>
      <c r="E3673">
        <v>189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 s="42">
        <v>46268</v>
      </c>
      <c r="B3674">
        <v>8</v>
      </c>
      <c r="C3674" t="s">
        <v>972</v>
      </c>
      <c r="D3674" t="s">
        <v>980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 s="42">
        <v>46274</v>
      </c>
      <c r="B3675">
        <v>16</v>
      </c>
      <c r="C3675" t="s">
        <v>962</v>
      </c>
      <c r="D3675" t="s">
        <v>976</v>
      </c>
      <c r="E3675">
        <v>949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 s="42">
        <v>46274</v>
      </c>
      <c r="B3676">
        <v>11</v>
      </c>
      <c r="C3676" t="s">
        <v>964</v>
      </c>
      <c r="D3676" t="s">
        <v>975</v>
      </c>
      <c r="E3676">
        <v>6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 s="42">
        <v>46266</v>
      </c>
      <c r="B3677">
        <v>10</v>
      </c>
      <c r="C3677" t="s">
        <v>964</v>
      </c>
      <c r="D3677" t="s">
        <v>3</v>
      </c>
      <c r="E3677">
        <v>19</v>
      </c>
      <c r="F3677">
        <v>19</v>
      </c>
      <c r="G3677">
        <v>18</v>
      </c>
      <c r="H3677">
        <v>0</v>
      </c>
      <c r="I3677">
        <v>0</v>
      </c>
      <c r="J3677">
        <v>0</v>
      </c>
    </row>
    <row r="3678" spans="1:10" x14ac:dyDescent="0.25">
      <c r="A3678" s="42">
        <v>46267</v>
      </c>
      <c r="B3678">
        <v>11</v>
      </c>
      <c r="C3678" t="s">
        <v>1098</v>
      </c>
      <c r="D3678" t="s">
        <v>965</v>
      </c>
      <c r="E3678">
        <v>34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 s="42">
        <v>46266</v>
      </c>
      <c r="B3679">
        <v>8</v>
      </c>
      <c r="C3679" t="s">
        <v>986</v>
      </c>
      <c r="D3679" t="s">
        <v>959</v>
      </c>
      <c r="E3679">
        <v>52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 s="42">
        <v>46268</v>
      </c>
      <c r="B3680">
        <v>12</v>
      </c>
      <c r="C3680" t="s">
        <v>1098</v>
      </c>
      <c r="D3680" t="s">
        <v>979</v>
      </c>
      <c r="E3680">
        <v>23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 s="42">
        <v>46274</v>
      </c>
      <c r="B3681">
        <v>9</v>
      </c>
      <c r="C3681" t="s">
        <v>960</v>
      </c>
      <c r="D3681" t="s">
        <v>976</v>
      </c>
      <c r="E3681">
        <v>370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 s="42">
        <v>46267</v>
      </c>
      <c r="B3682">
        <v>9</v>
      </c>
      <c r="C3682" t="s">
        <v>958</v>
      </c>
      <c r="D3682" t="s">
        <v>640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 s="42">
        <v>46276</v>
      </c>
      <c r="B3683">
        <v>14</v>
      </c>
      <c r="C3683" t="s">
        <v>966</v>
      </c>
      <c r="D3683" t="s">
        <v>982</v>
      </c>
      <c r="E3683">
        <v>361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 s="42">
        <v>46267</v>
      </c>
      <c r="B3684">
        <v>11</v>
      </c>
      <c r="C3684" t="s">
        <v>966</v>
      </c>
      <c r="D3684" t="s">
        <v>965</v>
      </c>
      <c r="E3684">
        <v>36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 s="42">
        <v>46266</v>
      </c>
      <c r="B3685">
        <v>12</v>
      </c>
      <c r="C3685" t="s">
        <v>962</v>
      </c>
      <c r="D3685" t="s">
        <v>969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 s="42">
        <v>46269</v>
      </c>
      <c r="B3686">
        <v>15</v>
      </c>
      <c r="C3686" t="s">
        <v>964</v>
      </c>
      <c r="D3686" t="s">
        <v>959</v>
      </c>
      <c r="E3686">
        <v>90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 s="42">
        <v>46276</v>
      </c>
      <c r="B3687">
        <v>13</v>
      </c>
      <c r="C3687" t="s">
        <v>1015</v>
      </c>
      <c r="D3687" t="s">
        <v>982</v>
      </c>
      <c r="E3687">
        <v>142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 s="42">
        <v>46268</v>
      </c>
      <c r="B3688">
        <v>13</v>
      </c>
      <c r="C3688" t="s">
        <v>986</v>
      </c>
      <c r="D3688" t="s">
        <v>965</v>
      </c>
      <c r="E3688">
        <v>17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 s="42">
        <v>46274</v>
      </c>
      <c r="B3689">
        <v>15</v>
      </c>
      <c r="C3689" t="s">
        <v>978</v>
      </c>
      <c r="D3689" t="s">
        <v>967</v>
      </c>
      <c r="E3689">
        <v>428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 s="42">
        <v>46275</v>
      </c>
      <c r="B3690">
        <v>15</v>
      </c>
      <c r="C3690" t="s">
        <v>962</v>
      </c>
      <c r="D3690" t="s">
        <v>982</v>
      </c>
      <c r="E3690">
        <v>574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 s="42">
        <v>46274</v>
      </c>
      <c r="B3691">
        <v>10</v>
      </c>
      <c r="C3691" t="s">
        <v>968</v>
      </c>
      <c r="D3691" t="s">
        <v>980</v>
      </c>
      <c r="E3691">
        <v>9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 s="42">
        <v>46273</v>
      </c>
      <c r="B3692">
        <v>10</v>
      </c>
      <c r="C3692" t="s">
        <v>1098</v>
      </c>
      <c r="D3692" t="s">
        <v>3</v>
      </c>
      <c r="E3692">
        <v>7</v>
      </c>
      <c r="F3692">
        <v>7</v>
      </c>
      <c r="G3692">
        <v>7</v>
      </c>
      <c r="H3692">
        <v>0</v>
      </c>
      <c r="I3692">
        <v>0</v>
      </c>
      <c r="J3692">
        <v>0</v>
      </c>
    </row>
    <row r="3693" spans="1:10" x14ac:dyDescent="0.25">
      <c r="A3693" s="42">
        <v>46273</v>
      </c>
      <c r="B3693">
        <v>15</v>
      </c>
      <c r="C3693" t="s">
        <v>978</v>
      </c>
      <c r="D3693" t="s">
        <v>982</v>
      </c>
      <c r="E3693">
        <v>471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 s="42">
        <v>46273</v>
      </c>
      <c r="B3694">
        <v>12</v>
      </c>
      <c r="C3694" t="s">
        <v>966</v>
      </c>
      <c r="D3694" t="s">
        <v>640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 s="42">
        <v>46267</v>
      </c>
      <c r="B3695">
        <v>14</v>
      </c>
      <c r="C3695" t="s">
        <v>1098</v>
      </c>
      <c r="D3695" t="s">
        <v>976</v>
      </c>
      <c r="E3695">
        <v>208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 s="42">
        <v>46273</v>
      </c>
      <c r="B3696">
        <v>10</v>
      </c>
      <c r="C3696" t="s">
        <v>962</v>
      </c>
      <c r="D3696" t="s">
        <v>963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 s="42">
        <v>46275</v>
      </c>
      <c r="B3697">
        <v>14</v>
      </c>
      <c r="C3697" t="s">
        <v>958</v>
      </c>
      <c r="D3697" t="s">
        <v>973</v>
      </c>
      <c r="E3697">
        <v>516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 s="42">
        <v>46274</v>
      </c>
      <c r="B3698">
        <v>16</v>
      </c>
      <c r="C3698" t="s">
        <v>986</v>
      </c>
      <c r="D3698" t="s">
        <v>970</v>
      </c>
      <c r="E3698">
        <v>26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 s="42">
        <v>46273</v>
      </c>
      <c r="B3699">
        <v>11</v>
      </c>
      <c r="C3699" t="s">
        <v>972</v>
      </c>
      <c r="D3699" t="s">
        <v>973</v>
      </c>
      <c r="E3699">
        <v>48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 s="42">
        <v>46273</v>
      </c>
      <c r="B3700">
        <v>14</v>
      </c>
      <c r="C3700" t="s">
        <v>964</v>
      </c>
      <c r="D3700" t="s">
        <v>975</v>
      </c>
      <c r="E3700">
        <v>10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 s="42">
        <v>46275</v>
      </c>
      <c r="B3701">
        <v>16</v>
      </c>
      <c r="C3701" t="s">
        <v>964</v>
      </c>
      <c r="D3701" t="s">
        <v>963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 s="42">
        <v>46275</v>
      </c>
      <c r="B3702">
        <v>14</v>
      </c>
      <c r="C3702" t="s">
        <v>1098</v>
      </c>
      <c r="D3702" t="s">
        <v>982</v>
      </c>
      <c r="E3702">
        <v>180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 s="42">
        <v>46266</v>
      </c>
      <c r="B3703">
        <v>14</v>
      </c>
      <c r="C3703" t="s">
        <v>960</v>
      </c>
      <c r="D3703" t="s">
        <v>976</v>
      </c>
      <c r="E3703">
        <v>665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 s="42">
        <v>46274</v>
      </c>
      <c r="B3704">
        <v>13</v>
      </c>
      <c r="C3704" t="s">
        <v>958</v>
      </c>
      <c r="D3704" t="s">
        <v>973</v>
      </c>
      <c r="E3704">
        <v>7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5">
      <c r="A3705" s="42">
        <v>46266</v>
      </c>
      <c r="B3705">
        <v>13</v>
      </c>
      <c r="C3705" t="s">
        <v>986</v>
      </c>
      <c r="D3705" t="s">
        <v>976</v>
      </c>
      <c r="E3705">
        <v>326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 s="42">
        <v>46268</v>
      </c>
      <c r="B3706">
        <v>9</v>
      </c>
      <c r="C3706" t="s">
        <v>978</v>
      </c>
      <c r="D3706" t="s">
        <v>970</v>
      </c>
      <c r="E3706">
        <v>11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 s="42">
        <v>46275</v>
      </c>
      <c r="B3707">
        <v>12</v>
      </c>
      <c r="C3707" t="s">
        <v>964</v>
      </c>
      <c r="D3707" t="s">
        <v>982</v>
      </c>
      <c r="E3707">
        <v>703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 s="42">
        <v>46275</v>
      </c>
      <c r="B3708">
        <v>11</v>
      </c>
      <c r="C3708" t="s">
        <v>998</v>
      </c>
      <c r="D3708" t="s">
        <v>967</v>
      </c>
      <c r="E3708">
        <v>140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 s="42">
        <v>46275</v>
      </c>
      <c r="B3709">
        <v>10</v>
      </c>
      <c r="C3709" t="s">
        <v>966</v>
      </c>
      <c r="D3709" t="s">
        <v>971</v>
      </c>
      <c r="E3709">
        <v>5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 s="42">
        <v>46273</v>
      </c>
      <c r="B3710">
        <v>11</v>
      </c>
      <c r="C3710" t="s">
        <v>958</v>
      </c>
      <c r="D3710" t="s">
        <v>970</v>
      </c>
      <c r="E3710">
        <v>19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 s="42">
        <v>46269</v>
      </c>
      <c r="B3711">
        <v>12</v>
      </c>
      <c r="C3711" t="s">
        <v>978</v>
      </c>
      <c r="D3711" t="s">
        <v>959</v>
      </c>
      <c r="E3711">
        <v>50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 s="42">
        <v>46268</v>
      </c>
      <c r="B3712">
        <v>13</v>
      </c>
      <c r="C3712" t="s">
        <v>966</v>
      </c>
      <c r="D3712" t="s">
        <v>971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 s="42">
        <v>46274</v>
      </c>
      <c r="B3713">
        <v>9</v>
      </c>
      <c r="C3713" t="s">
        <v>968</v>
      </c>
      <c r="D3713" t="s">
        <v>963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 s="42">
        <v>46273</v>
      </c>
      <c r="B3714">
        <v>16</v>
      </c>
      <c r="C3714" t="s">
        <v>1098</v>
      </c>
      <c r="D3714" t="s">
        <v>965</v>
      </c>
      <c r="E3714">
        <v>4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 s="42">
        <v>46274</v>
      </c>
      <c r="B3715">
        <v>11</v>
      </c>
      <c r="C3715" t="s">
        <v>962</v>
      </c>
      <c r="D3715" t="s">
        <v>983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 s="42">
        <v>46275</v>
      </c>
      <c r="B3716">
        <v>16</v>
      </c>
      <c r="C3716" t="s">
        <v>978</v>
      </c>
      <c r="D3716" t="s">
        <v>971</v>
      </c>
      <c r="E3716">
        <v>28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 s="42">
        <v>46276</v>
      </c>
      <c r="B3717">
        <v>12</v>
      </c>
      <c r="C3717" t="s">
        <v>962</v>
      </c>
      <c r="D3717" t="s">
        <v>959</v>
      </c>
      <c r="E3717">
        <v>78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5">
      <c r="A3718" s="42">
        <v>46269</v>
      </c>
      <c r="B3718">
        <v>14</v>
      </c>
      <c r="C3718" t="s">
        <v>986</v>
      </c>
      <c r="D3718" t="s">
        <v>979</v>
      </c>
      <c r="E3718">
        <v>21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 s="42">
        <v>46269</v>
      </c>
      <c r="B3719">
        <v>16</v>
      </c>
      <c r="C3719" t="s">
        <v>958</v>
      </c>
      <c r="D3719" t="s">
        <v>976</v>
      </c>
      <c r="E3719">
        <v>1791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 s="42">
        <v>46275</v>
      </c>
      <c r="B3720">
        <v>11</v>
      </c>
      <c r="C3720" t="s">
        <v>978</v>
      </c>
      <c r="D3720" t="s">
        <v>965</v>
      </c>
      <c r="E3720">
        <v>183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 s="42">
        <v>46273</v>
      </c>
      <c r="B3721">
        <v>14</v>
      </c>
      <c r="C3721" t="s">
        <v>1015</v>
      </c>
      <c r="D3721" t="s">
        <v>980</v>
      </c>
      <c r="E3721">
        <v>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 s="42">
        <v>46274</v>
      </c>
      <c r="B3722">
        <v>9</v>
      </c>
      <c r="C3722" t="s">
        <v>960</v>
      </c>
      <c r="D3722" t="s">
        <v>969</v>
      </c>
      <c r="E3722">
        <v>4</v>
      </c>
      <c r="F3722">
        <v>4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 s="42">
        <v>46274</v>
      </c>
      <c r="B3723">
        <v>8</v>
      </c>
      <c r="C3723" t="s">
        <v>972</v>
      </c>
      <c r="D3723" t="s">
        <v>981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 s="42">
        <v>46268</v>
      </c>
      <c r="B3724">
        <v>12</v>
      </c>
      <c r="C3724" t="s">
        <v>966</v>
      </c>
      <c r="D3724" t="s">
        <v>959</v>
      </c>
      <c r="E3724">
        <v>148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 s="42">
        <v>46273</v>
      </c>
      <c r="B3725">
        <v>15</v>
      </c>
      <c r="C3725" t="s">
        <v>978</v>
      </c>
      <c r="D3725" t="s">
        <v>967</v>
      </c>
      <c r="E3725">
        <v>416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 s="42">
        <v>46274</v>
      </c>
      <c r="B3726">
        <v>10</v>
      </c>
      <c r="C3726" t="s">
        <v>972</v>
      </c>
      <c r="D3726" t="s">
        <v>971</v>
      </c>
      <c r="E3726">
        <v>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25">
      <c r="A3727" s="42">
        <v>46267</v>
      </c>
      <c r="B3727">
        <v>14</v>
      </c>
      <c r="C3727" t="s">
        <v>964</v>
      </c>
      <c r="D3727" t="s">
        <v>959</v>
      </c>
      <c r="E3727">
        <v>243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25">
      <c r="A3728" s="42">
        <v>46273</v>
      </c>
      <c r="B3728">
        <v>8</v>
      </c>
      <c r="C3728" t="s">
        <v>1015</v>
      </c>
      <c r="D3728" t="s">
        <v>981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 s="42">
        <v>46273</v>
      </c>
      <c r="B3729">
        <v>14</v>
      </c>
      <c r="C3729" t="s">
        <v>962</v>
      </c>
      <c r="D3729" t="s">
        <v>969</v>
      </c>
      <c r="E3729">
        <v>2</v>
      </c>
      <c r="F3729">
        <v>2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 s="42">
        <v>46274</v>
      </c>
      <c r="B3730">
        <v>14</v>
      </c>
      <c r="C3730" t="s">
        <v>1000</v>
      </c>
      <c r="D3730" t="s">
        <v>973</v>
      </c>
      <c r="E3730">
        <v>5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 s="42">
        <v>46268</v>
      </c>
      <c r="B3731">
        <v>14</v>
      </c>
      <c r="C3731" t="s">
        <v>986</v>
      </c>
      <c r="D3731" t="s">
        <v>640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5">
      <c r="A3732" s="42">
        <v>46274</v>
      </c>
      <c r="B3732">
        <v>10</v>
      </c>
      <c r="C3732" t="s">
        <v>978</v>
      </c>
      <c r="D3732" t="s">
        <v>967</v>
      </c>
      <c r="E3732">
        <v>181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 s="42">
        <v>46268</v>
      </c>
      <c r="B3733">
        <v>12</v>
      </c>
      <c r="C3733" t="s">
        <v>958</v>
      </c>
      <c r="D3733" t="s">
        <v>970</v>
      </c>
      <c r="E3733">
        <v>30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5">
      <c r="A3734" s="42">
        <v>46269</v>
      </c>
      <c r="B3734">
        <v>8</v>
      </c>
      <c r="C3734" t="s">
        <v>1000</v>
      </c>
      <c r="D3734" t="s">
        <v>981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 s="42">
        <v>46266</v>
      </c>
      <c r="B3735">
        <v>13</v>
      </c>
      <c r="C3735" t="s">
        <v>978</v>
      </c>
      <c r="D3735" t="s">
        <v>970</v>
      </c>
      <c r="E3735">
        <v>10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 s="42">
        <v>46267</v>
      </c>
      <c r="B3736">
        <v>16</v>
      </c>
      <c r="C3736" t="s">
        <v>978</v>
      </c>
      <c r="D3736" t="s">
        <v>976</v>
      </c>
      <c r="E3736">
        <v>1148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 s="42">
        <v>46276</v>
      </c>
      <c r="B3737">
        <v>11</v>
      </c>
      <c r="C3737" t="s">
        <v>966</v>
      </c>
      <c r="D3737" t="s">
        <v>971</v>
      </c>
      <c r="E3737">
        <v>37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 s="42">
        <v>46266</v>
      </c>
      <c r="B3738">
        <v>9</v>
      </c>
      <c r="C3738" t="s">
        <v>999</v>
      </c>
      <c r="D3738" t="s">
        <v>959</v>
      </c>
      <c r="E3738">
        <v>13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 s="42">
        <v>46276</v>
      </c>
      <c r="B3739">
        <v>9</v>
      </c>
      <c r="C3739" t="s">
        <v>964</v>
      </c>
      <c r="D3739" t="s">
        <v>961</v>
      </c>
      <c r="E3739">
        <v>3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25">
      <c r="A3740" s="42">
        <v>46276</v>
      </c>
      <c r="B3740">
        <v>8</v>
      </c>
      <c r="C3740" t="s">
        <v>986</v>
      </c>
      <c r="D3740" t="s">
        <v>971</v>
      </c>
      <c r="E3740">
        <v>4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 s="42">
        <v>46267</v>
      </c>
      <c r="B3741">
        <v>15</v>
      </c>
      <c r="C3741" t="s">
        <v>1000</v>
      </c>
      <c r="D3741" t="s">
        <v>970</v>
      </c>
      <c r="E3741">
        <v>4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25">
      <c r="A3742" s="42">
        <v>46268</v>
      </c>
      <c r="B3742">
        <v>14</v>
      </c>
      <c r="C3742" t="s">
        <v>964</v>
      </c>
      <c r="D3742" t="s">
        <v>973</v>
      </c>
      <c r="E3742">
        <v>398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 s="42">
        <v>46269</v>
      </c>
      <c r="B3743">
        <v>12</v>
      </c>
      <c r="C3743" t="s">
        <v>978</v>
      </c>
      <c r="D3743" t="s">
        <v>982</v>
      </c>
      <c r="E3743">
        <v>267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 s="42">
        <v>46267</v>
      </c>
      <c r="B3744">
        <v>11</v>
      </c>
      <c r="C3744" t="s">
        <v>966</v>
      </c>
      <c r="D3744" t="s">
        <v>961</v>
      </c>
      <c r="E3744">
        <v>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 s="42">
        <v>46273</v>
      </c>
      <c r="B3745">
        <v>10</v>
      </c>
      <c r="C3745" t="s">
        <v>986</v>
      </c>
      <c r="D3745" t="s">
        <v>3</v>
      </c>
      <c r="E3745">
        <v>7</v>
      </c>
      <c r="F3745">
        <v>7</v>
      </c>
      <c r="G3745">
        <v>7</v>
      </c>
      <c r="H3745">
        <v>0</v>
      </c>
      <c r="I3745">
        <v>0</v>
      </c>
      <c r="J3745">
        <v>0</v>
      </c>
    </row>
    <row r="3746" spans="1:10" x14ac:dyDescent="0.25">
      <c r="A3746" s="42">
        <v>46276</v>
      </c>
      <c r="B3746">
        <v>15</v>
      </c>
      <c r="C3746" t="s">
        <v>962</v>
      </c>
      <c r="D3746" t="s">
        <v>976</v>
      </c>
      <c r="E3746">
        <v>1011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 s="42">
        <v>46276</v>
      </c>
      <c r="B3747">
        <v>9</v>
      </c>
      <c r="C3747" t="s">
        <v>978</v>
      </c>
      <c r="D3747" t="s">
        <v>967</v>
      </c>
      <c r="E3747">
        <v>760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 s="42">
        <v>46274</v>
      </c>
      <c r="B3748">
        <v>14</v>
      </c>
      <c r="C3748" t="s">
        <v>1015</v>
      </c>
      <c r="D3748" t="s">
        <v>980</v>
      </c>
      <c r="E3748">
        <v>81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 s="42">
        <v>46267</v>
      </c>
      <c r="B3749">
        <v>9</v>
      </c>
      <c r="C3749" t="s">
        <v>964</v>
      </c>
      <c r="D3749" t="s">
        <v>961</v>
      </c>
      <c r="E3749">
        <v>5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 s="42">
        <v>46267</v>
      </c>
      <c r="B3750">
        <v>11</v>
      </c>
      <c r="C3750" t="s">
        <v>986</v>
      </c>
      <c r="D3750" t="s">
        <v>970</v>
      </c>
      <c r="E3750">
        <v>18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 s="42">
        <v>46276</v>
      </c>
      <c r="B3751">
        <v>14</v>
      </c>
      <c r="C3751" t="s">
        <v>962</v>
      </c>
      <c r="D3751" t="s">
        <v>640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25">
      <c r="A3752" s="42">
        <v>46276</v>
      </c>
      <c r="B3752">
        <v>16</v>
      </c>
      <c r="C3752" t="s">
        <v>958</v>
      </c>
      <c r="D3752" t="s">
        <v>640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 s="42">
        <v>46274</v>
      </c>
      <c r="B3753">
        <v>15</v>
      </c>
      <c r="C3753" t="s">
        <v>986</v>
      </c>
      <c r="D3753" t="s">
        <v>965</v>
      </c>
      <c r="E3753">
        <v>26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25">
      <c r="A3754" s="42">
        <v>46276</v>
      </c>
      <c r="B3754">
        <v>16</v>
      </c>
      <c r="C3754" t="s">
        <v>960</v>
      </c>
      <c r="D3754" t="s">
        <v>973</v>
      </c>
      <c r="E3754">
        <v>95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 s="42">
        <v>46276</v>
      </c>
      <c r="B3755">
        <v>10</v>
      </c>
      <c r="C3755" t="s">
        <v>986</v>
      </c>
      <c r="D3755" t="s">
        <v>970</v>
      </c>
      <c r="E3755">
        <v>22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 s="42">
        <v>46269</v>
      </c>
      <c r="B3756">
        <v>10</v>
      </c>
      <c r="C3756" t="s">
        <v>964</v>
      </c>
      <c r="D3756" t="s">
        <v>959</v>
      </c>
      <c r="E3756">
        <v>179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 s="42">
        <v>46268</v>
      </c>
      <c r="B3757">
        <v>12</v>
      </c>
      <c r="C3757" t="s">
        <v>1098</v>
      </c>
      <c r="D3757" t="s">
        <v>977</v>
      </c>
      <c r="E3757">
        <v>4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 s="42">
        <v>46268</v>
      </c>
      <c r="B3758">
        <v>16</v>
      </c>
      <c r="C3758" t="s">
        <v>986</v>
      </c>
      <c r="D3758" t="s">
        <v>959</v>
      </c>
      <c r="E3758">
        <v>58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 s="42">
        <v>46273</v>
      </c>
      <c r="B3759">
        <v>8</v>
      </c>
      <c r="C3759" t="s">
        <v>986</v>
      </c>
      <c r="D3759" t="s">
        <v>3</v>
      </c>
      <c r="E3759">
        <v>10</v>
      </c>
      <c r="F3759">
        <v>10</v>
      </c>
      <c r="G3759">
        <v>7</v>
      </c>
      <c r="H3759">
        <v>2</v>
      </c>
      <c r="I3759">
        <v>0</v>
      </c>
      <c r="J3759">
        <v>0</v>
      </c>
    </row>
    <row r="3760" spans="1:10" x14ac:dyDescent="0.25">
      <c r="A3760" s="42">
        <v>46267</v>
      </c>
      <c r="B3760">
        <v>12</v>
      </c>
      <c r="C3760" t="s">
        <v>1001</v>
      </c>
      <c r="D3760" t="s">
        <v>976</v>
      </c>
      <c r="E3760">
        <v>129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 s="42">
        <v>46267</v>
      </c>
      <c r="B3761">
        <v>14</v>
      </c>
      <c r="C3761" t="s">
        <v>1085</v>
      </c>
      <c r="D3761" t="s">
        <v>3</v>
      </c>
      <c r="E3761">
        <v>8</v>
      </c>
      <c r="F3761">
        <v>8</v>
      </c>
      <c r="G3761">
        <v>7</v>
      </c>
      <c r="H3761">
        <v>0</v>
      </c>
      <c r="I3761">
        <v>1</v>
      </c>
      <c r="J3761">
        <v>0</v>
      </c>
    </row>
    <row r="3762" spans="1:10" x14ac:dyDescent="0.25">
      <c r="A3762" s="42">
        <v>46266</v>
      </c>
      <c r="B3762">
        <v>9</v>
      </c>
      <c r="C3762" t="s">
        <v>1001</v>
      </c>
      <c r="D3762" t="s">
        <v>970</v>
      </c>
      <c r="E3762">
        <v>8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 s="42">
        <v>46273</v>
      </c>
      <c r="B3763">
        <v>9</v>
      </c>
      <c r="C3763" t="s">
        <v>958</v>
      </c>
      <c r="D3763" t="s">
        <v>980</v>
      </c>
      <c r="E3763">
        <v>7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 s="42">
        <v>46274</v>
      </c>
      <c r="B3764">
        <v>10</v>
      </c>
      <c r="C3764" t="s">
        <v>962</v>
      </c>
      <c r="D3764" t="s">
        <v>977</v>
      </c>
      <c r="E3764">
        <v>20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 s="42">
        <v>46267</v>
      </c>
      <c r="B3765">
        <v>11</v>
      </c>
      <c r="C3765" t="s">
        <v>984</v>
      </c>
      <c r="D3765" t="s">
        <v>976</v>
      </c>
      <c r="E3765">
        <v>75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 s="42">
        <v>46275</v>
      </c>
      <c r="B3766">
        <v>10</v>
      </c>
      <c r="C3766" t="s">
        <v>1000</v>
      </c>
      <c r="D3766" t="s">
        <v>959</v>
      </c>
      <c r="E3766">
        <v>131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 s="42">
        <v>46276</v>
      </c>
      <c r="B3767">
        <v>10</v>
      </c>
      <c r="C3767" t="s">
        <v>972</v>
      </c>
      <c r="D3767" t="s">
        <v>969</v>
      </c>
      <c r="E3767">
        <v>1</v>
      </c>
      <c r="F3767">
        <v>1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 s="42">
        <v>46276</v>
      </c>
      <c r="B3768">
        <v>8</v>
      </c>
      <c r="C3768" t="s">
        <v>962</v>
      </c>
      <c r="D3768" t="s">
        <v>973</v>
      </c>
      <c r="E3768">
        <v>132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 s="42">
        <v>46267</v>
      </c>
      <c r="B3769">
        <v>8</v>
      </c>
      <c r="C3769" t="s">
        <v>1015</v>
      </c>
      <c r="D3769" t="s">
        <v>982</v>
      </c>
      <c r="E3769">
        <v>23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 s="42">
        <v>46267</v>
      </c>
      <c r="B3770">
        <v>14</v>
      </c>
      <c r="C3770" t="s">
        <v>999</v>
      </c>
      <c r="D3770" t="s">
        <v>982</v>
      </c>
      <c r="E3770">
        <v>123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 s="42">
        <v>46273</v>
      </c>
      <c r="B3771">
        <v>14</v>
      </c>
      <c r="C3771" t="s">
        <v>1015</v>
      </c>
      <c r="D3771" t="s">
        <v>963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 s="42">
        <v>46275</v>
      </c>
      <c r="B3772">
        <v>17</v>
      </c>
      <c r="C3772" t="s">
        <v>978</v>
      </c>
      <c r="D3772" t="s">
        <v>970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 s="42">
        <v>46276</v>
      </c>
      <c r="B3773">
        <v>10</v>
      </c>
      <c r="C3773" t="s">
        <v>1000</v>
      </c>
      <c r="D3773" t="s">
        <v>1002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 s="42">
        <v>46266</v>
      </c>
      <c r="B3774">
        <v>15</v>
      </c>
      <c r="C3774" t="s">
        <v>999</v>
      </c>
      <c r="D3774" t="s">
        <v>640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 s="42">
        <v>46267</v>
      </c>
      <c r="B3775">
        <v>13</v>
      </c>
      <c r="C3775" t="s">
        <v>972</v>
      </c>
      <c r="D3775" t="s">
        <v>959</v>
      </c>
      <c r="E3775">
        <v>8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25">
      <c r="A3776" s="42">
        <v>46267</v>
      </c>
      <c r="B3776">
        <v>11</v>
      </c>
      <c r="C3776" t="s">
        <v>960</v>
      </c>
      <c r="D3776" t="s">
        <v>974</v>
      </c>
      <c r="E3776">
        <v>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 s="42">
        <v>46273</v>
      </c>
      <c r="B3777">
        <v>12</v>
      </c>
      <c r="C3777" t="s">
        <v>964</v>
      </c>
      <c r="D3777" t="s">
        <v>981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5">
      <c r="A3778" s="42">
        <v>46273</v>
      </c>
      <c r="B3778">
        <v>12</v>
      </c>
      <c r="C3778" t="s">
        <v>1015</v>
      </c>
      <c r="D3778" t="s">
        <v>980</v>
      </c>
      <c r="E3778">
        <v>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 s="42">
        <v>46273</v>
      </c>
      <c r="B3779">
        <v>13</v>
      </c>
      <c r="C3779" t="s">
        <v>958</v>
      </c>
      <c r="D3779" t="s">
        <v>976</v>
      </c>
      <c r="E3779">
        <v>14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 s="42">
        <v>46269</v>
      </c>
      <c r="B3780">
        <v>16</v>
      </c>
      <c r="C3780" t="s">
        <v>972</v>
      </c>
      <c r="D3780" t="s">
        <v>967</v>
      </c>
      <c r="E3780">
        <v>30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 s="42">
        <v>46273</v>
      </c>
      <c r="B3781">
        <v>11</v>
      </c>
      <c r="C3781" t="s">
        <v>1098</v>
      </c>
      <c r="D3781" t="s">
        <v>959</v>
      </c>
      <c r="E3781">
        <v>30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 s="42">
        <v>46269</v>
      </c>
      <c r="B3782">
        <v>11</v>
      </c>
      <c r="C3782" t="s">
        <v>978</v>
      </c>
      <c r="D3782" t="s">
        <v>970</v>
      </c>
      <c r="E3782">
        <v>26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 s="42">
        <v>46269</v>
      </c>
      <c r="B3783">
        <v>14</v>
      </c>
      <c r="C3783" t="s">
        <v>986</v>
      </c>
      <c r="D3783" t="s">
        <v>640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 s="42">
        <v>46267</v>
      </c>
      <c r="B3784">
        <v>14</v>
      </c>
      <c r="C3784" t="s">
        <v>960</v>
      </c>
      <c r="D3784" t="s">
        <v>959</v>
      </c>
      <c r="E3784">
        <v>83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 s="42">
        <v>46268</v>
      </c>
      <c r="B3785">
        <v>16</v>
      </c>
      <c r="C3785" t="s">
        <v>962</v>
      </c>
      <c r="D3785" t="s">
        <v>975</v>
      </c>
      <c r="E3785">
        <v>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5">
      <c r="A3786" s="42">
        <v>46274</v>
      </c>
      <c r="B3786">
        <v>11</v>
      </c>
      <c r="C3786" t="s">
        <v>972</v>
      </c>
      <c r="D3786" t="s">
        <v>965</v>
      </c>
      <c r="E3786">
        <v>25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 s="42">
        <v>46266</v>
      </c>
      <c r="B3787">
        <v>14</v>
      </c>
      <c r="C3787" t="s">
        <v>960</v>
      </c>
      <c r="D3787" t="s">
        <v>980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 s="42">
        <v>46274</v>
      </c>
      <c r="B3788">
        <v>9</v>
      </c>
      <c r="C3788" t="s">
        <v>1015</v>
      </c>
      <c r="D3788" t="s">
        <v>640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 s="42">
        <v>46266</v>
      </c>
      <c r="B3789">
        <v>16</v>
      </c>
      <c r="C3789" t="s">
        <v>962</v>
      </c>
      <c r="D3789" t="s">
        <v>963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25">
      <c r="A3790" s="42">
        <v>46273</v>
      </c>
      <c r="B3790">
        <v>11</v>
      </c>
      <c r="C3790" t="s">
        <v>998</v>
      </c>
      <c r="D3790" t="s">
        <v>974</v>
      </c>
      <c r="E3790">
        <v>4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 s="42">
        <v>46266</v>
      </c>
      <c r="B3791">
        <v>8</v>
      </c>
      <c r="C3791" t="s">
        <v>999</v>
      </c>
      <c r="D3791" t="s">
        <v>961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 s="42">
        <v>46267</v>
      </c>
      <c r="B3792">
        <v>8</v>
      </c>
      <c r="C3792" t="s">
        <v>972</v>
      </c>
      <c r="D3792" t="s">
        <v>965</v>
      </c>
      <c r="E3792">
        <v>3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 s="42">
        <v>46273</v>
      </c>
      <c r="B3793">
        <v>9</v>
      </c>
      <c r="C3793" t="s">
        <v>998</v>
      </c>
      <c r="D3793" t="s">
        <v>982</v>
      </c>
      <c r="E3793">
        <v>11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 s="42">
        <v>46275</v>
      </c>
      <c r="B3794">
        <v>10</v>
      </c>
      <c r="C3794" t="s">
        <v>1098</v>
      </c>
      <c r="D3794" t="s">
        <v>967</v>
      </c>
      <c r="E3794">
        <v>101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 s="42">
        <v>46266</v>
      </c>
      <c r="B3795">
        <v>14</v>
      </c>
      <c r="C3795" t="s">
        <v>958</v>
      </c>
      <c r="D3795" t="s">
        <v>965</v>
      </c>
      <c r="E3795">
        <v>47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 s="42">
        <v>46275</v>
      </c>
      <c r="B3796">
        <v>9</v>
      </c>
      <c r="C3796" t="s">
        <v>978</v>
      </c>
      <c r="D3796" t="s">
        <v>967</v>
      </c>
      <c r="E3796">
        <v>303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 s="42">
        <v>46267</v>
      </c>
      <c r="B3797">
        <v>12</v>
      </c>
      <c r="C3797" t="s">
        <v>964</v>
      </c>
      <c r="D3797" t="s">
        <v>969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 s="42">
        <v>46273</v>
      </c>
      <c r="B3798">
        <v>9</v>
      </c>
      <c r="C3798" t="s">
        <v>958</v>
      </c>
      <c r="D3798" t="s">
        <v>974</v>
      </c>
      <c r="E3798">
        <v>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25">
      <c r="A3799" s="42">
        <v>46266</v>
      </c>
      <c r="B3799">
        <v>12</v>
      </c>
      <c r="C3799" t="s">
        <v>958</v>
      </c>
      <c r="D3799" t="s">
        <v>973</v>
      </c>
      <c r="E3799">
        <v>437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25">
      <c r="A3800" s="42">
        <v>46268</v>
      </c>
      <c r="B3800">
        <v>14</v>
      </c>
      <c r="C3800" t="s">
        <v>964</v>
      </c>
      <c r="D3800" t="s">
        <v>961</v>
      </c>
      <c r="E3800">
        <v>3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25">
      <c r="A3801" s="42">
        <v>46266</v>
      </c>
      <c r="B3801">
        <v>15</v>
      </c>
      <c r="C3801" t="s">
        <v>958</v>
      </c>
      <c r="D3801" t="s">
        <v>976</v>
      </c>
      <c r="E3801">
        <v>695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 s="42">
        <v>46275</v>
      </c>
      <c r="B3802">
        <v>9</v>
      </c>
      <c r="C3802" t="s">
        <v>958</v>
      </c>
      <c r="D3802" t="s">
        <v>982</v>
      </c>
      <c r="E3802">
        <v>591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 s="42">
        <v>46266</v>
      </c>
      <c r="B3803">
        <v>15</v>
      </c>
      <c r="C3803" t="s">
        <v>999</v>
      </c>
      <c r="D3803" t="s">
        <v>963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25">
      <c r="A3804" s="42">
        <v>46273</v>
      </c>
      <c r="B3804">
        <v>14</v>
      </c>
      <c r="C3804" t="s">
        <v>986</v>
      </c>
      <c r="D3804" t="s">
        <v>973</v>
      </c>
      <c r="E3804">
        <v>268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 s="42">
        <v>46268</v>
      </c>
      <c r="B3805">
        <v>14</v>
      </c>
      <c r="C3805" t="s">
        <v>986</v>
      </c>
      <c r="D3805" t="s">
        <v>963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25">
      <c r="A3806" s="42">
        <v>46273</v>
      </c>
      <c r="B3806">
        <v>14</v>
      </c>
      <c r="C3806" t="s">
        <v>964</v>
      </c>
      <c r="D3806" t="s">
        <v>1002</v>
      </c>
      <c r="E3806">
        <v>5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 s="42">
        <v>46275</v>
      </c>
      <c r="B3807">
        <v>8</v>
      </c>
      <c r="C3807" t="s">
        <v>986</v>
      </c>
      <c r="D3807" t="s">
        <v>981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 s="42">
        <v>46269</v>
      </c>
      <c r="B3808">
        <v>8</v>
      </c>
      <c r="C3808" t="s">
        <v>964</v>
      </c>
      <c r="D3808" t="s">
        <v>977</v>
      </c>
      <c r="E3808">
        <v>4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 s="42">
        <v>46275</v>
      </c>
      <c r="B3809">
        <v>8</v>
      </c>
      <c r="C3809" t="s">
        <v>968</v>
      </c>
      <c r="D3809" t="s">
        <v>640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 s="42">
        <v>46268</v>
      </c>
      <c r="B3810">
        <v>12</v>
      </c>
      <c r="C3810" t="s">
        <v>964</v>
      </c>
      <c r="D3810" t="s">
        <v>967</v>
      </c>
      <c r="E3810">
        <v>697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 s="42">
        <v>46276</v>
      </c>
      <c r="B3811">
        <v>9</v>
      </c>
      <c r="C3811" t="s">
        <v>972</v>
      </c>
      <c r="D3811" t="s">
        <v>959</v>
      </c>
      <c r="E3811">
        <v>15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 s="42">
        <v>46275</v>
      </c>
      <c r="B3812">
        <v>9</v>
      </c>
      <c r="C3812" t="s">
        <v>972</v>
      </c>
      <c r="D3812" t="s">
        <v>963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 s="42">
        <v>46276</v>
      </c>
      <c r="B3813">
        <v>8</v>
      </c>
      <c r="C3813" t="s">
        <v>978</v>
      </c>
      <c r="D3813" t="s">
        <v>973</v>
      </c>
      <c r="E3813">
        <v>247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25">
      <c r="A3814" s="42">
        <v>46276</v>
      </c>
      <c r="B3814">
        <v>10</v>
      </c>
      <c r="C3814" t="s">
        <v>962</v>
      </c>
      <c r="D3814" t="s">
        <v>982</v>
      </c>
      <c r="E3814">
        <v>420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 s="42">
        <v>46268</v>
      </c>
      <c r="B3815">
        <v>9</v>
      </c>
      <c r="C3815" t="s">
        <v>966</v>
      </c>
      <c r="D3815" t="s">
        <v>973</v>
      </c>
      <c r="E3815">
        <v>261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 s="42">
        <v>46267</v>
      </c>
      <c r="B3816">
        <v>14</v>
      </c>
      <c r="C3816" t="s">
        <v>978</v>
      </c>
      <c r="D3816" t="s">
        <v>3</v>
      </c>
      <c r="E3816">
        <v>48</v>
      </c>
      <c r="F3816">
        <v>48</v>
      </c>
      <c r="G3816">
        <v>46</v>
      </c>
      <c r="H3816">
        <v>0</v>
      </c>
      <c r="I3816">
        <v>0</v>
      </c>
      <c r="J3816">
        <v>0</v>
      </c>
    </row>
    <row r="3817" spans="1:10" x14ac:dyDescent="0.25">
      <c r="A3817" s="42">
        <v>46276</v>
      </c>
      <c r="B3817">
        <v>16</v>
      </c>
      <c r="C3817" t="s">
        <v>978</v>
      </c>
      <c r="D3817" t="s">
        <v>976</v>
      </c>
      <c r="E3817">
        <v>1938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 s="42">
        <v>46273</v>
      </c>
      <c r="B3818">
        <v>14</v>
      </c>
      <c r="C3818" t="s">
        <v>972</v>
      </c>
      <c r="D3818" t="s">
        <v>967</v>
      </c>
      <c r="E3818">
        <v>13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 s="42">
        <v>46273</v>
      </c>
      <c r="B3819">
        <v>10</v>
      </c>
      <c r="C3819" t="s">
        <v>966</v>
      </c>
      <c r="D3819" t="s">
        <v>973</v>
      </c>
      <c r="E3819">
        <v>108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 s="42">
        <v>46276</v>
      </c>
      <c r="B3820">
        <v>8</v>
      </c>
      <c r="C3820" t="s">
        <v>958</v>
      </c>
      <c r="D3820" t="s">
        <v>971</v>
      </c>
      <c r="E3820">
        <v>3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 s="42">
        <v>46267</v>
      </c>
      <c r="B3821">
        <v>16</v>
      </c>
      <c r="C3821" t="s">
        <v>984</v>
      </c>
      <c r="D3821" t="s">
        <v>982</v>
      </c>
      <c r="E3821">
        <v>132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 s="42">
        <v>46276</v>
      </c>
      <c r="B3822">
        <v>13</v>
      </c>
      <c r="C3822" t="s">
        <v>960</v>
      </c>
      <c r="D3822" t="s">
        <v>980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25">
      <c r="A3823" s="42">
        <v>46268</v>
      </c>
      <c r="B3823">
        <v>8</v>
      </c>
      <c r="C3823" t="s">
        <v>978</v>
      </c>
      <c r="D3823" t="s">
        <v>976</v>
      </c>
      <c r="E3823">
        <v>283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25">
      <c r="A3824" s="42">
        <v>46269</v>
      </c>
      <c r="B3824">
        <v>10</v>
      </c>
      <c r="C3824" t="s">
        <v>1098</v>
      </c>
      <c r="D3824" t="s">
        <v>971</v>
      </c>
      <c r="E3824">
        <v>4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25">
      <c r="A3825" s="42">
        <v>46273</v>
      </c>
      <c r="B3825">
        <v>13</v>
      </c>
      <c r="C3825" t="s">
        <v>1015</v>
      </c>
      <c r="D3825" t="s">
        <v>967</v>
      </c>
      <c r="E3825">
        <v>37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25">
      <c r="A3826" s="42">
        <v>46274</v>
      </c>
      <c r="B3826">
        <v>9</v>
      </c>
      <c r="C3826" t="s">
        <v>962</v>
      </c>
      <c r="D3826" t="s">
        <v>977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 s="42">
        <v>46274</v>
      </c>
      <c r="B3827">
        <v>11</v>
      </c>
      <c r="C3827" t="s">
        <v>986</v>
      </c>
      <c r="D3827" t="s">
        <v>970</v>
      </c>
      <c r="E3827">
        <v>11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25">
      <c r="A3828" s="42">
        <v>46276</v>
      </c>
      <c r="B3828">
        <v>8</v>
      </c>
      <c r="C3828" t="s">
        <v>964</v>
      </c>
      <c r="D3828" t="s">
        <v>970</v>
      </c>
      <c r="E3828">
        <v>19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 s="42">
        <v>46273</v>
      </c>
      <c r="B3829">
        <v>14</v>
      </c>
      <c r="C3829" t="s">
        <v>986</v>
      </c>
      <c r="D3829" t="s">
        <v>640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25">
      <c r="A3830" s="42">
        <v>46267</v>
      </c>
      <c r="B3830">
        <v>11</v>
      </c>
      <c r="C3830" t="s">
        <v>964</v>
      </c>
      <c r="D3830" t="s">
        <v>976</v>
      </c>
      <c r="E3830">
        <v>2158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 s="42">
        <v>46275</v>
      </c>
      <c r="B3831">
        <v>17</v>
      </c>
      <c r="C3831" t="s">
        <v>968</v>
      </c>
      <c r="D3831" t="s">
        <v>976</v>
      </c>
      <c r="E3831">
        <v>19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5">
      <c r="A3832" s="42">
        <v>46274</v>
      </c>
      <c r="B3832">
        <v>15</v>
      </c>
      <c r="C3832" t="s">
        <v>964</v>
      </c>
      <c r="D3832" t="s">
        <v>980</v>
      </c>
      <c r="E3832">
        <v>5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 s="42">
        <v>46269</v>
      </c>
      <c r="B3833">
        <v>15</v>
      </c>
      <c r="C3833" t="s">
        <v>958</v>
      </c>
      <c r="D3833" t="s">
        <v>959</v>
      </c>
      <c r="E3833">
        <v>83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 s="42">
        <v>46275</v>
      </c>
      <c r="B3834">
        <v>12</v>
      </c>
      <c r="C3834" t="s">
        <v>962</v>
      </c>
      <c r="D3834" t="s">
        <v>980</v>
      </c>
      <c r="E3834">
        <v>34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 s="42">
        <v>46276</v>
      </c>
      <c r="B3835">
        <v>15</v>
      </c>
      <c r="C3835" t="s">
        <v>966</v>
      </c>
      <c r="D3835" t="s">
        <v>3</v>
      </c>
      <c r="E3835">
        <v>28</v>
      </c>
      <c r="F3835">
        <v>28</v>
      </c>
      <c r="G3835">
        <v>22</v>
      </c>
      <c r="H3835">
        <v>2</v>
      </c>
      <c r="I3835">
        <v>0</v>
      </c>
      <c r="J3835">
        <v>0</v>
      </c>
    </row>
    <row r="3836" spans="1:10" x14ac:dyDescent="0.25">
      <c r="A3836" s="42">
        <v>46273</v>
      </c>
      <c r="B3836">
        <v>16</v>
      </c>
      <c r="C3836" t="s">
        <v>1098</v>
      </c>
      <c r="D3836" t="s">
        <v>969</v>
      </c>
      <c r="E3836">
        <v>2</v>
      </c>
      <c r="F3836">
        <v>2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 s="42">
        <v>46275</v>
      </c>
      <c r="B3837">
        <v>15</v>
      </c>
      <c r="C3837" t="s">
        <v>968</v>
      </c>
      <c r="D3837" t="s">
        <v>959</v>
      </c>
      <c r="E3837">
        <v>19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25">
      <c r="A3838" s="42">
        <v>46269</v>
      </c>
      <c r="B3838">
        <v>16</v>
      </c>
      <c r="C3838" t="s">
        <v>986</v>
      </c>
      <c r="D3838" t="s">
        <v>640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 s="42">
        <v>46267</v>
      </c>
      <c r="B3839">
        <v>12</v>
      </c>
      <c r="C3839" t="s">
        <v>1015</v>
      </c>
      <c r="D3839" t="s">
        <v>973</v>
      </c>
      <c r="E3839">
        <v>61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 s="42">
        <v>46275</v>
      </c>
      <c r="B3840">
        <v>14</v>
      </c>
      <c r="C3840" t="s">
        <v>986</v>
      </c>
      <c r="D3840" t="s">
        <v>976</v>
      </c>
      <c r="E3840">
        <v>879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 s="42">
        <v>46273</v>
      </c>
      <c r="B3841">
        <v>12</v>
      </c>
      <c r="C3841" t="s">
        <v>1015</v>
      </c>
      <c r="D3841" t="s">
        <v>965</v>
      </c>
      <c r="E3841">
        <v>3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 s="42">
        <v>46274</v>
      </c>
      <c r="B3842">
        <v>16</v>
      </c>
      <c r="C3842" t="s">
        <v>1015</v>
      </c>
      <c r="D3842" t="s">
        <v>3</v>
      </c>
      <c r="E3842">
        <v>62</v>
      </c>
      <c r="F3842">
        <v>62</v>
      </c>
      <c r="G3842">
        <v>49</v>
      </c>
      <c r="H3842">
        <v>2</v>
      </c>
      <c r="I3842">
        <v>0</v>
      </c>
      <c r="J3842">
        <v>0</v>
      </c>
    </row>
    <row r="3843" spans="1:10" x14ac:dyDescent="0.25">
      <c r="A3843" s="42">
        <v>46268</v>
      </c>
      <c r="B3843">
        <v>11</v>
      </c>
      <c r="C3843" t="s">
        <v>968</v>
      </c>
      <c r="D3843" t="s">
        <v>980</v>
      </c>
      <c r="E3843">
        <v>5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 s="42">
        <v>46269</v>
      </c>
      <c r="B3844">
        <v>10</v>
      </c>
      <c r="C3844" t="s">
        <v>978</v>
      </c>
      <c r="D3844" t="s">
        <v>973</v>
      </c>
      <c r="E3844">
        <v>429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 s="42">
        <v>46268</v>
      </c>
      <c r="B3845">
        <v>12</v>
      </c>
      <c r="C3845" t="s">
        <v>978</v>
      </c>
      <c r="D3845" t="s">
        <v>970</v>
      </c>
      <c r="E3845">
        <v>5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 s="42">
        <v>46267</v>
      </c>
      <c r="B3846">
        <v>16</v>
      </c>
      <c r="C3846" t="s">
        <v>964</v>
      </c>
      <c r="D3846" t="s">
        <v>640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25">
      <c r="A3847" s="42">
        <v>46268</v>
      </c>
      <c r="B3847">
        <v>14</v>
      </c>
      <c r="C3847" t="s">
        <v>986</v>
      </c>
      <c r="D3847" t="s">
        <v>971</v>
      </c>
      <c r="E3847">
        <v>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5">
      <c r="A3848" s="42">
        <v>46267</v>
      </c>
      <c r="B3848">
        <v>11</v>
      </c>
      <c r="C3848" t="s">
        <v>1085</v>
      </c>
      <c r="D3848" t="s">
        <v>982</v>
      </c>
      <c r="E3848">
        <v>62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5">
      <c r="A3849" s="42">
        <v>46274</v>
      </c>
      <c r="B3849">
        <v>9</v>
      </c>
      <c r="C3849" t="s">
        <v>978</v>
      </c>
      <c r="D3849" t="s">
        <v>970</v>
      </c>
      <c r="E3849">
        <v>9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25">
      <c r="A3850" s="42">
        <v>46276</v>
      </c>
      <c r="B3850">
        <v>14</v>
      </c>
      <c r="C3850" t="s">
        <v>966</v>
      </c>
      <c r="D3850" t="s">
        <v>961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25">
      <c r="A3851" s="42">
        <v>46266</v>
      </c>
      <c r="B3851">
        <v>12</v>
      </c>
      <c r="C3851" t="s">
        <v>958</v>
      </c>
      <c r="D3851" t="s">
        <v>640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 s="42">
        <v>46273</v>
      </c>
      <c r="B3852">
        <v>9</v>
      </c>
      <c r="C3852" t="s">
        <v>964</v>
      </c>
      <c r="D3852" t="s">
        <v>967</v>
      </c>
      <c r="E3852">
        <v>124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 s="42">
        <v>46275</v>
      </c>
      <c r="B3853">
        <v>9</v>
      </c>
      <c r="C3853" t="s">
        <v>1015</v>
      </c>
      <c r="D3853" t="s">
        <v>980</v>
      </c>
      <c r="E3853">
        <v>50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 s="42">
        <v>46273</v>
      </c>
      <c r="B3854">
        <v>10</v>
      </c>
      <c r="C3854" t="s">
        <v>958</v>
      </c>
      <c r="D3854" t="s">
        <v>967</v>
      </c>
      <c r="E3854">
        <v>53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 s="42">
        <v>46273</v>
      </c>
      <c r="B3855">
        <v>8</v>
      </c>
      <c r="C3855" t="s">
        <v>972</v>
      </c>
      <c r="D3855" t="s">
        <v>973</v>
      </c>
      <c r="E3855">
        <v>31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 s="42">
        <v>46269</v>
      </c>
      <c r="B3856">
        <v>8</v>
      </c>
      <c r="C3856" t="s">
        <v>998</v>
      </c>
      <c r="D3856" t="s">
        <v>965</v>
      </c>
      <c r="E3856">
        <v>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 s="42">
        <v>46276</v>
      </c>
      <c r="B3857">
        <v>8</v>
      </c>
      <c r="C3857" t="s">
        <v>966</v>
      </c>
      <c r="D3857" t="s">
        <v>976</v>
      </c>
      <c r="E3857">
        <v>412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 s="42">
        <v>46274</v>
      </c>
      <c r="B3858">
        <v>10</v>
      </c>
      <c r="C3858" t="s">
        <v>960</v>
      </c>
      <c r="D3858" t="s">
        <v>959</v>
      </c>
      <c r="E3858">
        <v>66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 s="42">
        <v>46267</v>
      </c>
      <c r="B3859">
        <v>16</v>
      </c>
      <c r="C3859" t="s">
        <v>1000</v>
      </c>
      <c r="D3859" t="s">
        <v>976</v>
      </c>
      <c r="E3859">
        <v>8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 s="42">
        <v>46268</v>
      </c>
      <c r="B3860">
        <v>10</v>
      </c>
      <c r="C3860" t="s">
        <v>1085</v>
      </c>
      <c r="D3860" t="s">
        <v>982</v>
      </c>
      <c r="E3860">
        <v>36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 s="42">
        <v>46273</v>
      </c>
      <c r="B3861">
        <v>15</v>
      </c>
      <c r="C3861" t="s">
        <v>972</v>
      </c>
      <c r="D3861" t="s">
        <v>967</v>
      </c>
      <c r="E3861">
        <v>18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5">
      <c r="A3862" s="42">
        <v>46276</v>
      </c>
      <c r="B3862">
        <v>10</v>
      </c>
      <c r="C3862" t="s">
        <v>1098</v>
      </c>
      <c r="D3862" t="s">
        <v>963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 s="42">
        <v>46269</v>
      </c>
      <c r="B3863">
        <v>9</v>
      </c>
      <c r="C3863" t="s">
        <v>962</v>
      </c>
      <c r="D3863" t="s">
        <v>980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 s="42">
        <v>46267</v>
      </c>
      <c r="B3864">
        <v>11</v>
      </c>
      <c r="C3864" t="s">
        <v>984</v>
      </c>
      <c r="D3864" t="s">
        <v>982</v>
      </c>
      <c r="E3864">
        <v>17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 s="42">
        <v>46276</v>
      </c>
      <c r="B3865">
        <v>12</v>
      </c>
      <c r="C3865" t="s">
        <v>978</v>
      </c>
      <c r="D3865" t="s">
        <v>971</v>
      </c>
      <c r="E3865">
        <v>43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 s="42">
        <v>46267</v>
      </c>
      <c r="B3866">
        <v>8</v>
      </c>
      <c r="C3866" t="s">
        <v>962</v>
      </c>
      <c r="D3866" t="s">
        <v>969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 s="42">
        <v>46268</v>
      </c>
      <c r="B3867">
        <v>10</v>
      </c>
      <c r="C3867" t="s">
        <v>962</v>
      </c>
      <c r="D3867" t="s">
        <v>971</v>
      </c>
      <c r="E3867">
        <v>11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 s="42">
        <v>46275</v>
      </c>
      <c r="B3868">
        <v>11</v>
      </c>
      <c r="C3868" t="s">
        <v>968</v>
      </c>
      <c r="D3868" t="s">
        <v>980</v>
      </c>
      <c r="E3868">
        <v>11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 s="42">
        <v>46268</v>
      </c>
      <c r="B3869">
        <v>11</v>
      </c>
      <c r="C3869" t="s">
        <v>1000</v>
      </c>
      <c r="D3869" t="s">
        <v>959</v>
      </c>
      <c r="E3869">
        <v>4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 s="42">
        <v>46276</v>
      </c>
      <c r="B3870">
        <v>8</v>
      </c>
      <c r="C3870" t="s">
        <v>1015</v>
      </c>
      <c r="D3870" t="s">
        <v>973</v>
      </c>
      <c r="E3870">
        <v>339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25">
      <c r="A3871" s="42">
        <v>46268</v>
      </c>
      <c r="B3871">
        <v>9</v>
      </c>
      <c r="C3871" t="s">
        <v>986</v>
      </c>
      <c r="D3871" t="s">
        <v>970</v>
      </c>
      <c r="E3871">
        <v>13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25">
      <c r="A3872" s="42">
        <v>46273</v>
      </c>
      <c r="B3872">
        <v>11</v>
      </c>
      <c r="C3872" t="s">
        <v>958</v>
      </c>
      <c r="D3872" t="s">
        <v>971</v>
      </c>
      <c r="E3872">
        <v>15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 s="42">
        <v>46266</v>
      </c>
      <c r="B3873">
        <v>14</v>
      </c>
      <c r="C3873" t="s">
        <v>958</v>
      </c>
      <c r="D3873" t="s">
        <v>973</v>
      </c>
      <c r="E3873">
        <v>240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5">
      <c r="A3874" s="42">
        <v>46275</v>
      </c>
      <c r="B3874">
        <v>12</v>
      </c>
      <c r="C3874" t="s">
        <v>1015</v>
      </c>
      <c r="D3874" t="s">
        <v>979</v>
      </c>
      <c r="E3874">
        <v>8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 s="42">
        <v>46266</v>
      </c>
      <c r="B3875">
        <v>11</v>
      </c>
      <c r="C3875" t="s">
        <v>958</v>
      </c>
      <c r="D3875" t="s">
        <v>963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 s="42">
        <v>46276</v>
      </c>
      <c r="B3876">
        <v>10</v>
      </c>
      <c r="C3876" t="s">
        <v>960</v>
      </c>
      <c r="D3876" t="s">
        <v>965</v>
      </c>
      <c r="E3876">
        <v>61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 s="42">
        <v>46269</v>
      </c>
      <c r="B3877">
        <v>13</v>
      </c>
      <c r="C3877" t="s">
        <v>958</v>
      </c>
      <c r="D3877" t="s">
        <v>982</v>
      </c>
      <c r="E3877">
        <v>8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 s="42">
        <v>46274</v>
      </c>
      <c r="B3878">
        <v>10</v>
      </c>
      <c r="C3878" t="s">
        <v>972</v>
      </c>
      <c r="D3878" t="s">
        <v>969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 s="42">
        <v>46276</v>
      </c>
      <c r="B3879">
        <v>11</v>
      </c>
      <c r="C3879" t="s">
        <v>958</v>
      </c>
      <c r="D3879" t="s">
        <v>977</v>
      </c>
      <c r="E3879">
        <v>23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 s="42">
        <v>46267</v>
      </c>
      <c r="B3880">
        <v>12</v>
      </c>
      <c r="C3880" t="s">
        <v>1085</v>
      </c>
      <c r="D3880" t="s">
        <v>982</v>
      </c>
      <c r="E3880">
        <v>10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 s="42">
        <v>46269</v>
      </c>
      <c r="B3881">
        <v>10</v>
      </c>
      <c r="C3881" t="s">
        <v>998</v>
      </c>
      <c r="D3881" t="s">
        <v>640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25">
      <c r="A3882" s="42">
        <v>46276</v>
      </c>
      <c r="B3882">
        <v>15</v>
      </c>
      <c r="C3882" t="s">
        <v>960</v>
      </c>
      <c r="D3882" t="s">
        <v>970</v>
      </c>
      <c r="E3882">
        <v>15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 s="42">
        <v>46268</v>
      </c>
      <c r="B3883">
        <v>16</v>
      </c>
      <c r="C3883" t="s">
        <v>964</v>
      </c>
      <c r="D3883" t="s">
        <v>982</v>
      </c>
      <c r="E3883">
        <v>704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 s="42">
        <v>46266</v>
      </c>
      <c r="B3884">
        <v>12</v>
      </c>
      <c r="C3884" t="s">
        <v>1098</v>
      </c>
      <c r="D3884" t="s">
        <v>973</v>
      </c>
      <c r="E3884">
        <v>11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 s="42">
        <v>46269</v>
      </c>
      <c r="B3885">
        <v>9</v>
      </c>
      <c r="C3885" t="s">
        <v>958</v>
      </c>
      <c r="D3885" t="s">
        <v>977</v>
      </c>
      <c r="E3885">
        <v>11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5">
      <c r="A3886" s="42">
        <v>46266</v>
      </c>
      <c r="B3886">
        <v>15</v>
      </c>
      <c r="C3886" t="s">
        <v>958</v>
      </c>
      <c r="D3886" t="s">
        <v>965</v>
      </c>
      <c r="E3886">
        <v>51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 s="42">
        <v>46267</v>
      </c>
      <c r="B3887">
        <v>12</v>
      </c>
      <c r="C3887" t="s">
        <v>962</v>
      </c>
      <c r="D3887" t="s">
        <v>973</v>
      </c>
      <c r="E3887">
        <v>97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 s="42">
        <v>46267</v>
      </c>
      <c r="B3888">
        <v>11</v>
      </c>
      <c r="C3888" t="s">
        <v>1000</v>
      </c>
      <c r="D3888" t="s">
        <v>980</v>
      </c>
      <c r="E3888">
        <v>3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 s="42">
        <v>46274</v>
      </c>
      <c r="B3889">
        <v>10</v>
      </c>
      <c r="C3889" t="s">
        <v>1015</v>
      </c>
      <c r="D3889" t="s">
        <v>3</v>
      </c>
      <c r="E3889">
        <v>55</v>
      </c>
      <c r="F3889">
        <v>55</v>
      </c>
      <c r="G3889">
        <v>22</v>
      </c>
      <c r="H3889">
        <v>10</v>
      </c>
      <c r="I3889">
        <v>0</v>
      </c>
      <c r="J3889">
        <v>0</v>
      </c>
    </row>
    <row r="3890" spans="1:10" x14ac:dyDescent="0.25">
      <c r="A3890" s="42">
        <v>46267</v>
      </c>
      <c r="B3890">
        <v>16</v>
      </c>
      <c r="C3890" t="s">
        <v>1085</v>
      </c>
      <c r="D3890" t="s">
        <v>963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 s="42">
        <v>46267</v>
      </c>
      <c r="B3891">
        <v>10</v>
      </c>
      <c r="C3891" t="s">
        <v>966</v>
      </c>
      <c r="D3891" t="s">
        <v>976</v>
      </c>
      <c r="E3891">
        <v>508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 s="42">
        <v>46267</v>
      </c>
      <c r="B3892">
        <v>9</v>
      </c>
      <c r="C3892" t="s">
        <v>986</v>
      </c>
      <c r="D3892" t="s">
        <v>963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 s="42">
        <v>46268</v>
      </c>
      <c r="B3893">
        <v>9</v>
      </c>
      <c r="C3893" t="s">
        <v>1085</v>
      </c>
      <c r="D3893" t="s">
        <v>959</v>
      </c>
      <c r="E3893">
        <v>77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 s="42">
        <v>46269</v>
      </c>
      <c r="B3894">
        <v>8</v>
      </c>
      <c r="C3894" t="s">
        <v>958</v>
      </c>
      <c r="D3894" t="s">
        <v>970</v>
      </c>
      <c r="E3894">
        <v>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 s="42">
        <v>46266</v>
      </c>
      <c r="B3895">
        <v>13</v>
      </c>
      <c r="C3895" t="s">
        <v>960</v>
      </c>
      <c r="D3895" t="s">
        <v>971</v>
      </c>
      <c r="E3895">
        <v>5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25">
      <c r="A3896" s="42">
        <v>46275</v>
      </c>
      <c r="B3896">
        <v>14</v>
      </c>
      <c r="C3896" t="s">
        <v>1098</v>
      </c>
      <c r="D3896" t="s">
        <v>970</v>
      </c>
      <c r="E3896">
        <v>5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25">
      <c r="A3897" s="42">
        <v>46267</v>
      </c>
      <c r="B3897">
        <v>15</v>
      </c>
      <c r="C3897" t="s">
        <v>1001</v>
      </c>
      <c r="D3897" t="s">
        <v>976</v>
      </c>
      <c r="E3897">
        <v>126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25">
      <c r="A3898" s="42">
        <v>46267</v>
      </c>
      <c r="B3898">
        <v>13</v>
      </c>
      <c r="C3898" t="s">
        <v>964</v>
      </c>
      <c r="D3898" t="s">
        <v>640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 s="42">
        <v>46276</v>
      </c>
      <c r="B3899">
        <v>10</v>
      </c>
      <c r="C3899" t="s">
        <v>958</v>
      </c>
      <c r="D3899" t="s">
        <v>974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 s="42">
        <v>46275</v>
      </c>
      <c r="B3900">
        <v>16</v>
      </c>
      <c r="C3900" t="s">
        <v>958</v>
      </c>
      <c r="D3900" t="s">
        <v>975</v>
      </c>
      <c r="E3900">
        <v>5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 s="42">
        <v>46266</v>
      </c>
      <c r="B3901">
        <v>16</v>
      </c>
      <c r="C3901" t="s">
        <v>958</v>
      </c>
      <c r="D3901" t="s">
        <v>970</v>
      </c>
      <c r="E3901">
        <v>23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 s="42">
        <v>46266</v>
      </c>
      <c r="B3902">
        <v>12</v>
      </c>
      <c r="C3902" t="s">
        <v>964</v>
      </c>
      <c r="D3902" t="s">
        <v>976</v>
      </c>
      <c r="E3902">
        <v>963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25">
      <c r="A3903" s="42">
        <v>46267</v>
      </c>
      <c r="B3903">
        <v>11</v>
      </c>
      <c r="C3903" t="s">
        <v>1001</v>
      </c>
      <c r="D3903" t="s">
        <v>967</v>
      </c>
      <c r="E3903">
        <v>25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25">
      <c r="A3904" s="42">
        <v>46275</v>
      </c>
      <c r="B3904">
        <v>9</v>
      </c>
      <c r="C3904" t="s">
        <v>972</v>
      </c>
      <c r="D3904" t="s">
        <v>976</v>
      </c>
      <c r="E3904">
        <v>308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 s="42">
        <v>46269</v>
      </c>
      <c r="B3905">
        <v>16</v>
      </c>
      <c r="C3905" t="s">
        <v>1015</v>
      </c>
      <c r="D3905" t="s">
        <v>981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 s="42">
        <v>46267</v>
      </c>
      <c r="B3906">
        <v>12</v>
      </c>
      <c r="C3906" t="s">
        <v>999</v>
      </c>
      <c r="D3906" t="s">
        <v>967</v>
      </c>
      <c r="E3906">
        <v>191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 s="42">
        <v>46275</v>
      </c>
      <c r="B3907">
        <v>14</v>
      </c>
      <c r="C3907" t="s">
        <v>986</v>
      </c>
      <c r="D3907" t="s">
        <v>969</v>
      </c>
      <c r="E3907">
        <v>2</v>
      </c>
      <c r="F3907">
        <v>2</v>
      </c>
      <c r="G3907">
        <v>0</v>
      </c>
      <c r="H3907">
        <v>0</v>
      </c>
      <c r="I3907">
        <v>0</v>
      </c>
      <c r="J3907">
        <v>0</v>
      </c>
    </row>
    <row r="3908" spans="1:10" x14ac:dyDescent="0.25">
      <c r="A3908" s="42">
        <v>46269</v>
      </c>
      <c r="B3908">
        <v>10</v>
      </c>
      <c r="C3908" t="s">
        <v>964</v>
      </c>
      <c r="D3908" t="s">
        <v>977</v>
      </c>
      <c r="E3908">
        <v>14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 s="42">
        <v>46267</v>
      </c>
      <c r="B3909">
        <v>12</v>
      </c>
      <c r="C3909" t="s">
        <v>964</v>
      </c>
      <c r="D3909" t="s">
        <v>979</v>
      </c>
      <c r="E3909">
        <v>8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25">
      <c r="A3910" s="42">
        <v>46273</v>
      </c>
      <c r="B3910">
        <v>10</v>
      </c>
      <c r="C3910" t="s">
        <v>998</v>
      </c>
      <c r="D3910" t="s">
        <v>963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 s="42">
        <v>46266</v>
      </c>
      <c r="B3911">
        <v>10</v>
      </c>
      <c r="C3911" t="s">
        <v>958</v>
      </c>
      <c r="D3911" t="s">
        <v>961</v>
      </c>
      <c r="E3911">
        <v>3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 s="42">
        <v>46266</v>
      </c>
      <c r="B3912">
        <v>11</v>
      </c>
      <c r="C3912" t="s">
        <v>964</v>
      </c>
      <c r="D3912" t="s">
        <v>971</v>
      </c>
      <c r="E3912">
        <v>8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 s="42">
        <v>46276</v>
      </c>
      <c r="B3913">
        <v>12</v>
      </c>
      <c r="C3913" t="s">
        <v>978</v>
      </c>
      <c r="D3913" t="s">
        <v>977</v>
      </c>
      <c r="E3913">
        <v>20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 s="42">
        <v>46266</v>
      </c>
      <c r="B3914">
        <v>14</v>
      </c>
      <c r="C3914" t="s">
        <v>966</v>
      </c>
      <c r="D3914" t="s">
        <v>640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 s="42">
        <v>46273</v>
      </c>
      <c r="B3915">
        <v>16</v>
      </c>
      <c r="C3915" t="s">
        <v>958</v>
      </c>
      <c r="D3915" t="s">
        <v>977</v>
      </c>
      <c r="E3915">
        <v>6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 s="42">
        <v>46273</v>
      </c>
      <c r="B3916">
        <v>13</v>
      </c>
      <c r="C3916" t="s">
        <v>962</v>
      </c>
      <c r="D3916" t="s">
        <v>981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 s="42">
        <v>46274</v>
      </c>
      <c r="B3917">
        <v>11</v>
      </c>
      <c r="C3917" t="s">
        <v>968</v>
      </c>
      <c r="D3917" t="s">
        <v>980</v>
      </c>
      <c r="E3917">
        <v>10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 s="42">
        <v>46274</v>
      </c>
      <c r="B3918">
        <v>17</v>
      </c>
      <c r="C3918" t="s">
        <v>968</v>
      </c>
      <c r="D3918" t="s">
        <v>963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 s="42">
        <v>46267</v>
      </c>
      <c r="B3919">
        <v>9</v>
      </c>
      <c r="C3919" t="s">
        <v>999</v>
      </c>
      <c r="D3919" t="s">
        <v>977</v>
      </c>
      <c r="E3919">
        <v>11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 s="42">
        <v>46276</v>
      </c>
      <c r="B3920">
        <v>9</v>
      </c>
      <c r="C3920" t="s">
        <v>1098</v>
      </c>
      <c r="D3920" t="s">
        <v>983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 s="42">
        <v>46274</v>
      </c>
      <c r="B3921">
        <v>16</v>
      </c>
      <c r="C3921" t="s">
        <v>964</v>
      </c>
      <c r="D3921" t="s">
        <v>961</v>
      </c>
      <c r="E3921">
        <v>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 s="42">
        <v>46276</v>
      </c>
      <c r="B3922">
        <v>8</v>
      </c>
      <c r="C3922" t="s">
        <v>1098</v>
      </c>
      <c r="D3922" t="s">
        <v>970</v>
      </c>
      <c r="E3922">
        <v>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25">
      <c r="A3923" s="42">
        <v>46269</v>
      </c>
      <c r="B3923">
        <v>8</v>
      </c>
      <c r="C3923" t="s">
        <v>966</v>
      </c>
      <c r="D3923" t="s">
        <v>961</v>
      </c>
      <c r="E3923">
        <v>3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 s="42">
        <v>46268</v>
      </c>
      <c r="B3924">
        <v>13</v>
      </c>
      <c r="C3924" t="s">
        <v>968</v>
      </c>
      <c r="D3924" t="s">
        <v>965</v>
      </c>
      <c r="E3924">
        <v>25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 s="42">
        <v>46266</v>
      </c>
      <c r="B3925">
        <v>13</v>
      </c>
      <c r="C3925" t="s">
        <v>1001</v>
      </c>
      <c r="D3925" t="s">
        <v>973</v>
      </c>
      <c r="E3925">
        <v>8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 s="42">
        <v>46275</v>
      </c>
      <c r="B3926">
        <v>9</v>
      </c>
      <c r="C3926" t="s">
        <v>986</v>
      </c>
      <c r="D3926" t="s">
        <v>961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 s="42">
        <v>46275</v>
      </c>
      <c r="B3927">
        <v>8</v>
      </c>
      <c r="C3927" t="s">
        <v>966</v>
      </c>
      <c r="D3927" t="s">
        <v>967</v>
      </c>
      <c r="E3927">
        <v>23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 s="42">
        <v>46273</v>
      </c>
      <c r="B3928">
        <v>14</v>
      </c>
      <c r="C3928" t="s">
        <v>978</v>
      </c>
      <c r="D3928" t="s">
        <v>965</v>
      </c>
      <c r="E3928">
        <v>65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 s="42">
        <v>46276</v>
      </c>
      <c r="B3929">
        <v>15</v>
      </c>
      <c r="C3929" t="s">
        <v>1015</v>
      </c>
      <c r="D3929" t="s">
        <v>973</v>
      </c>
      <c r="E3929">
        <v>291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 s="42">
        <v>46273</v>
      </c>
      <c r="B3930">
        <v>10</v>
      </c>
      <c r="C3930" t="s">
        <v>1098</v>
      </c>
      <c r="D3930" t="s">
        <v>971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 s="42">
        <v>46267</v>
      </c>
      <c r="B3931">
        <v>12</v>
      </c>
      <c r="C3931" t="s">
        <v>960</v>
      </c>
      <c r="D3931" t="s">
        <v>970</v>
      </c>
      <c r="E3931">
        <v>9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5">
      <c r="A3932" s="42">
        <v>46274</v>
      </c>
      <c r="B3932">
        <v>16</v>
      </c>
      <c r="C3932" t="s">
        <v>978</v>
      </c>
      <c r="D3932" t="s">
        <v>959</v>
      </c>
      <c r="E3932">
        <v>166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 s="42">
        <v>46273</v>
      </c>
      <c r="B3933">
        <v>14</v>
      </c>
      <c r="C3933" t="s">
        <v>978</v>
      </c>
      <c r="D3933" t="s">
        <v>977</v>
      </c>
      <c r="E3933">
        <v>45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25">
      <c r="A3934" s="42">
        <v>46273</v>
      </c>
      <c r="B3934">
        <v>9</v>
      </c>
      <c r="C3934" t="s">
        <v>986</v>
      </c>
      <c r="D3934" t="s">
        <v>640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 s="42">
        <v>46266</v>
      </c>
      <c r="B3935">
        <v>14</v>
      </c>
      <c r="C3935" t="s">
        <v>1085</v>
      </c>
      <c r="D3935" t="s">
        <v>976</v>
      </c>
      <c r="E3935">
        <v>124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 s="42">
        <v>46273</v>
      </c>
      <c r="B3936">
        <v>10</v>
      </c>
      <c r="C3936" t="s">
        <v>962</v>
      </c>
      <c r="D3936" t="s">
        <v>982</v>
      </c>
      <c r="E3936">
        <v>285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 s="42">
        <v>46266</v>
      </c>
      <c r="B3937">
        <v>11</v>
      </c>
      <c r="C3937" t="s">
        <v>998</v>
      </c>
      <c r="D3937" t="s">
        <v>967</v>
      </c>
      <c r="E3937">
        <v>110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 s="42">
        <v>46269</v>
      </c>
      <c r="B3938">
        <v>9</v>
      </c>
      <c r="C3938" t="s">
        <v>986</v>
      </c>
      <c r="D3938" t="s">
        <v>982</v>
      </c>
      <c r="E3938">
        <v>192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 s="42">
        <v>46268</v>
      </c>
      <c r="B3939">
        <v>15</v>
      </c>
      <c r="C3939" t="s">
        <v>1000</v>
      </c>
      <c r="D3939" t="s">
        <v>976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 s="42">
        <v>46275</v>
      </c>
      <c r="B3940">
        <v>14</v>
      </c>
      <c r="C3940" t="s">
        <v>964</v>
      </c>
      <c r="D3940" t="s">
        <v>977</v>
      </c>
      <c r="E3940">
        <v>13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 s="42">
        <v>46268</v>
      </c>
      <c r="B3941">
        <v>8</v>
      </c>
      <c r="C3941" t="s">
        <v>999</v>
      </c>
      <c r="D3941" t="s">
        <v>982</v>
      </c>
      <c r="E3941">
        <v>58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 s="42">
        <v>46266</v>
      </c>
      <c r="B3942">
        <v>8</v>
      </c>
      <c r="C3942" t="s">
        <v>998</v>
      </c>
      <c r="D3942" t="s">
        <v>970</v>
      </c>
      <c r="E3942">
        <v>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 s="42">
        <v>46267</v>
      </c>
      <c r="B3943">
        <v>14</v>
      </c>
      <c r="C3943" t="s">
        <v>1085</v>
      </c>
      <c r="D3943" t="s">
        <v>967</v>
      </c>
      <c r="E3943">
        <v>119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25">
      <c r="A3944" s="42">
        <v>46269</v>
      </c>
      <c r="B3944">
        <v>14</v>
      </c>
      <c r="C3944" t="s">
        <v>964</v>
      </c>
      <c r="D3944" t="s">
        <v>967</v>
      </c>
      <c r="E3944">
        <v>708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 s="42">
        <v>46274</v>
      </c>
      <c r="B3945">
        <v>8</v>
      </c>
      <c r="C3945" t="s">
        <v>966</v>
      </c>
      <c r="D3945" t="s">
        <v>977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25">
      <c r="A3946" s="42">
        <v>46276</v>
      </c>
      <c r="B3946">
        <v>16</v>
      </c>
      <c r="C3946" t="s">
        <v>962</v>
      </c>
      <c r="D3946" t="s">
        <v>965</v>
      </c>
      <c r="E3946">
        <v>139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25">
      <c r="A3947" s="42">
        <v>46273</v>
      </c>
      <c r="B3947">
        <v>10</v>
      </c>
      <c r="C3947" t="s">
        <v>958</v>
      </c>
      <c r="D3947" t="s">
        <v>977</v>
      </c>
      <c r="E3947">
        <v>4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5">
      <c r="A3948" s="42">
        <v>46267</v>
      </c>
      <c r="B3948">
        <v>12</v>
      </c>
      <c r="C3948" t="s">
        <v>1098</v>
      </c>
      <c r="D3948" t="s">
        <v>973</v>
      </c>
      <c r="E3948">
        <v>196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 s="42">
        <v>46266</v>
      </c>
      <c r="B3949">
        <v>14</v>
      </c>
      <c r="C3949" t="s">
        <v>1098</v>
      </c>
      <c r="D3949" t="s">
        <v>973</v>
      </c>
      <c r="E3949">
        <v>16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 s="42">
        <v>46267</v>
      </c>
      <c r="B3950">
        <v>8</v>
      </c>
      <c r="C3950" t="s">
        <v>978</v>
      </c>
      <c r="D3950" t="s">
        <v>967</v>
      </c>
      <c r="E3950">
        <v>3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 s="42">
        <v>46266</v>
      </c>
      <c r="B3951">
        <v>13</v>
      </c>
      <c r="C3951" t="s">
        <v>964</v>
      </c>
      <c r="D3951" t="s">
        <v>970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25">
      <c r="A3952" s="42">
        <v>46266</v>
      </c>
      <c r="B3952">
        <v>9</v>
      </c>
      <c r="C3952" t="s">
        <v>986</v>
      </c>
      <c r="D3952" t="s">
        <v>980</v>
      </c>
      <c r="E3952">
        <v>5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25">
      <c r="A3953" s="42">
        <v>46275</v>
      </c>
      <c r="B3953">
        <v>13</v>
      </c>
      <c r="C3953" t="s">
        <v>966</v>
      </c>
      <c r="D3953" t="s">
        <v>967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5">
      <c r="A3954" s="42">
        <v>46274</v>
      </c>
      <c r="B3954">
        <v>10</v>
      </c>
      <c r="C3954" t="s">
        <v>962</v>
      </c>
      <c r="D3954" t="s">
        <v>970</v>
      </c>
      <c r="E3954">
        <v>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 s="42">
        <v>46266</v>
      </c>
      <c r="B3955">
        <v>14</v>
      </c>
      <c r="C3955" t="s">
        <v>999</v>
      </c>
      <c r="D3955" t="s">
        <v>640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25">
      <c r="A3956" s="42">
        <v>46273</v>
      </c>
      <c r="B3956">
        <v>16</v>
      </c>
      <c r="C3956" t="s">
        <v>972</v>
      </c>
      <c r="D3956" t="s">
        <v>967</v>
      </c>
      <c r="E3956">
        <v>23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 s="42">
        <v>46273</v>
      </c>
      <c r="B3957">
        <v>9</v>
      </c>
      <c r="C3957" t="s">
        <v>966</v>
      </c>
      <c r="D3957" t="s">
        <v>3</v>
      </c>
      <c r="E3957">
        <v>30</v>
      </c>
      <c r="F3957">
        <v>30</v>
      </c>
      <c r="G3957">
        <v>20</v>
      </c>
      <c r="H3957">
        <v>4</v>
      </c>
      <c r="I3957">
        <v>0</v>
      </c>
      <c r="J3957">
        <v>0</v>
      </c>
    </row>
    <row r="3958" spans="1:10" x14ac:dyDescent="0.25">
      <c r="A3958" s="42">
        <v>46273</v>
      </c>
      <c r="B3958">
        <v>16</v>
      </c>
      <c r="C3958" t="s">
        <v>978</v>
      </c>
      <c r="D3958" t="s">
        <v>3</v>
      </c>
      <c r="E3958">
        <v>24</v>
      </c>
      <c r="F3958">
        <v>24</v>
      </c>
      <c r="G3958">
        <v>16</v>
      </c>
      <c r="H3958">
        <v>0</v>
      </c>
      <c r="I3958">
        <v>0</v>
      </c>
      <c r="J3958">
        <v>0</v>
      </c>
    </row>
    <row r="3959" spans="1:10" x14ac:dyDescent="0.25">
      <c r="A3959" s="42">
        <v>46269</v>
      </c>
      <c r="B3959">
        <v>13</v>
      </c>
      <c r="C3959" t="s">
        <v>986</v>
      </c>
      <c r="D3959" t="s">
        <v>963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 s="42">
        <v>46276</v>
      </c>
      <c r="B3960">
        <v>15</v>
      </c>
      <c r="C3960" t="s">
        <v>1015</v>
      </c>
      <c r="D3960" t="s">
        <v>967</v>
      </c>
      <c r="E3960">
        <v>307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 s="42">
        <v>46275</v>
      </c>
      <c r="B3961">
        <v>8</v>
      </c>
      <c r="C3961" t="s">
        <v>960</v>
      </c>
      <c r="D3961" t="s">
        <v>640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 s="42">
        <v>46275</v>
      </c>
      <c r="B3962">
        <v>12</v>
      </c>
      <c r="C3962" t="s">
        <v>972</v>
      </c>
      <c r="D3962" t="s">
        <v>969</v>
      </c>
      <c r="E3962">
        <v>1</v>
      </c>
      <c r="F3962">
        <v>1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 s="42">
        <v>46267</v>
      </c>
      <c r="B3963">
        <v>14</v>
      </c>
      <c r="C3963" t="s">
        <v>986</v>
      </c>
      <c r="D3963" t="s">
        <v>977</v>
      </c>
      <c r="E3963">
        <v>11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 s="42">
        <v>46274</v>
      </c>
      <c r="B3964">
        <v>16</v>
      </c>
      <c r="C3964" t="s">
        <v>968</v>
      </c>
      <c r="D3964" t="s">
        <v>640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 s="42">
        <v>46267</v>
      </c>
      <c r="B3965">
        <v>15</v>
      </c>
      <c r="C3965" t="s">
        <v>962</v>
      </c>
      <c r="D3965" t="s">
        <v>640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 s="42">
        <v>46275</v>
      </c>
      <c r="B3966">
        <v>15</v>
      </c>
      <c r="C3966" t="s">
        <v>972</v>
      </c>
      <c r="D3966" t="s">
        <v>959</v>
      </c>
      <c r="E3966">
        <v>8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 s="42">
        <v>46273</v>
      </c>
      <c r="B3967">
        <v>8</v>
      </c>
      <c r="C3967" t="s">
        <v>960</v>
      </c>
      <c r="D3967" t="s">
        <v>969</v>
      </c>
      <c r="E3967">
        <v>1</v>
      </c>
      <c r="F3967">
        <v>1</v>
      </c>
      <c r="G3967">
        <v>0</v>
      </c>
      <c r="H3967">
        <v>0</v>
      </c>
      <c r="I3967">
        <v>0</v>
      </c>
      <c r="J3967">
        <v>0</v>
      </c>
    </row>
    <row r="3968" spans="1:10" x14ac:dyDescent="0.25">
      <c r="A3968" s="42">
        <v>46268</v>
      </c>
      <c r="B3968">
        <v>12</v>
      </c>
      <c r="C3968" t="s">
        <v>964</v>
      </c>
      <c r="D3968" t="s">
        <v>961</v>
      </c>
      <c r="E3968">
        <v>4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 s="42">
        <v>46274</v>
      </c>
      <c r="B3969">
        <v>12</v>
      </c>
      <c r="C3969" t="s">
        <v>968</v>
      </c>
      <c r="D3969" t="s">
        <v>980</v>
      </c>
      <c r="E3969">
        <v>14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5">
      <c r="A3970" s="42">
        <v>46274</v>
      </c>
      <c r="B3970">
        <v>12</v>
      </c>
      <c r="C3970" t="s">
        <v>966</v>
      </c>
      <c r="D3970" t="s">
        <v>970</v>
      </c>
      <c r="E3970">
        <v>25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5">
      <c r="A3971" s="42">
        <v>46266</v>
      </c>
      <c r="B3971">
        <v>11</v>
      </c>
      <c r="C3971" t="s">
        <v>1098</v>
      </c>
      <c r="D3971" t="s">
        <v>959</v>
      </c>
      <c r="E3971">
        <v>20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25">
      <c r="A3972" s="42">
        <v>46275</v>
      </c>
      <c r="B3972">
        <v>15</v>
      </c>
      <c r="C3972" t="s">
        <v>986</v>
      </c>
      <c r="D3972" t="s">
        <v>973</v>
      </c>
      <c r="E3972">
        <v>334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 s="42">
        <v>46267</v>
      </c>
      <c r="B3973">
        <v>8</v>
      </c>
      <c r="C3973" t="s">
        <v>999</v>
      </c>
      <c r="D3973" t="s">
        <v>970</v>
      </c>
      <c r="E3973">
        <v>7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25">
      <c r="A3974" s="42">
        <v>46269</v>
      </c>
      <c r="B3974">
        <v>14</v>
      </c>
      <c r="C3974" t="s">
        <v>1000</v>
      </c>
      <c r="D3974" t="s">
        <v>982</v>
      </c>
      <c r="E3974">
        <v>25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 s="42">
        <v>46274</v>
      </c>
      <c r="B3975">
        <v>8</v>
      </c>
      <c r="C3975" t="s">
        <v>962</v>
      </c>
      <c r="D3975" t="s">
        <v>965</v>
      </c>
      <c r="E3975">
        <v>24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5">
      <c r="A3976" s="42">
        <v>46267</v>
      </c>
      <c r="B3976">
        <v>11</v>
      </c>
      <c r="C3976" t="s">
        <v>999</v>
      </c>
      <c r="D3976" t="s">
        <v>970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 s="42">
        <v>46267</v>
      </c>
      <c r="B3977">
        <v>12</v>
      </c>
      <c r="C3977" t="s">
        <v>1001</v>
      </c>
      <c r="D3977" t="s">
        <v>967</v>
      </c>
      <c r="E3977">
        <v>40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 s="42">
        <v>46275</v>
      </c>
      <c r="B3978">
        <v>15</v>
      </c>
      <c r="C3978" t="s">
        <v>1015</v>
      </c>
      <c r="D3978" t="s">
        <v>971</v>
      </c>
      <c r="E3978">
        <v>4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 s="42">
        <v>46266</v>
      </c>
      <c r="B3979">
        <v>14</v>
      </c>
      <c r="C3979" t="s">
        <v>964</v>
      </c>
      <c r="D3979" t="s">
        <v>965</v>
      </c>
      <c r="E3979">
        <v>63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25">
      <c r="A3980" s="42">
        <v>46276</v>
      </c>
      <c r="B3980">
        <v>9</v>
      </c>
      <c r="C3980" t="s">
        <v>964</v>
      </c>
      <c r="D3980" t="s">
        <v>967</v>
      </c>
      <c r="E3980">
        <v>306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 s="42">
        <v>46274</v>
      </c>
      <c r="B3981">
        <v>10</v>
      </c>
      <c r="C3981" t="s">
        <v>966</v>
      </c>
      <c r="D3981" t="s">
        <v>970</v>
      </c>
      <c r="E3981">
        <v>18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25">
      <c r="A3982" s="42">
        <v>46266</v>
      </c>
      <c r="B3982">
        <v>9</v>
      </c>
      <c r="C3982" t="s">
        <v>972</v>
      </c>
      <c r="D3982" t="s">
        <v>982</v>
      </c>
      <c r="E3982">
        <v>14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 s="42">
        <v>46275</v>
      </c>
      <c r="B3983">
        <v>10</v>
      </c>
      <c r="C3983" t="s">
        <v>964</v>
      </c>
      <c r="D3983" t="s">
        <v>963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 s="42">
        <v>46266</v>
      </c>
      <c r="B3984">
        <v>10</v>
      </c>
      <c r="C3984" t="s">
        <v>978</v>
      </c>
      <c r="D3984" t="s">
        <v>969</v>
      </c>
      <c r="E3984">
        <v>1</v>
      </c>
      <c r="F3984">
        <v>1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 s="42">
        <v>46276</v>
      </c>
      <c r="B3985">
        <v>12</v>
      </c>
      <c r="C3985" t="s">
        <v>1015</v>
      </c>
      <c r="D3985" t="s">
        <v>959</v>
      </c>
      <c r="E3985">
        <v>72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 s="42">
        <v>46274</v>
      </c>
      <c r="B3986">
        <v>12</v>
      </c>
      <c r="C3986" t="s">
        <v>1529</v>
      </c>
      <c r="D3986" t="s">
        <v>973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 s="42">
        <v>46266</v>
      </c>
      <c r="B3987">
        <v>16</v>
      </c>
      <c r="C3987" t="s">
        <v>962</v>
      </c>
      <c r="D3987" t="s">
        <v>965</v>
      </c>
      <c r="E3987">
        <v>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 s="42">
        <v>46266</v>
      </c>
      <c r="B3988">
        <v>15</v>
      </c>
      <c r="C3988" t="s">
        <v>962</v>
      </c>
      <c r="D3988" t="s">
        <v>961</v>
      </c>
      <c r="E3988">
        <v>3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 s="42">
        <v>46274</v>
      </c>
      <c r="B3989">
        <v>10</v>
      </c>
      <c r="C3989" t="s">
        <v>1098</v>
      </c>
      <c r="D3989" t="s">
        <v>982</v>
      </c>
      <c r="E3989">
        <v>224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 s="42">
        <v>46268</v>
      </c>
      <c r="B3990">
        <v>11</v>
      </c>
      <c r="C3990" t="s">
        <v>998</v>
      </c>
      <c r="D3990" t="s">
        <v>967</v>
      </c>
      <c r="E3990">
        <v>92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 s="42">
        <v>46274</v>
      </c>
      <c r="B3991">
        <v>15</v>
      </c>
      <c r="C3991" t="s">
        <v>962</v>
      </c>
      <c r="D3991" t="s">
        <v>959</v>
      </c>
      <c r="E3991">
        <v>101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5">
      <c r="A3992" s="42">
        <v>46267</v>
      </c>
      <c r="B3992">
        <v>11</v>
      </c>
      <c r="C3992" t="s">
        <v>1015</v>
      </c>
      <c r="D3992" t="s">
        <v>971</v>
      </c>
      <c r="E3992">
        <v>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 s="42">
        <v>46274</v>
      </c>
      <c r="B3993">
        <v>9</v>
      </c>
      <c r="C3993" t="s">
        <v>972</v>
      </c>
      <c r="D3993" t="s">
        <v>961</v>
      </c>
      <c r="E3993">
        <v>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5">
      <c r="A3994" s="42">
        <v>46273</v>
      </c>
      <c r="B3994">
        <v>11</v>
      </c>
      <c r="C3994" t="s">
        <v>958</v>
      </c>
      <c r="D3994" t="s">
        <v>959</v>
      </c>
      <c r="E3994">
        <v>102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5">
      <c r="A3995" s="42">
        <v>46266</v>
      </c>
      <c r="B3995">
        <v>12</v>
      </c>
      <c r="C3995" t="s">
        <v>986</v>
      </c>
      <c r="D3995" t="s">
        <v>967</v>
      </c>
      <c r="E3995">
        <v>16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5">
      <c r="A3996" s="42">
        <v>46268</v>
      </c>
      <c r="B3996">
        <v>11</v>
      </c>
      <c r="C3996" t="s">
        <v>1000</v>
      </c>
      <c r="D3996" t="s">
        <v>3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5">
      <c r="A3997" s="42">
        <v>46276</v>
      </c>
      <c r="B3997">
        <v>16</v>
      </c>
      <c r="C3997" t="s">
        <v>986</v>
      </c>
      <c r="D3997" t="s">
        <v>970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5">
      <c r="A3998" s="42">
        <v>46275</v>
      </c>
      <c r="B3998">
        <v>8</v>
      </c>
      <c r="C3998" t="s">
        <v>998</v>
      </c>
      <c r="D3998" t="s">
        <v>976</v>
      </c>
      <c r="E3998">
        <v>11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5">
      <c r="A3999" s="42">
        <v>46275</v>
      </c>
      <c r="B3999">
        <v>10</v>
      </c>
      <c r="C3999" t="s">
        <v>986</v>
      </c>
      <c r="D3999" t="s">
        <v>967</v>
      </c>
      <c r="E3999">
        <v>215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25">
      <c r="A4000" s="42">
        <v>46267</v>
      </c>
      <c r="B4000">
        <v>15</v>
      </c>
      <c r="C4000" t="s">
        <v>958</v>
      </c>
      <c r="D4000" t="s">
        <v>973</v>
      </c>
      <c r="E4000">
        <v>283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5">
      <c r="A4001" s="42">
        <v>46273</v>
      </c>
      <c r="B4001">
        <v>9</v>
      </c>
      <c r="C4001" t="s">
        <v>960</v>
      </c>
      <c r="D4001" t="s">
        <v>640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5">
      <c r="A4002" s="42">
        <v>46274</v>
      </c>
      <c r="B4002">
        <v>11</v>
      </c>
      <c r="C4002" t="s">
        <v>960</v>
      </c>
      <c r="D4002" t="s">
        <v>963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 s="42">
        <v>46269</v>
      </c>
      <c r="B4003">
        <v>14</v>
      </c>
      <c r="C4003" t="s">
        <v>1000</v>
      </c>
      <c r="D4003" t="s">
        <v>969</v>
      </c>
      <c r="E4003">
        <v>1</v>
      </c>
      <c r="F4003">
        <v>1</v>
      </c>
      <c r="G4003">
        <v>0</v>
      </c>
      <c r="H4003">
        <v>0</v>
      </c>
      <c r="I4003">
        <v>0</v>
      </c>
      <c r="J4003">
        <v>0</v>
      </c>
    </row>
    <row r="4004" spans="1:10" x14ac:dyDescent="0.25">
      <c r="A4004" s="42">
        <v>46276</v>
      </c>
      <c r="B4004">
        <v>15</v>
      </c>
      <c r="C4004" t="s">
        <v>1015</v>
      </c>
      <c r="D4004" t="s">
        <v>976</v>
      </c>
      <c r="E4004">
        <v>917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 s="42">
        <v>46266</v>
      </c>
      <c r="B4005">
        <v>14</v>
      </c>
      <c r="C4005" t="s">
        <v>962</v>
      </c>
      <c r="D4005" t="s">
        <v>961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25">
      <c r="A4006" s="42">
        <v>46268</v>
      </c>
      <c r="B4006">
        <v>15</v>
      </c>
      <c r="C4006" t="s">
        <v>1098</v>
      </c>
      <c r="D4006" t="s">
        <v>640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 s="42">
        <v>46273</v>
      </c>
      <c r="B4007">
        <v>12</v>
      </c>
      <c r="C4007" t="s">
        <v>960</v>
      </c>
      <c r="D4007" t="s">
        <v>965</v>
      </c>
      <c r="E4007">
        <v>26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 s="42">
        <v>46268</v>
      </c>
      <c r="B4008">
        <v>10</v>
      </c>
      <c r="C4008" t="s">
        <v>962</v>
      </c>
      <c r="D4008" t="s">
        <v>640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 s="42">
        <v>46267</v>
      </c>
      <c r="B4009">
        <v>8</v>
      </c>
      <c r="C4009" t="s">
        <v>1015</v>
      </c>
      <c r="D4009" t="s">
        <v>973</v>
      </c>
      <c r="E4009">
        <v>20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 s="42">
        <v>46274</v>
      </c>
      <c r="B4010">
        <v>13</v>
      </c>
      <c r="C4010" t="s">
        <v>958</v>
      </c>
      <c r="D4010" t="s">
        <v>976</v>
      </c>
      <c r="E4010">
        <v>10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 s="42">
        <v>46267</v>
      </c>
      <c r="B4011">
        <v>8</v>
      </c>
      <c r="C4011" t="s">
        <v>1098</v>
      </c>
      <c r="D4011" t="s">
        <v>976</v>
      </c>
      <c r="E4011">
        <v>64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 s="42">
        <v>46267</v>
      </c>
      <c r="B4012">
        <v>16</v>
      </c>
      <c r="C4012" t="s">
        <v>972</v>
      </c>
      <c r="D4012" t="s">
        <v>980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 s="42">
        <v>46275</v>
      </c>
      <c r="B4013">
        <v>11</v>
      </c>
      <c r="C4013" t="s">
        <v>1098</v>
      </c>
      <c r="D4013" t="s">
        <v>982</v>
      </c>
      <c r="E4013">
        <v>127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 s="42">
        <v>46266</v>
      </c>
      <c r="B4014">
        <v>9</v>
      </c>
      <c r="C4014" t="s">
        <v>986</v>
      </c>
      <c r="D4014" t="s">
        <v>971</v>
      </c>
      <c r="E4014">
        <v>31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 s="42">
        <v>46274</v>
      </c>
      <c r="B4015">
        <v>12</v>
      </c>
      <c r="C4015" t="s">
        <v>968</v>
      </c>
      <c r="D4015" t="s">
        <v>967</v>
      </c>
      <c r="E4015">
        <v>159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25">
      <c r="A4016" s="42">
        <v>46267</v>
      </c>
      <c r="B4016">
        <v>16</v>
      </c>
      <c r="C4016" t="s">
        <v>964</v>
      </c>
      <c r="D4016" t="s">
        <v>971</v>
      </c>
      <c r="E4016">
        <v>4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 s="42">
        <v>46273</v>
      </c>
      <c r="B4017">
        <v>10</v>
      </c>
      <c r="C4017" t="s">
        <v>960</v>
      </c>
      <c r="D4017" t="s">
        <v>963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25">
      <c r="A4018" s="42">
        <v>46267</v>
      </c>
      <c r="B4018">
        <v>16</v>
      </c>
      <c r="C4018" t="s">
        <v>984</v>
      </c>
      <c r="D4018" t="s">
        <v>970</v>
      </c>
      <c r="E4018">
        <v>14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 s="42">
        <v>46276</v>
      </c>
      <c r="B4019">
        <v>8</v>
      </c>
      <c r="C4019" t="s">
        <v>960</v>
      </c>
      <c r="D4019" t="s">
        <v>976</v>
      </c>
      <c r="E4019">
        <v>235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5">
      <c r="A4020" s="42">
        <v>46273</v>
      </c>
      <c r="B4020">
        <v>15</v>
      </c>
      <c r="C4020" t="s">
        <v>964</v>
      </c>
      <c r="D4020" t="s">
        <v>640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 s="42">
        <v>46275</v>
      </c>
      <c r="B4021">
        <v>11</v>
      </c>
      <c r="C4021" t="s">
        <v>966</v>
      </c>
      <c r="D4021" t="s">
        <v>963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25">
      <c r="A4022" s="42">
        <v>46275</v>
      </c>
      <c r="B4022">
        <v>13</v>
      </c>
      <c r="C4022" t="s">
        <v>968</v>
      </c>
      <c r="D4022" t="s">
        <v>965</v>
      </c>
      <c r="E4022">
        <v>17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25">
      <c r="A4023" s="42">
        <v>46276</v>
      </c>
      <c r="B4023">
        <v>13</v>
      </c>
      <c r="C4023" t="s">
        <v>964</v>
      </c>
      <c r="D4023" t="s">
        <v>976</v>
      </c>
      <c r="E4023">
        <v>83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25">
      <c r="A4024" s="42">
        <v>46269</v>
      </c>
      <c r="B4024">
        <v>8</v>
      </c>
      <c r="C4024" t="s">
        <v>1015</v>
      </c>
      <c r="D4024" t="s">
        <v>963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25">
      <c r="A4025" s="42">
        <v>46266</v>
      </c>
      <c r="B4025">
        <v>11</v>
      </c>
      <c r="C4025" t="s">
        <v>966</v>
      </c>
      <c r="D4025" t="s">
        <v>959</v>
      </c>
      <c r="E4025">
        <v>148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25">
      <c r="A4026" s="42">
        <v>46276</v>
      </c>
      <c r="B4026">
        <v>15</v>
      </c>
      <c r="C4026" t="s">
        <v>1015</v>
      </c>
      <c r="D4026" t="s">
        <v>977</v>
      </c>
      <c r="E4026">
        <v>15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 s="42">
        <v>46276</v>
      </c>
      <c r="B4027">
        <v>14</v>
      </c>
      <c r="C4027" t="s">
        <v>1098</v>
      </c>
      <c r="D4027" t="s">
        <v>976</v>
      </c>
      <c r="E4027">
        <v>60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25">
      <c r="A4028" s="42">
        <v>46267</v>
      </c>
      <c r="B4028">
        <v>8</v>
      </c>
      <c r="C4028" t="s">
        <v>998</v>
      </c>
      <c r="D4028" t="s">
        <v>640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 s="42">
        <v>46274</v>
      </c>
      <c r="B4029">
        <v>16</v>
      </c>
      <c r="C4029" t="s">
        <v>964</v>
      </c>
      <c r="D4029" t="s">
        <v>965</v>
      </c>
      <c r="E4029">
        <v>118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25">
      <c r="A4030" s="42">
        <v>46268</v>
      </c>
      <c r="B4030">
        <v>10</v>
      </c>
      <c r="C4030" t="s">
        <v>962</v>
      </c>
      <c r="D4030" t="s">
        <v>973</v>
      </c>
      <c r="E4030">
        <v>183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 s="42">
        <v>46267</v>
      </c>
      <c r="B4031">
        <v>8</v>
      </c>
      <c r="C4031" t="s">
        <v>978</v>
      </c>
      <c r="D4031" t="s">
        <v>970</v>
      </c>
      <c r="E4031">
        <v>6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 s="42">
        <v>46269</v>
      </c>
      <c r="B4032">
        <v>16</v>
      </c>
      <c r="C4032" t="s">
        <v>978</v>
      </c>
      <c r="D4032" t="s">
        <v>640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 s="42">
        <v>46274</v>
      </c>
      <c r="B4033">
        <v>16</v>
      </c>
      <c r="C4033" t="s">
        <v>986</v>
      </c>
      <c r="D4033" t="s">
        <v>973</v>
      </c>
      <c r="E4033">
        <v>199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 s="42">
        <v>46267</v>
      </c>
      <c r="B4034">
        <v>15</v>
      </c>
      <c r="C4034" t="s">
        <v>1098</v>
      </c>
      <c r="D4034" t="s">
        <v>3</v>
      </c>
      <c r="E4034">
        <v>2</v>
      </c>
      <c r="F4034">
        <v>2</v>
      </c>
      <c r="G4034">
        <v>2</v>
      </c>
      <c r="H4034">
        <v>0</v>
      </c>
      <c r="I4034">
        <v>0</v>
      </c>
      <c r="J4034">
        <v>0</v>
      </c>
    </row>
    <row r="4035" spans="1:10" x14ac:dyDescent="0.25">
      <c r="A4035" s="42">
        <v>46267</v>
      </c>
      <c r="B4035">
        <v>10</v>
      </c>
      <c r="C4035" t="s">
        <v>999</v>
      </c>
      <c r="D4035" t="s">
        <v>965</v>
      </c>
      <c r="E4035">
        <v>26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 s="42">
        <v>46267</v>
      </c>
      <c r="B4036">
        <v>12</v>
      </c>
      <c r="C4036" t="s">
        <v>986</v>
      </c>
      <c r="D4036" t="s">
        <v>3</v>
      </c>
      <c r="E4036">
        <v>31</v>
      </c>
      <c r="F4036">
        <v>31</v>
      </c>
      <c r="G4036">
        <v>25</v>
      </c>
      <c r="H4036">
        <v>2</v>
      </c>
      <c r="I4036">
        <v>0</v>
      </c>
      <c r="J4036">
        <v>0</v>
      </c>
    </row>
    <row r="4037" spans="1:10" x14ac:dyDescent="0.25">
      <c r="A4037" s="42">
        <v>46274</v>
      </c>
      <c r="B4037">
        <v>12</v>
      </c>
      <c r="C4037" t="s">
        <v>962</v>
      </c>
      <c r="D4037" t="s">
        <v>980</v>
      </c>
      <c r="E4037">
        <v>26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 s="42">
        <v>46268</v>
      </c>
      <c r="B4038">
        <v>11</v>
      </c>
      <c r="C4038" t="s">
        <v>986</v>
      </c>
      <c r="D4038" t="s">
        <v>3</v>
      </c>
      <c r="E4038">
        <v>19</v>
      </c>
      <c r="F4038">
        <v>19</v>
      </c>
      <c r="G4038">
        <v>17</v>
      </c>
      <c r="H4038">
        <v>0</v>
      </c>
      <c r="I4038">
        <v>0</v>
      </c>
      <c r="J4038">
        <v>0</v>
      </c>
    </row>
    <row r="4039" spans="1:10" x14ac:dyDescent="0.25">
      <c r="A4039" s="42">
        <v>46273</v>
      </c>
      <c r="B4039">
        <v>11</v>
      </c>
      <c r="C4039" t="s">
        <v>1098</v>
      </c>
      <c r="D4039" t="s">
        <v>969</v>
      </c>
      <c r="E4039">
        <v>2</v>
      </c>
      <c r="F4039">
        <v>2</v>
      </c>
      <c r="G4039">
        <v>0</v>
      </c>
      <c r="H4039">
        <v>0</v>
      </c>
      <c r="I4039">
        <v>0</v>
      </c>
      <c r="J4039">
        <v>0</v>
      </c>
    </row>
    <row r="4040" spans="1:10" x14ac:dyDescent="0.25">
      <c r="A4040" s="42">
        <v>46274</v>
      </c>
      <c r="B4040">
        <v>8</v>
      </c>
      <c r="C4040" t="s">
        <v>958</v>
      </c>
      <c r="D4040" t="s">
        <v>982</v>
      </c>
      <c r="E4040">
        <v>172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5">
      <c r="A4041" s="42">
        <v>46266</v>
      </c>
      <c r="B4041">
        <v>8</v>
      </c>
      <c r="C4041" t="s">
        <v>958</v>
      </c>
      <c r="D4041" t="s">
        <v>959</v>
      </c>
      <c r="E4041">
        <v>27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25">
      <c r="A4042" s="42">
        <v>46266</v>
      </c>
      <c r="B4042">
        <v>9</v>
      </c>
      <c r="C4042" t="s">
        <v>999</v>
      </c>
      <c r="D4042" t="s">
        <v>970</v>
      </c>
      <c r="E4042">
        <v>15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5">
      <c r="A4043" s="42">
        <v>46269</v>
      </c>
      <c r="B4043">
        <v>14</v>
      </c>
      <c r="C4043" t="s">
        <v>1000</v>
      </c>
      <c r="D4043" t="s">
        <v>971</v>
      </c>
      <c r="E4043">
        <v>5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5">
      <c r="A4044" s="42">
        <v>46276</v>
      </c>
      <c r="B4044">
        <v>8</v>
      </c>
      <c r="C4044" t="s">
        <v>960</v>
      </c>
      <c r="D4044" t="s">
        <v>971</v>
      </c>
      <c r="E4044">
        <v>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 s="42">
        <v>46266</v>
      </c>
      <c r="B4045">
        <v>15</v>
      </c>
      <c r="C4045" t="s">
        <v>958</v>
      </c>
      <c r="D4045" t="s">
        <v>982</v>
      </c>
      <c r="E4045">
        <v>256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25">
      <c r="A4046" s="42">
        <v>46276</v>
      </c>
      <c r="B4046">
        <v>11</v>
      </c>
      <c r="C4046" t="s">
        <v>1000</v>
      </c>
      <c r="D4046" t="s">
        <v>976</v>
      </c>
      <c r="E4046">
        <v>412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25">
      <c r="A4047" s="42">
        <v>46274</v>
      </c>
      <c r="B4047">
        <v>11</v>
      </c>
      <c r="C4047" t="s">
        <v>962</v>
      </c>
      <c r="D4047" t="s">
        <v>3</v>
      </c>
      <c r="E4047">
        <v>34</v>
      </c>
      <c r="F4047">
        <v>34</v>
      </c>
      <c r="G4047">
        <v>22</v>
      </c>
      <c r="H4047">
        <v>6</v>
      </c>
      <c r="I4047">
        <v>0</v>
      </c>
      <c r="J4047">
        <v>0</v>
      </c>
    </row>
    <row r="4048" spans="1:10" x14ac:dyDescent="0.25">
      <c r="A4048" s="42">
        <v>46269</v>
      </c>
      <c r="B4048">
        <v>11</v>
      </c>
      <c r="C4048" t="s">
        <v>1000</v>
      </c>
      <c r="D4048" t="s">
        <v>971</v>
      </c>
      <c r="E4048">
        <v>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5">
      <c r="A4049" s="42">
        <v>46269</v>
      </c>
      <c r="B4049">
        <v>14</v>
      </c>
      <c r="C4049" t="s">
        <v>998</v>
      </c>
      <c r="D4049" t="s">
        <v>982</v>
      </c>
      <c r="E4049">
        <v>84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5">
      <c r="A4050" s="42">
        <v>46276</v>
      </c>
      <c r="B4050">
        <v>9</v>
      </c>
      <c r="C4050" t="s">
        <v>962</v>
      </c>
      <c r="D4050" t="s">
        <v>977</v>
      </c>
      <c r="E4050">
        <v>8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 s="42">
        <v>46267</v>
      </c>
      <c r="B4051">
        <v>11</v>
      </c>
      <c r="C4051" t="s">
        <v>1085</v>
      </c>
      <c r="D4051" t="s">
        <v>973</v>
      </c>
      <c r="E4051">
        <v>99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 s="42">
        <v>46275</v>
      </c>
      <c r="B4052">
        <v>10</v>
      </c>
      <c r="C4052" t="s">
        <v>966</v>
      </c>
      <c r="D4052" t="s">
        <v>640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 s="42">
        <v>46267</v>
      </c>
      <c r="B4053">
        <v>16</v>
      </c>
      <c r="C4053" t="s">
        <v>984</v>
      </c>
      <c r="D4053" t="s">
        <v>965</v>
      </c>
      <c r="E4053">
        <v>18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25">
      <c r="A4054" s="42">
        <v>46269</v>
      </c>
      <c r="B4054">
        <v>13</v>
      </c>
      <c r="C4054" t="s">
        <v>962</v>
      </c>
      <c r="D4054" t="s">
        <v>640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 s="42">
        <v>46276</v>
      </c>
      <c r="B4055">
        <v>9</v>
      </c>
      <c r="C4055" t="s">
        <v>986</v>
      </c>
      <c r="D4055" t="s">
        <v>965</v>
      </c>
      <c r="E4055">
        <v>94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 s="42">
        <v>46275</v>
      </c>
      <c r="B4056">
        <v>14</v>
      </c>
      <c r="C4056" t="s">
        <v>960</v>
      </c>
      <c r="D4056" t="s">
        <v>640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 s="42">
        <v>46273</v>
      </c>
      <c r="B4057">
        <v>16</v>
      </c>
      <c r="C4057" t="s">
        <v>962</v>
      </c>
      <c r="D4057" t="s">
        <v>971</v>
      </c>
      <c r="E4057">
        <v>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 s="42">
        <v>46268</v>
      </c>
      <c r="B4058">
        <v>11</v>
      </c>
      <c r="C4058" t="s">
        <v>964</v>
      </c>
      <c r="D4058" t="s">
        <v>969</v>
      </c>
      <c r="E4058">
        <v>2</v>
      </c>
      <c r="F4058">
        <v>2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 s="42">
        <v>46275</v>
      </c>
      <c r="B4059">
        <v>11</v>
      </c>
      <c r="C4059" t="s">
        <v>968</v>
      </c>
      <c r="D4059" t="s">
        <v>970</v>
      </c>
      <c r="E4059">
        <v>6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 s="42">
        <v>46275</v>
      </c>
      <c r="B4060">
        <v>10</v>
      </c>
      <c r="C4060" t="s">
        <v>968</v>
      </c>
      <c r="D4060" t="s">
        <v>970</v>
      </c>
      <c r="E4060">
        <v>9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 s="42">
        <v>46275</v>
      </c>
      <c r="B4061">
        <v>12</v>
      </c>
      <c r="C4061" t="s">
        <v>962</v>
      </c>
      <c r="D4061" t="s">
        <v>975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 s="42">
        <v>46275</v>
      </c>
      <c r="B4062">
        <v>15</v>
      </c>
      <c r="C4062" t="s">
        <v>986</v>
      </c>
      <c r="D4062" t="s">
        <v>975</v>
      </c>
      <c r="E4062">
        <v>4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 s="42">
        <v>46269</v>
      </c>
      <c r="B4063">
        <v>12</v>
      </c>
      <c r="C4063" t="s">
        <v>964</v>
      </c>
      <c r="D4063" t="s">
        <v>967</v>
      </c>
      <c r="E4063">
        <v>704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5">
      <c r="A4064" s="42">
        <v>46275</v>
      </c>
      <c r="B4064">
        <v>17</v>
      </c>
      <c r="C4064" t="s">
        <v>978</v>
      </c>
      <c r="D4064" t="s">
        <v>976</v>
      </c>
      <c r="E4064">
        <v>15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 s="42">
        <v>46274</v>
      </c>
      <c r="B4065">
        <v>14</v>
      </c>
      <c r="C4065" t="s">
        <v>966</v>
      </c>
      <c r="D4065" t="s">
        <v>640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5">
      <c r="A4066" s="42">
        <v>46266</v>
      </c>
      <c r="B4066">
        <v>10</v>
      </c>
      <c r="C4066" t="s">
        <v>966</v>
      </c>
      <c r="D4066" t="s">
        <v>640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25">
      <c r="A4067" s="42">
        <v>46276</v>
      </c>
      <c r="B4067">
        <v>14</v>
      </c>
      <c r="C4067" t="s">
        <v>978</v>
      </c>
      <c r="D4067" t="s">
        <v>975</v>
      </c>
      <c r="E4067">
        <v>9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25">
      <c r="A4068" s="42">
        <v>46276</v>
      </c>
      <c r="B4068">
        <v>8</v>
      </c>
      <c r="C4068" t="s">
        <v>978</v>
      </c>
      <c r="D4068" t="s">
        <v>970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 s="42">
        <v>46269</v>
      </c>
      <c r="B4069">
        <v>11</v>
      </c>
      <c r="C4069" t="s">
        <v>962</v>
      </c>
      <c r="D4069" t="s">
        <v>963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5">
      <c r="A4070" s="42">
        <v>46267</v>
      </c>
      <c r="B4070">
        <v>14</v>
      </c>
      <c r="C4070" t="s">
        <v>960</v>
      </c>
      <c r="D4070" t="s">
        <v>640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 s="42">
        <v>46276</v>
      </c>
      <c r="B4071">
        <v>8</v>
      </c>
      <c r="C4071" t="s">
        <v>1015</v>
      </c>
      <c r="D4071" t="s">
        <v>640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25">
      <c r="A4072" s="42">
        <v>46273</v>
      </c>
      <c r="B4072">
        <v>15</v>
      </c>
      <c r="C4072" t="s">
        <v>964</v>
      </c>
      <c r="D4072" t="s">
        <v>973</v>
      </c>
      <c r="E4072">
        <v>388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 s="42">
        <v>46268</v>
      </c>
      <c r="B4073">
        <v>9</v>
      </c>
      <c r="C4073" t="s">
        <v>972</v>
      </c>
      <c r="D4073" t="s">
        <v>971</v>
      </c>
      <c r="E4073">
        <v>7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25">
      <c r="A4074" s="42">
        <v>46267</v>
      </c>
      <c r="B4074">
        <v>16</v>
      </c>
      <c r="C4074" t="s">
        <v>1001</v>
      </c>
      <c r="D4074" t="s">
        <v>3</v>
      </c>
      <c r="E4074">
        <v>1</v>
      </c>
      <c r="F4074">
        <v>1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 s="42">
        <v>46266</v>
      </c>
      <c r="B4075">
        <v>10</v>
      </c>
      <c r="C4075" t="s">
        <v>964</v>
      </c>
      <c r="D4075" t="s">
        <v>970</v>
      </c>
      <c r="E4075">
        <v>10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25">
      <c r="A4076" s="42">
        <v>46273</v>
      </c>
      <c r="B4076">
        <v>15</v>
      </c>
      <c r="C4076" t="s">
        <v>958</v>
      </c>
      <c r="D4076" t="s">
        <v>981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 s="42">
        <v>46275</v>
      </c>
      <c r="B4077">
        <v>13</v>
      </c>
      <c r="C4077" t="s">
        <v>986</v>
      </c>
      <c r="D4077" t="s">
        <v>959</v>
      </c>
      <c r="E4077">
        <v>21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25">
      <c r="A4078" s="42">
        <v>46273</v>
      </c>
      <c r="B4078">
        <v>14</v>
      </c>
      <c r="C4078" t="s">
        <v>1000</v>
      </c>
      <c r="D4078" t="s">
        <v>981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 s="42">
        <v>46273</v>
      </c>
      <c r="B4079">
        <v>14</v>
      </c>
      <c r="C4079" t="s">
        <v>978</v>
      </c>
      <c r="D4079" t="s">
        <v>963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 s="42">
        <v>46267</v>
      </c>
      <c r="B4080">
        <v>9</v>
      </c>
      <c r="C4080" t="s">
        <v>1001</v>
      </c>
      <c r="D4080" t="s">
        <v>980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 s="42">
        <v>46273</v>
      </c>
      <c r="B4081">
        <v>15</v>
      </c>
      <c r="C4081" t="s">
        <v>986</v>
      </c>
      <c r="D4081" t="s">
        <v>977</v>
      </c>
      <c r="E4081">
        <v>42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 s="42">
        <v>46274</v>
      </c>
      <c r="B4082">
        <v>9</v>
      </c>
      <c r="C4082" t="s">
        <v>964</v>
      </c>
      <c r="D4082" t="s">
        <v>981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 s="42">
        <v>46276</v>
      </c>
      <c r="B4083">
        <v>11</v>
      </c>
      <c r="C4083" t="s">
        <v>1528</v>
      </c>
      <c r="D4083" t="s">
        <v>963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5">
      <c r="A4084" s="42">
        <v>46276</v>
      </c>
      <c r="B4084">
        <v>11</v>
      </c>
      <c r="C4084" t="s">
        <v>986</v>
      </c>
      <c r="D4084" t="s">
        <v>965</v>
      </c>
      <c r="E4084">
        <v>80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 s="42">
        <v>46273</v>
      </c>
      <c r="B4085">
        <v>15</v>
      </c>
      <c r="C4085" t="s">
        <v>962</v>
      </c>
      <c r="D4085" t="s">
        <v>961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 s="42">
        <v>46267</v>
      </c>
      <c r="B4086">
        <v>9</v>
      </c>
      <c r="C4086" t="s">
        <v>960</v>
      </c>
      <c r="D4086" t="s">
        <v>977</v>
      </c>
      <c r="E4086">
        <v>4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5">
      <c r="A4087" s="42">
        <v>46266</v>
      </c>
      <c r="B4087">
        <v>8</v>
      </c>
      <c r="C4087" t="s">
        <v>958</v>
      </c>
      <c r="D4087" t="s">
        <v>961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25">
      <c r="A4088" s="42">
        <v>46267</v>
      </c>
      <c r="B4088">
        <v>9</v>
      </c>
      <c r="C4088" t="s">
        <v>966</v>
      </c>
      <c r="D4088" t="s">
        <v>980</v>
      </c>
      <c r="E4088">
        <v>9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25">
      <c r="A4089" s="42">
        <v>46267</v>
      </c>
      <c r="B4089">
        <v>14</v>
      </c>
      <c r="C4089" t="s">
        <v>966</v>
      </c>
      <c r="D4089" t="s">
        <v>640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25">
      <c r="A4090" s="42">
        <v>46268</v>
      </c>
      <c r="B4090">
        <v>9</v>
      </c>
      <c r="C4090" t="s">
        <v>1085</v>
      </c>
      <c r="D4090" t="s">
        <v>970</v>
      </c>
      <c r="E4090">
        <v>8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25">
      <c r="A4091" s="42">
        <v>46276</v>
      </c>
      <c r="B4091">
        <v>14</v>
      </c>
      <c r="C4091" t="s">
        <v>968</v>
      </c>
      <c r="D4091" t="s">
        <v>980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25">
      <c r="A4092" s="42">
        <v>46266</v>
      </c>
      <c r="B4092">
        <v>14</v>
      </c>
      <c r="C4092" t="s">
        <v>958</v>
      </c>
      <c r="D4092" t="s">
        <v>980</v>
      </c>
      <c r="E4092">
        <v>20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5">
      <c r="A4093" s="42">
        <v>46267</v>
      </c>
      <c r="B4093">
        <v>16</v>
      </c>
      <c r="C4093" t="s">
        <v>999</v>
      </c>
      <c r="D4093" t="s">
        <v>982</v>
      </c>
      <c r="E4093">
        <v>18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25">
      <c r="A4094" s="42">
        <v>46273</v>
      </c>
      <c r="B4094">
        <v>16</v>
      </c>
      <c r="C4094" t="s">
        <v>958</v>
      </c>
      <c r="D4094" t="s">
        <v>3</v>
      </c>
      <c r="E4094">
        <v>8</v>
      </c>
      <c r="F4094">
        <v>8</v>
      </c>
      <c r="G4094">
        <v>8</v>
      </c>
      <c r="H4094">
        <v>0</v>
      </c>
      <c r="I4094">
        <v>0</v>
      </c>
      <c r="J4094">
        <v>0</v>
      </c>
    </row>
    <row r="4095" spans="1:10" x14ac:dyDescent="0.25">
      <c r="A4095" s="42">
        <v>46266</v>
      </c>
      <c r="B4095">
        <v>16</v>
      </c>
      <c r="C4095" t="s">
        <v>986</v>
      </c>
      <c r="D4095" t="s">
        <v>959</v>
      </c>
      <c r="E4095">
        <v>106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25">
      <c r="A4096" s="42">
        <v>46273</v>
      </c>
      <c r="B4096">
        <v>11</v>
      </c>
      <c r="C4096" t="s">
        <v>958</v>
      </c>
      <c r="D4096" t="s">
        <v>961</v>
      </c>
      <c r="E4096">
        <v>6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 s="42">
        <v>46267</v>
      </c>
      <c r="B4097">
        <v>16</v>
      </c>
      <c r="C4097" t="s">
        <v>958</v>
      </c>
      <c r="D4097" t="s">
        <v>980</v>
      </c>
      <c r="E4097">
        <v>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25">
      <c r="A4098" s="42">
        <v>46276</v>
      </c>
      <c r="B4098">
        <v>14</v>
      </c>
      <c r="C4098" t="s">
        <v>962</v>
      </c>
      <c r="D4098" t="s">
        <v>963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5">
      <c r="A4099" s="42">
        <v>46274</v>
      </c>
      <c r="B4099">
        <v>15</v>
      </c>
      <c r="C4099" t="s">
        <v>966</v>
      </c>
      <c r="D4099" t="s">
        <v>3</v>
      </c>
      <c r="E4099">
        <v>24</v>
      </c>
      <c r="F4099">
        <v>24</v>
      </c>
      <c r="G4099">
        <v>22</v>
      </c>
      <c r="H4099">
        <v>0</v>
      </c>
      <c r="I4099">
        <v>0</v>
      </c>
      <c r="J4099">
        <v>0</v>
      </c>
    </row>
    <row r="4100" spans="1:10" x14ac:dyDescent="0.25">
      <c r="A4100" s="42">
        <v>46276</v>
      </c>
      <c r="B4100">
        <v>12</v>
      </c>
      <c r="C4100" t="s">
        <v>962</v>
      </c>
      <c r="D4100" t="s">
        <v>961</v>
      </c>
      <c r="E4100">
        <v>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5">
      <c r="A4101" s="42">
        <v>46276</v>
      </c>
      <c r="B4101">
        <v>12</v>
      </c>
      <c r="C4101" t="s">
        <v>968</v>
      </c>
      <c r="D4101" t="s">
        <v>961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25">
      <c r="A4102" s="42">
        <v>46274</v>
      </c>
      <c r="B4102">
        <v>11</v>
      </c>
      <c r="C4102" t="s">
        <v>986</v>
      </c>
      <c r="D4102" t="s">
        <v>959</v>
      </c>
      <c r="E4102">
        <v>41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 s="42">
        <v>46276</v>
      </c>
      <c r="B4103">
        <v>13</v>
      </c>
      <c r="C4103" t="s">
        <v>964</v>
      </c>
      <c r="D4103" t="s">
        <v>975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 s="42">
        <v>46267</v>
      </c>
      <c r="B4104">
        <v>13</v>
      </c>
      <c r="C4104" t="s">
        <v>999</v>
      </c>
      <c r="D4104" t="s">
        <v>980</v>
      </c>
      <c r="E4104">
        <v>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 s="42">
        <v>46269</v>
      </c>
      <c r="B4105">
        <v>14</v>
      </c>
      <c r="C4105" t="s">
        <v>986</v>
      </c>
      <c r="D4105" t="s">
        <v>970</v>
      </c>
      <c r="E4105">
        <v>7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25">
      <c r="A4106" s="42">
        <v>46274</v>
      </c>
      <c r="B4106">
        <v>13</v>
      </c>
      <c r="C4106" t="s">
        <v>972</v>
      </c>
      <c r="D4106" t="s">
        <v>959</v>
      </c>
      <c r="E4106">
        <v>8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 s="42">
        <v>46275</v>
      </c>
      <c r="B4107">
        <v>8</v>
      </c>
      <c r="C4107" t="s">
        <v>986</v>
      </c>
      <c r="D4107" t="s">
        <v>975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 s="42">
        <v>46275</v>
      </c>
      <c r="B4108">
        <v>11</v>
      </c>
      <c r="C4108" t="s">
        <v>960</v>
      </c>
      <c r="D4108" t="s">
        <v>982</v>
      </c>
      <c r="E4108">
        <v>87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 s="42">
        <v>46276</v>
      </c>
      <c r="B4109">
        <v>16</v>
      </c>
      <c r="C4109" t="s">
        <v>978</v>
      </c>
      <c r="D4109" t="s">
        <v>965</v>
      </c>
      <c r="E4109">
        <v>190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5">
      <c r="A4110" s="42">
        <v>46274</v>
      </c>
      <c r="B4110">
        <v>11</v>
      </c>
      <c r="C4110" t="s">
        <v>998</v>
      </c>
      <c r="D4110" t="s">
        <v>963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25">
      <c r="A4111" s="42">
        <v>46273</v>
      </c>
      <c r="B4111">
        <v>10</v>
      </c>
      <c r="C4111" t="s">
        <v>1015</v>
      </c>
      <c r="D4111" t="s">
        <v>3</v>
      </c>
      <c r="E4111">
        <v>9</v>
      </c>
      <c r="F4111">
        <v>9</v>
      </c>
      <c r="G4111">
        <v>7</v>
      </c>
      <c r="H4111">
        <v>0</v>
      </c>
      <c r="I4111">
        <v>0</v>
      </c>
      <c r="J4111">
        <v>0</v>
      </c>
    </row>
    <row r="4112" spans="1:10" x14ac:dyDescent="0.25">
      <c r="A4112" s="42">
        <v>46267</v>
      </c>
      <c r="B4112">
        <v>9</v>
      </c>
      <c r="C4112" t="s">
        <v>986</v>
      </c>
      <c r="D4112" t="s">
        <v>977</v>
      </c>
      <c r="E4112">
        <v>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25">
      <c r="A4113" s="42">
        <v>46268</v>
      </c>
      <c r="B4113">
        <v>15</v>
      </c>
      <c r="C4113" t="s">
        <v>978</v>
      </c>
      <c r="D4113" t="s">
        <v>967</v>
      </c>
      <c r="E4113">
        <v>60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25">
      <c r="A4114" s="42">
        <v>46276</v>
      </c>
      <c r="B4114">
        <v>11</v>
      </c>
      <c r="C4114" t="s">
        <v>972</v>
      </c>
      <c r="D4114" t="s">
        <v>959</v>
      </c>
      <c r="E4114">
        <v>14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 s="42">
        <v>46268</v>
      </c>
      <c r="B4115">
        <v>15</v>
      </c>
      <c r="C4115" t="s">
        <v>966</v>
      </c>
      <c r="D4115" t="s">
        <v>969</v>
      </c>
      <c r="E4115">
        <v>1</v>
      </c>
      <c r="F4115">
        <v>1</v>
      </c>
      <c r="G4115">
        <v>0</v>
      </c>
      <c r="H4115">
        <v>0</v>
      </c>
      <c r="I4115">
        <v>0</v>
      </c>
      <c r="J4115">
        <v>0</v>
      </c>
    </row>
    <row r="4116" spans="1:10" x14ac:dyDescent="0.25">
      <c r="A4116" s="42">
        <v>46269</v>
      </c>
      <c r="B4116">
        <v>8</v>
      </c>
      <c r="C4116" t="s">
        <v>998</v>
      </c>
      <c r="D4116" t="s">
        <v>640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5">
      <c r="A4117" s="42">
        <v>46275</v>
      </c>
      <c r="B4117">
        <v>9</v>
      </c>
      <c r="C4117" t="s">
        <v>962</v>
      </c>
      <c r="D4117" t="s">
        <v>973</v>
      </c>
      <c r="E4117">
        <v>356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25">
      <c r="A4118" s="42">
        <v>46273</v>
      </c>
      <c r="B4118">
        <v>8</v>
      </c>
      <c r="C4118" t="s">
        <v>1015</v>
      </c>
      <c r="D4118" t="s">
        <v>976</v>
      </c>
      <c r="E4118">
        <v>71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25">
      <c r="A4119" s="42">
        <v>46268</v>
      </c>
      <c r="B4119">
        <v>11</v>
      </c>
      <c r="C4119" t="s">
        <v>964</v>
      </c>
      <c r="D4119" t="s">
        <v>980</v>
      </c>
      <c r="E4119">
        <v>38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25">
      <c r="A4120" s="42">
        <v>46275</v>
      </c>
      <c r="B4120">
        <v>9</v>
      </c>
      <c r="C4120" t="s">
        <v>968</v>
      </c>
      <c r="D4120" t="s">
        <v>981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25">
      <c r="A4121" s="42">
        <v>46269</v>
      </c>
      <c r="B4121">
        <v>10</v>
      </c>
      <c r="C4121" t="s">
        <v>978</v>
      </c>
      <c r="D4121" t="s">
        <v>965</v>
      </c>
      <c r="E4121">
        <v>112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25">
      <c r="A4122" s="42">
        <v>46273</v>
      </c>
      <c r="B4122">
        <v>13</v>
      </c>
      <c r="C4122" t="s">
        <v>958</v>
      </c>
      <c r="D4122" t="s">
        <v>965</v>
      </c>
      <c r="E4122">
        <v>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25">
      <c r="A4123" s="42">
        <v>46275</v>
      </c>
      <c r="B4123">
        <v>17</v>
      </c>
      <c r="C4123" t="s">
        <v>962</v>
      </c>
      <c r="D4123" t="s">
        <v>970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25">
      <c r="A4124" s="42">
        <v>46267</v>
      </c>
      <c r="B4124">
        <v>10</v>
      </c>
      <c r="C4124" t="s">
        <v>966</v>
      </c>
      <c r="D4124" t="s">
        <v>980</v>
      </c>
      <c r="E4124">
        <v>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 s="42">
        <v>46276</v>
      </c>
      <c r="B4125">
        <v>11</v>
      </c>
      <c r="C4125" t="s">
        <v>1015</v>
      </c>
      <c r="D4125" t="s">
        <v>965</v>
      </c>
      <c r="E4125">
        <v>117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25">
      <c r="A4126" s="42">
        <v>46276</v>
      </c>
      <c r="B4126">
        <v>13</v>
      </c>
      <c r="C4126" t="s">
        <v>1015</v>
      </c>
      <c r="D4126" t="s">
        <v>974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 s="42">
        <v>46268</v>
      </c>
      <c r="B4127">
        <v>8</v>
      </c>
      <c r="C4127" t="s">
        <v>1001</v>
      </c>
      <c r="D4127" t="s">
        <v>976</v>
      </c>
      <c r="E4127">
        <v>57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25">
      <c r="A4128" s="42">
        <v>46275</v>
      </c>
      <c r="B4128">
        <v>11</v>
      </c>
      <c r="C4128" t="s">
        <v>958</v>
      </c>
      <c r="D4128" t="s">
        <v>961</v>
      </c>
      <c r="E4128">
        <v>5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 s="42">
        <v>46276</v>
      </c>
      <c r="B4129">
        <v>9</v>
      </c>
      <c r="C4129" t="s">
        <v>968</v>
      </c>
      <c r="D4129" t="s">
        <v>967</v>
      </c>
      <c r="E4129">
        <v>125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 s="42">
        <v>46266</v>
      </c>
      <c r="B4130">
        <v>11</v>
      </c>
      <c r="C4130" t="s">
        <v>986</v>
      </c>
      <c r="D4130" t="s">
        <v>967</v>
      </c>
      <c r="E4130">
        <v>120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 s="42">
        <v>46274</v>
      </c>
      <c r="B4131">
        <v>14</v>
      </c>
      <c r="C4131" t="s">
        <v>998</v>
      </c>
      <c r="D4131" t="s">
        <v>965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 s="42">
        <v>46267</v>
      </c>
      <c r="B4132">
        <v>13</v>
      </c>
      <c r="C4132" t="s">
        <v>960</v>
      </c>
      <c r="D4132" t="s">
        <v>1002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 s="42">
        <v>46273</v>
      </c>
      <c r="B4133">
        <v>16</v>
      </c>
      <c r="C4133" t="s">
        <v>962</v>
      </c>
      <c r="D4133" t="s">
        <v>976</v>
      </c>
      <c r="E4133">
        <v>747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25">
      <c r="A4134" s="42">
        <v>46274</v>
      </c>
      <c r="B4134">
        <v>11</v>
      </c>
      <c r="C4134" t="s">
        <v>962</v>
      </c>
      <c r="D4134" t="s">
        <v>965</v>
      </c>
      <c r="E4134">
        <v>36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5">
      <c r="A4135" s="42">
        <v>46269</v>
      </c>
      <c r="B4135">
        <v>10</v>
      </c>
      <c r="C4135" t="s">
        <v>1000</v>
      </c>
      <c r="D4135" t="s">
        <v>965</v>
      </c>
      <c r="E4135">
        <v>52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 s="42">
        <v>46266</v>
      </c>
      <c r="B4136">
        <v>8</v>
      </c>
      <c r="C4136" t="s">
        <v>966</v>
      </c>
      <c r="D4136" t="s">
        <v>982</v>
      </c>
      <c r="E4136">
        <v>682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5">
      <c r="A4137" s="42">
        <v>46275</v>
      </c>
      <c r="B4137">
        <v>16</v>
      </c>
      <c r="C4137" t="s">
        <v>1015</v>
      </c>
      <c r="D4137" t="s">
        <v>973</v>
      </c>
      <c r="E4137">
        <v>126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5">
      <c r="A4138" s="42">
        <v>46276</v>
      </c>
      <c r="B4138">
        <v>9</v>
      </c>
      <c r="C4138" t="s">
        <v>966</v>
      </c>
      <c r="D4138" t="s">
        <v>965</v>
      </c>
      <c r="E4138">
        <v>69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 s="42">
        <v>46273</v>
      </c>
      <c r="B4139">
        <v>8</v>
      </c>
      <c r="C4139" t="s">
        <v>1098</v>
      </c>
      <c r="D4139" t="s">
        <v>967</v>
      </c>
      <c r="E4139">
        <v>22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5">
      <c r="A4140" s="42">
        <v>46268</v>
      </c>
      <c r="B4140">
        <v>13</v>
      </c>
      <c r="C4140" t="s">
        <v>958</v>
      </c>
      <c r="D4140" t="s">
        <v>980</v>
      </c>
      <c r="E4140">
        <v>11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 s="42">
        <v>46269</v>
      </c>
      <c r="B4141">
        <v>11</v>
      </c>
      <c r="C4141" t="s">
        <v>962</v>
      </c>
      <c r="D4141" t="s">
        <v>980</v>
      </c>
      <c r="E4141">
        <v>6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 s="42">
        <v>46275</v>
      </c>
      <c r="B4142">
        <v>16</v>
      </c>
      <c r="C4142" t="s">
        <v>962</v>
      </c>
      <c r="D4142" t="s">
        <v>977</v>
      </c>
      <c r="E4142">
        <v>7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5">
      <c r="A4143" s="42">
        <v>46275</v>
      </c>
      <c r="B4143">
        <v>15</v>
      </c>
      <c r="C4143" t="s">
        <v>972</v>
      </c>
      <c r="D4143" t="s">
        <v>965</v>
      </c>
      <c r="E4143">
        <v>6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 s="42">
        <v>46269</v>
      </c>
      <c r="B4144">
        <v>9</v>
      </c>
      <c r="C4144" t="s">
        <v>998</v>
      </c>
      <c r="D4144" t="s">
        <v>640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 s="42">
        <v>46266</v>
      </c>
      <c r="B4145">
        <v>13</v>
      </c>
      <c r="C4145" t="s">
        <v>999</v>
      </c>
      <c r="D4145" t="s">
        <v>640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25">
      <c r="A4146" s="42">
        <v>46267</v>
      </c>
      <c r="B4146">
        <v>14</v>
      </c>
      <c r="C4146" t="s">
        <v>958</v>
      </c>
      <c r="D4146" t="s">
        <v>977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 s="42">
        <v>46268</v>
      </c>
      <c r="B4147">
        <v>10</v>
      </c>
      <c r="C4147" t="s">
        <v>978</v>
      </c>
      <c r="D4147" t="s">
        <v>3</v>
      </c>
      <c r="E4147">
        <v>14</v>
      </c>
      <c r="F4147">
        <v>14</v>
      </c>
      <c r="G4147">
        <v>11</v>
      </c>
      <c r="H4147">
        <v>0</v>
      </c>
      <c r="I4147">
        <v>1</v>
      </c>
      <c r="J4147">
        <v>0</v>
      </c>
    </row>
    <row r="4148" spans="1:10" x14ac:dyDescent="0.25">
      <c r="A4148" s="42">
        <v>46274</v>
      </c>
      <c r="B4148">
        <v>10</v>
      </c>
      <c r="C4148" t="s">
        <v>958</v>
      </c>
      <c r="D4148" t="s">
        <v>976</v>
      </c>
      <c r="E4148">
        <v>785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5">
      <c r="A4149" s="42">
        <v>46266</v>
      </c>
      <c r="B4149">
        <v>14</v>
      </c>
      <c r="C4149" t="s">
        <v>972</v>
      </c>
      <c r="D4149" t="s">
        <v>971</v>
      </c>
      <c r="E4149">
        <v>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25">
      <c r="A4150" s="42">
        <v>46266</v>
      </c>
      <c r="B4150">
        <v>12</v>
      </c>
      <c r="C4150" t="s">
        <v>1001</v>
      </c>
      <c r="D4150" t="s">
        <v>640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 s="42">
        <v>46269</v>
      </c>
      <c r="B4151">
        <v>9</v>
      </c>
      <c r="C4151" t="s">
        <v>1015</v>
      </c>
      <c r="D4151" t="s">
        <v>975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 s="42">
        <v>46274</v>
      </c>
      <c r="B4152">
        <v>10</v>
      </c>
      <c r="C4152" t="s">
        <v>962</v>
      </c>
      <c r="D4152" t="s">
        <v>959</v>
      </c>
      <c r="E4152">
        <v>107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 s="42">
        <v>46274</v>
      </c>
      <c r="B4153">
        <v>16</v>
      </c>
      <c r="C4153" t="s">
        <v>972</v>
      </c>
      <c r="D4153" t="s">
        <v>970</v>
      </c>
      <c r="E4153">
        <v>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25">
      <c r="A4154" s="42">
        <v>46266</v>
      </c>
      <c r="B4154">
        <v>14</v>
      </c>
      <c r="C4154" t="s">
        <v>1085</v>
      </c>
      <c r="D4154" t="s">
        <v>640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 s="42">
        <v>46268</v>
      </c>
      <c r="B4155">
        <v>11</v>
      </c>
      <c r="C4155" t="s">
        <v>972</v>
      </c>
      <c r="D4155" t="s">
        <v>3</v>
      </c>
      <c r="E4155">
        <v>13</v>
      </c>
      <c r="F4155">
        <v>13</v>
      </c>
      <c r="G4155">
        <v>7</v>
      </c>
      <c r="H4155">
        <v>6</v>
      </c>
      <c r="I4155">
        <v>1</v>
      </c>
      <c r="J4155">
        <v>1</v>
      </c>
    </row>
    <row r="4156" spans="1:10" x14ac:dyDescent="0.25">
      <c r="A4156" s="42">
        <v>46267</v>
      </c>
      <c r="B4156">
        <v>10</v>
      </c>
      <c r="C4156" t="s">
        <v>1098</v>
      </c>
      <c r="D4156" t="s">
        <v>976</v>
      </c>
      <c r="E4156">
        <v>983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 s="42">
        <v>46267</v>
      </c>
      <c r="B4157">
        <v>13</v>
      </c>
      <c r="C4157" t="s">
        <v>960</v>
      </c>
      <c r="D4157" t="s">
        <v>969</v>
      </c>
      <c r="E4157">
        <v>2</v>
      </c>
      <c r="F4157">
        <v>2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 s="42">
        <v>46276</v>
      </c>
      <c r="B4158">
        <v>14</v>
      </c>
      <c r="C4158" t="s">
        <v>964</v>
      </c>
      <c r="D4158" t="s">
        <v>965</v>
      </c>
      <c r="E4158">
        <v>160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25">
      <c r="A4159" s="42">
        <v>46266</v>
      </c>
      <c r="B4159">
        <v>12</v>
      </c>
      <c r="C4159" t="s">
        <v>962</v>
      </c>
      <c r="D4159" t="s">
        <v>963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25">
      <c r="A4160" s="42">
        <v>46276</v>
      </c>
      <c r="B4160">
        <v>9</v>
      </c>
      <c r="C4160" t="s">
        <v>998</v>
      </c>
      <c r="D4160" t="s">
        <v>970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25">
      <c r="A4161" s="42">
        <v>46276</v>
      </c>
      <c r="B4161">
        <v>13</v>
      </c>
      <c r="C4161" t="s">
        <v>966</v>
      </c>
      <c r="D4161" t="s">
        <v>980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25">
      <c r="A4162" s="42">
        <v>46266</v>
      </c>
      <c r="B4162">
        <v>16</v>
      </c>
      <c r="C4162" t="s">
        <v>964</v>
      </c>
      <c r="D4162" t="s">
        <v>967</v>
      </c>
      <c r="E4162">
        <v>459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5">
      <c r="A4163" s="42">
        <v>46267</v>
      </c>
      <c r="B4163">
        <v>14</v>
      </c>
      <c r="C4163" t="s">
        <v>958</v>
      </c>
      <c r="D4163" t="s">
        <v>969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 s="42">
        <v>46274</v>
      </c>
      <c r="B4164">
        <v>11</v>
      </c>
      <c r="C4164" t="s">
        <v>958</v>
      </c>
      <c r="D4164" t="s">
        <v>982</v>
      </c>
      <c r="E4164">
        <v>491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5">
      <c r="A4165" s="42">
        <v>46275</v>
      </c>
      <c r="B4165">
        <v>8</v>
      </c>
      <c r="C4165" t="s">
        <v>972</v>
      </c>
      <c r="D4165" t="s">
        <v>640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 s="42">
        <v>46275</v>
      </c>
      <c r="B4166">
        <v>17</v>
      </c>
      <c r="C4166" t="s">
        <v>978</v>
      </c>
      <c r="D4166" t="s">
        <v>959</v>
      </c>
      <c r="E4166">
        <v>3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 s="42">
        <v>46267</v>
      </c>
      <c r="B4167">
        <v>13</v>
      </c>
      <c r="C4167" t="s">
        <v>964</v>
      </c>
      <c r="D4167" t="s">
        <v>977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 s="42">
        <v>46267</v>
      </c>
      <c r="B4168">
        <v>15</v>
      </c>
      <c r="C4168" t="s">
        <v>1001</v>
      </c>
      <c r="D4168" t="s">
        <v>983</v>
      </c>
      <c r="E4168">
        <v>3</v>
      </c>
      <c r="F4168">
        <v>3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 s="42">
        <v>46275</v>
      </c>
      <c r="B4169">
        <v>11</v>
      </c>
      <c r="C4169" t="s">
        <v>986</v>
      </c>
      <c r="D4169" t="s">
        <v>3</v>
      </c>
      <c r="E4169">
        <v>14</v>
      </c>
      <c r="F4169">
        <v>14</v>
      </c>
      <c r="G4169">
        <v>11</v>
      </c>
      <c r="H4169">
        <v>2</v>
      </c>
      <c r="I4169">
        <v>0</v>
      </c>
      <c r="J4169">
        <v>0</v>
      </c>
    </row>
    <row r="4170" spans="1:10" x14ac:dyDescent="0.25">
      <c r="A4170" s="42">
        <v>46275</v>
      </c>
      <c r="B4170">
        <v>14</v>
      </c>
      <c r="C4170" t="s">
        <v>998</v>
      </c>
      <c r="D4170" t="s">
        <v>983</v>
      </c>
      <c r="E4170">
        <v>1</v>
      </c>
      <c r="F4170">
        <v>1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 s="42">
        <v>46266</v>
      </c>
      <c r="B4171">
        <v>10</v>
      </c>
      <c r="C4171" t="s">
        <v>978</v>
      </c>
      <c r="D4171" t="s">
        <v>980</v>
      </c>
      <c r="E4171">
        <v>3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 s="42">
        <v>46269</v>
      </c>
      <c r="B4172">
        <v>14</v>
      </c>
      <c r="C4172" t="s">
        <v>986</v>
      </c>
      <c r="D4172" t="s">
        <v>3</v>
      </c>
      <c r="E4172">
        <v>25</v>
      </c>
      <c r="F4172">
        <v>25</v>
      </c>
      <c r="G4172">
        <v>16</v>
      </c>
      <c r="H4172">
        <v>6</v>
      </c>
      <c r="I4172">
        <v>0</v>
      </c>
      <c r="J4172">
        <v>0</v>
      </c>
    </row>
    <row r="4173" spans="1:10" x14ac:dyDescent="0.25">
      <c r="A4173" s="42">
        <v>46274</v>
      </c>
      <c r="B4173">
        <v>9</v>
      </c>
      <c r="C4173" t="s">
        <v>998</v>
      </c>
      <c r="D4173" t="s">
        <v>959</v>
      </c>
      <c r="E4173">
        <v>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25">
      <c r="A4174" s="42">
        <v>46274</v>
      </c>
      <c r="B4174">
        <v>11</v>
      </c>
      <c r="C4174" t="s">
        <v>960</v>
      </c>
      <c r="D4174" t="s">
        <v>982</v>
      </c>
      <c r="E4174">
        <v>99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 s="42">
        <v>46276</v>
      </c>
      <c r="B4175">
        <v>14</v>
      </c>
      <c r="C4175" t="s">
        <v>978</v>
      </c>
      <c r="D4175" t="s">
        <v>961</v>
      </c>
      <c r="E4175">
        <v>4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5">
      <c r="A4176" s="42">
        <v>46267</v>
      </c>
      <c r="B4176">
        <v>13</v>
      </c>
      <c r="C4176" t="s">
        <v>978</v>
      </c>
      <c r="D4176" t="s">
        <v>982</v>
      </c>
      <c r="E4176">
        <v>243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 s="42">
        <v>46273</v>
      </c>
      <c r="B4177">
        <v>13</v>
      </c>
      <c r="C4177" t="s">
        <v>978</v>
      </c>
      <c r="D4177" t="s">
        <v>975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 s="42">
        <v>46275</v>
      </c>
      <c r="B4178">
        <v>8</v>
      </c>
      <c r="C4178" t="s">
        <v>962</v>
      </c>
      <c r="D4178" t="s">
        <v>961</v>
      </c>
      <c r="E4178">
        <v>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 s="42">
        <v>46267</v>
      </c>
      <c r="B4179">
        <v>12</v>
      </c>
      <c r="C4179" t="s">
        <v>1098</v>
      </c>
      <c r="D4179" t="s">
        <v>965</v>
      </c>
      <c r="E4179">
        <v>49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5">
      <c r="A4180" s="42">
        <v>46274</v>
      </c>
      <c r="B4180">
        <v>12</v>
      </c>
      <c r="C4180" t="s">
        <v>966</v>
      </c>
      <c r="D4180" t="s">
        <v>959</v>
      </c>
      <c r="E4180">
        <v>167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 s="42">
        <v>46274</v>
      </c>
      <c r="B4181">
        <v>13</v>
      </c>
      <c r="C4181" t="s">
        <v>962</v>
      </c>
      <c r="D4181" t="s">
        <v>640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5">
      <c r="A4182" s="42">
        <v>46268</v>
      </c>
      <c r="B4182">
        <v>15</v>
      </c>
      <c r="C4182" t="s">
        <v>964</v>
      </c>
      <c r="D4182" t="s">
        <v>979</v>
      </c>
      <c r="E4182">
        <v>7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25">
      <c r="A4183" s="42">
        <v>46267</v>
      </c>
      <c r="B4183">
        <v>14</v>
      </c>
      <c r="C4183" t="s">
        <v>1098</v>
      </c>
      <c r="D4183" t="s">
        <v>965</v>
      </c>
      <c r="E4183">
        <v>15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25">
      <c r="A4184" s="42">
        <v>46274</v>
      </c>
      <c r="B4184">
        <v>16</v>
      </c>
      <c r="C4184" t="s">
        <v>960</v>
      </c>
      <c r="D4184" t="s">
        <v>982</v>
      </c>
      <c r="E4184">
        <v>60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25">
      <c r="A4185" s="42">
        <v>46275</v>
      </c>
      <c r="B4185">
        <v>13</v>
      </c>
      <c r="C4185" t="s">
        <v>986</v>
      </c>
      <c r="D4185" t="s">
        <v>640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25">
      <c r="A4186" s="42">
        <v>46275</v>
      </c>
      <c r="B4186">
        <v>9</v>
      </c>
      <c r="C4186" t="s">
        <v>960</v>
      </c>
      <c r="D4186" t="s">
        <v>969</v>
      </c>
      <c r="E4186">
        <v>1</v>
      </c>
      <c r="F4186">
        <v>1</v>
      </c>
      <c r="G4186">
        <v>0</v>
      </c>
      <c r="H4186">
        <v>0</v>
      </c>
      <c r="I4186">
        <v>0</v>
      </c>
      <c r="J4186">
        <v>0</v>
      </c>
    </row>
    <row r="4187" spans="1:10" x14ac:dyDescent="0.25">
      <c r="A4187" s="42">
        <v>46268</v>
      </c>
      <c r="B4187">
        <v>11</v>
      </c>
      <c r="C4187" t="s">
        <v>964</v>
      </c>
      <c r="D4187" t="s">
        <v>963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5">
      <c r="A4188" s="42">
        <v>46269</v>
      </c>
      <c r="B4188">
        <v>9</v>
      </c>
      <c r="C4188" t="s">
        <v>972</v>
      </c>
      <c r="D4188" t="s">
        <v>971</v>
      </c>
      <c r="E4188">
        <v>3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5">
      <c r="A4189" s="42">
        <v>46267</v>
      </c>
      <c r="B4189">
        <v>11</v>
      </c>
      <c r="C4189" t="s">
        <v>986</v>
      </c>
      <c r="D4189" t="s">
        <v>959</v>
      </c>
      <c r="E4189">
        <v>55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25">
      <c r="A4190" s="42">
        <v>46268</v>
      </c>
      <c r="B4190">
        <v>15</v>
      </c>
      <c r="C4190" t="s">
        <v>978</v>
      </c>
      <c r="D4190" t="s">
        <v>971</v>
      </c>
      <c r="E4190">
        <v>6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25">
      <c r="A4191" s="42">
        <v>46273</v>
      </c>
      <c r="B4191">
        <v>16</v>
      </c>
      <c r="C4191" t="s">
        <v>986</v>
      </c>
      <c r="D4191" t="s">
        <v>965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 s="42">
        <v>46269</v>
      </c>
      <c r="B4192">
        <v>14</v>
      </c>
      <c r="C4192" t="s">
        <v>964</v>
      </c>
      <c r="D4192" t="s">
        <v>1002</v>
      </c>
      <c r="E4192">
        <v>1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25">
      <c r="A4193" s="42">
        <v>46276</v>
      </c>
      <c r="B4193">
        <v>10</v>
      </c>
      <c r="C4193" t="s">
        <v>966</v>
      </c>
      <c r="D4193" t="s">
        <v>967</v>
      </c>
      <c r="E4193">
        <v>276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5">
      <c r="A4194" s="42">
        <v>46266</v>
      </c>
      <c r="B4194">
        <v>11</v>
      </c>
      <c r="C4194" t="s">
        <v>1015</v>
      </c>
      <c r="D4194" t="s">
        <v>971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 s="42">
        <v>46268</v>
      </c>
      <c r="B4195">
        <v>11</v>
      </c>
      <c r="C4195" t="s">
        <v>972</v>
      </c>
      <c r="D4195" t="s">
        <v>974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25">
      <c r="A4196" s="42">
        <v>46274</v>
      </c>
      <c r="B4196">
        <v>10</v>
      </c>
      <c r="C4196" t="s">
        <v>968</v>
      </c>
      <c r="D4196" t="s">
        <v>3</v>
      </c>
      <c r="E4196">
        <v>9</v>
      </c>
      <c r="F4196">
        <v>9</v>
      </c>
      <c r="G4196">
        <v>5</v>
      </c>
      <c r="H4196">
        <v>0</v>
      </c>
      <c r="I4196">
        <v>0</v>
      </c>
      <c r="J4196">
        <v>0</v>
      </c>
    </row>
    <row r="4197" spans="1:10" x14ac:dyDescent="0.25">
      <c r="A4197" s="42">
        <v>46267</v>
      </c>
      <c r="B4197">
        <v>11</v>
      </c>
      <c r="C4197" t="s">
        <v>978</v>
      </c>
      <c r="D4197" t="s">
        <v>979</v>
      </c>
      <c r="E4197">
        <v>6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25">
      <c r="A4198" s="42">
        <v>46268</v>
      </c>
      <c r="B4198">
        <v>16</v>
      </c>
      <c r="C4198" t="s">
        <v>972</v>
      </c>
      <c r="D4198" t="s">
        <v>979</v>
      </c>
      <c r="E4198">
        <v>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 s="42">
        <v>46266</v>
      </c>
      <c r="B4199">
        <v>14</v>
      </c>
      <c r="C4199" t="s">
        <v>960</v>
      </c>
      <c r="D4199" t="s">
        <v>969</v>
      </c>
      <c r="E4199">
        <v>4</v>
      </c>
      <c r="F4199">
        <v>4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 s="42">
        <v>46266</v>
      </c>
      <c r="B4200">
        <v>9</v>
      </c>
      <c r="C4200" t="s">
        <v>972</v>
      </c>
      <c r="D4200" t="s">
        <v>973</v>
      </c>
      <c r="E4200">
        <v>19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 s="42">
        <v>46273</v>
      </c>
      <c r="B4201">
        <v>16</v>
      </c>
      <c r="C4201" t="s">
        <v>966</v>
      </c>
      <c r="D4201" t="s">
        <v>963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 s="42">
        <v>46268</v>
      </c>
      <c r="B4202">
        <v>9</v>
      </c>
      <c r="C4202" t="s">
        <v>998</v>
      </c>
      <c r="D4202" t="s">
        <v>640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 s="42">
        <v>46266</v>
      </c>
      <c r="B4203">
        <v>11</v>
      </c>
      <c r="C4203" t="s">
        <v>1098</v>
      </c>
      <c r="D4203" t="s">
        <v>976</v>
      </c>
      <c r="E4203">
        <v>315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 s="42">
        <v>46275</v>
      </c>
      <c r="B4204">
        <v>16</v>
      </c>
      <c r="C4204" t="s">
        <v>966</v>
      </c>
      <c r="D4204" t="s">
        <v>640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 s="42">
        <v>46275</v>
      </c>
      <c r="B4205">
        <v>13</v>
      </c>
      <c r="C4205" t="s">
        <v>960</v>
      </c>
      <c r="D4205" t="s">
        <v>967</v>
      </c>
      <c r="E4205">
        <v>69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 s="42">
        <v>46273</v>
      </c>
      <c r="B4206">
        <v>14</v>
      </c>
      <c r="C4206" t="s">
        <v>1098</v>
      </c>
      <c r="D4206" t="s">
        <v>976</v>
      </c>
      <c r="E4206">
        <v>34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 s="42">
        <v>46269</v>
      </c>
      <c r="B4207">
        <v>16</v>
      </c>
      <c r="C4207" t="s">
        <v>966</v>
      </c>
      <c r="D4207" t="s">
        <v>970</v>
      </c>
      <c r="E4207">
        <v>19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25">
      <c r="A4208" s="42">
        <v>46268</v>
      </c>
      <c r="B4208">
        <v>12</v>
      </c>
      <c r="C4208" t="s">
        <v>972</v>
      </c>
      <c r="D4208" t="s">
        <v>971</v>
      </c>
      <c r="E4208">
        <v>7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 s="42">
        <v>46276</v>
      </c>
      <c r="B4209">
        <v>11</v>
      </c>
      <c r="C4209" t="s">
        <v>968</v>
      </c>
      <c r="D4209" t="s">
        <v>971</v>
      </c>
      <c r="E4209">
        <v>8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25">
      <c r="A4210" s="42">
        <v>46266</v>
      </c>
      <c r="B4210">
        <v>11</v>
      </c>
      <c r="C4210" t="s">
        <v>1000</v>
      </c>
      <c r="D4210" t="s">
        <v>973</v>
      </c>
      <c r="E4210">
        <v>117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25">
      <c r="A4211" s="42">
        <v>46273</v>
      </c>
      <c r="B4211">
        <v>10</v>
      </c>
      <c r="C4211" t="s">
        <v>966</v>
      </c>
      <c r="D4211" t="s">
        <v>981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25">
      <c r="A4212" s="42">
        <v>46276</v>
      </c>
      <c r="B4212">
        <v>9</v>
      </c>
      <c r="C4212" t="s">
        <v>978</v>
      </c>
      <c r="D4212" t="s">
        <v>982</v>
      </c>
      <c r="E4212">
        <v>1717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25">
      <c r="A4213" s="42">
        <v>46266</v>
      </c>
      <c r="B4213">
        <v>11</v>
      </c>
      <c r="C4213" t="s">
        <v>972</v>
      </c>
      <c r="D4213" t="s">
        <v>976</v>
      </c>
      <c r="E4213">
        <v>15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25">
      <c r="A4214" s="42">
        <v>46266</v>
      </c>
      <c r="B4214">
        <v>12</v>
      </c>
      <c r="C4214" t="s">
        <v>1098</v>
      </c>
      <c r="D4214" t="s">
        <v>963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 s="42">
        <v>46269</v>
      </c>
      <c r="B4215">
        <v>10</v>
      </c>
      <c r="C4215" t="s">
        <v>972</v>
      </c>
      <c r="D4215" t="s">
        <v>975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 s="42">
        <v>46269</v>
      </c>
      <c r="B4216">
        <v>11</v>
      </c>
      <c r="C4216" t="s">
        <v>966</v>
      </c>
      <c r="D4216" t="s">
        <v>961</v>
      </c>
      <c r="E4216">
        <v>8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 s="42">
        <v>46268</v>
      </c>
      <c r="B4217">
        <v>10</v>
      </c>
      <c r="C4217" t="s">
        <v>1000</v>
      </c>
      <c r="D4217" t="s">
        <v>640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 s="42">
        <v>46269</v>
      </c>
      <c r="B4218">
        <v>14</v>
      </c>
      <c r="C4218" t="s">
        <v>986</v>
      </c>
      <c r="D4218" t="s">
        <v>982</v>
      </c>
      <c r="E4218">
        <v>169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 s="42">
        <v>46275</v>
      </c>
      <c r="B4219">
        <v>14</v>
      </c>
      <c r="C4219" t="s">
        <v>986</v>
      </c>
      <c r="D4219" t="s">
        <v>967</v>
      </c>
      <c r="E4219">
        <v>162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25">
      <c r="A4220" s="42">
        <v>46269</v>
      </c>
      <c r="B4220">
        <v>14</v>
      </c>
      <c r="C4220" t="s">
        <v>1000</v>
      </c>
      <c r="D4220" t="s">
        <v>973</v>
      </c>
      <c r="E4220">
        <v>29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 s="42">
        <v>46275</v>
      </c>
      <c r="B4221">
        <v>12</v>
      </c>
      <c r="C4221" t="s">
        <v>978</v>
      </c>
      <c r="D4221" t="s">
        <v>983</v>
      </c>
      <c r="E4221">
        <v>2</v>
      </c>
      <c r="F4221">
        <v>2</v>
      </c>
      <c r="G4221">
        <v>0</v>
      </c>
      <c r="H4221">
        <v>0</v>
      </c>
      <c r="I4221">
        <v>0</v>
      </c>
      <c r="J4221">
        <v>0</v>
      </c>
    </row>
    <row r="4222" spans="1:10" x14ac:dyDescent="0.25">
      <c r="A4222" s="42">
        <v>46267</v>
      </c>
      <c r="B4222">
        <v>8</v>
      </c>
      <c r="C4222" t="s">
        <v>1001</v>
      </c>
      <c r="D4222" t="s">
        <v>977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 s="42">
        <v>46276</v>
      </c>
      <c r="B4223">
        <v>13</v>
      </c>
      <c r="C4223" t="s">
        <v>1015</v>
      </c>
      <c r="D4223" t="s">
        <v>959</v>
      </c>
      <c r="E4223">
        <v>41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 s="42">
        <v>46266</v>
      </c>
      <c r="B4224">
        <v>11</v>
      </c>
      <c r="C4224" t="s">
        <v>1015</v>
      </c>
      <c r="D4224" t="s">
        <v>963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 s="42">
        <v>46274</v>
      </c>
      <c r="B4225">
        <v>15</v>
      </c>
      <c r="C4225" t="s">
        <v>964</v>
      </c>
      <c r="D4225" t="s">
        <v>975</v>
      </c>
      <c r="E4225">
        <v>6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 s="42">
        <v>46273</v>
      </c>
      <c r="B4226">
        <v>9</v>
      </c>
      <c r="C4226" t="s">
        <v>964</v>
      </c>
      <c r="D4226" t="s">
        <v>965</v>
      </c>
      <c r="E4226">
        <v>137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 s="42">
        <v>46273</v>
      </c>
      <c r="B4227">
        <v>16</v>
      </c>
      <c r="C4227" t="s">
        <v>966</v>
      </c>
      <c r="D4227" t="s">
        <v>3</v>
      </c>
      <c r="E4227">
        <v>10</v>
      </c>
      <c r="F4227">
        <v>10</v>
      </c>
      <c r="G4227">
        <v>8</v>
      </c>
      <c r="H4227">
        <v>2</v>
      </c>
      <c r="I4227">
        <v>0</v>
      </c>
      <c r="J4227">
        <v>0</v>
      </c>
    </row>
    <row r="4228" spans="1:10" x14ac:dyDescent="0.25">
      <c r="A4228" s="42">
        <v>46273</v>
      </c>
      <c r="B4228">
        <v>14</v>
      </c>
      <c r="C4228" t="s">
        <v>962</v>
      </c>
      <c r="D4228" t="s">
        <v>961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 s="42">
        <v>46266</v>
      </c>
      <c r="B4229">
        <v>15</v>
      </c>
      <c r="C4229" t="s">
        <v>958</v>
      </c>
      <c r="D4229" t="s">
        <v>961</v>
      </c>
      <c r="E4229">
        <v>5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 s="42">
        <v>46275</v>
      </c>
      <c r="B4230">
        <v>15</v>
      </c>
      <c r="C4230" t="s">
        <v>1098</v>
      </c>
      <c r="D4230" t="s">
        <v>982</v>
      </c>
      <c r="E4230">
        <v>40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 s="42">
        <v>46266</v>
      </c>
      <c r="B4231">
        <v>15</v>
      </c>
      <c r="C4231" t="s">
        <v>966</v>
      </c>
      <c r="D4231" t="s">
        <v>977</v>
      </c>
      <c r="E4231">
        <v>20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 s="42">
        <v>46268</v>
      </c>
      <c r="B4232">
        <v>13</v>
      </c>
      <c r="C4232" t="s">
        <v>964</v>
      </c>
      <c r="D4232" t="s">
        <v>976</v>
      </c>
      <c r="E4232">
        <v>80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 s="42">
        <v>46274</v>
      </c>
      <c r="B4233">
        <v>8</v>
      </c>
      <c r="C4233" t="s">
        <v>968</v>
      </c>
      <c r="D4233" t="s">
        <v>976</v>
      </c>
      <c r="E4233">
        <v>231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 s="42">
        <v>46276</v>
      </c>
      <c r="B4234">
        <v>8</v>
      </c>
      <c r="C4234" t="s">
        <v>964</v>
      </c>
      <c r="D4234" t="s">
        <v>976</v>
      </c>
      <c r="E4234">
        <v>743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 s="42">
        <v>46276</v>
      </c>
      <c r="B4235">
        <v>14</v>
      </c>
      <c r="C4235" t="s">
        <v>978</v>
      </c>
      <c r="D4235" t="s">
        <v>969</v>
      </c>
      <c r="E4235">
        <v>1</v>
      </c>
      <c r="F4235">
        <v>1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 s="42">
        <v>46267</v>
      </c>
      <c r="B4236">
        <v>10</v>
      </c>
      <c r="C4236" t="s">
        <v>964</v>
      </c>
      <c r="D4236" t="s">
        <v>977</v>
      </c>
      <c r="E4236">
        <v>44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 s="42">
        <v>46274</v>
      </c>
      <c r="B4237">
        <v>16</v>
      </c>
      <c r="C4237" t="s">
        <v>978</v>
      </c>
      <c r="D4237" t="s">
        <v>985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 s="42">
        <v>46267</v>
      </c>
      <c r="B4238">
        <v>14</v>
      </c>
      <c r="C4238" t="s">
        <v>978</v>
      </c>
      <c r="D4238" t="s">
        <v>977</v>
      </c>
      <c r="E4238">
        <v>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 s="42">
        <v>46266</v>
      </c>
      <c r="B4239">
        <v>10</v>
      </c>
      <c r="C4239" t="s">
        <v>962</v>
      </c>
      <c r="D4239" t="s">
        <v>973</v>
      </c>
      <c r="E4239">
        <v>297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 s="42">
        <v>46273</v>
      </c>
      <c r="B4240">
        <v>12</v>
      </c>
      <c r="C4240" t="s">
        <v>972</v>
      </c>
      <c r="D4240" t="s">
        <v>3</v>
      </c>
      <c r="E4240">
        <v>21</v>
      </c>
      <c r="F4240">
        <v>21</v>
      </c>
      <c r="G4240">
        <v>5</v>
      </c>
      <c r="H4240">
        <v>16</v>
      </c>
      <c r="I4240">
        <v>0</v>
      </c>
      <c r="J4240">
        <v>0</v>
      </c>
    </row>
    <row r="4241" spans="1:10" x14ac:dyDescent="0.25">
      <c r="A4241" s="42">
        <v>46267</v>
      </c>
      <c r="B4241">
        <v>9</v>
      </c>
      <c r="C4241" t="s">
        <v>1001</v>
      </c>
      <c r="D4241" t="s">
        <v>965</v>
      </c>
      <c r="E4241">
        <v>11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 s="42">
        <v>46266</v>
      </c>
      <c r="B4242">
        <v>15</v>
      </c>
      <c r="C4242" t="s">
        <v>978</v>
      </c>
      <c r="D4242" t="s">
        <v>979</v>
      </c>
      <c r="E4242">
        <v>4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 s="42">
        <v>46276</v>
      </c>
      <c r="B4243">
        <v>11</v>
      </c>
      <c r="C4243" t="s">
        <v>1098</v>
      </c>
      <c r="D4243" t="s">
        <v>967</v>
      </c>
      <c r="E4243">
        <v>19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 s="42">
        <v>46276</v>
      </c>
      <c r="B4244">
        <v>10</v>
      </c>
      <c r="C4244" t="s">
        <v>978</v>
      </c>
      <c r="D4244" t="s">
        <v>640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 s="42">
        <v>46273</v>
      </c>
      <c r="B4245">
        <v>12</v>
      </c>
      <c r="C4245" t="s">
        <v>964</v>
      </c>
      <c r="D4245" t="s">
        <v>974</v>
      </c>
      <c r="E4245">
        <v>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 s="42">
        <v>46275</v>
      </c>
      <c r="B4246">
        <v>16</v>
      </c>
      <c r="C4246" t="s">
        <v>986</v>
      </c>
      <c r="D4246" t="s">
        <v>977</v>
      </c>
      <c r="E4246">
        <v>4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 s="42">
        <v>46275</v>
      </c>
      <c r="B4247">
        <v>12</v>
      </c>
      <c r="C4247" t="s">
        <v>968</v>
      </c>
      <c r="D4247" t="s">
        <v>976</v>
      </c>
      <c r="E4247">
        <v>142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 s="42">
        <v>46266</v>
      </c>
      <c r="B4248">
        <v>8</v>
      </c>
      <c r="C4248" t="s">
        <v>966</v>
      </c>
      <c r="D4248" t="s">
        <v>640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 s="42">
        <v>46276</v>
      </c>
      <c r="B4249">
        <v>8</v>
      </c>
      <c r="C4249" t="s">
        <v>960</v>
      </c>
      <c r="D4249" t="s">
        <v>640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 s="42">
        <v>46267</v>
      </c>
      <c r="B4250">
        <v>12</v>
      </c>
      <c r="C4250" t="s">
        <v>1015</v>
      </c>
      <c r="D4250" t="s">
        <v>976</v>
      </c>
      <c r="E4250">
        <v>206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 s="42">
        <v>46273</v>
      </c>
      <c r="B4251">
        <v>17</v>
      </c>
      <c r="C4251" t="s">
        <v>978</v>
      </c>
      <c r="D4251" t="s">
        <v>976</v>
      </c>
      <c r="E4251">
        <v>6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 s="42">
        <v>46276</v>
      </c>
      <c r="B4252">
        <v>11</v>
      </c>
      <c r="C4252" t="s">
        <v>1015</v>
      </c>
      <c r="D4252" t="s">
        <v>977</v>
      </c>
      <c r="E4252">
        <v>13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 s="42">
        <v>46273</v>
      </c>
      <c r="B4253">
        <v>8</v>
      </c>
      <c r="C4253" t="s">
        <v>966</v>
      </c>
      <c r="D4253" t="s">
        <v>965</v>
      </c>
      <c r="E4253">
        <v>3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 s="42">
        <v>46266</v>
      </c>
      <c r="B4254">
        <v>13</v>
      </c>
      <c r="C4254" t="s">
        <v>999</v>
      </c>
      <c r="D4254" t="s">
        <v>963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 s="42">
        <v>46276</v>
      </c>
      <c r="B4255">
        <v>10</v>
      </c>
      <c r="C4255" t="s">
        <v>960</v>
      </c>
      <c r="D4255" t="s">
        <v>967</v>
      </c>
      <c r="E4255">
        <v>156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 s="42">
        <v>46267</v>
      </c>
      <c r="B4256">
        <v>15</v>
      </c>
      <c r="C4256" t="s">
        <v>978</v>
      </c>
      <c r="D4256" t="s">
        <v>963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 s="42">
        <v>46266</v>
      </c>
      <c r="B4257">
        <v>14</v>
      </c>
      <c r="C4257" t="s">
        <v>999</v>
      </c>
      <c r="D4257" t="s">
        <v>965</v>
      </c>
      <c r="E4257">
        <v>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 s="42">
        <v>46273</v>
      </c>
      <c r="B4258">
        <v>10</v>
      </c>
      <c r="C4258" t="s">
        <v>964</v>
      </c>
      <c r="D4258" t="s">
        <v>973</v>
      </c>
      <c r="E4258">
        <v>548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 s="42">
        <v>46266</v>
      </c>
      <c r="B4259">
        <v>11</v>
      </c>
      <c r="C4259" t="s">
        <v>958</v>
      </c>
      <c r="D4259" t="s">
        <v>970</v>
      </c>
      <c r="E4259">
        <v>14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 s="42">
        <v>46268</v>
      </c>
      <c r="B4260">
        <v>9</v>
      </c>
      <c r="C4260" t="s">
        <v>964</v>
      </c>
      <c r="D4260" t="s">
        <v>971</v>
      </c>
      <c r="E4260">
        <v>6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 s="42">
        <v>46274</v>
      </c>
      <c r="B4261">
        <v>9</v>
      </c>
      <c r="C4261" t="s">
        <v>958</v>
      </c>
      <c r="D4261" t="s">
        <v>976</v>
      </c>
      <c r="E4261">
        <v>796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 s="42">
        <v>46274</v>
      </c>
      <c r="B4262">
        <v>13</v>
      </c>
      <c r="C4262" t="s">
        <v>1098</v>
      </c>
      <c r="D4262" t="s">
        <v>959</v>
      </c>
      <c r="E4262">
        <v>9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 s="42">
        <v>46268</v>
      </c>
      <c r="B4263">
        <v>8</v>
      </c>
      <c r="C4263" t="s">
        <v>962</v>
      </c>
      <c r="D4263" t="s">
        <v>981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 s="42">
        <v>46273</v>
      </c>
      <c r="B4264">
        <v>15</v>
      </c>
      <c r="C4264" t="s">
        <v>984</v>
      </c>
      <c r="D4264" t="s">
        <v>967</v>
      </c>
      <c r="E4264">
        <v>8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 s="42">
        <v>46268</v>
      </c>
      <c r="B4265">
        <v>15</v>
      </c>
      <c r="C4265" t="s">
        <v>968</v>
      </c>
      <c r="D4265" t="s">
        <v>971</v>
      </c>
      <c r="E4265">
        <v>10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 s="42">
        <v>46266</v>
      </c>
      <c r="B4266">
        <v>9</v>
      </c>
      <c r="C4266" t="s">
        <v>1001</v>
      </c>
      <c r="D4266" t="s">
        <v>965</v>
      </c>
      <c r="E4266">
        <v>14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 s="42">
        <v>46275</v>
      </c>
      <c r="B4267">
        <v>15</v>
      </c>
      <c r="C4267" t="s">
        <v>972</v>
      </c>
      <c r="D4267" t="s">
        <v>976</v>
      </c>
      <c r="E4267">
        <v>43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 s="42">
        <v>46273</v>
      </c>
      <c r="B4268">
        <v>15</v>
      </c>
      <c r="C4268" t="s">
        <v>978</v>
      </c>
      <c r="D4268" t="s">
        <v>970</v>
      </c>
      <c r="E4268">
        <v>26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 s="42">
        <v>46274</v>
      </c>
      <c r="B4269">
        <v>11</v>
      </c>
      <c r="C4269" t="s">
        <v>968</v>
      </c>
      <c r="D4269" t="s">
        <v>971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 s="42">
        <v>46274</v>
      </c>
      <c r="B4270">
        <v>15</v>
      </c>
      <c r="C4270" t="s">
        <v>968</v>
      </c>
      <c r="D4270" t="s">
        <v>977</v>
      </c>
      <c r="E4270">
        <v>4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 s="42">
        <v>46276</v>
      </c>
      <c r="B4271">
        <v>15</v>
      </c>
      <c r="C4271" t="s">
        <v>972</v>
      </c>
      <c r="D4271" t="s">
        <v>970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 s="42">
        <v>46275</v>
      </c>
      <c r="B4272">
        <v>10</v>
      </c>
      <c r="C4272" t="s">
        <v>1000</v>
      </c>
      <c r="D4272" t="s">
        <v>967</v>
      </c>
      <c r="E4272">
        <v>437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 s="42">
        <v>46276</v>
      </c>
      <c r="B4273">
        <v>15</v>
      </c>
      <c r="C4273" t="s">
        <v>1528</v>
      </c>
      <c r="D4273" t="s">
        <v>976</v>
      </c>
      <c r="E4273">
        <v>16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 s="42">
        <v>46274</v>
      </c>
      <c r="B4274">
        <v>10</v>
      </c>
      <c r="C4274" t="s">
        <v>972</v>
      </c>
      <c r="D4274" t="s">
        <v>961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 s="42">
        <v>46267</v>
      </c>
      <c r="B4275">
        <v>10</v>
      </c>
      <c r="C4275" t="s">
        <v>978</v>
      </c>
      <c r="D4275" t="s">
        <v>979</v>
      </c>
      <c r="E4275">
        <v>7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 s="42">
        <v>46269</v>
      </c>
      <c r="B4276">
        <v>9</v>
      </c>
      <c r="C4276" t="s">
        <v>964</v>
      </c>
      <c r="D4276" t="s">
        <v>640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 s="42">
        <v>46268</v>
      </c>
      <c r="B4277">
        <v>8</v>
      </c>
      <c r="C4277" t="s">
        <v>964</v>
      </c>
      <c r="D4277" t="s">
        <v>961</v>
      </c>
      <c r="E4277">
        <v>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 s="42">
        <v>46274</v>
      </c>
      <c r="B4278">
        <v>12</v>
      </c>
      <c r="C4278" t="s">
        <v>964</v>
      </c>
      <c r="D4278" t="s">
        <v>970</v>
      </c>
      <c r="E4278">
        <v>27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 s="42">
        <v>46267</v>
      </c>
      <c r="B4279">
        <v>15</v>
      </c>
      <c r="C4279" t="s">
        <v>972</v>
      </c>
      <c r="D4279" t="s">
        <v>971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 s="42">
        <v>46276</v>
      </c>
      <c r="B4280">
        <v>13</v>
      </c>
      <c r="C4280" t="s">
        <v>962</v>
      </c>
      <c r="D4280" t="s">
        <v>976</v>
      </c>
      <c r="E4280">
        <v>206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 s="42">
        <v>46273</v>
      </c>
      <c r="B4281">
        <v>9</v>
      </c>
      <c r="C4281" t="s">
        <v>978</v>
      </c>
      <c r="D4281" t="s">
        <v>640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5">
      <c r="A4282" s="42">
        <v>46276</v>
      </c>
      <c r="B4282">
        <v>15</v>
      </c>
      <c r="C4282" t="s">
        <v>968</v>
      </c>
      <c r="D4282" t="s">
        <v>970</v>
      </c>
      <c r="E4282">
        <v>4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 s="42">
        <v>46273</v>
      </c>
      <c r="B4283">
        <v>11</v>
      </c>
      <c r="C4283" t="s">
        <v>986</v>
      </c>
      <c r="D4283" t="s">
        <v>961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 s="42">
        <v>46275</v>
      </c>
      <c r="B4284">
        <v>11</v>
      </c>
      <c r="C4284" t="s">
        <v>966</v>
      </c>
      <c r="D4284" t="s">
        <v>970</v>
      </c>
      <c r="E4284">
        <v>38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 s="42">
        <v>46275</v>
      </c>
      <c r="B4285">
        <v>10</v>
      </c>
      <c r="C4285" t="s">
        <v>972</v>
      </c>
      <c r="D4285" t="s">
        <v>983</v>
      </c>
      <c r="E4285">
        <v>1</v>
      </c>
      <c r="F4285">
        <v>1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 s="42">
        <v>46273</v>
      </c>
      <c r="B4286">
        <v>16</v>
      </c>
      <c r="C4286" t="s">
        <v>1098</v>
      </c>
      <c r="D4286" t="s">
        <v>980</v>
      </c>
      <c r="E4286">
        <v>3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 s="42">
        <v>46273</v>
      </c>
      <c r="B4287">
        <v>15</v>
      </c>
      <c r="C4287" t="s">
        <v>1098</v>
      </c>
      <c r="D4287" t="s">
        <v>965</v>
      </c>
      <c r="E4287">
        <v>6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 s="42">
        <v>46268</v>
      </c>
      <c r="B4288">
        <v>16</v>
      </c>
      <c r="C4288" t="s">
        <v>968</v>
      </c>
      <c r="D4288" t="s">
        <v>3</v>
      </c>
      <c r="E4288">
        <v>21</v>
      </c>
      <c r="F4288">
        <v>21</v>
      </c>
      <c r="G4288">
        <v>13</v>
      </c>
      <c r="H4288">
        <v>2</v>
      </c>
      <c r="I4288">
        <v>0</v>
      </c>
      <c r="J4288">
        <v>0</v>
      </c>
    </row>
    <row r="4289" spans="1:10" x14ac:dyDescent="0.25">
      <c r="A4289" s="42">
        <v>46275</v>
      </c>
      <c r="B4289">
        <v>10</v>
      </c>
      <c r="C4289" t="s">
        <v>966</v>
      </c>
      <c r="D4289" t="s">
        <v>967</v>
      </c>
      <c r="E4289">
        <v>194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5">
      <c r="A4290" s="42">
        <v>46267</v>
      </c>
      <c r="B4290">
        <v>10</v>
      </c>
      <c r="C4290" t="s">
        <v>999</v>
      </c>
      <c r="D4290" t="s">
        <v>976</v>
      </c>
      <c r="E4290">
        <v>357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 s="42">
        <v>46274</v>
      </c>
      <c r="B4291">
        <v>16</v>
      </c>
      <c r="C4291" t="s">
        <v>972</v>
      </c>
      <c r="D4291" t="s">
        <v>976</v>
      </c>
      <c r="E4291">
        <v>49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 s="42">
        <v>46269</v>
      </c>
      <c r="B4292">
        <v>11</v>
      </c>
      <c r="C4292" t="s">
        <v>972</v>
      </c>
      <c r="D4292" t="s">
        <v>980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 s="42">
        <v>46274</v>
      </c>
      <c r="B4293">
        <v>8</v>
      </c>
      <c r="C4293" t="s">
        <v>966</v>
      </c>
      <c r="D4293" t="s">
        <v>963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 s="42">
        <v>46273</v>
      </c>
      <c r="B4294">
        <v>11</v>
      </c>
      <c r="C4294" t="s">
        <v>978</v>
      </c>
      <c r="D4294" t="s">
        <v>977</v>
      </c>
      <c r="E4294">
        <v>6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 s="42">
        <v>46273</v>
      </c>
      <c r="B4295">
        <v>8</v>
      </c>
      <c r="C4295" t="s">
        <v>1098</v>
      </c>
      <c r="D4295" t="s">
        <v>965</v>
      </c>
      <c r="E4295">
        <v>3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 s="42">
        <v>46273</v>
      </c>
      <c r="B4296">
        <v>9</v>
      </c>
      <c r="C4296" t="s">
        <v>998</v>
      </c>
      <c r="D4296" t="s">
        <v>640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 s="42">
        <v>46275</v>
      </c>
      <c r="B4297">
        <v>10</v>
      </c>
      <c r="C4297" t="s">
        <v>1528</v>
      </c>
      <c r="D4297" t="s">
        <v>3</v>
      </c>
      <c r="E4297">
        <v>33</v>
      </c>
      <c r="F4297">
        <v>33</v>
      </c>
      <c r="G4297">
        <v>24</v>
      </c>
      <c r="H4297">
        <v>8</v>
      </c>
      <c r="I4297">
        <v>2</v>
      </c>
      <c r="J4297">
        <v>0</v>
      </c>
    </row>
    <row r="4298" spans="1:10" x14ac:dyDescent="0.25">
      <c r="A4298" s="42">
        <v>46276</v>
      </c>
      <c r="B4298">
        <v>12</v>
      </c>
      <c r="C4298" t="s">
        <v>968</v>
      </c>
      <c r="D4298" t="s">
        <v>977</v>
      </c>
      <c r="E4298">
        <v>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 s="42">
        <v>46275</v>
      </c>
      <c r="B4299">
        <v>11</v>
      </c>
      <c r="C4299" t="s">
        <v>986</v>
      </c>
      <c r="D4299" t="s">
        <v>963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 s="42">
        <v>46267</v>
      </c>
      <c r="B4300">
        <v>8</v>
      </c>
      <c r="C4300" t="s">
        <v>966</v>
      </c>
      <c r="D4300" t="s">
        <v>640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 s="42">
        <v>46268</v>
      </c>
      <c r="B4301">
        <v>8</v>
      </c>
      <c r="C4301" t="s">
        <v>964</v>
      </c>
      <c r="D4301" t="s">
        <v>959</v>
      </c>
      <c r="E4301">
        <v>110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 s="42">
        <v>46269</v>
      </c>
      <c r="B4302">
        <v>10</v>
      </c>
      <c r="C4302" t="s">
        <v>966</v>
      </c>
      <c r="D4302" t="s">
        <v>3</v>
      </c>
      <c r="E4302">
        <v>26</v>
      </c>
      <c r="F4302">
        <v>26</v>
      </c>
      <c r="G4302">
        <v>18</v>
      </c>
      <c r="H4302">
        <v>6</v>
      </c>
      <c r="I4302">
        <v>0</v>
      </c>
      <c r="J4302">
        <v>0</v>
      </c>
    </row>
    <row r="4303" spans="1:10" x14ac:dyDescent="0.25">
      <c r="A4303" s="42">
        <v>46268</v>
      </c>
      <c r="B4303">
        <v>11</v>
      </c>
      <c r="C4303" t="s">
        <v>958</v>
      </c>
      <c r="D4303" t="s">
        <v>965</v>
      </c>
      <c r="E4303">
        <v>58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 s="42">
        <v>46268</v>
      </c>
      <c r="B4304">
        <v>8</v>
      </c>
      <c r="C4304" t="s">
        <v>958</v>
      </c>
      <c r="D4304" t="s">
        <v>981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25">
      <c r="A4305" s="42">
        <v>46273</v>
      </c>
      <c r="B4305">
        <v>12</v>
      </c>
      <c r="C4305" t="s">
        <v>962</v>
      </c>
      <c r="D4305" t="s">
        <v>973</v>
      </c>
      <c r="E4305">
        <v>152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 s="42">
        <v>46275</v>
      </c>
      <c r="B4306">
        <v>14</v>
      </c>
      <c r="C4306" t="s">
        <v>958</v>
      </c>
      <c r="D4306" t="s">
        <v>982</v>
      </c>
      <c r="E4306">
        <v>615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 s="42">
        <v>46268</v>
      </c>
      <c r="B4307">
        <v>9</v>
      </c>
      <c r="C4307" t="s">
        <v>958</v>
      </c>
      <c r="D4307" t="s">
        <v>976</v>
      </c>
      <c r="E4307">
        <v>511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 s="42">
        <v>46274</v>
      </c>
      <c r="B4308">
        <v>15</v>
      </c>
      <c r="C4308" t="s">
        <v>1015</v>
      </c>
      <c r="D4308" t="s">
        <v>970</v>
      </c>
      <c r="E4308">
        <v>65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 s="42">
        <v>46273</v>
      </c>
      <c r="B4309">
        <v>15</v>
      </c>
      <c r="C4309" t="s">
        <v>978</v>
      </c>
      <c r="D4309" t="s">
        <v>976</v>
      </c>
      <c r="E4309">
        <v>928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 s="42">
        <v>46269</v>
      </c>
      <c r="B4310">
        <v>12</v>
      </c>
      <c r="C4310" t="s">
        <v>964</v>
      </c>
      <c r="D4310" t="s">
        <v>3</v>
      </c>
      <c r="E4310">
        <v>66</v>
      </c>
      <c r="F4310">
        <v>66</v>
      </c>
      <c r="G4310">
        <v>55</v>
      </c>
      <c r="H4310">
        <v>2</v>
      </c>
      <c r="I4310">
        <v>0</v>
      </c>
      <c r="J4310">
        <v>0</v>
      </c>
    </row>
    <row r="4311" spans="1:10" x14ac:dyDescent="0.25">
      <c r="A4311" s="42">
        <v>46267</v>
      </c>
      <c r="B4311">
        <v>8</v>
      </c>
      <c r="C4311" t="s">
        <v>962</v>
      </c>
      <c r="D4311" t="s">
        <v>971</v>
      </c>
      <c r="E4311">
        <v>4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 s="42">
        <v>46276</v>
      </c>
      <c r="B4312">
        <v>11</v>
      </c>
      <c r="C4312" t="s">
        <v>968</v>
      </c>
      <c r="D4312" t="s">
        <v>975</v>
      </c>
      <c r="E4312">
        <v>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 s="42">
        <v>46273</v>
      </c>
      <c r="B4313">
        <v>9</v>
      </c>
      <c r="C4313" t="s">
        <v>1000</v>
      </c>
      <c r="D4313" t="s">
        <v>3</v>
      </c>
      <c r="E4313">
        <v>1</v>
      </c>
      <c r="F4313">
        <v>1</v>
      </c>
      <c r="G4313">
        <v>1</v>
      </c>
      <c r="H4313">
        <v>0</v>
      </c>
      <c r="I4313">
        <v>0</v>
      </c>
      <c r="J4313">
        <v>0</v>
      </c>
    </row>
    <row r="4314" spans="1:10" x14ac:dyDescent="0.25">
      <c r="A4314" s="42">
        <v>46273</v>
      </c>
      <c r="B4314">
        <v>15</v>
      </c>
      <c r="C4314" t="s">
        <v>984</v>
      </c>
      <c r="D4314" t="s">
        <v>973</v>
      </c>
      <c r="E4314">
        <v>19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 s="42">
        <v>46276</v>
      </c>
      <c r="B4315">
        <v>16</v>
      </c>
      <c r="C4315" t="s">
        <v>968</v>
      </c>
      <c r="D4315" t="s">
        <v>977</v>
      </c>
      <c r="E4315">
        <v>8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 s="42">
        <v>46275</v>
      </c>
      <c r="B4316">
        <v>16</v>
      </c>
      <c r="C4316" t="s">
        <v>958</v>
      </c>
      <c r="D4316" t="s">
        <v>961</v>
      </c>
      <c r="E4316">
        <v>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 s="42">
        <v>46267</v>
      </c>
      <c r="B4317">
        <v>12</v>
      </c>
      <c r="C4317" t="s">
        <v>986</v>
      </c>
      <c r="D4317" t="s">
        <v>963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25">
      <c r="A4318" s="42">
        <v>46275</v>
      </c>
      <c r="B4318">
        <v>8</v>
      </c>
      <c r="C4318" t="s">
        <v>968</v>
      </c>
      <c r="D4318" t="s">
        <v>976</v>
      </c>
      <c r="E4318">
        <v>49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 s="42">
        <v>46276</v>
      </c>
      <c r="B4319">
        <v>9</v>
      </c>
      <c r="C4319" t="s">
        <v>968</v>
      </c>
      <c r="D4319" t="s">
        <v>961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 s="42">
        <v>46267</v>
      </c>
      <c r="B4320">
        <v>10</v>
      </c>
      <c r="C4320" t="s">
        <v>960</v>
      </c>
      <c r="D4320" t="s">
        <v>961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 s="42">
        <v>46269</v>
      </c>
      <c r="B4321">
        <v>14</v>
      </c>
      <c r="C4321" t="s">
        <v>1098</v>
      </c>
      <c r="D4321" t="s">
        <v>963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 s="42">
        <v>46269</v>
      </c>
      <c r="B4322">
        <v>13</v>
      </c>
      <c r="C4322" t="s">
        <v>964</v>
      </c>
      <c r="D4322" t="s">
        <v>969</v>
      </c>
      <c r="E4322">
        <v>2</v>
      </c>
      <c r="F4322">
        <v>2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 s="42">
        <v>46274</v>
      </c>
      <c r="B4323">
        <v>12</v>
      </c>
      <c r="C4323" t="s">
        <v>960</v>
      </c>
      <c r="D4323" t="s">
        <v>963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 s="42">
        <v>46266</v>
      </c>
      <c r="B4324">
        <v>14</v>
      </c>
      <c r="C4324" t="s">
        <v>1098</v>
      </c>
      <c r="D4324" t="s">
        <v>959</v>
      </c>
      <c r="E4324">
        <v>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 s="42">
        <v>46269</v>
      </c>
      <c r="B4325">
        <v>10</v>
      </c>
      <c r="C4325" t="s">
        <v>958</v>
      </c>
      <c r="D4325" t="s">
        <v>963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 s="42">
        <v>46267</v>
      </c>
      <c r="B4326">
        <v>16</v>
      </c>
      <c r="C4326" t="s">
        <v>984</v>
      </c>
      <c r="D4326" t="s">
        <v>976</v>
      </c>
      <c r="E4326">
        <v>407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25">
      <c r="A4327" s="42">
        <v>46273</v>
      </c>
      <c r="B4327">
        <v>14</v>
      </c>
      <c r="C4327" t="s">
        <v>1015</v>
      </c>
      <c r="D4327" t="s">
        <v>3</v>
      </c>
      <c r="E4327">
        <v>10</v>
      </c>
      <c r="F4327">
        <v>10</v>
      </c>
      <c r="G4327">
        <v>8</v>
      </c>
      <c r="H4327">
        <v>2</v>
      </c>
      <c r="I4327">
        <v>0</v>
      </c>
      <c r="J4327">
        <v>0</v>
      </c>
    </row>
    <row r="4328" spans="1:10" x14ac:dyDescent="0.25">
      <c r="A4328" s="42">
        <v>46275</v>
      </c>
      <c r="B4328">
        <v>11</v>
      </c>
      <c r="C4328" t="s">
        <v>1098</v>
      </c>
      <c r="D4328" t="s">
        <v>973</v>
      </c>
      <c r="E4328">
        <v>100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 s="42">
        <v>46273</v>
      </c>
      <c r="B4329">
        <v>16</v>
      </c>
      <c r="C4329" t="s">
        <v>964</v>
      </c>
      <c r="D4329" t="s">
        <v>980</v>
      </c>
      <c r="E4329">
        <v>3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 s="42">
        <v>46274</v>
      </c>
      <c r="B4330">
        <v>11</v>
      </c>
      <c r="C4330" t="s">
        <v>986</v>
      </c>
      <c r="D4330" t="s">
        <v>963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 s="42">
        <v>46273</v>
      </c>
      <c r="B4331">
        <v>15</v>
      </c>
      <c r="C4331" t="s">
        <v>962</v>
      </c>
      <c r="D4331" t="s">
        <v>967</v>
      </c>
      <c r="E4331">
        <v>268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25">
      <c r="A4332" s="42">
        <v>46269</v>
      </c>
      <c r="B4332">
        <v>12</v>
      </c>
      <c r="C4332" t="s">
        <v>964</v>
      </c>
      <c r="D4332" t="s">
        <v>970</v>
      </c>
      <c r="E4332">
        <v>53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 s="42">
        <v>46268</v>
      </c>
      <c r="B4333">
        <v>13</v>
      </c>
      <c r="C4333" t="s">
        <v>986</v>
      </c>
      <c r="D4333" t="s">
        <v>967</v>
      </c>
      <c r="E4333">
        <v>24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25">
      <c r="A4334" s="42">
        <v>46268</v>
      </c>
      <c r="B4334">
        <v>9</v>
      </c>
      <c r="C4334" t="s">
        <v>972</v>
      </c>
      <c r="D4334" t="s">
        <v>970</v>
      </c>
      <c r="E4334">
        <v>4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 s="42">
        <v>46267</v>
      </c>
      <c r="B4335">
        <v>12</v>
      </c>
      <c r="C4335" t="s">
        <v>999</v>
      </c>
      <c r="D4335" t="s">
        <v>963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5">
      <c r="A4336" s="42">
        <v>46273</v>
      </c>
      <c r="B4336">
        <v>16</v>
      </c>
      <c r="C4336" t="s">
        <v>1015</v>
      </c>
      <c r="D4336" t="s">
        <v>980</v>
      </c>
      <c r="E4336">
        <v>4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 s="42">
        <v>46276</v>
      </c>
      <c r="B4337">
        <v>10</v>
      </c>
      <c r="C4337" t="s">
        <v>964</v>
      </c>
      <c r="D4337" t="s">
        <v>640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5">
      <c r="A4338" s="42">
        <v>46268</v>
      </c>
      <c r="B4338">
        <v>9</v>
      </c>
      <c r="C4338" t="s">
        <v>978</v>
      </c>
      <c r="D4338" t="s">
        <v>961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 s="42">
        <v>46276</v>
      </c>
      <c r="B4339">
        <v>12</v>
      </c>
      <c r="C4339" t="s">
        <v>966</v>
      </c>
      <c r="D4339" t="s">
        <v>967</v>
      </c>
      <c r="E4339">
        <v>686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5">
      <c r="A4340" s="42">
        <v>46273</v>
      </c>
      <c r="B4340">
        <v>11</v>
      </c>
      <c r="C4340" t="s">
        <v>966</v>
      </c>
      <c r="D4340" t="s">
        <v>959</v>
      </c>
      <c r="E4340">
        <v>90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 s="42">
        <v>46274</v>
      </c>
      <c r="B4341">
        <v>10</v>
      </c>
      <c r="C4341" t="s">
        <v>958</v>
      </c>
      <c r="D4341" t="s">
        <v>980</v>
      </c>
      <c r="E4341">
        <v>3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 s="42">
        <v>46269</v>
      </c>
      <c r="B4342">
        <v>9</v>
      </c>
      <c r="C4342" t="s">
        <v>1098</v>
      </c>
      <c r="D4342" t="s">
        <v>976</v>
      </c>
      <c r="E4342">
        <v>152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 s="42">
        <v>46274</v>
      </c>
      <c r="B4343">
        <v>10</v>
      </c>
      <c r="C4343" t="s">
        <v>986</v>
      </c>
      <c r="D4343" t="s">
        <v>977</v>
      </c>
      <c r="E4343">
        <v>23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 s="42">
        <v>46275</v>
      </c>
      <c r="B4344">
        <v>17</v>
      </c>
      <c r="C4344" t="s">
        <v>986</v>
      </c>
      <c r="D4344" t="s">
        <v>3</v>
      </c>
      <c r="E4344">
        <v>1</v>
      </c>
      <c r="F4344">
        <v>1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 s="42">
        <v>46266</v>
      </c>
      <c r="B4345">
        <v>13</v>
      </c>
      <c r="C4345" t="s">
        <v>958</v>
      </c>
      <c r="D4345" t="s">
        <v>965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 s="42">
        <v>46268</v>
      </c>
      <c r="B4346">
        <v>14</v>
      </c>
      <c r="C4346" t="s">
        <v>964</v>
      </c>
      <c r="D4346" t="s">
        <v>970</v>
      </c>
      <c r="E4346">
        <v>28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 s="42">
        <v>46274</v>
      </c>
      <c r="B4347">
        <v>16</v>
      </c>
      <c r="C4347" t="s">
        <v>966</v>
      </c>
      <c r="D4347" t="s">
        <v>961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 s="42">
        <v>46273</v>
      </c>
      <c r="B4348">
        <v>8</v>
      </c>
      <c r="C4348" t="s">
        <v>978</v>
      </c>
      <c r="D4348" t="s">
        <v>980</v>
      </c>
      <c r="E4348">
        <v>9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 s="42">
        <v>46273</v>
      </c>
      <c r="B4349">
        <v>10</v>
      </c>
      <c r="C4349" t="s">
        <v>960</v>
      </c>
      <c r="D4349" t="s">
        <v>969</v>
      </c>
      <c r="E4349">
        <v>1</v>
      </c>
      <c r="F4349">
        <v>1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 s="42">
        <v>46275</v>
      </c>
      <c r="B4350">
        <v>9</v>
      </c>
      <c r="C4350" t="s">
        <v>972</v>
      </c>
      <c r="D4350" t="s">
        <v>973</v>
      </c>
      <c r="E4350">
        <v>81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 s="42">
        <v>46267</v>
      </c>
      <c r="B4351">
        <v>10</v>
      </c>
      <c r="C4351" t="s">
        <v>1085</v>
      </c>
      <c r="D4351" t="s">
        <v>980</v>
      </c>
      <c r="E4351">
        <v>4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5">
      <c r="A4352" s="42">
        <v>46273</v>
      </c>
      <c r="B4352">
        <v>16</v>
      </c>
      <c r="C4352" t="s">
        <v>964</v>
      </c>
      <c r="D4352" t="s">
        <v>970</v>
      </c>
      <c r="E4352">
        <v>23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 s="42">
        <v>46269</v>
      </c>
      <c r="B4353">
        <v>12</v>
      </c>
      <c r="C4353" t="s">
        <v>962</v>
      </c>
      <c r="D4353" t="s">
        <v>963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 s="42">
        <v>46269</v>
      </c>
      <c r="B4354">
        <v>8</v>
      </c>
      <c r="C4354" t="s">
        <v>972</v>
      </c>
      <c r="D4354" t="s">
        <v>977</v>
      </c>
      <c r="E4354">
        <v>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 s="42">
        <v>46267</v>
      </c>
      <c r="B4355">
        <v>16</v>
      </c>
      <c r="C4355" t="s">
        <v>1098</v>
      </c>
      <c r="D4355" t="s">
        <v>969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 s="42">
        <v>46273</v>
      </c>
      <c r="B4356">
        <v>11</v>
      </c>
      <c r="C4356" t="s">
        <v>978</v>
      </c>
      <c r="D4356" t="s">
        <v>965</v>
      </c>
      <c r="E4356">
        <v>69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 s="42">
        <v>46273</v>
      </c>
      <c r="B4357">
        <v>15</v>
      </c>
      <c r="C4357" t="s">
        <v>986</v>
      </c>
      <c r="D4357" t="s">
        <v>982</v>
      </c>
      <c r="E4357">
        <v>312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 s="42">
        <v>46268</v>
      </c>
      <c r="B4358">
        <v>16</v>
      </c>
      <c r="C4358" t="s">
        <v>978</v>
      </c>
      <c r="D4358" t="s">
        <v>976</v>
      </c>
      <c r="E4358">
        <v>103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 s="42">
        <v>46267</v>
      </c>
      <c r="B4359">
        <v>10</v>
      </c>
      <c r="C4359" t="s">
        <v>986</v>
      </c>
      <c r="D4359" t="s">
        <v>969</v>
      </c>
      <c r="E4359">
        <v>1</v>
      </c>
      <c r="F4359">
        <v>1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 s="42">
        <v>46266</v>
      </c>
      <c r="B4360">
        <v>10</v>
      </c>
      <c r="C4360" t="s">
        <v>978</v>
      </c>
      <c r="D4360" t="s">
        <v>640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 s="42">
        <v>46267</v>
      </c>
      <c r="B4361">
        <v>12</v>
      </c>
      <c r="C4361" t="s">
        <v>958</v>
      </c>
      <c r="D4361" t="s">
        <v>982</v>
      </c>
      <c r="E4361">
        <v>272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 s="42">
        <v>46266</v>
      </c>
      <c r="B4362">
        <v>11</v>
      </c>
      <c r="C4362" t="s">
        <v>999</v>
      </c>
      <c r="D4362" t="s">
        <v>963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 s="42">
        <v>46276</v>
      </c>
      <c r="B4363">
        <v>10</v>
      </c>
      <c r="C4363" t="s">
        <v>972</v>
      </c>
      <c r="D4363" t="s">
        <v>977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 s="42">
        <v>46268</v>
      </c>
      <c r="B4364">
        <v>10</v>
      </c>
      <c r="C4364" t="s">
        <v>1098</v>
      </c>
      <c r="D4364" t="s">
        <v>3</v>
      </c>
      <c r="E4364">
        <v>3</v>
      </c>
      <c r="F4364">
        <v>3</v>
      </c>
      <c r="G4364">
        <v>3</v>
      </c>
      <c r="H4364">
        <v>0</v>
      </c>
      <c r="I4364">
        <v>0</v>
      </c>
      <c r="J4364">
        <v>0</v>
      </c>
    </row>
    <row r="4365" spans="1:10" x14ac:dyDescent="0.25">
      <c r="A4365" s="42">
        <v>46268</v>
      </c>
      <c r="B4365">
        <v>16</v>
      </c>
      <c r="C4365" t="s">
        <v>958</v>
      </c>
      <c r="D4365" t="s">
        <v>979</v>
      </c>
      <c r="E4365">
        <v>6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 s="42">
        <v>46274</v>
      </c>
      <c r="B4366">
        <v>16</v>
      </c>
      <c r="C4366" t="s">
        <v>986</v>
      </c>
      <c r="D4366" t="s">
        <v>985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 s="42">
        <v>46276</v>
      </c>
      <c r="B4367">
        <v>11</v>
      </c>
      <c r="C4367" t="s">
        <v>962</v>
      </c>
      <c r="D4367" t="s">
        <v>974</v>
      </c>
      <c r="E4367">
        <v>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 s="42">
        <v>46274</v>
      </c>
      <c r="B4368">
        <v>16</v>
      </c>
      <c r="C4368" t="s">
        <v>968</v>
      </c>
      <c r="D4368" t="s">
        <v>977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 s="42">
        <v>46273</v>
      </c>
      <c r="B4369">
        <v>12</v>
      </c>
      <c r="C4369" t="s">
        <v>964</v>
      </c>
      <c r="D4369" t="s">
        <v>980</v>
      </c>
      <c r="E4369">
        <v>3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 s="42">
        <v>46274</v>
      </c>
      <c r="B4370">
        <v>12</v>
      </c>
      <c r="C4370" t="s">
        <v>960</v>
      </c>
      <c r="D4370" t="s">
        <v>976</v>
      </c>
      <c r="E4370">
        <v>254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 s="42">
        <v>46267</v>
      </c>
      <c r="B4371">
        <v>13</v>
      </c>
      <c r="C4371" t="s">
        <v>960</v>
      </c>
      <c r="D4371" t="s">
        <v>976</v>
      </c>
      <c r="E4371">
        <v>444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5">
      <c r="A4372" s="42">
        <v>46274</v>
      </c>
      <c r="B4372">
        <v>8</v>
      </c>
      <c r="C4372" t="s">
        <v>962</v>
      </c>
      <c r="D4372" t="s">
        <v>967</v>
      </c>
      <c r="E4372">
        <v>77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 s="42">
        <v>46267</v>
      </c>
      <c r="B4373">
        <v>9</v>
      </c>
      <c r="C4373" t="s">
        <v>966</v>
      </c>
      <c r="D4373" t="s">
        <v>967</v>
      </c>
      <c r="E4373">
        <v>529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 s="42">
        <v>46276</v>
      </c>
      <c r="B4374">
        <v>15</v>
      </c>
      <c r="C4374" t="s">
        <v>962</v>
      </c>
      <c r="D4374" t="s">
        <v>961</v>
      </c>
      <c r="E4374">
        <v>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5">
      <c r="A4375" s="42">
        <v>46276</v>
      </c>
      <c r="B4375">
        <v>8</v>
      </c>
      <c r="C4375" t="s">
        <v>964</v>
      </c>
      <c r="D4375" t="s">
        <v>973</v>
      </c>
      <c r="E4375">
        <v>192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 s="42">
        <v>46274</v>
      </c>
      <c r="B4376">
        <v>15</v>
      </c>
      <c r="C4376" t="s">
        <v>962</v>
      </c>
      <c r="D4376" t="s">
        <v>640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25">
      <c r="A4377" s="42">
        <v>46274</v>
      </c>
      <c r="B4377">
        <v>14</v>
      </c>
      <c r="C4377" t="s">
        <v>968</v>
      </c>
      <c r="D4377" t="s">
        <v>965</v>
      </c>
      <c r="E4377">
        <v>34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5">
      <c r="A4378" s="42">
        <v>46267</v>
      </c>
      <c r="B4378">
        <v>8</v>
      </c>
      <c r="C4378" t="s">
        <v>966</v>
      </c>
      <c r="D4378" t="s">
        <v>967</v>
      </c>
      <c r="E4378">
        <v>243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 s="42">
        <v>46273</v>
      </c>
      <c r="B4379">
        <v>11</v>
      </c>
      <c r="C4379" t="s">
        <v>986</v>
      </c>
      <c r="D4379" t="s">
        <v>977</v>
      </c>
      <c r="E4379">
        <v>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 s="42">
        <v>46266</v>
      </c>
      <c r="B4380">
        <v>14</v>
      </c>
      <c r="C4380" t="s">
        <v>960</v>
      </c>
      <c r="D4380" t="s">
        <v>640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 s="42">
        <v>46274</v>
      </c>
      <c r="B4381">
        <v>13</v>
      </c>
      <c r="C4381" t="s">
        <v>1015</v>
      </c>
      <c r="D4381" t="s">
        <v>973</v>
      </c>
      <c r="E4381">
        <v>8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5">
      <c r="A4382" s="42">
        <v>46275</v>
      </c>
      <c r="B4382">
        <v>11</v>
      </c>
      <c r="C4382" t="s">
        <v>958</v>
      </c>
      <c r="D4382" t="s">
        <v>640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 s="42">
        <v>46269</v>
      </c>
      <c r="B4383">
        <v>15</v>
      </c>
      <c r="C4383" t="s">
        <v>1098</v>
      </c>
      <c r="D4383" t="s">
        <v>640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5">
      <c r="A4384" s="42">
        <v>46275</v>
      </c>
      <c r="B4384">
        <v>15</v>
      </c>
      <c r="C4384" t="s">
        <v>960</v>
      </c>
      <c r="D4384" t="s">
        <v>3</v>
      </c>
      <c r="E4384">
        <v>7</v>
      </c>
      <c r="F4384">
        <v>7</v>
      </c>
      <c r="G4384">
        <v>7</v>
      </c>
      <c r="H4384">
        <v>0</v>
      </c>
      <c r="I4384">
        <v>0</v>
      </c>
      <c r="J4384">
        <v>0</v>
      </c>
    </row>
    <row r="4385" spans="1:10" x14ac:dyDescent="0.25">
      <c r="A4385" s="42">
        <v>46273</v>
      </c>
      <c r="B4385">
        <v>16</v>
      </c>
      <c r="C4385" t="s">
        <v>978</v>
      </c>
      <c r="D4385" t="s">
        <v>977</v>
      </c>
      <c r="E4385">
        <v>3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 s="42">
        <v>46276</v>
      </c>
      <c r="B4386">
        <v>12</v>
      </c>
      <c r="C4386" t="s">
        <v>978</v>
      </c>
      <c r="D4386" t="s">
        <v>3</v>
      </c>
      <c r="E4386">
        <v>49</v>
      </c>
      <c r="F4386">
        <v>49</v>
      </c>
      <c r="G4386">
        <v>36</v>
      </c>
      <c r="H4386">
        <v>2</v>
      </c>
      <c r="I4386">
        <v>0</v>
      </c>
      <c r="J4386">
        <v>0</v>
      </c>
    </row>
    <row r="4387" spans="1:10" x14ac:dyDescent="0.25">
      <c r="A4387" s="42">
        <v>46269</v>
      </c>
      <c r="B4387">
        <v>14</v>
      </c>
      <c r="C4387" t="s">
        <v>966</v>
      </c>
      <c r="D4387" t="s">
        <v>976</v>
      </c>
      <c r="E4387">
        <v>1061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 s="42">
        <v>46266</v>
      </c>
      <c r="B4388">
        <v>10</v>
      </c>
      <c r="C4388" t="s">
        <v>1001</v>
      </c>
      <c r="D4388" t="s">
        <v>3</v>
      </c>
      <c r="E4388">
        <v>14</v>
      </c>
      <c r="F4388">
        <v>14</v>
      </c>
      <c r="G4388">
        <v>3</v>
      </c>
      <c r="H4388">
        <v>8</v>
      </c>
      <c r="I4388">
        <v>0</v>
      </c>
      <c r="J4388">
        <v>0</v>
      </c>
    </row>
    <row r="4389" spans="1:10" x14ac:dyDescent="0.25">
      <c r="A4389" s="42">
        <v>46276</v>
      </c>
      <c r="B4389">
        <v>14</v>
      </c>
      <c r="C4389" t="s">
        <v>966</v>
      </c>
      <c r="D4389" t="s">
        <v>967</v>
      </c>
      <c r="E4389">
        <v>753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5">
      <c r="A4390" s="42">
        <v>46266</v>
      </c>
      <c r="B4390">
        <v>12</v>
      </c>
      <c r="C4390" t="s">
        <v>1085</v>
      </c>
      <c r="D4390" t="s">
        <v>959</v>
      </c>
      <c r="E4390">
        <v>24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 s="42">
        <v>46274</v>
      </c>
      <c r="B4391">
        <v>8</v>
      </c>
      <c r="C4391" t="s">
        <v>962</v>
      </c>
      <c r="D4391" t="s">
        <v>976</v>
      </c>
      <c r="E4391">
        <v>377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 s="42">
        <v>46266</v>
      </c>
      <c r="B4392">
        <v>11</v>
      </c>
      <c r="C4392" t="s">
        <v>986</v>
      </c>
      <c r="D4392" t="s">
        <v>977</v>
      </c>
      <c r="E4392">
        <v>3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 s="42">
        <v>46267</v>
      </c>
      <c r="B4393">
        <v>15</v>
      </c>
      <c r="C4393" t="s">
        <v>986</v>
      </c>
      <c r="D4393" t="s">
        <v>965</v>
      </c>
      <c r="E4393">
        <v>140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 s="42">
        <v>46266</v>
      </c>
      <c r="B4394">
        <v>13</v>
      </c>
      <c r="C4394" t="s">
        <v>964</v>
      </c>
      <c r="D4394" t="s">
        <v>982</v>
      </c>
      <c r="E4394">
        <v>15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 s="42">
        <v>46275</v>
      </c>
      <c r="B4395">
        <v>10</v>
      </c>
      <c r="C4395" t="s">
        <v>1015</v>
      </c>
      <c r="D4395" t="s">
        <v>969</v>
      </c>
      <c r="E4395">
        <v>2</v>
      </c>
      <c r="F4395">
        <v>2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 s="42">
        <v>46276</v>
      </c>
      <c r="B4396">
        <v>8</v>
      </c>
      <c r="C4396" t="s">
        <v>986</v>
      </c>
      <c r="D4396" t="s">
        <v>967</v>
      </c>
      <c r="E4396">
        <v>31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 s="42">
        <v>46274</v>
      </c>
      <c r="B4397">
        <v>13</v>
      </c>
      <c r="C4397" t="s">
        <v>986</v>
      </c>
      <c r="D4397" t="s">
        <v>976</v>
      </c>
      <c r="E4397">
        <v>89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 s="42">
        <v>46268</v>
      </c>
      <c r="B4398">
        <v>9</v>
      </c>
      <c r="C4398" t="s">
        <v>1085</v>
      </c>
      <c r="D4398" t="s">
        <v>977</v>
      </c>
      <c r="E4398">
        <v>7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 s="42">
        <v>46273</v>
      </c>
      <c r="B4399">
        <v>16</v>
      </c>
      <c r="C4399" t="s">
        <v>1015</v>
      </c>
      <c r="D4399" t="s">
        <v>971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 s="42">
        <v>46274</v>
      </c>
      <c r="B4400">
        <v>11</v>
      </c>
      <c r="C4400" t="s">
        <v>972</v>
      </c>
      <c r="D4400" t="s">
        <v>963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25">
      <c r="A4401" s="42">
        <v>46275</v>
      </c>
      <c r="B4401">
        <v>17</v>
      </c>
      <c r="C4401" t="s">
        <v>978</v>
      </c>
      <c r="D4401" t="s">
        <v>963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25">
      <c r="A4402" s="42">
        <v>46267</v>
      </c>
      <c r="B4402">
        <v>12</v>
      </c>
      <c r="C4402" t="s">
        <v>958</v>
      </c>
      <c r="D4402" t="s">
        <v>979</v>
      </c>
      <c r="E4402">
        <v>6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25">
      <c r="A4403" s="42">
        <v>46267</v>
      </c>
      <c r="B4403">
        <v>11</v>
      </c>
      <c r="C4403" t="s">
        <v>964</v>
      </c>
      <c r="D4403" t="s">
        <v>965</v>
      </c>
      <c r="E4403">
        <v>101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25">
      <c r="A4404" s="42">
        <v>46266</v>
      </c>
      <c r="B4404">
        <v>11</v>
      </c>
      <c r="C4404" t="s">
        <v>1015</v>
      </c>
      <c r="D4404" t="s">
        <v>980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5">
      <c r="A4405" s="42">
        <v>46274</v>
      </c>
      <c r="B4405">
        <v>14</v>
      </c>
      <c r="C4405" t="s">
        <v>978</v>
      </c>
      <c r="D4405" t="s">
        <v>963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25">
      <c r="A4406" s="42">
        <v>46267</v>
      </c>
      <c r="B4406">
        <v>10</v>
      </c>
      <c r="C4406" t="s">
        <v>962</v>
      </c>
      <c r="D4406" t="s">
        <v>3</v>
      </c>
      <c r="E4406">
        <v>31</v>
      </c>
      <c r="F4406">
        <v>31</v>
      </c>
      <c r="G4406">
        <v>24</v>
      </c>
      <c r="H4406">
        <v>4</v>
      </c>
      <c r="I4406">
        <v>2</v>
      </c>
      <c r="J4406">
        <v>0</v>
      </c>
    </row>
    <row r="4407" spans="1:10" x14ac:dyDescent="0.25">
      <c r="A4407" s="42">
        <v>46275</v>
      </c>
      <c r="B4407">
        <v>10</v>
      </c>
      <c r="C4407" t="s">
        <v>1098</v>
      </c>
      <c r="D4407" t="s">
        <v>970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5">
      <c r="A4408" s="42">
        <v>46267</v>
      </c>
      <c r="B4408">
        <v>8</v>
      </c>
      <c r="C4408" t="s">
        <v>962</v>
      </c>
      <c r="D4408" t="s">
        <v>970</v>
      </c>
      <c r="E4408">
        <v>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 s="42">
        <v>46269</v>
      </c>
      <c r="B4409">
        <v>10</v>
      </c>
      <c r="C4409" t="s">
        <v>1000</v>
      </c>
      <c r="D4409" t="s">
        <v>976</v>
      </c>
      <c r="E4409">
        <v>681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5">
      <c r="A4410" s="42">
        <v>46266</v>
      </c>
      <c r="B4410">
        <v>12</v>
      </c>
      <c r="C4410" t="s">
        <v>966</v>
      </c>
      <c r="D4410" t="s">
        <v>3</v>
      </c>
      <c r="E4410">
        <v>32</v>
      </c>
      <c r="F4410">
        <v>32</v>
      </c>
      <c r="G4410">
        <v>29</v>
      </c>
      <c r="H4410">
        <v>0</v>
      </c>
      <c r="I4410">
        <v>0</v>
      </c>
      <c r="J4410">
        <v>0</v>
      </c>
    </row>
    <row r="4411" spans="1:10" x14ac:dyDescent="0.25">
      <c r="A4411" s="42">
        <v>46266</v>
      </c>
      <c r="B4411">
        <v>9</v>
      </c>
      <c r="C4411" t="s">
        <v>1098</v>
      </c>
      <c r="D4411" t="s">
        <v>959</v>
      </c>
      <c r="E4411">
        <v>47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25">
      <c r="A4412" s="42">
        <v>46276</v>
      </c>
      <c r="B4412">
        <v>8</v>
      </c>
      <c r="C4412" t="s">
        <v>1000</v>
      </c>
      <c r="D4412" t="s">
        <v>976</v>
      </c>
      <c r="E4412">
        <v>3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25">
      <c r="A4413" s="42">
        <v>46268</v>
      </c>
      <c r="B4413">
        <v>11</v>
      </c>
      <c r="C4413" t="s">
        <v>958</v>
      </c>
      <c r="D4413" t="s">
        <v>976</v>
      </c>
      <c r="E4413">
        <v>711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25">
      <c r="A4414" s="42">
        <v>46274</v>
      </c>
      <c r="B4414">
        <v>16</v>
      </c>
      <c r="C4414" t="s">
        <v>960</v>
      </c>
      <c r="D4414" t="s">
        <v>983</v>
      </c>
      <c r="E4414">
        <v>1</v>
      </c>
      <c r="F4414">
        <v>1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 s="42">
        <v>46274</v>
      </c>
      <c r="B4415">
        <v>9</v>
      </c>
      <c r="C4415" t="s">
        <v>966</v>
      </c>
      <c r="D4415" t="s">
        <v>959</v>
      </c>
      <c r="E4415">
        <v>115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 s="42">
        <v>46274</v>
      </c>
      <c r="B4416">
        <v>15</v>
      </c>
      <c r="C4416" t="s">
        <v>978</v>
      </c>
      <c r="D4416" t="s">
        <v>982</v>
      </c>
      <c r="E4416">
        <v>673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 s="42">
        <v>46266</v>
      </c>
      <c r="B4417">
        <v>16</v>
      </c>
      <c r="C4417" t="s">
        <v>964</v>
      </c>
      <c r="D4417" t="s">
        <v>973</v>
      </c>
      <c r="E4417">
        <v>301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 s="42">
        <v>46274</v>
      </c>
      <c r="B4418">
        <v>16</v>
      </c>
      <c r="C4418" t="s">
        <v>972</v>
      </c>
      <c r="D4418" t="s">
        <v>982</v>
      </c>
      <c r="E4418">
        <v>21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 s="42">
        <v>46276</v>
      </c>
      <c r="B4419">
        <v>8</v>
      </c>
      <c r="C4419" t="s">
        <v>972</v>
      </c>
      <c r="D4419" t="s">
        <v>963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 s="42">
        <v>46275</v>
      </c>
      <c r="B4420">
        <v>9</v>
      </c>
      <c r="C4420" t="s">
        <v>968</v>
      </c>
      <c r="D4420" t="s">
        <v>3</v>
      </c>
      <c r="E4420">
        <v>15</v>
      </c>
      <c r="F4420">
        <v>15</v>
      </c>
      <c r="G4420">
        <v>10</v>
      </c>
      <c r="H4420">
        <v>0</v>
      </c>
      <c r="I4420">
        <v>2</v>
      </c>
      <c r="J4420">
        <v>0</v>
      </c>
    </row>
    <row r="4421" spans="1:10" x14ac:dyDescent="0.25">
      <c r="A4421" s="42">
        <v>46268</v>
      </c>
      <c r="B4421">
        <v>8</v>
      </c>
      <c r="C4421" t="s">
        <v>964</v>
      </c>
      <c r="D4421" t="s">
        <v>973</v>
      </c>
      <c r="E4421">
        <v>230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5">
      <c r="A4422" s="42">
        <v>46275</v>
      </c>
      <c r="B4422">
        <v>11</v>
      </c>
      <c r="C4422" t="s">
        <v>958</v>
      </c>
      <c r="D4422" t="s">
        <v>975</v>
      </c>
      <c r="E4422">
        <v>5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5">
      <c r="A4423" s="42">
        <v>46274</v>
      </c>
      <c r="B4423">
        <v>12</v>
      </c>
      <c r="C4423" t="s">
        <v>1015</v>
      </c>
      <c r="D4423" t="s">
        <v>965</v>
      </c>
      <c r="E4423">
        <v>127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25">
      <c r="A4424" s="42">
        <v>46275</v>
      </c>
      <c r="B4424">
        <v>12</v>
      </c>
      <c r="C4424" t="s">
        <v>958</v>
      </c>
      <c r="D4424" t="s">
        <v>967</v>
      </c>
      <c r="E4424">
        <v>323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 s="42">
        <v>46273</v>
      </c>
      <c r="B4425">
        <v>9</v>
      </c>
      <c r="C4425" t="s">
        <v>986</v>
      </c>
      <c r="D4425" t="s">
        <v>979</v>
      </c>
      <c r="E4425">
        <v>10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25">
      <c r="A4426" s="42">
        <v>46267</v>
      </c>
      <c r="B4426">
        <v>15</v>
      </c>
      <c r="C4426" t="s">
        <v>986</v>
      </c>
      <c r="D4426" t="s">
        <v>974</v>
      </c>
      <c r="E4426">
        <v>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 s="42">
        <v>46268</v>
      </c>
      <c r="B4427">
        <v>13</v>
      </c>
      <c r="C4427" t="s">
        <v>962</v>
      </c>
      <c r="D4427" t="s">
        <v>973</v>
      </c>
      <c r="E4427">
        <v>60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 s="42">
        <v>46273</v>
      </c>
      <c r="B4428">
        <v>16</v>
      </c>
      <c r="C4428" t="s">
        <v>986</v>
      </c>
      <c r="D4428" t="s">
        <v>640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25">
      <c r="A4429" s="42">
        <v>46269</v>
      </c>
      <c r="B4429">
        <v>16</v>
      </c>
      <c r="C4429" t="s">
        <v>978</v>
      </c>
      <c r="D4429" t="s">
        <v>961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 s="42">
        <v>46275</v>
      </c>
      <c r="B4430">
        <v>8</v>
      </c>
      <c r="C4430" t="s">
        <v>978</v>
      </c>
      <c r="D4430" t="s">
        <v>975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 s="42">
        <v>46269</v>
      </c>
      <c r="B4431">
        <v>10</v>
      </c>
      <c r="C4431" t="s">
        <v>962</v>
      </c>
      <c r="D4431" t="s">
        <v>975</v>
      </c>
      <c r="E4431">
        <v>3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25">
      <c r="A4432" s="42">
        <v>46269</v>
      </c>
      <c r="B4432">
        <v>8</v>
      </c>
      <c r="C4432" t="s">
        <v>972</v>
      </c>
      <c r="D4432" t="s">
        <v>963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25">
      <c r="A4433" s="42">
        <v>46267</v>
      </c>
      <c r="B4433">
        <v>13</v>
      </c>
      <c r="C4433" t="s">
        <v>960</v>
      </c>
      <c r="D4433" t="s">
        <v>974</v>
      </c>
      <c r="E4433">
        <v>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 s="42">
        <v>46268</v>
      </c>
      <c r="B4434">
        <v>11</v>
      </c>
      <c r="C4434" t="s">
        <v>998</v>
      </c>
      <c r="D4434" t="s">
        <v>980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 s="42">
        <v>46275</v>
      </c>
      <c r="B4435">
        <v>14</v>
      </c>
      <c r="C4435" t="s">
        <v>978</v>
      </c>
      <c r="D4435" t="s">
        <v>980</v>
      </c>
      <c r="E4435">
        <v>6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 s="42">
        <v>46276</v>
      </c>
      <c r="B4436">
        <v>11</v>
      </c>
      <c r="C4436" t="s">
        <v>964</v>
      </c>
      <c r="D4436" t="s">
        <v>973</v>
      </c>
      <c r="E4436">
        <v>455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 s="42">
        <v>46276</v>
      </c>
      <c r="B4437">
        <v>13</v>
      </c>
      <c r="C4437" t="s">
        <v>1015</v>
      </c>
      <c r="D4437" t="s">
        <v>965</v>
      </c>
      <c r="E4437">
        <v>49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25">
      <c r="A4438" s="42">
        <v>46269</v>
      </c>
      <c r="B4438">
        <v>12</v>
      </c>
      <c r="C4438" t="s">
        <v>962</v>
      </c>
      <c r="D4438" t="s">
        <v>980</v>
      </c>
      <c r="E4438">
        <v>9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 s="42">
        <v>46274</v>
      </c>
      <c r="B4439">
        <v>14</v>
      </c>
      <c r="C4439" t="s">
        <v>978</v>
      </c>
      <c r="D4439" t="s">
        <v>959</v>
      </c>
      <c r="E4439">
        <v>83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 s="42">
        <v>46275</v>
      </c>
      <c r="B4440">
        <v>12</v>
      </c>
      <c r="C4440" t="s">
        <v>972</v>
      </c>
      <c r="D4440" t="s">
        <v>980</v>
      </c>
      <c r="E4440">
        <v>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 s="42">
        <v>46273</v>
      </c>
      <c r="B4441">
        <v>16</v>
      </c>
      <c r="C4441" t="s">
        <v>978</v>
      </c>
      <c r="D4441" t="s">
        <v>980</v>
      </c>
      <c r="E4441">
        <v>54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 s="42">
        <v>46266</v>
      </c>
      <c r="B4442">
        <v>10</v>
      </c>
      <c r="C4442" t="s">
        <v>998</v>
      </c>
      <c r="D4442" t="s">
        <v>970</v>
      </c>
      <c r="E4442">
        <v>138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 s="42">
        <v>46274</v>
      </c>
      <c r="B4443">
        <v>11</v>
      </c>
      <c r="C4443" t="s">
        <v>958</v>
      </c>
      <c r="D4443" t="s">
        <v>971</v>
      </c>
      <c r="E4443">
        <v>15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 s="42">
        <v>46269</v>
      </c>
      <c r="B4444">
        <v>9</v>
      </c>
      <c r="C4444" t="s">
        <v>998</v>
      </c>
      <c r="D4444" t="s">
        <v>976</v>
      </c>
      <c r="E4444">
        <v>53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 s="42">
        <v>46266</v>
      </c>
      <c r="B4445">
        <v>14</v>
      </c>
      <c r="C4445" t="s">
        <v>972</v>
      </c>
      <c r="D4445" t="s">
        <v>976</v>
      </c>
      <c r="E4445">
        <v>26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 s="42">
        <v>46267</v>
      </c>
      <c r="B4446">
        <v>12</v>
      </c>
      <c r="C4446" t="s">
        <v>966</v>
      </c>
      <c r="D4446" t="s">
        <v>977</v>
      </c>
      <c r="E4446">
        <v>7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 s="42">
        <v>46274</v>
      </c>
      <c r="B4447">
        <v>12</v>
      </c>
      <c r="C4447" t="s">
        <v>1098</v>
      </c>
      <c r="D4447" t="s">
        <v>970</v>
      </c>
      <c r="E4447">
        <v>3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25">
      <c r="A4448" s="42">
        <v>46274</v>
      </c>
      <c r="B4448">
        <v>14</v>
      </c>
      <c r="C4448" t="s">
        <v>960</v>
      </c>
      <c r="D4448" t="s">
        <v>3</v>
      </c>
      <c r="E4448">
        <v>21</v>
      </c>
      <c r="F4448">
        <v>21</v>
      </c>
      <c r="G4448">
        <v>18</v>
      </c>
      <c r="H4448">
        <v>2</v>
      </c>
      <c r="I4448">
        <v>0</v>
      </c>
      <c r="J4448">
        <v>0</v>
      </c>
    </row>
    <row r="4449" spans="1:10" x14ac:dyDescent="0.25">
      <c r="A4449" s="42">
        <v>46276</v>
      </c>
      <c r="B4449">
        <v>8</v>
      </c>
      <c r="C4449" t="s">
        <v>986</v>
      </c>
      <c r="D4449" t="s">
        <v>640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25">
      <c r="A4450" s="42">
        <v>46276</v>
      </c>
      <c r="B4450">
        <v>11</v>
      </c>
      <c r="C4450" t="s">
        <v>986</v>
      </c>
      <c r="D4450" t="s">
        <v>3</v>
      </c>
      <c r="E4450">
        <v>44</v>
      </c>
      <c r="F4450">
        <v>44</v>
      </c>
      <c r="G4450">
        <v>27</v>
      </c>
      <c r="H4450">
        <v>14</v>
      </c>
      <c r="I4450">
        <v>0</v>
      </c>
      <c r="J4450">
        <v>0</v>
      </c>
    </row>
    <row r="4451" spans="1:10" x14ac:dyDescent="0.25">
      <c r="A4451" s="42">
        <v>46269</v>
      </c>
      <c r="B4451">
        <v>10</v>
      </c>
      <c r="C4451" t="s">
        <v>1000</v>
      </c>
      <c r="D4451" t="s">
        <v>971</v>
      </c>
      <c r="E4451">
        <v>44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25">
      <c r="A4452" s="42">
        <v>46267</v>
      </c>
      <c r="B4452">
        <v>14</v>
      </c>
      <c r="C4452" t="s">
        <v>962</v>
      </c>
      <c r="D4452" t="s">
        <v>971</v>
      </c>
      <c r="E4452">
        <v>18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 s="42">
        <v>46267</v>
      </c>
      <c r="B4453">
        <v>8</v>
      </c>
      <c r="C4453" t="s">
        <v>986</v>
      </c>
      <c r="D4453" t="s">
        <v>959</v>
      </c>
      <c r="E4453">
        <v>23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 s="42">
        <v>46273</v>
      </c>
      <c r="B4454">
        <v>16</v>
      </c>
      <c r="C4454" t="s">
        <v>962</v>
      </c>
      <c r="D4454" t="s">
        <v>970</v>
      </c>
      <c r="E4454">
        <v>28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25">
      <c r="A4455" s="42">
        <v>46276</v>
      </c>
      <c r="B4455">
        <v>11</v>
      </c>
      <c r="C4455" t="s">
        <v>1015</v>
      </c>
      <c r="D4455" t="s">
        <v>961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 s="42">
        <v>46266</v>
      </c>
      <c r="B4456">
        <v>11</v>
      </c>
      <c r="C4456" t="s">
        <v>972</v>
      </c>
      <c r="D4456" t="s">
        <v>640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5">
      <c r="A4457" s="42">
        <v>46274</v>
      </c>
      <c r="B4457">
        <v>15</v>
      </c>
      <c r="C4457" t="s">
        <v>1015</v>
      </c>
      <c r="D4457" t="s">
        <v>980</v>
      </c>
      <c r="E4457">
        <v>79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25">
      <c r="A4458" s="42">
        <v>46273</v>
      </c>
      <c r="B4458">
        <v>9</v>
      </c>
      <c r="C4458" t="s">
        <v>966</v>
      </c>
      <c r="D4458" t="s">
        <v>959</v>
      </c>
      <c r="E4458">
        <v>97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 s="42">
        <v>46268</v>
      </c>
      <c r="B4459">
        <v>10</v>
      </c>
      <c r="C4459" t="s">
        <v>1098</v>
      </c>
      <c r="D4459" t="s">
        <v>973</v>
      </c>
      <c r="E4459">
        <v>58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 s="42">
        <v>46275</v>
      </c>
      <c r="B4460">
        <v>16</v>
      </c>
      <c r="C4460" t="s">
        <v>1098</v>
      </c>
      <c r="D4460" t="s">
        <v>974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5">
      <c r="A4461" s="42">
        <v>46274</v>
      </c>
      <c r="B4461">
        <v>10</v>
      </c>
      <c r="C4461" t="s">
        <v>958</v>
      </c>
      <c r="D4461" t="s">
        <v>961</v>
      </c>
      <c r="E4461">
        <v>5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25">
      <c r="A4462" s="42">
        <v>46269</v>
      </c>
      <c r="B4462">
        <v>9</v>
      </c>
      <c r="C4462" t="s">
        <v>1000</v>
      </c>
      <c r="D4462" t="s">
        <v>971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 s="42">
        <v>46269</v>
      </c>
      <c r="B4463">
        <v>15</v>
      </c>
      <c r="C4463" t="s">
        <v>986</v>
      </c>
      <c r="D4463" t="s">
        <v>640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 s="42">
        <v>46274</v>
      </c>
      <c r="B4464">
        <v>10</v>
      </c>
      <c r="C4464" t="s">
        <v>968</v>
      </c>
      <c r="D4464" t="s">
        <v>977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 s="42">
        <v>46275</v>
      </c>
      <c r="B4465">
        <v>13</v>
      </c>
      <c r="C4465" t="s">
        <v>1098</v>
      </c>
      <c r="D4465" t="s">
        <v>973</v>
      </c>
      <c r="E4465">
        <v>67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 s="42">
        <v>46276</v>
      </c>
      <c r="B4466">
        <v>16</v>
      </c>
      <c r="C4466" t="s">
        <v>1098</v>
      </c>
      <c r="D4466" t="s">
        <v>967</v>
      </c>
      <c r="E4466">
        <v>7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 s="42">
        <v>46266</v>
      </c>
      <c r="B4467">
        <v>9</v>
      </c>
      <c r="C4467" t="s">
        <v>1001</v>
      </c>
      <c r="D4467" t="s">
        <v>971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 s="42">
        <v>46268</v>
      </c>
      <c r="B4468">
        <v>8</v>
      </c>
      <c r="C4468" t="s">
        <v>958</v>
      </c>
      <c r="D4468" t="s">
        <v>963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 s="42">
        <v>46267</v>
      </c>
      <c r="B4469">
        <v>16</v>
      </c>
      <c r="C4469" t="s">
        <v>999</v>
      </c>
      <c r="D4469" t="s">
        <v>3</v>
      </c>
      <c r="E4469">
        <v>3</v>
      </c>
      <c r="F4469">
        <v>3</v>
      </c>
      <c r="G4469">
        <v>0</v>
      </c>
      <c r="H4469">
        <v>2</v>
      </c>
      <c r="I4469">
        <v>0</v>
      </c>
      <c r="J4469">
        <v>0</v>
      </c>
    </row>
    <row r="4470" spans="1:10" x14ac:dyDescent="0.25">
      <c r="A4470" s="42">
        <v>46268</v>
      </c>
      <c r="B4470">
        <v>9</v>
      </c>
      <c r="C4470" t="s">
        <v>986</v>
      </c>
      <c r="D4470" t="s">
        <v>640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25">
      <c r="A4471" s="42">
        <v>46276</v>
      </c>
      <c r="B4471">
        <v>10</v>
      </c>
      <c r="C4471" t="s">
        <v>1528</v>
      </c>
      <c r="D4471" t="s">
        <v>974</v>
      </c>
      <c r="E4471">
        <v>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25">
      <c r="A4472" s="42">
        <v>46274</v>
      </c>
      <c r="B4472">
        <v>15</v>
      </c>
      <c r="C4472" t="s">
        <v>960</v>
      </c>
      <c r="D4472" t="s">
        <v>976</v>
      </c>
      <c r="E4472">
        <v>242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25">
      <c r="A4473" s="42">
        <v>46276</v>
      </c>
      <c r="B4473">
        <v>8</v>
      </c>
      <c r="C4473" t="s">
        <v>972</v>
      </c>
      <c r="D4473" t="s">
        <v>640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25">
      <c r="A4474" s="42">
        <v>46274</v>
      </c>
      <c r="B4474">
        <v>11</v>
      </c>
      <c r="C4474" t="s">
        <v>1015</v>
      </c>
      <c r="D4474" t="s">
        <v>965</v>
      </c>
      <c r="E4474">
        <v>86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 s="42">
        <v>46266</v>
      </c>
      <c r="B4475">
        <v>14</v>
      </c>
      <c r="C4475" t="s">
        <v>1098</v>
      </c>
      <c r="D4475" t="s">
        <v>965</v>
      </c>
      <c r="E4475">
        <v>9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 s="42">
        <v>46274</v>
      </c>
      <c r="B4476">
        <v>9</v>
      </c>
      <c r="C4476" t="s">
        <v>978</v>
      </c>
      <c r="D4476" t="s">
        <v>959</v>
      </c>
      <c r="E4476">
        <v>111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 s="42">
        <v>46269</v>
      </c>
      <c r="B4477">
        <v>10</v>
      </c>
      <c r="C4477" t="s">
        <v>962</v>
      </c>
      <c r="D4477" t="s">
        <v>982</v>
      </c>
      <c r="E4477">
        <v>342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25">
      <c r="A4478" s="42">
        <v>46276</v>
      </c>
      <c r="B4478">
        <v>12</v>
      </c>
      <c r="C4478" t="s">
        <v>966</v>
      </c>
      <c r="D4478" t="s">
        <v>974</v>
      </c>
      <c r="E4478">
        <v>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 s="42">
        <v>46268</v>
      </c>
      <c r="B4479">
        <v>16</v>
      </c>
      <c r="C4479" t="s">
        <v>972</v>
      </c>
      <c r="D4479" t="s">
        <v>3</v>
      </c>
      <c r="E4479">
        <v>8</v>
      </c>
      <c r="F4479">
        <v>8</v>
      </c>
      <c r="G4479">
        <v>6</v>
      </c>
      <c r="H4479">
        <v>2</v>
      </c>
      <c r="I4479">
        <v>0</v>
      </c>
      <c r="J4479">
        <v>0</v>
      </c>
    </row>
    <row r="4480" spans="1:10" x14ac:dyDescent="0.25">
      <c r="A4480" s="42">
        <v>46276</v>
      </c>
      <c r="B4480">
        <v>8</v>
      </c>
      <c r="C4480" t="s">
        <v>972</v>
      </c>
      <c r="D4480" t="s">
        <v>981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 s="42">
        <v>46275</v>
      </c>
      <c r="B4481">
        <v>8</v>
      </c>
      <c r="C4481" t="s">
        <v>986</v>
      </c>
      <c r="D4481" t="s">
        <v>977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25">
      <c r="A4482" s="42">
        <v>46276</v>
      </c>
      <c r="B4482">
        <v>13</v>
      </c>
      <c r="C4482" t="s">
        <v>986</v>
      </c>
      <c r="D4482" t="s">
        <v>982</v>
      </c>
      <c r="E4482">
        <v>68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 s="42">
        <v>46267</v>
      </c>
      <c r="B4483">
        <v>14</v>
      </c>
      <c r="C4483" t="s">
        <v>960</v>
      </c>
      <c r="D4483" t="s">
        <v>975</v>
      </c>
      <c r="E4483">
        <v>5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 s="42">
        <v>46276</v>
      </c>
      <c r="B4484">
        <v>13</v>
      </c>
      <c r="C4484" t="s">
        <v>978</v>
      </c>
      <c r="D4484" t="s">
        <v>965</v>
      </c>
      <c r="E4484">
        <v>44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 s="42">
        <v>46266</v>
      </c>
      <c r="B4485">
        <v>11</v>
      </c>
      <c r="C4485" t="s">
        <v>986</v>
      </c>
      <c r="D4485" t="s">
        <v>961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25">
      <c r="A4486" s="42">
        <v>46268</v>
      </c>
      <c r="B4486">
        <v>15</v>
      </c>
      <c r="C4486" t="s">
        <v>966</v>
      </c>
      <c r="D4486" t="s">
        <v>976</v>
      </c>
      <c r="E4486">
        <v>1062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 s="42">
        <v>46268</v>
      </c>
      <c r="B4487">
        <v>12</v>
      </c>
      <c r="C4487" t="s">
        <v>958</v>
      </c>
      <c r="D4487" t="s">
        <v>977</v>
      </c>
      <c r="E4487">
        <v>5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 s="42">
        <v>46275</v>
      </c>
      <c r="B4488">
        <v>10</v>
      </c>
      <c r="C4488" t="s">
        <v>972</v>
      </c>
      <c r="D4488" t="s">
        <v>3</v>
      </c>
      <c r="E4488">
        <v>14</v>
      </c>
      <c r="F4488">
        <v>14</v>
      </c>
      <c r="G4488">
        <v>6</v>
      </c>
      <c r="H4488">
        <v>8</v>
      </c>
      <c r="I4488">
        <v>1</v>
      </c>
      <c r="J4488">
        <v>0</v>
      </c>
    </row>
    <row r="4489" spans="1:10" x14ac:dyDescent="0.25">
      <c r="A4489" s="42">
        <v>46267</v>
      </c>
      <c r="B4489">
        <v>14</v>
      </c>
      <c r="C4489" t="s">
        <v>964</v>
      </c>
      <c r="D4489" t="s">
        <v>982</v>
      </c>
      <c r="E4489">
        <v>843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25">
      <c r="A4490" s="42">
        <v>46273</v>
      </c>
      <c r="B4490">
        <v>10</v>
      </c>
      <c r="C4490" t="s">
        <v>1098</v>
      </c>
      <c r="D4490" t="s">
        <v>981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 s="42">
        <v>46268</v>
      </c>
      <c r="B4491">
        <v>11</v>
      </c>
      <c r="C4491" t="s">
        <v>966</v>
      </c>
      <c r="D4491" t="s">
        <v>3</v>
      </c>
      <c r="E4491">
        <v>19</v>
      </c>
      <c r="F4491">
        <v>19</v>
      </c>
      <c r="G4491">
        <v>17</v>
      </c>
      <c r="H4491">
        <v>0</v>
      </c>
      <c r="I4491">
        <v>0</v>
      </c>
      <c r="J4491">
        <v>0</v>
      </c>
    </row>
    <row r="4492" spans="1:10" x14ac:dyDescent="0.25">
      <c r="A4492" s="42">
        <v>46276</v>
      </c>
      <c r="B4492">
        <v>12</v>
      </c>
      <c r="C4492" t="s">
        <v>960</v>
      </c>
      <c r="D4492" t="s">
        <v>967</v>
      </c>
      <c r="E4492">
        <v>60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 s="42">
        <v>46275</v>
      </c>
      <c r="B4493">
        <v>8</v>
      </c>
      <c r="C4493" t="s">
        <v>978</v>
      </c>
      <c r="D4493" t="s">
        <v>973</v>
      </c>
      <c r="E4493">
        <v>120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 s="42">
        <v>46266</v>
      </c>
      <c r="B4494">
        <v>11</v>
      </c>
      <c r="C4494" t="s">
        <v>1015</v>
      </c>
      <c r="D4494" t="s">
        <v>3</v>
      </c>
      <c r="E4494">
        <v>59</v>
      </c>
      <c r="F4494">
        <v>59</v>
      </c>
      <c r="G4494">
        <v>43</v>
      </c>
      <c r="H4494">
        <v>10</v>
      </c>
      <c r="I4494">
        <v>0</v>
      </c>
      <c r="J4494">
        <v>0</v>
      </c>
    </row>
    <row r="4495" spans="1:10" x14ac:dyDescent="0.25">
      <c r="A4495" s="42">
        <v>46275</v>
      </c>
      <c r="B4495">
        <v>8</v>
      </c>
      <c r="C4495" t="s">
        <v>1000</v>
      </c>
      <c r="D4495" t="s">
        <v>976</v>
      </c>
      <c r="E4495">
        <v>5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 s="42">
        <v>46275</v>
      </c>
      <c r="B4496">
        <v>8</v>
      </c>
      <c r="C4496" t="s">
        <v>960</v>
      </c>
      <c r="D4496" t="s">
        <v>3</v>
      </c>
      <c r="E4496">
        <v>7</v>
      </c>
      <c r="F4496">
        <v>7</v>
      </c>
      <c r="G4496">
        <v>4</v>
      </c>
      <c r="H4496">
        <v>2</v>
      </c>
      <c r="I4496">
        <v>0</v>
      </c>
      <c r="J4496">
        <v>0</v>
      </c>
    </row>
    <row r="4497" spans="1:10" x14ac:dyDescent="0.25">
      <c r="A4497" s="42">
        <v>46268</v>
      </c>
      <c r="B4497">
        <v>9</v>
      </c>
      <c r="C4497" t="s">
        <v>972</v>
      </c>
      <c r="D4497" t="s">
        <v>977</v>
      </c>
      <c r="E4497">
        <v>3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25">
      <c r="A4498" s="42">
        <v>46267</v>
      </c>
      <c r="B4498">
        <v>16</v>
      </c>
      <c r="C4498" t="s">
        <v>998</v>
      </c>
      <c r="D4498" t="s">
        <v>959</v>
      </c>
      <c r="E4498">
        <v>6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 s="42">
        <v>46269</v>
      </c>
      <c r="B4499">
        <v>11</v>
      </c>
      <c r="C4499" t="s">
        <v>972</v>
      </c>
      <c r="D4499" t="s">
        <v>983</v>
      </c>
      <c r="E4499">
        <v>1</v>
      </c>
      <c r="F4499">
        <v>1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 s="42">
        <v>46274</v>
      </c>
      <c r="B4500">
        <v>16</v>
      </c>
      <c r="C4500" t="s">
        <v>966</v>
      </c>
      <c r="D4500" t="s">
        <v>3</v>
      </c>
      <c r="E4500">
        <v>21</v>
      </c>
      <c r="F4500">
        <v>21</v>
      </c>
      <c r="G4500">
        <v>19</v>
      </c>
      <c r="H4500">
        <v>0</v>
      </c>
      <c r="I4500">
        <v>0</v>
      </c>
      <c r="J4500">
        <v>0</v>
      </c>
    </row>
    <row r="4501" spans="1:10" x14ac:dyDescent="0.25">
      <c r="A4501" s="42">
        <v>46268</v>
      </c>
      <c r="B4501">
        <v>14</v>
      </c>
      <c r="C4501" t="s">
        <v>972</v>
      </c>
      <c r="D4501" t="s">
        <v>975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 s="42">
        <v>46267</v>
      </c>
      <c r="B4502">
        <v>9</v>
      </c>
      <c r="C4502" t="s">
        <v>1000</v>
      </c>
      <c r="D4502" t="s">
        <v>982</v>
      </c>
      <c r="E4502">
        <v>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 s="42">
        <v>46266</v>
      </c>
      <c r="B4503">
        <v>11</v>
      </c>
      <c r="C4503" t="s">
        <v>1001</v>
      </c>
      <c r="D4503" t="s">
        <v>3</v>
      </c>
      <c r="E4503">
        <v>11</v>
      </c>
      <c r="F4503">
        <v>11</v>
      </c>
      <c r="G4503">
        <v>10</v>
      </c>
      <c r="H4503">
        <v>0</v>
      </c>
      <c r="I4503">
        <v>0</v>
      </c>
      <c r="J4503">
        <v>0</v>
      </c>
    </row>
    <row r="4504" spans="1:10" x14ac:dyDescent="0.25">
      <c r="A4504" s="42">
        <v>46269</v>
      </c>
      <c r="B4504">
        <v>11</v>
      </c>
      <c r="C4504" t="s">
        <v>1098</v>
      </c>
      <c r="D4504" t="s">
        <v>3</v>
      </c>
      <c r="E4504">
        <v>14</v>
      </c>
      <c r="F4504">
        <v>14</v>
      </c>
      <c r="G4504">
        <v>10</v>
      </c>
      <c r="H4504">
        <v>2</v>
      </c>
      <c r="I4504">
        <v>0</v>
      </c>
      <c r="J4504">
        <v>0</v>
      </c>
    </row>
    <row r="4505" spans="1:10" x14ac:dyDescent="0.25">
      <c r="A4505" s="42">
        <v>46269</v>
      </c>
      <c r="B4505">
        <v>9</v>
      </c>
      <c r="C4505" t="s">
        <v>958</v>
      </c>
      <c r="D4505" t="s">
        <v>980</v>
      </c>
      <c r="E4505">
        <v>18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 s="42">
        <v>46276</v>
      </c>
      <c r="B4506">
        <v>11</v>
      </c>
      <c r="C4506" t="s">
        <v>1528</v>
      </c>
      <c r="D4506" t="s">
        <v>985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 s="42">
        <v>46266</v>
      </c>
      <c r="B4507">
        <v>8</v>
      </c>
      <c r="C4507" t="s">
        <v>964</v>
      </c>
      <c r="D4507" t="s">
        <v>959</v>
      </c>
      <c r="E4507">
        <v>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 s="42">
        <v>46269</v>
      </c>
      <c r="B4508">
        <v>13</v>
      </c>
      <c r="C4508" t="s">
        <v>1098</v>
      </c>
      <c r="D4508" t="s">
        <v>959</v>
      </c>
      <c r="E4508">
        <v>11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 s="42">
        <v>46273</v>
      </c>
      <c r="B4509">
        <v>8</v>
      </c>
      <c r="C4509" t="s">
        <v>966</v>
      </c>
      <c r="D4509" t="s">
        <v>3</v>
      </c>
      <c r="E4509">
        <v>1</v>
      </c>
      <c r="F4509">
        <v>1</v>
      </c>
      <c r="G4509">
        <v>1</v>
      </c>
      <c r="H4509">
        <v>0</v>
      </c>
      <c r="I4509">
        <v>0</v>
      </c>
      <c r="J4509">
        <v>0</v>
      </c>
    </row>
    <row r="4510" spans="1:10" x14ac:dyDescent="0.25">
      <c r="A4510" s="42">
        <v>46275</v>
      </c>
      <c r="B4510">
        <v>13</v>
      </c>
      <c r="C4510" t="s">
        <v>960</v>
      </c>
      <c r="D4510" t="s">
        <v>976</v>
      </c>
      <c r="E4510">
        <v>307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 s="42">
        <v>46267</v>
      </c>
      <c r="B4511">
        <v>8</v>
      </c>
      <c r="C4511" t="s">
        <v>964</v>
      </c>
      <c r="D4511" t="s">
        <v>961</v>
      </c>
      <c r="E4511">
        <v>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 s="42">
        <v>46266</v>
      </c>
      <c r="B4512">
        <v>13</v>
      </c>
      <c r="C4512" t="s">
        <v>962</v>
      </c>
      <c r="D4512" t="s">
        <v>973</v>
      </c>
      <c r="E4512">
        <v>136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 s="42">
        <v>46269</v>
      </c>
      <c r="B4513">
        <v>16</v>
      </c>
      <c r="C4513" t="s">
        <v>998</v>
      </c>
      <c r="D4513" t="s">
        <v>640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 s="42">
        <v>46276</v>
      </c>
      <c r="B4514">
        <v>10</v>
      </c>
      <c r="C4514" t="s">
        <v>972</v>
      </c>
      <c r="D4514" t="s">
        <v>640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 s="42">
        <v>46276</v>
      </c>
      <c r="B4515">
        <v>11</v>
      </c>
      <c r="C4515" t="s">
        <v>964</v>
      </c>
      <c r="D4515" t="s">
        <v>965</v>
      </c>
      <c r="E4515">
        <v>131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 s="42">
        <v>46266</v>
      </c>
      <c r="B4516">
        <v>9</v>
      </c>
      <c r="C4516" t="s">
        <v>966</v>
      </c>
      <c r="D4516" t="s">
        <v>975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 s="42">
        <v>46273</v>
      </c>
      <c r="B4517">
        <v>15</v>
      </c>
      <c r="C4517" t="s">
        <v>1015</v>
      </c>
      <c r="D4517" t="s">
        <v>3</v>
      </c>
      <c r="E4517">
        <v>2</v>
      </c>
      <c r="F4517">
        <v>2</v>
      </c>
      <c r="G4517">
        <v>1</v>
      </c>
      <c r="H4517">
        <v>0</v>
      </c>
      <c r="I4517">
        <v>0</v>
      </c>
      <c r="J4517">
        <v>0</v>
      </c>
    </row>
    <row r="4518" spans="1:10" x14ac:dyDescent="0.25">
      <c r="A4518" s="42">
        <v>46274</v>
      </c>
      <c r="B4518">
        <v>9</v>
      </c>
      <c r="C4518" t="s">
        <v>972</v>
      </c>
      <c r="D4518" t="s">
        <v>967</v>
      </c>
      <c r="E4518">
        <v>127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 s="42">
        <v>46275</v>
      </c>
      <c r="B4519">
        <v>9</v>
      </c>
      <c r="C4519" t="s">
        <v>972</v>
      </c>
      <c r="D4519" t="s">
        <v>982</v>
      </c>
      <c r="E4519">
        <v>173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 s="42">
        <v>46276</v>
      </c>
      <c r="B4520">
        <v>8</v>
      </c>
      <c r="C4520" t="s">
        <v>1015</v>
      </c>
      <c r="D4520" t="s">
        <v>976</v>
      </c>
      <c r="E4520">
        <v>881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 s="42">
        <v>46274</v>
      </c>
      <c r="B4521">
        <v>13</v>
      </c>
      <c r="C4521" t="s">
        <v>986</v>
      </c>
      <c r="D4521" t="s">
        <v>982</v>
      </c>
      <c r="E4521">
        <v>38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25">
      <c r="A4522" s="42">
        <v>46267</v>
      </c>
      <c r="B4522">
        <v>16</v>
      </c>
      <c r="C4522" t="s">
        <v>1085</v>
      </c>
      <c r="D4522" t="s">
        <v>977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 s="42">
        <v>46266</v>
      </c>
      <c r="B4523">
        <v>12</v>
      </c>
      <c r="C4523" t="s">
        <v>1015</v>
      </c>
      <c r="D4523" t="s">
        <v>967</v>
      </c>
      <c r="E4523">
        <v>4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25">
      <c r="A4524" s="42">
        <v>46276</v>
      </c>
      <c r="B4524">
        <v>12</v>
      </c>
      <c r="C4524" t="s">
        <v>986</v>
      </c>
      <c r="D4524" t="s">
        <v>967</v>
      </c>
      <c r="E4524">
        <v>77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 s="42">
        <v>46267</v>
      </c>
      <c r="B4525">
        <v>13</v>
      </c>
      <c r="C4525" t="s">
        <v>986</v>
      </c>
      <c r="D4525" t="s">
        <v>967</v>
      </c>
      <c r="E4525">
        <v>11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 s="42">
        <v>46267</v>
      </c>
      <c r="B4526">
        <v>9</v>
      </c>
      <c r="C4526" t="s">
        <v>960</v>
      </c>
      <c r="D4526" t="s">
        <v>3</v>
      </c>
      <c r="E4526">
        <v>49</v>
      </c>
      <c r="F4526">
        <v>49</v>
      </c>
      <c r="G4526">
        <v>43</v>
      </c>
      <c r="H4526">
        <v>6</v>
      </c>
      <c r="I4526">
        <v>0</v>
      </c>
      <c r="J4526">
        <v>0</v>
      </c>
    </row>
    <row r="4527" spans="1:10" x14ac:dyDescent="0.25">
      <c r="A4527" s="42">
        <v>46269</v>
      </c>
      <c r="B4527">
        <v>11</v>
      </c>
      <c r="C4527" t="s">
        <v>1098</v>
      </c>
      <c r="D4527" t="s">
        <v>640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 s="42">
        <v>46266</v>
      </c>
      <c r="B4528">
        <v>10</v>
      </c>
      <c r="C4528" t="s">
        <v>962</v>
      </c>
      <c r="D4528" t="s">
        <v>961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 s="42">
        <v>46276</v>
      </c>
      <c r="B4529">
        <v>8</v>
      </c>
      <c r="C4529" t="s">
        <v>964</v>
      </c>
      <c r="D4529" t="s">
        <v>981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25">
      <c r="A4530" s="42">
        <v>46266</v>
      </c>
      <c r="B4530">
        <v>10</v>
      </c>
      <c r="C4530" t="s">
        <v>978</v>
      </c>
      <c r="D4530" t="s">
        <v>979</v>
      </c>
      <c r="E4530">
        <v>5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 s="42">
        <v>46267</v>
      </c>
      <c r="B4531">
        <v>10</v>
      </c>
      <c r="C4531" t="s">
        <v>1085</v>
      </c>
      <c r="D4531" t="s">
        <v>965</v>
      </c>
      <c r="E4531">
        <v>9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 s="42">
        <v>46275</v>
      </c>
      <c r="B4532">
        <v>12</v>
      </c>
      <c r="C4532" t="s">
        <v>1015</v>
      </c>
      <c r="D4532" t="s">
        <v>971</v>
      </c>
      <c r="E4532">
        <v>21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 s="42">
        <v>46275</v>
      </c>
      <c r="B4533">
        <v>8</v>
      </c>
      <c r="C4533" t="s">
        <v>1015</v>
      </c>
      <c r="D4533" t="s">
        <v>981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 s="42">
        <v>46275</v>
      </c>
      <c r="B4534">
        <v>15</v>
      </c>
      <c r="C4534" t="s">
        <v>978</v>
      </c>
      <c r="D4534" t="s">
        <v>980</v>
      </c>
      <c r="E4534">
        <v>7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 s="42">
        <v>46273</v>
      </c>
      <c r="B4535">
        <v>14</v>
      </c>
      <c r="C4535" t="s">
        <v>966</v>
      </c>
      <c r="D4535" t="s">
        <v>975</v>
      </c>
      <c r="E4535">
        <v>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 s="42">
        <v>46266</v>
      </c>
      <c r="B4536">
        <v>11</v>
      </c>
      <c r="C4536" t="s">
        <v>1098</v>
      </c>
      <c r="D4536" t="s">
        <v>982</v>
      </c>
      <c r="E4536">
        <v>201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 s="42">
        <v>46274</v>
      </c>
      <c r="B4537">
        <v>10</v>
      </c>
      <c r="C4537" t="s">
        <v>1015</v>
      </c>
      <c r="D4537" t="s">
        <v>976</v>
      </c>
      <c r="E4537">
        <v>954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 s="42">
        <v>46275</v>
      </c>
      <c r="B4538">
        <v>14</v>
      </c>
      <c r="C4538" t="s">
        <v>986</v>
      </c>
      <c r="D4538" t="s">
        <v>973</v>
      </c>
      <c r="E4538">
        <v>246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 s="42">
        <v>46269</v>
      </c>
      <c r="B4539">
        <v>8</v>
      </c>
      <c r="C4539" t="s">
        <v>1098</v>
      </c>
      <c r="D4539" t="s">
        <v>973</v>
      </c>
      <c r="E4539">
        <v>82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 s="42">
        <v>46266</v>
      </c>
      <c r="B4540">
        <v>10</v>
      </c>
      <c r="C4540" t="s">
        <v>998</v>
      </c>
      <c r="D4540" t="s">
        <v>959</v>
      </c>
      <c r="E4540">
        <v>125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 s="42">
        <v>46275</v>
      </c>
      <c r="B4541">
        <v>13</v>
      </c>
      <c r="C4541" t="s">
        <v>1015</v>
      </c>
      <c r="D4541" t="s">
        <v>640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 s="42">
        <v>46275</v>
      </c>
      <c r="B4542">
        <v>10</v>
      </c>
      <c r="C4542" t="s">
        <v>1000</v>
      </c>
      <c r="D4542" t="s">
        <v>976</v>
      </c>
      <c r="E4542">
        <v>964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5">
      <c r="A4543" s="42">
        <v>46275</v>
      </c>
      <c r="B4543">
        <v>11</v>
      </c>
      <c r="C4543" t="s">
        <v>958</v>
      </c>
      <c r="D4543" t="s">
        <v>970</v>
      </c>
      <c r="E4543">
        <v>29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5">
      <c r="A4544" s="42">
        <v>46269</v>
      </c>
      <c r="B4544">
        <v>15</v>
      </c>
      <c r="C4544" t="s">
        <v>966</v>
      </c>
      <c r="D4544" t="s">
        <v>971</v>
      </c>
      <c r="E4544">
        <v>25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 s="42">
        <v>46275</v>
      </c>
      <c r="B4545">
        <v>8</v>
      </c>
      <c r="C4545" t="s">
        <v>1098</v>
      </c>
      <c r="D4545" t="s">
        <v>963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5">
      <c r="A4546" s="42">
        <v>46268</v>
      </c>
      <c r="B4546">
        <v>8</v>
      </c>
      <c r="C4546" t="s">
        <v>1001</v>
      </c>
      <c r="D4546" t="s">
        <v>977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 s="42">
        <v>46267</v>
      </c>
      <c r="B4547">
        <v>10</v>
      </c>
      <c r="C4547" t="s">
        <v>986</v>
      </c>
      <c r="D4547" t="s">
        <v>979</v>
      </c>
      <c r="E4547">
        <v>36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 s="42">
        <v>46273</v>
      </c>
      <c r="B4548">
        <v>15</v>
      </c>
      <c r="C4548" t="s">
        <v>978</v>
      </c>
      <c r="D4548" t="s">
        <v>981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 s="42">
        <v>46276</v>
      </c>
      <c r="B4549">
        <v>11</v>
      </c>
      <c r="C4549" t="s">
        <v>962</v>
      </c>
      <c r="D4549" t="s">
        <v>975</v>
      </c>
      <c r="E4549">
        <v>5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5">
      <c r="A4550" s="42">
        <v>46274</v>
      </c>
      <c r="B4550">
        <v>9</v>
      </c>
      <c r="C4550" t="s">
        <v>1015</v>
      </c>
      <c r="D4550" t="s">
        <v>965</v>
      </c>
      <c r="E4550">
        <v>32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 s="42">
        <v>46273</v>
      </c>
      <c r="B4551">
        <v>9</v>
      </c>
      <c r="C4551" t="s">
        <v>1000</v>
      </c>
      <c r="D4551" t="s">
        <v>973</v>
      </c>
      <c r="E4551">
        <v>7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5">
      <c r="A4552" s="42">
        <v>46267</v>
      </c>
      <c r="B4552">
        <v>11</v>
      </c>
      <c r="C4552" t="s">
        <v>966</v>
      </c>
      <c r="D4552" t="s">
        <v>979</v>
      </c>
      <c r="E4552">
        <v>5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 s="42">
        <v>46266</v>
      </c>
      <c r="B4553">
        <v>10</v>
      </c>
      <c r="C4553" t="s">
        <v>999</v>
      </c>
      <c r="D4553" t="s">
        <v>977</v>
      </c>
      <c r="E4553">
        <v>4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 s="42">
        <v>46275</v>
      </c>
      <c r="B4554">
        <v>15</v>
      </c>
      <c r="C4554" t="s">
        <v>958</v>
      </c>
      <c r="D4554" t="s">
        <v>3</v>
      </c>
      <c r="E4554">
        <v>45</v>
      </c>
      <c r="F4554">
        <v>45</v>
      </c>
      <c r="G4554">
        <v>37</v>
      </c>
      <c r="H4554">
        <v>4</v>
      </c>
      <c r="I4554">
        <v>0</v>
      </c>
      <c r="J4554">
        <v>0</v>
      </c>
    </row>
    <row r="4555" spans="1:10" x14ac:dyDescent="0.25">
      <c r="A4555" s="42">
        <v>46273</v>
      </c>
      <c r="B4555">
        <v>8</v>
      </c>
      <c r="C4555" t="s">
        <v>1098</v>
      </c>
      <c r="D4555" t="s">
        <v>979</v>
      </c>
      <c r="E4555">
        <v>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 s="42">
        <v>46274</v>
      </c>
      <c r="B4556">
        <v>13</v>
      </c>
      <c r="C4556" t="s">
        <v>962</v>
      </c>
      <c r="D4556" t="s">
        <v>976</v>
      </c>
      <c r="E4556">
        <v>372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 s="42">
        <v>46276</v>
      </c>
      <c r="B4557">
        <v>10</v>
      </c>
      <c r="C4557" t="s">
        <v>1000</v>
      </c>
      <c r="D4557" t="s">
        <v>961</v>
      </c>
      <c r="E4557">
        <v>3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5">
      <c r="A4558" s="42">
        <v>46273</v>
      </c>
      <c r="B4558">
        <v>10</v>
      </c>
      <c r="C4558" t="s">
        <v>958</v>
      </c>
      <c r="D4558" t="s">
        <v>981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 s="42">
        <v>46276</v>
      </c>
      <c r="B4559">
        <v>8</v>
      </c>
      <c r="C4559" t="s">
        <v>986</v>
      </c>
      <c r="D4559" t="s">
        <v>959</v>
      </c>
      <c r="E4559">
        <v>56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 s="42">
        <v>46274</v>
      </c>
      <c r="B4560">
        <v>11</v>
      </c>
      <c r="C4560" t="s">
        <v>966</v>
      </c>
      <c r="D4560" t="s">
        <v>3</v>
      </c>
      <c r="E4560">
        <v>27</v>
      </c>
      <c r="F4560">
        <v>27</v>
      </c>
      <c r="G4560">
        <v>23</v>
      </c>
      <c r="H4560">
        <v>0</v>
      </c>
      <c r="I4560">
        <v>0</v>
      </c>
      <c r="J4560">
        <v>0</v>
      </c>
    </row>
    <row r="4561" spans="1:10" x14ac:dyDescent="0.25">
      <c r="A4561" s="42">
        <v>46269</v>
      </c>
      <c r="B4561">
        <v>10</v>
      </c>
      <c r="C4561" t="s">
        <v>978</v>
      </c>
      <c r="D4561" t="s">
        <v>971</v>
      </c>
      <c r="E4561">
        <v>25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 s="42">
        <v>46275</v>
      </c>
      <c r="B4562">
        <v>16</v>
      </c>
      <c r="C4562" t="s">
        <v>958</v>
      </c>
      <c r="D4562" t="s">
        <v>971</v>
      </c>
      <c r="E4562">
        <v>25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 s="42">
        <v>46273</v>
      </c>
      <c r="B4563">
        <v>8</v>
      </c>
      <c r="C4563" t="s">
        <v>964</v>
      </c>
      <c r="D4563" t="s">
        <v>963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 s="42">
        <v>46268</v>
      </c>
      <c r="B4564">
        <v>11</v>
      </c>
      <c r="C4564" t="s">
        <v>986</v>
      </c>
      <c r="D4564" t="s">
        <v>970</v>
      </c>
      <c r="E4564">
        <v>9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 s="42">
        <v>46274</v>
      </c>
      <c r="B4565">
        <v>16</v>
      </c>
      <c r="C4565" t="s">
        <v>1015</v>
      </c>
      <c r="D4565" t="s">
        <v>965</v>
      </c>
      <c r="E4565">
        <v>113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 s="42">
        <v>46273</v>
      </c>
      <c r="B4566">
        <v>11</v>
      </c>
      <c r="C4566" t="s">
        <v>966</v>
      </c>
      <c r="D4566" t="s">
        <v>981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5">
      <c r="A4567" s="42">
        <v>46267</v>
      </c>
      <c r="B4567">
        <v>15</v>
      </c>
      <c r="C4567" t="s">
        <v>958</v>
      </c>
      <c r="D4567" t="s">
        <v>965</v>
      </c>
      <c r="E4567">
        <v>42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 s="42">
        <v>46275</v>
      </c>
      <c r="B4568">
        <v>16</v>
      </c>
      <c r="C4568" t="s">
        <v>966</v>
      </c>
      <c r="D4568" t="s">
        <v>976</v>
      </c>
      <c r="E4568">
        <v>906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5">
      <c r="A4569" s="42">
        <v>46269</v>
      </c>
      <c r="B4569">
        <v>14</v>
      </c>
      <c r="C4569" t="s">
        <v>958</v>
      </c>
      <c r="D4569" t="s">
        <v>980</v>
      </c>
      <c r="E4569">
        <v>4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5">
      <c r="A4570" s="42">
        <v>46273</v>
      </c>
      <c r="B4570">
        <v>9</v>
      </c>
      <c r="C4570" t="s">
        <v>964</v>
      </c>
      <c r="D4570" t="s">
        <v>975</v>
      </c>
      <c r="E4570">
        <v>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 s="42">
        <v>46276</v>
      </c>
      <c r="B4571">
        <v>14</v>
      </c>
      <c r="C4571" t="s">
        <v>972</v>
      </c>
      <c r="D4571" t="s">
        <v>967</v>
      </c>
      <c r="E4571">
        <v>10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 s="42">
        <v>46275</v>
      </c>
      <c r="B4572">
        <v>9</v>
      </c>
      <c r="C4572" t="s">
        <v>968</v>
      </c>
      <c r="D4572" t="s">
        <v>980</v>
      </c>
      <c r="E4572">
        <v>9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 s="42">
        <v>46275</v>
      </c>
      <c r="B4573">
        <v>13</v>
      </c>
      <c r="C4573" t="s">
        <v>972</v>
      </c>
      <c r="D4573" t="s">
        <v>640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 s="42">
        <v>46269</v>
      </c>
      <c r="B4574">
        <v>9</v>
      </c>
      <c r="C4574" t="s">
        <v>958</v>
      </c>
      <c r="D4574" t="s">
        <v>982</v>
      </c>
      <c r="E4574">
        <v>418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 s="42">
        <v>46274</v>
      </c>
      <c r="B4575">
        <v>13</v>
      </c>
      <c r="C4575" t="s">
        <v>968</v>
      </c>
      <c r="D4575" t="s">
        <v>976</v>
      </c>
      <c r="E4575">
        <v>371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 s="42">
        <v>46274</v>
      </c>
      <c r="B4576">
        <v>12</v>
      </c>
      <c r="C4576" t="s">
        <v>986</v>
      </c>
      <c r="D4576" t="s">
        <v>965</v>
      </c>
      <c r="E4576">
        <v>7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 s="42">
        <v>46266</v>
      </c>
      <c r="B4577">
        <v>10</v>
      </c>
      <c r="C4577" t="s">
        <v>958</v>
      </c>
      <c r="D4577" t="s">
        <v>970</v>
      </c>
      <c r="E4577">
        <v>10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 s="42">
        <v>46275</v>
      </c>
      <c r="B4578">
        <v>10</v>
      </c>
      <c r="C4578" t="s">
        <v>1000</v>
      </c>
      <c r="D4578" t="s">
        <v>971</v>
      </c>
      <c r="E4578">
        <v>38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 s="42">
        <v>46269</v>
      </c>
      <c r="B4579">
        <v>16</v>
      </c>
      <c r="C4579" t="s">
        <v>958</v>
      </c>
      <c r="D4579" t="s">
        <v>961</v>
      </c>
      <c r="E4579">
        <v>4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 s="42">
        <v>46267</v>
      </c>
      <c r="B4580">
        <v>13</v>
      </c>
      <c r="C4580" t="s">
        <v>966</v>
      </c>
      <c r="D4580" t="s">
        <v>982</v>
      </c>
      <c r="E4580">
        <v>7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 s="42">
        <v>46274</v>
      </c>
      <c r="B4581">
        <v>9</v>
      </c>
      <c r="C4581" t="s">
        <v>964</v>
      </c>
      <c r="D4581" t="s">
        <v>980</v>
      </c>
      <c r="E4581">
        <v>6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 s="42">
        <v>46269</v>
      </c>
      <c r="B4582">
        <v>15</v>
      </c>
      <c r="C4582" t="s">
        <v>986</v>
      </c>
      <c r="D4582" t="s">
        <v>982</v>
      </c>
      <c r="E4582">
        <v>212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 s="42">
        <v>46274</v>
      </c>
      <c r="B4583">
        <v>13</v>
      </c>
      <c r="C4583" t="s">
        <v>978</v>
      </c>
      <c r="D4583" t="s">
        <v>970</v>
      </c>
      <c r="E4583">
        <v>8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 s="42">
        <v>46273</v>
      </c>
      <c r="B4584">
        <v>13</v>
      </c>
      <c r="C4584" t="s">
        <v>964</v>
      </c>
      <c r="D4584" t="s">
        <v>976</v>
      </c>
      <c r="E4584">
        <v>46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 s="42">
        <v>46274</v>
      </c>
      <c r="B4585">
        <v>17</v>
      </c>
      <c r="C4585" t="s">
        <v>968</v>
      </c>
      <c r="D4585" t="s">
        <v>967</v>
      </c>
      <c r="E4585">
        <v>3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 s="42">
        <v>46268</v>
      </c>
      <c r="B4586">
        <v>11</v>
      </c>
      <c r="C4586" t="s">
        <v>1000</v>
      </c>
      <c r="D4586" t="s">
        <v>967</v>
      </c>
      <c r="E4586">
        <v>8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 s="42">
        <v>46276</v>
      </c>
      <c r="B4587">
        <v>9</v>
      </c>
      <c r="C4587" t="s">
        <v>960</v>
      </c>
      <c r="D4587" t="s">
        <v>3</v>
      </c>
      <c r="E4587">
        <v>13</v>
      </c>
      <c r="F4587">
        <v>13</v>
      </c>
      <c r="G4587">
        <v>10</v>
      </c>
      <c r="H4587">
        <v>0</v>
      </c>
      <c r="I4587">
        <v>0</v>
      </c>
      <c r="J4587">
        <v>0</v>
      </c>
    </row>
    <row r="4588" spans="1:10" x14ac:dyDescent="0.25">
      <c r="A4588" s="42">
        <v>46276</v>
      </c>
      <c r="B4588">
        <v>16</v>
      </c>
      <c r="C4588" t="s">
        <v>962</v>
      </c>
      <c r="D4588" t="s">
        <v>963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 s="42">
        <v>46266</v>
      </c>
      <c r="B4589">
        <v>13</v>
      </c>
      <c r="C4589" t="s">
        <v>986</v>
      </c>
      <c r="D4589" t="s">
        <v>3</v>
      </c>
      <c r="E4589">
        <v>9</v>
      </c>
      <c r="F4589">
        <v>9</v>
      </c>
      <c r="G4589">
        <v>4</v>
      </c>
      <c r="H4589">
        <v>4</v>
      </c>
      <c r="I4589">
        <v>0</v>
      </c>
      <c r="J4589">
        <v>0</v>
      </c>
    </row>
    <row r="4590" spans="1:10" x14ac:dyDescent="0.25">
      <c r="A4590" s="42">
        <v>46267</v>
      </c>
      <c r="B4590">
        <v>10</v>
      </c>
      <c r="C4590" t="s">
        <v>986</v>
      </c>
      <c r="D4590" t="s">
        <v>967</v>
      </c>
      <c r="E4590">
        <v>26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5">
      <c r="A4591" s="42">
        <v>46268</v>
      </c>
      <c r="B4591">
        <v>15</v>
      </c>
      <c r="C4591" t="s">
        <v>1000</v>
      </c>
      <c r="D4591" t="s">
        <v>973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5">
      <c r="A4592" s="42">
        <v>46267</v>
      </c>
      <c r="B4592">
        <v>15</v>
      </c>
      <c r="C4592" t="s">
        <v>978</v>
      </c>
      <c r="D4592" t="s">
        <v>982</v>
      </c>
      <c r="E4592">
        <v>228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 s="42">
        <v>46269</v>
      </c>
      <c r="B4593">
        <v>16</v>
      </c>
      <c r="C4593" t="s">
        <v>1098</v>
      </c>
      <c r="D4593" t="s">
        <v>3</v>
      </c>
      <c r="E4593">
        <v>3</v>
      </c>
      <c r="F4593">
        <v>3</v>
      </c>
      <c r="G4593">
        <v>3</v>
      </c>
      <c r="H4593">
        <v>0</v>
      </c>
      <c r="I4593">
        <v>1</v>
      </c>
      <c r="J4593">
        <v>0</v>
      </c>
    </row>
    <row r="4594" spans="1:10" x14ac:dyDescent="0.25">
      <c r="A4594" s="42">
        <v>46267</v>
      </c>
      <c r="B4594">
        <v>13</v>
      </c>
      <c r="C4594" t="s">
        <v>960</v>
      </c>
      <c r="D4594" t="s">
        <v>971</v>
      </c>
      <c r="E4594">
        <v>14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 s="42">
        <v>46267</v>
      </c>
      <c r="B4595">
        <v>9</v>
      </c>
      <c r="C4595" t="s">
        <v>1000</v>
      </c>
      <c r="D4595" t="s">
        <v>973</v>
      </c>
      <c r="E4595">
        <v>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25">
      <c r="A4596" s="42">
        <v>46274</v>
      </c>
      <c r="B4596">
        <v>11</v>
      </c>
      <c r="C4596" t="s">
        <v>964</v>
      </c>
      <c r="D4596" t="s">
        <v>1002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 s="42">
        <v>46276</v>
      </c>
      <c r="B4597">
        <v>11</v>
      </c>
      <c r="C4597" t="s">
        <v>998</v>
      </c>
      <c r="D4597" t="s">
        <v>982</v>
      </c>
      <c r="E4597">
        <v>56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5">
      <c r="A4598" s="42">
        <v>46269</v>
      </c>
      <c r="B4598">
        <v>8</v>
      </c>
      <c r="C4598" t="s">
        <v>964</v>
      </c>
      <c r="D4598" t="s">
        <v>959</v>
      </c>
      <c r="E4598">
        <v>107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 s="42">
        <v>46268</v>
      </c>
      <c r="B4599">
        <v>11</v>
      </c>
      <c r="C4599" t="s">
        <v>1098</v>
      </c>
      <c r="D4599" t="s">
        <v>3</v>
      </c>
      <c r="E4599">
        <v>7</v>
      </c>
      <c r="F4599">
        <v>7</v>
      </c>
      <c r="G4599">
        <v>7</v>
      </c>
      <c r="H4599">
        <v>0</v>
      </c>
      <c r="I4599">
        <v>0</v>
      </c>
      <c r="J4599">
        <v>0</v>
      </c>
    </row>
    <row r="4600" spans="1:10" x14ac:dyDescent="0.25">
      <c r="A4600" s="42">
        <v>46266</v>
      </c>
      <c r="B4600">
        <v>14</v>
      </c>
      <c r="C4600" t="s">
        <v>964</v>
      </c>
      <c r="D4600" t="s">
        <v>980</v>
      </c>
      <c r="E4600">
        <v>31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 s="42">
        <v>46274</v>
      </c>
      <c r="B4601">
        <v>9</v>
      </c>
      <c r="C4601" t="s">
        <v>998</v>
      </c>
      <c r="D4601" t="s">
        <v>976</v>
      </c>
      <c r="E4601">
        <v>21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 s="42">
        <v>46274</v>
      </c>
      <c r="B4602">
        <v>10</v>
      </c>
      <c r="C4602" t="s">
        <v>962</v>
      </c>
      <c r="D4602" t="s">
        <v>963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 s="42">
        <v>46267</v>
      </c>
      <c r="B4603">
        <v>10</v>
      </c>
      <c r="C4603" t="s">
        <v>962</v>
      </c>
      <c r="D4603" t="s">
        <v>982</v>
      </c>
      <c r="E4603">
        <v>196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 s="42">
        <v>46273</v>
      </c>
      <c r="B4604">
        <v>15</v>
      </c>
      <c r="C4604" t="s">
        <v>1015</v>
      </c>
      <c r="D4604" t="s">
        <v>970</v>
      </c>
      <c r="E4604">
        <v>3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 s="42">
        <v>46269</v>
      </c>
      <c r="B4605">
        <v>8</v>
      </c>
      <c r="C4605" t="s">
        <v>964</v>
      </c>
      <c r="D4605" t="s">
        <v>967</v>
      </c>
      <c r="E4605">
        <v>374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25">
      <c r="A4606" s="42">
        <v>46275</v>
      </c>
      <c r="B4606">
        <v>11</v>
      </c>
      <c r="C4606" t="s">
        <v>1098</v>
      </c>
      <c r="D4606" t="s">
        <v>959</v>
      </c>
      <c r="E4606">
        <v>32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 s="42">
        <v>46274</v>
      </c>
      <c r="B4607">
        <v>10</v>
      </c>
      <c r="C4607" t="s">
        <v>998</v>
      </c>
      <c r="D4607" t="s">
        <v>959</v>
      </c>
      <c r="E4607">
        <v>109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 s="42">
        <v>46275</v>
      </c>
      <c r="B4608">
        <v>14</v>
      </c>
      <c r="C4608" t="s">
        <v>1098</v>
      </c>
      <c r="D4608" t="s">
        <v>961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 s="42">
        <v>46274</v>
      </c>
      <c r="B4609">
        <v>16</v>
      </c>
      <c r="C4609" t="s">
        <v>966</v>
      </c>
      <c r="D4609" t="s">
        <v>965</v>
      </c>
      <c r="E4609">
        <v>58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 s="42">
        <v>46276</v>
      </c>
      <c r="B4610">
        <v>12</v>
      </c>
      <c r="C4610" t="s">
        <v>1098</v>
      </c>
      <c r="D4610" t="s">
        <v>973</v>
      </c>
      <c r="E4610">
        <v>15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 s="42">
        <v>46275</v>
      </c>
      <c r="B4611">
        <v>14</v>
      </c>
      <c r="C4611" t="s">
        <v>966</v>
      </c>
      <c r="D4611" t="s">
        <v>982</v>
      </c>
      <c r="E4611">
        <v>338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 s="42">
        <v>46268</v>
      </c>
      <c r="B4612">
        <v>8</v>
      </c>
      <c r="C4612" t="s">
        <v>1015</v>
      </c>
      <c r="D4612" t="s">
        <v>973</v>
      </c>
      <c r="E4612">
        <v>15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 s="42">
        <v>46273</v>
      </c>
      <c r="B4613">
        <v>14</v>
      </c>
      <c r="C4613" t="s">
        <v>986</v>
      </c>
      <c r="D4613" t="s">
        <v>981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 s="42">
        <v>46266</v>
      </c>
      <c r="B4614">
        <v>11</v>
      </c>
      <c r="C4614" t="s">
        <v>978</v>
      </c>
      <c r="D4614" t="s">
        <v>963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 s="42">
        <v>46276</v>
      </c>
      <c r="B4615">
        <v>11</v>
      </c>
      <c r="C4615" t="s">
        <v>1098</v>
      </c>
      <c r="D4615" t="s">
        <v>973</v>
      </c>
      <c r="E4615">
        <v>33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25">
      <c r="A4616" s="42">
        <v>46274</v>
      </c>
      <c r="B4616">
        <v>12</v>
      </c>
      <c r="C4616" t="s">
        <v>966</v>
      </c>
      <c r="D4616" t="s">
        <v>963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25">
      <c r="A4617" s="42">
        <v>46273</v>
      </c>
      <c r="B4617">
        <v>16</v>
      </c>
      <c r="C4617" t="s">
        <v>972</v>
      </c>
      <c r="D4617" t="s">
        <v>3</v>
      </c>
      <c r="E4617">
        <v>4</v>
      </c>
      <c r="F4617">
        <v>4</v>
      </c>
      <c r="G4617">
        <v>2</v>
      </c>
      <c r="H4617">
        <v>2</v>
      </c>
      <c r="I4617">
        <v>1</v>
      </c>
      <c r="J4617">
        <v>0</v>
      </c>
    </row>
    <row r="4618" spans="1:10" x14ac:dyDescent="0.25">
      <c r="A4618" s="42">
        <v>46274</v>
      </c>
      <c r="B4618">
        <v>10</v>
      </c>
      <c r="C4618" t="s">
        <v>960</v>
      </c>
      <c r="D4618" t="s">
        <v>3</v>
      </c>
      <c r="E4618">
        <v>20</v>
      </c>
      <c r="F4618">
        <v>20</v>
      </c>
      <c r="G4618">
        <v>20</v>
      </c>
      <c r="H4618">
        <v>0</v>
      </c>
      <c r="I4618">
        <v>0</v>
      </c>
      <c r="J4618">
        <v>0</v>
      </c>
    </row>
    <row r="4619" spans="1:10" x14ac:dyDescent="0.25">
      <c r="A4619" s="42">
        <v>46266</v>
      </c>
      <c r="B4619">
        <v>16</v>
      </c>
      <c r="C4619" t="s">
        <v>958</v>
      </c>
      <c r="D4619" t="s">
        <v>977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5">
      <c r="A4620" s="42">
        <v>46273</v>
      </c>
      <c r="B4620">
        <v>8</v>
      </c>
      <c r="C4620" t="s">
        <v>978</v>
      </c>
      <c r="D4620" t="s">
        <v>640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 s="42">
        <v>46267</v>
      </c>
      <c r="B4621">
        <v>11</v>
      </c>
      <c r="C4621" t="s">
        <v>962</v>
      </c>
      <c r="D4621" t="s">
        <v>959</v>
      </c>
      <c r="E4621">
        <v>30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25">
      <c r="A4622" s="42">
        <v>46267</v>
      </c>
      <c r="B4622">
        <v>15</v>
      </c>
      <c r="C4622" t="s">
        <v>1085</v>
      </c>
      <c r="D4622" t="s">
        <v>959</v>
      </c>
      <c r="E4622">
        <v>13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 s="42">
        <v>46275</v>
      </c>
      <c r="B4623">
        <v>14</v>
      </c>
      <c r="C4623" t="s">
        <v>960</v>
      </c>
      <c r="D4623" t="s">
        <v>976</v>
      </c>
      <c r="E4623">
        <v>676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 s="42">
        <v>46273</v>
      </c>
      <c r="B4624">
        <v>14</v>
      </c>
      <c r="C4624" t="s">
        <v>972</v>
      </c>
      <c r="D4624" t="s">
        <v>973</v>
      </c>
      <c r="E4624">
        <v>14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 s="42">
        <v>46274</v>
      </c>
      <c r="B4625">
        <v>14</v>
      </c>
      <c r="C4625" t="s">
        <v>958</v>
      </c>
      <c r="D4625" t="s">
        <v>973</v>
      </c>
      <c r="E4625">
        <v>470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 s="42">
        <v>46274</v>
      </c>
      <c r="B4626">
        <v>13</v>
      </c>
      <c r="C4626" t="s">
        <v>960</v>
      </c>
      <c r="D4626" t="s">
        <v>970</v>
      </c>
      <c r="E4626">
        <v>16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 s="42">
        <v>46273</v>
      </c>
      <c r="B4627">
        <v>12</v>
      </c>
      <c r="C4627" t="s">
        <v>972</v>
      </c>
      <c r="D4627" t="s">
        <v>973</v>
      </c>
      <c r="E4627">
        <v>94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 s="42">
        <v>46266</v>
      </c>
      <c r="B4628">
        <v>14</v>
      </c>
      <c r="C4628" t="s">
        <v>999</v>
      </c>
      <c r="D4628" t="s">
        <v>963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 s="42">
        <v>46267</v>
      </c>
      <c r="B4629">
        <v>9</v>
      </c>
      <c r="C4629" t="s">
        <v>960</v>
      </c>
      <c r="D4629" t="s">
        <v>969</v>
      </c>
      <c r="E4629">
        <v>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 s="42">
        <v>46266</v>
      </c>
      <c r="B4630">
        <v>9</v>
      </c>
      <c r="C4630" t="s">
        <v>986</v>
      </c>
      <c r="D4630" t="s">
        <v>965</v>
      </c>
      <c r="E4630">
        <v>119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 s="42">
        <v>46276</v>
      </c>
      <c r="B4631">
        <v>8</v>
      </c>
      <c r="C4631" t="s">
        <v>986</v>
      </c>
      <c r="D4631" t="s">
        <v>963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 s="42">
        <v>46275</v>
      </c>
      <c r="B4632">
        <v>14</v>
      </c>
      <c r="C4632" t="s">
        <v>1015</v>
      </c>
      <c r="D4632" t="s">
        <v>973</v>
      </c>
      <c r="E4632">
        <v>494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 s="42">
        <v>46275</v>
      </c>
      <c r="B4633">
        <v>10</v>
      </c>
      <c r="C4633" t="s">
        <v>1098</v>
      </c>
      <c r="D4633" t="s">
        <v>3</v>
      </c>
      <c r="E4633">
        <v>9</v>
      </c>
      <c r="F4633">
        <v>9</v>
      </c>
      <c r="G4633">
        <v>3</v>
      </c>
      <c r="H4633">
        <v>6</v>
      </c>
      <c r="I4633">
        <v>0</v>
      </c>
      <c r="J4633">
        <v>0</v>
      </c>
    </row>
    <row r="4634" spans="1:10" x14ac:dyDescent="0.25">
      <c r="A4634" s="42">
        <v>46268</v>
      </c>
      <c r="B4634">
        <v>11</v>
      </c>
      <c r="C4634" t="s">
        <v>972</v>
      </c>
      <c r="D4634" t="s">
        <v>640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 s="42">
        <v>46269</v>
      </c>
      <c r="B4635">
        <v>12</v>
      </c>
      <c r="C4635" t="s">
        <v>962</v>
      </c>
      <c r="D4635" t="s">
        <v>965</v>
      </c>
      <c r="E4635">
        <v>33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 s="42">
        <v>46267</v>
      </c>
      <c r="B4636">
        <v>11</v>
      </c>
      <c r="C4636" t="s">
        <v>1000</v>
      </c>
      <c r="D4636" t="s">
        <v>963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 s="42">
        <v>46274</v>
      </c>
      <c r="B4637">
        <v>8</v>
      </c>
      <c r="C4637" t="s">
        <v>958</v>
      </c>
      <c r="D4637" t="s">
        <v>970</v>
      </c>
      <c r="E4637">
        <v>4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 s="42">
        <v>46269</v>
      </c>
      <c r="B4638">
        <v>11</v>
      </c>
      <c r="C4638" t="s">
        <v>1000</v>
      </c>
      <c r="D4638" t="s">
        <v>3</v>
      </c>
      <c r="E4638">
        <v>5</v>
      </c>
      <c r="F4638">
        <v>5</v>
      </c>
      <c r="G4638">
        <v>5</v>
      </c>
      <c r="H4638">
        <v>0</v>
      </c>
      <c r="I4638">
        <v>1</v>
      </c>
      <c r="J4638">
        <v>0</v>
      </c>
    </row>
    <row r="4639" spans="1:10" x14ac:dyDescent="0.25">
      <c r="A4639" s="42">
        <v>46266</v>
      </c>
      <c r="B4639">
        <v>9</v>
      </c>
      <c r="C4639" t="s">
        <v>1085</v>
      </c>
      <c r="D4639" t="s">
        <v>967</v>
      </c>
      <c r="E4639">
        <v>279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5">
      <c r="A4640" s="42">
        <v>46266</v>
      </c>
      <c r="B4640">
        <v>16</v>
      </c>
      <c r="C4640" t="s">
        <v>1085</v>
      </c>
      <c r="D4640" t="s">
        <v>961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 s="42">
        <v>46276</v>
      </c>
      <c r="B4641">
        <v>15</v>
      </c>
      <c r="C4641" t="s">
        <v>966</v>
      </c>
      <c r="D4641" t="s">
        <v>975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 s="42">
        <v>46275</v>
      </c>
      <c r="B4642">
        <v>12</v>
      </c>
      <c r="C4642" t="s">
        <v>958</v>
      </c>
      <c r="D4642" t="s">
        <v>980</v>
      </c>
      <c r="E4642">
        <v>3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 s="42">
        <v>46267</v>
      </c>
      <c r="B4643">
        <v>16</v>
      </c>
      <c r="C4643" t="s">
        <v>966</v>
      </c>
      <c r="D4643" t="s">
        <v>959</v>
      </c>
      <c r="E4643">
        <v>104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 s="42">
        <v>46273</v>
      </c>
      <c r="B4644">
        <v>9</v>
      </c>
      <c r="C4644" t="s">
        <v>966</v>
      </c>
      <c r="D4644" t="s">
        <v>965</v>
      </c>
      <c r="E4644">
        <v>44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 s="42">
        <v>46267</v>
      </c>
      <c r="B4645">
        <v>10</v>
      </c>
      <c r="C4645" t="s">
        <v>998</v>
      </c>
      <c r="D4645" t="s">
        <v>3</v>
      </c>
      <c r="E4645">
        <v>81</v>
      </c>
      <c r="F4645">
        <v>80</v>
      </c>
      <c r="G4645">
        <v>65</v>
      </c>
      <c r="H4645">
        <v>10</v>
      </c>
      <c r="I4645">
        <v>1</v>
      </c>
      <c r="J4645">
        <v>0</v>
      </c>
    </row>
    <row r="4646" spans="1:10" x14ac:dyDescent="0.25">
      <c r="A4646" s="42">
        <v>46266</v>
      </c>
      <c r="B4646">
        <v>9</v>
      </c>
      <c r="C4646" t="s">
        <v>978</v>
      </c>
      <c r="D4646" t="s">
        <v>982</v>
      </c>
      <c r="E4646">
        <v>638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 s="42">
        <v>46269</v>
      </c>
      <c r="B4647">
        <v>15</v>
      </c>
      <c r="C4647" t="s">
        <v>962</v>
      </c>
      <c r="D4647" t="s">
        <v>982</v>
      </c>
      <c r="E4647">
        <v>253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 s="42">
        <v>46266</v>
      </c>
      <c r="B4648">
        <v>12</v>
      </c>
      <c r="C4648" t="s">
        <v>1085</v>
      </c>
      <c r="D4648" t="s">
        <v>3</v>
      </c>
      <c r="E4648">
        <v>10</v>
      </c>
      <c r="F4648">
        <v>10</v>
      </c>
      <c r="G4648">
        <v>9</v>
      </c>
      <c r="H4648">
        <v>0</v>
      </c>
      <c r="I4648">
        <v>0</v>
      </c>
      <c r="J4648">
        <v>0</v>
      </c>
    </row>
    <row r="4649" spans="1:10" x14ac:dyDescent="0.25">
      <c r="A4649" s="42">
        <v>46274</v>
      </c>
      <c r="B4649">
        <v>9</v>
      </c>
      <c r="C4649" t="s">
        <v>960</v>
      </c>
      <c r="D4649" t="s">
        <v>963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 s="42">
        <v>46273</v>
      </c>
      <c r="B4650">
        <v>12</v>
      </c>
      <c r="C4650" t="s">
        <v>1015</v>
      </c>
      <c r="D4650" t="s">
        <v>959</v>
      </c>
      <c r="E4650">
        <v>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 s="42">
        <v>46267</v>
      </c>
      <c r="B4651">
        <v>14</v>
      </c>
      <c r="C4651" t="s">
        <v>960</v>
      </c>
      <c r="D4651" t="s">
        <v>969</v>
      </c>
      <c r="E4651">
        <v>1</v>
      </c>
      <c r="F4651">
        <v>1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 s="42">
        <v>46266</v>
      </c>
      <c r="B4652">
        <v>15</v>
      </c>
      <c r="C4652" t="s">
        <v>966</v>
      </c>
      <c r="D4652" t="s">
        <v>3</v>
      </c>
      <c r="E4652">
        <v>46</v>
      </c>
      <c r="F4652">
        <v>46</v>
      </c>
      <c r="G4652">
        <v>43</v>
      </c>
      <c r="H4652">
        <v>0</v>
      </c>
      <c r="I4652">
        <v>0</v>
      </c>
      <c r="J4652">
        <v>0</v>
      </c>
    </row>
    <row r="4653" spans="1:10" x14ac:dyDescent="0.25">
      <c r="A4653" s="42">
        <v>46267</v>
      </c>
      <c r="B4653">
        <v>10</v>
      </c>
      <c r="C4653" t="s">
        <v>984</v>
      </c>
      <c r="D4653" t="s">
        <v>967</v>
      </c>
      <c r="E4653">
        <v>3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 s="42">
        <v>46267</v>
      </c>
      <c r="B4654">
        <v>8</v>
      </c>
      <c r="C4654" t="s">
        <v>962</v>
      </c>
      <c r="D4654" t="s">
        <v>976</v>
      </c>
      <c r="E4654">
        <v>264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 s="42">
        <v>46269</v>
      </c>
      <c r="B4655">
        <v>10</v>
      </c>
      <c r="C4655" t="s">
        <v>998</v>
      </c>
      <c r="D4655" t="s">
        <v>977</v>
      </c>
      <c r="E4655">
        <v>3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 s="42">
        <v>46273</v>
      </c>
      <c r="B4656">
        <v>14</v>
      </c>
      <c r="C4656" t="s">
        <v>958</v>
      </c>
      <c r="D4656" t="s">
        <v>1002</v>
      </c>
      <c r="E4656">
        <v>4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 s="42">
        <v>46273</v>
      </c>
      <c r="B4657">
        <v>14</v>
      </c>
      <c r="C4657" t="s">
        <v>1015</v>
      </c>
      <c r="D4657" t="s">
        <v>973</v>
      </c>
      <c r="E4657">
        <v>94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 s="42">
        <v>46274</v>
      </c>
      <c r="B4658">
        <v>10</v>
      </c>
      <c r="C4658" t="s">
        <v>1000</v>
      </c>
      <c r="D4658" t="s">
        <v>971</v>
      </c>
      <c r="E4658">
        <v>25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 s="42">
        <v>46275</v>
      </c>
      <c r="B4659">
        <v>12</v>
      </c>
      <c r="C4659" t="s">
        <v>964</v>
      </c>
      <c r="D4659" t="s">
        <v>967</v>
      </c>
      <c r="E4659">
        <v>424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 s="42">
        <v>46267</v>
      </c>
      <c r="B4660">
        <v>13</v>
      </c>
      <c r="C4660" t="s">
        <v>978</v>
      </c>
      <c r="D4660" t="s">
        <v>975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 s="42">
        <v>46274</v>
      </c>
      <c r="B4661">
        <v>10</v>
      </c>
      <c r="C4661" t="s">
        <v>964</v>
      </c>
      <c r="D4661" t="s">
        <v>965</v>
      </c>
      <c r="E4661">
        <v>108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 s="42">
        <v>46274</v>
      </c>
      <c r="B4662">
        <v>16</v>
      </c>
      <c r="C4662" t="s">
        <v>968</v>
      </c>
      <c r="D4662" t="s">
        <v>967</v>
      </c>
      <c r="E4662">
        <v>154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5">
      <c r="A4663" s="42">
        <v>46267</v>
      </c>
      <c r="B4663">
        <v>8</v>
      </c>
      <c r="C4663" t="s">
        <v>978</v>
      </c>
      <c r="D4663" t="s">
        <v>959</v>
      </c>
      <c r="E4663">
        <v>19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5">
      <c r="A4664" s="42">
        <v>46268</v>
      </c>
      <c r="B4664">
        <v>15</v>
      </c>
      <c r="C4664" t="s">
        <v>966</v>
      </c>
      <c r="D4664" t="s">
        <v>979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 s="42">
        <v>46274</v>
      </c>
      <c r="B4665">
        <v>10</v>
      </c>
      <c r="C4665" t="s">
        <v>964</v>
      </c>
      <c r="D4665" t="s">
        <v>959</v>
      </c>
      <c r="E4665">
        <v>73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 s="42">
        <v>46269</v>
      </c>
      <c r="B4666">
        <v>9</v>
      </c>
      <c r="C4666" t="s">
        <v>964</v>
      </c>
      <c r="D4666" t="s">
        <v>979</v>
      </c>
      <c r="E4666">
        <v>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 s="42">
        <v>46275</v>
      </c>
      <c r="B4667">
        <v>9</v>
      </c>
      <c r="C4667" t="s">
        <v>960</v>
      </c>
      <c r="D4667" t="s">
        <v>977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25">
      <c r="A4668" s="42">
        <v>46276</v>
      </c>
      <c r="B4668">
        <v>10</v>
      </c>
      <c r="C4668" t="s">
        <v>972</v>
      </c>
      <c r="D4668" t="s">
        <v>959</v>
      </c>
      <c r="E4668">
        <v>16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 s="42">
        <v>46273</v>
      </c>
      <c r="B4669">
        <v>14</v>
      </c>
      <c r="C4669" t="s">
        <v>958</v>
      </c>
      <c r="D4669" t="s">
        <v>967</v>
      </c>
      <c r="E4669">
        <v>359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25">
      <c r="A4670" s="42">
        <v>46276</v>
      </c>
      <c r="B4670">
        <v>11</v>
      </c>
      <c r="C4670" t="s">
        <v>972</v>
      </c>
      <c r="D4670" t="s">
        <v>965</v>
      </c>
      <c r="E4670">
        <v>10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 s="42">
        <v>46273</v>
      </c>
      <c r="B4671">
        <v>10</v>
      </c>
      <c r="C4671" t="s">
        <v>998</v>
      </c>
      <c r="D4671" t="s">
        <v>959</v>
      </c>
      <c r="E4671">
        <v>127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25">
      <c r="A4672" s="42">
        <v>46267</v>
      </c>
      <c r="B4672">
        <v>15</v>
      </c>
      <c r="C4672" t="s">
        <v>986</v>
      </c>
      <c r="D4672" t="s">
        <v>959</v>
      </c>
      <c r="E4672">
        <v>164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 s="42">
        <v>46275</v>
      </c>
      <c r="B4673">
        <v>10</v>
      </c>
      <c r="C4673" t="s">
        <v>978</v>
      </c>
      <c r="D4673" t="s">
        <v>975</v>
      </c>
      <c r="E4673">
        <v>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 s="42">
        <v>46268</v>
      </c>
      <c r="B4674">
        <v>8</v>
      </c>
      <c r="C4674" t="s">
        <v>1015</v>
      </c>
      <c r="D4674" t="s">
        <v>967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25">
      <c r="A4675" s="42">
        <v>46268</v>
      </c>
      <c r="B4675">
        <v>11</v>
      </c>
      <c r="C4675" t="s">
        <v>998</v>
      </c>
      <c r="D4675" t="s">
        <v>976</v>
      </c>
      <c r="E4675">
        <v>275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5">
      <c r="A4676" s="42">
        <v>46266</v>
      </c>
      <c r="B4676">
        <v>14</v>
      </c>
      <c r="C4676" t="s">
        <v>958</v>
      </c>
      <c r="D4676" t="s">
        <v>967</v>
      </c>
      <c r="E4676">
        <v>288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 s="42">
        <v>46267</v>
      </c>
      <c r="B4677">
        <v>10</v>
      </c>
      <c r="C4677" t="s">
        <v>1000</v>
      </c>
      <c r="D4677" t="s">
        <v>967</v>
      </c>
      <c r="E4677">
        <v>11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5">
      <c r="A4678" s="42">
        <v>46269</v>
      </c>
      <c r="B4678">
        <v>12</v>
      </c>
      <c r="C4678" t="s">
        <v>986</v>
      </c>
      <c r="D4678" t="s">
        <v>973</v>
      </c>
      <c r="E4678">
        <v>126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 s="42">
        <v>46276</v>
      </c>
      <c r="B4679">
        <v>15</v>
      </c>
      <c r="C4679" t="s">
        <v>972</v>
      </c>
      <c r="D4679" t="s">
        <v>965</v>
      </c>
      <c r="E4679">
        <v>11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 s="42">
        <v>46276</v>
      </c>
      <c r="B4680">
        <v>10</v>
      </c>
      <c r="C4680" t="s">
        <v>966</v>
      </c>
      <c r="D4680" t="s">
        <v>963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 s="42">
        <v>46273</v>
      </c>
      <c r="B4681">
        <v>11</v>
      </c>
      <c r="C4681" t="s">
        <v>960</v>
      </c>
      <c r="D4681" t="s">
        <v>980</v>
      </c>
      <c r="E4681">
        <v>11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 s="42">
        <v>46273</v>
      </c>
      <c r="B4682">
        <v>16</v>
      </c>
      <c r="C4682" t="s">
        <v>1000</v>
      </c>
      <c r="D4682" t="s">
        <v>973</v>
      </c>
      <c r="E4682">
        <v>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 s="42">
        <v>46267</v>
      </c>
      <c r="B4683">
        <v>10</v>
      </c>
      <c r="C4683" t="s">
        <v>1098</v>
      </c>
      <c r="D4683" t="s">
        <v>982</v>
      </c>
      <c r="E4683">
        <v>414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5">
      <c r="A4684" s="42">
        <v>46268</v>
      </c>
      <c r="B4684">
        <v>16</v>
      </c>
      <c r="C4684" t="s">
        <v>958</v>
      </c>
      <c r="D4684" t="s">
        <v>959</v>
      </c>
      <c r="E4684">
        <v>78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 s="42">
        <v>46276</v>
      </c>
      <c r="B4685">
        <v>15</v>
      </c>
      <c r="C4685" t="s">
        <v>1098</v>
      </c>
      <c r="D4685" t="s">
        <v>965</v>
      </c>
      <c r="E4685">
        <v>16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5">
      <c r="A4686" s="42">
        <v>46276</v>
      </c>
      <c r="B4686">
        <v>10</v>
      </c>
      <c r="C4686" t="s">
        <v>986</v>
      </c>
      <c r="D4686" t="s">
        <v>980</v>
      </c>
      <c r="E4686">
        <v>3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5">
      <c r="A4687" s="42">
        <v>46274</v>
      </c>
      <c r="B4687">
        <v>14</v>
      </c>
      <c r="C4687" t="s">
        <v>968</v>
      </c>
      <c r="D4687" t="s">
        <v>970</v>
      </c>
      <c r="E4687">
        <v>14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25">
      <c r="A4688" s="42">
        <v>46267</v>
      </c>
      <c r="B4688">
        <v>9</v>
      </c>
      <c r="C4688" t="s">
        <v>998</v>
      </c>
      <c r="D4688" t="s">
        <v>980</v>
      </c>
      <c r="E4688">
        <v>1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25">
      <c r="A4689" s="42">
        <v>46276</v>
      </c>
      <c r="B4689">
        <v>12</v>
      </c>
      <c r="C4689" t="s">
        <v>960</v>
      </c>
      <c r="D4689" t="s">
        <v>971</v>
      </c>
      <c r="E4689">
        <v>3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5">
      <c r="A4690" s="42">
        <v>46276</v>
      </c>
      <c r="B4690">
        <v>12</v>
      </c>
      <c r="C4690" t="s">
        <v>986</v>
      </c>
      <c r="D4690" t="s">
        <v>3</v>
      </c>
      <c r="E4690">
        <v>4</v>
      </c>
      <c r="F4690">
        <v>4</v>
      </c>
      <c r="G4690">
        <v>1</v>
      </c>
      <c r="H4690">
        <v>2</v>
      </c>
      <c r="I4690">
        <v>0</v>
      </c>
      <c r="J4690">
        <v>0</v>
      </c>
    </row>
    <row r="4691" spans="1:10" x14ac:dyDescent="0.25">
      <c r="A4691" s="42">
        <v>46273</v>
      </c>
      <c r="B4691">
        <v>8</v>
      </c>
      <c r="C4691" t="s">
        <v>960</v>
      </c>
      <c r="D4691" t="s">
        <v>973</v>
      </c>
      <c r="E4691">
        <v>24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 s="42">
        <v>46269</v>
      </c>
      <c r="B4692">
        <v>15</v>
      </c>
      <c r="C4692" t="s">
        <v>972</v>
      </c>
      <c r="D4692" t="s">
        <v>973</v>
      </c>
      <c r="E4692">
        <v>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5">
      <c r="A4693" s="42">
        <v>46275</v>
      </c>
      <c r="B4693">
        <v>13</v>
      </c>
      <c r="C4693" t="s">
        <v>1015</v>
      </c>
      <c r="D4693" t="s">
        <v>971</v>
      </c>
      <c r="E4693">
        <v>7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5">
      <c r="A4694" s="42">
        <v>46274</v>
      </c>
      <c r="B4694">
        <v>9</v>
      </c>
      <c r="C4694" t="s">
        <v>986</v>
      </c>
      <c r="D4694" t="s">
        <v>640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5">
      <c r="A4695" s="42">
        <v>46273</v>
      </c>
      <c r="B4695">
        <v>12</v>
      </c>
      <c r="C4695" t="s">
        <v>1098</v>
      </c>
      <c r="D4695" t="s">
        <v>976</v>
      </c>
      <c r="E4695">
        <v>237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5">
      <c r="A4696" s="42">
        <v>46273</v>
      </c>
      <c r="B4696">
        <v>11</v>
      </c>
      <c r="C4696" t="s">
        <v>964</v>
      </c>
      <c r="D4696" t="s">
        <v>967</v>
      </c>
      <c r="E4696">
        <v>333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 s="42">
        <v>46274</v>
      </c>
      <c r="B4697">
        <v>17</v>
      </c>
      <c r="C4697" t="s">
        <v>978</v>
      </c>
      <c r="D4697" t="s">
        <v>640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5">
      <c r="A4698" s="42">
        <v>46275</v>
      </c>
      <c r="B4698">
        <v>8</v>
      </c>
      <c r="C4698" t="s">
        <v>960</v>
      </c>
      <c r="D4698" t="s">
        <v>980</v>
      </c>
      <c r="E4698">
        <v>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 s="42">
        <v>46276</v>
      </c>
      <c r="B4699">
        <v>9</v>
      </c>
      <c r="C4699" t="s">
        <v>964</v>
      </c>
      <c r="D4699" t="s">
        <v>977</v>
      </c>
      <c r="E4699">
        <v>5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 s="42">
        <v>46274</v>
      </c>
      <c r="B4700">
        <v>14</v>
      </c>
      <c r="C4700" t="s">
        <v>986</v>
      </c>
      <c r="D4700" t="s">
        <v>970</v>
      </c>
      <c r="E4700">
        <v>4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 s="42">
        <v>46274</v>
      </c>
      <c r="B4701">
        <v>15</v>
      </c>
      <c r="C4701" t="s">
        <v>1015</v>
      </c>
      <c r="D4701" t="s">
        <v>959</v>
      </c>
      <c r="E4701">
        <v>226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5">
      <c r="A4702" s="42">
        <v>46274</v>
      </c>
      <c r="B4702">
        <v>14</v>
      </c>
      <c r="C4702" t="s">
        <v>964</v>
      </c>
      <c r="D4702" t="s">
        <v>640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 s="42">
        <v>46274</v>
      </c>
      <c r="B4703">
        <v>14</v>
      </c>
      <c r="C4703" t="s">
        <v>962</v>
      </c>
      <c r="D4703" t="s">
        <v>967</v>
      </c>
      <c r="E4703">
        <v>409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 s="42">
        <v>46274</v>
      </c>
      <c r="B4704">
        <v>10</v>
      </c>
      <c r="C4704" t="s">
        <v>962</v>
      </c>
      <c r="D4704" t="s">
        <v>961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 s="42">
        <v>46266</v>
      </c>
      <c r="B4705">
        <v>14</v>
      </c>
      <c r="C4705" t="s">
        <v>962</v>
      </c>
      <c r="D4705" t="s">
        <v>959</v>
      </c>
      <c r="E4705">
        <v>59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 s="42">
        <v>46266</v>
      </c>
      <c r="B4706">
        <v>12</v>
      </c>
      <c r="C4706" t="s">
        <v>986</v>
      </c>
      <c r="D4706" t="s">
        <v>973</v>
      </c>
      <c r="E4706">
        <v>54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 s="42">
        <v>46274</v>
      </c>
      <c r="B4707">
        <v>10</v>
      </c>
      <c r="C4707" t="s">
        <v>962</v>
      </c>
      <c r="D4707" t="s">
        <v>980</v>
      </c>
      <c r="E4707">
        <v>14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 s="42">
        <v>46268</v>
      </c>
      <c r="B4708">
        <v>8</v>
      </c>
      <c r="C4708" t="s">
        <v>958</v>
      </c>
      <c r="D4708" t="s">
        <v>977</v>
      </c>
      <c r="E4708">
        <v>22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 s="42">
        <v>46275</v>
      </c>
      <c r="B4709">
        <v>13</v>
      </c>
      <c r="C4709" t="s">
        <v>962</v>
      </c>
      <c r="D4709" t="s">
        <v>965</v>
      </c>
      <c r="E4709">
        <v>25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 s="42">
        <v>46266</v>
      </c>
      <c r="B4710">
        <v>10</v>
      </c>
      <c r="C4710" t="s">
        <v>1000</v>
      </c>
      <c r="D4710" t="s">
        <v>971</v>
      </c>
      <c r="E4710">
        <v>18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25">
      <c r="A4711" s="42">
        <v>46269</v>
      </c>
      <c r="B4711">
        <v>13</v>
      </c>
      <c r="C4711" t="s">
        <v>964</v>
      </c>
      <c r="D4711" t="s">
        <v>959</v>
      </c>
      <c r="E4711">
        <v>15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5">
      <c r="A4712" s="42">
        <v>46276</v>
      </c>
      <c r="B4712">
        <v>8</v>
      </c>
      <c r="C4712" t="s">
        <v>1098</v>
      </c>
      <c r="D4712" t="s">
        <v>967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25">
      <c r="A4713" s="42">
        <v>46275</v>
      </c>
      <c r="B4713">
        <v>14</v>
      </c>
      <c r="C4713" t="s">
        <v>1000</v>
      </c>
      <c r="D4713" t="s">
        <v>973</v>
      </c>
      <c r="E4713">
        <v>3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25">
      <c r="A4714" s="42">
        <v>46276</v>
      </c>
      <c r="B4714">
        <v>11</v>
      </c>
      <c r="C4714" t="s">
        <v>972</v>
      </c>
      <c r="D4714" t="s">
        <v>973</v>
      </c>
      <c r="E4714">
        <v>35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25">
      <c r="A4715" s="42">
        <v>46273</v>
      </c>
      <c r="B4715">
        <v>15</v>
      </c>
      <c r="C4715" t="s">
        <v>972</v>
      </c>
      <c r="D4715" t="s">
        <v>976</v>
      </c>
      <c r="E4715">
        <v>102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25">
      <c r="A4716" s="42">
        <v>46274</v>
      </c>
      <c r="B4716">
        <v>15</v>
      </c>
      <c r="C4716" t="s">
        <v>962</v>
      </c>
      <c r="D4716" t="s">
        <v>982</v>
      </c>
      <c r="E4716">
        <v>391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5">
      <c r="A4717" s="42">
        <v>46276</v>
      </c>
      <c r="B4717">
        <v>10</v>
      </c>
      <c r="C4717" t="s">
        <v>986</v>
      </c>
      <c r="D4717" t="s">
        <v>961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25">
      <c r="A4718" s="42">
        <v>46275</v>
      </c>
      <c r="B4718">
        <v>16</v>
      </c>
      <c r="C4718" t="s">
        <v>978</v>
      </c>
      <c r="D4718" t="s">
        <v>980</v>
      </c>
      <c r="E4718">
        <v>4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 s="42">
        <v>46273</v>
      </c>
      <c r="B4719">
        <v>17</v>
      </c>
      <c r="C4719" t="s">
        <v>962</v>
      </c>
      <c r="D4719" t="s">
        <v>3</v>
      </c>
      <c r="E4719">
        <v>1</v>
      </c>
      <c r="F4719">
        <v>1</v>
      </c>
      <c r="G4719">
        <v>1</v>
      </c>
      <c r="H4719">
        <v>0</v>
      </c>
      <c r="I4719">
        <v>0</v>
      </c>
      <c r="J4719">
        <v>0</v>
      </c>
    </row>
    <row r="4720" spans="1:10" x14ac:dyDescent="0.25">
      <c r="A4720" s="42">
        <v>46275</v>
      </c>
      <c r="B4720">
        <v>12</v>
      </c>
      <c r="C4720" t="s">
        <v>1015</v>
      </c>
      <c r="D4720" t="s">
        <v>970</v>
      </c>
      <c r="E4720">
        <v>32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25">
      <c r="A4721" s="42">
        <v>46267</v>
      </c>
      <c r="B4721">
        <v>10</v>
      </c>
      <c r="C4721" t="s">
        <v>1085</v>
      </c>
      <c r="D4721" t="s">
        <v>971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 s="42">
        <v>46274</v>
      </c>
      <c r="B4722">
        <v>8</v>
      </c>
      <c r="C4722" t="s">
        <v>958</v>
      </c>
      <c r="D4722" t="s">
        <v>959</v>
      </c>
      <c r="E4722">
        <v>37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 s="42">
        <v>46276</v>
      </c>
      <c r="B4723">
        <v>11</v>
      </c>
      <c r="C4723" t="s">
        <v>958</v>
      </c>
      <c r="D4723" t="s">
        <v>973</v>
      </c>
      <c r="E4723">
        <v>506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 s="42">
        <v>46276</v>
      </c>
      <c r="B4724">
        <v>10</v>
      </c>
      <c r="C4724" t="s">
        <v>998</v>
      </c>
      <c r="D4724" t="s">
        <v>976</v>
      </c>
      <c r="E4724">
        <v>215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 s="42">
        <v>46275</v>
      </c>
      <c r="B4725">
        <v>9</v>
      </c>
      <c r="C4725" t="s">
        <v>962</v>
      </c>
      <c r="D4725" t="s">
        <v>959</v>
      </c>
      <c r="E4725">
        <v>110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 s="42">
        <v>46273</v>
      </c>
      <c r="B4726">
        <v>8</v>
      </c>
      <c r="C4726" t="s">
        <v>964</v>
      </c>
      <c r="D4726" t="s">
        <v>982</v>
      </c>
      <c r="E4726">
        <v>464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 s="42">
        <v>46276</v>
      </c>
      <c r="B4727">
        <v>16</v>
      </c>
      <c r="C4727" t="s">
        <v>966</v>
      </c>
      <c r="D4727" t="s">
        <v>974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 s="42">
        <v>46267</v>
      </c>
      <c r="B4728">
        <v>16</v>
      </c>
      <c r="C4728" t="s">
        <v>1098</v>
      </c>
      <c r="D4728" t="s">
        <v>976</v>
      </c>
      <c r="E4728">
        <v>334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 s="42">
        <v>46268</v>
      </c>
      <c r="B4729">
        <v>9</v>
      </c>
      <c r="C4729" t="s">
        <v>1098</v>
      </c>
      <c r="D4729" t="s">
        <v>965</v>
      </c>
      <c r="E4729">
        <v>21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 s="42">
        <v>46267</v>
      </c>
      <c r="B4730">
        <v>8</v>
      </c>
      <c r="C4730" t="s">
        <v>998</v>
      </c>
      <c r="D4730" t="s">
        <v>973</v>
      </c>
      <c r="E4730">
        <v>30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 s="42">
        <v>46275</v>
      </c>
      <c r="B4731">
        <v>15</v>
      </c>
      <c r="C4731" t="s">
        <v>964</v>
      </c>
      <c r="D4731" t="s">
        <v>965</v>
      </c>
      <c r="E4731">
        <v>110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 s="42">
        <v>46267</v>
      </c>
      <c r="B4732">
        <v>8</v>
      </c>
      <c r="C4732" t="s">
        <v>1098</v>
      </c>
      <c r="D4732" t="s">
        <v>981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 s="42">
        <v>46268</v>
      </c>
      <c r="B4733">
        <v>11</v>
      </c>
      <c r="C4733" t="s">
        <v>972</v>
      </c>
      <c r="D4733" t="s">
        <v>983</v>
      </c>
      <c r="E4733">
        <v>1</v>
      </c>
      <c r="F4733">
        <v>1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 s="42">
        <v>46276</v>
      </c>
      <c r="B4734">
        <v>12</v>
      </c>
      <c r="C4734" t="s">
        <v>964</v>
      </c>
      <c r="D4734" t="s">
        <v>982</v>
      </c>
      <c r="E4734">
        <v>604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 s="42">
        <v>46274</v>
      </c>
      <c r="B4735">
        <v>9</v>
      </c>
      <c r="C4735" t="s">
        <v>960</v>
      </c>
      <c r="D4735" t="s">
        <v>965</v>
      </c>
      <c r="E4735">
        <v>31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25">
      <c r="A4736" s="42">
        <v>46273</v>
      </c>
      <c r="B4736">
        <v>15</v>
      </c>
      <c r="C4736" t="s">
        <v>978</v>
      </c>
      <c r="D4736" t="s">
        <v>975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25">
      <c r="A4737" s="42">
        <v>46275</v>
      </c>
      <c r="B4737">
        <v>11</v>
      </c>
      <c r="C4737" t="s">
        <v>998</v>
      </c>
      <c r="D4737" t="s">
        <v>971</v>
      </c>
      <c r="E4737">
        <v>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25">
      <c r="A4738" s="42">
        <v>46274</v>
      </c>
      <c r="B4738">
        <v>14</v>
      </c>
      <c r="C4738" t="s">
        <v>960</v>
      </c>
      <c r="D4738" t="s">
        <v>976</v>
      </c>
      <c r="E4738">
        <v>472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 s="42">
        <v>46274</v>
      </c>
      <c r="B4739">
        <v>9</v>
      </c>
      <c r="C4739" t="s">
        <v>962</v>
      </c>
      <c r="D4739" t="s">
        <v>976</v>
      </c>
      <c r="E4739">
        <v>699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 s="42">
        <v>46273</v>
      </c>
      <c r="B4740">
        <v>10</v>
      </c>
      <c r="C4740" t="s">
        <v>1015</v>
      </c>
      <c r="D4740" t="s">
        <v>640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 s="42">
        <v>46273</v>
      </c>
      <c r="B4741">
        <v>10</v>
      </c>
      <c r="C4741" t="s">
        <v>1098</v>
      </c>
      <c r="D4741" t="s">
        <v>640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 s="42">
        <v>46276</v>
      </c>
      <c r="B4742">
        <v>16</v>
      </c>
      <c r="C4742" t="s">
        <v>986</v>
      </c>
      <c r="D4742" t="s">
        <v>969</v>
      </c>
      <c r="E4742">
        <v>2</v>
      </c>
      <c r="F4742">
        <v>2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 s="42">
        <v>46273</v>
      </c>
      <c r="B4743">
        <v>9</v>
      </c>
      <c r="C4743" t="s">
        <v>962</v>
      </c>
      <c r="D4743" t="s">
        <v>959</v>
      </c>
      <c r="E4743">
        <v>78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 s="42">
        <v>46267</v>
      </c>
      <c r="B4744">
        <v>13</v>
      </c>
      <c r="C4744" t="s">
        <v>978</v>
      </c>
      <c r="D4744" t="s">
        <v>973</v>
      </c>
      <c r="E4744">
        <v>206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 s="42">
        <v>46274</v>
      </c>
      <c r="B4745">
        <v>9</v>
      </c>
      <c r="C4745" t="s">
        <v>986</v>
      </c>
      <c r="D4745" t="s">
        <v>959</v>
      </c>
      <c r="E4745">
        <v>122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 s="42">
        <v>46267</v>
      </c>
      <c r="B4746">
        <v>8</v>
      </c>
      <c r="C4746" t="s">
        <v>999</v>
      </c>
      <c r="D4746" t="s">
        <v>973</v>
      </c>
      <c r="E4746">
        <v>158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 s="42">
        <v>46276</v>
      </c>
      <c r="B4747">
        <v>10</v>
      </c>
      <c r="C4747" t="s">
        <v>958</v>
      </c>
      <c r="D4747" t="s">
        <v>965</v>
      </c>
      <c r="E4747">
        <v>132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 s="42">
        <v>46268</v>
      </c>
      <c r="B4748">
        <v>14</v>
      </c>
      <c r="C4748" t="s">
        <v>998</v>
      </c>
      <c r="D4748" t="s">
        <v>982</v>
      </c>
      <c r="E4748">
        <v>4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 s="42">
        <v>46268</v>
      </c>
      <c r="B4749">
        <v>15</v>
      </c>
      <c r="C4749" t="s">
        <v>1098</v>
      </c>
      <c r="D4749" t="s">
        <v>965</v>
      </c>
      <c r="E4749">
        <v>45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 s="42">
        <v>46266</v>
      </c>
      <c r="B4750">
        <v>11</v>
      </c>
      <c r="C4750" t="s">
        <v>978</v>
      </c>
      <c r="D4750" t="s">
        <v>969</v>
      </c>
      <c r="E4750">
        <v>1</v>
      </c>
      <c r="F4750">
        <v>1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 s="42">
        <v>46269</v>
      </c>
      <c r="B4751">
        <v>16</v>
      </c>
      <c r="C4751" t="s">
        <v>1015</v>
      </c>
      <c r="D4751" t="s">
        <v>3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 s="42">
        <v>46275</v>
      </c>
      <c r="B4752">
        <v>17</v>
      </c>
      <c r="C4752" t="s">
        <v>986</v>
      </c>
      <c r="D4752" t="s">
        <v>959</v>
      </c>
      <c r="E4752">
        <v>6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 s="42">
        <v>46269</v>
      </c>
      <c r="B4753">
        <v>13</v>
      </c>
      <c r="C4753" t="s">
        <v>972</v>
      </c>
      <c r="D4753" t="s">
        <v>979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 s="42">
        <v>46266</v>
      </c>
      <c r="B4754">
        <v>12</v>
      </c>
      <c r="C4754" t="s">
        <v>962</v>
      </c>
      <c r="D4754" t="s">
        <v>967</v>
      </c>
      <c r="E4754">
        <v>23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 s="42">
        <v>46273</v>
      </c>
      <c r="B4755">
        <v>15</v>
      </c>
      <c r="C4755" t="s">
        <v>964</v>
      </c>
      <c r="D4755" t="s">
        <v>980</v>
      </c>
      <c r="E4755">
        <v>6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 s="42">
        <v>46274</v>
      </c>
      <c r="B4756">
        <v>9</v>
      </c>
      <c r="C4756" t="s">
        <v>972</v>
      </c>
      <c r="D4756" t="s">
        <v>977</v>
      </c>
      <c r="E4756">
        <v>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 s="42">
        <v>46274</v>
      </c>
      <c r="B4757">
        <v>11</v>
      </c>
      <c r="C4757" t="s">
        <v>966</v>
      </c>
      <c r="D4757" t="s">
        <v>959</v>
      </c>
      <c r="E4757">
        <v>109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 s="42">
        <v>46267</v>
      </c>
      <c r="B4758">
        <v>16</v>
      </c>
      <c r="C4758" t="s">
        <v>964</v>
      </c>
      <c r="D4758" t="s">
        <v>982</v>
      </c>
      <c r="E4758">
        <v>355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 s="42">
        <v>46269</v>
      </c>
      <c r="B4759">
        <v>11</v>
      </c>
      <c r="C4759" t="s">
        <v>1000</v>
      </c>
      <c r="D4759" t="s">
        <v>640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 s="42">
        <v>46273</v>
      </c>
      <c r="B4760">
        <v>16</v>
      </c>
      <c r="C4760" t="s">
        <v>1015</v>
      </c>
      <c r="D4760" t="s">
        <v>976</v>
      </c>
      <c r="E4760">
        <v>200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 s="42">
        <v>46273</v>
      </c>
      <c r="B4761">
        <v>14</v>
      </c>
      <c r="C4761" t="s">
        <v>958</v>
      </c>
      <c r="D4761" t="s">
        <v>971</v>
      </c>
      <c r="E4761">
        <v>43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25">
      <c r="A4762" s="42">
        <v>46269</v>
      </c>
      <c r="B4762">
        <v>9</v>
      </c>
      <c r="C4762" t="s">
        <v>978</v>
      </c>
      <c r="D4762" t="s">
        <v>959</v>
      </c>
      <c r="E4762">
        <v>59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25">
      <c r="A4763" s="42">
        <v>46274</v>
      </c>
      <c r="B4763">
        <v>13</v>
      </c>
      <c r="C4763" t="s">
        <v>1098</v>
      </c>
      <c r="D4763" t="s">
        <v>983</v>
      </c>
      <c r="E4763">
        <v>1</v>
      </c>
      <c r="F4763">
        <v>1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 s="42">
        <v>46276</v>
      </c>
      <c r="B4764">
        <v>12</v>
      </c>
      <c r="C4764" t="s">
        <v>962</v>
      </c>
      <c r="D4764" t="s">
        <v>963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 s="42">
        <v>46269</v>
      </c>
      <c r="B4765">
        <v>8</v>
      </c>
      <c r="C4765" t="s">
        <v>966</v>
      </c>
      <c r="D4765" t="s">
        <v>640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25">
      <c r="A4766" s="42">
        <v>46273</v>
      </c>
      <c r="B4766">
        <v>10</v>
      </c>
      <c r="C4766" t="s">
        <v>964</v>
      </c>
      <c r="D4766" t="s">
        <v>969</v>
      </c>
      <c r="E4766">
        <v>1</v>
      </c>
      <c r="F4766">
        <v>1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 s="42">
        <v>46267</v>
      </c>
      <c r="B4767">
        <v>12</v>
      </c>
      <c r="C4767" t="s">
        <v>964</v>
      </c>
      <c r="D4767" t="s">
        <v>963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 s="42">
        <v>46275</v>
      </c>
      <c r="B4768">
        <v>15</v>
      </c>
      <c r="C4768" t="s">
        <v>968</v>
      </c>
      <c r="D4768" t="s">
        <v>980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 s="42">
        <v>46273</v>
      </c>
      <c r="B4769">
        <v>15</v>
      </c>
      <c r="C4769" t="s">
        <v>962</v>
      </c>
      <c r="D4769" t="s">
        <v>965</v>
      </c>
      <c r="E4769">
        <v>56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 s="42">
        <v>46266</v>
      </c>
      <c r="B4770">
        <v>14</v>
      </c>
      <c r="C4770" t="s">
        <v>1085</v>
      </c>
      <c r="D4770" t="s">
        <v>973</v>
      </c>
      <c r="E4770">
        <v>63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 s="42">
        <v>46276</v>
      </c>
      <c r="B4771">
        <v>13</v>
      </c>
      <c r="C4771" t="s">
        <v>986</v>
      </c>
      <c r="D4771" t="s">
        <v>967</v>
      </c>
      <c r="E4771">
        <v>70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 s="42">
        <v>46269</v>
      </c>
      <c r="B4772">
        <v>10</v>
      </c>
      <c r="C4772" t="s">
        <v>966</v>
      </c>
      <c r="D4772" t="s">
        <v>967</v>
      </c>
      <c r="E4772">
        <v>307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 s="42">
        <v>46276</v>
      </c>
      <c r="B4773">
        <v>14</v>
      </c>
      <c r="C4773" t="s">
        <v>978</v>
      </c>
      <c r="D4773" t="s">
        <v>970</v>
      </c>
      <c r="E4773">
        <v>31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 s="42">
        <v>46269</v>
      </c>
      <c r="B4774">
        <v>11</v>
      </c>
      <c r="C4774" t="s">
        <v>1000</v>
      </c>
      <c r="D4774" t="s">
        <v>970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 s="42">
        <v>46266</v>
      </c>
      <c r="B4775">
        <v>10</v>
      </c>
      <c r="C4775" t="s">
        <v>1015</v>
      </c>
      <c r="D4775" t="s">
        <v>979</v>
      </c>
      <c r="E4775">
        <v>17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 s="42">
        <v>46266</v>
      </c>
      <c r="B4776">
        <v>8</v>
      </c>
      <c r="C4776" t="s">
        <v>1098</v>
      </c>
      <c r="D4776" t="s">
        <v>981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 s="42">
        <v>46267</v>
      </c>
      <c r="B4777">
        <v>14</v>
      </c>
      <c r="C4777" t="s">
        <v>1001</v>
      </c>
      <c r="D4777" t="s">
        <v>980</v>
      </c>
      <c r="E4777">
        <v>3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 s="42">
        <v>46268</v>
      </c>
      <c r="B4778">
        <v>15</v>
      </c>
      <c r="C4778" t="s">
        <v>968</v>
      </c>
      <c r="D4778" t="s">
        <v>965</v>
      </c>
      <c r="E4778">
        <v>94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 s="42">
        <v>46274</v>
      </c>
      <c r="B4779">
        <v>8</v>
      </c>
      <c r="C4779" t="s">
        <v>986</v>
      </c>
      <c r="D4779" t="s">
        <v>973</v>
      </c>
      <c r="E4779">
        <v>73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 s="42">
        <v>46274</v>
      </c>
      <c r="B4780">
        <v>11</v>
      </c>
      <c r="C4780" t="s">
        <v>998</v>
      </c>
      <c r="D4780" t="s">
        <v>973</v>
      </c>
      <c r="E4780">
        <v>125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 s="42">
        <v>46269</v>
      </c>
      <c r="B4781">
        <v>11</v>
      </c>
      <c r="C4781" t="s">
        <v>1098</v>
      </c>
      <c r="D4781" t="s">
        <v>982</v>
      </c>
      <c r="E4781">
        <v>140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 s="42">
        <v>46268</v>
      </c>
      <c r="B4782">
        <v>14</v>
      </c>
      <c r="C4782" t="s">
        <v>978</v>
      </c>
      <c r="D4782" t="s">
        <v>982</v>
      </c>
      <c r="E4782">
        <v>150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 s="42">
        <v>46268</v>
      </c>
      <c r="B4783">
        <v>10</v>
      </c>
      <c r="C4783" t="s">
        <v>998</v>
      </c>
      <c r="D4783" t="s">
        <v>974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 s="42">
        <v>46274</v>
      </c>
      <c r="B4784">
        <v>9</v>
      </c>
      <c r="C4784" t="s">
        <v>966</v>
      </c>
      <c r="D4784" t="s">
        <v>640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5">
      <c r="A4785" s="42">
        <v>46274</v>
      </c>
      <c r="B4785">
        <v>16</v>
      </c>
      <c r="C4785" t="s">
        <v>978</v>
      </c>
      <c r="D4785" t="s">
        <v>970</v>
      </c>
      <c r="E4785">
        <v>32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25">
      <c r="A4786" s="42">
        <v>46268</v>
      </c>
      <c r="B4786">
        <v>14</v>
      </c>
      <c r="C4786" t="s">
        <v>964</v>
      </c>
      <c r="D4786" t="s">
        <v>980</v>
      </c>
      <c r="E4786">
        <v>38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25">
      <c r="A4787" s="42">
        <v>46274</v>
      </c>
      <c r="B4787">
        <v>14</v>
      </c>
      <c r="C4787" t="s">
        <v>1015</v>
      </c>
      <c r="D4787" t="s">
        <v>971</v>
      </c>
      <c r="E4787">
        <v>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25">
      <c r="A4788" s="42">
        <v>46274</v>
      </c>
      <c r="B4788">
        <v>15</v>
      </c>
      <c r="C4788" t="s">
        <v>966</v>
      </c>
      <c r="D4788" t="s">
        <v>973</v>
      </c>
      <c r="E4788">
        <v>400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 s="42">
        <v>46269</v>
      </c>
      <c r="B4789">
        <v>12</v>
      </c>
      <c r="C4789" t="s">
        <v>986</v>
      </c>
      <c r="D4789" t="s">
        <v>982</v>
      </c>
      <c r="E4789">
        <v>131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 s="42">
        <v>46273</v>
      </c>
      <c r="B4790">
        <v>13</v>
      </c>
      <c r="C4790" t="s">
        <v>1015</v>
      </c>
      <c r="D4790" t="s">
        <v>980</v>
      </c>
      <c r="E4790">
        <v>4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 s="42">
        <v>46266</v>
      </c>
      <c r="B4791">
        <v>12</v>
      </c>
      <c r="C4791" t="s">
        <v>960</v>
      </c>
      <c r="D4791" t="s">
        <v>959</v>
      </c>
      <c r="E4791">
        <v>30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25">
      <c r="A4792" s="42">
        <v>46269</v>
      </c>
      <c r="B4792">
        <v>12</v>
      </c>
      <c r="C4792" t="s">
        <v>964</v>
      </c>
      <c r="D4792" t="s">
        <v>959</v>
      </c>
      <c r="E4792">
        <v>248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 s="42">
        <v>46268</v>
      </c>
      <c r="B4793">
        <v>10</v>
      </c>
      <c r="C4793" t="s">
        <v>1000</v>
      </c>
      <c r="D4793" t="s">
        <v>961</v>
      </c>
      <c r="E4793">
        <v>3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25">
      <c r="A4794" s="42">
        <v>46274</v>
      </c>
      <c r="B4794">
        <v>9</v>
      </c>
      <c r="C4794" t="s">
        <v>972</v>
      </c>
      <c r="D4794" t="s">
        <v>971</v>
      </c>
      <c r="E4794">
        <v>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 s="42">
        <v>46266</v>
      </c>
      <c r="B4795">
        <v>8</v>
      </c>
      <c r="C4795" t="s">
        <v>964</v>
      </c>
      <c r="D4795" t="s">
        <v>965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 s="42">
        <v>46276</v>
      </c>
      <c r="B4796">
        <v>16</v>
      </c>
      <c r="C4796" t="s">
        <v>964</v>
      </c>
      <c r="D4796" t="s">
        <v>959</v>
      </c>
      <c r="E4796">
        <v>157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25">
      <c r="A4797" s="42">
        <v>46273</v>
      </c>
      <c r="B4797">
        <v>12</v>
      </c>
      <c r="C4797" t="s">
        <v>972</v>
      </c>
      <c r="D4797" t="s">
        <v>976</v>
      </c>
      <c r="E4797">
        <v>286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25">
      <c r="A4798" s="42">
        <v>46275</v>
      </c>
      <c r="B4798">
        <v>12</v>
      </c>
      <c r="C4798" t="s">
        <v>978</v>
      </c>
      <c r="D4798" t="s">
        <v>970</v>
      </c>
      <c r="E4798">
        <v>32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 s="42">
        <v>46276</v>
      </c>
      <c r="B4799">
        <v>10</v>
      </c>
      <c r="C4799" t="s">
        <v>986</v>
      </c>
      <c r="D4799" t="s">
        <v>3</v>
      </c>
      <c r="E4799">
        <v>31</v>
      </c>
      <c r="F4799">
        <v>31</v>
      </c>
      <c r="G4799">
        <v>20</v>
      </c>
      <c r="H4799">
        <v>8</v>
      </c>
      <c r="I4799">
        <v>1</v>
      </c>
      <c r="J4799">
        <v>0</v>
      </c>
    </row>
    <row r="4800" spans="1:10" x14ac:dyDescent="0.25">
      <c r="A4800" s="42">
        <v>46269</v>
      </c>
      <c r="B4800">
        <v>9</v>
      </c>
      <c r="C4800" t="s">
        <v>966</v>
      </c>
      <c r="D4800" t="s">
        <v>640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 s="42">
        <v>46276</v>
      </c>
      <c r="B4801">
        <v>9</v>
      </c>
      <c r="C4801" t="s">
        <v>1000</v>
      </c>
      <c r="D4801" t="s">
        <v>959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 s="42">
        <v>46273</v>
      </c>
      <c r="B4802">
        <v>16</v>
      </c>
      <c r="C4802" t="s">
        <v>962</v>
      </c>
      <c r="D4802" t="s">
        <v>3</v>
      </c>
      <c r="E4802">
        <v>26</v>
      </c>
      <c r="F4802">
        <v>26</v>
      </c>
      <c r="G4802">
        <v>14</v>
      </c>
      <c r="H4802">
        <v>4</v>
      </c>
      <c r="I4802">
        <v>0</v>
      </c>
      <c r="J4802">
        <v>0</v>
      </c>
    </row>
    <row r="4803" spans="1:10" x14ac:dyDescent="0.25">
      <c r="A4803" s="42">
        <v>46269</v>
      </c>
      <c r="B4803">
        <v>14</v>
      </c>
      <c r="C4803" t="s">
        <v>964</v>
      </c>
      <c r="D4803" t="s">
        <v>976</v>
      </c>
      <c r="E4803">
        <v>2462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 s="42">
        <v>46276</v>
      </c>
      <c r="B4804">
        <v>16</v>
      </c>
      <c r="C4804" t="s">
        <v>1528</v>
      </c>
      <c r="D4804" t="s">
        <v>971</v>
      </c>
      <c r="E4804">
        <v>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 s="42">
        <v>46273</v>
      </c>
      <c r="B4805">
        <v>10</v>
      </c>
      <c r="C4805" t="s">
        <v>958</v>
      </c>
      <c r="D4805" t="s">
        <v>980</v>
      </c>
      <c r="E4805">
        <v>3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 s="42">
        <v>46276</v>
      </c>
      <c r="B4806">
        <v>8</v>
      </c>
      <c r="C4806" t="s">
        <v>998</v>
      </c>
      <c r="D4806" t="s">
        <v>640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 s="42">
        <v>46266</v>
      </c>
      <c r="B4807">
        <v>15</v>
      </c>
      <c r="C4807" t="s">
        <v>978</v>
      </c>
      <c r="D4807" t="s">
        <v>973</v>
      </c>
      <c r="E4807">
        <v>353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 s="42">
        <v>46275</v>
      </c>
      <c r="B4808">
        <v>13</v>
      </c>
      <c r="C4808" t="s">
        <v>1015</v>
      </c>
      <c r="D4808" t="s">
        <v>970</v>
      </c>
      <c r="E4808">
        <v>8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25">
      <c r="A4809" s="42">
        <v>46266</v>
      </c>
      <c r="B4809">
        <v>13</v>
      </c>
      <c r="C4809" t="s">
        <v>1085</v>
      </c>
      <c r="D4809" t="s">
        <v>959</v>
      </c>
      <c r="E4809">
        <v>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25">
      <c r="A4810" s="42">
        <v>46274</v>
      </c>
      <c r="B4810">
        <v>16</v>
      </c>
      <c r="C4810" t="s">
        <v>966</v>
      </c>
      <c r="D4810" t="s">
        <v>959</v>
      </c>
      <c r="E4810">
        <v>109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25">
      <c r="A4811" s="42">
        <v>46267</v>
      </c>
      <c r="B4811">
        <v>10</v>
      </c>
      <c r="C4811" t="s">
        <v>1000</v>
      </c>
      <c r="D4811" t="s">
        <v>961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25">
      <c r="A4812" s="42">
        <v>46275</v>
      </c>
      <c r="B4812">
        <v>11</v>
      </c>
      <c r="C4812" t="s">
        <v>1015</v>
      </c>
      <c r="D4812" t="s">
        <v>976</v>
      </c>
      <c r="E4812">
        <v>785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 s="42">
        <v>46266</v>
      </c>
      <c r="B4813">
        <v>16</v>
      </c>
      <c r="C4813" t="s">
        <v>986</v>
      </c>
      <c r="D4813" t="s">
        <v>965</v>
      </c>
      <c r="E4813">
        <v>105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 s="42">
        <v>46268</v>
      </c>
      <c r="B4814">
        <v>16</v>
      </c>
      <c r="C4814" t="s">
        <v>978</v>
      </c>
      <c r="D4814" t="s">
        <v>967</v>
      </c>
      <c r="E4814">
        <v>22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 s="42">
        <v>46276</v>
      </c>
      <c r="B4815">
        <v>10</v>
      </c>
      <c r="C4815" t="s">
        <v>1000</v>
      </c>
      <c r="D4815" t="s">
        <v>965</v>
      </c>
      <c r="E4815">
        <v>82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25">
      <c r="A4816" s="42">
        <v>46275</v>
      </c>
      <c r="B4816">
        <v>13</v>
      </c>
      <c r="C4816" t="s">
        <v>1098</v>
      </c>
      <c r="D4816" t="s">
        <v>980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 s="42">
        <v>46266</v>
      </c>
      <c r="B4817">
        <v>15</v>
      </c>
      <c r="C4817" t="s">
        <v>966</v>
      </c>
      <c r="D4817" t="s">
        <v>975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 s="42">
        <v>46268</v>
      </c>
      <c r="B4818">
        <v>12</v>
      </c>
      <c r="C4818" t="s">
        <v>978</v>
      </c>
      <c r="D4818" t="s">
        <v>971</v>
      </c>
      <c r="E4818">
        <v>4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 s="42">
        <v>46273</v>
      </c>
      <c r="B4819">
        <v>10</v>
      </c>
      <c r="C4819" t="s">
        <v>978</v>
      </c>
      <c r="D4819" t="s">
        <v>977</v>
      </c>
      <c r="E4819">
        <v>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25">
      <c r="A4820" s="42">
        <v>46266</v>
      </c>
      <c r="B4820">
        <v>8</v>
      </c>
      <c r="C4820" t="s">
        <v>1001</v>
      </c>
      <c r="D4820" t="s">
        <v>982</v>
      </c>
      <c r="E4820">
        <v>19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 s="42">
        <v>46267</v>
      </c>
      <c r="B4821">
        <v>14</v>
      </c>
      <c r="C4821" t="s">
        <v>962</v>
      </c>
      <c r="D4821" t="s">
        <v>967</v>
      </c>
      <c r="E4821">
        <v>78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 s="42">
        <v>46267</v>
      </c>
      <c r="B4822">
        <v>15</v>
      </c>
      <c r="C4822" t="s">
        <v>964</v>
      </c>
      <c r="D4822" t="s">
        <v>967</v>
      </c>
      <c r="E4822">
        <v>1093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 s="42">
        <v>46267</v>
      </c>
      <c r="B4823">
        <v>11</v>
      </c>
      <c r="C4823" t="s">
        <v>1015</v>
      </c>
      <c r="D4823" t="s">
        <v>976</v>
      </c>
      <c r="E4823">
        <v>127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 s="42">
        <v>46266</v>
      </c>
      <c r="B4824">
        <v>11</v>
      </c>
      <c r="C4824" t="s">
        <v>978</v>
      </c>
      <c r="D4824" t="s">
        <v>640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 s="42">
        <v>46267</v>
      </c>
      <c r="B4825">
        <v>12</v>
      </c>
      <c r="C4825" t="s">
        <v>958</v>
      </c>
      <c r="D4825" t="s">
        <v>980</v>
      </c>
      <c r="E4825">
        <v>16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 s="42">
        <v>46273</v>
      </c>
      <c r="B4826">
        <v>9</v>
      </c>
      <c r="C4826" t="s">
        <v>972</v>
      </c>
      <c r="D4826" t="s">
        <v>982</v>
      </c>
      <c r="E4826">
        <v>198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 s="42">
        <v>46274</v>
      </c>
      <c r="B4827">
        <v>16</v>
      </c>
      <c r="C4827" t="s">
        <v>1000</v>
      </c>
      <c r="D4827" t="s">
        <v>967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 s="42">
        <v>46269</v>
      </c>
      <c r="B4828">
        <v>15</v>
      </c>
      <c r="C4828" t="s">
        <v>978</v>
      </c>
      <c r="D4828" t="s">
        <v>977</v>
      </c>
      <c r="E4828">
        <v>7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 s="42">
        <v>46273</v>
      </c>
      <c r="B4829">
        <v>15</v>
      </c>
      <c r="C4829" t="s">
        <v>1098</v>
      </c>
      <c r="D4829" t="s">
        <v>961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 s="42">
        <v>46268</v>
      </c>
      <c r="B4830">
        <v>14</v>
      </c>
      <c r="C4830" t="s">
        <v>966</v>
      </c>
      <c r="D4830" t="s">
        <v>959</v>
      </c>
      <c r="E4830">
        <v>150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 s="42">
        <v>46276</v>
      </c>
      <c r="B4831">
        <v>16</v>
      </c>
      <c r="C4831" t="s">
        <v>1015</v>
      </c>
      <c r="D4831" t="s">
        <v>3</v>
      </c>
      <c r="E4831">
        <v>11</v>
      </c>
      <c r="F4831">
        <v>11</v>
      </c>
      <c r="G4831">
        <v>8</v>
      </c>
      <c r="H4831">
        <v>2</v>
      </c>
      <c r="I4831">
        <v>0</v>
      </c>
      <c r="J4831">
        <v>0</v>
      </c>
    </row>
    <row r="4832" spans="1:10" x14ac:dyDescent="0.25">
      <c r="A4832" s="42">
        <v>46274</v>
      </c>
      <c r="B4832">
        <v>15</v>
      </c>
      <c r="C4832" t="s">
        <v>958</v>
      </c>
      <c r="D4832" t="s">
        <v>980</v>
      </c>
      <c r="E4832">
        <v>3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 s="42">
        <v>46273</v>
      </c>
      <c r="B4833">
        <v>12</v>
      </c>
      <c r="C4833" t="s">
        <v>962</v>
      </c>
      <c r="D4833" t="s">
        <v>640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25">
      <c r="A4834" s="42">
        <v>46266</v>
      </c>
      <c r="B4834">
        <v>10</v>
      </c>
      <c r="C4834" t="s">
        <v>986</v>
      </c>
      <c r="D4834" t="s">
        <v>959</v>
      </c>
      <c r="E4834">
        <v>55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 s="42">
        <v>46275</v>
      </c>
      <c r="B4835">
        <v>15</v>
      </c>
      <c r="C4835" t="s">
        <v>966</v>
      </c>
      <c r="D4835" t="s">
        <v>965</v>
      </c>
      <c r="E4835">
        <v>43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 s="42">
        <v>46268</v>
      </c>
      <c r="B4836">
        <v>14</v>
      </c>
      <c r="C4836" t="s">
        <v>962</v>
      </c>
      <c r="D4836" t="s">
        <v>976</v>
      </c>
      <c r="E4836">
        <v>555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 s="42">
        <v>46276</v>
      </c>
      <c r="B4837">
        <v>16</v>
      </c>
      <c r="C4837" t="s">
        <v>962</v>
      </c>
      <c r="D4837" t="s">
        <v>3</v>
      </c>
      <c r="E4837">
        <v>54</v>
      </c>
      <c r="F4837">
        <v>54</v>
      </c>
      <c r="G4837">
        <v>43</v>
      </c>
      <c r="H4837">
        <v>6</v>
      </c>
      <c r="I4837">
        <v>1</v>
      </c>
      <c r="J4837">
        <v>0</v>
      </c>
    </row>
    <row r="4838" spans="1:10" x14ac:dyDescent="0.25">
      <c r="A4838" s="42">
        <v>46269</v>
      </c>
      <c r="B4838">
        <v>9</v>
      </c>
      <c r="C4838" t="s">
        <v>998</v>
      </c>
      <c r="D4838" t="s">
        <v>982</v>
      </c>
      <c r="E4838">
        <v>15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 s="42">
        <v>46275</v>
      </c>
      <c r="B4839">
        <v>13</v>
      </c>
      <c r="C4839" t="s">
        <v>978</v>
      </c>
      <c r="D4839" t="s">
        <v>974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 s="42">
        <v>46268</v>
      </c>
      <c r="B4840">
        <v>8</v>
      </c>
      <c r="C4840" t="s">
        <v>958</v>
      </c>
      <c r="D4840" t="s">
        <v>970</v>
      </c>
      <c r="E4840">
        <v>4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 s="42">
        <v>46275</v>
      </c>
      <c r="B4841">
        <v>10</v>
      </c>
      <c r="C4841" t="s">
        <v>958</v>
      </c>
      <c r="D4841" t="s">
        <v>970</v>
      </c>
      <c r="E4841">
        <v>16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 s="42">
        <v>46266</v>
      </c>
      <c r="B4842">
        <v>15</v>
      </c>
      <c r="C4842" t="s">
        <v>958</v>
      </c>
      <c r="D4842" t="s">
        <v>967</v>
      </c>
      <c r="E4842">
        <v>380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 s="42">
        <v>46266</v>
      </c>
      <c r="B4843">
        <v>11</v>
      </c>
      <c r="C4843" t="s">
        <v>972</v>
      </c>
      <c r="D4843" t="s">
        <v>970</v>
      </c>
      <c r="E4843">
        <v>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 s="42">
        <v>46273</v>
      </c>
      <c r="B4844">
        <v>14</v>
      </c>
      <c r="C4844" t="s">
        <v>958</v>
      </c>
      <c r="D4844" t="s">
        <v>961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 s="42">
        <v>46266</v>
      </c>
      <c r="B4845">
        <v>10</v>
      </c>
      <c r="C4845" t="s">
        <v>966</v>
      </c>
      <c r="D4845" t="s">
        <v>959</v>
      </c>
      <c r="E4845">
        <v>98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5">
      <c r="A4846" s="42">
        <v>46268</v>
      </c>
      <c r="B4846">
        <v>15</v>
      </c>
      <c r="C4846" t="s">
        <v>972</v>
      </c>
      <c r="D4846" t="s">
        <v>983</v>
      </c>
      <c r="E4846">
        <v>1</v>
      </c>
      <c r="F4846">
        <v>1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 s="42">
        <v>46275</v>
      </c>
      <c r="B4847">
        <v>16</v>
      </c>
      <c r="C4847" t="s">
        <v>968</v>
      </c>
      <c r="D4847" t="s">
        <v>976</v>
      </c>
      <c r="E4847">
        <v>536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 s="42">
        <v>46276</v>
      </c>
      <c r="B4848">
        <v>15</v>
      </c>
      <c r="C4848" t="s">
        <v>964</v>
      </c>
      <c r="D4848" t="s">
        <v>977</v>
      </c>
      <c r="E4848">
        <v>29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 s="42">
        <v>46274</v>
      </c>
      <c r="B4849">
        <v>15</v>
      </c>
      <c r="C4849" t="s">
        <v>964</v>
      </c>
      <c r="D4849" t="s">
        <v>977</v>
      </c>
      <c r="E4849">
        <v>5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 s="42">
        <v>46276</v>
      </c>
      <c r="B4850">
        <v>16</v>
      </c>
      <c r="C4850" t="s">
        <v>1098</v>
      </c>
      <c r="D4850" t="s">
        <v>982</v>
      </c>
      <c r="E4850">
        <v>38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 s="42">
        <v>46268</v>
      </c>
      <c r="B4851">
        <v>9</v>
      </c>
      <c r="C4851" t="s">
        <v>978</v>
      </c>
      <c r="D4851" t="s">
        <v>975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 s="42">
        <v>46269</v>
      </c>
      <c r="B4852">
        <v>12</v>
      </c>
      <c r="C4852" t="s">
        <v>958</v>
      </c>
      <c r="D4852" t="s">
        <v>959</v>
      </c>
      <c r="E4852">
        <v>98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 s="42">
        <v>46275</v>
      </c>
      <c r="B4853">
        <v>11</v>
      </c>
      <c r="C4853" t="s">
        <v>998</v>
      </c>
      <c r="D4853" t="s">
        <v>970</v>
      </c>
      <c r="E4853">
        <v>7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 s="42">
        <v>46266</v>
      </c>
      <c r="B4854">
        <v>10</v>
      </c>
      <c r="C4854" t="s">
        <v>1015</v>
      </c>
      <c r="D4854" t="s">
        <v>976</v>
      </c>
      <c r="E4854">
        <v>569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 s="42">
        <v>46267</v>
      </c>
      <c r="B4855">
        <v>16</v>
      </c>
      <c r="C4855" t="s">
        <v>986</v>
      </c>
      <c r="D4855" t="s">
        <v>971</v>
      </c>
      <c r="E4855">
        <v>27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5">
      <c r="A4856" s="42">
        <v>46276</v>
      </c>
      <c r="B4856">
        <v>11</v>
      </c>
      <c r="C4856" t="s">
        <v>1000</v>
      </c>
      <c r="D4856" t="s">
        <v>640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 s="42">
        <v>46268</v>
      </c>
      <c r="B4857">
        <v>10</v>
      </c>
      <c r="C4857" t="s">
        <v>978</v>
      </c>
      <c r="D4857" t="s">
        <v>980</v>
      </c>
      <c r="E4857">
        <v>4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5">
      <c r="A4858" s="42">
        <v>46267</v>
      </c>
      <c r="B4858">
        <v>9</v>
      </c>
      <c r="C4858" t="s">
        <v>960</v>
      </c>
      <c r="D4858" t="s">
        <v>981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 s="42">
        <v>46273</v>
      </c>
      <c r="B4859">
        <v>8</v>
      </c>
      <c r="C4859" t="s">
        <v>960</v>
      </c>
      <c r="D4859" t="s">
        <v>967</v>
      </c>
      <c r="E4859">
        <v>11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 s="42">
        <v>46276</v>
      </c>
      <c r="B4860">
        <v>16</v>
      </c>
      <c r="C4860" t="s">
        <v>972</v>
      </c>
      <c r="D4860" t="s">
        <v>983</v>
      </c>
      <c r="E4860">
        <v>1</v>
      </c>
      <c r="F4860">
        <v>1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 s="42">
        <v>46276</v>
      </c>
      <c r="B4861">
        <v>15</v>
      </c>
      <c r="C4861" t="s">
        <v>964</v>
      </c>
      <c r="D4861" t="s">
        <v>976</v>
      </c>
      <c r="E4861">
        <v>1144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 s="42">
        <v>46268</v>
      </c>
      <c r="B4862">
        <v>14</v>
      </c>
      <c r="C4862" t="s">
        <v>964</v>
      </c>
      <c r="D4862" t="s">
        <v>3</v>
      </c>
      <c r="E4862">
        <v>13</v>
      </c>
      <c r="F4862">
        <v>13</v>
      </c>
      <c r="G4862">
        <v>10</v>
      </c>
      <c r="H4862">
        <v>0</v>
      </c>
      <c r="I4862">
        <v>0</v>
      </c>
      <c r="J4862">
        <v>0</v>
      </c>
    </row>
    <row r="4863" spans="1:10" x14ac:dyDescent="0.25">
      <c r="A4863" s="42">
        <v>46267</v>
      </c>
      <c r="B4863">
        <v>10</v>
      </c>
      <c r="C4863" t="s">
        <v>978</v>
      </c>
      <c r="D4863" t="s">
        <v>980</v>
      </c>
      <c r="E4863">
        <v>4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 s="42">
        <v>46266</v>
      </c>
      <c r="B4864">
        <v>8</v>
      </c>
      <c r="C4864" t="s">
        <v>958</v>
      </c>
      <c r="D4864" t="s">
        <v>970</v>
      </c>
      <c r="E4864">
        <v>18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 s="42">
        <v>46267</v>
      </c>
      <c r="B4865">
        <v>10</v>
      </c>
      <c r="C4865" t="s">
        <v>1098</v>
      </c>
      <c r="D4865" t="s">
        <v>974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 s="42">
        <v>46275</v>
      </c>
      <c r="B4866">
        <v>12</v>
      </c>
      <c r="C4866" t="s">
        <v>968</v>
      </c>
      <c r="D4866" t="s">
        <v>961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 s="42">
        <v>46276</v>
      </c>
      <c r="B4867">
        <v>9</v>
      </c>
      <c r="C4867" t="s">
        <v>1098</v>
      </c>
      <c r="D4867" t="s">
        <v>973</v>
      </c>
      <c r="E4867">
        <v>38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 s="42">
        <v>46274</v>
      </c>
      <c r="B4868">
        <v>12</v>
      </c>
      <c r="C4868" t="s">
        <v>972</v>
      </c>
      <c r="D4868" t="s">
        <v>640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 s="42">
        <v>46267</v>
      </c>
      <c r="B4869">
        <v>8</v>
      </c>
      <c r="C4869" t="s">
        <v>964</v>
      </c>
      <c r="D4869" t="s">
        <v>980</v>
      </c>
      <c r="E4869">
        <v>8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 s="42">
        <v>46273</v>
      </c>
      <c r="B4870">
        <v>16</v>
      </c>
      <c r="C4870" t="s">
        <v>998</v>
      </c>
      <c r="D4870" t="s">
        <v>963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 s="42">
        <v>46267</v>
      </c>
      <c r="B4871">
        <v>10</v>
      </c>
      <c r="C4871" t="s">
        <v>998</v>
      </c>
      <c r="D4871" t="s">
        <v>967</v>
      </c>
      <c r="E4871">
        <v>106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 s="42">
        <v>46268</v>
      </c>
      <c r="B4872">
        <v>15</v>
      </c>
      <c r="C4872" t="s">
        <v>962</v>
      </c>
      <c r="D4872" t="s">
        <v>975</v>
      </c>
      <c r="E4872">
        <v>3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 s="42">
        <v>46274</v>
      </c>
      <c r="B4873">
        <v>17</v>
      </c>
      <c r="C4873" t="s">
        <v>986</v>
      </c>
      <c r="D4873" t="s">
        <v>967</v>
      </c>
      <c r="E4873">
        <v>13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 s="42">
        <v>46276</v>
      </c>
      <c r="B4874">
        <v>11</v>
      </c>
      <c r="C4874" t="s">
        <v>964</v>
      </c>
      <c r="D4874" t="s">
        <v>974</v>
      </c>
      <c r="E4874">
        <v>3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 s="42">
        <v>46276</v>
      </c>
      <c r="B4875">
        <v>12</v>
      </c>
      <c r="C4875" t="s">
        <v>978</v>
      </c>
      <c r="D4875" t="s">
        <v>967</v>
      </c>
      <c r="E4875">
        <v>437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 s="42">
        <v>46274</v>
      </c>
      <c r="B4876">
        <v>9</v>
      </c>
      <c r="C4876" t="s">
        <v>986</v>
      </c>
      <c r="D4876" t="s">
        <v>980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 s="42">
        <v>46274</v>
      </c>
      <c r="B4877">
        <v>16</v>
      </c>
      <c r="C4877" t="s">
        <v>1015</v>
      </c>
      <c r="D4877" t="s">
        <v>982</v>
      </c>
      <c r="E4877">
        <v>650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 s="42">
        <v>46273</v>
      </c>
      <c r="B4878">
        <v>10</v>
      </c>
      <c r="C4878" t="s">
        <v>972</v>
      </c>
      <c r="D4878" t="s">
        <v>980</v>
      </c>
      <c r="E4878">
        <v>3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 s="42">
        <v>46275</v>
      </c>
      <c r="B4879">
        <v>14</v>
      </c>
      <c r="C4879" t="s">
        <v>962</v>
      </c>
      <c r="D4879" t="s">
        <v>640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5">
      <c r="A4880" s="42">
        <v>46273</v>
      </c>
      <c r="B4880">
        <v>14</v>
      </c>
      <c r="C4880" t="s">
        <v>998</v>
      </c>
      <c r="D4880" t="s">
        <v>973</v>
      </c>
      <c r="E4880">
        <v>3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 s="42">
        <v>46274</v>
      </c>
      <c r="B4881">
        <v>12</v>
      </c>
      <c r="C4881" t="s">
        <v>964</v>
      </c>
      <c r="D4881" t="s">
        <v>963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 s="42">
        <v>46275</v>
      </c>
      <c r="B4882">
        <v>9</v>
      </c>
      <c r="C4882" t="s">
        <v>958</v>
      </c>
      <c r="D4882" t="s">
        <v>965</v>
      </c>
      <c r="E4882">
        <v>118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 s="42">
        <v>46267</v>
      </c>
      <c r="B4883">
        <v>8</v>
      </c>
      <c r="C4883" t="s">
        <v>962</v>
      </c>
      <c r="D4883" t="s">
        <v>640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 s="42">
        <v>46268</v>
      </c>
      <c r="B4884">
        <v>13</v>
      </c>
      <c r="C4884" t="s">
        <v>964</v>
      </c>
      <c r="D4884" t="s">
        <v>967</v>
      </c>
      <c r="E4884">
        <v>32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 s="42">
        <v>46266</v>
      </c>
      <c r="B4885">
        <v>10</v>
      </c>
      <c r="C4885" t="s">
        <v>998</v>
      </c>
      <c r="D4885" t="s">
        <v>963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5">
      <c r="A4886" s="42">
        <v>46268</v>
      </c>
      <c r="B4886">
        <v>11</v>
      </c>
      <c r="C4886" t="s">
        <v>978</v>
      </c>
      <c r="D4886" t="s">
        <v>982</v>
      </c>
      <c r="E4886">
        <v>321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 s="42">
        <v>46275</v>
      </c>
      <c r="B4887">
        <v>13</v>
      </c>
      <c r="C4887" t="s">
        <v>960</v>
      </c>
      <c r="D4887" t="s">
        <v>963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 s="42">
        <v>46276</v>
      </c>
      <c r="B4888">
        <v>11</v>
      </c>
      <c r="C4888" t="s">
        <v>962</v>
      </c>
      <c r="D4888" t="s">
        <v>959</v>
      </c>
      <c r="E4888">
        <v>160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 s="42">
        <v>46266</v>
      </c>
      <c r="B4889">
        <v>10</v>
      </c>
      <c r="C4889" t="s">
        <v>986</v>
      </c>
      <c r="D4889" t="s">
        <v>980</v>
      </c>
      <c r="E4889">
        <v>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 s="42">
        <v>46273</v>
      </c>
      <c r="B4890">
        <v>9</v>
      </c>
      <c r="C4890" t="s">
        <v>978</v>
      </c>
      <c r="D4890" t="s">
        <v>963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 s="42">
        <v>46273</v>
      </c>
      <c r="B4891">
        <v>9</v>
      </c>
      <c r="C4891" t="s">
        <v>1098</v>
      </c>
      <c r="D4891" t="s">
        <v>965</v>
      </c>
      <c r="E4891">
        <v>28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 s="42">
        <v>46267</v>
      </c>
      <c r="B4892">
        <v>11</v>
      </c>
      <c r="C4892" t="s">
        <v>1001</v>
      </c>
      <c r="D4892" t="s">
        <v>3</v>
      </c>
      <c r="E4892">
        <v>2</v>
      </c>
      <c r="F4892">
        <v>2</v>
      </c>
      <c r="G4892">
        <v>2</v>
      </c>
      <c r="H4892">
        <v>0</v>
      </c>
      <c r="I4892">
        <v>0</v>
      </c>
      <c r="J4892">
        <v>0</v>
      </c>
    </row>
    <row r="4893" spans="1:10" x14ac:dyDescent="0.25">
      <c r="A4893" s="42">
        <v>46274</v>
      </c>
      <c r="B4893">
        <v>15</v>
      </c>
      <c r="C4893" t="s">
        <v>968</v>
      </c>
      <c r="D4893" t="s">
        <v>963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 s="42">
        <v>46275</v>
      </c>
      <c r="B4894">
        <v>12</v>
      </c>
      <c r="C4894" t="s">
        <v>966</v>
      </c>
      <c r="D4894" t="s">
        <v>980</v>
      </c>
      <c r="E4894">
        <v>5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 s="42">
        <v>46274</v>
      </c>
      <c r="B4895">
        <v>16</v>
      </c>
      <c r="C4895" t="s">
        <v>960</v>
      </c>
      <c r="D4895" t="s">
        <v>973</v>
      </c>
      <c r="E4895">
        <v>66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 s="42">
        <v>46273</v>
      </c>
      <c r="B4896">
        <v>16</v>
      </c>
      <c r="C4896" t="s">
        <v>1098</v>
      </c>
      <c r="D4896" t="s">
        <v>3</v>
      </c>
      <c r="E4896">
        <v>4</v>
      </c>
      <c r="F4896">
        <v>4</v>
      </c>
      <c r="G4896">
        <v>2</v>
      </c>
      <c r="H4896">
        <v>2</v>
      </c>
      <c r="I4896">
        <v>0</v>
      </c>
      <c r="J4896">
        <v>0</v>
      </c>
    </row>
    <row r="4897" spans="1:10" x14ac:dyDescent="0.25">
      <c r="A4897" s="42">
        <v>46269</v>
      </c>
      <c r="B4897">
        <v>11</v>
      </c>
      <c r="C4897" t="s">
        <v>962</v>
      </c>
      <c r="D4897" t="s">
        <v>982</v>
      </c>
      <c r="E4897">
        <v>387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 s="42">
        <v>46268</v>
      </c>
      <c r="B4898">
        <v>8</v>
      </c>
      <c r="C4898" t="s">
        <v>978</v>
      </c>
      <c r="D4898" t="s">
        <v>981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 s="42">
        <v>46275</v>
      </c>
      <c r="B4899">
        <v>11</v>
      </c>
      <c r="C4899" t="s">
        <v>964</v>
      </c>
      <c r="D4899" t="s">
        <v>963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 s="42">
        <v>46276</v>
      </c>
      <c r="B4900">
        <v>8</v>
      </c>
      <c r="C4900" t="s">
        <v>1098</v>
      </c>
      <c r="D4900" t="s">
        <v>961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 s="42">
        <v>46267</v>
      </c>
      <c r="B4901">
        <v>16</v>
      </c>
      <c r="C4901" t="s">
        <v>1098</v>
      </c>
      <c r="D4901" t="s">
        <v>970</v>
      </c>
      <c r="E4901">
        <v>4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 s="42">
        <v>46268</v>
      </c>
      <c r="B4902">
        <v>8</v>
      </c>
      <c r="C4902" t="s">
        <v>966</v>
      </c>
      <c r="D4902" t="s">
        <v>640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 s="42">
        <v>46268</v>
      </c>
      <c r="B4903">
        <v>12</v>
      </c>
      <c r="C4903" t="s">
        <v>962</v>
      </c>
      <c r="D4903" t="s">
        <v>970</v>
      </c>
      <c r="E4903">
        <v>6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 s="42">
        <v>46273</v>
      </c>
      <c r="B4904">
        <v>11</v>
      </c>
      <c r="C4904" t="s">
        <v>966</v>
      </c>
      <c r="D4904" t="s">
        <v>975</v>
      </c>
      <c r="E4904">
        <v>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 s="42">
        <v>46267</v>
      </c>
      <c r="B4905">
        <v>11</v>
      </c>
      <c r="C4905" t="s">
        <v>966</v>
      </c>
      <c r="D4905" t="s">
        <v>3</v>
      </c>
      <c r="E4905">
        <v>19</v>
      </c>
      <c r="F4905">
        <v>19</v>
      </c>
      <c r="G4905">
        <v>16</v>
      </c>
      <c r="H4905">
        <v>0</v>
      </c>
      <c r="I4905">
        <v>0</v>
      </c>
      <c r="J4905">
        <v>0</v>
      </c>
    </row>
    <row r="4906" spans="1:10" x14ac:dyDescent="0.25">
      <c r="A4906" s="42">
        <v>46269</v>
      </c>
      <c r="B4906">
        <v>8</v>
      </c>
      <c r="C4906" t="s">
        <v>958</v>
      </c>
      <c r="D4906" t="s">
        <v>963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 s="42">
        <v>46268</v>
      </c>
      <c r="B4907">
        <v>15</v>
      </c>
      <c r="C4907" t="s">
        <v>966</v>
      </c>
      <c r="D4907" t="s">
        <v>985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 s="42">
        <v>46269</v>
      </c>
      <c r="B4908">
        <v>15</v>
      </c>
      <c r="C4908" t="s">
        <v>998</v>
      </c>
      <c r="D4908" t="s">
        <v>985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 s="42">
        <v>46267</v>
      </c>
      <c r="B4909">
        <v>9</v>
      </c>
      <c r="C4909" t="s">
        <v>1085</v>
      </c>
      <c r="D4909" t="s">
        <v>963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 s="42">
        <v>46268</v>
      </c>
      <c r="B4910">
        <v>15</v>
      </c>
      <c r="C4910" t="s">
        <v>958</v>
      </c>
      <c r="D4910" t="s">
        <v>640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 s="42">
        <v>46267</v>
      </c>
      <c r="B4911">
        <v>10</v>
      </c>
      <c r="C4911" t="s">
        <v>1098</v>
      </c>
      <c r="D4911" t="s">
        <v>980</v>
      </c>
      <c r="E4911">
        <v>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 s="42">
        <v>46267</v>
      </c>
      <c r="B4912">
        <v>9</v>
      </c>
      <c r="C4912" t="s">
        <v>1085</v>
      </c>
      <c r="D4912" t="s">
        <v>973</v>
      </c>
      <c r="E4912">
        <v>123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 s="42">
        <v>46268</v>
      </c>
      <c r="B4913">
        <v>9</v>
      </c>
      <c r="C4913" t="s">
        <v>986</v>
      </c>
      <c r="D4913" t="s">
        <v>965</v>
      </c>
      <c r="E4913">
        <v>53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 s="42">
        <v>46269</v>
      </c>
      <c r="B4914">
        <v>9</v>
      </c>
      <c r="C4914" t="s">
        <v>972</v>
      </c>
      <c r="D4914" t="s">
        <v>967</v>
      </c>
      <c r="E4914">
        <v>15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 s="42">
        <v>46266</v>
      </c>
      <c r="B4915">
        <v>14</v>
      </c>
      <c r="C4915" t="s">
        <v>1015</v>
      </c>
      <c r="D4915" t="s">
        <v>963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 s="42">
        <v>46267</v>
      </c>
      <c r="B4916">
        <v>10</v>
      </c>
      <c r="C4916" t="s">
        <v>1098</v>
      </c>
      <c r="D4916" t="s">
        <v>3</v>
      </c>
      <c r="E4916">
        <v>52</v>
      </c>
      <c r="F4916">
        <v>52</v>
      </c>
      <c r="G4916">
        <v>31</v>
      </c>
      <c r="H4916">
        <v>18</v>
      </c>
      <c r="I4916">
        <v>0</v>
      </c>
      <c r="J4916">
        <v>0</v>
      </c>
    </row>
    <row r="4917" spans="1:10" x14ac:dyDescent="0.25">
      <c r="A4917" s="42">
        <v>46274</v>
      </c>
      <c r="B4917">
        <v>10</v>
      </c>
      <c r="C4917" t="s">
        <v>968</v>
      </c>
      <c r="D4917" t="s">
        <v>967</v>
      </c>
      <c r="E4917">
        <v>29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 s="42">
        <v>46275</v>
      </c>
      <c r="B4918">
        <v>16</v>
      </c>
      <c r="C4918" t="s">
        <v>986</v>
      </c>
      <c r="D4918" t="s">
        <v>959</v>
      </c>
      <c r="E4918">
        <v>91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 s="42">
        <v>46273</v>
      </c>
      <c r="B4919">
        <v>15</v>
      </c>
      <c r="C4919" t="s">
        <v>986</v>
      </c>
      <c r="D4919" t="s">
        <v>981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 s="42">
        <v>46269</v>
      </c>
      <c r="B4920">
        <v>16</v>
      </c>
      <c r="C4920" t="s">
        <v>964</v>
      </c>
      <c r="D4920" t="s">
        <v>965</v>
      </c>
      <c r="E4920">
        <v>140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 s="42">
        <v>46274</v>
      </c>
      <c r="B4921">
        <v>12</v>
      </c>
      <c r="C4921" t="s">
        <v>1015</v>
      </c>
      <c r="D4921" t="s">
        <v>959</v>
      </c>
      <c r="E4921">
        <v>315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 s="42">
        <v>46269</v>
      </c>
      <c r="B4922">
        <v>9</v>
      </c>
      <c r="C4922" t="s">
        <v>962</v>
      </c>
      <c r="D4922" t="s">
        <v>963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 s="42">
        <v>46275</v>
      </c>
      <c r="B4923">
        <v>12</v>
      </c>
      <c r="C4923" t="s">
        <v>972</v>
      </c>
      <c r="D4923" t="s">
        <v>959</v>
      </c>
      <c r="E4923">
        <v>11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 s="42">
        <v>46273</v>
      </c>
      <c r="B4924">
        <v>13</v>
      </c>
      <c r="C4924" t="s">
        <v>986</v>
      </c>
      <c r="D4924" t="s">
        <v>981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 s="42">
        <v>46266</v>
      </c>
      <c r="B4925">
        <v>16</v>
      </c>
      <c r="C4925" t="s">
        <v>1001</v>
      </c>
      <c r="D4925" t="s">
        <v>982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 s="42">
        <v>46274</v>
      </c>
      <c r="B4926">
        <v>9</v>
      </c>
      <c r="C4926" t="s">
        <v>962</v>
      </c>
      <c r="D4926" t="s">
        <v>975</v>
      </c>
      <c r="E4926">
        <v>3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 s="42">
        <v>46269</v>
      </c>
      <c r="B4927">
        <v>12</v>
      </c>
      <c r="C4927" t="s">
        <v>964</v>
      </c>
      <c r="D4927" t="s">
        <v>973</v>
      </c>
      <c r="E4927">
        <v>753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 s="42">
        <v>46267</v>
      </c>
      <c r="B4928">
        <v>15</v>
      </c>
      <c r="C4928" t="s">
        <v>962</v>
      </c>
      <c r="D4928" t="s">
        <v>977</v>
      </c>
      <c r="E4928">
        <v>3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25">
      <c r="A4929" s="42">
        <v>46275</v>
      </c>
      <c r="B4929">
        <v>11</v>
      </c>
      <c r="C4929" t="s">
        <v>978</v>
      </c>
      <c r="D4929" t="s">
        <v>971</v>
      </c>
      <c r="E4929">
        <v>5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 s="42">
        <v>46273</v>
      </c>
      <c r="B4930">
        <v>11</v>
      </c>
      <c r="C4930" t="s">
        <v>986</v>
      </c>
      <c r="D4930" t="s">
        <v>965</v>
      </c>
      <c r="E4930">
        <v>15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 s="42">
        <v>46274</v>
      </c>
      <c r="B4931">
        <v>10</v>
      </c>
      <c r="C4931" t="s">
        <v>1015</v>
      </c>
      <c r="D4931" t="s">
        <v>985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 s="42">
        <v>46274</v>
      </c>
      <c r="B4932">
        <v>8</v>
      </c>
      <c r="C4932" t="s">
        <v>998</v>
      </c>
      <c r="D4932" t="s">
        <v>640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 s="42">
        <v>46275</v>
      </c>
      <c r="B4933">
        <v>13</v>
      </c>
      <c r="C4933" t="s">
        <v>966</v>
      </c>
      <c r="D4933" t="s">
        <v>982</v>
      </c>
      <c r="E4933">
        <v>6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 s="42">
        <v>46275</v>
      </c>
      <c r="B4934">
        <v>15</v>
      </c>
      <c r="C4934" t="s">
        <v>972</v>
      </c>
      <c r="D4934" t="s">
        <v>640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 s="42">
        <v>46275</v>
      </c>
      <c r="B4935">
        <v>12</v>
      </c>
      <c r="C4935" t="s">
        <v>960</v>
      </c>
      <c r="D4935" t="s">
        <v>977</v>
      </c>
      <c r="E4935">
        <v>100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 s="42">
        <v>46274</v>
      </c>
      <c r="B4936">
        <v>9</v>
      </c>
      <c r="C4936" t="s">
        <v>968</v>
      </c>
      <c r="D4936" t="s">
        <v>961</v>
      </c>
      <c r="E4936">
        <v>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 s="42">
        <v>46273</v>
      </c>
      <c r="B4937">
        <v>16</v>
      </c>
      <c r="C4937" t="s">
        <v>958</v>
      </c>
      <c r="D4937" t="s">
        <v>970</v>
      </c>
      <c r="E4937">
        <v>23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 s="42">
        <v>46266</v>
      </c>
      <c r="B4938">
        <v>14</v>
      </c>
      <c r="C4938" t="s">
        <v>986</v>
      </c>
      <c r="D4938" t="s">
        <v>961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 s="42">
        <v>46267</v>
      </c>
      <c r="B4939">
        <v>10</v>
      </c>
      <c r="C4939" t="s">
        <v>1001</v>
      </c>
      <c r="D4939" t="s">
        <v>965</v>
      </c>
      <c r="E4939">
        <v>16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 s="42">
        <v>46276</v>
      </c>
      <c r="B4940">
        <v>8</v>
      </c>
      <c r="C4940" t="s">
        <v>986</v>
      </c>
      <c r="D4940" t="s">
        <v>982</v>
      </c>
      <c r="E4940">
        <v>177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 s="42">
        <v>46274</v>
      </c>
      <c r="B4941">
        <v>9</v>
      </c>
      <c r="C4941" t="s">
        <v>1098</v>
      </c>
      <c r="D4941" t="s">
        <v>980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 s="42">
        <v>46276</v>
      </c>
      <c r="B4942">
        <v>16</v>
      </c>
      <c r="C4942" t="s">
        <v>1015</v>
      </c>
      <c r="D4942" t="s">
        <v>977</v>
      </c>
      <c r="E4942">
        <v>4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 s="42">
        <v>46276</v>
      </c>
      <c r="B4943">
        <v>10</v>
      </c>
      <c r="C4943" t="s">
        <v>1098</v>
      </c>
      <c r="D4943" t="s">
        <v>977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 s="42">
        <v>46266</v>
      </c>
      <c r="B4944">
        <v>11</v>
      </c>
      <c r="C4944" t="s">
        <v>972</v>
      </c>
      <c r="D4944" t="s">
        <v>963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 s="42">
        <v>46267</v>
      </c>
      <c r="B4945">
        <v>9</v>
      </c>
      <c r="C4945" t="s">
        <v>1015</v>
      </c>
      <c r="D4945" t="s">
        <v>959</v>
      </c>
      <c r="E4945">
        <v>11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 s="42">
        <v>46269</v>
      </c>
      <c r="B4946">
        <v>15</v>
      </c>
      <c r="C4946" t="s">
        <v>962</v>
      </c>
      <c r="D4946" t="s">
        <v>640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 s="42">
        <v>46267</v>
      </c>
      <c r="B4947">
        <v>12</v>
      </c>
      <c r="C4947" t="s">
        <v>999</v>
      </c>
      <c r="D4947" t="s">
        <v>959</v>
      </c>
      <c r="E4947">
        <v>37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 s="42">
        <v>46273</v>
      </c>
      <c r="B4948">
        <v>16</v>
      </c>
      <c r="C4948" t="s">
        <v>964</v>
      </c>
      <c r="D4948" t="s">
        <v>967</v>
      </c>
      <c r="E4948">
        <v>479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 s="42">
        <v>46268</v>
      </c>
      <c r="B4949">
        <v>14</v>
      </c>
      <c r="C4949" t="s">
        <v>986</v>
      </c>
      <c r="D4949" t="s">
        <v>974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 s="42">
        <v>46267</v>
      </c>
      <c r="B4950">
        <v>11</v>
      </c>
      <c r="C4950" t="s">
        <v>1015</v>
      </c>
      <c r="D4950" t="s">
        <v>970</v>
      </c>
      <c r="E4950">
        <v>3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 s="42">
        <v>46268</v>
      </c>
      <c r="B4951">
        <v>13</v>
      </c>
      <c r="C4951" t="s">
        <v>1098</v>
      </c>
      <c r="D4951" t="s">
        <v>640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 s="42">
        <v>46266</v>
      </c>
      <c r="B4952">
        <v>14</v>
      </c>
      <c r="C4952" t="s">
        <v>986</v>
      </c>
      <c r="D4952" t="s">
        <v>975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5">
      <c r="A4953" s="42">
        <v>46268</v>
      </c>
      <c r="B4953">
        <v>13</v>
      </c>
      <c r="C4953" t="s">
        <v>972</v>
      </c>
      <c r="D4953" t="s">
        <v>982</v>
      </c>
      <c r="E4953">
        <v>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5">
      <c r="A4954" s="42">
        <v>46276</v>
      </c>
      <c r="B4954">
        <v>10</v>
      </c>
      <c r="C4954" t="s">
        <v>972</v>
      </c>
      <c r="D4954" t="s">
        <v>3</v>
      </c>
      <c r="E4954">
        <v>3</v>
      </c>
      <c r="F4954">
        <v>3</v>
      </c>
      <c r="G4954">
        <v>1</v>
      </c>
      <c r="H4954">
        <v>0</v>
      </c>
      <c r="I4954">
        <v>0</v>
      </c>
      <c r="J4954">
        <v>0</v>
      </c>
    </row>
    <row r="4955" spans="1:10" x14ac:dyDescent="0.25">
      <c r="A4955" s="42">
        <v>46276</v>
      </c>
      <c r="B4955">
        <v>9</v>
      </c>
      <c r="C4955" t="s">
        <v>986</v>
      </c>
      <c r="D4955" t="s">
        <v>971</v>
      </c>
      <c r="E4955">
        <v>8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 s="42">
        <v>46268</v>
      </c>
      <c r="B4956">
        <v>16</v>
      </c>
      <c r="C4956" t="s">
        <v>972</v>
      </c>
      <c r="D4956" t="s">
        <v>959</v>
      </c>
      <c r="E4956">
        <v>25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 s="42">
        <v>46276</v>
      </c>
      <c r="B4957">
        <v>14</v>
      </c>
      <c r="C4957" t="s">
        <v>972</v>
      </c>
      <c r="D4957" t="s">
        <v>640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 s="42">
        <v>46273</v>
      </c>
      <c r="B4958">
        <v>11</v>
      </c>
      <c r="C4958" t="s">
        <v>964</v>
      </c>
      <c r="D4958" t="s">
        <v>961</v>
      </c>
      <c r="E4958">
        <v>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 s="42">
        <v>46266</v>
      </c>
      <c r="B4959">
        <v>10</v>
      </c>
      <c r="C4959" t="s">
        <v>964</v>
      </c>
      <c r="D4959" t="s">
        <v>967</v>
      </c>
      <c r="E4959">
        <v>356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 s="42">
        <v>46276</v>
      </c>
      <c r="B4960">
        <v>13</v>
      </c>
      <c r="C4960" t="s">
        <v>958</v>
      </c>
      <c r="D4960" t="s">
        <v>976</v>
      </c>
      <c r="E4960">
        <v>43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 s="42">
        <v>46269</v>
      </c>
      <c r="B4961">
        <v>15</v>
      </c>
      <c r="C4961" t="s">
        <v>986</v>
      </c>
      <c r="D4961" t="s">
        <v>965</v>
      </c>
      <c r="E4961">
        <v>31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 s="42">
        <v>46276</v>
      </c>
      <c r="B4962">
        <v>16</v>
      </c>
      <c r="C4962" t="s">
        <v>1528</v>
      </c>
      <c r="D4962" t="s">
        <v>973</v>
      </c>
      <c r="E4962">
        <v>7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 s="42">
        <v>46269</v>
      </c>
      <c r="B4963">
        <v>15</v>
      </c>
      <c r="C4963" t="s">
        <v>998</v>
      </c>
      <c r="D4963" t="s">
        <v>640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 s="42">
        <v>46268</v>
      </c>
      <c r="B4964">
        <v>16</v>
      </c>
      <c r="C4964" t="s">
        <v>986</v>
      </c>
      <c r="D4964" t="s">
        <v>971</v>
      </c>
      <c r="E4964">
        <v>25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 s="42">
        <v>46276</v>
      </c>
      <c r="B4965">
        <v>16</v>
      </c>
      <c r="C4965" t="s">
        <v>964</v>
      </c>
      <c r="D4965" t="s">
        <v>980</v>
      </c>
      <c r="E4965">
        <v>4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 s="42">
        <v>46276</v>
      </c>
      <c r="B4966">
        <v>15</v>
      </c>
      <c r="C4966" t="s">
        <v>986</v>
      </c>
      <c r="D4966" t="s">
        <v>963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 s="42">
        <v>46269</v>
      </c>
      <c r="B4967">
        <v>16</v>
      </c>
      <c r="C4967" t="s">
        <v>966</v>
      </c>
      <c r="D4967" t="s">
        <v>973</v>
      </c>
      <c r="E4967">
        <v>198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 s="42">
        <v>46267</v>
      </c>
      <c r="B4968">
        <v>11</v>
      </c>
      <c r="C4968" t="s">
        <v>1000</v>
      </c>
      <c r="D4968" t="s">
        <v>3</v>
      </c>
      <c r="E4968">
        <v>59</v>
      </c>
      <c r="F4968">
        <v>59</v>
      </c>
      <c r="G4968">
        <v>53</v>
      </c>
      <c r="H4968">
        <v>0</v>
      </c>
      <c r="I4968">
        <v>0</v>
      </c>
      <c r="J4968">
        <v>0</v>
      </c>
    </row>
    <row r="4969" spans="1:10" x14ac:dyDescent="0.25">
      <c r="A4969" s="42">
        <v>46266</v>
      </c>
      <c r="B4969">
        <v>14</v>
      </c>
      <c r="C4969" t="s">
        <v>964</v>
      </c>
      <c r="D4969" t="s">
        <v>982</v>
      </c>
      <c r="E4969">
        <v>524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 s="42">
        <v>46266</v>
      </c>
      <c r="B4970">
        <v>15</v>
      </c>
      <c r="C4970" t="s">
        <v>999</v>
      </c>
      <c r="D4970" t="s">
        <v>959</v>
      </c>
      <c r="E4970">
        <v>46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 s="42">
        <v>46269</v>
      </c>
      <c r="B4971">
        <v>9</v>
      </c>
      <c r="C4971" t="s">
        <v>1098</v>
      </c>
      <c r="D4971" t="s">
        <v>971</v>
      </c>
      <c r="E4971">
        <v>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 s="42">
        <v>46267</v>
      </c>
      <c r="B4972">
        <v>16</v>
      </c>
      <c r="C4972" t="s">
        <v>962</v>
      </c>
      <c r="D4972" t="s">
        <v>965</v>
      </c>
      <c r="E4972">
        <v>38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 s="42">
        <v>46275</v>
      </c>
      <c r="B4973">
        <v>11</v>
      </c>
      <c r="C4973" t="s">
        <v>972</v>
      </c>
      <c r="D4973" t="s">
        <v>967</v>
      </c>
      <c r="E4973">
        <v>48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 s="42">
        <v>46276</v>
      </c>
      <c r="B4974">
        <v>14</v>
      </c>
      <c r="C4974" t="s">
        <v>964</v>
      </c>
      <c r="D4974" t="s">
        <v>982</v>
      </c>
      <c r="E4974">
        <v>661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 s="42">
        <v>46276</v>
      </c>
      <c r="B4975">
        <v>11</v>
      </c>
      <c r="C4975" t="s">
        <v>958</v>
      </c>
      <c r="D4975" t="s">
        <v>640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 s="42">
        <v>46267</v>
      </c>
      <c r="B4976">
        <v>14</v>
      </c>
      <c r="C4976" t="s">
        <v>962</v>
      </c>
      <c r="D4976" t="s">
        <v>976</v>
      </c>
      <c r="E4976">
        <v>1028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 s="42">
        <v>46276</v>
      </c>
      <c r="B4977">
        <v>14</v>
      </c>
      <c r="C4977" t="s">
        <v>1098</v>
      </c>
      <c r="D4977" t="s">
        <v>3</v>
      </c>
      <c r="E4977">
        <v>4</v>
      </c>
      <c r="F4977">
        <v>4</v>
      </c>
      <c r="G4977">
        <v>0</v>
      </c>
      <c r="H4977">
        <v>4</v>
      </c>
      <c r="I4977">
        <v>0</v>
      </c>
      <c r="J4977">
        <v>0</v>
      </c>
    </row>
    <row r="4978" spans="1:10" x14ac:dyDescent="0.25">
      <c r="A4978" s="42">
        <v>46266</v>
      </c>
      <c r="B4978">
        <v>15</v>
      </c>
      <c r="C4978" t="s">
        <v>986</v>
      </c>
      <c r="D4978" t="s">
        <v>977</v>
      </c>
      <c r="E4978">
        <v>3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 s="42">
        <v>46274</v>
      </c>
      <c r="B4979">
        <v>8</v>
      </c>
      <c r="C4979" t="s">
        <v>968</v>
      </c>
      <c r="D4979" t="s">
        <v>985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 s="42">
        <v>46267</v>
      </c>
      <c r="B4980">
        <v>15</v>
      </c>
      <c r="C4980" t="s">
        <v>998</v>
      </c>
      <c r="D4980" t="s">
        <v>976</v>
      </c>
      <c r="E4980">
        <v>80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 s="42">
        <v>46267</v>
      </c>
      <c r="B4981">
        <v>10</v>
      </c>
      <c r="C4981" t="s">
        <v>998</v>
      </c>
      <c r="D4981" t="s">
        <v>959</v>
      </c>
      <c r="E4981">
        <v>152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 s="42">
        <v>46274</v>
      </c>
      <c r="B4982">
        <v>16</v>
      </c>
      <c r="C4982" t="s">
        <v>978</v>
      </c>
      <c r="D4982" t="s">
        <v>965</v>
      </c>
      <c r="E4982">
        <v>85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 s="42">
        <v>46268</v>
      </c>
      <c r="B4983">
        <v>11</v>
      </c>
      <c r="C4983" t="s">
        <v>998</v>
      </c>
      <c r="D4983" t="s">
        <v>977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 s="42">
        <v>46269</v>
      </c>
      <c r="B4984">
        <v>10</v>
      </c>
      <c r="C4984" t="s">
        <v>962</v>
      </c>
      <c r="D4984" t="s">
        <v>963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 s="42">
        <v>46274</v>
      </c>
      <c r="B4985">
        <v>10</v>
      </c>
      <c r="C4985" t="s">
        <v>966</v>
      </c>
      <c r="D4985" t="s">
        <v>3</v>
      </c>
      <c r="E4985">
        <v>21</v>
      </c>
      <c r="F4985">
        <v>21</v>
      </c>
      <c r="G4985">
        <v>16</v>
      </c>
      <c r="H4985">
        <v>0</v>
      </c>
      <c r="I4985">
        <v>0</v>
      </c>
      <c r="J4985">
        <v>0</v>
      </c>
    </row>
    <row r="4986" spans="1:10" x14ac:dyDescent="0.25">
      <c r="A4986" s="42">
        <v>46274</v>
      </c>
      <c r="B4986">
        <v>14</v>
      </c>
      <c r="C4986" t="s">
        <v>968</v>
      </c>
      <c r="D4986" t="s">
        <v>967</v>
      </c>
      <c r="E4986">
        <v>243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 s="42">
        <v>46267</v>
      </c>
      <c r="B4987">
        <v>12</v>
      </c>
      <c r="C4987" t="s">
        <v>960</v>
      </c>
      <c r="D4987" t="s">
        <v>3</v>
      </c>
      <c r="E4987">
        <v>41</v>
      </c>
      <c r="F4987">
        <v>41</v>
      </c>
      <c r="G4987">
        <v>37</v>
      </c>
      <c r="H4987">
        <v>4</v>
      </c>
      <c r="I4987">
        <v>0</v>
      </c>
      <c r="J4987">
        <v>0</v>
      </c>
    </row>
    <row r="4988" spans="1:10" x14ac:dyDescent="0.25">
      <c r="A4988" s="42">
        <v>46276</v>
      </c>
      <c r="B4988">
        <v>12</v>
      </c>
      <c r="C4988" t="s">
        <v>986</v>
      </c>
      <c r="D4988" t="s">
        <v>973</v>
      </c>
      <c r="E4988">
        <v>99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 s="42">
        <v>46275</v>
      </c>
      <c r="B4989">
        <v>16</v>
      </c>
      <c r="C4989" t="s">
        <v>960</v>
      </c>
      <c r="D4989" t="s">
        <v>976</v>
      </c>
      <c r="E4989">
        <v>241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 s="42">
        <v>46276</v>
      </c>
      <c r="B4990">
        <v>16</v>
      </c>
      <c r="C4990" t="s">
        <v>986</v>
      </c>
      <c r="D4990" t="s">
        <v>985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 s="42">
        <v>46273</v>
      </c>
      <c r="B4991">
        <v>15</v>
      </c>
      <c r="C4991" t="s">
        <v>958</v>
      </c>
      <c r="D4991" t="s">
        <v>979</v>
      </c>
      <c r="E4991">
        <v>16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 s="42">
        <v>46268</v>
      </c>
      <c r="B4992">
        <v>9</v>
      </c>
      <c r="C4992" t="s">
        <v>1098</v>
      </c>
      <c r="D4992" t="s">
        <v>973</v>
      </c>
      <c r="E4992">
        <v>86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 s="42">
        <v>46273</v>
      </c>
      <c r="B4993">
        <v>13</v>
      </c>
      <c r="C4993" t="s">
        <v>964</v>
      </c>
      <c r="D4993" t="s">
        <v>967</v>
      </c>
      <c r="E4993">
        <v>11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 s="42">
        <v>46267</v>
      </c>
      <c r="B4994">
        <v>11</v>
      </c>
      <c r="C4994" t="s">
        <v>984</v>
      </c>
      <c r="D4994" t="s">
        <v>959</v>
      </c>
      <c r="E4994">
        <v>11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 s="42">
        <v>46275</v>
      </c>
      <c r="B4995">
        <v>9</v>
      </c>
      <c r="C4995" t="s">
        <v>978</v>
      </c>
      <c r="D4995" t="s">
        <v>981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 s="42">
        <v>46276</v>
      </c>
      <c r="B4996">
        <v>14</v>
      </c>
      <c r="C4996" t="s">
        <v>1015</v>
      </c>
      <c r="D4996" t="s">
        <v>974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 s="42">
        <v>46269</v>
      </c>
      <c r="B4997">
        <v>13</v>
      </c>
      <c r="C4997" t="s">
        <v>962</v>
      </c>
      <c r="D4997" t="s">
        <v>969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 s="42">
        <v>46266</v>
      </c>
      <c r="B4998">
        <v>10</v>
      </c>
      <c r="C4998" t="s">
        <v>964</v>
      </c>
      <c r="D4998" t="s">
        <v>980</v>
      </c>
      <c r="E4998">
        <v>16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 s="42">
        <v>46274</v>
      </c>
      <c r="B4999">
        <v>8</v>
      </c>
      <c r="C4999" t="s">
        <v>986</v>
      </c>
      <c r="D4999" t="s">
        <v>963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 s="42">
        <v>46267</v>
      </c>
      <c r="B5000">
        <v>14</v>
      </c>
      <c r="C5000" t="s">
        <v>972</v>
      </c>
      <c r="D5000" t="s">
        <v>967</v>
      </c>
      <c r="E5000">
        <v>7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25">
      <c r="A5001" s="42">
        <v>46269</v>
      </c>
      <c r="B5001">
        <v>12</v>
      </c>
      <c r="C5001" t="s">
        <v>958</v>
      </c>
      <c r="D5001" t="s">
        <v>976</v>
      </c>
      <c r="E5001">
        <v>779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 s="42">
        <v>46267</v>
      </c>
      <c r="B5002">
        <v>14</v>
      </c>
      <c r="C5002" t="s">
        <v>966</v>
      </c>
      <c r="D5002" t="s">
        <v>979</v>
      </c>
      <c r="E5002">
        <v>118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25">
      <c r="A5003" s="42">
        <v>46274</v>
      </c>
      <c r="B5003">
        <v>16</v>
      </c>
      <c r="C5003" t="s">
        <v>958</v>
      </c>
      <c r="D5003" t="s">
        <v>963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 s="42">
        <v>46275</v>
      </c>
      <c r="B5004">
        <v>14</v>
      </c>
      <c r="C5004" t="s">
        <v>998</v>
      </c>
      <c r="D5004" t="s">
        <v>967</v>
      </c>
      <c r="E5004">
        <v>3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 s="42">
        <v>46276</v>
      </c>
      <c r="B5005">
        <v>9</v>
      </c>
      <c r="C5005" t="s">
        <v>1098</v>
      </c>
      <c r="D5005" t="s">
        <v>971</v>
      </c>
      <c r="E5005">
        <v>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 s="42">
        <v>46273</v>
      </c>
      <c r="B5006">
        <v>12</v>
      </c>
      <c r="C5006" t="s">
        <v>962</v>
      </c>
      <c r="D5006" t="s">
        <v>959</v>
      </c>
      <c r="E5006">
        <v>42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 s="42">
        <v>46268</v>
      </c>
      <c r="B5007">
        <v>9</v>
      </c>
      <c r="C5007" t="s">
        <v>964</v>
      </c>
      <c r="D5007" t="s">
        <v>981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 s="42">
        <v>46274</v>
      </c>
      <c r="B5008">
        <v>15</v>
      </c>
      <c r="C5008" t="s">
        <v>960</v>
      </c>
      <c r="D5008" t="s">
        <v>967</v>
      </c>
      <c r="E5008">
        <v>121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 s="42">
        <v>46267</v>
      </c>
      <c r="B5009">
        <v>10</v>
      </c>
      <c r="C5009" t="s">
        <v>999</v>
      </c>
      <c r="D5009" t="s">
        <v>961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5">
      <c r="A5010" s="42">
        <v>46276</v>
      </c>
      <c r="B5010">
        <v>16</v>
      </c>
      <c r="C5010" t="s">
        <v>960</v>
      </c>
      <c r="D5010" t="s">
        <v>977</v>
      </c>
      <c r="E5010">
        <v>4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 s="42">
        <v>46268</v>
      </c>
      <c r="B5011">
        <v>14</v>
      </c>
      <c r="C5011" t="s">
        <v>958</v>
      </c>
      <c r="D5011" t="s">
        <v>973</v>
      </c>
      <c r="E5011">
        <v>615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 s="42">
        <v>46275</v>
      </c>
      <c r="B5012">
        <v>11</v>
      </c>
      <c r="C5012" t="s">
        <v>964</v>
      </c>
      <c r="D5012" t="s">
        <v>970</v>
      </c>
      <c r="E5012">
        <v>16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 s="42">
        <v>46266</v>
      </c>
      <c r="B5013">
        <v>12</v>
      </c>
      <c r="C5013" t="s">
        <v>960</v>
      </c>
      <c r="D5013" t="s">
        <v>967</v>
      </c>
      <c r="E5013">
        <v>21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 s="42">
        <v>46266</v>
      </c>
      <c r="B5014">
        <v>12</v>
      </c>
      <c r="C5014" t="s">
        <v>1001</v>
      </c>
      <c r="D5014" t="s">
        <v>969</v>
      </c>
      <c r="E5014">
        <v>2</v>
      </c>
      <c r="F5014">
        <v>2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 s="42">
        <v>46267</v>
      </c>
      <c r="B5015">
        <v>10</v>
      </c>
      <c r="C5015" t="s">
        <v>998</v>
      </c>
      <c r="D5015" t="s">
        <v>982</v>
      </c>
      <c r="E5015">
        <v>489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 s="42">
        <v>46274</v>
      </c>
      <c r="B5016">
        <v>10</v>
      </c>
      <c r="C5016" t="s">
        <v>972</v>
      </c>
      <c r="D5016" t="s">
        <v>976</v>
      </c>
      <c r="E5016">
        <v>273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 s="42">
        <v>46275</v>
      </c>
      <c r="B5017">
        <v>13</v>
      </c>
      <c r="C5017" t="s">
        <v>972</v>
      </c>
      <c r="D5017" t="s">
        <v>963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 s="42">
        <v>46273</v>
      </c>
      <c r="B5018">
        <v>12</v>
      </c>
      <c r="C5018" t="s">
        <v>978</v>
      </c>
      <c r="D5018" t="s">
        <v>961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 s="42">
        <v>46269</v>
      </c>
      <c r="B5019">
        <v>13</v>
      </c>
      <c r="C5019" t="s">
        <v>972</v>
      </c>
      <c r="D5019" t="s">
        <v>973</v>
      </c>
      <c r="E5019">
        <v>30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 s="42">
        <v>46267</v>
      </c>
      <c r="B5020">
        <v>8</v>
      </c>
      <c r="C5020" t="s">
        <v>972</v>
      </c>
      <c r="D5020" t="s">
        <v>3</v>
      </c>
      <c r="E5020">
        <v>9</v>
      </c>
      <c r="F5020">
        <v>9</v>
      </c>
      <c r="G5020">
        <v>3</v>
      </c>
      <c r="H5020">
        <v>6</v>
      </c>
      <c r="I5020">
        <v>0</v>
      </c>
      <c r="J5020">
        <v>0</v>
      </c>
    </row>
    <row r="5021" spans="1:10" x14ac:dyDescent="0.25">
      <c r="A5021" s="42">
        <v>46267</v>
      </c>
      <c r="B5021">
        <v>9</v>
      </c>
      <c r="C5021" t="s">
        <v>964</v>
      </c>
      <c r="D5021" t="s">
        <v>981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 s="42">
        <v>46275</v>
      </c>
      <c r="B5022">
        <v>8</v>
      </c>
      <c r="C5022" t="s">
        <v>964</v>
      </c>
      <c r="D5022" t="s">
        <v>970</v>
      </c>
      <c r="E5022">
        <v>22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 s="42">
        <v>46275</v>
      </c>
      <c r="B5023">
        <v>14</v>
      </c>
      <c r="C5023" t="s">
        <v>960</v>
      </c>
      <c r="D5023" t="s">
        <v>971</v>
      </c>
      <c r="E5023">
        <v>8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 s="42">
        <v>46268</v>
      </c>
      <c r="B5024">
        <v>12</v>
      </c>
      <c r="C5024" t="s">
        <v>966</v>
      </c>
      <c r="D5024" t="s">
        <v>640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 s="42">
        <v>46266</v>
      </c>
      <c r="B5025">
        <v>10</v>
      </c>
      <c r="C5025" t="s">
        <v>999</v>
      </c>
      <c r="D5025" t="s">
        <v>982</v>
      </c>
      <c r="E5025">
        <v>94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 s="42">
        <v>46268</v>
      </c>
      <c r="B5026">
        <v>14</v>
      </c>
      <c r="C5026" t="s">
        <v>986</v>
      </c>
      <c r="D5026" t="s">
        <v>3</v>
      </c>
      <c r="E5026">
        <v>23</v>
      </c>
      <c r="F5026">
        <v>23</v>
      </c>
      <c r="G5026">
        <v>19</v>
      </c>
      <c r="H5026">
        <v>0</v>
      </c>
      <c r="I5026">
        <v>0</v>
      </c>
      <c r="J5026">
        <v>0</v>
      </c>
    </row>
    <row r="5027" spans="1:10" x14ac:dyDescent="0.25">
      <c r="A5027" s="42">
        <v>46268</v>
      </c>
      <c r="B5027">
        <v>14</v>
      </c>
      <c r="C5027" t="s">
        <v>968</v>
      </c>
      <c r="D5027" t="s">
        <v>979</v>
      </c>
      <c r="E5027">
        <v>3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 s="42">
        <v>46275</v>
      </c>
      <c r="B5028">
        <v>16</v>
      </c>
      <c r="C5028" t="s">
        <v>978</v>
      </c>
      <c r="D5028" t="s">
        <v>640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 s="42">
        <v>46269</v>
      </c>
      <c r="B5029">
        <v>15</v>
      </c>
      <c r="C5029" t="s">
        <v>964</v>
      </c>
      <c r="D5029" t="s">
        <v>967</v>
      </c>
      <c r="E5029">
        <v>344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 s="42">
        <v>46275</v>
      </c>
      <c r="B5030">
        <v>9</v>
      </c>
      <c r="C5030" t="s">
        <v>962</v>
      </c>
      <c r="D5030" t="s">
        <v>970</v>
      </c>
      <c r="E5030">
        <v>9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 s="42">
        <v>46275</v>
      </c>
      <c r="B5031">
        <v>9</v>
      </c>
      <c r="C5031" t="s">
        <v>960</v>
      </c>
      <c r="D5031" t="s">
        <v>959</v>
      </c>
      <c r="E5031">
        <v>74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 s="42">
        <v>46276</v>
      </c>
      <c r="B5032">
        <v>15</v>
      </c>
      <c r="C5032" t="s">
        <v>962</v>
      </c>
      <c r="D5032" t="s">
        <v>971</v>
      </c>
      <c r="E5032">
        <v>24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 s="42">
        <v>46268</v>
      </c>
      <c r="B5033">
        <v>12</v>
      </c>
      <c r="C5033" t="s">
        <v>966</v>
      </c>
      <c r="D5033" t="s">
        <v>976</v>
      </c>
      <c r="E5033">
        <v>1385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 s="42">
        <v>46275</v>
      </c>
      <c r="B5034">
        <v>14</v>
      </c>
      <c r="C5034" t="s">
        <v>960</v>
      </c>
      <c r="D5034" t="s">
        <v>959</v>
      </c>
      <c r="E5034">
        <v>76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 s="42">
        <v>46266</v>
      </c>
      <c r="B5035">
        <v>9</v>
      </c>
      <c r="C5035" t="s">
        <v>966</v>
      </c>
      <c r="D5035" t="s">
        <v>640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 s="42">
        <v>46274</v>
      </c>
      <c r="B5036">
        <v>12</v>
      </c>
      <c r="C5036" t="s">
        <v>966</v>
      </c>
      <c r="D5036" t="s">
        <v>961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 s="42">
        <v>46266</v>
      </c>
      <c r="B5037">
        <v>14</v>
      </c>
      <c r="C5037" t="s">
        <v>962</v>
      </c>
      <c r="D5037" t="s">
        <v>976</v>
      </c>
      <c r="E5037">
        <v>768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 s="42">
        <v>46275</v>
      </c>
      <c r="B5038">
        <v>8</v>
      </c>
      <c r="C5038" t="s">
        <v>978</v>
      </c>
      <c r="D5038" t="s">
        <v>970</v>
      </c>
      <c r="E5038">
        <v>10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 s="42">
        <v>46273</v>
      </c>
      <c r="B5039">
        <v>15</v>
      </c>
      <c r="C5039" t="s">
        <v>986</v>
      </c>
      <c r="D5039" t="s">
        <v>3</v>
      </c>
      <c r="E5039">
        <v>35</v>
      </c>
      <c r="F5039">
        <v>35</v>
      </c>
      <c r="G5039">
        <v>29</v>
      </c>
      <c r="H5039">
        <v>2</v>
      </c>
      <c r="I5039">
        <v>0</v>
      </c>
      <c r="J5039">
        <v>0</v>
      </c>
    </row>
    <row r="5040" spans="1:10" x14ac:dyDescent="0.25">
      <c r="A5040" s="42">
        <v>46267</v>
      </c>
      <c r="B5040">
        <v>14</v>
      </c>
      <c r="C5040" t="s">
        <v>972</v>
      </c>
      <c r="D5040" t="s">
        <v>977</v>
      </c>
      <c r="E5040">
        <v>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 s="42">
        <v>46275</v>
      </c>
      <c r="B5041">
        <v>16</v>
      </c>
      <c r="C5041" t="s">
        <v>958</v>
      </c>
      <c r="D5041" t="s">
        <v>973</v>
      </c>
      <c r="E5041">
        <v>438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 s="42">
        <v>46275</v>
      </c>
      <c r="B5042">
        <v>15</v>
      </c>
      <c r="C5042" t="s">
        <v>972</v>
      </c>
      <c r="D5042" t="s">
        <v>970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 s="42">
        <v>46267</v>
      </c>
      <c r="B5043">
        <v>11</v>
      </c>
      <c r="C5043" t="s">
        <v>1085</v>
      </c>
      <c r="D5043" t="s">
        <v>977</v>
      </c>
      <c r="E5043">
        <v>4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 s="42">
        <v>46268</v>
      </c>
      <c r="B5044">
        <v>14</v>
      </c>
      <c r="C5044" t="s">
        <v>964</v>
      </c>
      <c r="D5044" t="s">
        <v>965</v>
      </c>
      <c r="E5044">
        <v>46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 s="42">
        <v>46267</v>
      </c>
      <c r="B5045">
        <v>13</v>
      </c>
      <c r="C5045" t="s">
        <v>1085</v>
      </c>
      <c r="D5045" t="s">
        <v>3</v>
      </c>
      <c r="E5045">
        <v>1</v>
      </c>
      <c r="F5045">
        <v>1</v>
      </c>
      <c r="G5045">
        <v>1</v>
      </c>
      <c r="H5045">
        <v>0</v>
      </c>
      <c r="I5045">
        <v>0</v>
      </c>
      <c r="J5045">
        <v>0</v>
      </c>
    </row>
    <row r="5046" spans="1:10" x14ac:dyDescent="0.25">
      <c r="A5046" s="42">
        <v>46269</v>
      </c>
      <c r="B5046">
        <v>10</v>
      </c>
      <c r="C5046" t="s">
        <v>986</v>
      </c>
      <c r="D5046" t="s">
        <v>975</v>
      </c>
      <c r="E5046">
        <v>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 s="42">
        <v>46275</v>
      </c>
      <c r="B5047">
        <v>12</v>
      </c>
      <c r="C5047" t="s">
        <v>958</v>
      </c>
      <c r="D5047" t="s">
        <v>973</v>
      </c>
      <c r="E5047">
        <v>562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 s="42">
        <v>46276</v>
      </c>
      <c r="B5048">
        <v>14</v>
      </c>
      <c r="C5048" t="s">
        <v>958</v>
      </c>
      <c r="D5048" t="s">
        <v>959</v>
      </c>
      <c r="E5048">
        <v>183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 s="42">
        <v>46274</v>
      </c>
      <c r="B5049">
        <v>10</v>
      </c>
      <c r="C5049" t="s">
        <v>964</v>
      </c>
      <c r="D5049" t="s">
        <v>976</v>
      </c>
      <c r="E5049">
        <v>1256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 s="42">
        <v>46266</v>
      </c>
      <c r="B5050">
        <v>9</v>
      </c>
      <c r="C5050" t="s">
        <v>986</v>
      </c>
      <c r="D5050" t="s">
        <v>963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 s="42">
        <v>46274</v>
      </c>
      <c r="B5051">
        <v>11</v>
      </c>
      <c r="C5051" t="s">
        <v>966</v>
      </c>
      <c r="D5051" t="s">
        <v>977</v>
      </c>
      <c r="E5051">
        <v>15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 s="42">
        <v>46267</v>
      </c>
      <c r="B5052">
        <v>14</v>
      </c>
      <c r="C5052" t="s">
        <v>962</v>
      </c>
      <c r="D5052" t="s">
        <v>640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 s="42">
        <v>46276</v>
      </c>
      <c r="B5053">
        <v>10</v>
      </c>
      <c r="C5053" t="s">
        <v>960</v>
      </c>
      <c r="D5053" t="s">
        <v>971</v>
      </c>
      <c r="E5053">
        <v>5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 s="42">
        <v>46267</v>
      </c>
      <c r="B5054">
        <v>8</v>
      </c>
      <c r="C5054" t="s">
        <v>966</v>
      </c>
      <c r="D5054" t="s">
        <v>982</v>
      </c>
      <c r="E5054">
        <v>173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 s="42">
        <v>46275</v>
      </c>
      <c r="B5055">
        <v>8</v>
      </c>
      <c r="C5055" t="s">
        <v>978</v>
      </c>
      <c r="D5055" t="s">
        <v>976</v>
      </c>
      <c r="E5055">
        <v>381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 s="42">
        <v>46266</v>
      </c>
      <c r="B5056">
        <v>12</v>
      </c>
      <c r="C5056" t="s">
        <v>960</v>
      </c>
      <c r="D5056" t="s">
        <v>977</v>
      </c>
      <c r="E5056">
        <v>3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 s="42">
        <v>46266</v>
      </c>
      <c r="B5057">
        <v>9</v>
      </c>
      <c r="C5057" t="s">
        <v>1098</v>
      </c>
      <c r="D5057" t="s">
        <v>970</v>
      </c>
      <c r="E5057">
        <v>13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 s="42">
        <v>46268</v>
      </c>
      <c r="B5058">
        <v>9</v>
      </c>
      <c r="C5058" t="s">
        <v>986</v>
      </c>
      <c r="D5058" t="s">
        <v>982</v>
      </c>
      <c r="E5058">
        <v>277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 s="42">
        <v>46275</v>
      </c>
      <c r="B5059">
        <v>8</v>
      </c>
      <c r="C5059" t="s">
        <v>1000</v>
      </c>
      <c r="D5059" t="s">
        <v>982</v>
      </c>
      <c r="E5059">
        <v>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25">
      <c r="A5060" s="42">
        <v>46276</v>
      </c>
      <c r="B5060">
        <v>14</v>
      </c>
      <c r="C5060" t="s">
        <v>962</v>
      </c>
      <c r="D5060" t="s">
        <v>976</v>
      </c>
      <c r="E5060">
        <v>1489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 s="42">
        <v>46273</v>
      </c>
      <c r="B5061">
        <v>13</v>
      </c>
      <c r="C5061" t="s">
        <v>978</v>
      </c>
      <c r="D5061" t="s">
        <v>970</v>
      </c>
      <c r="E5061">
        <v>13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5">
      <c r="A5062" s="42">
        <v>46273</v>
      </c>
      <c r="B5062">
        <v>9</v>
      </c>
      <c r="C5062" t="s">
        <v>960</v>
      </c>
      <c r="D5062" t="s">
        <v>983</v>
      </c>
      <c r="E5062">
        <v>1</v>
      </c>
      <c r="F5062">
        <v>1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 s="42">
        <v>46276</v>
      </c>
      <c r="B5063">
        <v>11</v>
      </c>
      <c r="C5063" t="s">
        <v>1528</v>
      </c>
      <c r="D5063" t="s">
        <v>965</v>
      </c>
      <c r="E5063">
        <v>22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 s="42">
        <v>46269</v>
      </c>
      <c r="B5064">
        <v>12</v>
      </c>
      <c r="C5064" t="s">
        <v>986</v>
      </c>
      <c r="D5064" t="s">
        <v>970</v>
      </c>
      <c r="E5064">
        <v>7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 s="42">
        <v>46276</v>
      </c>
      <c r="B5065">
        <v>16</v>
      </c>
      <c r="C5065" t="s">
        <v>1528</v>
      </c>
      <c r="D5065" t="s">
        <v>976</v>
      </c>
      <c r="E5065">
        <v>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 s="42">
        <v>46276</v>
      </c>
      <c r="B5066">
        <v>9</v>
      </c>
      <c r="C5066" t="s">
        <v>1000</v>
      </c>
      <c r="D5066" t="s">
        <v>965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 s="42">
        <v>46274</v>
      </c>
      <c r="B5067">
        <v>12</v>
      </c>
      <c r="C5067" t="s">
        <v>960</v>
      </c>
      <c r="D5067" t="s">
        <v>3</v>
      </c>
      <c r="E5067">
        <v>15</v>
      </c>
      <c r="F5067">
        <v>15</v>
      </c>
      <c r="G5067">
        <v>14</v>
      </c>
      <c r="H5067">
        <v>0</v>
      </c>
      <c r="I5067">
        <v>0</v>
      </c>
      <c r="J5067">
        <v>0</v>
      </c>
    </row>
    <row r="5068" spans="1:10" x14ac:dyDescent="0.25">
      <c r="A5068" s="42">
        <v>46267</v>
      </c>
      <c r="B5068">
        <v>10</v>
      </c>
      <c r="C5068" t="s">
        <v>1000</v>
      </c>
      <c r="D5068" t="s">
        <v>3</v>
      </c>
      <c r="E5068">
        <v>16</v>
      </c>
      <c r="F5068">
        <v>16</v>
      </c>
      <c r="G5068">
        <v>12</v>
      </c>
      <c r="H5068">
        <v>2</v>
      </c>
      <c r="I5068">
        <v>1</v>
      </c>
      <c r="J5068">
        <v>0</v>
      </c>
    </row>
    <row r="5069" spans="1:10" x14ac:dyDescent="0.25">
      <c r="A5069" s="42">
        <v>46273</v>
      </c>
      <c r="B5069">
        <v>8</v>
      </c>
      <c r="C5069" t="s">
        <v>972</v>
      </c>
      <c r="D5069" t="s">
        <v>971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 s="42">
        <v>46276</v>
      </c>
      <c r="B5070">
        <v>16</v>
      </c>
      <c r="C5070" t="s">
        <v>986</v>
      </c>
      <c r="D5070" t="s">
        <v>959</v>
      </c>
      <c r="E5070">
        <v>124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 s="42">
        <v>46275</v>
      </c>
      <c r="B5071">
        <v>14</v>
      </c>
      <c r="C5071" t="s">
        <v>966</v>
      </c>
      <c r="D5071" t="s">
        <v>640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 s="42">
        <v>46268</v>
      </c>
      <c r="B5072">
        <v>9</v>
      </c>
      <c r="C5072" t="s">
        <v>958</v>
      </c>
      <c r="D5072" t="s">
        <v>959</v>
      </c>
      <c r="E5072">
        <v>69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 s="42">
        <v>46268</v>
      </c>
      <c r="B5073">
        <v>13</v>
      </c>
      <c r="C5073" t="s">
        <v>986</v>
      </c>
      <c r="D5073" t="s">
        <v>3</v>
      </c>
      <c r="E5073">
        <v>3</v>
      </c>
      <c r="F5073">
        <v>3</v>
      </c>
      <c r="G5073">
        <v>2</v>
      </c>
      <c r="H5073">
        <v>0</v>
      </c>
      <c r="I5073">
        <v>0</v>
      </c>
      <c r="J5073">
        <v>0</v>
      </c>
    </row>
    <row r="5074" spans="1:10" x14ac:dyDescent="0.25">
      <c r="A5074" s="42">
        <v>46274</v>
      </c>
      <c r="B5074">
        <v>14</v>
      </c>
      <c r="C5074" t="s">
        <v>960</v>
      </c>
      <c r="D5074" t="s">
        <v>959</v>
      </c>
      <c r="E5074">
        <v>50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 s="42">
        <v>46276</v>
      </c>
      <c r="B5075">
        <v>12</v>
      </c>
      <c r="C5075" t="s">
        <v>968</v>
      </c>
      <c r="D5075" t="s">
        <v>982</v>
      </c>
      <c r="E5075">
        <v>60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25">
      <c r="A5076" s="42">
        <v>46273</v>
      </c>
      <c r="B5076">
        <v>15</v>
      </c>
      <c r="C5076" t="s">
        <v>962</v>
      </c>
      <c r="D5076" t="s">
        <v>640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 s="42">
        <v>46267</v>
      </c>
      <c r="B5077">
        <v>8</v>
      </c>
      <c r="C5077" t="s">
        <v>966</v>
      </c>
      <c r="D5077" t="s">
        <v>976</v>
      </c>
      <c r="E5077">
        <v>365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 s="42">
        <v>46276</v>
      </c>
      <c r="B5078">
        <v>11</v>
      </c>
      <c r="C5078" t="s">
        <v>968</v>
      </c>
      <c r="D5078" t="s">
        <v>973</v>
      </c>
      <c r="E5078">
        <v>68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 s="42">
        <v>46267</v>
      </c>
      <c r="B5079">
        <v>9</v>
      </c>
      <c r="C5079" t="s">
        <v>1085</v>
      </c>
      <c r="D5079" t="s">
        <v>982</v>
      </c>
      <c r="E5079">
        <v>61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25">
      <c r="A5080" s="42">
        <v>46268</v>
      </c>
      <c r="B5080">
        <v>11</v>
      </c>
      <c r="C5080" t="s">
        <v>978</v>
      </c>
      <c r="D5080" t="s">
        <v>977</v>
      </c>
      <c r="E5080">
        <v>10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 s="42">
        <v>46274</v>
      </c>
      <c r="B5081">
        <v>13</v>
      </c>
      <c r="C5081" t="s">
        <v>968</v>
      </c>
      <c r="D5081" t="s">
        <v>969</v>
      </c>
      <c r="E5081">
        <v>1</v>
      </c>
      <c r="F5081">
        <v>1</v>
      </c>
      <c r="G5081">
        <v>0</v>
      </c>
      <c r="H5081">
        <v>0</v>
      </c>
      <c r="I5081">
        <v>0</v>
      </c>
      <c r="J5081">
        <v>0</v>
      </c>
    </row>
    <row r="5082" spans="1:10" x14ac:dyDescent="0.25">
      <c r="A5082" s="42">
        <v>46274</v>
      </c>
      <c r="B5082">
        <v>11</v>
      </c>
      <c r="C5082" t="s">
        <v>962</v>
      </c>
      <c r="D5082" t="s">
        <v>969</v>
      </c>
      <c r="E5082">
        <v>2</v>
      </c>
      <c r="F5082">
        <v>2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 s="42">
        <v>46266</v>
      </c>
      <c r="B5083">
        <v>13</v>
      </c>
      <c r="C5083" t="s">
        <v>986</v>
      </c>
      <c r="D5083" t="s">
        <v>979</v>
      </c>
      <c r="E5083">
        <v>17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 s="42">
        <v>46266</v>
      </c>
      <c r="B5084">
        <v>14</v>
      </c>
      <c r="C5084" t="s">
        <v>966</v>
      </c>
      <c r="D5084" t="s">
        <v>963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 s="42">
        <v>46268</v>
      </c>
      <c r="B5085">
        <v>9</v>
      </c>
      <c r="C5085" t="s">
        <v>986</v>
      </c>
      <c r="D5085" t="s">
        <v>3</v>
      </c>
      <c r="E5085">
        <v>23</v>
      </c>
      <c r="F5085">
        <v>23</v>
      </c>
      <c r="G5085">
        <v>15</v>
      </c>
      <c r="H5085">
        <v>4</v>
      </c>
      <c r="I5085">
        <v>0</v>
      </c>
      <c r="J5085">
        <v>0</v>
      </c>
    </row>
    <row r="5086" spans="1:10" x14ac:dyDescent="0.25">
      <c r="A5086" s="42">
        <v>46274</v>
      </c>
      <c r="B5086">
        <v>9</v>
      </c>
      <c r="C5086" t="s">
        <v>966</v>
      </c>
      <c r="D5086" t="s">
        <v>975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 s="42">
        <v>46275</v>
      </c>
      <c r="B5087">
        <v>15</v>
      </c>
      <c r="C5087" t="s">
        <v>958</v>
      </c>
      <c r="D5087" t="s">
        <v>963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 s="42">
        <v>46267</v>
      </c>
      <c r="B5088">
        <v>12</v>
      </c>
      <c r="C5088" t="s">
        <v>960</v>
      </c>
      <c r="D5088" t="s">
        <v>959</v>
      </c>
      <c r="E5088">
        <v>58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 s="42">
        <v>46273</v>
      </c>
      <c r="B5089">
        <v>9</v>
      </c>
      <c r="C5089" t="s">
        <v>960</v>
      </c>
      <c r="D5089" t="s">
        <v>967</v>
      </c>
      <c r="E5089">
        <v>196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 s="42">
        <v>46276</v>
      </c>
      <c r="B5090">
        <v>14</v>
      </c>
      <c r="C5090" t="s">
        <v>966</v>
      </c>
      <c r="D5090" t="s">
        <v>974</v>
      </c>
      <c r="E5090">
        <v>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 s="42">
        <v>46268</v>
      </c>
      <c r="B5091">
        <v>11</v>
      </c>
      <c r="C5091" t="s">
        <v>962</v>
      </c>
      <c r="D5091" t="s">
        <v>3</v>
      </c>
      <c r="E5091">
        <v>21</v>
      </c>
      <c r="F5091">
        <v>21</v>
      </c>
      <c r="G5091">
        <v>19</v>
      </c>
      <c r="H5091">
        <v>0</v>
      </c>
      <c r="I5091">
        <v>1</v>
      </c>
      <c r="J5091">
        <v>1</v>
      </c>
    </row>
    <row r="5092" spans="1:10" x14ac:dyDescent="0.25">
      <c r="A5092" s="42">
        <v>46269</v>
      </c>
      <c r="B5092">
        <v>11</v>
      </c>
      <c r="C5092" t="s">
        <v>962</v>
      </c>
      <c r="D5092" t="s">
        <v>640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 s="42">
        <v>46266</v>
      </c>
      <c r="B5093">
        <v>10</v>
      </c>
      <c r="C5093" t="s">
        <v>966</v>
      </c>
      <c r="D5093" t="s">
        <v>977</v>
      </c>
      <c r="E5093">
        <v>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 s="42">
        <v>46268</v>
      </c>
      <c r="B5094">
        <v>10</v>
      </c>
      <c r="C5094" t="s">
        <v>962</v>
      </c>
      <c r="D5094" t="s">
        <v>961</v>
      </c>
      <c r="E5094">
        <v>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 s="42">
        <v>46268</v>
      </c>
      <c r="B5095">
        <v>9</v>
      </c>
      <c r="C5095" t="s">
        <v>1001</v>
      </c>
      <c r="D5095" t="s">
        <v>965</v>
      </c>
      <c r="E5095">
        <v>18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 s="42">
        <v>46273</v>
      </c>
      <c r="B5096">
        <v>8</v>
      </c>
      <c r="C5096" t="s">
        <v>966</v>
      </c>
      <c r="D5096" t="s">
        <v>640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 s="42">
        <v>46273</v>
      </c>
      <c r="B5097">
        <v>15</v>
      </c>
      <c r="C5097" t="s">
        <v>960</v>
      </c>
      <c r="D5097" t="s">
        <v>959</v>
      </c>
      <c r="E5097">
        <v>31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5">
      <c r="A5098" s="42">
        <v>46273</v>
      </c>
      <c r="B5098">
        <v>10</v>
      </c>
      <c r="C5098" t="s">
        <v>962</v>
      </c>
      <c r="D5098" t="s">
        <v>969</v>
      </c>
      <c r="E5098">
        <v>3</v>
      </c>
      <c r="F5098">
        <v>3</v>
      </c>
      <c r="G5098">
        <v>0</v>
      </c>
      <c r="H5098">
        <v>0</v>
      </c>
      <c r="I5098">
        <v>0</v>
      </c>
      <c r="J5098">
        <v>0</v>
      </c>
    </row>
    <row r="5099" spans="1:10" x14ac:dyDescent="0.25">
      <c r="A5099" s="42">
        <v>46274</v>
      </c>
      <c r="B5099">
        <v>16</v>
      </c>
      <c r="C5099" t="s">
        <v>960</v>
      </c>
      <c r="D5099" t="s">
        <v>976</v>
      </c>
      <c r="E5099">
        <v>179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 s="42">
        <v>46268</v>
      </c>
      <c r="B5100">
        <v>14</v>
      </c>
      <c r="C5100" t="s">
        <v>972</v>
      </c>
      <c r="D5100" t="s">
        <v>963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 s="42">
        <v>46275</v>
      </c>
      <c r="B5101">
        <v>10</v>
      </c>
      <c r="C5101" t="s">
        <v>978</v>
      </c>
      <c r="D5101" t="s">
        <v>980</v>
      </c>
      <c r="E5101">
        <v>22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 s="42">
        <v>46274</v>
      </c>
      <c r="B5102">
        <v>8</v>
      </c>
      <c r="C5102" t="s">
        <v>986</v>
      </c>
      <c r="D5102" t="s">
        <v>959</v>
      </c>
      <c r="E5102">
        <v>21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 s="42">
        <v>46269</v>
      </c>
      <c r="B5103">
        <v>9</v>
      </c>
      <c r="C5103" t="s">
        <v>964</v>
      </c>
      <c r="D5103" t="s">
        <v>982</v>
      </c>
      <c r="E5103">
        <v>385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 s="42">
        <v>46274</v>
      </c>
      <c r="B5104">
        <v>10</v>
      </c>
      <c r="C5104" t="s">
        <v>1015</v>
      </c>
      <c r="D5104" t="s">
        <v>640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 s="42">
        <v>46267</v>
      </c>
      <c r="B5105">
        <v>15</v>
      </c>
      <c r="C5105" t="s">
        <v>978</v>
      </c>
      <c r="D5105" t="s">
        <v>965</v>
      </c>
      <c r="E5105">
        <v>51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 s="42">
        <v>46274</v>
      </c>
      <c r="B5106">
        <v>12</v>
      </c>
      <c r="C5106" t="s">
        <v>966</v>
      </c>
      <c r="D5106" t="s">
        <v>976</v>
      </c>
      <c r="E5106">
        <v>1434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 s="42">
        <v>46266</v>
      </c>
      <c r="B5107">
        <v>14</v>
      </c>
      <c r="C5107" t="s">
        <v>966</v>
      </c>
      <c r="D5107" t="s">
        <v>970</v>
      </c>
      <c r="E5107">
        <v>41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 s="42">
        <v>46267</v>
      </c>
      <c r="B5108">
        <v>11</v>
      </c>
      <c r="C5108" t="s">
        <v>962</v>
      </c>
      <c r="D5108" t="s">
        <v>976</v>
      </c>
      <c r="E5108">
        <v>375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 s="42">
        <v>46269</v>
      </c>
      <c r="B5109">
        <v>11</v>
      </c>
      <c r="C5109" t="s">
        <v>966</v>
      </c>
      <c r="D5109" t="s">
        <v>974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 s="42">
        <v>46276</v>
      </c>
      <c r="B5110">
        <v>11</v>
      </c>
      <c r="C5110" t="s">
        <v>1000</v>
      </c>
      <c r="D5110" t="s">
        <v>959</v>
      </c>
      <c r="E5110">
        <v>39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 s="42">
        <v>46266</v>
      </c>
      <c r="B5111">
        <v>15</v>
      </c>
      <c r="C5111" t="s">
        <v>1085</v>
      </c>
      <c r="D5111" t="s">
        <v>973</v>
      </c>
      <c r="E5111">
        <v>20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 s="42">
        <v>46267</v>
      </c>
      <c r="B5112">
        <v>15</v>
      </c>
      <c r="C5112" t="s">
        <v>966</v>
      </c>
      <c r="D5112" t="s">
        <v>980</v>
      </c>
      <c r="E5112">
        <v>19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 s="42">
        <v>46274</v>
      </c>
      <c r="B5113">
        <v>12</v>
      </c>
      <c r="C5113" t="s">
        <v>962</v>
      </c>
      <c r="D5113" t="s">
        <v>961</v>
      </c>
      <c r="E5113">
        <v>6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 s="42">
        <v>46266</v>
      </c>
      <c r="B5114">
        <v>15</v>
      </c>
      <c r="C5114" t="s">
        <v>986</v>
      </c>
      <c r="D5114" t="s">
        <v>975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 s="42">
        <v>46274</v>
      </c>
      <c r="B5115">
        <v>15</v>
      </c>
      <c r="C5115" t="s">
        <v>1098</v>
      </c>
      <c r="D5115" t="s">
        <v>973</v>
      </c>
      <c r="E5115">
        <v>3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 s="42">
        <v>46268</v>
      </c>
      <c r="B5116">
        <v>13</v>
      </c>
      <c r="C5116" t="s">
        <v>962</v>
      </c>
      <c r="D5116" t="s">
        <v>969</v>
      </c>
      <c r="E5116">
        <v>2</v>
      </c>
      <c r="F5116">
        <v>2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 s="42">
        <v>46273</v>
      </c>
      <c r="B5117">
        <v>11</v>
      </c>
      <c r="C5117" t="s">
        <v>998</v>
      </c>
      <c r="D5117" t="s">
        <v>1002</v>
      </c>
      <c r="E5117">
        <v>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 s="42">
        <v>46266</v>
      </c>
      <c r="B5118">
        <v>16</v>
      </c>
      <c r="C5118" t="s">
        <v>1098</v>
      </c>
      <c r="D5118" t="s">
        <v>963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 s="42">
        <v>46275</v>
      </c>
      <c r="B5119">
        <v>12</v>
      </c>
      <c r="C5119" t="s">
        <v>1098</v>
      </c>
      <c r="D5119" t="s">
        <v>980</v>
      </c>
      <c r="E5119">
        <v>4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 s="42">
        <v>46267</v>
      </c>
      <c r="B5120">
        <v>8</v>
      </c>
      <c r="C5120" t="s">
        <v>962</v>
      </c>
      <c r="D5120" t="s">
        <v>977</v>
      </c>
      <c r="E5120">
        <v>5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25">
      <c r="A5121" s="42">
        <v>46274</v>
      </c>
      <c r="B5121">
        <v>14</v>
      </c>
      <c r="C5121" t="s">
        <v>1015</v>
      </c>
      <c r="D5121" t="s">
        <v>965</v>
      </c>
      <c r="E5121">
        <v>135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25">
      <c r="A5122" s="42">
        <v>46276</v>
      </c>
      <c r="B5122">
        <v>8</v>
      </c>
      <c r="C5122" t="s">
        <v>1098</v>
      </c>
      <c r="D5122" t="s">
        <v>963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 s="42">
        <v>46266</v>
      </c>
      <c r="B5123">
        <v>11</v>
      </c>
      <c r="C5123" t="s">
        <v>962</v>
      </c>
      <c r="D5123" t="s">
        <v>980</v>
      </c>
      <c r="E5123">
        <v>1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 s="42">
        <v>46266</v>
      </c>
      <c r="B5124">
        <v>11</v>
      </c>
      <c r="C5124" t="s">
        <v>999</v>
      </c>
      <c r="D5124" t="s">
        <v>961</v>
      </c>
      <c r="E5124">
        <v>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 s="42">
        <v>46275</v>
      </c>
      <c r="B5125">
        <v>8</v>
      </c>
      <c r="C5125" t="s">
        <v>1015</v>
      </c>
      <c r="D5125" t="s">
        <v>969</v>
      </c>
      <c r="E5125">
        <v>1</v>
      </c>
      <c r="F5125">
        <v>1</v>
      </c>
      <c r="G5125">
        <v>0</v>
      </c>
      <c r="H5125">
        <v>0</v>
      </c>
      <c r="I5125">
        <v>0</v>
      </c>
      <c r="J5125">
        <v>0</v>
      </c>
    </row>
    <row r="5126" spans="1:10" x14ac:dyDescent="0.25">
      <c r="A5126" s="42">
        <v>46275</v>
      </c>
      <c r="B5126">
        <v>14</v>
      </c>
      <c r="C5126" t="s">
        <v>966</v>
      </c>
      <c r="D5126" t="s">
        <v>970</v>
      </c>
      <c r="E5126">
        <v>14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25">
      <c r="A5127" s="42">
        <v>46276</v>
      </c>
      <c r="B5127">
        <v>10</v>
      </c>
      <c r="C5127" t="s">
        <v>986</v>
      </c>
      <c r="D5127" t="s">
        <v>959</v>
      </c>
      <c r="E5127">
        <v>121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25">
      <c r="A5128" s="42">
        <v>46275</v>
      </c>
      <c r="B5128">
        <v>14</v>
      </c>
      <c r="C5128" t="s">
        <v>966</v>
      </c>
      <c r="D5128" t="s">
        <v>963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 s="42">
        <v>46273</v>
      </c>
      <c r="B5129">
        <v>10</v>
      </c>
      <c r="C5129" t="s">
        <v>998</v>
      </c>
      <c r="D5129" t="s">
        <v>982</v>
      </c>
      <c r="E5129">
        <v>441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5">
      <c r="A5130" s="42">
        <v>46276</v>
      </c>
      <c r="B5130">
        <v>16</v>
      </c>
      <c r="C5130" t="s">
        <v>964</v>
      </c>
      <c r="D5130" t="s">
        <v>3</v>
      </c>
      <c r="E5130">
        <v>23</v>
      </c>
      <c r="F5130">
        <v>23</v>
      </c>
      <c r="G5130">
        <v>22</v>
      </c>
      <c r="H5130">
        <v>0</v>
      </c>
      <c r="I5130">
        <v>1</v>
      </c>
      <c r="J5130">
        <v>0</v>
      </c>
    </row>
    <row r="5131" spans="1:10" x14ac:dyDescent="0.25">
      <c r="A5131" s="42">
        <v>46273</v>
      </c>
      <c r="B5131">
        <v>8</v>
      </c>
      <c r="C5131" t="s">
        <v>962</v>
      </c>
      <c r="D5131" t="s">
        <v>640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5">
      <c r="A5132" s="42">
        <v>46276</v>
      </c>
      <c r="B5132">
        <v>15</v>
      </c>
      <c r="C5132" t="s">
        <v>958</v>
      </c>
      <c r="D5132" t="s">
        <v>640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 s="42">
        <v>46269</v>
      </c>
      <c r="B5133">
        <v>13</v>
      </c>
      <c r="C5133" t="s">
        <v>1098</v>
      </c>
      <c r="D5133" t="s">
        <v>982</v>
      </c>
      <c r="E5133">
        <v>45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 s="42">
        <v>46266</v>
      </c>
      <c r="B5134">
        <v>15</v>
      </c>
      <c r="C5134" t="s">
        <v>1098</v>
      </c>
      <c r="D5134" t="s">
        <v>965</v>
      </c>
      <c r="E5134">
        <v>19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 s="42">
        <v>46276</v>
      </c>
      <c r="B5135">
        <v>12</v>
      </c>
      <c r="C5135" t="s">
        <v>968</v>
      </c>
      <c r="D5135" t="s">
        <v>976</v>
      </c>
      <c r="E5135">
        <v>258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 s="42">
        <v>46266</v>
      </c>
      <c r="B5136">
        <v>12</v>
      </c>
      <c r="C5136" t="s">
        <v>958</v>
      </c>
      <c r="D5136" t="s">
        <v>963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 s="42">
        <v>46274</v>
      </c>
      <c r="B5137">
        <v>16</v>
      </c>
      <c r="C5137" t="s">
        <v>958</v>
      </c>
      <c r="D5137" t="s">
        <v>3</v>
      </c>
      <c r="E5137">
        <v>42</v>
      </c>
      <c r="F5137">
        <v>42</v>
      </c>
      <c r="G5137">
        <v>31</v>
      </c>
      <c r="H5137">
        <v>2</v>
      </c>
      <c r="I5137">
        <v>0</v>
      </c>
      <c r="J5137">
        <v>0</v>
      </c>
    </row>
    <row r="5138" spans="1:10" x14ac:dyDescent="0.25">
      <c r="A5138" s="42">
        <v>46267</v>
      </c>
      <c r="B5138">
        <v>10</v>
      </c>
      <c r="C5138" t="s">
        <v>1098</v>
      </c>
      <c r="D5138" t="s">
        <v>640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 s="42">
        <v>46274</v>
      </c>
      <c r="B5139">
        <v>11</v>
      </c>
      <c r="C5139" t="s">
        <v>972</v>
      </c>
      <c r="D5139" t="s">
        <v>959</v>
      </c>
      <c r="E5139">
        <v>60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 s="42">
        <v>46273</v>
      </c>
      <c r="B5140">
        <v>8</v>
      </c>
      <c r="C5140" t="s">
        <v>962</v>
      </c>
      <c r="D5140" t="s">
        <v>982</v>
      </c>
      <c r="E5140">
        <v>176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 s="42">
        <v>46276</v>
      </c>
      <c r="B5141">
        <v>9</v>
      </c>
      <c r="C5141" t="s">
        <v>1015</v>
      </c>
      <c r="D5141" t="s">
        <v>959</v>
      </c>
      <c r="E5141">
        <v>134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 s="42">
        <v>46275</v>
      </c>
      <c r="B5142">
        <v>8</v>
      </c>
      <c r="C5142" t="s">
        <v>998</v>
      </c>
      <c r="D5142" t="s">
        <v>965</v>
      </c>
      <c r="E5142">
        <v>3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 s="42">
        <v>46273</v>
      </c>
      <c r="B5143">
        <v>14</v>
      </c>
      <c r="C5143" t="s">
        <v>978</v>
      </c>
      <c r="D5143" t="s">
        <v>3</v>
      </c>
      <c r="E5143">
        <v>23</v>
      </c>
      <c r="F5143">
        <v>23</v>
      </c>
      <c r="G5143">
        <v>19</v>
      </c>
      <c r="H5143">
        <v>0</v>
      </c>
      <c r="I5143">
        <v>1</v>
      </c>
      <c r="J5143">
        <v>0</v>
      </c>
    </row>
    <row r="5144" spans="1:10" x14ac:dyDescent="0.25">
      <c r="A5144" s="42">
        <v>46275</v>
      </c>
      <c r="B5144">
        <v>13</v>
      </c>
      <c r="C5144" t="s">
        <v>978</v>
      </c>
      <c r="D5144" t="s">
        <v>969</v>
      </c>
      <c r="E5144">
        <v>1</v>
      </c>
      <c r="F5144">
        <v>1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 s="42">
        <v>46267</v>
      </c>
      <c r="B5145">
        <v>9</v>
      </c>
      <c r="C5145" t="s">
        <v>999</v>
      </c>
      <c r="D5145" t="s">
        <v>982</v>
      </c>
      <c r="E5145">
        <v>116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5">
      <c r="A5146" s="42">
        <v>46266</v>
      </c>
      <c r="B5146">
        <v>9</v>
      </c>
      <c r="C5146" t="s">
        <v>998</v>
      </c>
      <c r="D5146" t="s">
        <v>965</v>
      </c>
      <c r="E5146">
        <v>5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 s="42">
        <v>46274</v>
      </c>
      <c r="B5147">
        <v>10</v>
      </c>
      <c r="C5147" t="s">
        <v>960</v>
      </c>
      <c r="D5147" t="s">
        <v>982</v>
      </c>
      <c r="E5147">
        <v>194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5">
      <c r="A5148" s="42">
        <v>46276</v>
      </c>
      <c r="B5148">
        <v>11</v>
      </c>
      <c r="C5148" t="s">
        <v>960</v>
      </c>
      <c r="D5148" t="s">
        <v>975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 s="42">
        <v>46266</v>
      </c>
      <c r="B5149">
        <v>15</v>
      </c>
      <c r="C5149" t="s">
        <v>972</v>
      </c>
      <c r="D5149" t="s">
        <v>982</v>
      </c>
      <c r="E5149">
        <v>19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5">
      <c r="A5150" s="42">
        <v>46275</v>
      </c>
      <c r="B5150">
        <v>14</v>
      </c>
      <c r="C5150" t="s">
        <v>960</v>
      </c>
      <c r="D5150" t="s">
        <v>980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 s="42">
        <v>46273</v>
      </c>
      <c r="B5151">
        <v>8</v>
      </c>
      <c r="C5151" t="s">
        <v>1015</v>
      </c>
      <c r="D5151" t="s">
        <v>973</v>
      </c>
      <c r="E5151">
        <v>29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5">
      <c r="A5152" s="42">
        <v>46273</v>
      </c>
      <c r="B5152">
        <v>9</v>
      </c>
      <c r="C5152" t="s">
        <v>972</v>
      </c>
      <c r="D5152" t="s">
        <v>967</v>
      </c>
      <c r="E5152">
        <v>94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5">
      <c r="A5153" s="42">
        <v>46273</v>
      </c>
      <c r="B5153">
        <v>14</v>
      </c>
      <c r="C5153" t="s">
        <v>964</v>
      </c>
      <c r="D5153" t="s">
        <v>980</v>
      </c>
      <c r="E5153">
        <v>14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 s="42">
        <v>46266</v>
      </c>
      <c r="B5154">
        <v>12</v>
      </c>
      <c r="C5154" t="s">
        <v>962</v>
      </c>
      <c r="D5154" t="s">
        <v>983</v>
      </c>
      <c r="E5154">
        <v>1</v>
      </c>
      <c r="F5154">
        <v>1</v>
      </c>
      <c r="G5154">
        <v>0</v>
      </c>
      <c r="H5154">
        <v>0</v>
      </c>
      <c r="I5154">
        <v>0</v>
      </c>
      <c r="J5154">
        <v>0</v>
      </c>
    </row>
    <row r="5155" spans="1:10" x14ac:dyDescent="0.25">
      <c r="A5155" s="42">
        <v>46274</v>
      </c>
      <c r="B5155">
        <v>9</v>
      </c>
      <c r="C5155" t="s">
        <v>978</v>
      </c>
      <c r="D5155" t="s">
        <v>963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 s="42">
        <v>46266</v>
      </c>
      <c r="B5156">
        <v>11</v>
      </c>
      <c r="C5156" t="s">
        <v>1015</v>
      </c>
      <c r="D5156" t="s">
        <v>974</v>
      </c>
      <c r="E5156">
        <v>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 s="42">
        <v>46269</v>
      </c>
      <c r="B5157">
        <v>16</v>
      </c>
      <c r="C5157" t="s">
        <v>966</v>
      </c>
      <c r="D5157" t="s">
        <v>640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 s="42">
        <v>46274</v>
      </c>
      <c r="B5158">
        <v>9</v>
      </c>
      <c r="C5158" t="s">
        <v>966</v>
      </c>
      <c r="D5158" t="s">
        <v>963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 s="42">
        <v>46274</v>
      </c>
      <c r="B5159">
        <v>10</v>
      </c>
      <c r="C5159" t="s">
        <v>960</v>
      </c>
      <c r="D5159" t="s">
        <v>970</v>
      </c>
      <c r="E5159">
        <v>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 s="42">
        <v>46269</v>
      </c>
      <c r="B5160">
        <v>15</v>
      </c>
      <c r="C5160" t="s">
        <v>978</v>
      </c>
      <c r="D5160" t="s">
        <v>3</v>
      </c>
      <c r="E5160">
        <v>12</v>
      </c>
      <c r="F5160">
        <v>12</v>
      </c>
      <c r="G5160">
        <v>11</v>
      </c>
      <c r="H5160">
        <v>0</v>
      </c>
      <c r="I5160">
        <v>0</v>
      </c>
      <c r="J5160">
        <v>0</v>
      </c>
    </row>
    <row r="5161" spans="1:10" x14ac:dyDescent="0.25">
      <c r="A5161" s="42">
        <v>46275</v>
      </c>
      <c r="B5161">
        <v>14</v>
      </c>
      <c r="C5161" t="s">
        <v>1098</v>
      </c>
      <c r="D5161" t="s">
        <v>977</v>
      </c>
      <c r="E5161">
        <v>3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 s="42">
        <v>46274</v>
      </c>
      <c r="B5162">
        <v>15</v>
      </c>
      <c r="C5162" t="s">
        <v>966</v>
      </c>
      <c r="D5162" t="s">
        <v>970</v>
      </c>
      <c r="E5162">
        <v>24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 s="42">
        <v>46267</v>
      </c>
      <c r="B5163">
        <v>9</v>
      </c>
      <c r="C5163" t="s">
        <v>1085</v>
      </c>
      <c r="D5163" t="s">
        <v>640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 s="42">
        <v>46273</v>
      </c>
      <c r="B5164">
        <v>13</v>
      </c>
      <c r="C5164" t="s">
        <v>966</v>
      </c>
      <c r="D5164" t="s">
        <v>965</v>
      </c>
      <c r="E5164">
        <v>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 s="42">
        <v>46269</v>
      </c>
      <c r="B5165">
        <v>11</v>
      </c>
      <c r="C5165" t="s">
        <v>978</v>
      </c>
      <c r="D5165" t="s">
        <v>959</v>
      </c>
      <c r="E5165">
        <v>115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 s="42">
        <v>46276</v>
      </c>
      <c r="B5166">
        <v>9</v>
      </c>
      <c r="C5166" t="s">
        <v>968</v>
      </c>
      <c r="D5166" t="s">
        <v>973</v>
      </c>
      <c r="E5166">
        <v>176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 s="42">
        <v>46273</v>
      </c>
      <c r="B5167">
        <v>8</v>
      </c>
      <c r="C5167" t="s">
        <v>986</v>
      </c>
      <c r="D5167" t="s">
        <v>979</v>
      </c>
      <c r="E5167">
        <v>18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 s="42">
        <v>46269</v>
      </c>
      <c r="B5168">
        <v>9</v>
      </c>
      <c r="C5168" t="s">
        <v>1015</v>
      </c>
      <c r="D5168" t="s">
        <v>965</v>
      </c>
      <c r="E5168">
        <v>24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 s="42">
        <v>46276</v>
      </c>
      <c r="B5169">
        <v>8</v>
      </c>
      <c r="C5169" t="s">
        <v>972</v>
      </c>
      <c r="D5169" t="s">
        <v>969</v>
      </c>
      <c r="E5169">
        <v>1</v>
      </c>
      <c r="F5169">
        <v>1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 s="42">
        <v>46273</v>
      </c>
      <c r="B5170">
        <v>9</v>
      </c>
      <c r="C5170" t="s">
        <v>962</v>
      </c>
      <c r="D5170" t="s">
        <v>983</v>
      </c>
      <c r="E5170">
        <v>1</v>
      </c>
      <c r="F5170">
        <v>1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 s="42">
        <v>46266</v>
      </c>
      <c r="B5171">
        <v>11</v>
      </c>
      <c r="C5171" t="s">
        <v>964</v>
      </c>
      <c r="D5171" t="s">
        <v>3</v>
      </c>
      <c r="E5171">
        <v>21</v>
      </c>
      <c r="F5171">
        <v>21</v>
      </c>
      <c r="G5171">
        <v>19</v>
      </c>
      <c r="H5171">
        <v>0</v>
      </c>
      <c r="I5171">
        <v>0</v>
      </c>
      <c r="J5171">
        <v>0</v>
      </c>
    </row>
    <row r="5172" spans="1:10" x14ac:dyDescent="0.25">
      <c r="A5172" s="42">
        <v>46276</v>
      </c>
      <c r="B5172">
        <v>9</v>
      </c>
      <c r="C5172" t="s">
        <v>972</v>
      </c>
      <c r="D5172" t="s">
        <v>971</v>
      </c>
      <c r="E5172">
        <v>5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 s="42">
        <v>46273</v>
      </c>
      <c r="B5173">
        <v>11</v>
      </c>
      <c r="C5173" t="s">
        <v>998</v>
      </c>
      <c r="D5173" t="s">
        <v>965</v>
      </c>
      <c r="E5173">
        <v>221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 s="42">
        <v>46274</v>
      </c>
      <c r="B5174">
        <v>16</v>
      </c>
      <c r="C5174" t="s">
        <v>1000</v>
      </c>
      <c r="D5174" t="s">
        <v>973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 s="42">
        <v>46275</v>
      </c>
      <c r="B5175">
        <v>9</v>
      </c>
      <c r="C5175" t="s">
        <v>972</v>
      </c>
      <c r="D5175" t="s">
        <v>981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 s="42">
        <v>46276</v>
      </c>
      <c r="B5176">
        <v>10</v>
      </c>
      <c r="C5176" t="s">
        <v>1098</v>
      </c>
      <c r="D5176" t="s">
        <v>975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5">
      <c r="A5177" s="42">
        <v>46276</v>
      </c>
      <c r="B5177">
        <v>10</v>
      </c>
      <c r="C5177" t="s">
        <v>962</v>
      </c>
      <c r="D5177" t="s">
        <v>975</v>
      </c>
      <c r="E5177">
        <v>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 s="42">
        <v>46268</v>
      </c>
      <c r="B5178">
        <v>10</v>
      </c>
      <c r="C5178" t="s">
        <v>998</v>
      </c>
      <c r="D5178" t="s">
        <v>3</v>
      </c>
      <c r="E5178">
        <v>75</v>
      </c>
      <c r="F5178">
        <v>75</v>
      </c>
      <c r="G5178">
        <v>55</v>
      </c>
      <c r="H5178">
        <v>16</v>
      </c>
      <c r="I5178">
        <v>1</v>
      </c>
      <c r="J5178">
        <v>0</v>
      </c>
    </row>
    <row r="5179" spans="1:10" x14ac:dyDescent="0.25">
      <c r="A5179" s="42">
        <v>46266</v>
      </c>
      <c r="B5179">
        <v>9</v>
      </c>
      <c r="C5179" t="s">
        <v>958</v>
      </c>
      <c r="D5179" t="s">
        <v>963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 s="42">
        <v>46267</v>
      </c>
      <c r="B5180">
        <v>15</v>
      </c>
      <c r="C5180" t="s">
        <v>1001</v>
      </c>
      <c r="D5180" t="s">
        <v>982</v>
      </c>
      <c r="E5180">
        <v>54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5">
      <c r="A5181" s="42">
        <v>46275</v>
      </c>
      <c r="B5181">
        <v>10</v>
      </c>
      <c r="C5181" t="s">
        <v>1015</v>
      </c>
      <c r="D5181" t="s">
        <v>3</v>
      </c>
      <c r="E5181">
        <v>42</v>
      </c>
      <c r="F5181">
        <v>42</v>
      </c>
      <c r="G5181">
        <v>23</v>
      </c>
      <c r="H5181">
        <v>4</v>
      </c>
      <c r="I5181">
        <v>0</v>
      </c>
      <c r="J5181">
        <v>0</v>
      </c>
    </row>
    <row r="5182" spans="1:10" x14ac:dyDescent="0.25">
      <c r="A5182" s="42">
        <v>46275</v>
      </c>
      <c r="B5182">
        <v>14</v>
      </c>
      <c r="C5182" t="s">
        <v>968</v>
      </c>
      <c r="D5182" t="s">
        <v>975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 s="42">
        <v>46273</v>
      </c>
      <c r="B5183">
        <v>8</v>
      </c>
      <c r="C5183" t="s">
        <v>972</v>
      </c>
      <c r="D5183" t="s">
        <v>965</v>
      </c>
      <c r="E5183">
        <v>5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 s="42">
        <v>46267</v>
      </c>
      <c r="B5184">
        <v>11</v>
      </c>
      <c r="C5184" t="s">
        <v>960</v>
      </c>
      <c r="D5184" t="s">
        <v>963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 s="42">
        <v>46274</v>
      </c>
      <c r="B5185">
        <v>14</v>
      </c>
      <c r="C5185" t="s">
        <v>964</v>
      </c>
      <c r="D5185" t="s">
        <v>969</v>
      </c>
      <c r="E5185">
        <v>1</v>
      </c>
      <c r="F5185">
        <v>1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 s="42">
        <v>46276</v>
      </c>
      <c r="B5186">
        <v>15</v>
      </c>
      <c r="C5186" t="s">
        <v>968</v>
      </c>
      <c r="D5186" t="s">
        <v>963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 s="42">
        <v>46274</v>
      </c>
      <c r="B5187">
        <v>12</v>
      </c>
      <c r="C5187" t="s">
        <v>960</v>
      </c>
      <c r="D5187" t="s">
        <v>969</v>
      </c>
      <c r="E5187">
        <v>1</v>
      </c>
      <c r="F5187">
        <v>1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 s="42">
        <v>46273</v>
      </c>
      <c r="B5188">
        <v>14</v>
      </c>
      <c r="C5188" t="s">
        <v>958</v>
      </c>
      <c r="D5188" t="s">
        <v>980</v>
      </c>
      <c r="E5188">
        <v>3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 s="42">
        <v>46273</v>
      </c>
      <c r="B5189">
        <v>16</v>
      </c>
      <c r="C5189" t="s">
        <v>986</v>
      </c>
      <c r="D5189" t="s">
        <v>970</v>
      </c>
      <c r="E5189">
        <v>26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 s="42">
        <v>46266</v>
      </c>
      <c r="B5190">
        <v>13</v>
      </c>
      <c r="C5190" t="s">
        <v>999</v>
      </c>
      <c r="D5190" t="s">
        <v>976</v>
      </c>
      <c r="E5190">
        <v>56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 s="42">
        <v>46276</v>
      </c>
      <c r="B5191">
        <v>15</v>
      </c>
      <c r="C5191" t="s">
        <v>972</v>
      </c>
      <c r="D5191" t="s">
        <v>976</v>
      </c>
      <c r="E5191">
        <v>90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 s="42">
        <v>46267</v>
      </c>
      <c r="B5192">
        <v>15</v>
      </c>
      <c r="C5192" t="s">
        <v>1000</v>
      </c>
      <c r="D5192" t="s">
        <v>982</v>
      </c>
      <c r="E5192">
        <v>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25">
      <c r="A5193" s="42">
        <v>46266</v>
      </c>
      <c r="B5193">
        <v>12</v>
      </c>
      <c r="C5193" t="s">
        <v>986</v>
      </c>
      <c r="D5193" t="s">
        <v>965</v>
      </c>
      <c r="E5193">
        <v>24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 s="42">
        <v>46275</v>
      </c>
      <c r="B5194">
        <v>13</v>
      </c>
      <c r="C5194" t="s">
        <v>986</v>
      </c>
      <c r="D5194" t="s">
        <v>965</v>
      </c>
      <c r="E5194">
        <v>10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 s="42">
        <v>46273</v>
      </c>
      <c r="B5195">
        <v>11</v>
      </c>
      <c r="C5195" t="s">
        <v>1000</v>
      </c>
      <c r="D5195" t="s">
        <v>980</v>
      </c>
      <c r="E5195">
        <v>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 s="42">
        <v>46268</v>
      </c>
      <c r="B5196">
        <v>14</v>
      </c>
      <c r="C5196" t="s">
        <v>962</v>
      </c>
      <c r="D5196" t="s">
        <v>640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5">
      <c r="A5197" s="42">
        <v>46267</v>
      </c>
      <c r="B5197">
        <v>16</v>
      </c>
      <c r="C5197" t="s">
        <v>966</v>
      </c>
      <c r="D5197" t="s">
        <v>973</v>
      </c>
      <c r="E5197">
        <v>329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 s="42">
        <v>46267</v>
      </c>
      <c r="B5198">
        <v>12</v>
      </c>
      <c r="C5198" t="s">
        <v>1098</v>
      </c>
      <c r="D5198" t="s">
        <v>983</v>
      </c>
      <c r="E5198">
        <v>2</v>
      </c>
      <c r="F5198">
        <v>2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 s="42">
        <v>46267</v>
      </c>
      <c r="B5199">
        <v>15</v>
      </c>
      <c r="C5199" t="s">
        <v>986</v>
      </c>
      <c r="D5199" t="s">
        <v>3</v>
      </c>
      <c r="E5199">
        <v>67</v>
      </c>
      <c r="F5199">
        <v>67</v>
      </c>
      <c r="G5199">
        <v>60</v>
      </c>
      <c r="H5199">
        <v>4</v>
      </c>
      <c r="I5199">
        <v>0</v>
      </c>
      <c r="J5199">
        <v>0</v>
      </c>
    </row>
    <row r="5200" spans="1:10" x14ac:dyDescent="0.25">
      <c r="A5200" s="42">
        <v>46267</v>
      </c>
      <c r="B5200">
        <v>14</v>
      </c>
      <c r="C5200" t="s">
        <v>958</v>
      </c>
      <c r="D5200" t="s">
        <v>976</v>
      </c>
      <c r="E5200">
        <v>1074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5">
      <c r="A5201" s="42">
        <v>46267</v>
      </c>
      <c r="B5201">
        <v>11</v>
      </c>
      <c r="C5201" t="s">
        <v>986</v>
      </c>
      <c r="D5201" t="s">
        <v>973</v>
      </c>
      <c r="E5201">
        <v>193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 s="42">
        <v>46268</v>
      </c>
      <c r="B5202">
        <v>13</v>
      </c>
      <c r="C5202" t="s">
        <v>964</v>
      </c>
      <c r="D5202" t="s">
        <v>973</v>
      </c>
      <c r="E5202">
        <v>26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 s="42">
        <v>46266</v>
      </c>
      <c r="B5203">
        <v>15</v>
      </c>
      <c r="C5203" t="s">
        <v>964</v>
      </c>
      <c r="D5203" t="s">
        <v>976</v>
      </c>
      <c r="E5203">
        <v>1036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 s="42">
        <v>46268</v>
      </c>
      <c r="B5204">
        <v>10</v>
      </c>
      <c r="C5204" t="s">
        <v>962</v>
      </c>
      <c r="D5204" t="s">
        <v>976</v>
      </c>
      <c r="E5204">
        <v>365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 s="42">
        <v>46275</v>
      </c>
      <c r="B5205">
        <v>15</v>
      </c>
      <c r="C5205" t="s">
        <v>972</v>
      </c>
      <c r="D5205" t="s">
        <v>977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 s="42">
        <v>46273</v>
      </c>
      <c r="B5206">
        <v>8</v>
      </c>
      <c r="C5206" t="s">
        <v>958</v>
      </c>
      <c r="D5206" t="s">
        <v>973</v>
      </c>
      <c r="E5206">
        <v>201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 s="42">
        <v>46268</v>
      </c>
      <c r="B5207">
        <v>12</v>
      </c>
      <c r="C5207" t="s">
        <v>972</v>
      </c>
      <c r="D5207" t="s">
        <v>965</v>
      </c>
      <c r="E5207">
        <v>38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 s="42">
        <v>46273</v>
      </c>
      <c r="B5208">
        <v>15</v>
      </c>
      <c r="C5208" t="s">
        <v>986</v>
      </c>
      <c r="D5208" t="s">
        <v>965</v>
      </c>
      <c r="E5208">
        <v>42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 s="42">
        <v>46268</v>
      </c>
      <c r="B5209">
        <v>14</v>
      </c>
      <c r="C5209" t="s">
        <v>978</v>
      </c>
      <c r="D5209" t="s">
        <v>965</v>
      </c>
      <c r="E5209">
        <v>43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 s="42">
        <v>46276</v>
      </c>
      <c r="B5210">
        <v>11</v>
      </c>
      <c r="C5210" t="s">
        <v>958</v>
      </c>
      <c r="D5210" t="s">
        <v>980</v>
      </c>
      <c r="E5210">
        <v>8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 s="42">
        <v>46269</v>
      </c>
      <c r="B5211">
        <v>16</v>
      </c>
      <c r="C5211" t="s">
        <v>964</v>
      </c>
      <c r="D5211" t="s">
        <v>3</v>
      </c>
      <c r="E5211">
        <v>27</v>
      </c>
      <c r="F5211">
        <v>27</v>
      </c>
      <c r="G5211">
        <v>24</v>
      </c>
      <c r="H5211">
        <v>0</v>
      </c>
      <c r="I5211">
        <v>0</v>
      </c>
      <c r="J5211">
        <v>0</v>
      </c>
    </row>
    <row r="5212" spans="1:10" x14ac:dyDescent="0.25">
      <c r="A5212" s="42">
        <v>46273</v>
      </c>
      <c r="B5212">
        <v>17</v>
      </c>
      <c r="C5212" t="s">
        <v>978</v>
      </c>
      <c r="D5212" t="s">
        <v>967</v>
      </c>
      <c r="E5212">
        <v>4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 s="42">
        <v>46275</v>
      </c>
      <c r="B5213">
        <v>15</v>
      </c>
      <c r="C5213" t="s">
        <v>966</v>
      </c>
      <c r="D5213" t="s">
        <v>959</v>
      </c>
      <c r="E5213">
        <v>79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 s="42">
        <v>46269</v>
      </c>
      <c r="B5214">
        <v>16</v>
      </c>
      <c r="C5214" t="s">
        <v>986</v>
      </c>
      <c r="D5214" t="s">
        <v>3</v>
      </c>
      <c r="E5214">
        <v>32</v>
      </c>
      <c r="F5214">
        <v>32</v>
      </c>
      <c r="G5214">
        <v>32</v>
      </c>
      <c r="H5214">
        <v>0</v>
      </c>
      <c r="I5214">
        <v>0</v>
      </c>
      <c r="J5214">
        <v>0</v>
      </c>
    </row>
    <row r="5215" spans="1:10" x14ac:dyDescent="0.25">
      <c r="A5215" s="42">
        <v>46273</v>
      </c>
      <c r="B5215">
        <v>10</v>
      </c>
      <c r="C5215" t="s">
        <v>966</v>
      </c>
      <c r="D5215" t="s">
        <v>965</v>
      </c>
      <c r="E5215">
        <v>16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 s="42">
        <v>46269</v>
      </c>
      <c r="B5216">
        <v>8</v>
      </c>
      <c r="C5216" t="s">
        <v>1015</v>
      </c>
      <c r="D5216" t="s">
        <v>640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 s="42">
        <v>46269</v>
      </c>
      <c r="B5217">
        <v>10</v>
      </c>
      <c r="C5217" t="s">
        <v>1015</v>
      </c>
      <c r="D5217" t="s">
        <v>976</v>
      </c>
      <c r="E5217">
        <v>3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 s="42">
        <v>46267</v>
      </c>
      <c r="B5218">
        <v>13</v>
      </c>
      <c r="C5218" t="s">
        <v>962</v>
      </c>
      <c r="D5218" t="s">
        <v>982</v>
      </c>
      <c r="E5218">
        <v>156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 s="42">
        <v>46266</v>
      </c>
      <c r="B5219">
        <v>16</v>
      </c>
      <c r="C5219" t="s">
        <v>966</v>
      </c>
      <c r="D5219" t="s">
        <v>971</v>
      </c>
      <c r="E5219">
        <v>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 s="42">
        <v>46267</v>
      </c>
      <c r="B5220">
        <v>11</v>
      </c>
      <c r="C5220" t="s">
        <v>958</v>
      </c>
      <c r="D5220" t="s">
        <v>976</v>
      </c>
      <c r="E5220">
        <v>593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 s="42">
        <v>46273</v>
      </c>
      <c r="B5221">
        <v>10</v>
      </c>
      <c r="C5221" t="s">
        <v>962</v>
      </c>
      <c r="D5221" t="s">
        <v>981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 s="42">
        <v>46268</v>
      </c>
      <c r="B5222">
        <v>13</v>
      </c>
      <c r="C5222" t="s">
        <v>968</v>
      </c>
      <c r="D5222" t="s">
        <v>3</v>
      </c>
      <c r="E5222">
        <v>15</v>
      </c>
      <c r="F5222">
        <v>15</v>
      </c>
      <c r="G5222">
        <v>10</v>
      </c>
      <c r="H5222">
        <v>4</v>
      </c>
      <c r="I5222">
        <v>0</v>
      </c>
      <c r="J5222">
        <v>0</v>
      </c>
    </row>
    <row r="5223" spans="1:10" x14ac:dyDescent="0.25">
      <c r="A5223" s="42">
        <v>46267</v>
      </c>
      <c r="B5223">
        <v>9</v>
      </c>
      <c r="C5223" t="s">
        <v>960</v>
      </c>
      <c r="D5223" t="s">
        <v>971</v>
      </c>
      <c r="E5223">
        <v>7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 s="42">
        <v>46268</v>
      </c>
      <c r="B5224">
        <v>8</v>
      </c>
      <c r="C5224" t="s">
        <v>999</v>
      </c>
      <c r="D5224" t="s">
        <v>977</v>
      </c>
      <c r="E5224">
        <v>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 s="42">
        <v>46273</v>
      </c>
      <c r="B5225">
        <v>12</v>
      </c>
      <c r="C5225" t="s">
        <v>962</v>
      </c>
      <c r="D5225" t="s">
        <v>963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 s="42">
        <v>46266</v>
      </c>
      <c r="B5226">
        <v>12</v>
      </c>
      <c r="C5226" t="s">
        <v>1001</v>
      </c>
      <c r="D5226" t="s">
        <v>973</v>
      </c>
      <c r="E5226">
        <v>50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 s="42">
        <v>46269</v>
      </c>
      <c r="B5227">
        <v>13</v>
      </c>
      <c r="C5227" t="s">
        <v>986</v>
      </c>
      <c r="D5227" t="s">
        <v>965</v>
      </c>
      <c r="E5227">
        <v>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 s="42">
        <v>46267</v>
      </c>
      <c r="B5228">
        <v>14</v>
      </c>
      <c r="C5228" t="s">
        <v>960</v>
      </c>
      <c r="D5228" t="s">
        <v>974</v>
      </c>
      <c r="E5228">
        <v>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 s="42">
        <v>46273</v>
      </c>
      <c r="B5229">
        <v>16</v>
      </c>
      <c r="C5229" t="s">
        <v>966</v>
      </c>
      <c r="D5229" t="s">
        <v>961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 s="42">
        <v>46276</v>
      </c>
      <c r="B5230">
        <v>11</v>
      </c>
      <c r="C5230" t="s">
        <v>962</v>
      </c>
      <c r="D5230" t="s">
        <v>970</v>
      </c>
      <c r="E5230">
        <v>46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 s="42">
        <v>46269</v>
      </c>
      <c r="B5231">
        <v>14</v>
      </c>
      <c r="C5231" t="s">
        <v>998</v>
      </c>
      <c r="D5231" t="s">
        <v>970</v>
      </c>
      <c r="E5231">
        <v>17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 s="42">
        <v>46275</v>
      </c>
      <c r="B5232">
        <v>12</v>
      </c>
      <c r="C5232" t="s">
        <v>972</v>
      </c>
      <c r="D5232" t="s">
        <v>982</v>
      </c>
      <c r="E5232">
        <v>70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 s="42">
        <v>46266</v>
      </c>
      <c r="B5233">
        <v>9</v>
      </c>
      <c r="C5233" t="s">
        <v>978</v>
      </c>
      <c r="D5233" t="s">
        <v>3</v>
      </c>
      <c r="E5233">
        <v>85</v>
      </c>
      <c r="F5233">
        <v>85</v>
      </c>
      <c r="G5233">
        <v>65</v>
      </c>
      <c r="H5233">
        <v>8</v>
      </c>
      <c r="I5233">
        <v>2</v>
      </c>
      <c r="J5233">
        <v>0</v>
      </c>
    </row>
    <row r="5234" spans="1:10" x14ac:dyDescent="0.25">
      <c r="A5234" s="42">
        <v>46276</v>
      </c>
      <c r="B5234">
        <v>12</v>
      </c>
      <c r="C5234" t="s">
        <v>966</v>
      </c>
      <c r="D5234" t="s">
        <v>977</v>
      </c>
      <c r="E5234">
        <v>14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 s="42">
        <v>46268</v>
      </c>
      <c r="B5235">
        <v>10</v>
      </c>
      <c r="C5235" t="s">
        <v>972</v>
      </c>
      <c r="D5235" t="s">
        <v>973</v>
      </c>
      <c r="E5235">
        <v>79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 s="42">
        <v>46268</v>
      </c>
      <c r="B5236">
        <v>15</v>
      </c>
      <c r="C5236" t="s">
        <v>978</v>
      </c>
      <c r="D5236" t="s">
        <v>977</v>
      </c>
      <c r="E5236">
        <v>5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 s="42">
        <v>46266</v>
      </c>
      <c r="B5237">
        <v>11</v>
      </c>
      <c r="C5237" t="s">
        <v>1001</v>
      </c>
      <c r="D5237" t="s">
        <v>976</v>
      </c>
      <c r="E5237">
        <v>90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 s="42">
        <v>46266</v>
      </c>
      <c r="B5238">
        <v>14</v>
      </c>
      <c r="C5238" t="s">
        <v>962</v>
      </c>
      <c r="D5238" t="s">
        <v>979</v>
      </c>
      <c r="E5238">
        <v>10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 s="42">
        <v>46273</v>
      </c>
      <c r="B5239">
        <v>15</v>
      </c>
      <c r="C5239" t="s">
        <v>1000</v>
      </c>
      <c r="D5239" t="s">
        <v>3</v>
      </c>
      <c r="E5239">
        <v>1</v>
      </c>
      <c r="F5239">
        <v>1</v>
      </c>
      <c r="G5239">
        <v>1</v>
      </c>
      <c r="H5239">
        <v>0</v>
      </c>
      <c r="I5239">
        <v>0</v>
      </c>
      <c r="J5239">
        <v>0</v>
      </c>
    </row>
    <row r="5240" spans="1:10" x14ac:dyDescent="0.25">
      <c r="A5240" s="42">
        <v>46275</v>
      </c>
      <c r="B5240">
        <v>10</v>
      </c>
      <c r="C5240" t="s">
        <v>978</v>
      </c>
      <c r="D5240" t="s">
        <v>970</v>
      </c>
      <c r="E5240">
        <v>26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5">
      <c r="A5241" s="42">
        <v>46276</v>
      </c>
      <c r="B5241">
        <v>13</v>
      </c>
      <c r="C5241" t="s">
        <v>968</v>
      </c>
      <c r="D5241" t="s">
        <v>974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 s="42">
        <v>46273</v>
      </c>
      <c r="B5242">
        <v>9</v>
      </c>
      <c r="C5242" t="s">
        <v>964</v>
      </c>
      <c r="D5242" t="s">
        <v>974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 s="42">
        <v>46269</v>
      </c>
      <c r="B5243">
        <v>11</v>
      </c>
      <c r="C5243" t="s">
        <v>1015</v>
      </c>
      <c r="D5243" t="s">
        <v>640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 s="42">
        <v>46275</v>
      </c>
      <c r="B5244">
        <v>8</v>
      </c>
      <c r="C5244" t="s">
        <v>1015</v>
      </c>
      <c r="D5244" t="s">
        <v>976</v>
      </c>
      <c r="E5244">
        <v>376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 s="42">
        <v>46266</v>
      </c>
      <c r="B5245">
        <v>10</v>
      </c>
      <c r="C5245" t="s">
        <v>964</v>
      </c>
      <c r="D5245" t="s">
        <v>965</v>
      </c>
      <c r="E5245">
        <v>45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 s="42">
        <v>46267</v>
      </c>
      <c r="B5246">
        <v>8</v>
      </c>
      <c r="C5246" t="s">
        <v>962</v>
      </c>
      <c r="D5246" t="s">
        <v>963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 s="42">
        <v>46268</v>
      </c>
      <c r="B5247">
        <v>9</v>
      </c>
      <c r="C5247" t="s">
        <v>966</v>
      </c>
      <c r="D5247" t="s">
        <v>961</v>
      </c>
      <c r="E5247">
        <v>3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 s="42">
        <v>46268</v>
      </c>
      <c r="B5248">
        <v>16</v>
      </c>
      <c r="C5248" t="s">
        <v>962</v>
      </c>
      <c r="D5248" t="s">
        <v>963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 s="42">
        <v>46274</v>
      </c>
      <c r="B5249">
        <v>11</v>
      </c>
      <c r="C5249" t="s">
        <v>986</v>
      </c>
      <c r="D5249" t="s">
        <v>967</v>
      </c>
      <c r="E5249">
        <v>105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 s="42">
        <v>46268</v>
      </c>
      <c r="B5250">
        <v>12</v>
      </c>
      <c r="C5250" t="s">
        <v>1098</v>
      </c>
      <c r="D5250" t="s">
        <v>961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 s="42">
        <v>46268</v>
      </c>
      <c r="B5251">
        <v>10</v>
      </c>
      <c r="C5251" t="s">
        <v>1098</v>
      </c>
      <c r="D5251" t="s">
        <v>976</v>
      </c>
      <c r="E5251">
        <v>169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 s="42">
        <v>46275</v>
      </c>
      <c r="B5252">
        <v>14</v>
      </c>
      <c r="C5252" t="s">
        <v>972</v>
      </c>
      <c r="D5252" t="s">
        <v>640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 s="42">
        <v>46267</v>
      </c>
      <c r="B5253">
        <v>9</v>
      </c>
      <c r="C5253" t="s">
        <v>958</v>
      </c>
      <c r="D5253" t="s">
        <v>961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 s="42">
        <v>46268</v>
      </c>
      <c r="B5254">
        <v>15</v>
      </c>
      <c r="C5254" t="s">
        <v>958</v>
      </c>
      <c r="D5254" t="s">
        <v>970</v>
      </c>
      <c r="E5254">
        <v>36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 s="42">
        <v>46269</v>
      </c>
      <c r="B5255">
        <v>14</v>
      </c>
      <c r="C5255" t="s">
        <v>958</v>
      </c>
      <c r="D5255" t="s">
        <v>985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 s="42">
        <v>46273</v>
      </c>
      <c r="B5256">
        <v>10</v>
      </c>
      <c r="C5256" t="s">
        <v>986</v>
      </c>
      <c r="D5256" t="s">
        <v>981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 s="42">
        <v>46276</v>
      </c>
      <c r="B5257">
        <v>13</v>
      </c>
      <c r="C5257" t="s">
        <v>962</v>
      </c>
      <c r="D5257" t="s">
        <v>967</v>
      </c>
      <c r="E5257">
        <v>58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 s="42">
        <v>46274</v>
      </c>
      <c r="B5258">
        <v>16</v>
      </c>
      <c r="C5258" t="s">
        <v>962</v>
      </c>
      <c r="D5258" t="s">
        <v>640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 s="42">
        <v>46267</v>
      </c>
      <c r="B5259">
        <v>13</v>
      </c>
      <c r="C5259" t="s">
        <v>960</v>
      </c>
      <c r="D5259" t="s">
        <v>965</v>
      </c>
      <c r="E5259">
        <v>53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 s="42">
        <v>46267</v>
      </c>
      <c r="B5260">
        <v>16</v>
      </c>
      <c r="C5260" t="s">
        <v>966</v>
      </c>
      <c r="D5260" t="s">
        <v>3</v>
      </c>
      <c r="E5260">
        <v>21</v>
      </c>
      <c r="F5260">
        <v>21</v>
      </c>
      <c r="G5260">
        <v>20</v>
      </c>
      <c r="H5260">
        <v>0</v>
      </c>
      <c r="I5260">
        <v>0</v>
      </c>
      <c r="J5260">
        <v>0</v>
      </c>
    </row>
    <row r="5261" spans="1:10" x14ac:dyDescent="0.25">
      <c r="A5261" s="42">
        <v>46275</v>
      </c>
      <c r="B5261">
        <v>16</v>
      </c>
      <c r="C5261" t="s">
        <v>960</v>
      </c>
      <c r="D5261" t="s">
        <v>3</v>
      </c>
      <c r="E5261">
        <v>5</v>
      </c>
      <c r="F5261">
        <v>5</v>
      </c>
      <c r="G5261">
        <v>5</v>
      </c>
      <c r="H5261">
        <v>0</v>
      </c>
      <c r="I5261">
        <v>0</v>
      </c>
      <c r="J5261">
        <v>0</v>
      </c>
    </row>
    <row r="5262" spans="1:10" x14ac:dyDescent="0.25">
      <c r="A5262" s="42">
        <v>46274</v>
      </c>
      <c r="B5262">
        <v>13</v>
      </c>
      <c r="C5262" t="s">
        <v>962</v>
      </c>
      <c r="D5262" t="s">
        <v>982</v>
      </c>
      <c r="E5262">
        <v>223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 s="42">
        <v>46276</v>
      </c>
      <c r="B5263">
        <v>14</v>
      </c>
      <c r="C5263" t="s">
        <v>986</v>
      </c>
      <c r="D5263" t="s">
        <v>965</v>
      </c>
      <c r="E5263">
        <v>113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 s="42">
        <v>46276</v>
      </c>
      <c r="B5264">
        <v>14</v>
      </c>
      <c r="C5264" t="s">
        <v>986</v>
      </c>
      <c r="D5264" t="s">
        <v>980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5">
      <c r="A5265" s="42">
        <v>46267</v>
      </c>
      <c r="B5265">
        <v>14</v>
      </c>
      <c r="C5265" t="s">
        <v>964</v>
      </c>
      <c r="D5265" t="s">
        <v>963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 s="42">
        <v>46273</v>
      </c>
      <c r="B5266">
        <v>9</v>
      </c>
      <c r="C5266" t="s">
        <v>998</v>
      </c>
      <c r="D5266" t="s">
        <v>959</v>
      </c>
      <c r="E5266">
        <v>4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 s="42">
        <v>46267</v>
      </c>
      <c r="B5267">
        <v>9</v>
      </c>
      <c r="C5267" t="s">
        <v>962</v>
      </c>
      <c r="D5267" t="s">
        <v>959</v>
      </c>
      <c r="E5267">
        <v>82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 s="42">
        <v>46275</v>
      </c>
      <c r="B5268">
        <v>9</v>
      </c>
      <c r="C5268" t="s">
        <v>986</v>
      </c>
      <c r="D5268" t="s">
        <v>970</v>
      </c>
      <c r="E5268">
        <v>19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 s="42">
        <v>46267</v>
      </c>
      <c r="B5269">
        <v>14</v>
      </c>
      <c r="C5269" t="s">
        <v>978</v>
      </c>
      <c r="D5269" t="s">
        <v>980</v>
      </c>
      <c r="E5269">
        <v>6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 s="42">
        <v>46275</v>
      </c>
      <c r="B5270">
        <v>13</v>
      </c>
      <c r="C5270" t="s">
        <v>960</v>
      </c>
      <c r="D5270" t="s">
        <v>977</v>
      </c>
      <c r="E5270">
        <v>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 s="42">
        <v>46275</v>
      </c>
      <c r="B5271">
        <v>10</v>
      </c>
      <c r="C5271" t="s">
        <v>962</v>
      </c>
      <c r="D5271" t="s">
        <v>963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 s="42">
        <v>46267</v>
      </c>
      <c r="B5272">
        <v>8</v>
      </c>
      <c r="C5272" t="s">
        <v>964</v>
      </c>
      <c r="D5272" t="s">
        <v>965</v>
      </c>
      <c r="E5272">
        <v>16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 s="42">
        <v>46273</v>
      </c>
      <c r="B5273">
        <v>12</v>
      </c>
      <c r="C5273" t="s">
        <v>1015</v>
      </c>
      <c r="D5273" t="s">
        <v>640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 s="42">
        <v>46275</v>
      </c>
      <c r="B5274">
        <v>14</v>
      </c>
      <c r="C5274" t="s">
        <v>968</v>
      </c>
      <c r="D5274" t="s">
        <v>977</v>
      </c>
      <c r="E5274">
        <v>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 s="42">
        <v>46268</v>
      </c>
      <c r="B5275">
        <v>8</v>
      </c>
      <c r="C5275" t="s">
        <v>1085</v>
      </c>
      <c r="D5275" t="s">
        <v>981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 s="42">
        <v>46268</v>
      </c>
      <c r="B5276">
        <v>9</v>
      </c>
      <c r="C5276" t="s">
        <v>972</v>
      </c>
      <c r="D5276" t="s">
        <v>976</v>
      </c>
      <c r="E5276">
        <v>277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 s="42">
        <v>46266</v>
      </c>
      <c r="B5277">
        <v>11</v>
      </c>
      <c r="C5277" t="s">
        <v>966</v>
      </c>
      <c r="D5277" t="s">
        <v>977</v>
      </c>
      <c r="E5277">
        <v>6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 s="42">
        <v>46266</v>
      </c>
      <c r="B5278">
        <v>16</v>
      </c>
      <c r="C5278" t="s">
        <v>1098</v>
      </c>
      <c r="D5278" t="s">
        <v>980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 s="42">
        <v>46273</v>
      </c>
      <c r="B5279">
        <v>14</v>
      </c>
      <c r="C5279" t="s">
        <v>986</v>
      </c>
      <c r="D5279" t="s">
        <v>961</v>
      </c>
      <c r="E5279">
        <v>3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 s="42">
        <v>46273</v>
      </c>
      <c r="B5280">
        <v>8</v>
      </c>
      <c r="C5280" t="s">
        <v>1015</v>
      </c>
      <c r="D5280" t="s">
        <v>980</v>
      </c>
      <c r="E5280">
        <v>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 s="42">
        <v>46268</v>
      </c>
      <c r="B5281">
        <v>16</v>
      </c>
      <c r="C5281" t="s">
        <v>958</v>
      </c>
      <c r="D5281" t="s">
        <v>982</v>
      </c>
      <c r="E5281">
        <v>290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 s="42">
        <v>46275</v>
      </c>
      <c r="B5282">
        <v>15</v>
      </c>
      <c r="C5282" t="s">
        <v>978</v>
      </c>
      <c r="D5282" t="s">
        <v>983</v>
      </c>
      <c r="E5282">
        <v>1</v>
      </c>
      <c r="F5282">
        <v>1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 s="42">
        <v>46267</v>
      </c>
      <c r="B5283">
        <v>9</v>
      </c>
      <c r="C5283" t="s">
        <v>1015</v>
      </c>
      <c r="D5283" t="s">
        <v>965</v>
      </c>
      <c r="E5283">
        <v>5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 s="42">
        <v>46275</v>
      </c>
      <c r="B5284">
        <v>9</v>
      </c>
      <c r="C5284" t="s">
        <v>964</v>
      </c>
      <c r="D5284" t="s">
        <v>977</v>
      </c>
      <c r="E5284">
        <v>8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 s="42">
        <v>46276</v>
      </c>
      <c r="B5285">
        <v>11</v>
      </c>
      <c r="C5285" t="s">
        <v>962</v>
      </c>
      <c r="D5285" t="s">
        <v>3</v>
      </c>
      <c r="E5285">
        <v>80</v>
      </c>
      <c r="F5285">
        <v>80</v>
      </c>
      <c r="G5285">
        <v>61</v>
      </c>
      <c r="H5285">
        <v>14</v>
      </c>
      <c r="I5285">
        <v>0</v>
      </c>
      <c r="J5285">
        <v>0</v>
      </c>
    </row>
    <row r="5286" spans="1:10" x14ac:dyDescent="0.25">
      <c r="A5286" s="42">
        <v>46274</v>
      </c>
      <c r="B5286">
        <v>10</v>
      </c>
      <c r="C5286" t="s">
        <v>1098</v>
      </c>
      <c r="D5286" t="s">
        <v>963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 s="42">
        <v>46269</v>
      </c>
      <c r="B5287">
        <v>11</v>
      </c>
      <c r="C5287" t="s">
        <v>998</v>
      </c>
      <c r="D5287" t="s">
        <v>975</v>
      </c>
      <c r="E5287">
        <v>3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 s="42">
        <v>46276</v>
      </c>
      <c r="B5288">
        <v>15</v>
      </c>
      <c r="C5288" t="s">
        <v>1015</v>
      </c>
      <c r="D5288" t="s">
        <v>1002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 s="42">
        <v>46273</v>
      </c>
      <c r="B5289">
        <v>11</v>
      </c>
      <c r="C5289" t="s">
        <v>972</v>
      </c>
      <c r="D5289" t="s">
        <v>982</v>
      </c>
      <c r="E5289">
        <v>72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 s="42">
        <v>46274</v>
      </c>
      <c r="B5290">
        <v>15</v>
      </c>
      <c r="C5290" t="s">
        <v>978</v>
      </c>
      <c r="D5290" t="s">
        <v>977</v>
      </c>
      <c r="E5290">
        <v>3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 s="42">
        <v>46266</v>
      </c>
      <c r="B5291">
        <v>11</v>
      </c>
      <c r="C5291" t="s">
        <v>1015</v>
      </c>
      <c r="D5291" t="s">
        <v>979</v>
      </c>
      <c r="E5291">
        <v>25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 s="42">
        <v>46268</v>
      </c>
      <c r="B5292">
        <v>10</v>
      </c>
      <c r="C5292" t="s">
        <v>986</v>
      </c>
      <c r="D5292" t="s">
        <v>971</v>
      </c>
      <c r="E5292">
        <v>4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 s="42">
        <v>46266</v>
      </c>
      <c r="B5293">
        <v>14</v>
      </c>
      <c r="C5293" t="s">
        <v>958</v>
      </c>
      <c r="D5293" t="s">
        <v>963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 s="42">
        <v>46269</v>
      </c>
      <c r="B5294">
        <v>16</v>
      </c>
      <c r="C5294" t="s">
        <v>958</v>
      </c>
      <c r="D5294" t="s">
        <v>979</v>
      </c>
      <c r="E5294">
        <v>69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 s="42">
        <v>46269</v>
      </c>
      <c r="B5295">
        <v>11</v>
      </c>
      <c r="C5295" t="s">
        <v>964</v>
      </c>
      <c r="D5295" t="s">
        <v>961</v>
      </c>
      <c r="E5295">
        <v>5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 s="42">
        <v>46273</v>
      </c>
      <c r="B5296">
        <v>16</v>
      </c>
      <c r="C5296" t="s">
        <v>978</v>
      </c>
      <c r="D5296" t="s">
        <v>959</v>
      </c>
      <c r="E5296">
        <v>130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 s="42">
        <v>46276</v>
      </c>
      <c r="B5297">
        <v>12</v>
      </c>
      <c r="C5297" t="s">
        <v>1528</v>
      </c>
      <c r="D5297" t="s">
        <v>640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 s="42">
        <v>46266</v>
      </c>
      <c r="B5298">
        <v>9</v>
      </c>
      <c r="C5298" t="s">
        <v>978</v>
      </c>
      <c r="D5298" t="s">
        <v>980</v>
      </c>
      <c r="E5298">
        <v>5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 s="42">
        <v>46274</v>
      </c>
      <c r="B5299">
        <v>9</v>
      </c>
      <c r="C5299" t="s">
        <v>1015</v>
      </c>
      <c r="D5299" t="s">
        <v>963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 s="42">
        <v>46269</v>
      </c>
      <c r="B5300">
        <v>9</v>
      </c>
      <c r="C5300" t="s">
        <v>966</v>
      </c>
      <c r="D5300" t="s">
        <v>976</v>
      </c>
      <c r="E5300">
        <v>1017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 s="42">
        <v>46268</v>
      </c>
      <c r="B5301">
        <v>12</v>
      </c>
      <c r="C5301" t="s">
        <v>968</v>
      </c>
      <c r="D5301" t="s">
        <v>980</v>
      </c>
      <c r="E5301">
        <v>4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 s="42">
        <v>46273</v>
      </c>
      <c r="B5302">
        <v>16</v>
      </c>
      <c r="C5302" t="s">
        <v>986</v>
      </c>
      <c r="D5302" t="s">
        <v>963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 s="42">
        <v>46266</v>
      </c>
      <c r="B5303">
        <v>10</v>
      </c>
      <c r="C5303" t="s">
        <v>1098</v>
      </c>
      <c r="D5303" t="s">
        <v>967</v>
      </c>
      <c r="E5303">
        <v>21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 s="42">
        <v>46275</v>
      </c>
      <c r="B5304">
        <v>8</v>
      </c>
      <c r="C5304" t="s">
        <v>962</v>
      </c>
      <c r="D5304" t="s">
        <v>959</v>
      </c>
      <c r="E5304">
        <v>24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 s="42">
        <v>46269</v>
      </c>
      <c r="B5305">
        <v>8</v>
      </c>
      <c r="C5305" t="s">
        <v>998</v>
      </c>
      <c r="D5305" t="s">
        <v>961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 s="42">
        <v>46273</v>
      </c>
      <c r="B5306">
        <v>11</v>
      </c>
      <c r="C5306" t="s">
        <v>964</v>
      </c>
      <c r="D5306" t="s">
        <v>970</v>
      </c>
      <c r="E5306">
        <v>15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 s="42">
        <v>46268</v>
      </c>
      <c r="B5307">
        <v>11</v>
      </c>
      <c r="C5307" t="s">
        <v>962</v>
      </c>
      <c r="D5307" t="s">
        <v>980</v>
      </c>
      <c r="E5307">
        <v>4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 s="42">
        <v>46276</v>
      </c>
      <c r="B5308">
        <v>9</v>
      </c>
      <c r="C5308" t="s">
        <v>964</v>
      </c>
      <c r="D5308" t="s">
        <v>976</v>
      </c>
      <c r="E5308">
        <v>1451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 s="42">
        <v>46266</v>
      </c>
      <c r="B5309">
        <v>14</v>
      </c>
      <c r="C5309" t="s">
        <v>1098</v>
      </c>
      <c r="D5309" t="s">
        <v>976</v>
      </c>
      <c r="E5309">
        <v>33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 s="42">
        <v>46273</v>
      </c>
      <c r="B5310">
        <v>8</v>
      </c>
      <c r="C5310" t="s">
        <v>960</v>
      </c>
      <c r="D5310" t="s">
        <v>981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 s="42">
        <v>46275</v>
      </c>
      <c r="B5311">
        <v>15</v>
      </c>
      <c r="C5311" t="s">
        <v>966</v>
      </c>
      <c r="D5311" t="s">
        <v>975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 s="42">
        <v>46266</v>
      </c>
      <c r="B5312">
        <v>11</v>
      </c>
      <c r="C5312" t="s">
        <v>1098</v>
      </c>
      <c r="D5312" t="s">
        <v>640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 s="42">
        <v>46274</v>
      </c>
      <c r="B5313">
        <v>13</v>
      </c>
      <c r="C5313" t="s">
        <v>978</v>
      </c>
      <c r="D5313" t="s">
        <v>975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 s="42">
        <v>46268</v>
      </c>
      <c r="B5314">
        <v>11</v>
      </c>
      <c r="C5314" t="s">
        <v>966</v>
      </c>
      <c r="D5314" t="s">
        <v>965</v>
      </c>
      <c r="E5314">
        <v>31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 s="42">
        <v>46269</v>
      </c>
      <c r="B5315">
        <v>11</v>
      </c>
      <c r="C5315" t="s">
        <v>978</v>
      </c>
      <c r="D5315" t="s">
        <v>980</v>
      </c>
      <c r="E5315">
        <v>17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 s="42">
        <v>46268</v>
      </c>
      <c r="B5316">
        <v>15</v>
      </c>
      <c r="C5316" t="s">
        <v>964</v>
      </c>
      <c r="D5316" t="s">
        <v>975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 s="42">
        <v>46268</v>
      </c>
      <c r="B5317">
        <v>16</v>
      </c>
      <c r="C5317" t="s">
        <v>962</v>
      </c>
      <c r="D5317" t="s">
        <v>969</v>
      </c>
      <c r="E5317">
        <v>1</v>
      </c>
      <c r="F5317">
        <v>1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 s="42">
        <v>46266</v>
      </c>
      <c r="B5318">
        <v>10</v>
      </c>
      <c r="C5318" t="s">
        <v>966</v>
      </c>
      <c r="D5318" t="s">
        <v>3</v>
      </c>
      <c r="E5318">
        <v>26</v>
      </c>
      <c r="F5318">
        <v>26</v>
      </c>
      <c r="G5318">
        <v>20</v>
      </c>
      <c r="H5318">
        <v>2</v>
      </c>
      <c r="I5318">
        <v>0</v>
      </c>
      <c r="J5318">
        <v>0</v>
      </c>
    </row>
    <row r="5319" spans="1:10" x14ac:dyDescent="0.25">
      <c r="A5319" s="42">
        <v>46268</v>
      </c>
      <c r="B5319">
        <v>8</v>
      </c>
      <c r="C5319" t="s">
        <v>1085</v>
      </c>
      <c r="D5319" t="s">
        <v>970</v>
      </c>
      <c r="E5319">
        <v>3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 s="42">
        <v>46269</v>
      </c>
      <c r="B5320">
        <v>13</v>
      </c>
      <c r="C5320" t="s">
        <v>958</v>
      </c>
      <c r="D5320" t="s">
        <v>959</v>
      </c>
      <c r="E5320">
        <v>4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25">
      <c r="A5321" s="42">
        <v>46273</v>
      </c>
      <c r="B5321">
        <v>9</v>
      </c>
      <c r="C5321" t="s">
        <v>962</v>
      </c>
      <c r="D5321" t="s">
        <v>970</v>
      </c>
      <c r="E5321">
        <v>11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 s="42">
        <v>46275</v>
      </c>
      <c r="B5322">
        <v>11</v>
      </c>
      <c r="C5322" t="s">
        <v>1000</v>
      </c>
      <c r="D5322" t="s">
        <v>977</v>
      </c>
      <c r="E5322">
        <v>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 s="42">
        <v>46276</v>
      </c>
      <c r="B5323">
        <v>15</v>
      </c>
      <c r="C5323" t="s">
        <v>978</v>
      </c>
      <c r="D5323" t="s">
        <v>974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 s="42">
        <v>46269</v>
      </c>
      <c r="B5324">
        <v>10</v>
      </c>
      <c r="C5324" t="s">
        <v>962</v>
      </c>
      <c r="D5324" t="s">
        <v>971</v>
      </c>
      <c r="E5324">
        <v>14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 s="42">
        <v>46267</v>
      </c>
      <c r="B5325">
        <v>9</v>
      </c>
      <c r="C5325" t="s">
        <v>1001</v>
      </c>
      <c r="D5325" t="s">
        <v>3</v>
      </c>
      <c r="E5325">
        <v>16</v>
      </c>
      <c r="F5325">
        <v>16</v>
      </c>
      <c r="G5325">
        <v>12</v>
      </c>
      <c r="H5325">
        <v>2</v>
      </c>
      <c r="I5325">
        <v>1</v>
      </c>
      <c r="J5325">
        <v>0</v>
      </c>
    </row>
    <row r="5326" spans="1:10" x14ac:dyDescent="0.25">
      <c r="A5326" s="42">
        <v>46268</v>
      </c>
      <c r="B5326">
        <v>9</v>
      </c>
      <c r="C5326" t="s">
        <v>1001</v>
      </c>
      <c r="D5326" t="s">
        <v>967</v>
      </c>
      <c r="E5326">
        <v>79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 s="42">
        <v>46267</v>
      </c>
      <c r="B5327">
        <v>11</v>
      </c>
      <c r="C5327" t="s">
        <v>1001</v>
      </c>
      <c r="D5327" t="s">
        <v>982</v>
      </c>
      <c r="E5327">
        <v>18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 s="42">
        <v>46267</v>
      </c>
      <c r="B5328">
        <v>9</v>
      </c>
      <c r="C5328" t="s">
        <v>960</v>
      </c>
      <c r="D5328" t="s">
        <v>982</v>
      </c>
      <c r="E5328">
        <v>257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 s="42">
        <v>46268</v>
      </c>
      <c r="B5329">
        <v>15</v>
      </c>
      <c r="C5329" t="s">
        <v>1098</v>
      </c>
      <c r="D5329" t="s">
        <v>980</v>
      </c>
      <c r="E5329">
        <v>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 s="42">
        <v>46268</v>
      </c>
      <c r="B5330">
        <v>10</v>
      </c>
      <c r="C5330" t="s">
        <v>1015</v>
      </c>
      <c r="D5330" t="s">
        <v>3</v>
      </c>
      <c r="E5330">
        <v>7</v>
      </c>
      <c r="F5330">
        <v>7</v>
      </c>
      <c r="G5330">
        <v>7</v>
      </c>
      <c r="H5330">
        <v>0</v>
      </c>
      <c r="I5330">
        <v>0</v>
      </c>
      <c r="J5330">
        <v>0</v>
      </c>
    </row>
    <row r="5331" spans="1:10" x14ac:dyDescent="0.25">
      <c r="A5331" s="42">
        <v>46267</v>
      </c>
      <c r="B5331">
        <v>14</v>
      </c>
      <c r="C5331" t="s">
        <v>964</v>
      </c>
      <c r="D5331" t="s">
        <v>961</v>
      </c>
      <c r="E5331">
        <v>5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 s="42">
        <v>46269</v>
      </c>
      <c r="B5332">
        <v>16</v>
      </c>
      <c r="C5332" t="s">
        <v>958</v>
      </c>
      <c r="D5332" t="s">
        <v>973</v>
      </c>
      <c r="E5332">
        <v>510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 s="42">
        <v>46267</v>
      </c>
      <c r="B5333">
        <v>11</v>
      </c>
      <c r="C5333" t="s">
        <v>1000</v>
      </c>
      <c r="D5333" t="s">
        <v>976</v>
      </c>
      <c r="E5333">
        <v>1436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 s="42">
        <v>46266</v>
      </c>
      <c r="B5334">
        <v>14</v>
      </c>
      <c r="C5334" t="s">
        <v>966</v>
      </c>
      <c r="D5334" t="s">
        <v>977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 s="42">
        <v>46275</v>
      </c>
      <c r="B5335">
        <v>14</v>
      </c>
      <c r="C5335" t="s">
        <v>960</v>
      </c>
      <c r="D5335" t="s">
        <v>982</v>
      </c>
      <c r="E5335">
        <v>321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 s="42">
        <v>46275</v>
      </c>
      <c r="B5336">
        <v>11</v>
      </c>
      <c r="C5336" t="s">
        <v>966</v>
      </c>
      <c r="D5336" t="s">
        <v>976</v>
      </c>
      <c r="E5336">
        <v>1080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25">
      <c r="A5337" s="42">
        <v>46266</v>
      </c>
      <c r="B5337">
        <v>12</v>
      </c>
      <c r="C5337" t="s">
        <v>964</v>
      </c>
      <c r="D5337" t="s">
        <v>963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 s="42">
        <v>46276</v>
      </c>
      <c r="B5338">
        <v>9</v>
      </c>
      <c r="C5338" t="s">
        <v>1015</v>
      </c>
      <c r="D5338" t="s">
        <v>973</v>
      </c>
      <c r="E5338">
        <v>528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 s="42">
        <v>46275</v>
      </c>
      <c r="B5339">
        <v>8</v>
      </c>
      <c r="C5339" t="s">
        <v>960</v>
      </c>
      <c r="D5339" t="s">
        <v>965</v>
      </c>
      <c r="E5339">
        <v>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 s="42">
        <v>46273</v>
      </c>
      <c r="B5340">
        <v>10</v>
      </c>
      <c r="C5340" t="s">
        <v>986</v>
      </c>
      <c r="D5340" t="s">
        <v>963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 s="42">
        <v>46275</v>
      </c>
      <c r="B5341">
        <v>14</v>
      </c>
      <c r="C5341" t="s">
        <v>958</v>
      </c>
      <c r="D5341" t="s">
        <v>975</v>
      </c>
      <c r="E5341">
        <v>4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 s="42">
        <v>46274</v>
      </c>
      <c r="B5342">
        <v>15</v>
      </c>
      <c r="C5342" t="s">
        <v>968</v>
      </c>
      <c r="D5342" t="s">
        <v>965</v>
      </c>
      <c r="E5342">
        <v>18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 s="42">
        <v>46274</v>
      </c>
      <c r="B5343">
        <v>13</v>
      </c>
      <c r="C5343" t="s">
        <v>968</v>
      </c>
      <c r="D5343" t="s">
        <v>971</v>
      </c>
      <c r="E5343">
        <v>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 s="42">
        <v>46268</v>
      </c>
      <c r="B5344">
        <v>10</v>
      </c>
      <c r="C5344" t="s">
        <v>972</v>
      </c>
      <c r="D5344" t="s">
        <v>3</v>
      </c>
      <c r="E5344">
        <v>13</v>
      </c>
      <c r="F5344">
        <v>13</v>
      </c>
      <c r="G5344">
        <v>9</v>
      </c>
      <c r="H5344">
        <v>4</v>
      </c>
      <c r="I5344">
        <v>0</v>
      </c>
      <c r="J5344">
        <v>0</v>
      </c>
    </row>
    <row r="5345" spans="1:10" x14ac:dyDescent="0.25">
      <c r="A5345" s="42">
        <v>46267</v>
      </c>
      <c r="B5345">
        <v>10</v>
      </c>
      <c r="C5345" t="s">
        <v>962</v>
      </c>
      <c r="D5345" t="s">
        <v>976</v>
      </c>
      <c r="E5345">
        <v>354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 s="42">
        <v>46276</v>
      </c>
      <c r="B5346">
        <v>8</v>
      </c>
      <c r="C5346" t="s">
        <v>978</v>
      </c>
      <c r="D5346" t="s">
        <v>967</v>
      </c>
      <c r="E5346">
        <v>65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 s="42">
        <v>46275</v>
      </c>
      <c r="B5347">
        <v>10</v>
      </c>
      <c r="C5347" t="s">
        <v>1098</v>
      </c>
      <c r="D5347" t="s">
        <v>976</v>
      </c>
      <c r="E5347">
        <v>250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 s="42">
        <v>46275</v>
      </c>
      <c r="B5348">
        <v>12</v>
      </c>
      <c r="C5348" t="s">
        <v>968</v>
      </c>
      <c r="D5348" t="s">
        <v>963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 s="42">
        <v>46274</v>
      </c>
      <c r="B5349">
        <v>8</v>
      </c>
      <c r="C5349" t="s">
        <v>960</v>
      </c>
      <c r="D5349" t="s">
        <v>640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 s="42">
        <v>46268</v>
      </c>
      <c r="B5350">
        <v>13</v>
      </c>
      <c r="C5350" t="s">
        <v>968</v>
      </c>
      <c r="D5350" t="s">
        <v>959</v>
      </c>
      <c r="E5350">
        <v>24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 s="42">
        <v>46267</v>
      </c>
      <c r="B5351">
        <v>16</v>
      </c>
      <c r="C5351" t="s">
        <v>998</v>
      </c>
      <c r="D5351" t="s">
        <v>640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 s="42">
        <v>46267</v>
      </c>
      <c r="B5352">
        <v>15</v>
      </c>
      <c r="C5352" t="s">
        <v>999</v>
      </c>
      <c r="D5352" t="s">
        <v>640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 s="42">
        <v>46267</v>
      </c>
      <c r="B5353">
        <v>9</v>
      </c>
      <c r="C5353" t="s">
        <v>966</v>
      </c>
      <c r="D5353" t="s">
        <v>959</v>
      </c>
      <c r="E5353">
        <v>121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 s="42">
        <v>46267</v>
      </c>
      <c r="B5354">
        <v>16</v>
      </c>
      <c r="C5354" t="s">
        <v>978</v>
      </c>
      <c r="D5354" t="s">
        <v>959</v>
      </c>
      <c r="E5354">
        <v>121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 s="42">
        <v>46273</v>
      </c>
      <c r="B5355">
        <v>16</v>
      </c>
      <c r="C5355" t="s">
        <v>1015</v>
      </c>
      <c r="D5355" t="s">
        <v>963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 s="42">
        <v>46268</v>
      </c>
      <c r="B5356">
        <v>12</v>
      </c>
      <c r="C5356" t="s">
        <v>966</v>
      </c>
      <c r="D5356" t="s">
        <v>965</v>
      </c>
      <c r="E5356">
        <v>71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 s="42">
        <v>46274</v>
      </c>
      <c r="B5357">
        <v>16</v>
      </c>
      <c r="C5357" t="s">
        <v>964</v>
      </c>
      <c r="D5357" t="s">
        <v>982</v>
      </c>
      <c r="E5357">
        <v>570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 s="42">
        <v>46269</v>
      </c>
      <c r="B5358">
        <v>11</v>
      </c>
      <c r="C5358" t="s">
        <v>964</v>
      </c>
      <c r="D5358" t="s">
        <v>982</v>
      </c>
      <c r="E5358">
        <v>985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 s="42">
        <v>46274</v>
      </c>
      <c r="B5359">
        <v>10</v>
      </c>
      <c r="C5359" t="s">
        <v>998</v>
      </c>
      <c r="D5359" t="s">
        <v>971</v>
      </c>
      <c r="E5359">
        <v>51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 s="42">
        <v>46276</v>
      </c>
      <c r="B5360">
        <v>9</v>
      </c>
      <c r="C5360" t="s">
        <v>968</v>
      </c>
      <c r="D5360" t="s">
        <v>977</v>
      </c>
      <c r="E5360">
        <v>8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 s="42">
        <v>46274</v>
      </c>
      <c r="B5361">
        <v>14</v>
      </c>
      <c r="C5361" t="s">
        <v>986</v>
      </c>
      <c r="D5361" t="s">
        <v>982</v>
      </c>
      <c r="E5361">
        <v>165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 s="42">
        <v>46269</v>
      </c>
      <c r="B5362">
        <v>15</v>
      </c>
      <c r="C5362" t="s">
        <v>998</v>
      </c>
      <c r="D5362" t="s">
        <v>970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 s="42">
        <v>46267</v>
      </c>
      <c r="B5363">
        <v>12</v>
      </c>
      <c r="C5363" t="s">
        <v>960</v>
      </c>
      <c r="D5363" t="s">
        <v>976</v>
      </c>
      <c r="E5363">
        <v>654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 s="42">
        <v>46274</v>
      </c>
      <c r="B5364">
        <v>16</v>
      </c>
      <c r="C5364" t="s">
        <v>964</v>
      </c>
      <c r="D5364" t="s">
        <v>3</v>
      </c>
      <c r="E5364">
        <v>50</v>
      </c>
      <c r="F5364">
        <v>50</v>
      </c>
      <c r="G5364">
        <v>42</v>
      </c>
      <c r="H5364">
        <v>4</v>
      </c>
      <c r="I5364">
        <v>0</v>
      </c>
      <c r="J5364">
        <v>0</v>
      </c>
    </row>
    <row r="5365" spans="1:10" x14ac:dyDescent="0.25">
      <c r="A5365" s="42">
        <v>46273</v>
      </c>
      <c r="B5365">
        <v>8</v>
      </c>
      <c r="C5365" t="s">
        <v>958</v>
      </c>
      <c r="D5365" t="s">
        <v>980</v>
      </c>
      <c r="E5365">
        <v>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 s="42">
        <v>46274</v>
      </c>
      <c r="B5366">
        <v>8</v>
      </c>
      <c r="C5366" t="s">
        <v>964</v>
      </c>
      <c r="D5366" t="s">
        <v>965</v>
      </c>
      <c r="E5366">
        <v>92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 s="42">
        <v>46274</v>
      </c>
      <c r="B5367">
        <v>12</v>
      </c>
      <c r="C5367" t="s">
        <v>964</v>
      </c>
      <c r="D5367" t="s">
        <v>965</v>
      </c>
      <c r="E5367">
        <v>121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5">
      <c r="A5368" s="42">
        <v>46269</v>
      </c>
      <c r="B5368">
        <v>14</v>
      </c>
      <c r="C5368" t="s">
        <v>962</v>
      </c>
      <c r="D5368" t="s">
        <v>985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 s="42">
        <v>46266</v>
      </c>
      <c r="B5369">
        <v>10</v>
      </c>
      <c r="C5369" t="s">
        <v>958</v>
      </c>
      <c r="D5369" t="s">
        <v>967</v>
      </c>
      <c r="E5369">
        <v>192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25">
      <c r="A5370" s="42">
        <v>46266</v>
      </c>
      <c r="B5370">
        <v>14</v>
      </c>
      <c r="C5370" t="s">
        <v>964</v>
      </c>
      <c r="D5370" t="s">
        <v>973</v>
      </c>
      <c r="E5370">
        <v>370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 s="42">
        <v>46269</v>
      </c>
      <c r="B5371">
        <v>15</v>
      </c>
      <c r="C5371" t="s">
        <v>958</v>
      </c>
      <c r="D5371" t="s">
        <v>982</v>
      </c>
      <c r="E5371">
        <v>347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 s="42">
        <v>46268</v>
      </c>
      <c r="B5372">
        <v>13</v>
      </c>
      <c r="C5372" t="s">
        <v>968</v>
      </c>
      <c r="D5372" t="s">
        <v>979</v>
      </c>
      <c r="E5372">
        <v>5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 s="42">
        <v>46276</v>
      </c>
      <c r="B5373">
        <v>15</v>
      </c>
      <c r="C5373" t="s">
        <v>978</v>
      </c>
      <c r="D5373" t="s">
        <v>971</v>
      </c>
      <c r="E5373">
        <v>17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 s="42">
        <v>46266</v>
      </c>
      <c r="B5374">
        <v>14</v>
      </c>
      <c r="C5374" t="s">
        <v>999</v>
      </c>
      <c r="D5374" t="s">
        <v>983</v>
      </c>
      <c r="E5374">
        <v>2</v>
      </c>
      <c r="F5374">
        <v>2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 s="42">
        <v>46274</v>
      </c>
      <c r="B5375">
        <v>13</v>
      </c>
      <c r="C5375" t="s">
        <v>986</v>
      </c>
      <c r="D5375" t="s">
        <v>959</v>
      </c>
      <c r="E5375">
        <v>16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 s="42">
        <v>46267</v>
      </c>
      <c r="B5376">
        <v>15</v>
      </c>
      <c r="C5376" t="s">
        <v>958</v>
      </c>
      <c r="D5376" t="s">
        <v>975</v>
      </c>
      <c r="E5376">
        <v>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 s="42">
        <v>46275</v>
      </c>
      <c r="B5377">
        <v>9</v>
      </c>
      <c r="C5377" t="s">
        <v>978</v>
      </c>
      <c r="D5377" t="s">
        <v>961</v>
      </c>
      <c r="E5377">
        <v>1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 s="42">
        <v>46275</v>
      </c>
      <c r="B5378">
        <v>15</v>
      </c>
      <c r="C5378" t="s">
        <v>1098</v>
      </c>
      <c r="D5378" t="s">
        <v>967</v>
      </c>
      <c r="E5378">
        <v>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 s="42">
        <v>46275</v>
      </c>
      <c r="B5379">
        <v>14</v>
      </c>
      <c r="C5379" t="s">
        <v>960</v>
      </c>
      <c r="D5379" t="s">
        <v>973</v>
      </c>
      <c r="E5379">
        <v>247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 s="42">
        <v>46274</v>
      </c>
      <c r="B5380">
        <v>16</v>
      </c>
      <c r="C5380" t="s">
        <v>962</v>
      </c>
      <c r="D5380" t="s">
        <v>971</v>
      </c>
      <c r="E5380">
        <v>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 s="42">
        <v>46276</v>
      </c>
      <c r="B5381">
        <v>10</v>
      </c>
      <c r="C5381" t="s">
        <v>960</v>
      </c>
      <c r="D5381" t="s">
        <v>963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 s="42">
        <v>46269</v>
      </c>
      <c r="B5382">
        <v>16</v>
      </c>
      <c r="C5382" t="s">
        <v>958</v>
      </c>
      <c r="D5382" t="s">
        <v>640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 s="42">
        <v>46273</v>
      </c>
      <c r="B5383">
        <v>9</v>
      </c>
      <c r="C5383" t="s">
        <v>958</v>
      </c>
      <c r="D5383" t="s">
        <v>640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 s="42">
        <v>46276</v>
      </c>
      <c r="B5384">
        <v>10</v>
      </c>
      <c r="C5384" t="s">
        <v>1000</v>
      </c>
      <c r="D5384" t="s">
        <v>977</v>
      </c>
      <c r="E5384">
        <v>1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25">
      <c r="A5385" s="42">
        <v>46274</v>
      </c>
      <c r="B5385">
        <v>13</v>
      </c>
      <c r="C5385" t="s">
        <v>966</v>
      </c>
      <c r="D5385" t="s">
        <v>959</v>
      </c>
      <c r="E5385">
        <v>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5">
      <c r="A5386" s="42">
        <v>46266</v>
      </c>
      <c r="B5386">
        <v>8</v>
      </c>
      <c r="C5386" t="s">
        <v>986</v>
      </c>
      <c r="D5386" t="s">
        <v>967</v>
      </c>
      <c r="E5386">
        <v>7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 s="42">
        <v>46267</v>
      </c>
      <c r="B5387">
        <v>16</v>
      </c>
      <c r="C5387" t="s">
        <v>984</v>
      </c>
      <c r="D5387" t="s">
        <v>973</v>
      </c>
      <c r="E5387">
        <v>156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 s="42">
        <v>46266</v>
      </c>
      <c r="B5388">
        <v>13</v>
      </c>
      <c r="C5388" t="s">
        <v>958</v>
      </c>
      <c r="D5388" t="s">
        <v>976</v>
      </c>
      <c r="E5388">
        <v>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 s="42">
        <v>46276</v>
      </c>
      <c r="B5389">
        <v>14</v>
      </c>
      <c r="C5389" t="s">
        <v>978</v>
      </c>
      <c r="D5389" t="s">
        <v>959</v>
      </c>
      <c r="E5389">
        <v>265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 s="42">
        <v>46267</v>
      </c>
      <c r="B5390">
        <v>16</v>
      </c>
      <c r="C5390" t="s">
        <v>978</v>
      </c>
      <c r="D5390" t="s">
        <v>965</v>
      </c>
      <c r="E5390">
        <v>109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 s="42">
        <v>46267</v>
      </c>
      <c r="B5391">
        <v>12</v>
      </c>
      <c r="C5391" t="s">
        <v>1001</v>
      </c>
      <c r="D5391" t="s">
        <v>973</v>
      </c>
      <c r="E5391">
        <v>67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 s="42">
        <v>46266</v>
      </c>
      <c r="B5392">
        <v>15</v>
      </c>
      <c r="C5392" t="s">
        <v>978</v>
      </c>
      <c r="D5392" t="s">
        <v>969</v>
      </c>
      <c r="E5392">
        <v>1</v>
      </c>
      <c r="F5392">
        <v>1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 s="42">
        <v>46269</v>
      </c>
      <c r="B5393">
        <v>12</v>
      </c>
      <c r="C5393" t="s">
        <v>964</v>
      </c>
      <c r="D5393" t="s">
        <v>974</v>
      </c>
      <c r="E5393">
        <v>4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 s="42">
        <v>46274</v>
      </c>
      <c r="B5394">
        <v>10</v>
      </c>
      <c r="C5394" t="s">
        <v>978</v>
      </c>
      <c r="D5394" t="s">
        <v>959</v>
      </c>
      <c r="E5394">
        <v>82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 s="42">
        <v>46266</v>
      </c>
      <c r="B5395">
        <v>15</v>
      </c>
      <c r="C5395" t="s">
        <v>1085</v>
      </c>
      <c r="D5395" t="s">
        <v>959</v>
      </c>
      <c r="E5395">
        <v>8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 s="42">
        <v>46267</v>
      </c>
      <c r="B5396">
        <v>12</v>
      </c>
      <c r="C5396" t="s">
        <v>966</v>
      </c>
      <c r="D5396" t="s">
        <v>970</v>
      </c>
      <c r="E5396">
        <v>14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 s="42">
        <v>46266</v>
      </c>
      <c r="B5397">
        <v>14</v>
      </c>
      <c r="C5397" t="s">
        <v>999</v>
      </c>
      <c r="D5397" t="s">
        <v>982</v>
      </c>
      <c r="E5397">
        <v>70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 s="42">
        <v>46268</v>
      </c>
      <c r="B5398">
        <v>14</v>
      </c>
      <c r="C5398" t="s">
        <v>962</v>
      </c>
      <c r="D5398" t="s">
        <v>979</v>
      </c>
      <c r="E5398">
        <v>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 s="42">
        <v>46267</v>
      </c>
      <c r="B5399">
        <v>11</v>
      </c>
      <c r="C5399" t="s">
        <v>960</v>
      </c>
      <c r="D5399" t="s">
        <v>983</v>
      </c>
      <c r="E5399">
        <v>5</v>
      </c>
      <c r="F5399">
        <v>5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 s="42">
        <v>46267</v>
      </c>
      <c r="B5400">
        <v>14</v>
      </c>
      <c r="C5400" t="s">
        <v>998</v>
      </c>
      <c r="D5400" t="s">
        <v>959</v>
      </c>
      <c r="E5400">
        <v>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 s="42">
        <v>46275</v>
      </c>
      <c r="B5401">
        <v>12</v>
      </c>
      <c r="C5401" t="s">
        <v>986</v>
      </c>
      <c r="D5401" t="s">
        <v>959</v>
      </c>
      <c r="E5401">
        <v>103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 s="42">
        <v>46273</v>
      </c>
      <c r="B5402">
        <v>15</v>
      </c>
      <c r="C5402" t="s">
        <v>958</v>
      </c>
      <c r="D5402" t="s">
        <v>961</v>
      </c>
      <c r="E5402">
        <v>7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 s="42">
        <v>46267</v>
      </c>
      <c r="B5403">
        <v>11</v>
      </c>
      <c r="C5403" t="s">
        <v>964</v>
      </c>
      <c r="D5403" t="s">
        <v>970</v>
      </c>
      <c r="E5403">
        <v>36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 s="42">
        <v>46275</v>
      </c>
      <c r="B5404">
        <v>14</v>
      </c>
      <c r="C5404" t="s">
        <v>968</v>
      </c>
      <c r="D5404" t="s">
        <v>980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 s="42">
        <v>46276</v>
      </c>
      <c r="B5405">
        <v>10</v>
      </c>
      <c r="C5405" t="s">
        <v>968</v>
      </c>
      <c r="D5405" t="s">
        <v>640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 s="42">
        <v>46274</v>
      </c>
      <c r="B5406">
        <v>15</v>
      </c>
      <c r="C5406" t="s">
        <v>960</v>
      </c>
      <c r="D5406" t="s">
        <v>979</v>
      </c>
      <c r="E5406">
        <v>11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 s="42">
        <v>46274</v>
      </c>
      <c r="B5407">
        <v>14</v>
      </c>
      <c r="C5407" t="s">
        <v>1015</v>
      </c>
      <c r="D5407" t="s">
        <v>970</v>
      </c>
      <c r="E5407">
        <v>60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 s="42">
        <v>46273</v>
      </c>
      <c r="B5408">
        <v>15</v>
      </c>
      <c r="C5408" t="s">
        <v>1098</v>
      </c>
      <c r="D5408" t="s">
        <v>3</v>
      </c>
      <c r="E5408">
        <v>2</v>
      </c>
      <c r="F5408">
        <v>2</v>
      </c>
      <c r="G5408">
        <v>2</v>
      </c>
      <c r="H5408">
        <v>0</v>
      </c>
      <c r="I5408">
        <v>0</v>
      </c>
      <c r="J5408">
        <v>0</v>
      </c>
    </row>
    <row r="5409" spans="1:10" x14ac:dyDescent="0.25">
      <c r="A5409" s="42">
        <v>46273</v>
      </c>
      <c r="B5409">
        <v>12</v>
      </c>
      <c r="C5409" t="s">
        <v>972</v>
      </c>
      <c r="D5409" t="s">
        <v>967</v>
      </c>
      <c r="E5409">
        <v>83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 s="42">
        <v>46273</v>
      </c>
      <c r="B5410">
        <v>10</v>
      </c>
      <c r="C5410" t="s">
        <v>972</v>
      </c>
      <c r="D5410" t="s">
        <v>961</v>
      </c>
      <c r="E5410">
        <v>3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 s="42">
        <v>46266</v>
      </c>
      <c r="B5411">
        <v>16</v>
      </c>
      <c r="C5411" t="s">
        <v>958</v>
      </c>
      <c r="D5411" t="s">
        <v>640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25">
      <c r="A5412" s="42">
        <v>46269</v>
      </c>
      <c r="B5412">
        <v>14</v>
      </c>
      <c r="C5412" t="s">
        <v>1000</v>
      </c>
      <c r="D5412" t="s">
        <v>967</v>
      </c>
      <c r="E5412">
        <v>26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 s="42">
        <v>46267</v>
      </c>
      <c r="B5413">
        <v>16</v>
      </c>
      <c r="C5413" t="s">
        <v>998</v>
      </c>
      <c r="D5413" t="s">
        <v>3</v>
      </c>
      <c r="E5413">
        <v>1</v>
      </c>
      <c r="F5413">
        <v>1</v>
      </c>
      <c r="G5413">
        <v>1</v>
      </c>
      <c r="H5413">
        <v>0</v>
      </c>
      <c r="I5413">
        <v>0</v>
      </c>
      <c r="J5413">
        <v>0</v>
      </c>
    </row>
    <row r="5414" spans="1:10" x14ac:dyDescent="0.25">
      <c r="A5414" s="42">
        <v>46266</v>
      </c>
      <c r="B5414">
        <v>15</v>
      </c>
      <c r="C5414" t="s">
        <v>1098</v>
      </c>
      <c r="D5414" t="s">
        <v>973</v>
      </c>
      <c r="E5414">
        <v>70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 s="42">
        <v>46273</v>
      </c>
      <c r="B5415">
        <v>9</v>
      </c>
      <c r="C5415" t="s">
        <v>1015</v>
      </c>
      <c r="D5415" t="s">
        <v>959</v>
      </c>
      <c r="E5415">
        <v>5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 s="42">
        <v>46267</v>
      </c>
      <c r="B5416">
        <v>9</v>
      </c>
      <c r="C5416" t="s">
        <v>986</v>
      </c>
      <c r="D5416" t="s">
        <v>967</v>
      </c>
      <c r="E5416">
        <v>18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 s="42">
        <v>46275</v>
      </c>
      <c r="B5417">
        <v>12</v>
      </c>
      <c r="C5417" t="s">
        <v>966</v>
      </c>
      <c r="D5417" t="s">
        <v>982</v>
      </c>
      <c r="E5417">
        <v>495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 s="42">
        <v>46276</v>
      </c>
      <c r="B5418">
        <v>11</v>
      </c>
      <c r="C5418" t="s">
        <v>968</v>
      </c>
      <c r="D5418" t="s">
        <v>982</v>
      </c>
      <c r="E5418">
        <v>94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 s="42">
        <v>46267</v>
      </c>
      <c r="B5419">
        <v>12</v>
      </c>
      <c r="C5419" t="s">
        <v>1098</v>
      </c>
      <c r="D5419" t="s">
        <v>979</v>
      </c>
      <c r="E5419">
        <v>49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 s="42">
        <v>46273</v>
      </c>
      <c r="B5420">
        <v>15</v>
      </c>
      <c r="C5420" t="s">
        <v>966</v>
      </c>
      <c r="D5420" t="s">
        <v>982</v>
      </c>
      <c r="E5420">
        <v>293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 s="42">
        <v>46274</v>
      </c>
      <c r="B5421">
        <v>10</v>
      </c>
      <c r="C5421" t="s">
        <v>1015</v>
      </c>
      <c r="D5421" t="s">
        <v>982</v>
      </c>
      <c r="E5421">
        <v>473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 s="42">
        <v>46276</v>
      </c>
      <c r="B5422">
        <v>9</v>
      </c>
      <c r="C5422" t="s">
        <v>978</v>
      </c>
      <c r="D5422" t="s">
        <v>640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 s="42">
        <v>46276</v>
      </c>
      <c r="B5423">
        <v>9</v>
      </c>
      <c r="C5423" t="s">
        <v>998</v>
      </c>
      <c r="D5423" t="s">
        <v>965</v>
      </c>
      <c r="E5423">
        <v>3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 s="42">
        <v>46267</v>
      </c>
      <c r="B5424">
        <v>11</v>
      </c>
      <c r="C5424" t="s">
        <v>1001</v>
      </c>
      <c r="D5424" t="s">
        <v>640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 s="42">
        <v>46269</v>
      </c>
      <c r="B5425">
        <v>9</v>
      </c>
      <c r="C5425" t="s">
        <v>964</v>
      </c>
      <c r="D5425" t="s">
        <v>975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 s="42">
        <v>46269</v>
      </c>
      <c r="B5426">
        <v>15</v>
      </c>
      <c r="C5426" t="s">
        <v>962</v>
      </c>
      <c r="D5426" t="s">
        <v>3</v>
      </c>
      <c r="E5426">
        <v>31</v>
      </c>
      <c r="F5426">
        <v>31</v>
      </c>
      <c r="G5426">
        <v>27</v>
      </c>
      <c r="H5426">
        <v>0</v>
      </c>
      <c r="I5426">
        <v>0</v>
      </c>
      <c r="J5426">
        <v>0</v>
      </c>
    </row>
    <row r="5427" spans="1:10" x14ac:dyDescent="0.25">
      <c r="A5427" s="42">
        <v>46273</v>
      </c>
      <c r="B5427">
        <v>11</v>
      </c>
      <c r="C5427" t="s">
        <v>998</v>
      </c>
      <c r="D5427" t="s">
        <v>3</v>
      </c>
      <c r="E5427">
        <v>31</v>
      </c>
      <c r="F5427">
        <v>31</v>
      </c>
      <c r="G5427">
        <v>29</v>
      </c>
      <c r="H5427">
        <v>2</v>
      </c>
      <c r="I5427">
        <v>0</v>
      </c>
      <c r="J5427">
        <v>0</v>
      </c>
    </row>
    <row r="5428" spans="1:10" x14ac:dyDescent="0.25">
      <c r="A5428" s="42">
        <v>46274</v>
      </c>
      <c r="B5428">
        <v>10</v>
      </c>
      <c r="C5428" t="s">
        <v>978</v>
      </c>
      <c r="D5428" t="s">
        <v>965</v>
      </c>
      <c r="E5428">
        <v>30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 s="42">
        <v>46269</v>
      </c>
      <c r="B5429">
        <v>16</v>
      </c>
      <c r="C5429" t="s">
        <v>966</v>
      </c>
      <c r="D5429" t="s">
        <v>967</v>
      </c>
      <c r="E5429">
        <v>274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 s="42">
        <v>46276</v>
      </c>
      <c r="B5430">
        <v>10</v>
      </c>
      <c r="C5430" t="s">
        <v>960</v>
      </c>
      <c r="D5430" t="s">
        <v>976</v>
      </c>
      <c r="E5430">
        <v>424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 s="42">
        <v>46274</v>
      </c>
      <c r="B5431">
        <v>15</v>
      </c>
      <c r="C5431" t="s">
        <v>960</v>
      </c>
      <c r="D5431" t="s">
        <v>969</v>
      </c>
      <c r="E5431">
        <v>1</v>
      </c>
      <c r="F5431">
        <v>1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 s="42">
        <v>46268</v>
      </c>
      <c r="B5432">
        <v>12</v>
      </c>
      <c r="C5432" t="s">
        <v>964</v>
      </c>
      <c r="D5432" t="s">
        <v>980</v>
      </c>
      <c r="E5432">
        <v>42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 s="42">
        <v>46276</v>
      </c>
      <c r="B5433">
        <v>12</v>
      </c>
      <c r="C5433" t="s">
        <v>1098</v>
      </c>
      <c r="D5433" t="s">
        <v>959</v>
      </c>
      <c r="E5433">
        <v>4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 s="42">
        <v>46276</v>
      </c>
      <c r="B5434">
        <v>11</v>
      </c>
      <c r="C5434" t="s">
        <v>998</v>
      </c>
      <c r="D5434" t="s">
        <v>973</v>
      </c>
      <c r="E5434">
        <v>43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5">
      <c r="A5435" s="42">
        <v>46267</v>
      </c>
      <c r="B5435">
        <v>10</v>
      </c>
      <c r="C5435" t="s">
        <v>962</v>
      </c>
      <c r="D5435" t="s">
        <v>977</v>
      </c>
      <c r="E5435">
        <v>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 s="42">
        <v>46274</v>
      </c>
      <c r="B5436">
        <v>11</v>
      </c>
      <c r="C5436" t="s">
        <v>986</v>
      </c>
      <c r="D5436" t="s">
        <v>961</v>
      </c>
      <c r="E5436">
        <v>1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 s="42">
        <v>46266</v>
      </c>
      <c r="B5437">
        <v>11</v>
      </c>
      <c r="C5437" t="s">
        <v>986</v>
      </c>
      <c r="D5437" t="s">
        <v>974</v>
      </c>
      <c r="E5437">
        <v>1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 s="42">
        <v>46267</v>
      </c>
      <c r="B5438">
        <v>8</v>
      </c>
      <c r="C5438" t="s">
        <v>972</v>
      </c>
      <c r="D5438" t="s">
        <v>970</v>
      </c>
      <c r="E5438">
        <v>4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 s="42">
        <v>46267</v>
      </c>
      <c r="B5439">
        <v>16</v>
      </c>
      <c r="C5439" t="s">
        <v>978</v>
      </c>
      <c r="D5439" t="s">
        <v>3</v>
      </c>
      <c r="E5439">
        <v>27</v>
      </c>
      <c r="F5439">
        <v>27</v>
      </c>
      <c r="G5439">
        <v>19</v>
      </c>
      <c r="H5439">
        <v>2</v>
      </c>
      <c r="I5439">
        <v>0</v>
      </c>
      <c r="J5439">
        <v>0</v>
      </c>
    </row>
    <row r="5440" spans="1:10" x14ac:dyDescent="0.25">
      <c r="A5440" s="42">
        <v>46276</v>
      </c>
      <c r="B5440">
        <v>16</v>
      </c>
      <c r="C5440" t="s">
        <v>1015</v>
      </c>
      <c r="D5440" t="s">
        <v>959</v>
      </c>
      <c r="E5440">
        <v>49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 s="42">
        <v>46273</v>
      </c>
      <c r="B5441">
        <v>15</v>
      </c>
      <c r="C5441" t="s">
        <v>984</v>
      </c>
      <c r="D5441" t="s">
        <v>982</v>
      </c>
      <c r="E5441">
        <v>16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 s="42">
        <v>46274</v>
      </c>
      <c r="B5442">
        <v>8</v>
      </c>
      <c r="C5442" t="s">
        <v>972</v>
      </c>
      <c r="D5442" t="s">
        <v>963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 s="42">
        <v>46276</v>
      </c>
      <c r="B5443">
        <v>11</v>
      </c>
      <c r="C5443" t="s">
        <v>986</v>
      </c>
      <c r="D5443" t="s">
        <v>977</v>
      </c>
      <c r="E5443">
        <v>15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 s="42">
        <v>46267</v>
      </c>
      <c r="B5444">
        <v>10</v>
      </c>
      <c r="C5444" t="s">
        <v>978</v>
      </c>
      <c r="D5444" t="s">
        <v>965</v>
      </c>
      <c r="E5444">
        <v>67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5">
      <c r="A5445" s="42">
        <v>46273</v>
      </c>
      <c r="B5445">
        <v>10</v>
      </c>
      <c r="C5445" t="s">
        <v>1015</v>
      </c>
      <c r="D5445" t="s">
        <v>965</v>
      </c>
      <c r="E5445">
        <v>9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 s="42">
        <v>46274</v>
      </c>
      <c r="B5446">
        <v>11</v>
      </c>
      <c r="C5446" t="s">
        <v>1015</v>
      </c>
      <c r="D5446" t="s">
        <v>977</v>
      </c>
      <c r="E5446">
        <v>9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 s="42">
        <v>46276</v>
      </c>
      <c r="B5447">
        <v>11</v>
      </c>
      <c r="C5447" t="s">
        <v>960</v>
      </c>
      <c r="D5447" t="s">
        <v>965</v>
      </c>
      <c r="E5447">
        <v>73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 s="42">
        <v>46275</v>
      </c>
      <c r="B5448">
        <v>11</v>
      </c>
      <c r="C5448" t="s">
        <v>986</v>
      </c>
      <c r="D5448" t="s">
        <v>977</v>
      </c>
      <c r="E5448">
        <v>159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 s="42">
        <v>46276</v>
      </c>
      <c r="B5449">
        <v>16</v>
      </c>
      <c r="C5449" t="s">
        <v>964</v>
      </c>
      <c r="D5449" t="s">
        <v>961</v>
      </c>
      <c r="E5449">
        <v>3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 s="42">
        <v>46273</v>
      </c>
      <c r="B5450">
        <v>13</v>
      </c>
      <c r="C5450" t="s">
        <v>972</v>
      </c>
      <c r="D5450" t="s">
        <v>981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 s="42">
        <v>46273</v>
      </c>
      <c r="B5451">
        <v>15</v>
      </c>
      <c r="C5451" t="s">
        <v>998</v>
      </c>
      <c r="D5451" t="s">
        <v>961</v>
      </c>
      <c r="E5451">
        <v>1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 s="42">
        <v>46276</v>
      </c>
      <c r="B5452">
        <v>10</v>
      </c>
      <c r="C5452" t="s">
        <v>966</v>
      </c>
      <c r="D5452" t="s">
        <v>640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 s="42">
        <v>46273</v>
      </c>
      <c r="B5453">
        <v>16</v>
      </c>
      <c r="C5453" t="s">
        <v>986</v>
      </c>
      <c r="D5453" t="s">
        <v>973</v>
      </c>
      <c r="E5453">
        <v>210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 s="42">
        <v>46276</v>
      </c>
      <c r="B5454">
        <v>8</v>
      </c>
      <c r="C5454" t="s">
        <v>1015</v>
      </c>
      <c r="D5454" t="s">
        <v>965</v>
      </c>
      <c r="E5454">
        <v>66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 s="42">
        <v>46266</v>
      </c>
      <c r="B5455">
        <v>9</v>
      </c>
      <c r="C5455" t="s">
        <v>986</v>
      </c>
      <c r="D5455" t="s">
        <v>970</v>
      </c>
      <c r="E5455">
        <v>32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 s="42">
        <v>46273</v>
      </c>
      <c r="B5456">
        <v>8</v>
      </c>
      <c r="C5456" t="s">
        <v>1098</v>
      </c>
      <c r="D5456" t="s">
        <v>963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5">
      <c r="A5457" s="42">
        <v>46267</v>
      </c>
      <c r="B5457">
        <v>9</v>
      </c>
      <c r="C5457" t="s">
        <v>960</v>
      </c>
      <c r="D5457" t="s">
        <v>980</v>
      </c>
      <c r="E5457">
        <v>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 s="42">
        <v>46274</v>
      </c>
      <c r="B5458">
        <v>10</v>
      </c>
      <c r="C5458" t="s">
        <v>978</v>
      </c>
      <c r="D5458" t="s">
        <v>980</v>
      </c>
      <c r="E5458">
        <v>7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5">
      <c r="A5459" s="42">
        <v>46274</v>
      </c>
      <c r="B5459">
        <v>13</v>
      </c>
      <c r="C5459" t="s">
        <v>972</v>
      </c>
      <c r="D5459" t="s">
        <v>965</v>
      </c>
      <c r="E5459">
        <v>5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 s="42">
        <v>46269</v>
      </c>
      <c r="B5460">
        <v>13</v>
      </c>
      <c r="C5460" t="s">
        <v>978</v>
      </c>
      <c r="D5460" t="s">
        <v>965</v>
      </c>
      <c r="E5460">
        <v>26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 s="42">
        <v>46266</v>
      </c>
      <c r="B5461">
        <v>14</v>
      </c>
      <c r="C5461" t="s">
        <v>958</v>
      </c>
      <c r="D5461" t="s">
        <v>982</v>
      </c>
      <c r="E5461">
        <v>271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 s="42">
        <v>46266</v>
      </c>
      <c r="B5462">
        <v>9</v>
      </c>
      <c r="C5462" t="s">
        <v>1000</v>
      </c>
      <c r="D5462" t="s">
        <v>640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 s="42">
        <v>46268</v>
      </c>
      <c r="B5463">
        <v>11</v>
      </c>
      <c r="C5463" t="s">
        <v>986</v>
      </c>
      <c r="D5463" t="s">
        <v>963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 s="42">
        <v>46273</v>
      </c>
      <c r="B5464">
        <v>9</v>
      </c>
      <c r="C5464" t="s">
        <v>958</v>
      </c>
      <c r="D5464" t="s">
        <v>981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 s="42">
        <v>46276</v>
      </c>
      <c r="B5465">
        <v>10</v>
      </c>
      <c r="C5465" t="s">
        <v>998</v>
      </c>
      <c r="D5465" t="s">
        <v>965</v>
      </c>
      <c r="E5465">
        <v>18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 s="42">
        <v>46267</v>
      </c>
      <c r="B5466">
        <v>8</v>
      </c>
      <c r="C5466" t="s">
        <v>964</v>
      </c>
      <c r="D5466" t="s">
        <v>3</v>
      </c>
      <c r="E5466">
        <v>8</v>
      </c>
      <c r="F5466">
        <v>8</v>
      </c>
      <c r="G5466">
        <v>6</v>
      </c>
      <c r="H5466">
        <v>2</v>
      </c>
      <c r="I5466">
        <v>0</v>
      </c>
      <c r="J5466">
        <v>0</v>
      </c>
    </row>
    <row r="5467" spans="1:10" x14ac:dyDescent="0.25">
      <c r="A5467" s="42">
        <v>46268</v>
      </c>
      <c r="B5467">
        <v>16</v>
      </c>
      <c r="C5467" t="s">
        <v>964</v>
      </c>
      <c r="D5467" t="s">
        <v>969</v>
      </c>
      <c r="E5467">
        <v>1</v>
      </c>
      <c r="F5467">
        <v>1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 s="42">
        <v>46276</v>
      </c>
      <c r="B5468">
        <v>8</v>
      </c>
      <c r="C5468" t="s">
        <v>998</v>
      </c>
      <c r="D5468" t="s">
        <v>976</v>
      </c>
      <c r="E5468">
        <v>9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5">
      <c r="A5469" s="42">
        <v>46275</v>
      </c>
      <c r="B5469">
        <v>13</v>
      </c>
      <c r="C5469" t="s">
        <v>962</v>
      </c>
      <c r="D5469" t="s">
        <v>963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 s="42">
        <v>46275</v>
      </c>
      <c r="B5470">
        <v>10</v>
      </c>
      <c r="C5470" t="s">
        <v>1015</v>
      </c>
      <c r="D5470" t="s">
        <v>961</v>
      </c>
      <c r="E5470">
        <v>10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 s="42">
        <v>46273</v>
      </c>
      <c r="B5471">
        <v>8</v>
      </c>
      <c r="C5471" t="s">
        <v>1098</v>
      </c>
      <c r="D5471" t="s">
        <v>981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 s="42">
        <v>46276</v>
      </c>
      <c r="B5472">
        <v>8</v>
      </c>
      <c r="C5472" t="s">
        <v>958</v>
      </c>
      <c r="D5472" t="s">
        <v>981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 s="42">
        <v>46273</v>
      </c>
      <c r="B5473">
        <v>16</v>
      </c>
      <c r="C5473" t="s">
        <v>1000</v>
      </c>
      <c r="D5473" t="s">
        <v>640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 s="42">
        <v>46275</v>
      </c>
      <c r="B5474">
        <v>11</v>
      </c>
      <c r="C5474" t="s">
        <v>964</v>
      </c>
      <c r="D5474" t="s">
        <v>640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 s="42">
        <v>46268</v>
      </c>
      <c r="B5475">
        <v>11</v>
      </c>
      <c r="C5475" t="s">
        <v>962</v>
      </c>
      <c r="D5475" t="s">
        <v>976</v>
      </c>
      <c r="E5475">
        <v>297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 s="42">
        <v>46276</v>
      </c>
      <c r="B5476">
        <v>16</v>
      </c>
      <c r="C5476" t="s">
        <v>998</v>
      </c>
      <c r="D5476" t="s">
        <v>640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 s="42">
        <v>46275</v>
      </c>
      <c r="B5477">
        <v>17</v>
      </c>
      <c r="C5477" t="s">
        <v>986</v>
      </c>
      <c r="D5477" t="s">
        <v>973</v>
      </c>
      <c r="E5477">
        <v>4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 s="42">
        <v>46273</v>
      </c>
      <c r="B5478">
        <v>11</v>
      </c>
      <c r="C5478" t="s">
        <v>960</v>
      </c>
      <c r="D5478" t="s">
        <v>959</v>
      </c>
      <c r="E5478">
        <v>82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 s="42">
        <v>46276</v>
      </c>
      <c r="B5479">
        <v>10</v>
      </c>
      <c r="C5479" t="s">
        <v>1098</v>
      </c>
      <c r="D5479" t="s">
        <v>976</v>
      </c>
      <c r="E5479">
        <v>133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 s="42">
        <v>46274</v>
      </c>
      <c r="B5480">
        <v>11</v>
      </c>
      <c r="C5480" t="s">
        <v>986</v>
      </c>
      <c r="D5480" t="s">
        <v>975</v>
      </c>
      <c r="E5480">
        <v>1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 s="42">
        <v>46267</v>
      </c>
      <c r="B5481">
        <v>11</v>
      </c>
      <c r="C5481" t="s">
        <v>964</v>
      </c>
      <c r="D5481" t="s">
        <v>969</v>
      </c>
      <c r="E5481">
        <v>2</v>
      </c>
      <c r="F5481">
        <v>2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 s="42">
        <v>46267</v>
      </c>
      <c r="B5482">
        <v>8</v>
      </c>
      <c r="C5482" t="s">
        <v>972</v>
      </c>
      <c r="D5482" t="s">
        <v>973</v>
      </c>
      <c r="E5482">
        <v>23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 s="42">
        <v>46275</v>
      </c>
      <c r="B5483">
        <v>9</v>
      </c>
      <c r="C5483" t="s">
        <v>960</v>
      </c>
      <c r="D5483" t="s">
        <v>973</v>
      </c>
      <c r="E5483">
        <v>225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 s="42">
        <v>46267</v>
      </c>
      <c r="B5484">
        <v>9</v>
      </c>
      <c r="C5484" t="s">
        <v>978</v>
      </c>
      <c r="D5484" t="s">
        <v>959</v>
      </c>
      <c r="E5484">
        <v>57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 s="42">
        <v>46268</v>
      </c>
      <c r="B5485">
        <v>9</v>
      </c>
      <c r="C5485" t="s">
        <v>999</v>
      </c>
      <c r="D5485" t="s">
        <v>640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 s="42">
        <v>46275</v>
      </c>
      <c r="B5486">
        <v>12</v>
      </c>
      <c r="C5486" t="s">
        <v>958</v>
      </c>
      <c r="D5486" t="s">
        <v>3</v>
      </c>
      <c r="E5486">
        <v>37</v>
      </c>
      <c r="F5486">
        <v>37</v>
      </c>
      <c r="G5486">
        <v>30</v>
      </c>
      <c r="H5486">
        <v>4</v>
      </c>
      <c r="I5486">
        <v>0</v>
      </c>
      <c r="J5486">
        <v>0</v>
      </c>
    </row>
    <row r="5487" spans="1:10" x14ac:dyDescent="0.25">
      <c r="A5487" s="42">
        <v>46273</v>
      </c>
      <c r="B5487">
        <v>12</v>
      </c>
      <c r="C5487" t="s">
        <v>1015</v>
      </c>
      <c r="D5487" t="s">
        <v>973</v>
      </c>
      <c r="E5487">
        <v>23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 s="42">
        <v>46275</v>
      </c>
      <c r="B5488">
        <v>9</v>
      </c>
      <c r="C5488" t="s">
        <v>1015</v>
      </c>
      <c r="D5488" t="s">
        <v>963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 s="42">
        <v>46273</v>
      </c>
      <c r="B5489">
        <v>12</v>
      </c>
      <c r="C5489" t="s">
        <v>964</v>
      </c>
      <c r="D5489" t="s">
        <v>982</v>
      </c>
      <c r="E5489">
        <v>770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 s="42">
        <v>46267</v>
      </c>
      <c r="B5490">
        <v>9</v>
      </c>
      <c r="C5490" t="s">
        <v>958</v>
      </c>
      <c r="D5490" t="s">
        <v>981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 s="42">
        <v>46268</v>
      </c>
      <c r="B5491">
        <v>11</v>
      </c>
      <c r="C5491" t="s">
        <v>966</v>
      </c>
      <c r="D5491" t="s">
        <v>979</v>
      </c>
      <c r="E5491">
        <v>5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 s="42">
        <v>46266</v>
      </c>
      <c r="B5492">
        <v>9</v>
      </c>
      <c r="C5492" t="s">
        <v>1085</v>
      </c>
      <c r="D5492" t="s">
        <v>3</v>
      </c>
      <c r="E5492">
        <v>44</v>
      </c>
      <c r="F5492">
        <v>44</v>
      </c>
      <c r="G5492">
        <v>26</v>
      </c>
      <c r="H5492">
        <v>14</v>
      </c>
      <c r="I5492">
        <v>2</v>
      </c>
      <c r="J5492">
        <v>0</v>
      </c>
    </row>
    <row r="5493" spans="1:10" x14ac:dyDescent="0.25">
      <c r="A5493" s="42">
        <v>46273</v>
      </c>
      <c r="B5493">
        <v>11</v>
      </c>
      <c r="C5493" t="s">
        <v>960</v>
      </c>
      <c r="D5493" t="s">
        <v>976</v>
      </c>
      <c r="E5493">
        <v>746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 s="42">
        <v>46273</v>
      </c>
      <c r="B5494">
        <v>12</v>
      </c>
      <c r="C5494" t="s">
        <v>1098</v>
      </c>
      <c r="D5494" t="s">
        <v>981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 s="42">
        <v>46274</v>
      </c>
      <c r="B5495">
        <v>8</v>
      </c>
      <c r="C5495" t="s">
        <v>972</v>
      </c>
      <c r="D5495" t="s">
        <v>983</v>
      </c>
      <c r="E5495">
        <v>1</v>
      </c>
      <c r="F5495">
        <v>1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 s="42">
        <v>46275</v>
      </c>
      <c r="B5496">
        <v>15</v>
      </c>
      <c r="C5496" t="s">
        <v>958</v>
      </c>
      <c r="D5496" t="s">
        <v>982</v>
      </c>
      <c r="E5496">
        <v>572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 s="42">
        <v>46267</v>
      </c>
      <c r="B5497">
        <v>16</v>
      </c>
      <c r="C5497" t="s">
        <v>966</v>
      </c>
      <c r="D5497" t="s">
        <v>976</v>
      </c>
      <c r="E5497">
        <v>947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 s="42">
        <v>46269</v>
      </c>
      <c r="B5498">
        <v>14</v>
      </c>
      <c r="C5498" t="s">
        <v>998</v>
      </c>
      <c r="D5498" t="s">
        <v>961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 s="42">
        <v>46276</v>
      </c>
      <c r="B5499">
        <v>16</v>
      </c>
      <c r="C5499" t="s">
        <v>1098</v>
      </c>
      <c r="D5499" t="s">
        <v>965</v>
      </c>
      <c r="E5499">
        <v>4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 s="42">
        <v>46268</v>
      </c>
      <c r="B5500">
        <v>11</v>
      </c>
      <c r="C5500" t="s">
        <v>966</v>
      </c>
      <c r="D5500" t="s">
        <v>640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 s="42">
        <v>46273</v>
      </c>
      <c r="B5501">
        <v>10</v>
      </c>
      <c r="C5501" t="s">
        <v>958</v>
      </c>
      <c r="D5501" t="s">
        <v>970</v>
      </c>
      <c r="E5501">
        <v>9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 s="42">
        <v>46273</v>
      </c>
      <c r="B5502">
        <v>14</v>
      </c>
      <c r="C5502" t="s">
        <v>958</v>
      </c>
      <c r="D5502" t="s">
        <v>970</v>
      </c>
      <c r="E5502">
        <v>31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 s="42">
        <v>46269</v>
      </c>
      <c r="B5503">
        <v>16</v>
      </c>
      <c r="C5503" t="s">
        <v>972</v>
      </c>
      <c r="D5503" t="s">
        <v>963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 s="42">
        <v>46275</v>
      </c>
      <c r="B5504">
        <v>11</v>
      </c>
      <c r="C5504" t="s">
        <v>966</v>
      </c>
      <c r="D5504" t="s">
        <v>977</v>
      </c>
      <c r="E5504">
        <v>22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 s="42">
        <v>46274</v>
      </c>
      <c r="B5505">
        <v>8</v>
      </c>
      <c r="C5505" t="s">
        <v>1000</v>
      </c>
      <c r="D5505" t="s">
        <v>976</v>
      </c>
      <c r="E5505">
        <v>9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 s="42">
        <v>46266</v>
      </c>
      <c r="B5506">
        <v>15</v>
      </c>
      <c r="C5506" t="s">
        <v>962</v>
      </c>
      <c r="D5506" t="s">
        <v>971</v>
      </c>
      <c r="E5506">
        <v>14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 s="42">
        <v>46267</v>
      </c>
      <c r="B5507">
        <v>9</v>
      </c>
      <c r="C5507" t="s">
        <v>1085</v>
      </c>
      <c r="D5507" t="s">
        <v>970</v>
      </c>
      <c r="E5507">
        <v>4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 s="42">
        <v>46273</v>
      </c>
      <c r="B5508">
        <v>15</v>
      </c>
      <c r="C5508" t="s">
        <v>1098</v>
      </c>
      <c r="D5508" t="s">
        <v>981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 s="42">
        <v>46266</v>
      </c>
      <c r="B5509">
        <v>16</v>
      </c>
      <c r="C5509" t="s">
        <v>964</v>
      </c>
      <c r="D5509" t="s">
        <v>961</v>
      </c>
      <c r="E5509">
        <v>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 s="42">
        <v>46267</v>
      </c>
      <c r="B5510">
        <v>12</v>
      </c>
      <c r="C5510" t="s">
        <v>1001</v>
      </c>
      <c r="D5510" t="s">
        <v>980</v>
      </c>
      <c r="E5510">
        <v>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 s="42">
        <v>46266</v>
      </c>
      <c r="B5511">
        <v>12</v>
      </c>
      <c r="C5511" t="s">
        <v>958</v>
      </c>
      <c r="D5511" t="s">
        <v>971</v>
      </c>
      <c r="E5511">
        <v>1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 s="42">
        <v>46274</v>
      </c>
      <c r="B5512">
        <v>14</v>
      </c>
      <c r="C5512" t="s">
        <v>966</v>
      </c>
      <c r="D5512" t="s">
        <v>982</v>
      </c>
      <c r="E5512">
        <v>314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 s="42">
        <v>46273</v>
      </c>
      <c r="B5513">
        <v>8</v>
      </c>
      <c r="C5513" t="s">
        <v>972</v>
      </c>
      <c r="D5513" t="s">
        <v>981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 s="42">
        <v>46276</v>
      </c>
      <c r="B5514">
        <v>14</v>
      </c>
      <c r="C5514" t="s">
        <v>962</v>
      </c>
      <c r="D5514" t="s">
        <v>959</v>
      </c>
      <c r="E5514">
        <v>175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 s="42">
        <v>46275</v>
      </c>
      <c r="B5515">
        <v>8</v>
      </c>
      <c r="C5515" t="s">
        <v>964</v>
      </c>
      <c r="D5515" t="s">
        <v>963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 s="42">
        <v>46268</v>
      </c>
      <c r="B5516">
        <v>9</v>
      </c>
      <c r="C5516" t="s">
        <v>978</v>
      </c>
      <c r="D5516" t="s">
        <v>982</v>
      </c>
      <c r="E5516">
        <v>319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 s="42">
        <v>46266</v>
      </c>
      <c r="B5517">
        <v>11</v>
      </c>
      <c r="C5517" t="s">
        <v>1000</v>
      </c>
      <c r="D5517" t="s">
        <v>970</v>
      </c>
      <c r="E5517">
        <v>29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 s="42">
        <v>46267</v>
      </c>
      <c r="B5518">
        <v>16</v>
      </c>
      <c r="C5518" t="s">
        <v>964</v>
      </c>
      <c r="D5518" t="s">
        <v>961</v>
      </c>
      <c r="E5518">
        <v>4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 s="42">
        <v>46274</v>
      </c>
      <c r="B5519">
        <v>9</v>
      </c>
      <c r="C5519" t="s">
        <v>962</v>
      </c>
      <c r="D5519" t="s">
        <v>967</v>
      </c>
      <c r="E5519">
        <v>161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 s="42">
        <v>46266</v>
      </c>
      <c r="B5520">
        <v>15</v>
      </c>
      <c r="C5520" t="s">
        <v>966</v>
      </c>
      <c r="D5520" t="s">
        <v>982</v>
      </c>
      <c r="E5520">
        <v>455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 s="42">
        <v>46267</v>
      </c>
      <c r="B5521">
        <v>10</v>
      </c>
      <c r="C5521" t="s">
        <v>1000</v>
      </c>
      <c r="D5521" t="s">
        <v>982</v>
      </c>
      <c r="E5521">
        <v>44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 s="42">
        <v>46269</v>
      </c>
      <c r="B5522">
        <v>12</v>
      </c>
      <c r="C5522" t="s">
        <v>972</v>
      </c>
      <c r="D5522" t="s">
        <v>970</v>
      </c>
      <c r="E5522">
        <v>3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 s="42">
        <v>46267</v>
      </c>
      <c r="B5523">
        <v>14</v>
      </c>
      <c r="C5523" t="s">
        <v>972</v>
      </c>
      <c r="D5523" t="s">
        <v>976</v>
      </c>
      <c r="E5523">
        <v>188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 s="42">
        <v>46269</v>
      </c>
      <c r="B5524">
        <v>10</v>
      </c>
      <c r="C5524" t="s">
        <v>962</v>
      </c>
      <c r="D5524" t="s">
        <v>977</v>
      </c>
      <c r="E5524">
        <v>6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 s="42">
        <v>46269</v>
      </c>
      <c r="B5525">
        <v>13</v>
      </c>
      <c r="C5525" t="s">
        <v>986</v>
      </c>
      <c r="D5525" t="s">
        <v>3</v>
      </c>
      <c r="E5525">
        <v>5</v>
      </c>
      <c r="F5525">
        <v>5</v>
      </c>
      <c r="G5525">
        <v>2</v>
      </c>
      <c r="H5525">
        <v>2</v>
      </c>
      <c r="I5525">
        <v>0</v>
      </c>
      <c r="J5525">
        <v>0</v>
      </c>
    </row>
    <row r="5526" spans="1:10" x14ac:dyDescent="0.25">
      <c r="A5526" s="42">
        <v>46273</v>
      </c>
      <c r="B5526">
        <v>15</v>
      </c>
      <c r="C5526" t="s">
        <v>960</v>
      </c>
      <c r="D5526" t="s">
        <v>980</v>
      </c>
      <c r="E5526">
        <v>7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 s="42">
        <v>46266</v>
      </c>
      <c r="B5527">
        <v>14</v>
      </c>
      <c r="C5527" t="s">
        <v>958</v>
      </c>
      <c r="D5527" t="s">
        <v>3</v>
      </c>
      <c r="E5527">
        <v>25</v>
      </c>
      <c r="F5527">
        <v>25</v>
      </c>
      <c r="G5527">
        <v>20</v>
      </c>
      <c r="H5527">
        <v>2</v>
      </c>
      <c r="I5527">
        <v>0</v>
      </c>
      <c r="J5527">
        <v>0</v>
      </c>
    </row>
    <row r="5528" spans="1:10" x14ac:dyDescent="0.25">
      <c r="A5528" s="42">
        <v>46268</v>
      </c>
      <c r="B5528">
        <v>15</v>
      </c>
      <c r="C5528" t="s">
        <v>966</v>
      </c>
      <c r="D5528" t="s">
        <v>980</v>
      </c>
      <c r="E5528">
        <v>20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 s="42">
        <v>46275</v>
      </c>
      <c r="B5529">
        <v>11</v>
      </c>
      <c r="C5529" t="s">
        <v>958</v>
      </c>
      <c r="D5529" t="s">
        <v>965</v>
      </c>
      <c r="E5529">
        <v>111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5">
      <c r="A5530" s="42">
        <v>46274</v>
      </c>
      <c r="B5530">
        <v>14</v>
      </c>
      <c r="C5530" t="s">
        <v>966</v>
      </c>
      <c r="D5530" t="s">
        <v>970</v>
      </c>
      <c r="E5530">
        <v>26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 s="42">
        <v>46267</v>
      </c>
      <c r="B5531">
        <v>9</v>
      </c>
      <c r="C5531" t="s">
        <v>960</v>
      </c>
      <c r="D5531" t="s">
        <v>973</v>
      </c>
      <c r="E5531">
        <v>261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 s="42">
        <v>46268</v>
      </c>
      <c r="B5532">
        <v>16</v>
      </c>
      <c r="C5532" t="s">
        <v>986</v>
      </c>
      <c r="D5532" t="s">
        <v>3</v>
      </c>
      <c r="E5532">
        <v>24</v>
      </c>
      <c r="F5532">
        <v>24</v>
      </c>
      <c r="G5532">
        <v>19</v>
      </c>
      <c r="H5532">
        <v>4</v>
      </c>
      <c r="I5532">
        <v>0</v>
      </c>
      <c r="J5532">
        <v>0</v>
      </c>
    </row>
    <row r="5533" spans="1:10" x14ac:dyDescent="0.25">
      <c r="A5533" s="42">
        <v>46268</v>
      </c>
      <c r="B5533">
        <v>9</v>
      </c>
      <c r="C5533" t="s">
        <v>1085</v>
      </c>
      <c r="D5533" t="s">
        <v>976</v>
      </c>
      <c r="E5533">
        <v>413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 s="42">
        <v>46268</v>
      </c>
      <c r="B5534">
        <v>8</v>
      </c>
      <c r="C5534" t="s">
        <v>999</v>
      </c>
      <c r="D5534" t="s">
        <v>640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 s="42">
        <v>46276</v>
      </c>
      <c r="B5535">
        <v>15</v>
      </c>
      <c r="C5535" t="s">
        <v>968</v>
      </c>
      <c r="D5535" t="s">
        <v>959</v>
      </c>
      <c r="E5535">
        <v>52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 s="42">
        <v>46269</v>
      </c>
      <c r="B5536">
        <v>13</v>
      </c>
      <c r="C5536" t="s">
        <v>978</v>
      </c>
      <c r="D5536" t="s">
        <v>973</v>
      </c>
      <c r="E5536">
        <v>141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 s="42">
        <v>46267</v>
      </c>
      <c r="B5537">
        <v>14</v>
      </c>
      <c r="C5537" t="s">
        <v>960</v>
      </c>
      <c r="D5537" t="s">
        <v>965</v>
      </c>
      <c r="E5537">
        <v>87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 s="42">
        <v>46275</v>
      </c>
      <c r="B5538">
        <v>14</v>
      </c>
      <c r="C5538" t="s">
        <v>1015</v>
      </c>
      <c r="D5538" t="s">
        <v>959</v>
      </c>
      <c r="E5538">
        <v>123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 s="42">
        <v>46266</v>
      </c>
      <c r="B5539">
        <v>12</v>
      </c>
      <c r="C5539" t="s">
        <v>960</v>
      </c>
      <c r="D5539" t="s">
        <v>974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 s="42">
        <v>46269</v>
      </c>
      <c r="B5540">
        <v>10</v>
      </c>
      <c r="C5540" t="s">
        <v>972</v>
      </c>
      <c r="D5540" t="s">
        <v>965</v>
      </c>
      <c r="E5540">
        <v>16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 s="42">
        <v>46268</v>
      </c>
      <c r="B5541">
        <v>8</v>
      </c>
      <c r="C5541" t="s">
        <v>964</v>
      </c>
      <c r="D5541" t="s">
        <v>977</v>
      </c>
      <c r="E5541">
        <v>56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 s="42">
        <v>46268</v>
      </c>
      <c r="B5542">
        <v>15</v>
      </c>
      <c r="C5542" t="s">
        <v>962</v>
      </c>
      <c r="D5542" t="s">
        <v>965</v>
      </c>
      <c r="E5542">
        <v>74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 s="42">
        <v>46273</v>
      </c>
      <c r="B5543">
        <v>9</v>
      </c>
      <c r="C5543" t="s">
        <v>1015</v>
      </c>
      <c r="D5543" t="s">
        <v>976</v>
      </c>
      <c r="E5543">
        <v>93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 s="42">
        <v>46269</v>
      </c>
      <c r="B5544">
        <v>8</v>
      </c>
      <c r="C5544" t="s">
        <v>962</v>
      </c>
      <c r="D5544" t="s">
        <v>640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 s="42">
        <v>46267</v>
      </c>
      <c r="B5545">
        <v>15</v>
      </c>
      <c r="C5545" t="s">
        <v>966</v>
      </c>
      <c r="D5545" t="s">
        <v>973</v>
      </c>
      <c r="E5545">
        <v>388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 s="42">
        <v>46276</v>
      </c>
      <c r="B5546">
        <v>8</v>
      </c>
      <c r="C5546" t="s">
        <v>986</v>
      </c>
      <c r="D5546" t="s">
        <v>3</v>
      </c>
      <c r="E5546">
        <v>11</v>
      </c>
      <c r="F5546">
        <v>11</v>
      </c>
      <c r="G5546">
        <v>11</v>
      </c>
      <c r="H5546">
        <v>0</v>
      </c>
      <c r="I5546">
        <v>0</v>
      </c>
      <c r="J5546">
        <v>0</v>
      </c>
    </row>
    <row r="5547" spans="1:10" x14ac:dyDescent="0.25">
      <c r="A5547" s="42">
        <v>46274</v>
      </c>
      <c r="B5547">
        <v>14</v>
      </c>
      <c r="C5547" t="s">
        <v>968</v>
      </c>
      <c r="D5547" t="s">
        <v>640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 s="42">
        <v>46274</v>
      </c>
      <c r="B5548">
        <v>16</v>
      </c>
      <c r="C5548" t="s">
        <v>960</v>
      </c>
      <c r="D5548" t="s">
        <v>965</v>
      </c>
      <c r="E5548">
        <v>8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 s="42">
        <v>46276</v>
      </c>
      <c r="B5549">
        <v>11</v>
      </c>
      <c r="C5549" t="s">
        <v>986</v>
      </c>
      <c r="D5549" t="s">
        <v>971</v>
      </c>
      <c r="E5549">
        <v>15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 s="42">
        <v>46269</v>
      </c>
      <c r="B5550">
        <v>11</v>
      </c>
      <c r="C5550" t="s">
        <v>958</v>
      </c>
      <c r="D5550" t="s">
        <v>959</v>
      </c>
      <c r="E5550">
        <v>142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 s="42">
        <v>46266</v>
      </c>
      <c r="B5551">
        <v>8</v>
      </c>
      <c r="C5551" t="s">
        <v>978</v>
      </c>
      <c r="D5551" t="s">
        <v>982</v>
      </c>
      <c r="E5551">
        <v>310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 s="42">
        <v>46274</v>
      </c>
      <c r="B5552">
        <v>9</v>
      </c>
      <c r="C5552" t="s">
        <v>958</v>
      </c>
      <c r="D5552" t="s">
        <v>967</v>
      </c>
      <c r="E5552">
        <v>56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 s="42">
        <v>46275</v>
      </c>
      <c r="B5553">
        <v>10</v>
      </c>
      <c r="C5553" t="s">
        <v>978</v>
      </c>
      <c r="D5553" t="s">
        <v>640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 s="42">
        <v>46275</v>
      </c>
      <c r="B5554">
        <v>11</v>
      </c>
      <c r="C5554" t="s">
        <v>1015</v>
      </c>
      <c r="D5554" t="s">
        <v>975</v>
      </c>
      <c r="E5554">
        <v>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 s="42">
        <v>46274</v>
      </c>
      <c r="B5555">
        <v>13</v>
      </c>
      <c r="C5555" t="s">
        <v>964</v>
      </c>
      <c r="D5555" t="s">
        <v>967</v>
      </c>
      <c r="E5555">
        <v>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 s="42">
        <v>46269</v>
      </c>
      <c r="B5556">
        <v>10</v>
      </c>
      <c r="C5556" t="s">
        <v>958</v>
      </c>
      <c r="D5556" t="s">
        <v>965</v>
      </c>
      <c r="E5556">
        <v>54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 s="42">
        <v>46269</v>
      </c>
      <c r="B5557">
        <v>11</v>
      </c>
      <c r="C5557" t="s">
        <v>958</v>
      </c>
      <c r="D5557" t="s">
        <v>967</v>
      </c>
      <c r="E5557">
        <v>464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 s="42">
        <v>46273</v>
      </c>
      <c r="B5558">
        <v>10</v>
      </c>
      <c r="C5558" t="s">
        <v>960</v>
      </c>
      <c r="D5558" t="s">
        <v>975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 s="42">
        <v>46274</v>
      </c>
      <c r="B5559">
        <v>14</v>
      </c>
      <c r="C5559" t="s">
        <v>986</v>
      </c>
      <c r="D5559" t="s">
        <v>971</v>
      </c>
      <c r="E5559">
        <v>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 s="42">
        <v>46267</v>
      </c>
      <c r="B5560">
        <v>8</v>
      </c>
      <c r="C5560" t="s">
        <v>1085</v>
      </c>
      <c r="D5560" t="s">
        <v>965</v>
      </c>
      <c r="E5560">
        <v>6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 s="42">
        <v>46269</v>
      </c>
      <c r="B5561">
        <v>9</v>
      </c>
      <c r="C5561" t="s">
        <v>998</v>
      </c>
      <c r="D5561" t="s">
        <v>967</v>
      </c>
      <c r="E5561">
        <v>9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 s="42">
        <v>46273</v>
      </c>
      <c r="B5562">
        <v>16</v>
      </c>
      <c r="C5562" t="s">
        <v>972</v>
      </c>
      <c r="D5562" t="s">
        <v>640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 s="42">
        <v>46273</v>
      </c>
      <c r="B5563">
        <v>9</v>
      </c>
      <c r="C5563" t="s">
        <v>986</v>
      </c>
      <c r="D5563" t="s">
        <v>977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 s="42">
        <v>46273</v>
      </c>
      <c r="B5564">
        <v>11</v>
      </c>
      <c r="C5564" t="s">
        <v>962</v>
      </c>
      <c r="D5564" t="s">
        <v>963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 s="42">
        <v>46273</v>
      </c>
      <c r="B5565">
        <v>9</v>
      </c>
      <c r="C5565" t="s">
        <v>1098</v>
      </c>
      <c r="D5565" t="s">
        <v>967</v>
      </c>
      <c r="E5565">
        <v>100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 s="42">
        <v>46268</v>
      </c>
      <c r="B5566">
        <v>15</v>
      </c>
      <c r="C5566" t="s">
        <v>958</v>
      </c>
      <c r="D5566" t="s">
        <v>961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 s="42">
        <v>46267</v>
      </c>
      <c r="B5567">
        <v>11</v>
      </c>
      <c r="C5567" t="s">
        <v>962</v>
      </c>
      <c r="D5567" t="s">
        <v>967</v>
      </c>
      <c r="E5567">
        <v>26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 s="42">
        <v>46273</v>
      </c>
      <c r="B5568">
        <v>10</v>
      </c>
      <c r="C5568" t="s">
        <v>966</v>
      </c>
      <c r="D5568" t="s">
        <v>959</v>
      </c>
      <c r="E5568">
        <v>37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 s="42">
        <v>46268</v>
      </c>
      <c r="B5569">
        <v>13</v>
      </c>
      <c r="C5569" t="s">
        <v>968</v>
      </c>
      <c r="D5569" t="s">
        <v>970</v>
      </c>
      <c r="E5569">
        <v>7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 s="42">
        <v>46276</v>
      </c>
      <c r="B5570">
        <v>15</v>
      </c>
      <c r="C5570" t="s">
        <v>964</v>
      </c>
      <c r="D5570" t="s">
        <v>982</v>
      </c>
      <c r="E5570">
        <v>419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 s="42">
        <v>46275</v>
      </c>
      <c r="B5571">
        <v>10</v>
      </c>
      <c r="C5571" t="s">
        <v>986</v>
      </c>
      <c r="D5571" t="s">
        <v>975</v>
      </c>
      <c r="E5571">
        <v>6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 s="42">
        <v>46276</v>
      </c>
      <c r="B5572">
        <v>11</v>
      </c>
      <c r="C5572" t="s">
        <v>978</v>
      </c>
      <c r="D5572" t="s">
        <v>971</v>
      </c>
      <c r="E5572">
        <v>27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 s="42">
        <v>46267</v>
      </c>
      <c r="B5573">
        <v>8</v>
      </c>
      <c r="C5573" t="s">
        <v>958</v>
      </c>
      <c r="D5573" t="s">
        <v>963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 s="42">
        <v>46269</v>
      </c>
      <c r="B5574">
        <v>15</v>
      </c>
      <c r="C5574" t="s">
        <v>1000</v>
      </c>
      <c r="D5574" t="s">
        <v>967</v>
      </c>
      <c r="E5574">
        <v>2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 s="42">
        <v>46276</v>
      </c>
      <c r="B5575">
        <v>11</v>
      </c>
      <c r="C5575" t="s">
        <v>972</v>
      </c>
      <c r="D5575" t="s">
        <v>969</v>
      </c>
      <c r="E5575">
        <v>1</v>
      </c>
      <c r="F5575">
        <v>1</v>
      </c>
      <c r="G5575">
        <v>0</v>
      </c>
      <c r="H5575">
        <v>0</v>
      </c>
      <c r="I5575">
        <v>0</v>
      </c>
      <c r="J5575">
        <v>0</v>
      </c>
    </row>
    <row r="5576" spans="1:10" x14ac:dyDescent="0.25">
      <c r="A5576" s="42">
        <v>46267</v>
      </c>
      <c r="B5576">
        <v>8</v>
      </c>
      <c r="C5576" t="s">
        <v>1085</v>
      </c>
      <c r="D5576" t="s">
        <v>981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 s="42">
        <v>46266</v>
      </c>
      <c r="B5577">
        <v>10</v>
      </c>
      <c r="C5577" t="s">
        <v>998</v>
      </c>
      <c r="D5577" t="s">
        <v>3</v>
      </c>
      <c r="E5577">
        <v>79</v>
      </c>
      <c r="F5577">
        <v>79</v>
      </c>
      <c r="G5577">
        <v>66</v>
      </c>
      <c r="H5577">
        <v>8</v>
      </c>
      <c r="I5577">
        <v>4</v>
      </c>
      <c r="J5577">
        <v>0</v>
      </c>
    </row>
    <row r="5578" spans="1:10" x14ac:dyDescent="0.25">
      <c r="A5578" s="42">
        <v>46266</v>
      </c>
      <c r="B5578">
        <v>15</v>
      </c>
      <c r="C5578" t="s">
        <v>978</v>
      </c>
      <c r="D5578" t="s">
        <v>959</v>
      </c>
      <c r="E5578">
        <v>103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 s="42">
        <v>46267</v>
      </c>
      <c r="B5579">
        <v>15</v>
      </c>
      <c r="C5579" t="s">
        <v>998</v>
      </c>
      <c r="D5579" t="s">
        <v>970</v>
      </c>
      <c r="E5579">
        <v>6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 s="42">
        <v>46275</v>
      </c>
      <c r="B5580">
        <v>11</v>
      </c>
      <c r="C5580" t="s">
        <v>1528</v>
      </c>
      <c r="D5580" t="s">
        <v>982</v>
      </c>
      <c r="E5580">
        <v>81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 s="42">
        <v>46275</v>
      </c>
      <c r="B5581">
        <v>14</v>
      </c>
      <c r="C5581" t="s">
        <v>958</v>
      </c>
      <c r="D5581" t="s">
        <v>970</v>
      </c>
      <c r="E5581">
        <v>26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 s="42">
        <v>46275</v>
      </c>
      <c r="B5582">
        <v>9</v>
      </c>
      <c r="C5582" t="s">
        <v>958</v>
      </c>
      <c r="D5582" t="s">
        <v>969</v>
      </c>
      <c r="E5582">
        <v>1</v>
      </c>
      <c r="F5582">
        <v>1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 s="42">
        <v>46268</v>
      </c>
      <c r="B5583">
        <v>10</v>
      </c>
      <c r="C5583" t="s">
        <v>978</v>
      </c>
      <c r="D5583" t="s">
        <v>977</v>
      </c>
      <c r="E5583">
        <v>3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 s="42">
        <v>46266</v>
      </c>
      <c r="B5584">
        <v>11</v>
      </c>
      <c r="C5584" t="s">
        <v>978</v>
      </c>
      <c r="D5584" t="s">
        <v>977</v>
      </c>
      <c r="E5584">
        <v>10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 s="42">
        <v>46268</v>
      </c>
      <c r="B5585">
        <v>10</v>
      </c>
      <c r="C5585" t="s">
        <v>1085</v>
      </c>
      <c r="D5585" t="s">
        <v>961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 s="42">
        <v>46267</v>
      </c>
      <c r="B5586">
        <v>9</v>
      </c>
      <c r="C5586" t="s">
        <v>1098</v>
      </c>
      <c r="D5586" t="s">
        <v>981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 s="42">
        <v>46275</v>
      </c>
      <c r="B5587">
        <v>15</v>
      </c>
      <c r="C5587" t="s">
        <v>1528</v>
      </c>
      <c r="D5587" t="s">
        <v>973</v>
      </c>
      <c r="E5587">
        <v>4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 s="42">
        <v>46276</v>
      </c>
      <c r="B5588">
        <v>15</v>
      </c>
      <c r="C5588" t="s">
        <v>1098</v>
      </c>
      <c r="D5588" t="s">
        <v>967</v>
      </c>
      <c r="E5588">
        <v>26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 s="42">
        <v>46268</v>
      </c>
      <c r="B5589">
        <v>15</v>
      </c>
      <c r="C5589" t="s">
        <v>986</v>
      </c>
      <c r="D5589" t="s">
        <v>975</v>
      </c>
      <c r="E5589">
        <v>2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 s="42">
        <v>46274</v>
      </c>
      <c r="B5590">
        <v>14</v>
      </c>
      <c r="C5590" t="s">
        <v>1015</v>
      </c>
      <c r="D5590" t="s">
        <v>967</v>
      </c>
      <c r="E5590">
        <v>746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 s="42">
        <v>46274</v>
      </c>
      <c r="B5591">
        <v>8</v>
      </c>
      <c r="C5591" t="s">
        <v>960</v>
      </c>
      <c r="D5591" t="s">
        <v>965</v>
      </c>
      <c r="E5591">
        <v>9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 s="42">
        <v>46273</v>
      </c>
      <c r="B5592">
        <v>10</v>
      </c>
      <c r="C5592" t="s">
        <v>966</v>
      </c>
      <c r="D5592" t="s">
        <v>963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 s="42">
        <v>46267</v>
      </c>
      <c r="B5593">
        <v>15</v>
      </c>
      <c r="C5593" t="s">
        <v>972</v>
      </c>
      <c r="D5593" t="s">
        <v>982</v>
      </c>
      <c r="E5593">
        <v>42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 s="42">
        <v>46276</v>
      </c>
      <c r="B5594">
        <v>9</v>
      </c>
      <c r="C5594" t="s">
        <v>972</v>
      </c>
      <c r="D5594" t="s">
        <v>982</v>
      </c>
      <c r="E5594">
        <v>52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 s="42">
        <v>46267</v>
      </c>
      <c r="B5595">
        <v>16</v>
      </c>
      <c r="C5595" t="s">
        <v>984</v>
      </c>
      <c r="D5595" t="s">
        <v>971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 s="42">
        <v>46266</v>
      </c>
      <c r="B5596">
        <v>11</v>
      </c>
      <c r="C5596" t="s">
        <v>986</v>
      </c>
      <c r="D5596" t="s">
        <v>971</v>
      </c>
      <c r="E5596">
        <v>21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 s="42">
        <v>46275</v>
      </c>
      <c r="B5597">
        <v>13</v>
      </c>
      <c r="C5597" t="s">
        <v>962</v>
      </c>
      <c r="D5597" t="s">
        <v>3</v>
      </c>
      <c r="E5597">
        <v>15</v>
      </c>
      <c r="F5597">
        <v>15</v>
      </c>
      <c r="G5597">
        <v>13</v>
      </c>
      <c r="H5597">
        <v>2</v>
      </c>
      <c r="I5597">
        <v>0</v>
      </c>
      <c r="J5597">
        <v>0</v>
      </c>
    </row>
    <row r="5598" spans="1:10" x14ac:dyDescent="0.25">
      <c r="A5598" s="42">
        <v>46276</v>
      </c>
      <c r="B5598">
        <v>13</v>
      </c>
      <c r="C5598" t="s">
        <v>958</v>
      </c>
      <c r="D5598" t="s">
        <v>640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 s="42">
        <v>46273</v>
      </c>
      <c r="B5599">
        <v>11</v>
      </c>
      <c r="C5599" t="s">
        <v>986</v>
      </c>
      <c r="D5599" t="s">
        <v>980</v>
      </c>
      <c r="E5599">
        <v>2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25">
      <c r="A5600" s="42">
        <v>46266</v>
      </c>
      <c r="B5600">
        <v>15</v>
      </c>
      <c r="C5600" t="s">
        <v>964</v>
      </c>
      <c r="D5600" t="s">
        <v>967</v>
      </c>
      <c r="E5600">
        <v>631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 s="42">
        <v>46275</v>
      </c>
      <c r="B5601">
        <v>11</v>
      </c>
      <c r="C5601" t="s">
        <v>966</v>
      </c>
      <c r="D5601" t="s">
        <v>640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 s="42">
        <v>46276</v>
      </c>
      <c r="B5602">
        <v>16</v>
      </c>
      <c r="C5602" t="s">
        <v>960</v>
      </c>
      <c r="D5602" t="s">
        <v>959</v>
      </c>
      <c r="E5602">
        <v>24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 s="42">
        <v>46266</v>
      </c>
      <c r="B5603">
        <v>9</v>
      </c>
      <c r="C5603" t="s">
        <v>1001</v>
      </c>
      <c r="D5603" t="s">
        <v>961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 s="42">
        <v>46268</v>
      </c>
      <c r="B5604">
        <v>11</v>
      </c>
      <c r="C5604" t="s">
        <v>1098</v>
      </c>
      <c r="D5604" t="s">
        <v>977</v>
      </c>
      <c r="E5604">
        <v>3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 s="42">
        <v>46274</v>
      </c>
      <c r="B5605">
        <v>9</v>
      </c>
      <c r="C5605" t="s">
        <v>958</v>
      </c>
      <c r="D5605" t="s">
        <v>959</v>
      </c>
      <c r="E5605">
        <v>97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 s="42">
        <v>46276</v>
      </c>
      <c r="B5606">
        <v>14</v>
      </c>
      <c r="C5606" t="s">
        <v>986</v>
      </c>
      <c r="D5606" t="s">
        <v>977</v>
      </c>
      <c r="E5606">
        <v>15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 s="42">
        <v>46273</v>
      </c>
      <c r="B5607">
        <v>10</v>
      </c>
      <c r="C5607" t="s">
        <v>986</v>
      </c>
      <c r="D5607" t="s">
        <v>640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 s="42">
        <v>46273</v>
      </c>
      <c r="B5608">
        <v>13</v>
      </c>
      <c r="C5608" t="s">
        <v>966</v>
      </c>
      <c r="D5608" t="s">
        <v>963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 s="42">
        <v>46274</v>
      </c>
      <c r="B5609">
        <v>11</v>
      </c>
      <c r="C5609" t="s">
        <v>978</v>
      </c>
      <c r="D5609" t="s">
        <v>970</v>
      </c>
      <c r="E5609">
        <v>18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 s="42">
        <v>46273</v>
      </c>
      <c r="B5610">
        <v>15</v>
      </c>
      <c r="C5610" t="s">
        <v>962</v>
      </c>
      <c r="D5610" t="s">
        <v>981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 s="42">
        <v>46268</v>
      </c>
      <c r="B5611">
        <v>9</v>
      </c>
      <c r="C5611" t="s">
        <v>964</v>
      </c>
      <c r="D5611" t="s">
        <v>640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 s="42">
        <v>46276</v>
      </c>
      <c r="B5612">
        <v>15</v>
      </c>
      <c r="C5612" t="s">
        <v>1015</v>
      </c>
      <c r="D5612" t="s">
        <v>3</v>
      </c>
      <c r="E5612">
        <v>36</v>
      </c>
      <c r="F5612">
        <v>36</v>
      </c>
      <c r="G5612">
        <v>23</v>
      </c>
      <c r="H5612">
        <v>2</v>
      </c>
      <c r="I5612">
        <v>0</v>
      </c>
      <c r="J5612">
        <v>0</v>
      </c>
    </row>
    <row r="5613" spans="1:10" x14ac:dyDescent="0.25">
      <c r="A5613" s="42">
        <v>46266</v>
      </c>
      <c r="B5613">
        <v>13</v>
      </c>
      <c r="C5613" t="s">
        <v>962</v>
      </c>
      <c r="D5613" t="s">
        <v>971</v>
      </c>
      <c r="E5613">
        <v>9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 s="42">
        <v>46275</v>
      </c>
      <c r="B5614">
        <v>10</v>
      </c>
      <c r="C5614" t="s">
        <v>972</v>
      </c>
      <c r="D5614" t="s">
        <v>961</v>
      </c>
      <c r="E5614">
        <v>3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 s="42">
        <v>46276</v>
      </c>
      <c r="B5615">
        <v>13</v>
      </c>
      <c r="C5615" t="s">
        <v>966</v>
      </c>
      <c r="D5615" t="s">
        <v>3</v>
      </c>
      <c r="E5615">
        <v>2</v>
      </c>
      <c r="F5615">
        <v>2</v>
      </c>
      <c r="G5615">
        <v>1</v>
      </c>
      <c r="H5615">
        <v>0</v>
      </c>
      <c r="I5615">
        <v>0</v>
      </c>
      <c r="J5615">
        <v>0</v>
      </c>
    </row>
    <row r="5616" spans="1:10" x14ac:dyDescent="0.25">
      <c r="A5616" s="42">
        <v>46269</v>
      </c>
      <c r="B5616">
        <v>16</v>
      </c>
      <c r="C5616" t="s">
        <v>962</v>
      </c>
      <c r="D5616" t="s">
        <v>980</v>
      </c>
      <c r="E5616">
        <v>17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 s="42">
        <v>46274</v>
      </c>
      <c r="B5617">
        <v>10</v>
      </c>
      <c r="C5617" t="s">
        <v>1098</v>
      </c>
      <c r="D5617" t="s">
        <v>977</v>
      </c>
      <c r="E5617">
        <v>11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 s="42">
        <v>46266</v>
      </c>
      <c r="B5618">
        <v>16</v>
      </c>
      <c r="C5618" t="s">
        <v>966</v>
      </c>
      <c r="D5618" t="s">
        <v>963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 s="42">
        <v>46275</v>
      </c>
      <c r="B5619">
        <v>13</v>
      </c>
      <c r="C5619" t="s">
        <v>986</v>
      </c>
      <c r="D5619" t="s">
        <v>977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 s="42">
        <v>46273</v>
      </c>
      <c r="B5620">
        <v>14</v>
      </c>
      <c r="C5620" t="s">
        <v>966</v>
      </c>
      <c r="D5620" t="s">
        <v>980</v>
      </c>
      <c r="E5620">
        <v>1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 s="42">
        <v>46267</v>
      </c>
      <c r="B5621">
        <v>11</v>
      </c>
      <c r="C5621" t="s">
        <v>1001</v>
      </c>
      <c r="D5621" t="s">
        <v>965</v>
      </c>
      <c r="E5621">
        <v>8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 s="42">
        <v>46275</v>
      </c>
      <c r="B5622">
        <v>12</v>
      </c>
      <c r="C5622" t="s">
        <v>964</v>
      </c>
      <c r="D5622" t="s">
        <v>3</v>
      </c>
      <c r="E5622">
        <v>46</v>
      </c>
      <c r="F5622">
        <v>46</v>
      </c>
      <c r="G5622">
        <v>34</v>
      </c>
      <c r="H5622">
        <v>8</v>
      </c>
      <c r="I5622">
        <v>0</v>
      </c>
      <c r="J5622">
        <v>0</v>
      </c>
    </row>
    <row r="5623" spans="1:10" x14ac:dyDescent="0.25">
      <c r="A5623" s="42">
        <v>46275</v>
      </c>
      <c r="B5623">
        <v>8</v>
      </c>
      <c r="C5623" t="s">
        <v>962</v>
      </c>
      <c r="D5623" t="s">
        <v>983</v>
      </c>
      <c r="E5623">
        <v>1</v>
      </c>
      <c r="F5623">
        <v>1</v>
      </c>
      <c r="G5623">
        <v>0</v>
      </c>
      <c r="H5623">
        <v>0</v>
      </c>
      <c r="I5623">
        <v>0</v>
      </c>
      <c r="J5623">
        <v>0</v>
      </c>
    </row>
    <row r="5624" spans="1:10" x14ac:dyDescent="0.25">
      <c r="A5624" s="42">
        <v>46275</v>
      </c>
      <c r="B5624">
        <v>14</v>
      </c>
      <c r="C5624" t="s">
        <v>986</v>
      </c>
      <c r="D5624" t="s">
        <v>640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25">
      <c r="A5625" s="42">
        <v>46266</v>
      </c>
      <c r="B5625">
        <v>11</v>
      </c>
      <c r="C5625" t="s">
        <v>978</v>
      </c>
      <c r="D5625" t="s">
        <v>970</v>
      </c>
      <c r="E5625">
        <v>40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25">
      <c r="A5626" s="42">
        <v>46266</v>
      </c>
      <c r="B5626">
        <v>8</v>
      </c>
      <c r="C5626" t="s">
        <v>966</v>
      </c>
      <c r="D5626" t="s">
        <v>977</v>
      </c>
      <c r="E5626">
        <v>1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 s="42">
        <v>46275</v>
      </c>
      <c r="B5627">
        <v>17</v>
      </c>
      <c r="C5627" t="s">
        <v>978</v>
      </c>
      <c r="D5627" t="s">
        <v>967</v>
      </c>
      <c r="E5627">
        <v>9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 s="42">
        <v>46274</v>
      </c>
      <c r="B5628">
        <v>8</v>
      </c>
      <c r="C5628" t="s">
        <v>960</v>
      </c>
      <c r="D5628" t="s">
        <v>959</v>
      </c>
      <c r="E5628">
        <v>12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 s="42">
        <v>46273</v>
      </c>
      <c r="B5629">
        <v>15</v>
      </c>
      <c r="C5629" t="s">
        <v>964</v>
      </c>
      <c r="D5629" t="s">
        <v>977</v>
      </c>
      <c r="E5629">
        <v>3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 s="42">
        <v>46275</v>
      </c>
      <c r="B5630">
        <v>14</v>
      </c>
      <c r="C5630" t="s">
        <v>1000</v>
      </c>
      <c r="D5630" t="s">
        <v>982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 s="42">
        <v>46273</v>
      </c>
      <c r="B5631">
        <v>16</v>
      </c>
      <c r="C5631" t="s">
        <v>962</v>
      </c>
      <c r="D5631" t="s">
        <v>961</v>
      </c>
      <c r="E5631">
        <v>1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 s="42">
        <v>46267</v>
      </c>
      <c r="B5632">
        <v>10</v>
      </c>
      <c r="C5632" t="s">
        <v>998</v>
      </c>
      <c r="D5632" t="s">
        <v>974</v>
      </c>
      <c r="E5632">
        <v>3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 s="42">
        <v>46268</v>
      </c>
      <c r="B5633">
        <v>8</v>
      </c>
      <c r="C5633" t="s">
        <v>958</v>
      </c>
      <c r="D5633" t="s">
        <v>980</v>
      </c>
      <c r="E5633">
        <v>12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 s="42">
        <v>46275</v>
      </c>
      <c r="B5634">
        <v>16</v>
      </c>
      <c r="C5634" t="s">
        <v>958</v>
      </c>
      <c r="D5634" t="s">
        <v>640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 s="42">
        <v>46269</v>
      </c>
      <c r="B5635">
        <v>9</v>
      </c>
      <c r="C5635" t="s">
        <v>978</v>
      </c>
      <c r="D5635" t="s">
        <v>982</v>
      </c>
      <c r="E5635">
        <v>342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 s="42">
        <v>46275</v>
      </c>
      <c r="B5636">
        <v>16</v>
      </c>
      <c r="C5636" t="s">
        <v>962</v>
      </c>
      <c r="D5636" t="s">
        <v>982</v>
      </c>
      <c r="E5636">
        <v>574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 s="42">
        <v>46266</v>
      </c>
      <c r="B5637">
        <v>10</v>
      </c>
      <c r="C5637" t="s">
        <v>1001</v>
      </c>
      <c r="D5637" t="s">
        <v>973</v>
      </c>
      <c r="E5637">
        <v>73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 s="42">
        <v>46268</v>
      </c>
      <c r="B5638">
        <v>11</v>
      </c>
      <c r="C5638" t="s">
        <v>966</v>
      </c>
      <c r="D5638" t="s">
        <v>980</v>
      </c>
      <c r="E5638">
        <v>5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 s="42">
        <v>46266</v>
      </c>
      <c r="B5639">
        <v>11</v>
      </c>
      <c r="C5639" t="s">
        <v>999</v>
      </c>
      <c r="D5639" t="s">
        <v>982</v>
      </c>
      <c r="E5639">
        <v>115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 s="42">
        <v>46269</v>
      </c>
      <c r="B5640">
        <v>14</v>
      </c>
      <c r="C5640" t="s">
        <v>962</v>
      </c>
      <c r="D5640" t="s">
        <v>640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 s="42">
        <v>46266</v>
      </c>
      <c r="B5641">
        <v>15</v>
      </c>
      <c r="C5641" t="s">
        <v>978</v>
      </c>
      <c r="D5641" t="s">
        <v>961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 s="42">
        <v>46267</v>
      </c>
      <c r="B5642">
        <v>11</v>
      </c>
      <c r="C5642" t="s">
        <v>964</v>
      </c>
      <c r="D5642" t="s">
        <v>959</v>
      </c>
      <c r="E5642">
        <v>245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 s="42">
        <v>46275</v>
      </c>
      <c r="B5643">
        <v>9</v>
      </c>
      <c r="C5643" t="s">
        <v>968</v>
      </c>
      <c r="D5643" t="s">
        <v>975</v>
      </c>
      <c r="E5643">
        <v>2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 s="42">
        <v>46268</v>
      </c>
      <c r="B5644">
        <v>14</v>
      </c>
      <c r="C5644" t="s">
        <v>978</v>
      </c>
      <c r="D5644" t="s">
        <v>976</v>
      </c>
      <c r="E5644">
        <v>364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 s="42">
        <v>46269</v>
      </c>
      <c r="B5645">
        <v>16</v>
      </c>
      <c r="C5645" t="s">
        <v>978</v>
      </c>
      <c r="D5645" t="s">
        <v>965</v>
      </c>
      <c r="E5645">
        <v>33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 s="42">
        <v>46267</v>
      </c>
      <c r="B5646">
        <v>8</v>
      </c>
      <c r="C5646" t="s">
        <v>962</v>
      </c>
      <c r="D5646" t="s">
        <v>967</v>
      </c>
      <c r="E5646">
        <v>9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 s="42">
        <v>46266</v>
      </c>
      <c r="B5647">
        <v>16</v>
      </c>
      <c r="C5647" t="s">
        <v>986</v>
      </c>
      <c r="D5647" t="s">
        <v>971</v>
      </c>
      <c r="E5647">
        <v>28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5">
      <c r="A5648" s="42">
        <v>46268</v>
      </c>
      <c r="B5648">
        <v>8</v>
      </c>
      <c r="C5648" t="s">
        <v>966</v>
      </c>
      <c r="D5648" t="s">
        <v>976</v>
      </c>
      <c r="E5648">
        <v>342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5">
      <c r="A5649" s="42">
        <v>46274</v>
      </c>
      <c r="B5649">
        <v>14</v>
      </c>
      <c r="C5649" t="s">
        <v>998</v>
      </c>
      <c r="D5649" t="s">
        <v>963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5">
      <c r="A5650" s="42">
        <v>46267</v>
      </c>
      <c r="B5650">
        <v>15</v>
      </c>
      <c r="C5650" t="s">
        <v>958</v>
      </c>
      <c r="D5650" t="s">
        <v>982</v>
      </c>
      <c r="E5650">
        <v>234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 s="42">
        <v>46273</v>
      </c>
      <c r="B5651">
        <v>8</v>
      </c>
      <c r="C5651" t="s">
        <v>962</v>
      </c>
      <c r="D5651" t="s">
        <v>976</v>
      </c>
      <c r="E5651">
        <v>287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5">
      <c r="A5652" s="42">
        <v>46273</v>
      </c>
      <c r="B5652">
        <v>16</v>
      </c>
      <c r="C5652" t="s">
        <v>960</v>
      </c>
      <c r="D5652" t="s">
        <v>967</v>
      </c>
      <c r="E5652">
        <v>78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 s="42">
        <v>46269</v>
      </c>
      <c r="B5653">
        <v>10</v>
      </c>
      <c r="C5653" t="s">
        <v>1000</v>
      </c>
      <c r="D5653" t="s">
        <v>973</v>
      </c>
      <c r="E5653">
        <v>179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5">
      <c r="A5654" s="42">
        <v>46266</v>
      </c>
      <c r="B5654">
        <v>11</v>
      </c>
      <c r="C5654" t="s">
        <v>966</v>
      </c>
      <c r="D5654" t="s">
        <v>963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 s="42">
        <v>46266</v>
      </c>
      <c r="B5655">
        <v>15</v>
      </c>
      <c r="C5655" t="s">
        <v>1085</v>
      </c>
      <c r="D5655" t="s">
        <v>640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 s="42">
        <v>46276</v>
      </c>
      <c r="B5656">
        <v>9</v>
      </c>
      <c r="C5656" t="s">
        <v>968</v>
      </c>
      <c r="D5656" t="s">
        <v>982</v>
      </c>
      <c r="E5656">
        <v>242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 s="42">
        <v>46267</v>
      </c>
      <c r="B5657">
        <v>16</v>
      </c>
      <c r="C5657" t="s">
        <v>964</v>
      </c>
      <c r="D5657" t="s">
        <v>979</v>
      </c>
      <c r="E5657">
        <v>17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5">
      <c r="A5658" s="42">
        <v>46267</v>
      </c>
      <c r="B5658">
        <v>13</v>
      </c>
      <c r="C5658" t="s">
        <v>978</v>
      </c>
      <c r="D5658" t="s">
        <v>979</v>
      </c>
      <c r="E5658">
        <v>4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 s="42">
        <v>46266</v>
      </c>
      <c r="B5659">
        <v>10</v>
      </c>
      <c r="C5659" t="s">
        <v>1098</v>
      </c>
      <c r="D5659" t="s">
        <v>969</v>
      </c>
      <c r="E5659">
        <v>3</v>
      </c>
      <c r="F5659">
        <v>3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 s="42">
        <v>46276</v>
      </c>
      <c r="B5660">
        <v>10</v>
      </c>
      <c r="C5660" t="s">
        <v>968</v>
      </c>
      <c r="D5660" t="s">
        <v>980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 s="42">
        <v>46274</v>
      </c>
      <c r="B5661">
        <v>15</v>
      </c>
      <c r="C5661" t="s">
        <v>964</v>
      </c>
      <c r="D5661" t="s">
        <v>3</v>
      </c>
      <c r="E5661">
        <v>33</v>
      </c>
      <c r="F5661">
        <v>33</v>
      </c>
      <c r="G5661">
        <v>29</v>
      </c>
      <c r="H5661">
        <v>2</v>
      </c>
      <c r="I5661">
        <v>0</v>
      </c>
      <c r="J5661">
        <v>0</v>
      </c>
    </row>
    <row r="5662" spans="1:10" x14ac:dyDescent="0.25">
      <c r="A5662" s="42">
        <v>46268</v>
      </c>
      <c r="B5662">
        <v>8</v>
      </c>
      <c r="C5662" t="s">
        <v>1085</v>
      </c>
      <c r="D5662" t="s">
        <v>982</v>
      </c>
      <c r="E5662">
        <v>41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 s="42">
        <v>46274</v>
      </c>
      <c r="B5663">
        <v>12</v>
      </c>
      <c r="C5663" t="s">
        <v>978</v>
      </c>
      <c r="D5663" t="s">
        <v>965</v>
      </c>
      <c r="E5663">
        <v>16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 s="42">
        <v>46268</v>
      </c>
      <c r="B5664">
        <v>11</v>
      </c>
      <c r="C5664" t="s">
        <v>958</v>
      </c>
      <c r="D5664" t="s">
        <v>3</v>
      </c>
      <c r="E5664">
        <v>15</v>
      </c>
      <c r="F5664">
        <v>15</v>
      </c>
      <c r="G5664">
        <v>10</v>
      </c>
      <c r="H5664">
        <v>2</v>
      </c>
      <c r="I5664">
        <v>0</v>
      </c>
      <c r="J5664">
        <v>0</v>
      </c>
    </row>
    <row r="5665" spans="1:10" x14ac:dyDescent="0.25">
      <c r="A5665" s="42">
        <v>46274</v>
      </c>
      <c r="B5665">
        <v>12</v>
      </c>
      <c r="C5665" t="s">
        <v>1098</v>
      </c>
      <c r="D5665" t="s">
        <v>976</v>
      </c>
      <c r="E5665">
        <v>149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 s="42">
        <v>46274</v>
      </c>
      <c r="B5666">
        <v>11</v>
      </c>
      <c r="C5666" t="s">
        <v>998</v>
      </c>
      <c r="D5666" t="s">
        <v>959</v>
      </c>
      <c r="E5666">
        <v>23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 s="42">
        <v>46275</v>
      </c>
      <c r="B5667">
        <v>9</v>
      </c>
      <c r="C5667" t="s">
        <v>960</v>
      </c>
      <c r="D5667" t="s">
        <v>971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 s="42">
        <v>46276</v>
      </c>
      <c r="B5668">
        <v>16</v>
      </c>
      <c r="C5668" t="s">
        <v>958</v>
      </c>
      <c r="D5668" t="s">
        <v>975</v>
      </c>
      <c r="E5668">
        <v>2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 s="42">
        <v>46268</v>
      </c>
      <c r="B5669">
        <v>12</v>
      </c>
      <c r="C5669" t="s">
        <v>964</v>
      </c>
      <c r="D5669" t="s">
        <v>963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 s="42">
        <v>46274</v>
      </c>
      <c r="B5670">
        <v>8</v>
      </c>
      <c r="C5670" t="s">
        <v>998</v>
      </c>
      <c r="D5670" t="s">
        <v>982</v>
      </c>
      <c r="E5670">
        <v>6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 s="42">
        <v>46275</v>
      </c>
      <c r="B5671">
        <v>14</v>
      </c>
      <c r="C5671" t="s">
        <v>962</v>
      </c>
      <c r="D5671" t="s">
        <v>976</v>
      </c>
      <c r="E5671">
        <v>646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25">
      <c r="A5672" s="42">
        <v>46275</v>
      </c>
      <c r="B5672">
        <v>9</v>
      </c>
      <c r="C5672" t="s">
        <v>968</v>
      </c>
      <c r="D5672" t="s">
        <v>640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5">
      <c r="A5673" s="42">
        <v>46269</v>
      </c>
      <c r="B5673">
        <v>14</v>
      </c>
      <c r="C5673" t="s">
        <v>1098</v>
      </c>
      <c r="D5673" t="s">
        <v>640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25">
      <c r="A5674" s="42">
        <v>46275</v>
      </c>
      <c r="B5674">
        <v>9</v>
      </c>
      <c r="C5674" t="s">
        <v>960</v>
      </c>
      <c r="D5674" t="s">
        <v>976</v>
      </c>
      <c r="E5674">
        <v>499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25">
      <c r="A5675" s="42">
        <v>46274</v>
      </c>
      <c r="B5675">
        <v>10</v>
      </c>
      <c r="C5675" t="s">
        <v>966</v>
      </c>
      <c r="D5675" t="s">
        <v>959</v>
      </c>
      <c r="E5675">
        <v>87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5">
      <c r="A5676" s="42">
        <v>46275</v>
      </c>
      <c r="B5676">
        <v>11</v>
      </c>
      <c r="C5676" t="s">
        <v>972</v>
      </c>
      <c r="D5676" t="s">
        <v>3</v>
      </c>
      <c r="E5676">
        <v>8</v>
      </c>
      <c r="F5676">
        <v>8</v>
      </c>
      <c r="G5676">
        <v>3</v>
      </c>
      <c r="H5676">
        <v>4</v>
      </c>
      <c r="I5676">
        <v>0</v>
      </c>
      <c r="J5676">
        <v>0</v>
      </c>
    </row>
    <row r="5677" spans="1:10" x14ac:dyDescent="0.25">
      <c r="A5677" s="42">
        <v>46275</v>
      </c>
      <c r="B5677">
        <v>12</v>
      </c>
      <c r="C5677" t="s">
        <v>1098</v>
      </c>
      <c r="D5677" t="s">
        <v>976</v>
      </c>
      <c r="E5677">
        <v>91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25">
      <c r="A5678" s="42">
        <v>46275</v>
      </c>
      <c r="B5678">
        <v>8</v>
      </c>
      <c r="C5678" t="s">
        <v>958</v>
      </c>
      <c r="D5678" t="s">
        <v>640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 s="42">
        <v>46274</v>
      </c>
      <c r="B5679">
        <v>16</v>
      </c>
      <c r="C5679" t="s">
        <v>966</v>
      </c>
      <c r="D5679" t="s">
        <v>973</v>
      </c>
      <c r="E5679">
        <v>244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 s="42">
        <v>46269</v>
      </c>
      <c r="B5680">
        <v>9</v>
      </c>
      <c r="C5680" t="s">
        <v>986</v>
      </c>
      <c r="D5680" t="s">
        <v>969</v>
      </c>
      <c r="E5680">
        <v>1</v>
      </c>
      <c r="F5680">
        <v>1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 s="42">
        <v>46274</v>
      </c>
      <c r="B5681">
        <v>13</v>
      </c>
      <c r="C5681" t="s">
        <v>958</v>
      </c>
      <c r="D5681" t="s">
        <v>967</v>
      </c>
      <c r="E5681">
        <v>2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 s="42">
        <v>46269</v>
      </c>
      <c r="B5682">
        <v>8</v>
      </c>
      <c r="C5682" t="s">
        <v>1015</v>
      </c>
      <c r="D5682" t="s">
        <v>971</v>
      </c>
      <c r="E5682">
        <v>1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 s="42">
        <v>46267</v>
      </c>
      <c r="B5683">
        <v>13</v>
      </c>
      <c r="C5683" t="s">
        <v>999</v>
      </c>
      <c r="D5683" t="s">
        <v>640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 s="42">
        <v>46269</v>
      </c>
      <c r="B5684">
        <v>16</v>
      </c>
      <c r="C5684" t="s">
        <v>962</v>
      </c>
      <c r="D5684" t="s">
        <v>959</v>
      </c>
      <c r="E5684">
        <v>73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 s="42">
        <v>46267</v>
      </c>
      <c r="B5685">
        <v>12</v>
      </c>
      <c r="C5685" t="s">
        <v>1098</v>
      </c>
      <c r="D5685" t="s">
        <v>969</v>
      </c>
      <c r="E5685">
        <v>1</v>
      </c>
      <c r="F5685">
        <v>1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 s="42">
        <v>46268</v>
      </c>
      <c r="B5686">
        <v>13</v>
      </c>
      <c r="C5686" t="s">
        <v>972</v>
      </c>
      <c r="D5686" t="s">
        <v>973</v>
      </c>
      <c r="E5686">
        <v>4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 s="42">
        <v>46266</v>
      </c>
      <c r="B5687">
        <v>12</v>
      </c>
      <c r="C5687" t="s">
        <v>1098</v>
      </c>
      <c r="D5687" t="s">
        <v>959</v>
      </c>
      <c r="E5687">
        <v>3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 s="42">
        <v>46268</v>
      </c>
      <c r="B5688">
        <v>10</v>
      </c>
      <c r="C5688" t="s">
        <v>962</v>
      </c>
      <c r="D5688" t="s">
        <v>3</v>
      </c>
      <c r="E5688">
        <v>28</v>
      </c>
      <c r="F5688">
        <v>28</v>
      </c>
      <c r="G5688">
        <v>22</v>
      </c>
      <c r="H5688">
        <v>4</v>
      </c>
      <c r="I5688">
        <v>2</v>
      </c>
      <c r="J5688">
        <v>0</v>
      </c>
    </row>
    <row r="5689" spans="1:10" x14ac:dyDescent="0.25">
      <c r="A5689" s="42">
        <v>46267</v>
      </c>
      <c r="B5689">
        <v>9</v>
      </c>
      <c r="C5689" t="s">
        <v>972</v>
      </c>
      <c r="D5689" t="s">
        <v>982</v>
      </c>
      <c r="E5689">
        <v>3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 s="42">
        <v>46269</v>
      </c>
      <c r="B5690">
        <v>14</v>
      </c>
      <c r="C5690" t="s">
        <v>986</v>
      </c>
      <c r="D5690" t="s">
        <v>977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 s="42">
        <v>46275</v>
      </c>
      <c r="B5691">
        <v>14</v>
      </c>
      <c r="C5691" t="s">
        <v>968</v>
      </c>
      <c r="D5691" t="s">
        <v>965</v>
      </c>
      <c r="E5691">
        <v>16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 s="42">
        <v>46267</v>
      </c>
      <c r="B5692">
        <v>10</v>
      </c>
      <c r="C5692" t="s">
        <v>978</v>
      </c>
      <c r="D5692" t="s">
        <v>963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 s="42">
        <v>46273</v>
      </c>
      <c r="B5693">
        <v>16</v>
      </c>
      <c r="C5693" t="s">
        <v>958</v>
      </c>
      <c r="D5693" t="s">
        <v>975</v>
      </c>
      <c r="E5693">
        <v>4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 s="42">
        <v>46275</v>
      </c>
      <c r="B5694">
        <v>13</v>
      </c>
      <c r="C5694" t="s">
        <v>962</v>
      </c>
      <c r="D5694" t="s">
        <v>640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 s="42">
        <v>46275</v>
      </c>
      <c r="B5695">
        <v>12</v>
      </c>
      <c r="C5695" t="s">
        <v>986</v>
      </c>
      <c r="D5695" t="s">
        <v>640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 s="42">
        <v>46269</v>
      </c>
      <c r="B5696">
        <v>10</v>
      </c>
      <c r="C5696" t="s">
        <v>966</v>
      </c>
      <c r="D5696" t="s">
        <v>961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 s="42">
        <v>46266</v>
      </c>
      <c r="B5697">
        <v>16</v>
      </c>
      <c r="C5697" t="s">
        <v>986</v>
      </c>
      <c r="D5697" t="s">
        <v>970</v>
      </c>
      <c r="E5697">
        <v>42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 s="42">
        <v>46266</v>
      </c>
      <c r="B5698">
        <v>16</v>
      </c>
      <c r="C5698" t="s">
        <v>1098</v>
      </c>
      <c r="D5698" t="s">
        <v>973</v>
      </c>
      <c r="E5698">
        <v>112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5">
      <c r="A5699" s="42">
        <v>46275</v>
      </c>
      <c r="B5699">
        <v>9</v>
      </c>
      <c r="C5699" t="s">
        <v>1015</v>
      </c>
      <c r="D5699" t="s">
        <v>983</v>
      </c>
      <c r="E5699">
        <v>1</v>
      </c>
      <c r="F5699">
        <v>1</v>
      </c>
      <c r="G5699">
        <v>0</v>
      </c>
      <c r="H5699">
        <v>0</v>
      </c>
      <c r="I5699">
        <v>0</v>
      </c>
      <c r="J5699">
        <v>0</v>
      </c>
    </row>
    <row r="5700" spans="1:10" x14ac:dyDescent="0.25">
      <c r="A5700" s="42">
        <v>46275</v>
      </c>
      <c r="B5700">
        <v>10</v>
      </c>
      <c r="C5700" t="s">
        <v>962</v>
      </c>
      <c r="D5700" t="s">
        <v>3</v>
      </c>
      <c r="E5700">
        <v>46</v>
      </c>
      <c r="F5700">
        <v>46</v>
      </c>
      <c r="G5700">
        <v>34</v>
      </c>
      <c r="H5700">
        <v>10</v>
      </c>
      <c r="I5700">
        <v>3</v>
      </c>
      <c r="J5700">
        <v>2</v>
      </c>
    </row>
    <row r="5701" spans="1:10" x14ac:dyDescent="0.25">
      <c r="A5701" s="42">
        <v>46276</v>
      </c>
      <c r="B5701">
        <v>16</v>
      </c>
      <c r="C5701" t="s">
        <v>1015</v>
      </c>
      <c r="D5701" t="s">
        <v>974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 s="42">
        <v>46275</v>
      </c>
      <c r="B5702">
        <v>16</v>
      </c>
      <c r="C5702" t="s">
        <v>972</v>
      </c>
      <c r="D5702" t="s">
        <v>959</v>
      </c>
      <c r="E5702">
        <v>13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 s="42">
        <v>46266</v>
      </c>
      <c r="B5703">
        <v>14</v>
      </c>
      <c r="C5703" t="s">
        <v>998</v>
      </c>
      <c r="D5703" t="s">
        <v>967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 s="42">
        <v>46268</v>
      </c>
      <c r="B5704">
        <v>14</v>
      </c>
      <c r="C5704" t="s">
        <v>986</v>
      </c>
      <c r="D5704" t="s">
        <v>979</v>
      </c>
      <c r="E5704">
        <v>4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 s="42">
        <v>46267</v>
      </c>
      <c r="B5705">
        <v>8</v>
      </c>
      <c r="C5705" t="s">
        <v>999</v>
      </c>
      <c r="D5705" t="s">
        <v>977</v>
      </c>
      <c r="E5705">
        <v>4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 s="42">
        <v>46267</v>
      </c>
      <c r="B5706">
        <v>15</v>
      </c>
      <c r="C5706" t="s">
        <v>978</v>
      </c>
      <c r="D5706" t="s">
        <v>640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 s="42">
        <v>46266</v>
      </c>
      <c r="B5707">
        <v>12</v>
      </c>
      <c r="C5707" t="s">
        <v>958</v>
      </c>
      <c r="D5707" t="s">
        <v>977</v>
      </c>
      <c r="E5707">
        <v>4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25">
      <c r="A5708" s="42">
        <v>46275</v>
      </c>
      <c r="B5708">
        <v>11</v>
      </c>
      <c r="C5708" t="s">
        <v>966</v>
      </c>
      <c r="D5708" t="s">
        <v>965</v>
      </c>
      <c r="E5708">
        <v>73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25">
      <c r="A5709" s="42">
        <v>46274</v>
      </c>
      <c r="B5709">
        <v>12</v>
      </c>
      <c r="C5709" t="s">
        <v>960</v>
      </c>
      <c r="D5709" t="s">
        <v>961</v>
      </c>
      <c r="E5709">
        <v>3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 s="42">
        <v>46268</v>
      </c>
      <c r="B5710">
        <v>16</v>
      </c>
      <c r="C5710" t="s">
        <v>1098</v>
      </c>
      <c r="D5710" t="s">
        <v>967</v>
      </c>
      <c r="E5710">
        <v>11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 s="42">
        <v>46267</v>
      </c>
      <c r="B5711">
        <v>10</v>
      </c>
      <c r="C5711" t="s">
        <v>1085</v>
      </c>
      <c r="D5711" t="s">
        <v>985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 s="42">
        <v>46276</v>
      </c>
      <c r="B5712">
        <v>8</v>
      </c>
      <c r="C5712" t="s">
        <v>1015</v>
      </c>
      <c r="D5712" t="s">
        <v>975</v>
      </c>
      <c r="E5712">
        <v>2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 s="42">
        <v>46268</v>
      </c>
      <c r="B5713">
        <v>16</v>
      </c>
      <c r="C5713" t="s">
        <v>986</v>
      </c>
      <c r="D5713" t="s">
        <v>970</v>
      </c>
      <c r="E5713">
        <v>13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 s="42">
        <v>46268</v>
      </c>
      <c r="B5714">
        <v>15</v>
      </c>
      <c r="C5714" t="s">
        <v>962</v>
      </c>
      <c r="D5714" t="s">
        <v>982</v>
      </c>
      <c r="E5714">
        <v>260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 s="42">
        <v>46269</v>
      </c>
      <c r="B5715">
        <v>13</v>
      </c>
      <c r="C5715" t="s">
        <v>1015</v>
      </c>
      <c r="D5715" t="s">
        <v>959</v>
      </c>
      <c r="E5715">
        <v>1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 s="42">
        <v>46268</v>
      </c>
      <c r="B5716">
        <v>11</v>
      </c>
      <c r="C5716" t="s">
        <v>998</v>
      </c>
      <c r="D5716" t="s">
        <v>982</v>
      </c>
      <c r="E5716">
        <v>83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 s="42">
        <v>46268</v>
      </c>
      <c r="B5717">
        <v>13</v>
      </c>
      <c r="C5717" t="s">
        <v>962</v>
      </c>
      <c r="D5717" t="s">
        <v>982</v>
      </c>
      <c r="E5717">
        <v>54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 s="42">
        <v>46266</v>
      </c>
      <c r="B5718">
        <v>11</v>
      </c>
      <c r="C5718" t="s">
        <v>999</v>
      </c>
      <c r="D5718" t="s">
        <v>965</v>
      </c>
      <c r="E5718">
        <v>20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 s="42">
        <v>46267</v>
      </c>
      <c r="B5719">
        <v>16</v>
      </c>
      <c r="C5719" t="s">
        <v>972</v>
      </c>
      <c r="D5719" t="s">
        <v>976</v>
      </c>
      <c r="E5719">
        <v>335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25">
      <c r="A5720" s="42">
        <v>46266</v>
      </c>
      <c r="B5720">
        <v>10</v>
      </c>
      <c r="C5720" t="s">
        <v>958</v>
      </c>
      <c r="D5720" t="s">
        <v>3</v>
      </c>
      <c r="E5720">
        <v>16</v>
      </c>
      <c r="F5720">
        <v>16</v>
      </c>
      <c r="G5720">
        <v>10</v>
      </c>
      <c r="H5720">
        <v>4</v>
      </c>
      <c r="I5720">
        <v>0</v>
      </c>
      <c r="J5720">
        <v>0</v>
      </c>
    </row>
    <row r="5721" spans="1:10" x14ac:dyDescent="0.25">
      <c r="A5721" s="42">
        <v>46276</v>
      </c>
      <c r="B5721">
        <v>10</v>
      </c>
      <c r="C5721" t="s">
        <v>1098</v>
      </c>
      <c r="D5721" t="s">
        <v>967</v>
      </c>
      <c r="E5721">
        <v>21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25">
      <c r="A5722" s="42">
        <v>46269</v>
      </c>
      <c r="B5722">
        <v>11</v>
      </c>
      <c r="C5722" t="s">
        <v>1015</v>
      </c>
      <c r="D5722" t="s">
        <v>967</v>
      </c>
      <c r="E5722">
        <v>5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 s="42">
        <v>46269</v>
      </c>
      <c r="B5723">
        <v>11</v>
      </c>
      <c r="C5723" t="s">
        <v>972</v>
      </c>
      <c r="D5723" t="s">
        <v>3</v>
      </c>
      <c r="E5723">
        <v>10</v>
      </c>
      <c r="F5723">
        <v>10</v>
      </c>
      <c r="G5723">
        <v>9</v>
      </c>
      <c r="H5723">
        <v>0</v>
      </c>
      <c r="I5723">
        <v>0</v>
      </c>
      <c r="J5723">
        <v>0</v>
      </c>
    </row>
    <row r="5724" spans="1:10" x14ac:dyDescent="0.25">
      <c r="A5724" s="42">
        <v>46276</v>
      </c>
      <c r="B5724">
        <v>8</v>
      </c>
      <c r="C5724" t="s">
        <v>962</v>
      </c>
      <c r="D5724" t="s">
        <v>975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 s="42">
        <v>46267</v>
      </c>
      <c r="B5725">
        <v>15</v>
      </c>
      <c r="C5725" t="s">
        <v>966</v>
      </c>
      <c r="D5725" t="s">
        <v>970</v>
      </c>
      <c r="E5725">
        <v>58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25">
      <c r="A5726" s="42">
        <v>46275</v>
      </c>
      <c r="B5726">
        <v>11</v>
      </c>
      <c r="C5726" t="s">
        <v>978</v>
      </c>
      <c r="D5726" t="s">
        <v>977</v>
      </c>
      <c r="E5726">
        <v>274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 s="42">
        <v>46276</v>
      </c>
      <c r="B5727">
        <v>14</v>
      </c>
      <c r="C5727" t="s">
        <v>972</v>
      </c>
      <c r="D5727" t="s">
        <v>976</v>
      </c>
      <c r="E5727">
        <v>56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 s="42">
        <v>46269</v>
      </c>
      <c r="B5728">
        <v>15</v>
      </c>
      <c r="C5728" t="s">
        <v>964</v>
      </c>
      <c r="D5728" t="s">
        <v>979</v>
      </c>
      <c r="E5728">
        <v>20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 s="42">
        <v>46275</v>
      </c>
      <c r="B5729">
        <v>15</v>
      </c>
      <c r="C5729" t="s">
        <v>1098</v>
      </c>
      <c r="D5729" t="s">
        <v>970</v>
      </c>
      <c r="E5729">
        <v>4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 s="42">
        <v>46267</v>
      </c>
      <c r="B5730">
        <v>11</v>
      </c>
      <c r="C5730" t="s">
        <v>999</v>
      </c>
      <c r="D5730" t="s">
        <v>971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 s="42">
        <v>46273</v>
      </c>
      <c r="B5731">
        <v>12</v>
      </c>
      <c r="C5731" t="s">
        <v>1098</v>
      </c>
      <c r="D5731" t="s">
        <v>983</v>
      </c>
      <c r="E5731">
        <v>1</v>
      </c>
      <c r="F5731">
        <v>1</v>
      </c>
      <c r="G5731">
        <v>0</v>
      </c>
      <c r="H5731">
        <v>0</v>
      </c>
      <c r="I5731">
        <v>0</v>
      </c>
      <c r="J5731">
        <v>0</v>
      </c>
    </row>
    <row r="5732" spans="1:10" x14ac:dyDescent="0.25">
      <c r="A5732" s="42">
        <v>46267</v>
      </c>
      <c r="B5732">
        <v>11</v>
      </c>
      <c r="C5732" t="s">
        <v>1001</v>
      </c>
      <c r="D5732" t="s">
        <v>973</v>
      </c>
      <c r="E5732">
        <v>27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25">
      <c r="A5733" s="42">
        <v>46275</v>
      </c>
      <c r="B5733">
        <v>8</v>
      </c>
      <c r="C5733" t="s">
        <v>958</v>
      </c>
      <c r="D5733" t="s">
        <v>982</v>
      </c>
      <c r="E5733">
        <v>149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 s="42">
        <v>46267</v>
      </c>
      <c r="B5734">
        <v>16</v>
      </c>
      <c r="C5734" t="s">
        <v>1098</v>
      </c>
      <c r="D5734" t="s">
        <v>3</v>
      </c>
      <c r="E5734">
        <v>19</v>
      </c>
      <c r="F5734">
        <v>19</v>
      </c>
      <c r="G5734">
        <v>11</v>
      </c>
      <c r="H5734">
        <v>8</v>
      </c>
      <c r="I5734">
        <v>0</v>
      </c>
      <c r="J5734">
        <v>0</v>
      </c>
    </row>
    <row r="5735" spans="1:10" x14ac:dyDescent="0.25">
      <c r="A5735" s="42">
        <v>46268</v>
      </c>
      <c r="B5735">
        <v>9</v>
      </c>
      <c r="C5735" t="s">
        <v>1001</v>
      </c>
      <c r="D5735" t="s">
        <v>976</v>
      </c>
      <c r="E5735">
        <v>144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 s="42">
        <v>46266</v>
      </c>
      <c r="B5736">
        <v>9</v>
      </c>
      <c r="C5736" t="s">
        <v>1085</v>
      </c>
      <c r="D5736" t="s">
        <v>977</v>
      </c>
      <c r="E5736">
        <v>1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 s="42">
        <v>46276</v>
      </c>
      <c r="B5737">
        <v>13</v>
      </c>
      <c r="C5737" t="s">
        <v>964</v>
      </c>
      <c r="D5737" t="s">
        <v>971</v>
      </c>
      <c r="E5737">
        <v>2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 s="42">
        <v>46273</v>
      </c>
      <c r="B5738">
        <v>9</v>
      </c>
      <c r="C5738" t="s">
        <v>1015</v>
      </c>
      <c r="D5738" t="s">
        <v>980</v>
      </c>
      <c r="E5738">
        <v>1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 s="42">
        <v>46267</v>
      </c>
      <c r="B5739">
        <v>16</v>
      </c>
      <c r="C5739" t="s">
        <v>958</v>
      </c>
      <c r="D5739" t="s">
        <v>967</v>
      </c>
      <c r="E5739">
        <v>392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 s="42">
        <v>46266</v>
      </c>
      <c r="B5740">
        <v>8</v>
      </c>
      <c r="C5740" t="s">
        <v>1098</v>
      </c>
      <c r="D5740" t="s">
        <v>971</v>
      </c>
      <c r="E5740">
        <v>1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 s="42">
        <v>46267</v>
      </c>
      <c r="B5741">
        <v>11</v>
      </c>
      <c r="C5741" t="s">
        <v>966</v>
      </c>
      <c r="D5741" t="s">
        <v>963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 s="42">
        <v>46266</v>
      </c>
      <c r="B5742">
        <v>10</v>
      </c>
      <c r="C5742" t="s">
        <v>966</v>
      </c>
      <c r="D5742" t="s">
        <v>970</v>
      </c>
      <c r="E5742">
        <v>9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 s="42">
        <v>46274</v>
      </c>
      <c r="B5743">
        <v>12</v>
      </c>
      <c r="C5743" t="s">
        <v>986</v>
      </c>
      <c r="D5743" t="s">
        <v>976</v>
      </c>
      <c r="E5743">
        <v>198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 s="42">
        <v>46266</v>
      </c>
      <c r="B5744">
        <v>16</v>
      </c>
      <c r="C5744" t="s">
        <v>964</v>
      </c>
      <c r="D5744" t="s">
        <v>982</v>
      </c>
      <c r="E5744">
        <v>383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25">
      <c r="A5745" s="42">
        <v>46269</v>
      </c>
      <c r="B5745">
        <v>16</v>
      </c>
      <c r="C5745" t="s">
        <v>978</v>
      </c>
      <c r="D5745" t="s">
        <v>970</v>
      </c>
      <c r="E5745">
        <v>8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5">
      <c r="A5746" s="42">
        <v>46275</v>
      </c>
      <c r="B5746">
        <v>16</v>
      </c>
      <c r="C5746" t="s">
        <v>1098</v>
      </c>
      <c r="D5746" t="s">
        <v>3</v>
      </c>
      <c r="E5746">
        <v>4</v>
      </c>
      <c r="F5746">
        <v>4</v>
      </c>
      <c r="G5746">
        <v>4</v>
      </c>
      <c r="H5746">
        <v>0</v>
      </c>
      <c r="I5746">
        <v>0</v>
      </c>
      <c r="J5746">
        <v>0</v>
      </c>
    </row>
    <row r="5747" spans="1:10" x14ac:dyDescent="0.25">
      <c r="A5747" s="42">
        <v>46269</v>
      </c>
      <c r="B5747">
        <v>12</v>
      </c>
      <c r="C5747" t="s">
        <v>962</v>
      </c>
      <c r="D5747" t="s">
        <v>640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 s="42">
        <v>46268</v>
      </c>
      <c r="B5748">
        <v>13</v>
      </c>
      <c r="C5748" t="s">
        <v>968</v>
      </c>
      <c r="D5748" t="s">
        <v>640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 s="42">
        <v>46266</v>
      </c>
      <c r="B5749">
        <v>14</v>
      </c>
      <c r="C5749" t="s">
        <v>1098</v>
      </c>
      <c r="D5749" t="s">
        <v>969</v>
      </c>
      <c r="E5749">
        <v>1</v>
      </c>
      <c r="F5749">
        <v>1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 s="42">
        <v>46274</v>
      </c>
      <c r="B5750">
        <v>9</v>
      </c>
      <c r="C5750" t="s">
        <v>978</v>
      </c>
      <c r="D5750" t="s">
        <v>980</v>
      </c>
      <c r="E5750">
        <v>8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 s="42">
        <v>46275</v>
      </c>
      <c r="B5751">
        <v>10</v>
      </c>
      <c r="C5751" t="s">
        <v>972</v>
      </c>
      <c r="D5751" t="s">
        <v>971</v>
      </c>
      <c r="E5751">
        <v>4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 s="42">
        <v>46268</v>
      </c>
      <c r="B5752">
        <v>15</v>
      </c>
      <c r="C5752" t="s">
        <v>968</v>
      </c>
      <c r="D5752" t="s">
        <v>976</v>
      </c>
      <c r="E5752">
        <v>600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 s="42">
        <v>46269</v>
      </c>
      <c r="B5753">
        <v>10</v>
      </c>
      <c r="C5753" t="s">
        <v>962</v>
      </c>
      <c r="D5753" t="s">
        <v>640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 s="42">
        <v>46268</v>
      </c>
      <c r="B5754">
        <v>16</v>
      </c>
      <c r="C5754" t="s">
        <v>964</v>
      </c>
      <c r="D5754" t="s">
        <v>973</v>
      </c>
      <c r="E5754">
        <v>540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 s="42">
        <v>46269</v>
      </c>
      <c r="B5755">
        <v>9</v>
      </c>
      <c r="C5755" t="s">
        <v>964</v>
      </c>
      <c r="D5755" t="s">
        <v>959</v>
      </c>
      <c r="E5755">
        <v>112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 s="42">
        <v>46267</v>
      </c>
      <c r="B5756">
        <v>14</v>
      </c>
      <c r="C5756" t="s">
        <v>1001</v>
      </c>
      <c r="D5756" t="s">
        <v>970</v>
      </c>
      <c r="E5756">
        <v>2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 s="42">
        <v>46269</v>
      </c>
      <c r="B5757">
        <v>9</v>
      </c>
      <c r="C5757" t="s">
        <v>962</v>
      </c>
      <c r="D5757" t="s">
        <v>973</v>
      </c>
      <c r="E5757">
        <v>143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 s="42">
        <v>46269</v>
      </c>
      <c r="B5758">
        <v>13</v>
      </c>
      <c r="C5758" t="s">
        <v>962</v>
      </c>
      <c r="D5758" t="s">
        <v>967</v>
      </c>
      <c r="E5758">
        <v>77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 s="42">
        <v>46268</v>
      </c>
      <c r="B5759">
        <v>16</v>
      </c>
      <c r="C5759" t="s">
        <v>962</v>
      </c>
      <c r="D5759" t="s">
        <v>973</v>
      </c>
      <c r="E5759">
        <v>208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 s="42">
        <v>46268</v>
      </c>
      <c r="B5760">
        <v>15</v>
      </c>
      <c r="C5760" t="s">
        <v>972</v>
      </c>
      <c r="D5760" t="s">
        <v>982</v>
      </c>
      <c r="E5760">
        <v>42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 s="42">
        <v>46276</v>
      </c>
      <c r="B5761">
        <v>9</v>
      </c>
      <c r="C5761" t="s">
        <v>1098</v>
      </c>
      <c r="D5761" t="s">
        <v>975</v>
      </c>
      <c r="E5761">
        <v>1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 s="42">
        <v>46274</v>
      </c>
      <c r="B5762">
        <v>10</v>
      </c>
      <c r="C5762" t="s">
        <v>958</v>
      </c>
      <c r="D5762" t="s">
        <v>640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 s="42">
        <v>46268</v>
      </c>
      <c r="B5763">
        <v>14</v>
      </c>
      <c r="C5763" t="s">
        <v>1098</v>
      </c>
      <c r="D5763" t="s">
        <v>976</v>
      </c>
      <c r="E5763">
        <v>259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 s="42">
        <v>46274</v>
      </c>
      <c r="B5764">
        <v>9</v>
      </c>
      <c r="C5764" t="s">
        <v>962</v>
      </c>
      <c r="D5764" t="s">
        <v>640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 s="42">
        <v>46267</v>
      </c>
      <c r="B5765">
        <v>11</v>
      </c>
      <c r="C5765" t="s">
        <v>1000</v>
      </c>
      <c r="D5765" t="s">
        <v>640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 s="42">
        <v>46268</v>
      </c>
      <c r="B5766">
        <v>10</v>
      </c>
      <c r="C5766" t="s">
        <v>1001</v>
      </c>
      <c r="D5766" t="s">
        <v>959</v>
      </c>
      <c r="E5766">
        <v>2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 s="42">
        <v>46273</v>
      </c>
      <c r="B5767">
        <v>11</v>
      </c>
      <c r="C5767" t="s">
        <v>958</v>
      </c>
      <c r="D5767" t="s">
        <v>982</v>
      </c>
      <c r="E5767">
        <v>488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 s="42">
        <v>46275</v>
      </c>
      <c r="B5768">
        <v>13</v>
      </c>
      <c r="C5768" t="s">
        <v>964</v>
      </c>
      <c r="D5768" t="s">
        <v>982</v>
      </c>
      <c r="E5768">
        <v>2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25">
      <c r="A5769" s="42">
        <v>46275</v>
      </c>
      <c r="B5769">
        <v>8</v>
      </c>
      <c r="C5769" t="s">
        <v>960</v>
      </c>
      <c r="D5769" t="s">
        <v>981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25">
      <c r="A5770" s="42">
        <v>46274</v>
      </c>
      <c r="B5770">
        <v>10</v>
      </c>
      <c r="C5770" t="s">
        <v>958</v>
      </c>
      <c r="D5770" t="s">
        <v>971</v>
      </c>
      <c r="E5770">
        <v>13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25">
      <c r="A5771" s="42">
        <v>46274</v>
      </c>
      <c r="B5771">
        <v>8</v>
      </c>
      <c r="C5771" t="s">
        <v>958</v>
      </c>
      <c r="D5771" t="s">
        <v>965</v>
      </c>
      <c r="E5771">
        <v>40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25">
      <c r="A5772" s="42">
        <v>46268</v>
      </c>
      <c r="B5772">
        <v>9</v>
      </c>
      <c r="C5772" t="s">
        <v>986</v>
      </c>
      <c r="D5772" t="s">
        <v>981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 s="42">
        <v>46266</v>
      </c>
      <c r="B5773">
        <v>16</v>
      </c>
      <c r="C5773" t="s">
        <v>1098</v>
      </c>
      <c r="D5773" t="s">
        <v>3</v>
      </c>
      <c r="E5773">
        <v>12</v>
      </c>
      <c r="F5773">
        <v>12</v>
      </c>
      <c r="G5773">
        <v>10</v>
      </c>
      <c r="H5773">
        <v>2</v>
      </c>
      <c r="I5773">
        <v>0</v>
      </c>
      <c r="J5773">
        <v>0</v>
      </c>
    </row>
    <row r="5774" spans="1:10" x14ac:dyDescent="0.25">
      <c r="A5774" s="42">
        <v>46273</v>
      </c>
      <c r="B5774">
        <v>11</v>
      </c>
      <c r="C5774" t="s">
        <v>962</v>
      </c>
      <c r="D5774" t="s">
        <v>976</v>
      </c>
      <c r="E5774">
        <v>254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25">
      <c r="A5775" s="42">
        <v>46267</v>
      </c>
      <c r="B5775">
        <v>13</v>
      </c>
      <c r="C5775" t="s">
        <v>966</v>
      </c>
      <c r="D5775" t="s">
        <v>976</v>
      </c>
      <c r="E5775">
        <v>30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25">
      <c r="A5776" s="42">
        <v>46268</v>
      </c>
      <c r="B5776">
        <v>10</v>
      </c>
      <c r="C5776" t="s">
        <v>1098</v>
      </c>
      <c r="D5776" t="s">
        <v>982</v>
      </c>
      <c r="E5776">
        <v>117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 s="42">
        <v>46269</v>
      </c>
      <c r="B5777">
        <v>9</v>
      </c>
      <c r="C5777" t="s">
        <v>958</v>
      </c>
      <c r="D5777" t="s">
        <v>979</v>
      </c>
      <c r="E5777">
        <v>4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25">
      <c r="A5778" s="42">
        <v>46273</v>
      </c>
      <c r="B5778">
        <v>12</v>
      </c>
      <c r="C5778" t="s">
        <v>978</v>
      </c>
      <c r="D5778" t="s">
        <v>980</v>
      </c>
      <c r="E5778">
        <v>11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25">
      <c r="A5779" s="42">
        <v>46266</v>
      </c>
      <c r="B5779">
        <v>11</v>
      </c>
      <c r="C5779" t="s">
        <v>1085</v>
      </c>
      <c r="D5779" t="s">
        <v>967</v>
      </c>
      <c r="E5779">
        <v>49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25">
      <c r="A5780" s="42">
        <v>46266</v>
      </c>
      <c r="B5780">
        <v>14</v>
      </c>
      <c r="C5780" t="s">
        <v>962</v>
      </c>
      <c r="D5780" t="s">
        <v>973</v>
      </c>
      <c r="E5780">
        <v>264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25">
      <c r="A5781" s="42">
        <v>46268</v>
      </c>
      <c r="B5781">
        <v>15</v>
      </c>
      <c r="C5781" t="s">
        <v>972</v>
      </c>
      <c r="D5781" t="s">
        <v>963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 s="42">
        <v>46273</v>
      </c>
      <c r="B5782">
        <v>17</v>
      </c>
      <c r="C5782" t="s">
        <v>978</v>
      </c>
      <c r="D5782" t="s">
        <v>973</v>
      </c>
      <c r="E5782">
        <v>3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 s="42">
        <v>46274</v>
      </c>
      <c r="B5783">
        <v>16</v>
      </c>
      <c r="C5783" t="s">
        <v>964</v>
      </c>
      <c r="D5783" t="s">
        <v>980</v>
      </c>
      <c r="E5783">
        <v>5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 s="42">
        <v>46267</v>
      </c>
      <c r="B5784">
        <v>8</v>
      </c>
      <c r="C5784" t="s">
        <v>978</v>
      </c>
      <c r="D5784" t="s">
        <v>963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 s="42">
        <v>46267</v>
      </c>
      <c r="B5785">
        <v>15</v>
      </c>
      <c r="C5785" t="s">
        <v>986</v>
      </c>
      <c r="D5785" t="s">
        <v>976</v>
      </c>
      <c r="E5785">
        <v>1726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 s="42">
        <v>46273</v>
      </c>
      <c r="B5786">
        <v>11</v>
      </c>
      <c r="C5786" t="s">
        <v>1015</v>
      </c>
      <c r="D5786" t="s">
        <v>640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 s="42">
        <v>46266</v>
      </c>
      <c r="B5787">
        <v>9</v>
      </c>
      <c r="C5787" t="s">
        <v>972</v>
      </c>
      <c r="D5787" t="s">
        <v>976</v>
      </c>
      <c r="E5787">
        <v>33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 s="42">
        <v>46273</v>
      </c>
      <c r="B5788">
        <v>15</v>
      </c>
      <c r="C5788" t="s">
        <v>998</v>
      </c>
      <c r="D5788" t="s">
        <v>640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 s="42">
        <v>46275</v>
      </c>
      <c r="B5789">
        <v>10</v>
      </c>
      <c r="C5789" t="s">
        <v>960</v>
      </c>
      <c r="D5789" t="s">
        <v>982</v>
      </c>
      <c r="E5789">
        <v>314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 s="42">
        <v>46274</v>
      </c>
      <c r="B5790">
        <v>11</v>
      </c>
      <c r="C5790" t="s">
        <v>958</v>
      </c>
      <c r="D5790" t="s">
        <v>969</v>
      </c>
      <c r="E5790">
        <v>1</v>
      </c>
      <c r="F5790">
        <v>1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 s="42">
        <v>46273</v>
      </c>
      <c r="B5791">
        <v>14</v>
      </c>
      <c r="C5791" t="s">
        <v>962</v>
      </c>
      <c r="D5791" t="s">
        <v>980</v>
      </c>
      <c r="E5791">
        <v>24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25">
      <c r="A5792" s="42">
        <v>46267</v>
      </c>
      <c r="B5792">
        <v>14</v>
      </c>
      <c r="C5792" t="s">
        <v>962</v>
      </c>
      <c r="D5792" t="s">
        <v>975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25">
      <c r="A5793" s="42">
        <v>46269</v>
      </c>
      <c r="B5793">
        <v>13</v>
      </c>
      <c r="C5793" t="s">
        <v>1098</v>
      </c>
      <c r="D5793" t="s">
        <v>967</v>
      </c>
      <c r="E5793">
        <v>23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25">
      <c r="A5794" s="42">
        <v>46275</v>
      </c>
      <c r="B5794">
        <v>12</v>
      </c>
      <c r="C5794" t="s">
        <v>964</v>
      </c>
      <c r="D5794" t="s">
        <v>977</v>
      </c>
      <c r="E5794">
        <v>8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5">
      <c r="A5795" s="42">
        <v>46268</v>
      </c>
      <c r="B5795">
        <v>8</v>
      </c>
      <c r="C5795" t="s">
        <v>964</v>
      </c>
      <c r="D5795" t="s">
        <v>963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5">
      <c r="A5796" s="42">
        <v>46268</v>
      </c>
      <c r="B5796">
        <v>11</v>
      </c>
      <c r="C5796" t="s">
        <v>1000</v>
      </c>
      <c r="D5796" t="s">
        <v>973</v>
      </c>
      <c r="E5796">
        <v>5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5">
      <c r="A5797" s="42">
        <v>46267</v>
      </c>
      <c r="B5797">
        <v>11</v>
      </c>
      <c r="C5797" t="s">
        <v>1001</v>
      </c>
      <c r="D5797" t="s">
        <v>959</v>
      </c>
      <c r="E5797">
        <v>7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25">
      <c r="A5798" s="42">
        <v>46276</v>
      </c>
      <c r="B5798">
        <v>10</v>
      </c>
      <c r="C5798" t="s">
        <v>978</v>
      </c>
      <c r="D5798" t="s">
        <v>959</v>
      </c>
      <c r="E5798">
        <v>162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 s="42">
        <v>46276</v>
      </c>
      <c r="B5799">
        <v>13</v>
      </c>
      <c r="C5799" t="s">
        <v>986</v>
      </c>
      <c r="D5799" t="s">
        <v>970</v>
      </c>
      <c r="E5799">
        <v>2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5">
      <c r="A5800" s="42">
        <v>46266</v>
      </c>
      <c r="B5800">
        <v>8</v>
      </c>
      <c r="C5800" t="s">
        <v>998</v>
      </c>
      <c r="D5800" t="s">
        <v>965</v>
      </c>
      <c r="E5800">
        <v>12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5">
      <c r="A5801" s="42">
        <v>46267</v>
      </c>
      <c r="B5801">
        <v>9</v>
      </c>
      <c r="C5801" t="s">
        <v>958</v>
      </c>
      <c r="D5801" t="s">
        <v>970</v>
      </c>
      <c r="E5801">
        <v>14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5">
      <c r="A5802" s="42">
        <v>46273</v>
      </c>
      <c r="B5802">
        <v>15</v>
      </c>
      <c r="C5802" t="s">
        <v>958</v>
      </c>
      <c r="D5802" t="s">
        <v>965</v>
      </c>
      <c r="E5802">
        <v>158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 s="42">
        <v>46276</v>
      </c>
      <c r="B5803">
        <v>12</v>
      </c>
      <c r="C5803" t="s">
        <v>968</v>
      </c>
      <c r="D5803" t="s">
        <v>965</v>
      </c>
      <c r="E5803">
        <v>13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25">
      <c r="A5804" s="42">
        <v>46268</v>
      </c>
      <c r="B5804">
        <v>10</v>
      </c>
      <c r="C5804" t="s">
        <v>999</v>
      </c>
      <c r="D5804" t="s">
        <v>980</v>
      </c>
      <c r="E5804">
        <v>2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 s="42">
        <v>46275</v>
      </c>
      <c r="B5805">
        <v>13</v>
      </c>
      <c r="C5805" t="s">
        <v>986</v>
      </c>
      <c r="D5805" t="s">
        <v>963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 s="42">
        <v>46268</v>
      </c>
      <c r="B5806">
        <v>9</v>
      </c>
      <c r="C5806" t="s">
        <v>962</v>
      </c>
      <c r="D5806" t="s">
        <v>965</v>
      </c>
      <c r="E5806">
        <v>65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 s="42">
        <v>46268</v>
      </c>
      <c r="B5807">
        <v>12</v>
      </c>
      <c r="C5807" t="s">
        <v>964</v>
      </c>
      <c r="D5807" t="s">
        <v>977</v>
      </c>
      <c r="E5807">
        <v>6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 s="42">
        <v>46275</v>
      </c>
      <c r="B5808">
        <v>9</v>
      </c>
      <c r="C5808" t="s">
        <v>1015</v>
      </c>
      <c r="D5808" t="s">
        <v>969</v>
      </c>
      <c r="E5808">
        <v>1</v>
      </c>
      <c r="F5808">
        <v>1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 s="42">
        <v>46267</v>
      </c>
      <c r="B5809">
        <v>13</v>
      </c>
      <c r="C5809" t="s">
        <v>978</v>
      </c>
      <c r="D5809" t="s">
        <v>963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 s="42">
        <v>46266</v>
      </c>
      <c r="B5810">
        <v>8</v>
      </c>
      <c r="C5810" t="s">
        <v>978</v>
      </c>
      <c r="D5810" t="s">
        <v>970</v>
      </c>
      <c r="E5810">
        <v>10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 s="42">
        <v>46268</v>
      </c>
      <c r="B5811">
        <v>14</v>
      </c>
      <c r="C5811" t="s">
        <v>968</v>
      </c>
      <c r="D5811" t="s">
        <v>965</v>
      </c>
      <c r="E5811">
        <v>96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 s="42">
        <v>46276</v>
      </c>
      <c r="B5812">
        <v>10</v>
      </c>
      <c r="C5812" t="s">
        <v>1015</v>
      </c>
      <c r="D5812" t="s">
        <v>974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 s="42">
        <v>46273</v>
      </c>
      <c r="B5813">
        <v>11</v>
      </c>
      <c r="C5813" t="s">
        <v>972</v>
      </c>
      <c r="D5813" t="s">
        <v>980</v>
      </c>
      <c r="E5813">
        <v>5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 s="42">
        <v>46274</v>
      </c>
      <c r="B5814">
        <v>16</v>
      </c>
      <c r="C5814" t="s">
        <v>962</v>
      </c>
      <c r="D5814" t="s">
        <v>967</v>
      </c>
      <c r="E5814">
        <v>407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 s="42">
        <v>46267</v>
      </c>
      <c r="B5815">
        <v>10</v>
      </c>
      <c r="C5815" t="s">
        <v>986</v>
      </c>
      <c r="D5815" t="s">
        <v>959</v>
      </c>
      <c r="E5815">
        <v>46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 s="42">
        <v>46267</v>
      </c>
      <c r="B5816">
        <v>11</v>
      </c>
      <c r="C5816" t="s">
        <v>1085</v>
      </c>
      <c r="D5816" t="s">
        <v>969</v>
      </c>
      <c r="E5816">
        <v>1</v>
      </c>
      <c r="F5816">
        <v>1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 s="42">
        <v>46266</v>
      </c>
      <c r="B5817">
        <v>9</v>
      </c>
      <c r="C5817" t="s">
        <v>958</v>
      </c>
      <c r="D5817" t="s">
        <v>959</v>
      </c>
      <c r="E5817">
        <v>28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 s="42">
        <v>46275</v>
      </c>
      <c r="B5818">
        <v>12</v>
      </c>
      <c r="C5818" t="s">
        <v>958</v>
      </c>
      <c r="D5818" t="s">
        <v>963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 s="42">
        <v>46269</v>
      </c>
      <c r="B5819">
        <v>10</v>
      </c>
      <c r="C5819" t="s">
        <v>972</v>
      </c>
      <c r="D5819" t="s">
        <v>970</v>
      </c>
      <c r="E5819">
        <v>2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 s="42">
        <v>46273</v>
      </c>
      <c r="B5820">
        <v>10</v>
      </c>
      <c r="C5820" t="s">
        <v>966</v>
      </c>
      <c r="D5820" t="s">
        <v>977</v>
      </c>
      <c r="E5820">
        <v>2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 s="42">
        <v>46267</v>
      </c>
      <c r="B5821">
        <v>11</v>
      </c>
      <c r="C5821" t="s">
        <v>966</v>
      </c>
      <c r="D5821" t="s">
        <v>980</v>
      </c>
      <c r="E5821">
        <v>9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 s="42">
        <v>46275</v>
      </c>
      <c r="B5822">
        <v>12</v>
      </c>
      <c r="C5822" t="s">
        <v>966</v>
      </c>
      <c r="D5822" t="s">
        <v>974</v>
      </c>
      <c r="E5822">
        <v>2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 s="42">
        <v>46275</v>
      </c>
      <c r="B5823">
        <v>12</v>
      </c>
      <c r="C5823" t="s">
        <v>1015</v>
      </c>
      <c r="D5823" t="s">
        <v>965</v>
      </c>
      <c r="E5823">
        <v>73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 s="42">
        <v>46276</v>
      </c>
      <c r="B5824">
        <v>12</v>
      </c>
      <c r="C5824" t="s">
        <v>978</v>
      </c>
      <c r="D5824" t="s">
        <v>969</v>
      </c>
      <c r="E5824">
        <v>1</v>
      </c>
      <c r="F5824">
        <v>1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 s="42">
        <v>46266</v>
      </c>
      <c r="B5825">
        <v>13</v>
      </c>
      <c r="C5825" t="s">
        <v>978</v>
      </c>
      <c r="D5825" t="s">
        <v>640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 s="42">
        <v>46267</v>
      </c>
      <c r="B5826">
        <v>14</v>
      </c>
      <c r="C5826" t="s">
        <v>1098</v>
      </c>
      <c r="D5826" t="s">
        <v>963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 s="42">
        <v>46276</v>
      </c>
      <c r="B5827">
        <v>12</v>
      </c>
      <c r="C5827" t="s">
        <v>1015</v>
      </c>
      <c r="D5827" t="s">
        <v>967</v>
      </c>
      <c r="E5827">
        <v>171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 s="42">
        <v>46275</v>
      </c>
      <c r="B5828">
        <v>15</v>
      </c>
      <c r="C5828" t="s">
        <v>968</v>
      </c>
      <c r="D5828" t="s">
        <v>965</v>
      </c>
      <c r="E5828">
        <v>27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 s="42">
        <v>46266</v>
      </c>
      <c r="B5829">
        <v>14</v>
      </c>
      <c r="C5829" t="s">
        <v>978</v>
      </c>
      <c r="D5829" t="s">
        <v>971</v>
      </c>
      <c r="E5829">
        <v>25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 s="42">
        <v>46273</v>
      </c>
      <c r="B5830">
        <v>10</v>
      </c>
      <c r="C5830" t="s">
        <v>1098</v>
      </c>
      <c r="D5830" t="s">
        <v>970</v>
      </c>
      <c r="E5830">
        <v>3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 s="42">
        <v>46268</v>
      </c>
      <c r="B5831">
        <v>11</v>
      </c>
      <c r="C5831" t="s">
        <v>986</v>
      </c>
      <c r="D5831" t="s">
        <v>975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 s="42">
        <v>46276</v>
      </c>
      <c r="B5832">
        <v>10</v>
      </c>
      <c r="C5832" t="s">
        <v>960</v>
      </c>
      <c r="D5832" t="s">
        <v>640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 s="42">
        <v>46275</v>
      </c>
      <c r="B5833">
        <v>11</v>
      </c>
      <c r="C5833" t="s">
        <v>960</v>
      </c>
      <c r="D5833" t="s">
        <v>965</v>
      </c>
      <c r="E5833">
        <v>29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 s="42">
        <v>46267</v>
      </c>
      <c r="B5834">
        <v>14</v>
      </c>
      <c r="C5834" t="s">
        <v>958</v>
      </c>
      <c r="D5834" t="s">
        <v>982</v>
      </c>
      <c r="E5834">
        <v>353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 s="42">
        <v>46276</v>
      </c>
      <c r="B5835">
        <v>11</v>
      </c>
      <c r="C5835" t="s">
        <v>964</v>
      </c>
      <c r="D5835" t="s">
        <v>963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 s="42">
        <v>46275</v>
      </c>
      <c r="B5836">
        <v>15</v>
      </c>
      <c r="C5836" t="s">
        <v>960</v>
      </c>
      <c r="D5836" t="s">
        <v>976</v>
      </c>
      <c r="E5836">
        <v>340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 s="42">
        <v>46269</v>
      </c>
      <c r="B5837">
        <v>16</v>
      </c>
      <c r="C5837" t="s">
        <v>998</v>
      </c>
      <c r="D5837" t="s">
        <v>982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25">
      <c r="A5838" s="42">
        <v>46268</v>
      </c>
      <c r="B5838">
        <v>14</v>
      </c>
      <c r="C5838" t="s">
        <v>978</v>
      </c>
      <c r="D5838" t="s">
        <v>971</v>
      </c>
      <c r="E5838">
        <v>9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25">
      <c r="A5839" s="42">
        <v>46267</v>
      </c>
      <c r="B5839">
        <v>14</v>
      </c>
      <c r="C5839" t="s">
        <v>966</v>
      </c>
      <c r="D5839" t="s">
        <v>965</v>
      </c>
      <c r="E5839">
        <v>59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25">
      <c r="A5840" s="42">
        <v>46276</v>
      </c>
      <c r="B5840">
        <v>16</v>
      </c>
      <c r="C5840" t="s">
        <v>1015</v>
      </c>
      <c r="D5840" t="s">
        <v>976</v>
      </c>
      <c r="E5840">
        <v>537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25">
      <c r="A5841" s="42">
        <v>46268</v>
      </c>
      <c r="B5841">
        <v>14</v>
      </c>
      <c r="C5841" t="s">
        <v>962</v>
      </c>
      <c r="D5841" t="s">
        <v>959</v>
      </c>
      <c r="E5841">
        <v>62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25">
      <c r="A5842" s="42">
        <v>46267</v>
      </c>
      <c r="B5842">
        <v>9</v>
      </c>
      <c r="C5842" t="s">
        <v>962</v>
      </c>
      <c r="D5842" t="s">
        <v>976</v>
      </c>
      <c r="E5842">
        <v>778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25">
      <c r="A5843" s="42">
        <v>46276</v>
      </c>
      <c r="B5843">
        <v>11</v>
      </c>
      <c r="C5843" t="s">
        <v>978</v>
      </c>
      <c r="D5843" t="s">
        <v>640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25">
      <c r="A5844" s="42">
        <v>46268</v>
      </c>
      <c r="B5844">
        <v>16</v>
      </c>
      <c r="C5844" t="s">
        <v>958</v>
      </c>
      <c r="D5844" t="s">
        <v>976</v>
      </c>
      <c r="E5844">
        <v>700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25">
      <c r="A5845" s="42">
        <v>46274</v>
      </c>
      <c r="B5845">
        <v>12</v>
      </c>
      <c r="C5845" t="s">
        <v>958</v>
      </c>
      <c r="D5845" t="s">
        <v>976</v>
      </c>
      <c r="E5845">
        <v>1654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25">
      <c r="A5846" s="42">
        <v>46269</v>
      </c>
      <c r="B5846">
        <v>13</v>
      </c>
      <c r="C5846" t="s">
        <v>978</v>
      </c>
      <c r="D5846" t="s">
        <v>3</v>
      </c>
      <c r="E5846">
        <v>8</v>
      </c>
      <c r="F5846">
        <v>8</v>
      </c>
      <c r="G5846">
        <v>5</v>
      </c>
      <c r="H5846">
        <v>0</v>
      </c>
      <c r="I5846">
        <v>0</v>
      </c>
      <c r="J5846">
        <v>0</v>
      </c>
    </row>
    <row r="5847" spans="1:10" x14ac:dyDescent="0.25">
      <c r="A5847" s="42">
        <v>46273</v>
      </c>
      <c r="B5847">
        <v>13</v>
      </c>
      <c r="C5847" t="s">
        <v>978</v>
      </c>
      <c r="D5847" t="s">
        <v>959</v>
      </c>
      <c r="E5847">
        <v>53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25">
      <c r="A5848" s="42">
        <v>46273</v>
      </c>
      <c r="B5848">
        <v>9</v>
      </c>
      <c r="C5848" t="s">
        <v>966</v>
      </c>
      <c r="D5848" t="s">
        <v>977</v>
      </c>
      <c r="E5848">
        <v>2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5">
      <c r="A5849" s="42">
        <v>46267</v>
      </c>
      <c r="B5849">
        <v>13</v>
      </c>
      <c r="C5849" t="s">
        <v>960</v>
      </c>
      <c r="D5849" t="s">
        <v>963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25">
      <c r="A5850" s="42">
        <v>46276</v>
      </c>
      <c r="B5850">
        <v>9</v>
      </c>
      <c r="C5850" t="s">
        <v>972</v>
      </c>
      <c r="D5850" t="s">
        <v>976</v>
      </c>
      <c r="E5850">
        <v>130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25">
      <c r="A5851" s="42">
        <v>46276</v>
      </c>
      <c r="B5851">
        <v>10</v>
      </c>
      <c r="C5851" t="s">
        <v>968</v>
      </c>
      <c r="D5851" t="s">
        <v>976</v>
      </c>
      <c r="E5851">
        <v>467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25">
      <c r="A5852" s="42">
        <v>46267</v>
      </c>
      <c r="B5852">
        <v>12</v>
      </c>
      <c r="C5852" t="s">
        <v>1098</v>
      </c>
      <c r="D5852" t="s">
        <v>963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25">
      <c r="A5853" s="42">
        <v>46276</v>
      </c>
      <c r="B5853">
        <v>15</v>
      </c>
      <c r="C5853" t="s">
        <v>978</v>
      </c>
      <c r="D5853" t="s">
        <v>967</v>
      </c>
      <c r="E5853">
        <v>303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25">
      <c r="A5854" s="42">
        <v>46273</v>
      </c>
      <c r="B5854">
        <v>9</v>
      </c>
      <c r="C5854" t="s">
        <v>960</v>
      </c>
      <c r="D5854" t="s">
        <v>980</v>
      </c>
      <c r="E5854">
        <v>3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5">
      <c r="A5855" s="42">
        <v>46276</v>
      </c>
      <c r="B5855">
        <v>13</v>
      </c>
      <c r="C5855" t="s">
        <v>964</v>
      </c>
      <c r="D5855" t="s">
        <v>977</v>
      </c>
      <c r="E5855">
        <v>3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5">
      <c r="A5856" s="42">
        <v>46269</v>
      </c>
      <c r="B5856">
        <v>14</v>
      </c>
      <c r="C5856" t="s">
        <v>998</v>
      </c>
      <c r="D5856" t="s">
        <v>971</v>
      </c>
      <c r="E5856">
        <v>22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5">
      <c r="A5857" s="42">
        <v>46267</v>
      </c>
      <c r="B5857">
        <v>12</v>
      </c>
      <c r="C5857" t="s">
        <v>960</v>
      </c>
      <c r="D5857" t="s">
        <v>982</v>
      </c>
      <c r="E5857">
        <v>198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5">
      <c r="A5858" s="42">
        <v>46275</v>
      </c>
      <c r="B5858">
        <v>16</v>
      </c>
      <c r="C5858" t="s">
        <v>1098</v>
      </c>
      <c r="D5858" t="s">
        <v>640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 s="42">
        <v>46275</v>
      </c>
      <c r="B5859">
        <v>17</v>
      </c>
      <c r="C5859" t="s">
        <v>968</v>
      </c>
      <c r="D5859" t="s">
        <v>967</v>
      </c>
      <c r="E5859">
        <v>11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5">
      <c r="A5860" s="42">
        <v>46276</v>
      </c>
      <c r="B5860">
        <v>16</v>
      </c>
      <c r="C5860" t="s">
        <v>966</v>
      </c>
      <c r="D5860" t="s">
        <v>977</v>
      </c>
      <c r="E5860">
        <v>11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 s="42">
        <v>46276</v>
      </c>
      <c r="B5861">
        <v>10</v>
      </c>
      <c r="C5861" t="s">
        <v>958</v>
      </c>
      <c r="D5861" t="s">
        <v>973</v>
      </c>
      <c r="E5861">
        <v>581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25">
      <c r="A5862" s="42">
        <v>46267</v>
      </c>
      <c r="B5862">
        <v>16</v>
      </c>
      <c r="C5862" t="s">
        <v>1098</v>
      </c>
      <c r="D5862" t="s">
        <v>967</v>
      </c>
      <c r="E5862">
        <v>17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25">
      <c r="A5863" s="42">
        <v>46266</v>
      </c>
      <c r="B5863">
        <v>11</v>
      </c>
      <c r="C5863" t="s">
        <v>1000</v>
      </c>
      <c r="D5863" t="s">
        <v>961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25">
      <c r="A5864" s="42">
        <v>46267</v>
      </c>
      <c r="B5864">
        <v>8</v>
      </c>
      <c r="C5864" t="s">
        <v>986</v>
      </c>
      <c r="D5864" t="s">
        <v>971</v>
      </c>
      <c r="E5864">
        <v>2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25">
      <c r="A5865" s="42">
        <v>46267</v>
      </c>
      <c r="B5865">
        <v>14</v>
      </c>
      <c r="C5865" t="s">
        <v>958</v>
      </c>
      <c r="D5865" t="s">
        <v>963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25">
      <c r="A5866" s="42">
        <v>46276</v>
      </c>
      <c r="B5866">
        <v>14</v>
      </c>
      <c r="C5866" t="s">
        <v>966</v>
      </c>
      <c r="D5866" t="s">
        <v>976</v>
      </c>
      <c r="E5866">
        <v>1726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25">
      <c r="A5867" s="42">
        <v>46266</v>
      </c>
      <c r="B5867">
        <v>11</v>
      </c>
      <c r="C5867" t="s">
        <v>1085</v>
      </c>
      <c r="D5867" t="s">
        <v>977</v>
      </c>
      <c r="E5867">
        <v>2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25">
      <c r="A5868" s="42">
        <v>46267</v>
      </c>
      <c r="B5868">
        <v>14</v>
      </c>
      <c r="C5868" t="s">
        <v>1001</v>
      </c>
      <c r="D5868" t="s">
        <v>982</v>
      </c>
      <c r="E5868">
        <v>68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25">
      <c r="A5869" s="42">
        <v>46266</v>
      </c>
      <c r="B5869">
        <v>9</v>
      </c>
      <c r="C5869" t="s">
        <v>1085</v>
      </c>
      <c r="D5869" t="s">
        <v>973</v>
      </c>
      <c r="E5869">
        <v>296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25">
      <c r="A5870" s="42">
        <v>46269</v>
      </c>
      <c r="B5870">
        <v>9</v>
      </c>
      <c r="C5870" t="s">
        <v>1015</v>
      </c>
      <c r="D5870" t="s">
        <v>982</v>
      </c>
      <c r="E5870">
        <v>62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25">
      <c r="A5871" s="42">
        <v>46275</v>
      </c>
      <c r="B5871">
        <v>14</v>
      </c>
      <c r="C5871" t="s">
        <v>978</v>
      </c>
      <c r="D5871" t="s">
        <v>961</v>
      </c>
      <c r="E5871">
        <v>5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25">
      <c r="A5872" s="42">
        <v>46268</v>
      </c>
      <c r="B5872">
        <v>10</v>
      </c>
      <c r="C5872" t="s">
        <v>999</v>
      </c>
      <c r="D5872" t="s">
        <v>976</v>
      </c>
      <c r="E5872">
        <v>33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 s="42">
        <v>46274</v>
      </c>
      <c r="B5873">
        <v>14</v>
      </c>
      <c r="C5873" t="s">
        <v>964</v>
      </c>
      <c r="D5873" t="s">
        <v>967</v>
      </c>
      <c r="E5873">
        <v>400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25">
      <c r="A5874" s="42">
        <v>46267</v>
      </c>
      <c r="B5874">
        <v>15</v>
      </c>
      <c r="C5874" t="s">
        <v>966</v>
      </c>
      <c r="D5874" t="s">
        <v>967</v>
      </c>
      <c r="E5874">
        <v>1161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25">
      <c r="A5875" s="42">
        <v>46268</v>
      </c>
      <c r="B5875">
        <v>14</v>
      </c>
      <c r="C5875" t="s">
        <v>958</v>
      </c>
      <c r="D5875" t="s">
        <v>982</v>
      </c>
      <c r="E5875">
        <v>780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25">
      <c r="A5876" s="42">
        <v>46274</v>
      </c>
      <c r="B5876">
        <v>14</v>
      </c>
      <c r="C5876" t="s">
        <v>966</v>
      </c>
      <c r="D5876" t="s">
        <v>973</v>
      </c>
      <c r="E5876">
        <v>378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25">
      <c r="A5877" s="42">
        <v>46268</v>
      </c>
      <c r="B5877">
        <v>13</v>
      </c>
      <c r="C5877" t="s">
        <v>966</v>
      </c>
      <c r="D5877" t="s">
        <v>973</v>
      </c>
      <c r="E5877">
        <v>18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25">
      <c r="A5878" s="42">
        <v>46269</v>
      </c>
      <c r="B5878">
        <v>14</v>
      </c>
      <c r="C5878" t="s">
        <v>978</v>
      </c>
      <c r="D5878" t="s">
        <v>969</v>
      </c>
      <c r="E5878">
        <v>1</v>
      </c>
      <c r="F5878">
        <v>1</v>
      </c>
      <c r="G5878">
        <v>0</v>
      </c>
      <c r="H5878">
        <v>0</v>
      </c>
      <c r="I5878">
        <v>0</v>
      </c>
      <c r="J5878">
        <v>0</v>
      </c>
    </row>
    <row r="5879" spans="1:10" x14ac:dyDescent="0.25">
      <c r="A5879" s="42">
        <v>46266</v>
      </c>
      <c r="B5879">
        <v>11</v>
      </c>
      <c r="C5879" t="s">
        <v>964</v>
      </c>
      <c r="D5879" t="s">
        <v>967</v>
      </c>
      <c r="E5879">
        <v>451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25">
      <c r="A5880" s="42">
        <v>46266</v>
      </c>
      <c r="B5880">
        <v>15</v>
      </c>
      <c r="C5880" t="s">
        <v>999</v>
      </c>
      <c r="D5880" t="s">
        <v>985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25">
      <c r="A5881" s="42">
        <v>46276</v>
      </c>
      <c r="B5881">
        <v>9</v>
      </c>
      <c r="C5881" t="s">
        <v>964</v>
      </c>
      <c r="D5881" t="s">
        <v>965</v>
      </c>
      <c r="E5881">
        <v>130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 s="42">
        <v>46267</v>
      </c>
      <c r="B5882">
        <v>16</v>
      </c>
      <c r="C5882" t="s">
        <v>986</v>
      </c>
      <c r="D5882" t="s">
        <v>975</v>
      </c>
      <c r="E5882">
        <v>3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25">
      <c r="A5883" s="42">
        <v>46268</v>
      </c>
      <c r="B5883">
        <v>13</v>
      </c>
      <c r="C5883" t="s">
        <v>964</v>
      </c>
      <c r="D5883" t="s">
        <v>959</v>
      </c>
      <c r="E5883">
        <v>5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 s="42">
        <v>46274</v>
      </c>
      <c r="B5884">
        <v>17</v>
      </c>
      <c r="C5884" t="s">
        <v>962</v>
      </c>
      <c r="D5884" t="s">
        <v>965</v>
      </c>
      <c r="E5884">
        <v>3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25">
      <c r="A5885" s="42">
        <v>46273</v>
      </c>
      <c r="B5885">
        <v>13</v>
      </c>
      <c r="C5885" t="s">
        <v>978</v>
      </c>
      <c r="D5885" t="s">
        <v>976</v>
      </c>
      <c r="E5885">
        <v>575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5">
      <c r="A5886" s="42">
        <v>46276</v>
      </c>
      <c r="B5886">
        <v>10</v>
      </c>
      <c r="C5886" t="s">
        <v>978</v>
      </c>
      <c r="D5886" t="s">
        <v>963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25">
      <c r="A5887" s="42">
        <v>46269</v>
      </c>
      <c r="B5887">
        <v>14</v>
      </c>
      <c r="C5887" t="s">
        <v>978</v>
      </c>
      <c r="D5887" t="s">
        <v>961</v>
      </c>
      <c r="E5887">
        <v>1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25">
      <c r="A5888" s="42">
        <v>46269</v>
      </c>
      <c r="B5888">
        <v>12</v>
      </c>
      <c r="C5888" t="s">
        <v>986</v>
      </c>
      <c r="D5888" t="s">
        <v>976</v>
      </c>
      <c r="E5888">
        <v>318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25">
      <c r="A5889" s="42">
        <v>46273</v>
      </c>
      <c r="B5889">
        <v>9</v>
      </c>
      <c r="C5889" t="s">
        <v>964</v>
      </c>
      <c r="D5889" t="s">
        <v>973</v>
      </c>
      <c r="E5889">
        <v>483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25">
      <c r="A5890" s="42">
        <v>46276</v>
      </c>
      <c r="B5890">
        <v>13</v>
      </c>
      <c r="C5890" t="s">
        <v>968</v>
      </c>
      <c r="D5890" t="s">
        <v>967</v>
      </c>
      <c r="E5890">
        <v>55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25">
      <c r="A5891" s="42">
        <v>46269</v>
      </c>
      <c r="B5891">
        <v>14</v>
      </c>
      <c r="C5891" t="s">
        <v>962</v>
      </c>
      <c r="D5891" t="s">
        <v>973</v>
      </c>
      <c r="E5891">
        <v>174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5">
      <c r="A5892" s="42">
        <v>46269</v>
      </c>
      <c r="B5892">
        <v>10</v>
      </c>
      <c r="C5892" t="s">
        <v>962</v>
      </c>
      <c r="D5892" t="s">
        <v>967</v>
      </c>
      <c r="E5892">
        <v>73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25">
      <c r="A5893" s="42">
        <v>46274</v>
      </c>
      <c r="B5893">
        <v>15</v>
      </c>
      <c r="C5893" t="s">
        <v>960</v>
      </c>
      <c r="D5893" t="s">
        <v>980</v>
      </c>
      <c r="E5893">
        <v>3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25">
      <c r="A5894" s="42">
        <v>46273</v>
      </c>
      <c r="B5894">
        <v>11</v>
      </c>
      <c r="C5894" t="s">
        <v>998</v>
      </c>
      <c r="D5894" t="s">
        <v>975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25">
      <c r="A5895" s="42">
        <v>46269</v>
      </c>
      <c r="B5895">
        <v>11</v>
      </c>
      <c r="C5895" t="s">
        <v>1098</v>
      </c>
      <c r="D5895" t="s">
        <v>975</v>
      </c>
      <c r="E5895">
        <v>2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25">
      <c r="A5896" s="42">
        <v>46268</v>
      </c>
      <c r="B5896">
        <v>8</v>
      </c>
      <c r="C5896" t="s">
        <v>972</v>
      </c>
      <c r="D5896" t="s">
        <v>969</v>
      </c>
      <c r="E5896">
        <v>1</v>
      </c>
      <c r="F5896">
        <v>1</v>
      </c>
      <c r="G5896">
        <v>0</v>
      </c>
      <c r="H5896">
        <v>0</v>
      </c>
      <c r="I5896">
        <v>0</v>
      </c>
      <c r="J5896">
        <v>0</v>
      </c>
    </row>
    <row r="5897" spans="1:10" x14ac:dyDescent="0.25">
      <c r="A5897" s="42">
        <v>46273</v>
      </c>
      <c r="B5897">
        <v>12</v>
      </c>
      <c r="C5897" t="s">
        <v>978</v>
      </c>
      <c r="D5897" t="s">
        <v>967</v>
      </c>
      <c r="E5897">
        <v>152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25">
      <c r="A5898" s="42">
        <v>46266</v>
      </c>
      <c r="B5898">
        <v>15</v>
      </c>
      <c r="C5898" t="s">
        <v>1098</v>
      </c>
      <c r="D5898" t="s">
        <v>3</v>
      </c>
      <c r="E5898">
        <v>8</v>
      </c>
      <c r="F5898">
        <v>8</v>
      </c>
      <c r="G5898">
        <v>6</v>
      </c>
      <c r="H5898">
        <v>2</v>
      </c>
      <c r="I5898">
        <v>0</v>
      </c>
      <c r="J5898">
        <v>0</v>
      </c>
    </row>
    <row r="5899" spans="1:10" x14ac:dyDescent="0.25">
      <c r="A5899" s="42">
        <v>46268</v>
      </c>
      <c r="B5899">
        <v>11</v>
      </c>
      <c r="C5899" t="s">
        <v>968</v>
      </c>
      <c r="D5899" t="s">
        <v>977</v>
      </c>
      <c r="E5899">
        <v>18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25">
      <c r="A5900" s="42">
        <v>46274</v>
      </c>
      <c r="B5900">
        <v>11</v>
      </c>
      <c r="C5900" t="s">
        <v>1098</v>
      </c>
      <c r="D5900" t="s">
        <v>977</v>
      </c>
      <c r="E5900">
        <v>2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25">
      <c r="A5901" s="42">
        <v>46274</v>
      </c>
      <c r="B5901">
        <v>12</v>
      </c>
      <c r="C5901" t="s">
        <v>962</v>
      </c>
      <c r="D5901" t="s">
        <v>967</v>
      </c>
      <c r="E5901">
        <v>224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25">
      <c r="A5902" s="42">
        <v>46275</v>
      </c>
      <c r="B5902">
        <v>10</v>
      </c>
      <c r="C5902" t="s">
        <v>1098</v>
      </c>
      <c r="D5902" t="s">
        <v>982</v>
      </c>
      <c r="E5902">
        <v>230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 s="42">
        <v>46274</v>
      </c>
      <c r="B5903">
        <v>10</v>
      </c>
      <c r="C5903" t="s">
        <v>960</v>
      </c>
      <c r="D5903" t="s">
        <v>967</v>
      </c>
      <c r="E5903">
        <v>106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25">
      <c r="A5904" s="42">
        <v>46266</v>
      </c>
      <c r="B5904">
        <v>13</v>
      </c>
      <c r="C5904" t="s">
        <v>966</v>
      </c>
      <c r="D5904" t="s">
        <v>982</v>
      </c>
      <c r="E5904">
        <v>11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25">
      <c r="A5905" s="42">
        <v>46276</v>
      </c>
      <c r="B5905">
        <v>11</v>
      </c>
      <c r="C5905" t="s">
        <v>978</v>
      </c>
      <c r="D5905" t="s">
        <v>965</v>
      </c>
      <c r="E5905">
        <v>204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25">
      <c r="A5906" s="42">
        <v>46266</v>
      </c>
      <c r="B5906">
        <v>9</v>
      </c>
      <c r="C5906" t="s">
        <v>978</v>
      </c>
      <c r="D5906" t="s">
        <v>981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 s="42">
        <v>46268</v>
      </c>
      <c r="B5907">
        <v>8</v>
      </c>
      <c r="C5907" t="s">
        <v>966</v>
      </c>
      <c r="D5907" t="s">
        <v>982</v>
      </c>
      <c r="E5907">
        <v>149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25">
      <c r="A5908" s="42">
        <v>46275</v>
      </c>
      <c r="B5908">
        <v>10</v>
      </c>
      <c r="C5908" t="s">
        <v>1098</v>
      </c>
      <c r="D5908" t="s">
        <v>965</v>
      </c>
      <c r="E5908">
        <v>16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25">
      <c r="A5909" s="42">
        <v>46275</v>
      </c>
      <c r="B5909">
        <v>16</v>
      </c>
      <c r="C5909" t="s">
        <v>978</v>
      </c>
      <c r="D5909" t="s">
        <v>973</v>
      </c>
      <c r="E5909">
        <v>651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25">
      <c r="A5910" s="42">
        <v>46268</v>
      </c>
      <c r="B5910">
        <v>12</v>
      </c>
      <c r="C5910" t="s">
        <v>986</v>
      </c>
      <c r="D5910" t="s">
        <v>980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 s="42">
        <v>46274</v>
      </c>
      <c r="B5911">
        <v>9</v>
      </c>
      <c r="C5911" t="s">
        <v>968</v>
      </c>
      <c r="D5911" t="s">
        <v>967</v>
      </c>
      <c r="E5911">
        <v>73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25">
      <c r="A5912" s="42">
        <v>46275</v>
      </c>
      <c r="B5912">
        <v>16</v>
      </c>
      <c r="C5912" t="s">
        <v>978</v>
      </c>
      <c r="D5912" t="s">
        <v>963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25">
      <c r="A5913" s="42">
        <v>46275</v>
      </c>
      <c r="B5913">
        <v>13</v>
      </c>
      <c r="C5913" t="s">
        <v>972</v>
      </c>
      <c r="D5913" t="s">
        <v>982</v>
      </c>
      <c r="E5913">
        <v>90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25">
      <c r="A5914" s="42">
        <v>46274</v>
      </c>
      <c r="B5914">
        <v>14</v>
      </c>
      <c r="C5914" t="s">
        <v>958</v>
      </c>
      <c r="D5914" t="s">
        <v>970</v>
      </c>
      <c r="E5914">
        <v>35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25">
      <c r="A5915" s="42">
        <v>46276</v>
      </c>
      <c r="B5915">
        <v>14</v>
      </c>
      <c r="C5915" t="s">
        <v>1528</v>
      </c>
      <c r="D5915" t="s">
        <v>973</v>
      </c>
      <c r="E5915">
        <v>5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25">
      <c r="A5916" s="42">
        <v>46273</v>
      </c>
      <c r="B5916">
        <v>8</v>
      </c>
      <c r="C5916" t="s">
        <v>964</v>
      </c>
      <c r="D5916" t="s">
        <v>977</v>
      </c>
      <c r="E5916">
        <v>6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25">
      <c r="A5917" s="42">
        <v>46273</v>
      </c>
      <c r="B5917">
        <v>10</v>
      </c>
      <c r="C5917" t="s">
        <v>1015</v>
      </c>
      <c r="D5917" t="s">
        <v>981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25">
      <c r="A5918" s="42">
        <v>46266</v>
      </c>
      <c r="B5918">
        <v>14</v>
      </c>
      <c r="C5918" t="s">
        <v>964</v>
      </c>
      <c r="D5918" t="s">
        <v>3</v>
      </c>
      <c r="E5918">
        <v>11</v>
      </c>
      <c r="F5918">
        <v>11</v>
      </c>
      <c r="G5918">
        <v>8</v>
      </c>
      <c r="H5918">
        <v>0</v>
      </c>
      <c r="I5918">
        <v>0</v>
      </c>
      <c r="J5918">
        <v>0</v>
      </c>
    </row>
    <row r="5919" spans="1:10" x14ac:dyDescent="0.25">
      <c r="A5919" s="42">
        <v>46267</v>
      </c>
      <c r="B5919">
        <v>8</v>
      </c>
      <c r="C5919" t="s">
        <v>964</v>
      </c>
      <c r="D5919" t="s">
        <v>967</v>
      </c>
      <c r="E5919">
        <v>175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25">
      <c r="A5920" s="42">
        <v>46268</v>
      </c>
      <c r="B5920">
        <v>15</v>
      </c>
      <c r="C5920" t="s">
        <v>1098</v>
      </c>
      <c r="D5920" t="s">
        <v>971</v>
      </c>
      <c r="E5920">
        <v>7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25">
      <c r="A5921" s="42">
        <v>46268</v>
      </c>
      <c r="B5921">
        <v>13</v>
      </c>
      <c r="C5921" t="s">
        <v>962</v>
      </c>
      <c r="D5921" t="s">
        <v>965</v>
      </c>
      <c r="E5921">
        <v>18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25">
      <c r="A5922" s="42">
        <v>46276</v>
      </c>
      <c r="B5922">
        <v>8</v>
      </c>
      <c r="C5922" t="s">
        <v>972</v>
      </c>
      <c r="D5922" t="s">
        <v>961</v>
      </c>
      <c r="E5922">
        <v>1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25">
      <c r="A5923" s="42">
        <v>46266</v>
      </c>
      <c r="B5923">
        <v>9</v>
      </c>
      <c r="C5923" t="s">
        <v>1085</v>
      </c>
      <c r="D5923" t="s">
        <v>975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25">
      <c r="A5924" s="42">
        <v>46273</v>
      </c>
      <c r="B5924">
        <v>13</v>
      </c>
      <c r="C5924" t="s">
        <v>986</v>
      </c>
      <c r="D5924" t="s">
        <v>640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 s="42">
        <v>46276</v>
      </c>
      <c r="B5925">
        <v>9</v>
      </c>
      <c r="C5925" t="s">
        <v>960</v>
      </c>
      <c r="D5925" t="s">
        <v>975</v>
      </c>
      <c r="E5925">
        <v>1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 s="42">
        <v>46273</v>
      </c>
      <c r="B5926">
        <v>9</v>
      </c>
      <c r="C5926" t="s">
        <v>986</v>
      </c>
      <c r="D5926" t="s">
        <v>975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 s="42">
        <v>46273</v>
      </c>
      <c r="B5927">
        <v>10</v>
      </c>
      <c r="C5927" t="s">
        <v>998</v>
      </c>
      <c r="D5927" t="s">
        <v>976</v>
      </c>
      <c r="E5927">
        <v>1362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25">
      <c r="A5928" s="42">
        <v>46274</v>
      </c>
      <c r="B5928">
        <v>16</v>
      </c>
      <c r="C5928" t="s">
        <v>986</v>
      </c>
      <c r="D5928" t="s">
        <v>976</v>
      </c>
      <c r="E5928">
        <v>545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 s="42">
        <v>46275</v>
      </c>
      <c r="B5929">
        <v>13</v>
      </c>
      <c r="C5929" t="s">
        <v>960</v>
      </c>
      <c r="D5929" t="s">
        <v>975</v>
      </c>
      <c r="E5929">
        <v>1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 s="42">
        <v>46276</v>
      </c>
      <c r="B5930">
        <v>13</v>
      </c>
      <c r="C5930" t="s">
        <v>958</v>
      </c>
      <c r="D5930" t="s">
        <v>959</v>
      </c>
      <c r="E5930">
        <v>2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 s="42">
        <v>46267</v>
      </c>
      <c r="B5931">
        <v>11</v>
      </c>
      <c r="C5931" t="s">
        <v>962</v>
      </c>
      <c r="D5931" t="s">
        <v>963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25">
      <c r="A5932" s="42">
        <v>46276</v>
      </c>
      <c r="B5932">
        <v>8</v>
      </c>
      <c r="C5932" t="s">
        <v>1000</v>
      </c>
      <c r="D5932" t="s">
        <v>970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25">
      <c r="A5933" s="42">
        <v>46273</v>
      </c>
      <c r="B5933">
        <v>14</v>
      </c>
      <c r="C5933" t="s">
        <v>960</v>
      </c>
      <c r="D5933" t="s">
        <v>965</v>
      </c>
      <c r="E5933">
        <v>9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25">
      <c r="A5934" s="42">
        <v>46275</v>
      </c>
      <c r="B5934">
        <v>9</v>
      </c>
      <c r="C5934" t="s">
        <v>978</v>
      </c>
      <c r="D5934" t="s">
        <v>973</v>
      </c>
      <c r="E5934">
        <v>244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25">
      <c r="A5935" s="42">
        <v>46275</v>
      </c>
      <c r="B5935">
        <v>9</v>
      </c>
      <c r="C5935" t="s">
        <v>998</v>
      </c>
      <c r="D5935" t="s">
        <v>971</v>
      </c>
      <c r="E5935">
        <v>2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25">
      <c r="A5936" s="42">
        <v>46268</v>
      </c>
      <c r="B5936">
        <v>8</v>
      </c>
      <c r="C5936" t="s">
        <v>972</v>
      </c>
      <c r="D5936" t="s">
        <v>982</v>
      </c>
      <c r="E5936">
        <v>58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25">
      <c r="A5937" s="42">
        <v>46274</v>
      </c>
      <c r="B5937">
        <v>16</v>
      </c>
      <c r="C5937" t="s">
        <v>968</v>
      </c>
      <c r="D5937" t="s">
        <v>980</v>
      </c>
      <c r="E5937">
        <v>8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25">
      <c r="A5938" s="42">
        <v>46273</v>
      </c>
      <c r="B5938">
        <v>10</v>
      </c>
      <c r="C5938" t="s">
        <v>978</v>
      </c>
      <c r="D5938" t="s">
        <v>973</v>
      </c>
      <c r="E5938">
        <v>226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25">
      <c r="A5939" s="42">
        <v>46273</v>
      </c>
      <c r="B5939">
        <v>9</v>
      </c>
      <c r="C5939" t="s">
        <v>978</v>
      </c>
      <c r="D5939" t="s">
        <v>970</v>
      </c>
      <c r="E5939">
        <v>15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25">
      <c r="A5940" s="42">
        <v>46268</v>
      </c>
      <c r="B5940">
        <v>16</v>
      </c>
      <c r="C5940" t="s">
        <v>968</v>
      </c>
      <c r="D5940" t="s">
        <v>973</v>
      </c>
      <c r="E5940">
        <v>201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25">
      <c r="A5941" s="42">
        <v>46274</v>
      </c>
      <c r="B5941">
        <v>10</v>
      </c>
      <c r="C5941" t="s">
        <v>986</v>
      </c>
      <c r="D5941" t="s">
        <v>982</v>
      </c>
      <c r="E5941">
        <v>304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25">
      <c r="A5942" s="42">
        <v>46266</v>
      </c>
      <c r="B5942">
        <v>10</v>
      </c>
      <c r="C5942" t="s">
        <v>978</v>
      </c>
      <c r="D5942" t="s">
        <v>959</v>
      </c>
      <c r="E5942">
        <v>102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25">
      <c r="A5943" s="42">
        <v>46266</v>
      </c>
      <c r="B5943">
        <v>10</v>
      </c>
      <c r="C5943" t="s">
        <v>1001</v>
      </c>
      <c r="D5943" t="s">
        <v>977</v>
      </c>
      <c r="E5943">
        <v>2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5">
      <c r="A5944" s="42">
        <v>46275</v>
      </c>
      <c r="B5944">
        <v>11</v>
      </c>
      <c r="C5944" t="s">
        <v>1000</v>
      </c>
      <c r="D5944" t="s">
        <v>963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25">
      <c r="A5945" s="42">
        <v>46266</v>
      </c>
      <c r="B5945">
        <v>12</v>
      </c>
      <c r="C5945" t="s">
        <v>978</v>
      </c>
      <c r="D5945" t="s">
        <v>973</v>
      </c>
      <c r="E5945">
        <v>101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25">
      <c r="A5946" s="42">
        <v>46275</v>
      </c>
      <c r="B5946">
        <v>11</v>
      </c>
      <c r="C5946" t="s">
        <v>1098</v>
      </c>
      <c r="D5946" t="s">
        <v>977</v>
      </c>
      <c r="E5946">
        <v>60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25">
      <c r="A5947" s="42">
        <v>46276</v>
      </c>
      <c r="B5947">
        <v>9</v>
      </c>
      <c r="C5947" t="s">
        <v>962</v>
      </c>
      <c r="D5947" t="s">
        <v>3</v>
      </c>
      <c r="E5947">
        <v>58</v>
      </c>
      <c r="F5947">
        <v>58</v>
      </c>
      <c r="G5947">
        <v>50</v>
      </c>
      <c r="H5947">
        <v>6</v>
      </c>
      <c r="I5947">
        <v>2</v>
      </c>
      <c r="J5947">
        <v>0</v>
      </c>
    </row>
    <row r="5948" spans="1:10" x14ac:dyDescent="0.25">
      <c r="A5948" s="42">
        <v>46273</v>
      </c>
      <c r="B5948">
        <v>13</v>
      </c>
      <c r="C5948" t="s">
        <v>1098</v>
      </c>
      <c r="D5948" t="s">
        <v>982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25">
      <c r="A5949" s="42">
        <v>46274</v>
      </c>
      <c r="B5949">
        <v>14</v>
      </c>
      <c r="C5949" t="s">
        <v>958</v>
      </c>
      <c r="D5949" t="s">
        <v>980</v>
      </c>
      <c r="E5949">
        <v>7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 s="42">
        <v>46269</v>
      </c>
      <c r="B5950">
        <v>15</v>
      </c>
      <c r="C5950" t="s">
        <v>964</v>
      </c>
      <c r="D5950" t="s">
        <v>1002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 s="42">
        <v>46267</v>
      </c>
      <c r="B5951">
        <v>16</v>
      </c>
      <c r="C5951" t="s">
        <v>984</v>
      </c>
      <c r="D5951" t="s">
        <v>979</v>
      </c>
      <c r="E5951">
        <v>5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 s="42">
        <v>46266</v>
      </c>
      <c r="B5952">
        <v>8</v>
      </c>
      <c r="C5952" t="s">
        <v>1098</v>
      </c>
      <c r="D5952" t="s">
        <v>3</v>
      </c>
      <c r="E5952">
        <v>18</v>
      </c>
      <c r="F5952">
        <v>18</v>
      </c>
      <c r="G5952">
        <v>8</v>
      </c>
      <c r="H5952">
        <v>10</v>
      </c>
      <c r="I5952">
        <v>0</v>
      </c>
      <c r="J5952">
        <v>0</v>
      </c>
    </row>
    <row r="5953" spans="1:10" x14ac:dyDescent="0.25">
      <c r="A5953" s="42">
        <v>46267</v>
      </c>
      <c r="B5953">
        <v>8</v>
      </c>
      <c r="C5953" t="s">
        <v>1015</v>
      </c>
      <c r="D5953" t="s">
        <v>967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25">
      <c r="A5954" s="42">
        <v>46276</v>
      </c>
      <c r="B5954">
        <v>8</v>
      </c>
      <c r="C5954" t="s">
        <v>1098</v>
      </c>
      <c r="D5954" t="s">
        <v>965</v>
      </c>
      <c r="E5954">
        <v>8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25">
      <c r="A5955" s="42">
        <v>46273</v>
      </c>
      <c r="B5955">
        <v>15</v>
      </c>
      <c r="C5955" t="s">
        <v>1000</v>
      </c>
      <c r="D5955" t="s">
        <v>640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5">
      <c r="A5956" s="42">
        <v>46274</v>
      </c>
      <c r="B5956">
        <v>12</v>
      </c>
      <c r="C5956" t="s">
        <v>986</v>
      </c>
      <c r="D5956" t="s">
        <v>970</v>
      </c>
      <c r="E5956">
        <v>5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 s="42">
        <v>46276</v>
      </c>
      <c r="B5957">
        <v>14</v>
      </c>
      <c r="C5957" t="s">
        <v>1528</v>
      </c>
      <c r="D5957" t="s">
        <v>640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25">
      <c r="A5958" s="42">
        <v>46276</v>
      </c>
      <c r="B5958">
        <v>9</v>
      </c>
      <c r="C5958" t="s">
        <v>1528</v>
      </c>
      <c r="D5958" t="s">
        <v>965</v>
      </c>
      <c r="E5958">
        <v>2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5">
      <c r="A5959" s="42">
        <v>46274</v>
      </c>
      <c r="B5959">
        <v>10</v>
      </c>
      <c r="C5959" t="s">
        <v>958</v>
      </c>
      <c r="D5959" t="s">
        <v>975</v>
      </c>
      <c r="E5959">
        <v>6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25">
      <c r="A5960" s="42">
        <v>46275</v>
      </c>
      <c r="B5960">
        <v>10</v>
      </c>
      <c r="C5960" t="s">
        <v>966</v>
      </c>
      <c r="D5960" t="s">
        <v>3</v>
      </c>
      <c r="E5960">
        <v>16</v>
      </c>
      <c r="F5960">
        <v>16</v>
      </c>
      <c r="G5960">
        <v>12</v>
      </c>
      <c r="H5960">
        <v>2</v>
      </c>
      <c r="I5960">
        <v>0</v>
      </c>
      <c r="J5960">
        <v>0</v>
      </c>
    </row>
    <row r="5961" spans="1:10" x14ac:dyDescent="0.25">
      <c r="A5961" s="42">
        <v>46275</v>
      </c>
      <c r="B5961">
        <v>8</v>
      </c>
      <c r="C5961" t="s">
        <v>962</v>
      </c>
      <c r="D5961" t="s">
        <v>969</v>
      </c>
      <c r="E5961">
        <v>2</v>
      </c>
      <c r="F5961">
        <v>2</v>
      </c>
      <c r="G5961">
        <v>0</v>
      </c>
      <c r="H5961">
        <v>0</v>
      </c>
      <c r="I5961">
        <v>0</v>
      </c>
      <c r="J5961">
        <v>0</v>
      </c>
    </row>
    <row r="5962" spans="1:10" x14ac:dyDescent="0.25">
      <c r="A5962" s="42">
        <v>46266</v>
      </c>
      <c r="B5962">
        <v>11</v>
      </c>
      <c r="C5962" t="s">
        <v>999</v>
      </c>
      <c r="D5962" t="s">
        <v>971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25">
      <c r="A5963" s="42">
        <v>46275</v>
      </c>
      <c r="B5963">
        <v>8</v>
      </c>
      <c r="C5963" t="s">
        <v>972</v>
      </c>
      <c r="D5963" t="s">
        <v>967</v>
      </c>
      <c r="E5963">
        <v>16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25">
      <c r="A5964" s="42">
        <v>46273</v>
      </c>
      <c r="B5964">
        <v>12</v>
      </c>
      <c r="C5964" t="s">
        <v>966</v>
      </c>
      <c r="D5964" t="s">
        <v>1002</v>
      </c>
      <c r="E5964">
        <v>1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5">
      <c r="A5965" s="42">
        <v>46269</v>
      </c>
      <c r="B5965">
        <v>16</v>
      </c>
      <c r="C5965" t="s">
        <v>966</v>
      </c>
      <c r="D5965" t="s">
        <v>963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25">
      <c r="A5966" s="42">
        <v>46274</v>
      </c>
      <c r="B5966">
        <v>8</v>
      </c>
      <c r="C5966" t="s">
        <v>978</v>
      </c>
      <c r="D5966" t="s">
        <v>970</v>
      </c>
      <c r="E5966">
        <v>2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25">
      <c r="A5967" s="42">
        <v>46267</v>
      </c>
      <c r="B5967">
        <v>15</v>
      </c>
      <c r="C5967" t="s">
        <v>1001</v>
      </c>
      <c r="D5967" t="s">
        <v>965</v>
      </c>
      <c r="E5967">
        <v>15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25">
      <c r="A5968" s="42">
        <v>46266</v>
      </c>
      <c r="B5968">
        <v>10</v>
      </c>
      <c r="C5968" t="s">
        <v>966</v>
      </c>
      <c r="D5968" t="s">
        <v>967</v>
      </c>
      <c r="E5968">
        <v>415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25">
      <c r="A5969" s="42">
        <v>46268</v>
      </c>
      <c r="B5969">
        <v>12</v>
      </c>
      <c r="C5969" t="s">
        <v>966</v>
      </c>
      <c r="D5969" t="s">
        <v>982</v>
      </c>
      <c r="E5969">
        <v>450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25">
      <c r="A5970" s="42">
        <v>46276</v>
      </c>
      <c r="B5970">
        <v>8</v>
      </c>
      <c r="C5970" t="s">
        <v>958</v>
      </c>
      <c r="D5970" t="s">
        <v>967</v>
      </c>
      <c r="E5970">
        <v>28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25">
      <c r="A5971" s="42">
        <v>46275</v>
      </c>
      <c r="B5971">
        <v>9</v>
      </c>
      <c r="C5971" t="s">
        <v>1015</v>
      </c>
      <c r="D5971" t="s">
        <v>970</v>
      </c>
      <c r="E5971">
        <v>47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25">
      <c r="A5972" s="42">
        <v>46274</v>
      </c>
      <c r="B5972">
        <v>12</v>
      </c>
      <c r="C5972" t="s">
        <v>1015</v>
      </c>
      <c r="D5972" t="s">
        <v>982</v>
      </c>
      <c r="E5972">
        <v>851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25">
      <c r="A5973" s="42">
        <v>46269</v>
      </c>
      <c r="B5973">
        <v>15</v>
      </c>
      <c r="C5973" t="s">
        <v>978</v>
      </c>
      <c r="D5973" t="s">
        <v>965</v>
      </c>
      <c r="E5973">
        <v>31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25">
      <c r="A5974" s="42">
        <v>46276</v>
      </c>
      <c r="B5974">
        <v>10</v>
      </c>
      <c r="C5974" t="s">
        <v>1528</v>
      </c>
      <c r="D5974" t="s">
        <v>967</v>
      </c>
      <c r="E5974">
        <v>458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 s="42">
        <v>46266</v>
      </c>
      <c r="B5975">
        <v>13</v>
      </c>
      <c r="C5975" t="s">
        <v>986</v>
      </c>
      <c r="D5975" t="s">
        <v>965</v>
      </c>
      <c r="E5975">
        <v>29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25">
      <c r="A5976" s="42">
        <v>46274</v>
      </c>
      <c r="B5976">
        <v>11</v>
      </c>
      <c r="C5976" t="s">
        <v>1098</v>
      </c>
      <c r="D5976" t="s">
        <v>640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 s="42">
        <v>46275</v>
      </c>
      <c r="B5977">
        <v>10</v>
      </c>
      <c r="C5977" t="s">
        <v>1015</v>
      </c>
      <c r="D5977" t="s">
        <v>959</v>
      </c>
      <c r="E5977">
        <v>196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25">
      <c r="A5978" s="42">
        <v>46267</v>
      </c>
      <c r="B5978">
        <v>10</v>
      </c>
      <c r="C5978" t="s">
        <v>999</v>
      </c>
      <c r="D5978" t="s">
        <v>970</v>
      </c>
      <c r="E5978">
        <v>7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25">
      <c r="A5979" s="42">
        <v>46266</v>
      </c>
      <c r="B5979">
        <v>12</v>
      </c>
      <c r="C5979" t="s">
        <v>999</v>
      </c>
      <c r="D5979" t="s">
        <v>970</v>
      </c>
      <c r="E5979">
        <v>2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25">
      <c r="A5980" s="42">
        <v>46274</v>
      </c>
      <c r="B5980">
        <v>14</v>
      </c>
      <c r="C5980" t="s">
        <v>962</v>
      </c>
      <c r="D5980" t="s">
        <v>3</v>
      </c>
      <c r="E5980">
        <v>67</v>
      </c>
      <c r="F5980">
        <v>67</v>
      </c>
      <c r="G5980">
        <v>51</v>
      </c>
      <c r="H5980">
        <v>4</v>
      </c>
      <c r="I5980">
        <v>2</v>
      </c>
      <c r="J5980">
        <v>0</v>
      </c>
    </row>
    <row r="5981" spans="1:10" x14ac:dyDescent="0.25">
      <c r="A5981" s="42">
        <v>46266</v>
      </c>
      <c r="B5981">
        <v>10</v>
      </c>
      <c r="C5981" t="s">
        <v>1085</v>
      </c>
      <c r="D5981" t="s">
        <v>983</v>
      </c>
      <c r="E5981">
        <v>1</v>
      </c>
      <c r="F5981">
        <v>1</v>
      </c>
      <c r="G5981">
        <v>0</v>
      </c>
      <c r="H5981">
        <v>0</v>
      </c>
      <c r="I5981">
        <v>0</v>
      </c>
      <c r="J5981">
        <v>0</v>
      </c>
    </row>
    <row r="5982" spans="1:10" x14ac:dyDescent="0.25">
      <c r="A5982" s="42">
        <v>46274</v>
      </c>
      <c r="B5982">
        <v>9</v>
      </c>
      <c r="C5982" t="s">
        <v>998</v>
      </c>
      <c r="D5982" t="s">
        <v>970</v>
      </c>
      <c r="E5982">
        <v>1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25">
      <c r="A5983" s="42">
        <v>46266</v>
      </c>
      <c r="B5983">
        <v>12</v>
      </c>
      <c r="C5983" t="s">
        <v>966</v>
      </c>
      <c r="D5983" t="s">
        <v>970</v>
      </c>
      <c r="E5983">
        <v>22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25">
      <c r="A5984" s="42">
        <v>46276</v>
      </c>
      <c r="B5984">
        <v>11</v>
      </c>
      <c r="C5984" t="s">
        <v>1098</v>
      </c>
      <c r="D5984" t="s">
        <v>965</v>
      </c>
      <c r="E5984">
        <v>20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25">
      <c r="A5985" s="42">
        <v>46275</v>
      </c>
      <c r="B5985">
        <v>16</v>
      </c>
      <c r="C5985" t="s">
        <v>964</v>
      </c>
      <c r="D5985" t="s">
        <v>980</v>
      </c>
      <c r="E5985">
        <v>5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25">
      <c r="A5986" s="42">
        <v>46266</v>
      </c>
      <c r="B5986">
        <v>15</v>
      </c>
      <c r="C5986" t="s">
        <v>958</v>
      </c>
      <c r="D5986" t="s">
        <v>979</v>
      </c>
      <c r="E5986">
        <v>3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25">
      <c r="A5987" s="42">
        <v>46269</v>
      </c>
      <c r="B5987">
        <v>14</v>
      </c>
      <c r="C5987" t="s">
        <v>972</v>
      </c>
      <c r="D5987" t="s">
        <v>971</v>
      </c>
      <c r="E5987">
        <v>2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25">
      <c r="A5988" s="42">
        <v>46268</v>
      </c>
      <c r="B5988">
        <v>11</v>
      </c>
      <c r="C5988" t="s">
        <v>986</v>
      </c>
      <c r="D5988" t="s">
        <v>967</v>
      </c>
      <c r="E5988">
        <v>133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25">
      <c r="A5989" s="42">
        <v>46275</v>
      </c>
      <c r="B5989">
        <v>13</v>
      </c>
      <c r="C5989" t="s">
        <v>1098</v>
      </c>
      <c r="D5989" t="s">
        <v>965</v>
      </c>
      <c r="E5989">
        <v>19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25">
      <c r="A5990" s="42">
        <v>46274</v>
      </c>
      <c r="B5990">
        <v>16</v>
      </c>
      <c r="C5990" t="s">
        <v>966</v>
      </c>
      <c r="D5990" t="s">
        <v>975</v>
      </c>
      <c r="E5990">
        <v>5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25">
      <c r="A5991" s="42">
        <v>46266</v>
      </c>
      <c r="B5991">
        <v>10</v>
      </c>
      <c r="C5991" t="s">
        <v>1098</v>
      </c>
      <c r="D5991" t="s">
        <v>983</v>
      </c>
      <c r="E5991">
        <v>2</v>
      </c>
      <c r="F5991">
        <v>2</v>
      </c>
      <c r="G5991">
        <v>0</v>
      </c>
      <c r="H5991">
        <v>0</v>
      </c>
      <c r="I5991">
        <v>0</v>
      </c>
      <c r="J5991">
        <v>0</v>
      </c>
    </row>
    <row r="5992" spans="1:10" x14ac:dyDescent="0.25">
      <c r="A5992" s="42">
        <v>46269</v>
      </c>
      <c r="B5992">
        <v>14</v>
      </c>
      <c r="C5992" t="s">
        <v>964</v>
      </c>
      <c r="D5992" t="s">
        <v>974</v>
      </c>
      <c r="E5992">
        <v>2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25">
      <c r="A5993" s="42">
        <v>46268</v>
      </c>
      <c r="B5993">
        <v>8</v>
      </c>
      <c r="C5993" t="s">
        <v>1085</v>
      </c>
      <c r="D5993" t="s">
        <v>965</v>
      </c>
      <c r="E5993">
        <v>14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25">
      <c r="A5994" s="42">
        <v>46275</v>
      </c>
      <c r="B5994">
        <v>14</v>
      </c>
      <c r="C5994" t="s">
        <v>964</v>
      </c>
      <c r="D5994" t="s">
        <v>982</v>
      </c>
      <c r="E5994">
        <v>636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25">
      <c r="A5995" s="42">
        <v>46276</v>
      </c>
      <c r="B5995">
        <v>13</v>
      </c>
      <c r="C5995" t="s">
        <v>1015</v>
      </c>
      <c r="D5995" t="s">
        <v>961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5">
      <c r="A5996" s="42">
        <v>46273</v>
      </c>
      <c r="B5996">
        <v>9</v>
      </c>
      <c r="C5996" t="s">
        <v>972</v>
      </c>
      <c r="D5996" t="s">
        <v>971</v>
      </c>
      <c r="E5996">
        <v>2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25">
      <c r="A5997" s="42">
        <v>46274</v>
      </c>
      <c r="B5997">
        <v>13</v>
      </c>
      <c r="C5997" t="s">
        <v>968</v>
      </c>
      <c r="D5997" t="s">
        <v>967</v>
      </c>
      <c r="E5997">
        <v>112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25">
      <c r="A5998" s="42">
        <v>46276</v>
      </c>
      <c r="B5998">
        <v>10</v>
      </c>
      <c r="C5998" t="s">
        <v>978</v>
      </c>
      <c r="D5998" t="s">
        <v>976</v>
      </c>
      <c r="E5998">
        <v>1715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 s="42">
        <v>46276</v>
      </c>
      <c r="B5999">
        <v>15</v>
      </c>
      <c r="C5999" t="s">
        <v>972</v>
      </c>
      <c r="D5999" t="s">
        <v>971</v>
      </c>
      <c r="E5999">
        <v>3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5">
      <c r="A6000" s="42">
        <v>46268</v>
      </c>
      <c r="B6000">
        <v>10</v>
      </c>
      <c r="C6000" t="s">
        <v>978</v>
      </c>
      <c r="D6000" t="s">
        <v>959</v>
      </c>
      <c r="E6000">
        <v>114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 s="42">
        <v>46267</v>
      </c>
      <c r="B6001">
        <v>12</v>
      </c>
      <c r="C6001" t="s">
        <v>978</v>
      </c>
      <c r="D6001" t="s">
        <v>977</v>
      </c>
      <c r="E6001">
        <v>5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25">
      <c r="A6002" s="42">
        <v>46267</v>
      </c>
      <c r="B6002">
        <v>14</v>
      </c>
      <c r="C6002" t="s">
        <v>964</v>
      </c>
      <c r="D6002" t="s">
        <v>985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 s="42">
        <v>46269</v>
      </c>
      <c r="B6003">
        <v>16</v>
      </c>
      <c r="C6003" t="s">
        <v>964</v>
      </c>
      <c r="D6003" t="s">
        <v>971</v>
      </c>
      <c r="E6003">
        <v>30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5">
      <c r="A6004" s="42">
        <v>46273</v>
      </c>
      <c r="B6004">
        <v>11</v>
      </c>
      <c r="C6004" t="s">
        <v>962</v>
      </c>
      <c r="D6004" t="s">
        <v>973</v>
      </c>
      <c r="E6004">
        <v>131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 s="42">
        <v>46268</v>
      </c>
      <c r="B6005">
        <v>9</v>
      </c>
      <c r="C6005" t="s">
        <v>972</v>
      </c>
      <c r="D6005" t="s">
        <v>973</v>
      </c>
      <c r="E6005">
        <v>71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25">
      <c r="A6006" s="42">
        <v>46276</v>
      </c>
      <c r="B6006">
        <v>11</v>
      </c>
      <c r="C6006" t="s">
        <v>962</v>
      </c>
      <c r="D6006" t="s">
        <v>967</v>
      </c>
      <c r="E6006">
        <v>396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 s="42">
        <v>46274</v>
      </c>
      <c r="B6007">
        <v>8</v>
      </c>
      <c r="C6007" t="s">
        <v>964</v>
      </c>
      <c r="D6007" t="s">
        <v>985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25">
      <c r="A6008" s="42">
        <v>46275</v>
      </c>
      <c r="B6008">
        <v>10</v>
      </c>
      <c r="C6008" t="s">
        <v>978</v>
      </c>
      <c r="D6008" t="s">
        <v>965</v>
      </c>
      <c r="E6008">
        <v>64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25">
      <c r="A6009" s="42">
        <v>46268</v>
      </c>
      <c r="B6009">
        <v>11</v>
      </c>
      <c r="C6009" t="s">
        <v>998</v>
      </c>
      <c r="D6009" t="s">
        <v>640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25">
      <c r="A6010" s="42">
        <v>46273</v>
      </c>
      <c r="B6010">
        <v>13</v>
      </c>
      <c r="C6010" t="s">
        <v>958</v>
      </c>
      <c r="D6010" t="s">
        <v>977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25">
      <c r="A6011" s="42">
        <v>46267</v>
      </c>
      <c r="B6011">
        <v>12</v>
      </c>
      <c r="C6011" t="s">
        <v>964</v>
      </c>
      <c r="D6011" t="s">
        <v>959</v>
      </c>
      <c r="E6011">
        <v>270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25">
      <c r="A6012" s="42">
        <v>46273</v>
      </c>
      <c r="B6012">
        <v>16</v>
      </c>
      <c r="C6012" t="s">
        <v>1098</v>
      </c>
      <c r="D6012" t="s">
        <v>967</v>
      </c>
      <c r="E6012">
        <v>25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25">
      <c r="A6013" s="42">
        <v>46276</v>
      </c>
      <c r="B6013">
        <v>12</v>
      </c>
      <c r="C6013" t="s">
        <v>978</v>
      </c>
      <c r="D6013" t="s">
        <v>959</v>
      </c>
      <c r="E6013">
        <v>236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25">
      <c r="A6014" s="42">
        <v>46276</v>
      </c>
      <c r="B6014">
        <v>10</v>
      </c>
      <c r="C6014" t="s">
        <v>962</v>
      </c>
      <c r="D6014" t="s">
        <v>980</v>
      </c>
      <c r="E6014">
        <v>4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25">
      <c r="A6015" s="42">
        <v>46269</v>
      </c>
      <c r="B6015">
        <v>14</v>
      </c>
      <c r="C6015" t="s">
        <v>986</v>
      </c>
      <c r="D6015" t="s">
        <v>980</v>
      </c>
      <c r="E6015">
        <v>10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5">
      <c r="A6016" s="42">
        <v>46269</v>
      </c>
      <c r="B6016">
        <v>11</v>
      </c>
      <c r="C6016" t="s">
        <v>1015</v>
      </c>
      <c r="D6016" t="s">
        <v>965</v>
      </c>
      <c r="E6016">
        <v>4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5">
      <c r="A6017" s="42">
        <v>46276</v>
      </c>
      <c r="B6017">
        <v>15</v>
      </c>
      <c r="C6017" t="s">
        <v>962</v>
      </c>
      <c r="D6017" t="s">
        <v>982</v>
      </c>
      <c r="E6017">
        <v>513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25">
      <c r="A6018" s="42">
        <v>46273</v>
      </c>
      <c r="B6018">
        <v>14</v>
      </c>
      <c r="C6018" t="s">
        <v>1000</v>
      </c>
      <c r="D6018" t="s">
        <v>971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25">
      <c r="A6019" s="42">
        <v>46273</v>
      </c>
      <c r="B6019">
        <v>15</v>
      </c>
      <c r="C6019" t="s">
        <v>958</v>
      </c>
      <c r="D6019" t="s">
        <v>971</v>
      </c>
      <c r="E6019">
        <v>36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25">
      <c r="A6020" s="42">
        <v>46276</v>
      </c>
      <c r="B6020">
        <v>10</v>
      </c>
      <c r="C6020" t="s">
        <v>986</v>
      </c>
      <c r="D6020" t="s">
        <v>640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25">
      <c r="A6021" s="42">
        <v>46275</v>
      </c>
      <c r="B6021">
        <v>15</v>
      </c>
      <c r="C6021" t="s">
        <v>986</v>
      </c>
      <c r="D6021" t="s">
        <v>967</v>
      </c>
      <c r="E6021">
        <v>184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 s="42">
        <v>46276</v>
      </c>
      <c r="B6022">
        <v>8</v>
      </c>
      <c r="C6022" t="s">
        <v>972</v>
      </c>
      <c r="D6022" t="s">
        <v>970</v>
      </c>
      <c r="E6022">
        <v>2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 s="42">
        <v>46269</v>
      </c>
      <c r="B6023">
        <v>8</v>
      </c>
      <c r="C6023" t="s">
        <v>964</v>
      </c>
      <c r="D6023" t="s">
        <v>965</v>
      </c>
      <c r="E6023">
        <v>28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 s="42">
        <v>46269</v>
      </c>
      <c r="B6024">
        <v>14</v>
      </c>
      <c r="C6024" t="s">
        <v>1000</v>
      </c>
      <c r="D6024" t="s">
        <v>640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 s="42">
        <v>46268</v>
      </c>
      <c r="B6025">
        <v>9</v>
      </c>
      <c r="C6025" t="s">
        <v>1001</v>
      </c>
      <c r="D6025" t="s">
        <v>982</v>
      </c>
      <c r="E6025">
        <v>87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 s="42">
        <v>46267</v>
      </c>
      <c r="B6026">
        <v>10</v>
      </c>
      <c r="C6026" t="s">
        <v>964</v>
      </c>
      <c r="D6026" t="s">
        <v>640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 s="42">
        <v>46274</v>
      </c>
      <c r="B6027">
        <v>11</v>
      </c>
      <c r="C6027" t="s">
        <v>978</v>
      </c>
      <c r="D6027" t="s">
        <v>971</v>
      </c>
      <c r="E6027">
        <v>1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5">
      <c r="A6028" s="42">
        <v>46274</v>
      </c>
      <c r="B6028">
        <v>12</v>
      </c>
      <c r="C6028" t="s">
        <v>972</v>
      </c>
      <c r="D6028" t="s">
        <v>959</v>
      </c>
      <c r="E6028">
        <v>17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5">
      <c r="A6029" s="42">
        <v>46267</v>
      </c>
      <c r="B6029">
        <v>12</v>
      </c>
      <c r="C6029" t="s">
        <v>966</v>
      </c>
      <c r="D6029" t="s">
        <v>976</v>
      </c>
      <c r="E6029">
        <v>773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5">
      <c r="A6030" s="42">
        <v>46267</v>
      </c>
      <c r="B6030">
        <v>16</v>
      </c>
      <c r="C6030" t="s">
        <v>958</v>
      </c>
      <c r="D6030" t="s">
        <v>3</v>
      </c>
      <c r="E6030">
        <v>16</v>
      </c>
      <c r="F6030">
        <v>16</v>
      </c>
      <c r="G6030">
        <v>11</v>
      </c>
      <c r="H6030">
        <v>2</v>
      </c>
      <c r="I6030">
        <v>0</v>
      </c>
      <c r="J6030">
        <v>0</v>
      </c>
    </row>
    <row r="6031" spans="1:10" x14ac:dyDescent="0.25">
      <c r="A6031" s="42">
        <v>46267</v>
      </c>
      <c r="B6031">
        <v>16</v>
      </c>
      <c r="C6031" t="s">
        <v>958</v>
      </c>
      <c r="D6031" t="s">
        <v>959</v>
      </c>
      <c r="E6031">
        <v>65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25">
      <c r="A6032" s="42">
        <v>46268</v>
      </c>
      <c r="B6032">
        <v>12</v>
      </c>
      <c r="C6032" t="s">
        <v>986</v>
      </c>
      <c r="D6032" t="s">
        <v>971</v>
      </c>
      <c r="E6032">
        <v>10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5">
      <c r="A6033" s="42">
        <v>46274</v>
      </c>
      <c r="B6033">
        <v>11</v>
      </c>
      <c r="C6033" t="s">
        <v>968</v>
      </c>
      <c r="D6033" t="s">
        <v>965</v>
      </c>
      <c r="E6033">
        <v>11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5">
      <c r="A6034" s="42">
        <v>46266</v>
      </c>
      <c r="B6034">
        <v>15</v>
      </c>
      <c r="C6034" t="s">
        <v>966</v>
      </c>
      <c r="D6034" t="s">
        <v>963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5">
      <c r="A6035" s="42">
        <v>46276</v>
      </c>
      <c r="B6035">
        <v>13</v>
      </c>
      <c r="C6035" t="s">
        <v>964</v>
      </c>
      <c r="D6035" t="s">
        <v>982</v>
      </c>
      <c r="E6035">
        <v>48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25">
      <c r="A6036" s="42">
        <v>46273</v>
      </c>
      <c r="B6036">
        <v>10</v>
      </c>
      <c r="C6036" t="s">
        <v>964</v>
      </c>
      <c r="D6036" t="s">
        <v>3</v>
      </c>
      <c r="E6036">
        <v>22</v>
      </c>
      <c r="F6036">
        <v>22</v>
      </c>
      <c r="G6036">
        <v>19</v>
      </c>
      <c r="H6036">
        <v>0</v>
      </c>
      <c r="I6036">
        <v>0</v>
      </c>
      <c r="J6036">
        <v>0</v>
      </c>
    </row>
    <row r="6037" spans="1:10" x14ac:dyDescent="0.25">
      <c r="A6037" s="42">
        <v>46268</v>
      </c>
      <c r="B6037">
        <v>9</v>
      </c>
      <c r="C6037" t="s">
        <v>962</v>
      </c>
      <c r="D6037" t="s">
        <v>963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5">
      <c r="A6038" s="42">
        <v>46269</v>
      </c>
      <c r="B6038">
        <v>14</v>
      </c>
      <c r="C6038" t="s">
        <v>972</v>
      </c>
      <c r="D6038" t="s">
        <v>970</v>
      </c>
      <c r="E6038">
        <v>4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5">
      <c r="A6039" s="42">
        <v>46276</v>
      </c>
      <c r="B6039">
        <v>12</v>
      </c>
      <c r="C6039" t="s">
        <v>958</v>
      </c>
      <c r="D6039" t="s">
        <v>965</v>
      </c>
      <c r="E6039">
        <v>108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5">
      <c r="A6040" s="42">
        <v>46269</v>
      </c>
      <c r="B6040">
        <v>14</v>
      </c>
      <c r="C6040" t="s">
        <v>978</v>
      </c>
      <c r="D6040" t="s">
        <v>971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5">
      <c r="A6041" s="42">
        <v>46266</v>
      </c>
      <c r="B6041">
        <v>8</v>
      </c>
      <c r="C6041" t="s">
        <v>962</v>
      </c>
      <c r="D6041" t="s">
        <v>967</v>
      </c>
      <c r="E6041">
        <v>2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5">
      <c r="A6042" s="42">
        <v>46275</v>
      </c>
      <c r="B6042">
        <v>11</v>
      </c>
      <c r="C6042" t="s">
        <v>964</v>
      </c>
      <c r="D6042" t="s">
        <v>959</v>
      </c>
      <c r="E6042">
        <v>143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5">
      <c r="A6043" s="42">
        <v>46276</v>
      </c>
      <c r="B6043">
        <v>14</v>
      </c>
      <c r="C6043" t="s">
        <v>1015</v>
      </c>
      <c r="D6043" t="s">
        <v>973</v>
      </c>
      <c r="E6043">
        <v>473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25">
      <c r="A6044" s="42">
        <v>46274</v>
      </c>
      <c r="B6044">
        <v>10</v>
      </c>
      <c r="C6044" t="s">
        <v>978</v>
      </c>
      <c r="D6044" t="s">
        <v>640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5">
      <c r="A6045" s="42">
        <v>46269</v>
      </c>
      <c r="B6045">
        <v>16</v>
      </c>
      <c r="C6045" t="s">
        <v>966</v>
      </c>
      <c r="D6045" t="s">
        <v>974</v>
      </c>
      <c r="E6045">
        <v>2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5">
      <c r="A6046" s="42">
        <v>46266</v>
      </c>
      <c r="B6046">
        <v>10</v>
      </c>
      <c r="C6046" t="s">
        <v>978</v>
      </c>
      <c r="D6046" t="s">
        <v>982</v>
      </c>
      <c r="E6046">
        <v>435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 s="42">
        <v>46267</v>
      </c>
      <c r="B6047">
        <v>9</v>
      </c>
      <c r="C6047" t="s">
        <v>962</v>
      </c>
      <c r="D6047" t="s">
        <v>977</v>
      </c>
      <c r="E6047">
        <v>3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25">
      <c r="A6048" s="42">
        <v>46266</v>
      </c>
      <c r="B6048">
        <v>10</v>
      </c>
      <c r="C6048" t="s">
        <v>1015</v>
      </c>
      <c r="D6048" t="s">
        <v>3</v>
      </c>
      <c r="E6048">
        <v>16</v>
      </c>
      <c r="F6048">
        <v>16</v>
      </c>
      <c r="G6048">
        <v>15</v>
      </c>
      <c r="H6048">
        <v>0</v>
      </c>
      <c r="I6048">
        <v>0</v>
      </c>
      <c r="J6048">
        <v>0</v>
      </c>
    </row>
    <row r="6049" spans="1:10" x14ac:dyDescent="0.25">
      <c r="A6049" s="42">
        <v>46273</v>
      </c>
      <c r="B6049">
        <v>14</v>
      </c>
      <c r="C6049" t="s">
        <v>958</v>
      </c>
      <c r="D6049" t="s">
        <v>975</v>
      </c>
      <c r="E6049">
        <v>8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5">
      <c r="A6050" s="42">
        <v>46273</v>
      </c>
      <c r="B6050">
        <v>8</v>
      </c>
      <c r="C6050" t="s">
        <v>1015</v>
      </c>
      <c r="D6050" t="s">
        <v>971</v>
      </c>
      <c r="E6050">
        <v>1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5">
      <c r="A6051" s="42">
        <v>46269</v>
      </c>
      <c r="B6051">
        <v>15</v>
      </c>
      <c r="C6051" t="s">
        <v>972</v>
      </c>
      <c r="D6051" t="s">
        <v>967</v>
      </c>
      <c r="E6051">
        <v>2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5">
      <c r="A6052" s="42">
        <v>46275</v>
      </c>
      <c r="B6052">
        <v>13</v>
      </c>
      <c r="C6052" t="s">
        <v>958</v>
      </c>
      <c r="D6052" t="s">
        <v>973</v>
      </c>
      <c r="E6052">
        <v>2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 s="42">
        <v>46269</v>
      </c>
      <c r="B6053">
        <v>10</v>
      </c>
      <c r="C6053" t="s">
        <v>1098</v>
      </c>
      <c r="D6053" t="s">
        <v>640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5">
      <c r="A6054" s="42">
        <v>46275</v>
      </c>
      <c r="B6054">
        <v>13</v>
      </c>
      <c r="C6054" t="s">
        <v>960</v>
      </c>
      <c r="D6054" t="s">
        <v>959</v>
      </c>
      <c r="E6054">
        <v>33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 s="42">
        <v>46275</v>
      </c>
      <c r="B6055">
        <v>16</v>
      </c>
      <c r="C6055" t="s">
        <v>978</v>
      </c>
      <c r="D6055" t="s">
        <v>959</v>
      </c>
      <c r="E6055">
        <v>207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25">
      <c r="A6056" s="42">
        <v>46273</v>
      </c>
      <c r="B6056">
        <v>12</v>
      </c>
      <c r="C6056" t="s">
        <v>986</v>
      </c>
      <c r="D6056" t="s">
        <v>982</v>
      </c>
      <c r="E6056">
        <v>43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5">
      <c r="A6057" s="42">
        <v>46275</v>
      </c>
      <c r="B6057">
        <v>14</v>
      </c>
      <c r="C6057" t="s">
        <v>998</v>
      </c>
      <c r="D6057" t="s">
        <v>976</v>
      </c>
      <c r="E6057">
        <v>3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25">
      <c r="A6058" s="42">
        <v>46275</v>
      </c>
      <c r="B6058">
        <v>17</v>
      </c>
      <c r="C6058" t="s">
        <v>962</v>
      </c>
      <c r="D6058" t="s">
        <v>982</v>
      </c>
      <c r="E6058">
        <v>4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25">
      <c r="A6059" s="42">
        <v>46274</v>
      </c>
      <c r="B6059">
        <v>10</v>
      </c>
      <c r="C6059" t="s">
        <v>966</v>
      </c>
      <c r="D6059" t="s">
        <v>980</v>
      </c>
      <c r="E6059">
        <v>5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25">
      <c r="A6060" s="42">
        <v>46267</v>
      </c>
      <c r="B6060">
        <v>8</v>
      </c>
      <c r="C6060" t="s">
        <v>986</v>
      </c>
      <c r="D6060" t="s">
        <v>980</v>
      </c>
      <c r="E6060">
        <v>2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25">
      <c r="A6061" s="42">
        <v>46266</v>
      </c>
      <c r="B6061">
        <v>12</v>
      </c>
      <c r="C6061" t="s">
        <v>966</v>
      </c>
      <c r="D6061" t="s">
        <v>976</v>
      </c>
      <c r="E6061">
        <v>1158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25">
      <c r="A6062" s="42">
        <v>46269</v>
      </c>
      <c r="B6062">
        <v>11</v>
      </c>
      <c r="C6062" t="s">
        <v>972</v>
      </c>
      <c r="D6062" t="s">
        <v>967</v>
      </c>
      <c r="E6062">
        <v>68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25">
      <c r="A6063" s="42">
        <v>46269</v>
      </c>
      <c r="B6063">
        <v>14</v>
      </c>
      <c r="C6063" t="s">
        <v>964</v>
      </c>
      <c r="D6063" t="s">
        <v>969</v>
      </c>
      <c r="E6063">
        <v>1</v>
      </c>
      <c r="F6063">
        <v>1</v>
      </c>
      <c r="G6063">
        <v>0</v>
      </c>
      <c r="H6063">
        <v>0</v>
      </c>
      <c r="I6063">
        <v>0</v>
      </c>
      <c r="J6063">
        <v>0</v>
      </c>
    </row>
    <row r="6064" spans="1:10" x14ac:dyDescent="0.25">
      <c r="A6064" s="42">
        <v>46267</v>
      </c>
      <c r="B6064">
        <v>12</v>
      </c>
      <c r="C6064" t="s">
        <v>1001</v>
      </c>
      <c r="D6064" t="s">
        <v>3</v>
      </c>
      <c r="E6064">
        <v>10</v>
      </c>
      <c r="F6064">
        <v>10</v>
      </c>
      <c r="G6064">
        <v>7</v>
      </c>
      <c r="H6064">
        <v>2</v>
      </c>
      <c r="I6064">
        <v>1</v>
      </c>
      <c r="J6064">
        <v>0</v>
      </c>
    </row>
    <row r="6065" spans="1:10" x14ac:dyDescent="0.25">
      <c r="A6065" s="42">
        <v>46268</v>
      </c>
      <c r="B6065">
        <v>12</v>
      </c>
      <c r="C6065" t="s">
        <v>968</v>
      </c>
      <c r="D6065" t="s">
        <v>965</v>
      </c>
      <c r="E6065">
        <v>76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25">
      <c r="A6066" s="42">
        <v>46273</v>
      </c>
      <c r="B6066">
        <v>14</v>
      </c>
      <c r="C6066" t="s">
        <v>1000</v>
      </c>
      <c r="D6066" t="s">
        <v>976</v>
      </c>
      <c r="E6066">
        <v>6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 s="42">
        <v>46274</v>
      </c>
      <c r="B6067">
        <v>10</v>
      </c>
      <c r="C6067" t="s">
        <v>964</v>
      </c>
      <c r="D6067" t="s">
        <v>971</v>
      </c>
      <c r="E6067">
        <v>21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25">
      <c r="A6068" s="42">
        <v>46268</v>
      </c>
      <c r="B6068">
        <v>13</v>
      </c>
      <c r="C6068" t="s">
        <v>966</v>
      </c>
      <c r="D6068" t="s">
        <v>965</v>
      </c>
      <c r="E6068">
        <v>3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25">
      <c r="A6069" s="42">
        <v>46276</v>
      </c>
      <c r="B6069">
        <v>12</v>
      </c>
      <c r="C6069" t="s">
        <v>964</v>
      </c>
      <c r="D6069" t="s">
        <v>975</v>
      </c>
      <c r="E6069">
        <v>4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5">
      <c r="A6070" s="42">
        <v>46276</v>
      </c>
      <c r="B6070">
        <v>14</v>
      </c>
      <c r="C6070" t="s">
        <v>1098</v>
      </c>
      <c r="D6070" t="s">
        <v>963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 s="42">
        <v>46274</v>
      </c>
      <c r="B6071">
        <v>16</v>
      </c>
      <c r="C6071" t="s">
        <v>962</v>
      </c>
      <c r="D6071" t="s">
        <v>963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25">
      <c r="A6072" s="42">
        <v>46268</v>
      </c>
      <c r="B6072">
        <v>10</v>
      </c>
      <c r="C6072" t="s">
        <v>966</v>
      </c>
      <c r="D6072" t="s">
        <v>970</v>
      </c>
      <c r="E6072">
        <v>6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 s="42">
        <v>46268</v>
      </c>
      <c r="B6073">
        <v>16</v>
      </c>
      <c r="C6073" t="s">
        <v>1098</v>
      </c>
      <c r="D6073" t="s">
        <v>982</v>
      </c>
      <c r="E6073">
        <v>45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25">
      <c r="A6074" s="42">
        <v>46269</v>
      </c>
      <c r="B6074">
        <v>11</v>
      </c>
      <c r="C6074" t="s">
        <v>964</v>
      </c>
      <c r="D6074" t="s">
        <v>963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 s="42">
        <v>46275</v>
      </c>
      <c r="B6075">
        <v>13</v>
      </c>
      <c r="C6075" t="s">
        <v>986</v>
      </c>
      <c r="D6075" t="s">
        <v>975</v>
      </c>
      <c r="E6075">
        <v>1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 s="42">
        <v>46276</v>
      </c>
      <c r="B6076">
        <v>11</v>
      </c>
      <c r="C6076" t="s">
        <v>978</v>
      </c>
      <c r="D6076" t="s">
        <v>959</v>
      </c>
      <c r="E6076">
        <v>261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 s="42">
        <v>46275</v>
      </c>
      <c r="B6077">
        <v>10</v>
      </c>
      <c r="C6077" t="s">
        <v>960</v>
      </c>
      <c r="D6077" t="s">
        <v>970</v>
      </c>
      <c r="E6077">
        <v>24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 s="42">
        <v>46267</v>
      </c>
      <c r="B6078">
        <v>15</v>
      </c>
      <c r="C6078" t="s">
        <v>986</v>
      </c>
      <c r="D6078" t="s">
        <v>979</v>
      </c>
      <c r="E6078">
        <v>299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 s="42">
        <v>46269</v>
      </c>
      <c r="B6079">
        <v>14</v>
      </c>
      <c r="C6079" t="s">
        <v>962</v>
      </c>
      <c r="D6079" t="s">
        <v>959</v>
      </c>
      <c r="E6079">
        <v>48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5">
      <c r="A6080" s="42">
        <v>46266</v>
      </c>
      <c r="B6080">
        <v>11</v>
      </c>
      <c r="C6080" t="s">
        <v>1015</v>
      </c>
      <c r="D6080" t="s">
        <v>973</v>
      </c>
      <c r="E6080">
        <v>340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25">
      <c r="A6081" s="42">
        <v>46275</v>
      </c>
      <c r="B6081">
        <v>16</v>
      </c>
      <c r="C6081" t="s">
        <v>978</v>
      </c>
      <c r="D6081" t="s">
        <v>975</v>
      </c>
      <c r="E6081">
        <v>8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25">
      <c r="A6082" s="42">
        <v>46268</v>
      </c>
      <c r="B6082">
        <v>15</v>
      </c>
      <c r="C6082" t="s">
        <v>958</v>
      </c>
      <c r="D6082" t="s">
        <v>979</v>
      </c>
      <c r="E6082">
        <v>4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25">
      <c r="A6083" s="42">
        <v>46273</v>
      </c>
      <c r="B6083">
        <v>16</v>
      </c>
      <c r="C6083" t="s">
        <v>960</v>
      </c>
      <c r="D6083" t="s">
        <v>959</v>
      </c>
      <c r="E6083">
        <v>29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25">
      <c r="A6084" s="42">
        <v>46266</v>
      </c>
      <c r="B6084">
        <v>9</v>
      </c>
      <c r="C6084" t="s">
        <v>1085</v>
      </c>
      <c r="D6084" t="s">
        <v>959</v>
      </c>
      <c r="E6084">
        <v>59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25">
      <c r="A6085" s="42">
        <v>46268</v>
      </c>
      <c r="B6085">
        <v>15</v>
      </c>
      <c r="C6085" t="s">
        <v>964</v>
      </c>
      <c r="D6085" t="s">
        <v>977</v>
      </c>
      <c r="E6085">
        <v>9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25">
      <c r="A6086" s="42">
        <v>46274</v>
      </c>
      <c r="B6086">
        <v>14</v>
      </c>
      <c r="C6086" t="s">
        <v>958</v>
      </c>
      <c r="D6086" t="s">
        <v>971</v>
      </c>
      <c r="E6086">
        <v>41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5">
      <c r="A6087" s="42">
        <v>46275</v>
      </c>
      <c r="B6087">
        <v>15</v>
      </c>
      <c r="C6087" t="s">
        <v>962</v>
      </c>
      <c r="D6087" t="s">
        <v>980</v>
      </c>
      <c r="E6087">
        <v>3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25">
      <c r="A6088" s="42">
        <v>46268</v>
      </c>
      <c r="B6088">
        <v>10</v>
      </c>
      <c r="C6088" t="s">
        <v>1085</v>
      </c>
      <c r="D6088" t="s">
        <v>959</v>
      </c>
      <c r="E6088">
        <v>15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25">
      <c r="A6089" s="42">
        <v>46275</v>
      </c>
      <c r="B6089">
        <v>11</v>
      </c>
      <c r="C6089" t="s">
        <v>1528</v>
      </c>
      <c r="D6089" t="s">
        <v>970</v>
      </c>
      <c r="E6089">
        <v>10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25">
      <c r="A6090" s="42">
        <v>46275</v>
      </c>
      <c r="B6090">
        <v>15</v>
      </c>
      <c r="C6090" t="s">
        <v>962</v>
      </c>
      <c r="D6090" t="s">
        <v>3</v>
      </c>
      <c r="E6090">
        <v>65</v>
      </c>
      <c r="F6090">
        <v>65</v>
      </c>
      <c r="G6090">
        <v>57</v>
      </c>
      <c r="H6090">
        <v>4</v>
      </c>
      <c r="I6090">
        <v>0</v>
      </c>
      <c r="J6090">
        <v>0</v>
      </c>
    </row>
    <row r="6091" spans="1:10" x14ac:dyDescent="0.25">
      <c r="A6091" s="42">
        <v>46267</v>
      </c>
      <c r="B6091">
        <v>9</v>
      </c>
      <c r="C6091" t="s">
        <v>964</v>
      </c>
      <c r="D6091" t="s">
        <v>976</v>
      </c>
      <c r="E6091">
        <v>1623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25">
      <c r="A6092" s="42">
        <v>46276</v>
      </c>
      <c r="B6092">
        <v>16</v>
      </c>
      <c r="C6092" t="s">
        <v>964</v>
      </c>
      <c r="D6092" t="s">
        <v>1002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25">
      <c r="A6093" s="42">
        <v>46275</v>
      </c>
      <c r="B6093">
        <v>16</v>
      </c>
      <c r="C6093" t="s">
        <v>958</v>
      </c>
      <c r="D6093" t="s">
        <v>959</v>
      </c>
      <c r="E6093">
        <v>156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 s="42">
        <v>46268</v>
      </c>
      <c r="B6094">
        <v>15</v>
      </c>
      <c r="C6094" t="s">
        <v>966</v>
      </c>
      <c r="D6094" t="s">
        <v>640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 s="42">
        <v>46266</v>
      </c>
      <c r="B6095">
        <v>15</v>
      </c>
      <c r="C6095" t="s">
        <v>962</v>
      </c>
      <c r="D6095" t="s">
        <v>980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 s="42">
        <v>46276</v>
      </c>
      <c r="B6096">
        <v>14</v>
      </c>
      <c r="C6096" t="s">
        <v>986</v>
      </c>
      <c r="D6096" t="s">
        <v>973</v>
      </c>
      <c r="E6096">
        <v>375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5">
      <c r="A6097" s="42">
        <v>46274</v>
      </c>
      <c r="B6097">
        <v>10</v>
      </c>
      <c r="C6097" t="s">
        <v>964</v>
      </c>
      <c r="D6097" t="s">
        <v>961</v>
      </c>
      <c r="E6097">
        <v>1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25">
      <c r="A6098" s="42">
        <v>46273</v>
      </c>
      <c r="B6098">
        <v>13</v>
      </c>
      <c r="C6098" t="s">
        <v>962</v>
      </c>
      <c r="D6098" t="s">
        <v>3</v>
      </c>
      <c r="E6098">
        <v>21</v>
      </c>
      <c r="F6098">
        <v>21</v>
      </c>
      <c r="G6098">
        <v>18</v>
      </c>
      <c r="H6098">
        <v>2</v>
      </c>
      <c r="I6098">
        <v>0</v>
      </c>
      <c r="J6098">
        <v>0</v>
      </c>
    </row>
    <row r="6099" spans="1:10" x14ac:dyDescent="0.25">
      <c r="A6099" s="42">
        <v>46268</v>
      </c>
      <c r="B6099">
        <v>15</v>
      </c>
      <c r="C6099" t="s">
        <v>968</v>
      </c>
      <c r="D6099" t="s">
        <v>973</v>
      </c>
      <c r="E6099">
        <v>240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 s="42">
        <v>46275</v>
      </c>
      <c r="B6100">
        <v>16</v>
      </c>
      <c r="C6100" t="s">
        <v>964</v>
      </c>
      <c r="D6100" t="s">
        <v>3</v>
      </c>
      <c r="E6100">
        <v>13</v>
      </c>
      <c r="F6100">
        <v>13</v>
      </c>
      <c r="G6100">
        <v>12</v>
      </c>
      <c r="H6100">
        <v>0</v>
      </c>
      <c r="I6100">
        <v>0</v>
      </c>
      <c r="J6100">
        <v>0</v>
      </c>
    </row>
    <row r="6101" spans="1:10" x14ac:dyDescent="0.25">
      <c r="A6101" s="42">
        <v>46267</v>
      </c>
      <c r="B6101">
        <v>14</v>
      </c>
      <c r="C6101" t="s">
        <v>1001</v>
      </c>
      <c r="D6101" t="s">
        <v>976</v>
      </c>
      <c r="E6101">
        <v>161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25">
      <c r="A6102" s="42">
        <v>46266</v>
      </c>
      <c r="B6102">
        <v>15</v>
      </c>
      <c r="C6102" t="s">
        <v>978</v>
      </c>
      <c r="D6102" t="s">
        <v>640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 s="42">
        <v>46276</v>
      </c>
      <c r="B6103">
        <v>12</v>
      </c>
      <c r="C6103" t="s">
        <v>972</v>
      </c>
      <c r="D6103" t="s">
        <v>959</v>
      </c>
      <c r="E6103">
        <v>3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 s="42">
        <v>46267</v>
      </c>
      <c r="B6104">
        <v>15</v>
      </c>
      <c r="C6104" t="s">
        <v>998</v>
      </c>
      <c r="D6104" t="s">
        <v>959</v>
      </c>
      <c r="E6104">
        <v>8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25">
      <c r="A6105" s="42">
        <v>46275</v>
      </c>
      <c r="B6105">
        <v>9</v>
      </c>
      <c r="C6105" t="s">
        <v>1015</v>
      </c>
      <c r="D6105" t="s">
        <v>640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25">
      <c r="A6106" s="42">
        <v>46269</v>
      </c>
      <c r="B6106">
        <v>16</v>
      </c>
      <c r="C6106" t="s">
        <v>972</v>
      </c>
      <c r="D6106" t="s">
        <v>982</v>
      </c>
      <c r="E6106">
        <v>65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25">
      <c r="A6107" s="42">
        <v>46267</v>
      </c>
      <c r="B6107">
        <v>12</v>
      </c>
      <c r="C6107" t="s">
        <v>999</v>
      </c>
      <c r="D6107" t="s">
        <v>961</v>
      </c>
      <c r="E6107">
        <v>2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25">
      <c r="A6108" s="42">
        <v>46269</v>
      </c>
      <c r="B6108">
        <v>11</v>
      </c>
      <c r="C6108" t="s">
        <v>1098</v>
      </c>
      <c r="D6108" t="s">
        <v>980</v>
      </c>
      <c r="E6108">
        <v>5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25">
      <c r="A6109" s="42">
        <v>46267</v>
      </c>
      <c r="B6109">
        <v>11</v>
      </c>
      <c r="C6109" t="s">
        <v>1000</v>
      </c>
      <c r="D6109" t="s">
        <v>975</v>
      </c>
      <c r="E6109">
        <v>2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 s="42">
        <v>46269</v>
      </c>
      <c r="B6110">
        <v>10</v>
      </c>
      <c r="C6110" t="s">
        <v>1000</v>
      </c>
      <c r="D6110" t="s">
        <v>640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25">
      <c r="A6111" s="42">
        <v>46269</v>
      </c>
      <c r="B6111">
        <v>14</v>
      </c>
      <c r="C6111" t="s">
        <v>978</v>
      </c>
      <c r="D6111" t="s">
        <v>970</v>
      </c>
      <c r="E6111">
        <v>10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25">
      <c r="A6112" s="42">
        <v>46276</v>
      </c>
      <c r="B6112">
        <v>15</v>
      </c>
      <c r="C6112" t="s">
        <v>964</v>
      </c>
      <c r="D6112" t="s">
        <v>965</v>
      </c>
      <c r="E6112">
        <v>113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25">
      <c r="A6113" s="42">
        <v>46266</v>
      </c>
      <c r="B6113">
        <v>14</v>
      </c>
      <c r="C6113" t="s">
        <v>972</v>
      </c>
      <c r="D6113" t="s">
        <v>973</v>
      </c>
      <c r="E6113">
        <v>5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25">
      <c r="A6114" s="42">
        <v>46275</v>
      </c>
      <c r="B6114">
        <v>16</v>
      </c>
      <c r="C6114" t="s">
        <v>960</v>
      </c>
      <c r="D6114" t="s">
        <v>959</v>
      </c>
      <c r="E6114">
        <v>15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5">
      <c r="A6115" s="42">
        <v>46274</v>
      </c>
      <c r="B6115">
        <v>11</v>
      </c>
      <c r="C6115" t="s">
        <v>972</v>
      </c>
      <c r="D6115" t="s">
        <v>977</v>
      </c>
      <c r="E6115">
        <v>3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25">
      <c r="A6116" s="42">
        <v>46267</v>
      </c>
      <c r="B6116">
        <v>9</v>
      </c>
      <c r="C6116" t="s">
        <v>966</v>
      </c>
      <c r="D6116" t="s">
        <v>640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25">
      <c r="A6117" s="42">
        <v>46266</v>
      </c>
      <c r="B6117">
        <v>12</v>
      </c>
      <c r="C6117" t="s">
        <v>1085</v>
      </c>
      <c r="D6117" t="s">
        <v>980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 s="42">
        <v>46276</v>
      </c>
      <c r="B6118">
        <v>8</v>
      </c>
      <c r="C6118" t="s">
        <v>966</v>
      </c>
      <c r="D6118" t="s">
        <v>959</v>
      </c>
      <c r="E6118">
        <v>55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 s="42">
        <v>46267</v>
      </c>
      <c r="B6119">
        <v>15</v>
      </c>
      <c r="C6119" t="s">
        <v>1085</v>
      </c>
      <c r="D6119" t="s">
        <v>976</v>
      </c>
      <c r="E6119">
        <v>101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25">
      <c r="A6120" s="42">
        <v>46269</v>
      </c>
      <c r="B6120">
        <v>12</v>
      </c>
      <c r="C6120" t="s">
        <v>966</v>
      </c>
      <c r="D6120" t="s">
        <v>971</v>
      </c>
      <c r="E6120">
        <v>30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25">
      <c r="A6121" s="42">
        <v>46275</v>
      </c>
      <c r="B6121">
        <v>12</v>
      </c>
      <c r="C6121" t="s">
        <v>1015</v>
      </c>
      <c r="D6121" t="s">
        <v>975</v>
      </c>
      <c r="E6121">
        <v>3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25">
      <c r="A6122" s="42">
        <v>46267</v>
      </c>
      <c r="B6122">
        <v>10</v>
      </c>
      <c r="C6122" t="s">
        <v>962</v>
      </c>
      <c r="D6122" t="s">
        <v>973</v>
      </c>
      <c r="E6122">
        <v>155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25">
      <c r="A6123" s="42">
        <v>46269</v>
      </c>
      <c r="B6123">
        <v>11</v>
      </c>
      <c r="C6123" t="s">
        <v>998</v>
      </c>
      <c r="D6123" t="s">
        <v>963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5">
      <c r="A6124" s="42">
        <v>46267</v>
      </c>
      <c r="B6124">
        <v>15</v>
      </c>
      <c r="C6124" t="s">
        <v>966</v>
      </c>
      <c r="D6124" t="s">
        <v>963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5">
      <c r="A6125" s="42">
        <v>46273</v>
      </c>
      <c r="B6125">
        <v>10</v>
      </c>
      <c r="C6125" t="s">
        <v>962</v>
      </c>
      <c r="D6125" t="s">
        <v>975</v>
      </c>
      <c r="E6125">
        <v>2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25">
      <c r="A6126" s="42">
        <v>46268</v>
      </c>
      <c r="B6126">
        <v>9</v>
      </c>
      <c r="C6126" t="s">
        <v>964</v>
      </c>
      <c r="D6126" t="s">
        <v>965</v>
      </c>
      <c r="E6126">
        <v>77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25">
      <c r="A6127" s="42">
        <v>46266</v>
      </c>
      <c r="B6127">
        <v>12</v>
      </c>
      <c r="C6127" t="s">
        <v>960</v>
      </c>
      <c r="D6127" t="s">
        <v>973</v>
      </c>
      <c r="E6127">
        <v>126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25">
      <c r="A6128" s="42">
        <v>46275</v>
      </c>
      <c r="B6128">
        <v>14</v>
      </c>
      <c r="C6128" t="s">
        <v>968</v>
      </c>
      <c r="D6128" t="s">
        <v>3</v>
      </c>
      <c r="E6128">
        <v>7</v>
      </c>
      <c r="F6128">
        <v>7</v>
      </c>
      <c r="G6128">
        <v>6</v>
      </c>
      <c r="H6128">
        <v>0</v>
      </c>
      <c r="I6128">
        <v>0</v>
      </c>
      <c r="J6128">
        <v>0</v>
      </c>
    </row>
    <row r="6129" spans="1:10" x14ac:dyDescent="0.25">
      <c r="A6129" s="42">
        <v>46274</v>
      </c>
      <c r="B6129">
        <v>8</v>
      </c>
      <c r="C6129" t="s">
        <v>978</v>
      </c>
      <c r="D6129" t="s">
        <v>959</v>
      </c>
      <c r="E6129">
        <v>4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25">
      <c r="A6130" s="42">
        <v>46276</v>
      </c>
      <c r="B6130">
        <v>8</v>
      </c>
      <c r="C6130" t="s">
        <v>1015</v>
      </c>
      <c r="D6130" t="s">
        <v>959</v>
      </c>
      <c r="E6130">
        <v>100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25">
      <c r="A6131" s="42">
        <v>46269</v>
      </c>
      <c r="B6131">
        <v>9</v>
      </c>
      <c r="C6131" t="s">
        <v>1015</v>
      </c>
      <c r="D6131" t="s">
        <v>977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25">
      <c r="A6132" s="42">
        <v>46268</v>
      </c>
      <c r="B6132">
        <v>15</v>
      </c>
      <c r="C6132" t="s">
        <v>968</v>
      </c>
      <c r="D6132" t="s">
        <v>980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25">
      <c r="A6133" s="42">
        <v>46276</v>
      </c>
      <c r="B6133">
        <v>15</v>
      </c>
      <c r="C6133" t="s">
        <v>1015</v>
      </c>
      <c r="D6133" t="s">
        <v>971</v>
      </c>
      <c r="E6133">
        <v>14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25">
      <c r="A6134" s="42">
        <v>46267</v>
      </c>
      <c r="B6134">
        <v>16</v>
      </c>
      <c r="C6134" t="s">
        <v>1001</v>
      </c>
      <c r="D6134" t="s">
        <v>982</v>
      </c>
      <c r="E6134">
        <v>7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25">
      <c r="A6135" s="42">
        <v>46268</v>
      </c>
      <c r="B6135">
        <v>16</v>
      </c>
      <c r="C6135" t="s">
        <v>964</v>
      </c>
      <c r="D6135" t="s">
        <v>976</v>
      </c>
      <c r="E6135">
        <v>1750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25">
      <c r="A6136" s="42">
        <v>46267</v>
      </c>
      <c r="B6136">
        <v>15</v>
      </c>
      <c r="C6136" t="s">
        <v>999</v>
      </c>
      <c r="D6136" t="s">
        <v>982</v>
      </c>
      <c r="E6136">
        <v>133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25">
      <c r="A6137" s="42">
        <v>46276</v>
      </c>
      <c r="B6137">
        <v>11</v>
      </c>
      <c r="C6137" t="s">
        <v>986</v>
      </c>
      <c r="D6137" t="s">
        <v>973</v>
      </c>
      <c r="E6137">
        <v>284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25">
      <c r="A6138" s="42">
        <v>46275</v>
      </c>
      <c r="B6138">
        <v>15</v>
      </c>
      <c r="C6138" t="s">
        <v>962</v>
      </c>
      <c r="D6138" t="s">
        <v>961</v>
      </c>
      <c r="E6138">
        <v>5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25">
      <c r="A6139" s="42">
        <v>46274</v>
      </c>
      <c r="B6139">
        <v>15</v>
      </c>
      <c r="C6139" t="s">
        <v>1000</v>
      </c>
      <c r="D6139" t="s">
        <v>965</v>
      </c>
      <c r="E6139">
        <v>3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25">
      <c r="A6140" s="42">
        <v>46267</v>
      </c>
      <c r="B6140">
        <v>15</v>
      </c>
      <c r="C6140" t="s">
        <v>1085</v>
      </c>
      <c r="D6140" t="s">
        <v>973</v>
      </c>
      <c r="E6140">
        <v>41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25">
      <c r="A6141" s="42">
        <v>46276</v>
      </c>
      <c r="B6141">
        <v>9</v>
      </c>
      <c r="C6141" t="s">
        <v>998</v>
      </c>
      <c r="D6141" t="s">
        <v>976</v>
      </c>
      <c r="E6141">
        <v>26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 s="42">
        <v>46269</v>
      </c>
      <c r="B6142">
        <v>11</v>
      </c>
      <c r="C6142" t="s">
        <v>986</v>
      </c>
      <c r="D6142" t="s">
        <v>976</v>
      </c>
      <c r="E6142">
        <v>705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5">
      <c r="A6143" s="42">
        <v>46267</v>
      </c>
      <c r="B6143">
        <v>9</v>
      </c>
      <c r="C6143" t="s">
        <v>1098</v>
      </c>
      <c r="D6143" t="s">
        <v>973</v>
      </c>
      <c r="E6143">
        <v>115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5">
      <c r="A6144" s="42">
        <v>46268</v>
      </c>
      <c r="B6144">
        <v>11</v>
      </c>
      <c r="C6144" t="s">
        <v>998</v>
      </c>
      <c r="D6144" t="s">
        <v>961</v>
      </c>
      <c r="E6144">
        <v>2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25">
      <c r="A6145" s="42">
        <v>46273</v>
      </c>
      <c r="B6145">
        <v>14</v>
      </c>
      <c r="C6145" t="s">
        <v>958</v>
      </c>
      <c r="D6145" t="s">
        <v>965</v>
      </c>
      <c r="E6145">
        <v>133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 s="42">
        <v>46267</v>
      </c>
      <c r="B6146">
        <v>15</v>
      </c>
      <c r="C6146" t="s">
        <v>958</v>
      </c>
      <c r="D6146" t="s">
        <v>959</v>
      </c>
      <c r="E6146">
        <v>91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 s="42">
        <v>46273</v>
      </c>
      <c r="B6147">
        <v>9</v>
      </c>
      <c r="C6147" t="s">
        <v>1015</v>
      </c>
      <c r="D6147" t="s">
        <v>973</v>
      </c>
      <c r="E6147">
        <v>51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 s="42">
        <v>46269</v>
      </c>
      <c r="B6148">
        <v>16</v>
      </c>
      <c r="C6148" t="s">
        <v>986</v>
      </c>
      <c r="D6148" t="s">
        <v>969</v>
      </c>
      <c r="E6148">
        <v>1</v>
      </c>
      <c r="F6148">
        <v>1</v>
      </c>
      <c r="G6148">
        <v>0</v>
      </c>
      <c r="H6148">
        <v>0</v>
      </c>
      <c r="I6148">
        <v>0</v>
      </c>
      <c r="J6148">
        <v>0</v>
      </c>
    </row>
    <row r="6149" spans="1:10" x14ac:dyDescent="0.25">
      <c r="A6149" s="42">
        <v>46266</v>
      </c>
      <c r="B6149">
        <v>15</v>
      </c>
      <c r="C6149" t="s">
        <v>1001</v>
      </c>
      <c r="D6149" t="s">
        <v>640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5">
      <c r="A6150" s="42">
        <v>46267</v>
      </c>
      <c r="B6150">
        <v>10</v>
      </c>
      <c r="C6150" t="s">
        <v>986</v>
      </c>
      <c r="D6150" t="s">
        <v>977</v>
      </c>
      <c r="E6150">
        <v>2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25">
      <c r="A6151" s="42">
        <v>46268</v>
      </c>
      <c r="B6151">
        <v>16</v>
      </c>
      <c r="C6151" t="s">
        <v>1098</v>
      </c>
      <c r="D6151" t="s">
        <v>975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 s="42">
        <v>46267</v>
      </c>
      <c r="B6152">
        <v>12</v>
      </c>
      <c r="C6152" t="s">
        <v>998</v>
      </c>
      <c r="D6152" t="s">
        <v>965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25">
      <c r="A6153" s="42">
        <v>46268</v>
      </c>
      <c r="B6153">
        <v>8</v>
      </c>
      <c r="C6153" t="s">
        <v>978</v>
      </c>
      <c r="D6153" t="s">
        <v>959</v>
      </c>
      <c r="E6153">
        <v>34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25">
      <c r="A6154" s="42">
        <v>46275</v>
      </c>
      <c r="B6154">
        <v>17</v>
      </c>
      <c r="C6154" t="s">
        <v>986</v>
      </c>
      <c r="D6154" t="s">
        <v>967</v>
      </c>
      <c r="E6154">
        <v>15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25">
      <c r="A6155" s="42">
        <v>46275</v>
      </c>
      <c r="B6155">
        <v>8</v>
      </c>
      <c r="C6155" t="s">
        <v>986</v>
      </c>
      <c r="D6155" t="s">
        <v>967</v>
      </c>
      <c r="E6155">
        <v>128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25">
      <c r="A6156" s="42">
        <v>46267</v>
      </c>
      <c r="B6156">
        <v>16</v>
      </c>
      <c r="C6156" t="s">
        <v>986</v>
      </c>
      <c r="D6156" t="s">
        <v>961</v>
      </c>
      <c r="E6156">
        <v>2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25">
      <c r="A6157" s="42">
        <v>46267</v>
      </c>
      <c r="B6157">
        <v>9</v>
      </c>
      <c r="C6157" t="s">
        <v>978</v>
      </c>
      <c r="D6157" t="s">
        <v>976</v>
      </c>
      <c r="E6157">
        <v>535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25">
      <c r="A6158" s="42">
        <v>46267</v>
      </c>
      <c r="B6158">
        <v>14</v>
      </c>
      <c r="C6158" t="s">
        <v>966</v>
      </c>
      <c r="D6158" t="s">
        <v>959</v>
      </c>
      <c r="E6158">
        <v>163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25">
      <c r="A6159" s="42">
        <v>46276</v>
      </c>
      <c r="B6159">
        <v>11</v>
      </c>
      <c r="C6159" t="s">
        <v>972</v>
      </c>
      <c r="D6159" t="s">
        <v>640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25">
      <c r="A6160" s="42">
        <v>46267</v>
      </c>
      <c r="B6160">
        <v>15</v>
      </c>
      <c r="C6160" t="s">
        <v>1001</v>
      </c>
      <c r="D6160" t="s">
        <v>967</v>
      </c>
      <c r="E6160">
        <v>78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25">
      <c r="A6161" s="42">
        <v>46275</v>
      </c>
      <c r="B6161">
        <v>9</v>
      </c>
      <c r="C6161" t="s">
        <v>1015</v>
      </c>
      <c r="D6161" t="s">
        <v>967</v>
      </c>
      <c r="E6161">
        <v>764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25">
      <c r="A6162" s="42">
        <v>46273</v>
      </c>
      <c r="B6162">
        <v>14</v>
      </c>
      <c r="C6162" t="s">
        <v>966</v>
      </c>
      <c r="D6162" t="s">
        <v>959</v>
      </c>
      <c r="E6162">
        <v>148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25">
      <c r="A6163" s="42">
        <v>46269</v>
      </c>
      <c r="B6163">
        <v>10</v>
      </c>
      <c r="C6163" t="s">
        <v>958</v>
      </c>
      <c r="D6163" t="s">
        <v>975</v>
      </c>
      <c r="E6163">
        <v>6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25">
      <c r="A6164" s="42">
        <v>46268</v>
      </c>
      <c r="B6164">
        <v>9</v>
      </c>
      <c r="C6164" t="s">
        <v>964</v>
      </c>
      <c r="D6164" t="s">
        <v>973</v>
      </c>
      <c r="E6164">
        <v>544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 s="42">
        <v>46267</v>
      </c>
      <c r="B6165">
        <v>8</v>
      </c>
      <c r="C6165" t="s">
        <v>986</v>
      </c>
      <c r="D6165" t="s">
        <v>977</v>
      </c>
      <c r="E6165">
        <v>8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 s="42">
        <v>46273</v>
      </c>
      <c r="B6166">
        <v>15</v>
      </c>
      <c r="C6166" t="s">
        <v>986</v>
      </c>
      <c r="D6166" t="s">
        <v>973</v>
      </c>
      <c r="E6166">
        <v>257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 s="42">
        <v>46276</v>
      </c>
      <c r="B6167">
        <v>9</v>
      </c>
      <c r="C6167" t="s">
        <v>978</v>
      </c>
      <c r="D6167" t="s">
        <v>961</v>
      </c>
      <c r="E6167">
        <v>3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25">
      <c r="A6168" s="42">
        <v>46267</v>
      </c>
      <c r="B6168">
        <v>15</v>
      </c>
      <c r="C6168" t="s">
        <v>999</v>
      </c>
      <c r="D6168" t="s">
        <v>961</v>
      </c>
      <c r="E6168">
        <v>2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25">
      <c r="A6169" s="42">
        <v>46267</v>
      </c>
      <c r="B6169">
        <v>15</v>
      </c>
      <c r="C6169" t="s">
        <v>962</v>
      </c>
      <c r="D6169" t="s">
        <v>967</v>
      </c>
      <c r="E6169">
        <v>18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25">
      <c r="A6170" s="42">
        <v>46268</v>
      </c>
      <c r="B6170">
        <v>9</v>
      </c>
      <c r="C6170" t="s">
        <v>1085</v>
      </c>
      <c r="D6170" t="s">
        <v>973</v>
      </c>
      <c r="E6170">
        <v>218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 s="42">
        <v>46266</v>
      </c>
      <c r="B6171">
        <v>8</v>
      </c>
      <c r="C6171" t="s">
        <v>1085</v>
      </c>
      <c r="D6171" t="s">
        <v>982</v>
      </c>
      <c r="E6171">
        <v>7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25">
      <c r="A6172" s="42">
        <v>46274</v>
      </c>
      <c r="B6172">
        <v>8</v>
      </c>
      <c r="C6172" t="s">
        <v>978</v>
      </c>
      <c r="D6172" t="s">
        <v>963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25">
      <c r="A6173" s="42">
        <v>46275</v>
      </c>
      <c r="B6173">
        <v>15</v>
      </c>
      <c r="C6173" t="s">
        <v>962</v>
      </c>
      <c r="D6173" t="s">
        <v>973</v>
      </c>
      <c r="E6173">
        <v>604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 s="42">
        <v>46276</v>
      </c>
      <c r="B6174">
        <v>14</v>
      </c>
      <c r="C6174" t="s">
        <v>1098</v>
      </c>
      <c r="D6174" t="s">
        <v>973</v>
      </c>
      <c r="E6174">
        <v>25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5">
      <c r="A6175" s="42">
        <v>46274</v>
      </c>
      <c r="B6175">
        <v>15</v>
      </c>
      <c r="C6175" t="s">
        <v>1098</v>
      </c>
      <c r="D6175" t="s">
        <v>976</v>
      </c>
      <c r="E6175">
        <v>13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25">
      <c r="A6176" s="42">
        <v>46267</v>
      </c>
      <c r="B6176">
        <v>11</v>
      </c>
      <c r="C6176" t="s">
        <v>999</v>
      </c>
      <c r="D6176" t="s">
        <v>640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25">
      <c r="A6177" s="42">
        <v>46273</v>
      </c>
      <c r="B6177">
        <v>15</v>
      </c>
      <c r="C6177" t="s">
        <v>966</v>
      </c>
      <c r="D6177" t="s">
        <v>974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25">
      <c r="A6178" s="42">
        <v>46268</v>
      </c>
      <c r="B6178">
        <v>10</v>
      </c>
      <c r="C6178" t="s">
        <v>998</v>
      </c>
      <c r="D6178" t="s">
        <v>971</v>
      </c>
      <c r="E6178">
        <v>79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25">
      <c r="A6179" s="42">
        <v>46269</v>
      </c>
      <c r="B6179">
        <v>12</v>
      </c>
      <c r="C6179" t="s">
        <v>958</v>
      </c>
      <c r="D6179" t="s">
        <v>980</v>
      </c>
      <c r="E6179">
        <v>3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25">
      <c r="A6180" s="42">
        <v>46268</v>
      </c>
      <c r="B6180">
        <v>16</v>
      </c>
      <c r="C6180" t="s">
        <v>968</v>
      </c>
      <c r="D6180" t="s">
        <v>970</v>
      </c>
      <c r="E6180">
        <v>18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25">
      <c r="A6181" s="42">
        <v>46268</v>
      </c>
      <c r="B6181">
        <v>8</v>
      </c>
      <c r="C6181" t="s">
        <v>998</v>
      </c>
      <c r="D6181" t="s">
        <v>981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25">
      <c r="A6182" s="42">
        <v>46266</v>
      </c>
      <c r="B6182">
        <v>10</v>
      </c>
      <c r="C6182" t="s">
        <v>1015</v>
      </c>
      <c r="D6182" t="s">
        <v>977</v>
      </c>
      <c r="E6182">
        <v>2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25">
      <c r="A6183" s="42">
        <v>46266</v>
      </c>
      <c r="B6183">
        <v>16</v>
      </c>
      <c r="C6183" t="s">
        <v>986</v>
      </c>
      <c r="D6183" t="s">
        <v>982</v>
      </c>
      <c r="E6183">
        <v>492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25">
      <c r="A6184" s="42">
        <v>46273</v>
      </c>
      <c r="B6184">
        <v>15</v>
      </c>
      <c r="C6184" t="s">
        <v>984</v>
      </c>
      <c r="D6184" t="s">
        <v>640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25">
      <c r="A6185" s="42">
        <v>46268</v>
      </c>
      <c r="B6185">
        <v>8</v>
      </c>
      <c r="C6185" t="s">
        <v>1001</v>
      </c>
      <c r="D6185" t="s">
        <v>973</v>
      </c>
      <c r="E6185">
        <v>47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25">
      <c r="A6186" s="42">
        <v>46275</v>
      </c>
      <c r="B6186">
        <v>15</v>
      </c>
      <c r="C6186" t="s">
        <v>962</v>
      </c>
      <c r="D6186" t="s">
        <v>970</v>
      </c>
      <c r="E6186">
        <v>8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25">
      <c r="A6187" s="42">
        <v>46268</v>
      </c>
      <c r="B6187">
        <v>16</v>
      </c>
      <c r="C6187" t="s">
        <v>978</v>
      </c>
      <c r="D6187" t="s">
        <v>977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25">
      <c r="A6188" s="42">
        <v>46267</v>
      </c>
      <c r="B6188">
        <v>9</v>
      </c>
      <c r="C6188" t="s">
        <v>972</v>
      </c>
      <c r="D6188" t="s">
        <v>973</v>
      </c>
      <c r="E6188">
        <v>3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 s="42">
        <v>46274</v>
      </c>
      <c r="B6189">
        <v>10</v>
      </c>
      <c r="C6189" t="s">
        <v>1098</v>
      </c>
      <c r="D6189" t="s">
        <v>976</v>
      </c>
      <c r="E6189">
        <v>278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25">
      <c r="A6190" s="42">
        <v>46275</v>
      </c>
      <c r="B6190">
        <v>17</v>
      </c>
      <c r="C6190" t="s">
        <v>962</v>
      </c>
      <c r="D6190" t="s">
        <v>973</v>
      </c>
      <c r="E6190">
        <v>8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 s="42">
        <v>46267</v>
      </c>
      <c r="B6191">
        <v>11</v>
      </c>
      <c r="C6191" t="s">
        <v>1098</v>
      </c>
      <c r="D6191" t="s">
        <v>982</v>
      </c>
      <c r="E6191">
        <v>223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5">
      <c r="A6192" s="42">
        <v>46276</v>
      </c>
      <c r="B6192">
        <v>10</v>
      </c>
      <c r="C6192" t="s">
        <v>968</v>
      </c>
      <c r="D6192" t="s">
        <v>973</v>
      </c>
      <c r="E6192">
        <v>100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 s="42">
        <v>46275</v>
      </c>
      <c r="B6193">
        <v>12</v>
      </c>
      <c r="C6193" t="s">
        <v>972</v>
      </c>
      <c r="D6193" t="s">
        <v>3</v>
      </c>
      <c r="E6193">
        <v>10</v>
      </c>
      <c r="F6193">
        <v>10</v>
      </c>
      <c r="G6193">
        <v>6</v>
      </c>
      <c r="H6193">
        <v>4</v>
      </c>
      <c r="I6193">
        <v>0</v>
      </c>
      <c r="J6193">
        <v>0</v>
      </c>
    </row>
    <row r="6194" spans="1:10" x14ac:dyDescent="0.25">
      <c r="A6194" s="42">
        <v>46274</v>
      </c>
      <c r="B6194">
        <v>11</v>
      </c>
      <c r="C6194" t="s">
        <v>1000</v>
      </c>
      <c r="D6194" t="s">
        <v>980</v>
      </c>
      <c r="E6194">
        <v>1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 s="42">
        <v>46275</v>
      </c>
      <c r="B6195">
        <v>10</v>
      </c>
      <c r="C6195" t="s">
        <v>960</v>
      </c>
      <c r="D6195" t="s">
        <v>980</v>
      </c>
      <c r="E6195">
        <v>28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 s="42">
        <v>46266</v>
      </c>
      <c r="B6196">
        <v>14</v>
      </c>
      <c r="C6196" t="s">
        <v>978</v>
      </c>
      <c r="D6196" t="s">
        <v>979</v>
      </c>
      <c r="E6196">
        <v>9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 s="42">
        <v>46274</v>
      </c>
      <c r="B6197">
        <v>11</v>
      </c>
      <c r="C6197" t="s">
        <v>1528</v>
      </c>
      <c r="D6197" t="s">
        <v>3</v>
      </c>
      <c r="E6197">
        <v>11</v>
      </c>
      <c r="F6197">
        <v>11</v>
      </c>
      <c r="G6197">
        <v>9</v>
      </c>
      <c r="H6197">
        <v>2</v>
      </c>
      <c r="I6197">
        <v>0</v>
      </c>
      <c r="J6197">
        <v>0</v>
      </c>
    </row>
    <row r="6198" spans="1:10" x14ac:dyDescent="0.25">
      <c r="A6198" s="42">
        <v>46266</v>
      </c>
      <c r="B6198">
        <v>9</v>
      </c>
      <c r="C6198" t="s">
        <v>999</v>
      </c>
      <c r="D6198" t="s">
        <v>973</v>
      </c>
      <c r="E6198">
        <v>94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25">
      <c r="A6199" s="42">
        <v>46273</v>
      </c>
      <c r="B6199">
        <v>16</v>
      </c>
      <c r="C6199" t="s">
        <v>960</v>
      </c>
      <c r="D6199" t="s">
        <v>980</v>
      </c>
      <c r="E6199">
        <v>2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25">
      <c r="A6200" s="42">
        <v>46275</v>
      </c>
      <c r="B6200">
        <v>9</v>
      </c>
      <c r="C6200" t="s">
        <v>958</v>
      </c>
      <c r="D6200" t="s">
        <v>975</v>
      </c>
      <c r="E6200">
        <v>2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25">
      <c r="A6201" s="42">
        <v>46269</v>
      </c>
      <c r="B6201">
        <v>16</v>
      </c>
      <c r="C6201" t="s">
        <v>964</v>
      </c>
      <c r="D6201" t="s">
        <v>970</v>
      </c>
      <c r="E6201">
        <v>22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25">
      <c r="A6202" s="42">
        <v>46269</v>
      </c>
      <c r="B6202">
        <v>11</v>
      </c>
      <c r="C6202" t="s">
        <v>964</v>
      </c>
      <c r="D6202" t="s">
        <v>959</v>
      </c>
      <c r="E6202">
        <v>255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25">
      <c r="A6203" s="42">
        <v>46269</v>
      </c>
      <c r="B6203">
        <v>15</v>
      </c>
      <c r="C6203" t="s">
        <v>966</v>
      </c>
      <c r="D6203" t="s">
        <v>967</v>
      </c>
      <c r="E6203">
        <v>503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25">
      <c r="A6204" s="42">
        <v>46274</v>
      </c>
      <c r="B6204">
        <v>10</v>
      </c>
      <c r="C6204" t="s">
        <v>968</v>
      </c>
      <c r="D6204" t="s">
        <v>973</v>
      </c>
      <c r="E6204">
        <v>77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5">
      <c r="A6205" s="42">
        <v>46274</v>
      </c>
      <c r="B6205">
        <v>16</v>
      </c>
      <c r="C6205" t="s">
        <v>986</v>
      </c>
      <c r="D6205" t="s">
        <v>963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25">
      <c r="A6206" s="42">
        <v>46268</v>
      </c>
      <c r="B6206">
        <v>15</v>
      </c>
      <c r="C6206" t="s">
        <v>966</v>
      </c>
      <c r="D6206" t="s">
        <v>3</v>
      </c>
      <c r="E6206">
        <v>27</v>
      </c>
      <c r="F6206">
        <v>27</v>
      </c>
      <c r="G6206">
        <v>25</v>
      </c>
      <c r="H6206">
        <v>0</v>
      </c>
      <c r="I6206">
        <v>0</v>
      </c>
      <c r="J6206">
        <v>0</v>
      </c>
    </row>
    <row r="6207" spans="1:10" x14ac:dyDescent="0.25">
      <c r="A6207" s="42">
        <v>46267</v>
      </c>
      <c r="B6207">
        <v>9</v>
      </c>
      <c r="C6207" t="s">
        <v>999</v>
      </c>
      <c r="D6207" t="s">
        <v>965</v>
      </c>
      <c r="E6207">
        <v>21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25">
      <c r="A6208" s="42">
        <v>46274</v>
      </c>
      <c r="B6208">
        <v>16</v>
      </c>
      <c r="C6208" t="s">
        <v>958</v>
      </c>
      <c r="D6208" t="s">
        <v>967</v>
      </c>
      <c r="E6208">
        <v>286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25">
      <c r="A6209" s="42">
        <v>46275</v>
      </c>
      <c r="B6209">
        <v>12</v>
      </c>
      <c r="C6209" t="s">
        <v>1015</v>
      </c>
      <c r="D6209" t="s">
        <v>640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25">
      <c r="A6210" s="42">
        <v>46267</v>
      </c>
      <c r="B6210">
        <v>11</v>
      </c>
      <c r="C6210" t="s">
        <v>984</v>
      </c>
      <c r="D6210" t="s">
        <v>967</v>
      </c>
      <c r="E6210">
        <v>35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25">
      <c r="A6211" s="42">
        <v>46276</v>
      </c>
      <c r="B6211">
        <v>13</v>
      </c>
      <c r="C6211" t="s">
        <v>966</v>
      </c>
      <c r="D6211" t="s">
        <v>967</v>
      </c>
      <c r="E6211">
        <v>42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25">
      <c r="A6212" s="42">
        <v>46267</v>
      </c>
      <c r="B6212">
        <v>11</v>
      </c>
      <c r="C6212" t="s">
        <v>958</v>
      </c>
      <c r="D6212" t="s">
        <v>980</v>
      </c>
      <c r="E6212">
        <v>21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 s="42">
        <v>46269</v>
      </c>
      <c r="B6213">
        <v>13</v>
      </c>
      <c r="C6213" t="s">
        <v>978</v>
      </c>
      <c r="D6213" t="s">
        <v>976</v>
      </c>
      <c r="E6213">
        <v>389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 s="42">
        <v>46267</v>
      </c>
      <c r="B6214">
        <v>10</v>
      </c>
      <c r="C6214" t="s">
        <v>998</v>
      </c>
      <c r="D6214" t="s">
        <v>976</v>
      </c>
      <c r="E6214">
        <v>2135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 s="42">
        <v>46275</v>
      </c>
      <c r="B6215">
        <v>15</v>
      </c>
      <c r="C6215" t="s">
        <v>1528</v>
      </c>
      <c r="D6215" t="s">
        <v>965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 s="42">
        <v>46273</v>
      </c>
      <c r="B6216">
        <v>9</v>
      </c>
      <c r="C6216" t="s">
        <v>960</v>
      </c>
      <c r="D6216" t="s">
        <v>982</v>
      </c>
      <c r="E6216">
        <v>224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 s="42">
        <v>46268</v>
      </c>
      <c r="B6217">
        <v>10</v>
      </c>
      <c r="C6217" t="s">
        <v>998</v>
      </c>
      <c r="D6217" t="s">
        <v>965</v>
      </c>
      <c r="E6217">
        <v>134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 s="42">
        <v>46275</v>
      </c>
      <c r="B6218">
        <v>10</v>
      </c>
      <c r="C6218" t="s">
        <v>962</v>
      </c>
      <c r="D6218" t="s">
        <v>977</v>
      </c>
      <c r="E6218">
        <v>1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 s="42">
        <v>46268</v>
      </c>
      <c r="B6219">
        <v>13</v>
      </c>
      <c r="C6219" t="s">
        <v>966</v>
      </c>
      <c r="D6219" t="s">
        <v>970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 s="42">
        <v>46267</v>
      </c>
      <c r="B6220">
        <v>11</v>
      </c>
      <c r="C6220" t="s">
        <v>960</v>
      </c>
      <c r="D6220" t="s">
        <v>965</v>
      </c>
      <c r="E6220">
        <v>55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25">
      <c r="A6221" s="42">
        <v>46267</v>
      </c>
      <c r="B6221">
        <v>14</v>
      </c>
      <c r="C6221" t="s">
        <v>966</v>
      </c>
      <c r="D6221" t="s">
        <v>977</v>
      </c>
      <c r="E6221">
        <v>10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25">
      <c r="A6222" s="42">
        <v>46276</v>
      </c>
      <c r="B6222">
        <v>15</v>
      </c>
      <c r="C6222" t="s">
        <v>986</v>
      </c>
      <c r="D6222" t="s">
        <v>640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 s="42">
        <v>46274</v>
      </c>
      <c r="B6223">
        <v>10</v>
      </c>
      <c r="C6223" t="s">
        <v>1000</v>
      </c>
      <c r="D6223" t="s">
        <v>982</v>
      </c>
      <c r="E6223">
        <v>236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25">
      <c r="A6224" s="42">
        <v>46275</v>
      </c>
      <c r="B6224">
        <v>8</v>
      </c>
      <c r="C6224" t="s">
        <v>978</v>
      </c>
      <c r="D6224" t="s">
        <v>961</v>
      </c>
      <c r="E6224">
        <v>2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25">
      <c r="A6225" s="42">
        <v>46267</v>
      </c>
      <c r="B6225">
        <v>11</v>
      </c>
      <c r="C6225" t="s">
        <v>958</v>
      </c>
      <c r="D6225" t="s">
        <v>3</v>
      </c>
      <c r="E6225">
        <v>16</v>
      </c>
      <c r="F6225">
        <v>16</v>
      </c>
      <c r="G6225">
        <v>13</v>
      </c>
      <c r="H6225">
        <v>2</v>
      </c>
      <c r="I6225">
        <v>0</v>
      </c>
      <c r="J6225">
        <v>0</v>
      </c>
    </row>
    <row r="6226" spans="1:10" x14ac:dyDescent="0.25">
      <c r="A6226" s="42">
        <v>46269</v>
      </c>
      <c r="B6226">
        <v>14</v>
      </c>
      <c r="C6226" t="s">
        <v>958</v>
      </c>
      <c r="D6226" t="s">
        <v>3</v>
      </c>
      <c r="E6226">
        <v>23</v>
      </c>
      <c r="F6226">
        <v>23</v>
      </c>
      <c r="G6226">
        <v>18</v>
      </c>
      <c r="H6226">
        <v>4</v>
      </c>
      <c r="I6226">
        <v>1</v>
      </c>
      <c r="J6226">
        <v>1</v>
      </c>
    </row>
    <row r="6227" spans="1:10" x14ac:dyDescent="0.25">
      <c r="A6227" s="42">
        <v>46276</v>
      </c>
      <c r="B6227">
        <v>9</v>
      </c>
      <c r="C6227" t="s">
        <v>1098</v>
      </c>
      <c r="D6227" t="s">
        <v>982</v>
      </c>
      <c r="E6227">
        <v>87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25">
      <c r="A6228" s="42">
        <v>46266</v>
      </c>
      <c r="B6228">
        <v>15</v>
      </c>
      <c r="C6228" t="s">
        <v>999</v>
      </c>
      <c r="D6228" t="s">
        <v>973</v>
      </c>
      <c r="E6228">
        <v>139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25">
      <c r="A6229" s="42">
        <v>46268</v>
      </c>
      <c r="B6229">
        <v>13</v>
      </c>
      <c r="C6229" t="s">
        <v>978</v>
      </c>
      <c r="D6229" t="s">
        <v>973</v>
      </c>
      <c r="E6229">
        <v>15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25">
      <c r="A6230" s="42">
        <v>46276</v>
      </c>
      <c r="B6230">
        <v>11</v>
      </c>
      <c r="C6230" t="s">
        <v>958</v>
      </c>
      <c r="D6230" t="s">
        <v>961</v>
      </c>
      <c r="E6230">
        <v>4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25">
      <c r="A6231" s="42">
        <v>46267</v>
      </c>
      <c r="B6231">
        <v>12</v>
      </c>
      <c r="C6231" t="s">
        <v>1015</v>
      </c>
      <c r="D6231" t="s">
        <v>3</v>
      </c>
      <c r="E6231">
        <v>8</v>
      </c>
      <c r="F6231">
        <v>8</v>
      </c>
      <c r="G6231">
        <v>6</v>
      </c>
      <c r="H6231">
        <v>0</v>
      </c>
      <c r="I6231">
        <v>0</v>
      </c>
      <c r="J6231">
        <v>0</v>
      </c>
    </row>
    <row r="6232" spans="1:10" x14ac:dyDescent="0.25">
      <c r="A6232" s="42">
        <v>46275</v>
      </c>
      <c r="B6232">
        <v>12</v>
      </c>
      <c r="C6232" t="s">
        <v>958</v>
      </c>
      <c r="D6232" t="s">
        <v>970</v>
      </c>
      <c r="E6232">
        <v>40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25">
      <c r="A6233" s="42">
        <v>46273</v>
      </c>
      <c r="B6233">
        <v>15</v>
      </c>
      <c r="C6233" t="s">
        <v>964</v>
      </c>
      <c r="D6233" t="s">
        <v>969</v>
      </c>
      <c r="E6233">
        <v>1</v>
      </c>
      <c r="F6233">
        <v>1</v>
      </c>
      <c r="G6233">
        <v>0</v>
      </c>
      <c r="H6233">
        <v>0</v>
      </c>
      <c r="I6233">
        <v>0</v>
      </c>
      <c r="J6233">
        <v>0</v>
      </c>
    </row>
    <row r="6234" spans="1:10" x14ac:dyDescent="0.25">
      <c r="A6234" s="42">
        <v>46266</v>
      </c>
      <c r="B6234">
        <v>13</v>
      </c>
      <c r="C6234" t="s">
        <v>999</v>
      </c>
      <c r="D6234" t="s">
        <v>961</v>
      </c>
      <c r="E6234">
        <v>2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25">
      <c r="A6235" s="42">
        <v>46273</v>
      </c>
      <c r="B6235">
        <v>13</v>
      </c>
      <c r="C6235" t="s">
        <v>978</v>
      </c>
      <c r="D6235" t="s">
        <v>961</v>
      </c>
      <c r="E6235">
        <v>2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25">
      <c r="A6236" s="42">
        <v>46266</v>
      </c>
      <c r="B6236">
        <v>9</v>
      </c>
      <c r="C6236" t="s">
        <v>999</v>
      </c>
      <c r="D6236" t="s">
        <v>3</v>
      </c>
      <c r="E6236">
        <v>4</v>
      </c>
      <c r="F6236">
        <v>4</v>
      </c>
      <c r="G6236">
        <v>4</v>
      </c>
      <c r="H6236">
        <v>0</v>
      </c>
      <c r="I6236">
        <v>0</v>
      </c>
      <c r="J6236">
        <v>0</v>
      </c>
    </row>
    <row r="6237" spans="1:10" x14ac:dyDescent="0.25">
      <c r="A6237" s="42">
        <v>46274</v>
      </c>
      <c r="B6237">
        <v>15</v>
      </c>
      <c r="C6237" t="s">
        <v>964</v>
      </c>
      <c r="D6237" t="s">
        <v>982</v>
      </c>
      <c r="E6237">
        <v>475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25">
      <c r="A6238" s="42">
        <v>46275</v>
      </c>
      <c r="B6238">
        <v>11</v>
      </c>
      <c r="C6238" t="s">
        <v>962</v>
      </c>
      <c r="D6238" t="s">
        <v>969</v>
      </c>
      <c r="E6238">
        <v>3</v>
      </c>
      <c r="F6238">
        <v>3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 s="42">
        <v>46269</v>
      </c>
      <c r="B6239">
        <v>12</v>
      </c>
      <c r="C6239" t="s">
        <v>978</v>
      </c>
      <c r="D6239" t="s">
        <v>963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 s="42">
        <v>46276</v>
      </c>
      <c r="B6240">
        <v>8</v>
      </c>
      <c r="C6240" t="s">
        <v>986</v>
      </c>
      <c r="D6240" t="s">
        <v>977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 s="42">
        <v>46275</v>
      </c>
      <c r="B6241">
        <v>14</v>
      </c>
      <c r="C6241" t="s">
        <v>1098</v>
      </c>
      <c r="D6241" t="s">
        <v>967</v>
      </c>
      <c r="E6241">
        <v>35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25">
      <c r="A6242" s="42">
        <v>46268</v>
      </c>
      <c r="B6242">
        <v>11</v>
      </c>
      <c r="C6242" t="s">
        <v>962</v>
      </c>
      <c r="D6242" t="s">
        <v>965</v>
      </c>
      <c r="E6242">
        <v>49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 s="42">
        <v>46276</v>
      </c>
      <c r="B6243">
        <v>12</v>
      </c>
      <c r="C6243" t="s">
        <v>962</v>
      </c>
      <c r="D6243" t="s">
        <v>975</v>
      </c>
      <c r="E6243">
        <v>4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 s="42">
        <v>46267</v>
      </c>
      <c r="B6244">
        <v>8</v>
      </c>
      <c r="C6244" t="s">
        <v>1085</v>
      </c>
      <c r="D6244" t="s">
        <v>970</v>
      </c>
      <c r="E6244">
        <v>2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 s="42">
        <v>46268</v>
      </c>
      <c r="B6245">
        <v>10</v>
      </c>
      <c r="C6245" t="s">
        <v>998</v>
      </c>
      <c r="D6245" t="s">
        <v>976</v>
      </c>
      <c r="E6245">
        <v>1557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25">
      <c r="A6246" s="42">
        <v>46274</v>
      </c>
      <c r="B6246">
        <v>12</v>
      </c>
      <c r="C6246" t="s">
        <v>958</v>
      </c>
      <c r="D6246" t="s">
        <v>967</v>
      </c>
      <c r="E6246">
        <v>281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25">
      <c r="A6247" s="42">
        <v>46268</v>
      </c>
      <c r="B6247">
        <v>14</v>
      </c>
      <c r="C6247" t="s">
        <v>998</v>
      </c>
      <c r="D6247" t="s">
        <v>959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25">
      <c r="A6248" s="42">
        <v>46266</v>
      </c>
      <c r="B6248">
        <v>9</v>
      </c>
      <c r="C6248" t="s">
        <v>978</v>
      </c>
      <c r="D6248" t="s">
        <v>965</v>
      </c>
      <c r="E6248">
        <v>141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5">
      <c r="A6249" s="42">
        <v>46268</v>
      </c>
      <c r="B6249">
        <v>14</v>
      </c>
      <c r="C6249" t="s">
        <v>978</v>
      </c>
      <c r="D6249" t="s">
        <v>3</v>
      </c>
      <c r="E6249">
        <v>10</v>
      </c>
      <c r="F6249">
        <v>10</v>
      </c>
      <c r="G6249">
        <v>6</v>
      </c>
      <c r="H6249">
        <v>2</v>
      </c>
      <c r="I6249">
        <v>0</v>
      </c>
      <c r="J6249">
        <v>0</v>
      </c>
    </row>
    <row r="6250" spans="1:10" x14ac:dyDescent="0.25">
      <c r="A6250" s="42">
        <v>46273</v>
      </c>
      <c r="B6250">
        <v>10</v>
      </c>
      <c r="C6250" t="s">
        <v>962</v>
      </c>
      <c r="D6250" t="s">
        <v>965</v>
      </c>
      <c r="E6250">
        <v>39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25">
      <c r="A6251" s="42">
        <v>46273</v>
      </c>
      <c r="B6251">
        <v>9</v>
      </c>
      <c r="C6251" t="s">
        <v>978</v>
      </c>
      <c r="D6251" t="s">
        <v>982</v>
      </c>
      <c r="E6251">
        <v>507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25">
      <c r="A6252" s="42">
        <v>46266</v>
      </c>
      <c r="B6252">
        <v>8</v>
      </c>
      <c r="C6252" t="s">
        <v>972</v>
      </c>
      <c r="D6252" t="s">
        <v>965</v>
      </c>
      <c r="E6252">
        <v>8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25">
      <c r="A6253" s="42">
        <v>46266</v>
      </c>
      <c r="B6253">
        <v>10</v>
      </c>
      <c r="C6253" t="s">
        <v>986</v>
      </c>
      <c r="D6253" t="s">
        <v>640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25">
      <c r="A6254" s="42">
        <v>46275</v>
      </c>
      <c r="B6254">
        <v>9</v>
      </c>
      <c r="C6254" t="s">
        <v>998</v>
      </c>
      <c r="D6254" t="s">
        <v>980</v>
      </c>
      <c r="E6254">
        <v>1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25">
      <c r="A6255" s="42">
        <v>46276</v>
      </c>
      <c r="B6255">
        <v>16</v>
      </c>
      <c r="C6255" t="s">
        <v>960</v>
      </c>
      <c r="D6255" t="s">
        <v>965</v>
      </c>
      <c r="E6255">
        <v>22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25">
      <c r="A6256" s="42">
        <v>46274</v>
      </c>
      <c r="B6256">
        <v>8</v>
      </c>
      <c r="C6256" t="s">
        <v>986</v>
      </c>
      <c r="D6256" t="s">
        <v>982</v>
      </c>
      <c r="E6256">
        <v>105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5">
      <c r="A6257" s="42">
        <v>46266</v>
      </c>
      <c r="B6257">
        <v>11</v>
      </c>
      <c r="C6257" t="s">
        <v>958</v>
      </c>
      <c r="D6257" t="s">
        <v>977</v>
      </c>
      <c r="E6257">
        <v>5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25">
      <c r="A6258" s="42">
        <v>46274</v>
      </c>
      <c r="B6258">
        <v>16</v>
      </c>
      <c r="C6258" t="s">
        <v>1098</v>
      </c>
      <c r="D6258" t="s">
        <v>3</v>
      </c>
      <c r="E6258">
        <v>3</v>
      </c>
      <c r="F6258">
        <v>3</v>
      </c>
      <c r="G6258">
        <v>3</v>
      </c>
      <c r="H6258">
        <v>0</v>
      </c>
      <c r="I6258">
        <v>0</v>
      </c>
      <c r="J6258">
        <v>0</v>
      </c>
    </row>
    <row r="6259" spans="1:10" x14ac:dyDescent="0.25">
      <c r="A6259" s="42">
        <v>46269</v>
      </c>
      <c r="B6259">
        <v>12</v>
      </c>
      <c r="C6259" t="s">
        <v>958</v>
      </c>
      <c r="D6259" t="s">
        <v>975</v>
      </c>
      <c r="E6259">
        <v>5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25">
      <c r="A6260" s="42">
        <v>46266</v>
      </c>
      <c r="B6260">
        <v>16</v>
      </c>
      <c r="C6260" t="s">
        <v>962</v>
      </c>
      <c r="D6260" t="s">
        <v>976</v>
      </c>
      <c r="E6260">
        <v>35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25">
      <c r="A6261" s="42">
        <v>46267</v>
      </c>
      <c r="B6261">
        <v>12</v>
      </c>
      <c r="C6261" t="s">
        <v>958</v>
      </c>
      <c r="D6261" t="s">
        <v>973</v>
      </c>
      <c r="E6261">
        <v>215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25">
      <c r="A6262" s="42">
        <v>46269</v>
      </c>
      <c r="B6262">
        <v>9</v>
      </c>
      <c r="C6262" t="s">
        <v>958</v>
      </c>
      <c r="D6262" t="s">
        <v>640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 s="42">
        <v>46274</v>
      </c>
      <c r="B6263">
        <v>8</v>
      </c>
      <c r="C6263" t="s">
        <v>960</v>
      </c>
      <c r="D6263" t="s">
        <v>981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25">
      <c r="A6264" s="42">
        <v>46274</v>
      </c>
      <c r="B6264">
        <v>12</v>
      </c>
      <c r="C6264" t="s">
        <v>978</v>
      </c>
      <c r="D6264" t="s">
        <v>3</v>
      </c>
      <c r="E6264">
        <v>5</v>
      </c>
      <c r="F6264">
        <v>5</v>
      </c>
      <c r="G6264">
        <v>3</v>
      </c>
      <c r="H6264">
        <v>0</v>
      </c>
      <c r="I6264">
        <v>0</v>
      </c>
      <c r="J6264">
        <v>0</v>
      </c>
    </row>
    <row r="6265" spans="1:10" x14ac:dyDescent="0.25">
      <c r="A6265" s="42">
        <v>46269</v>
      </c>
      <c r="B6265">
        <v>13</v>
      </c>
      <c r="C6265" t="s">
        <v>964</v>
      </c>
      <c r="D6265" t="s">
        <v>3</v>
      </c>
      <c r="E6265">
        <v>4</v>
      </c>
      <c r="F6265">
        <v>4</v>
      </c>
      <c r="G6265">
        <v>4</v>
      </c>
      <c r="H6265">
        <v>0</v>
      </c>
      <c r="I6265">
        <v>0</v>
      </c>
      <c r="J6265">
        <v>0</v>
      </c>
    </row>
    <row r="6266" spans="1:10" x14ac:dyDescent="0.25">
      <c r="A6266" s="42">
        <v>46267</v>
      </c>
      <c r="B6266">
        <v>11</v>
      </c>
      <c r="C6266" t="s">
        <v>999</v>
      </c>
      <c r="D6266" t="s">
        <v>980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 s="42">
        <v>46273</v>
      </c>
      <c r="B6267">
        <v>10</v>
      </c>
      <c r="C6267" t="s">
        <v>1098</v>
      </c>
      <c r="D6267" t="s">
        <v>959</v>
      </c>
      <c r="E6267">
        <v>38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25">
      <c r="A6268" s="42">
        <v>46266</v>
      </c>
      <c r="B6268">
        <v>12</v>
      </c>
      <c r="C6268" t="s">
        <v>1098</v>
      </c>
      <c r="D6268" t="s">
        <v>640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 s="42">
        <v>46273</v>
      </c>
      <c r="B6269">
        <v>11</v>
      </c>
      <c r="C6269" t="s">
        <v>964</v>
      </c>
      <c r="D6269" t="s">
        <v>977</v>
      </c>
      <c r="E6269">
        <v>13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25">
      <c r="A6270" s="42">
        <v>46273</v>
      </c>
      <c r="B6270">
        <v>14</v>
      </c>
      <c r="C6270" t="s">
        <v>1015</v>
      </c>
      <c r="D6270" t="s">
        <v>975</v>
      </c>
      <c r="E6270">
        <v>4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 s="42">
        <v>46275</v>
      </c>
      <c r="B6271">
        <v>10</v>
      </c>
      <c r="C6271" t="s">
        <v>978</v>
      </c>
      <c r="D6271" t="s">
        <v>3</v>
      </c>
      <c r="E6271">
        <v>30</v>
      </c>
      <c r="F6271">
        <v>30</v>
      </c>
      <c r="G6271">
        <v>17</v>
      </c>
      <c r="H6271">
        <v>2</v>
      </c>
      <c r="I6271">
        <v>0</v>
      </c>
      <c r="J6271">
        <v>0</v>
      </c>
    </row>
    <row r="6272" spans="1:10" x14ac:dyDescent="0.25">
      <c r="A6272" s="42">
        <v>46266</v>
      </c>
      <c r="B6272">
        <v>12</v>
      </c>
      <c r="C6272" t="s">
        <v>1098</v>
      </c>
      <c r="D6272" t="s">
        <v>976</v>
      </c>
      <c r="E6272">
        <v>23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25">
      <c r="A6273" s="42">
        <v>46267</v>
      </c>
      <c r="B6273">
        <v>10</v>
      </c>
      <c r="C6273" t="s">
        <v>960</v>
      </c>
      <c r="D6273" t="s">
        <v>971</v>
      </c>
      <c r="E6273">
        <v>8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25">
      <c r="A6274" s="42">
        <v>46267</v>
      </c>
      <c r="B6274">
        <v>9</v>
      </c>
      <c r="C6274" t="s">
        <v>1015</v>
      </c>
      <c r="D6274" t="s">
        <v>640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25">
      <c r="A6275" s="42">
        <v>46276</v>
      </c>
      <c r="B6275">
        <v>12</v>
      </c>
      <c r="C6275" t="s">
        <v>978</v>
      </c>
      <c r="D6275" t="s">
        <v>640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25">
      <c r="A6276" s="42">
        <v>46274</v>
      </c>
      <c r="B6276">
        <v>14</v>
      </c>
      <c r="C6276" t="s">
        <v>958</v>
      </c>
      <c r="D6276" t="s">
        <v>961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5">
      <c r="A6277" s="42">
        <v>46266</v>
      </c>
      <c r="B6277">
        <v>11</v>
      </c>
      <c r="C6277" t="s">
        <v>1085</v>
      </c>
      <c r="D6277" t="s">
        <v>970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5">
      <c r="A6278" s="42">
        <v>46267</v>
      </c>
      <c r="B6278">
        <v>8</v>
      </c>
      <c r="C6278" t="s">
        <v>1015</v>
      </c>
      <c r="D6278" t="s">
        <v>981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5">
      <c r="A6279" s="42">
        <v>46276</v>
      </c>
      <c r="B6279">
        <v>11</v>
      </c>
      <c r="C6279" t="s">
        <v>1000</v>
      </c>
      <c r="D6279" t="s">
        <v>973</v>
      </c>
      <c r="E6279">
        <v>141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25">
      <c r="A6280" s="42">
        <v>46276</v>
      </c>
      <c r="B6280">
        <v>9</v>
      </c>
      <c r="C6280" t="s">
        <v>1015</v>
      </c>
      <c r="D6280" t="s">
        <v>3</v>
      </c>
      <c r="E6280">
        <v>33</v>
      </c>
      <c r="F6280">
        <v>33</v>
      </c>
      <c r="G6280">
        <v>25</v>
      </c>
      <c r="H6280">
        <v>0</v>
      </c>
      <c r="I6280">
        <v>1</v>
      </c>
      <c r="J6280">
        <v>0</v>
      </c>
    </row>
    <row r="6281" spans="1:10" x14ac:dyDescent="0.25">
      <c r="A6281" s="42">
        <v>46275</v>
      </c>
      <c r="B6281">
        <v>15</v>
      </c>
      <c r="C6281" t="s">
        <v>960</v>
      </c>
      <c r="D6281" t="s">
        <v>640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25">
      <c r="A6282" s="42">
        <v>46275</v>
      </c>
      <c r="B6282">
        <v>15</v>
      </c>
      <c r="C6282" t="s">
        <v>968</v>
      </c>
      <c r="D6282" t="s">
        <v>3</v>
      </c>
      <c r="E6282">
        <v>8</v>
      </c>
      <c r="F6282">
        <v>8</v>
      </c>
      <c r="G6282">
        <v>5</v>
      </c>
      <c r="H6282">
        <v>2</v>
      </c>
      <c r="I6282">
        <v>0</v>
      </c>
      <c r="J6282">
        <v>0</v>
      </c>
    </row>
    <row r="6283" spans="1:10" x14ac:dyDescent="0.25">
      <c r="A6283" s="42">
        <v>46266</v>
      </c>
      <c r="B6283">
        <v>12</v>
      </c>
      <c r="C6283" t="s">
        <v>999</v>
      </c>
      <c r="D6283" t="s">
        <v>973</v>
      </c>
      <c r="E6283">
        <v>32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5">
      <c r="A6284" s="42">
        <v>46268</v>
      </c>
      <c r="B6284">
        <v>16</v>
      </c>
      <c r="C6284" t="s">
        <v>964</v>
      </c>
      <c r="D6284" t="s">
        <v>963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5">
      <c r="A6285" s="42">
        <v>46276</v>
      </c>
      <c r="B6285">
        <v>12</v>
      </c>
      <c r="C6285" t="s">
        <v>1098</v>
      </c>
      <c r="D6285" t="s">
        <v>965</v>
      </c>
      <c r="E6285">
        <v>11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5">
      <c r="A6286" s="42">
        <v>46267</v>
      </c>
      <c r="B6286">
        <v>9</v>
      </c>
      <c r="C6286" t="s">
        <v>986</v>
      </c>
      <c r="D6286" t="s">
        <v>979</v>
      </c>
      <c r="E6286">
        <v>14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5">
      <c r="A6287" s="42">
        <v>46266</v>
      </c>
      <c r="B6287">
        <v>11</v>
      </c>
      <c r="C6287" t="s">
        <v>1015</v>
      </c>
      <c r="D6287" t="s">
        <v>640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25">
      <c r="A6288" s="42">
        <v>46273</v>
      </c>
      <c r="B6288">
        <v>9</v>
      </c>
      <c r="C6288" t="s">
        <v>972</v>
      </c>
      <c r="D6288" t="s">
        <v>976</v>
      </c>
      <c r="E6288">
        <v>370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25">
      <c r="A6289" s="42">
        <v>46268</v>
      </c>
      <c r="B6289">
        <v>8</v>
      </c>
      <c r="C6289" t="s">
        <v>998</v>
      </c>
      <c r="D6289" t="s">
        <v>973</v>
      </c>
      <c r="E6289">
        <v>3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 s="42">
        <v>46276</v>
      </c>
      <c r="B6290">
        <v>15</v>
      </c>
      <c r="C6290" t="s">
        <v>962</v>
      </c>
      <c r="D6290" t="s">
        <v>965</v>
      </c>
      <c r="E6290">
        <v>139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5">
      <c r="A6291" s="42">
        <v>46267</v>
      </c>
      <c r="B6291">
        <v>11</v>
      </c>
      <c r="C6291" t="s">
        <v>1001</v>
      </c>
      <c r="D6291" t="s">
        <v>976</v>
      </c>
      <c r="E6291">
        <v>25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 s="42">
        <v>46276</v>
      </c>
      <c r="B6292">
        <v>16</v>
      </c>
      <c r="C6292" t="s">
        <v>960</v>
      </c>
      <c r="D6292" t="s">
        <v>970</v>
      </c>
      <c r="E6292">
        <v>5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25">
      <c r="A6293" s="42">
        <v>46275</v>
      </c>
      <c r="B6293">
        <v>10</v>
      </c>
      <c r="C6293" t="s">
        <v>968</v>
      </c>
      <c r="D6293" t="s">
        <v>965</v>
      </c>
      <c r="E6293">
        <v>24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5">
      <c r="A6294" s="42">
        <v>46276</v>
      </c>
      <c r="B6294">
        <v>15</v>
      </c>
      <c r="C6294" t="s">
        <v>1098</v>
      </c>
      <c r="D6294" t="s">
        <v>971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5">
      <c r="A6295" s="42">
        <v>46275</v>
      </c>
      <c r="B6295">
        <v>10</v>
      </c>
      <c r="C6295" t="s">
        <v>962</v>
      </c>
      <c r="D6295" t="s">
        <v>982</v>
      </c>
      <c r="E6295">
        <v>328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5">
      <c r="A6296" s="42">
        <v>46267</v>
      </c>
      <c r="B6296">
        <v>11</v>
      </c>
      <c r="C6296" t="s">
        <v>999</v>
      </c>
      <c r="D6296" t="s">
        <v>982</v>
      </c>
      <c r="E6296">
        <v>55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5">
      <c r="A6297" s="42">
        <v>46269</v>
      </c>
      <c r="B6297">
        <v>15</v>
      </c>
      <c r="C6297" t="s">
        <v>964</v>
      </c>
      <c r="D6297" t="s">
        <v>970</v>
      </c>
      <c r="E6297">
        <v>20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25">
      <c r="A6298" s="42">
        <v>46267</v>
      </c>
      <c r="B6298">
        <v>13</v>
      </c>
      <c r="C6298" t="s">
        <v>962</v>
      </c>
      <c r="D6298" t="s">
        <v>973</v>
      </c>
      <c r="E6298">
        <v>134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25">
      <c r="A6299" s="42">
        <v>46266</v>
      </c>
      <c r="B6299">
        <v>15</v>
      </c>
      <c r="C6299" t="s">
        <v>1098</v>
      </c>
      <c r="D6299" t="s">
        <v>977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5">
      <c r="A6300" s="42">
        <v>46267</v>
      </c>
      <c r="B6300">
        <v>11</v>
      </c>
      <c r="C6300" t="s">
        <v>960</v>
      </c>
      <c r="D6300" t="s">
        <v>967</v>
      </c>
      <c r="E6300">
        <v>37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25">
      <c r="A6301" s="42">
        <v>46267</v>
      </c>
      <c r="B6301">
        <v>14</v>
      </c>
      <c r="C6301" t="s">
        <v>1085</v>
      </c>
      <c r="D6301" t="s">
        <v>980</v>
      </c>
      <c r="E6301">
        <v>4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25">
      <c r="A6302" s="42">
        <v>46273</v>
      </c>
      <c r="B6302">
        <v>12</v>
      </c>
      <c r="C6302" t="s">
        <v>958</v>
      </c>
      <c r="D6302" t="s">
        <v>963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5">
      <c r="A6303" s="42">
        <v>46275</v>
      </c>
      <c r="B6303">
        <v>12</v>
      </c>
      <c r="C6303" t="s">
        <v>958</v>
      </c>
      <c r="D6303" t="s">
        <v>640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5">
      <c r="A6304" s="42">
        <v>46273</v>
      </c>
      <c r="B6304">
        <v>16</v>
      </c>
      <c r="C6304" t="s">
        <v>966</v>
      </c>
      <c r="D6304" t="s">
        <v>640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25">
      <c r="A6305" s="42">
        <v>46274</v>
      </c>
      <c r="B6305">
        <v>14</v>
      </c>
      <c r="C6305" t="s">
        <v>962</v>
      </c>
      <c r="D6305" t="s">
        <v>980</v>
      </c>
      <c r="E6305">
        <v>40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25">
      <c r="A6306" s="42">
        <v>46267</v>
      </c>
      <c r="B6306">
        <v>15</v>
      </c>
      <c r="C6306" t="s">
        <v>962</v>
      </c>
      <c r="D6306" t="s">
        <v>980</v>
      </c>
      <c r="E6306">
        <v>3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25">
      <c r="A6307" s="42">
        <v>46276</v>
      </c>
      <c r="B6307">
        <v>10</v>
      </c>
      <c r="C6307" t="s">
        <v>964</v>
      </c>
      <c r="D6307" t="s">
        <v>959</v>
      </c>
      <c r="E6307">
        <v>134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25">
      <c r="A6308" s="42">
        <v>46267</v>
      </c>
      <c r="B6308">
        <v>14</v>
      </c>
      <c r="C6308" t="s">
        <v>962</v>
      </c>
      <c r="D6308" t="s">
        <v>973</v>
      </c>
      <c r="E6308">
        <v>374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25">
      <c r="A6309" s="42">
        <v>46268</v>
      </c>
      <c r="B6309">
        <v>9</v>
      </c>
      <c r="C6309" t="s">
        <v>998</v>
      </c>
      <c r="D6309" t="s">
        <v>971</v>
      </c>
      <c r="E6309">
        <v>2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25">
      <c r="A6310" s="42">
        <v>46275</v>
      </c>
      <c r="B6310">
        <v>11</v>
      </c>
      <c r="C6310" t="s">
        <v>1528</v>
      </c>
      <c r="D6310" t="s">
        <v>974</v>
      </c>
      <c r="E6310">
        <v>1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 s="42">
        <v>46267</v>
      </c>
      <c r="B6311">
        <v>13</v>
      </c>
      <c r="C6311" t="s">
        <v>1098</v>
      </c>
      <c r="D6311" t="s">
        <v>971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25">
      <c r="A6312" s="42">
        <v>46274</v>
      </c>
      <c r="B6312">
        <v>11</v>
      </c>
      <c r="C6312" t="s">
        <v>962</v>
      </c>
      <c r="D6312" t="s">
        <v>976</v>
      </c>
      <c r="E6312">
        <v>343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25">
      <c r="A6313" s="42">
        <v>46266</v>
      </c>
      <c r="B6313">
        <v>15</v>
      </c>
      <c r="C6313" t="s">
        <v>986</v>
      </c>
      <c r="D6313" t="s">
        <v>976</v>
      </c>
      <c r="E6313">
        <v>484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25">
      <c r="A6314" s="42">
        <v>46267</v>
      </c>
      <c r="B6314">
        <v>16</v>
      </c>
      <c r="C6314" t="s">
        <v>986</v>
      </c>
      <c r="D6314" t="s">
        <v>3</v>
      </c>
      <c r="E6314">
        <v>75</v>
      </c>
      <c r="F6314">
        <v>75</v>
      </c>
      <c r="G6314">
        <v>60</v>
      </c>
      <c r="H6314">
        <v>10</v>
      </c>
      <c r="I6314">
        <v>0</v>
      </c>
      <c r="J6314">
        <v>0</v>
      </c>
    </row>
    <row r="6315" spans="1:10" x14ac:dyDescent="0.25">
      <c r="A6315" s="42">
        <v>46273</v>
      </c>
      <c r="B6315">
        <v>11</v>
      </c>
      <c r="C6315" t="s">
        <v>966</v>
      </c>
      <c r="D6315" t="s">
        <v>970</v>
      </c>
      <c r="E6315">
        <v>15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25">
      <c r="A6316" s="42">
        <v>46274</v>
      </c>
      <c r="B6316">
        <v>13</v>
      </c>
      <c r="C6316" t="s">
        <v>1098</v>
      </c>
      <c r="D6316" t="s">
        <v>980</v>
      </c>
      <c r="E6316">
        <v>2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 s="42">
        <v>46273</v>
      </c>
      <c r="B6317">
        <v>14</v>
      </c>
      <c r="C6317" t="s">
        <v>958</v>
      </c>
      <c r="D6317" t="s">
        <v>973</v>
      </c>
      <c r="E6317">
        <v>551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5">
      <c r="A6318" s="42">
        <v>46275</v>
      </c>
      <c r="B6318">
        <v>11</v>
      </c>
      <c r="C6318" t="s">
        <v>986</v>
      </c>
      <c r="D6318" t="s">
        <v>973</v>
      </c>
      <c r="E6318">
        <v>372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 s="42">
        <v>46274</v>
      </c>
      <c r="B6319">
        <v>10</v>
      </c>
      <c r="C6319" t="s">
        <v>978</v>
      </c>
      <c r="D6319" t="s">
        <v>3</v>
      </c>
      <c r="E6319">
        <v>8</v>
      </c>
      <c r="F6319">
        <v>8</v>
      </c>
      <c r="G6319">
        <v>5</v>
      </c>
      <c r="H6319">
        <v>0</v>
      </c>
      <c r="I6319">
        <v>0</v>
      </c>
      <c r="J6319">
        <v>0</v>
      </c>
    </row>
    <row r="6320" spans="1:10" x14ac:dyDescent="0.25">
      <c r="A6320" s="42">
        <v>46269</v>
      </c>
      <c r="B6320">
        <v>12</v>
      </c>
      <c r="C6320" t="s">
        <v>964</v>
      </c>
      <c r="D6320" t="s">
        <v>982</v>
      </c>
      <c r="E6320">
        <v>1003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 s="42">
        <v>46266</v>
      </c>
      <c r="B6321">
        <v>13</v>
      </c>
      <c r="C6321" t="s">
        <v>986</v>
      </c>
      <c r="D6321" t="s">
        <v>973</v>
      </c>
      <c r="E6321">
        <v>106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25">
      <c r="A6322" s="42">
        <v>46273</v>
      </c>
      <c r="B6322">
        <v>15</v>
      </c>
      <c r="C6322" t="s">
        <v>966</v>
      </c>
      <c r="D6322" t="s">
        <v>961</v>
      </c>
      <c r="E6322">
        <v>2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25">
      <c r="A6323" s="42">
        <v>46273</v>
      </c>
      <c r="B6323">
        <v>15</v>
      </c>
      <c r="C6323" t="s">
        <v>958</v>
      </c>
      <c r="D6323" t="s">
        <v>1002</v>
      </c>
      <c r="E6323">
        <v>1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25">
      <c r="A6324" s="42">
        <v>46268</v>
      </c>
      <c r="B6324">
        <v>9</v>
      </c>
      <c r="C6324" t="s">
        <v>998</v>
      </c>
      <c r="D6324" t="s">
        <v>3</v>
      </c>
      <c r="E6324">
        <v>2</v>
      </c>
      <c r="F6324">
        <v>2</v>
      </c>
      <c r="G6324">
        <v>2</v>
      </c>
      <c r="H6324">
        <v>0</v>
      </c>
      <c r="I6324">
        <v>0</v>
      </c>
      <c r="J6324">
        <v>0</v>
      </c>
    </row>
    <row r="6325" spans="1:10" x14ac:dyDescent="0.25">
      <c r="A6325" s="42">
        <v>46269</v>
      </c>
      <c r="B6325">
        <v>11</v>
      </c>
      <c r="C6325" t="s">
        <v>1098</v>
      </c>
      <c r="D6325" t="s">
        <v>973</v>
      </c>
      <c r="E6325">
        <v>80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25">
      <c r="A6326" s="42">
        <v>46267</v>
      </c>
      <c r="B6326">
        <v>15</v>
      </c>
      <c r="C6326" t="s">
        <v>1001</v>
      </c>
      <c r="D6326" t="s">
        <v>3</v>
      </c>
      <c r="E6326">
        <v>22</v>
      </c>
      <c r="F6326">
        <v>22</v>
      </c>
      <c r="G6326">
        <v>13</v>
      </c>
      <c r="H6326">
        <v>6</v>
      </c>
      <c r="I6326">
        <v>2</v>
      </c>
      <c r="J6326">
        <v>0</v>
      </c>
    </row>
    <row r="6327" spans="1:10" x14ac:dyDescent="0.25">
      <c r="A6327" s="42">
        <v>46275</v>
      </c>
      <c r="B6327">
        <v>10</v>
      </c>
      <c r="C6327" t="s">
        <v>1528</v>
      </c>
      <c r="D6327" t="s">
        <v>980</v>
      </c>
      <c r="E6327">
        <v>3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25">
      <c r="A6328" s="42">
        <v>46267</v>
      </c>
      <c r="B6328">
        <v>12</v>
      </c>
      <c r="C6328" t="s">
        <v>999</v>
      </c>
      <c r="D6328" t="s">
        <v>975</v>
      </c>
      <c r="E6328">
        <v>2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5">
      <c r="A6329" s="42">
        <v>46267</v>
      </c>
      <c r="B6329">
        <v>15</v>
      </c>
      <c r="C6329" t="s">
        <v>1001</v>
      </c>
      <c r="D6329" t="s">
        <v>970</v>
      </c>
      <c r="E6329">
        <v>1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25">
      <c r="A6330" s="42">
        <v>46268</v>
      </c>
      <c r="B6330">
        <v>15</v>
      </c>
      <c r="C6330" t="s">
        <v>962</v>
      </c>
      <c r="D6330" t="s">
        <v>973</v>
      </c>
      <c r="E6330">
        <v>198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5">
      <c r="A6331" s="42">
        <v>46267</v>
      </c>
      <c r="B6331">
        <v>10</v>
      </c>
      <c r="C6331" t="s">
        <v>964</v>
      </c>
      <c r="D6331" t="s">
        <v>963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25">
      <c r="A6332" s="42">
        <v>46269</v>
      </c>
      <c r="B6332">
        <v>14</v>
      </c>
      <c r="C6332" t="s">
        <v>964</v>
      </c>
      <c r="D6332" t="s">
        <v>971</v>
      </c>
      <c r="E6332">
        <v>53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5">
      <c r="A6333" s="42">
        <v>46276</v>
      </c>
      <c r="B6333">
        <v>11</v>
      </c>
      <c r="C6333" t="s">
        <v>1015</v>
      </c>
      <c r="D6333" t="s">
        <v>971</v>
      </c>
      <c r="E6333">
        <v>17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 s="42">
        <v>46275</v>
      </c>
      <c r="B6334">
        <v>12</v>
      </c>
      <c r="C6334" t="s">
        <v>960</v>
      </c>
      <c r="D6334" t="s">
        <v>982</v>
      </c>
      <c r="E6334">
        <v>56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 s="42">
        <v>46267</v>
      </c>
      <c r="B6335">
        <v>13</v>
      </c>
      <c r="C6335" t="s">
        <v>1085</v>
      </c>
      <c r="D6335" t="s">
        <v>967</v>
      </c>
      <c r="E6335">
        <v>10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25">
      <c r="A6336" s="42">
        <v>46267</v>
      </c>
      <c r="B6336">
        <v>14</v>
      </c>
      <c r="C6336" t="s">
        <v>972</v>
      </c>
      <c r="D6336" t="s">
        <v>965</v>
      </c>
      <c r="E6336">
        <v>18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25">
      <c r="A6337" s="42">
        <v>46276</v>
      </c>
      <c r="B6337">
        <v>10</v>
      </c>
      <c r="C6337" t="s">
        <v>968</v>
      </c>
      <c r="D6337" t="s">
        <v>982</v>
      </c>
      <c r="E6337">
        <v>110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25">
      <c r="A6338" s="42">
        <v>46269</v>
      </c>
      <c r="B6338">
        <v>14</v>
      </c>
      <c r="C6338" t="s">
        <v>962</v>
      </c>
      <c r="D6338" t="s">
        <v>3</v>
      </c>
      <c r="E6338">
        <v>32</v>
      </c>
      <c r="F6338">
        <v>32</v>
      </c>
      <c r="G6338">
        <v>15</v>
      </c>
      <c r="H6338">
        <v>14</v>
      </c>
      <c r="I6338">
        <v>0</v>
      </c>
      <c r="J6338">
        <v>0</v>
      </c>
    </row>
    <row r="6339" spans="1:10" x14ac:dyDescent="0.25">
      <c r="A6339" s="42">
        <v>46266</v>
      </c>
      <c r="B6339">
        <v>14</v>
      </c>
      <c r="C6339" t="s">
        <v>986</v>
      </c>
      <c r="D6339" t="s">
        <v>959</v>
      </c>
      <c r="E6339">
        <v>67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 s="42">
        <v>46274</v>
      </c>
      <c r="B6340">
        <v>16</v>
      </c>
      <c r="C6340" t="s">
        <v>964</v>
      </c>
      <c r="D6340" t="s">
        <v>973</v>
      </c>
      <c r="E6340">
        <v>443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 s="42">
        <v>46274</v>
      </c>
      <c r="B6341">
        <v>15</v>
      </c>
      <c r="C6341" t="s">
        <v>966</v>
      </c>
      <c r="D6341" t="s">
        <v>640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 s="42">
        <v>46269</v>
      </c>
      <c r="B6342">
        <v>11</v>
      </c>
      <c r="C6342" t="s">
        <v>978</v>
      </c>
      <c r="D6342" t="s">
        <v>640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 s="42">
        <v>46274</v>
      </c>
      <c r="B6343">
        <v>13</v>
      </c>
      <c r="C6343" t="s">
        <v>972</v>
      </c>
      <c r="D6343" t="s">
        <v>3</v>
      </c>
      <c r="E6343">
        <v>4</v>
      </c>
      <c r="F6343">
        <v>4</v>
      </c>
      <c r="G6343">
        <v>3</v>
      </c>
      <c r="H6343">
        <v>0</v>
      </c>
      <c r="I6343">
        <v>0</v>
      </c>
      <c r="J6343">
        <v>0</v>
      </c>
    </row>
    <row r="6344" spans="1:10" x14ac:dyDescent="0.25">
      <c r="A6344" s="42">
        <v>46273</v>
      </c>
      <c r="B6344">
        <v>10</v>
      </c>
      <c r="C6344" t="s">
        <v>972</v>
      </c>
      <c r="D6344" t="s">
        <v>981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25">
      <c r="A6345" s="42">
        <v>46266</v>
      </c>
      <c r="B6345">
        <v>12</v>
      </c>
      <c r="C6345" t="s">
        <v>1001</v>
      </c>
      <c r="D6345" t="s">
        <v>3</v>
      </c>
      <c r="E6345">
        <v>5</v>
      </c>
      <c r="F6345">
        <v>5</v>
      </c>
      <c r="G6345">
        <v>2</v>
      </c>
      <c r="H6345">
        <v>0</v>
      </c>
      <c r="I6345">
        <v>1</v>
      </c>
      <c r="J6345">
        <v>0</v>
      </c>
    </row>
    <row r="6346" spans="1:10" x14ac:dyDescent="0.25">
      <c r="A6346" s="42">
        <v>46273</v>
      </c>
      <c r="B6346">
        <v>11</v>
      </c>
      <c r="C6346" t="s">
        <v>962</v>
      </c>
      <c r="D6346" t="s">
        <v>969</v>
      </c>
      <c r="E6346">
        <v>1</v>
      </c>
      <c r="F6346">
        <v>1</v>
      </c>
      <c r="G6346">
        <v>0</v>
      </c>
      <c r="H6346">
        <v>0</v>
      </c>
      <c r="I6346">
        <v>0</v>
      </c>
      <c r="J6346">
        <v>0</v>
      </c>
    </row>
    <row r="6347" spans="1:10" x14ac:dyDescent="0.25">
      <c r="A6347" s="42">
        <v>46273</v>
      </c>
      <c r="B6347">
        <v>14</v>
      </c>
      <c r="C6347" t="s">
        <v>962</v>
      </c>
      <c r="D6347" t="s">
        <v>975</v>
      </c>
      <c r="E6347">
        <v>2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 s="42">
        <v>46276</v>
      </c>
      <c r="B6348">
        <v>14</v>
      </c>
      <c r="C6348" t="s">
        <v>1528</v>
      </c>
      <c r="D6348" t="s">
        <v>963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25">
      <c r="A6349" s="42">
        <v>46266</v>
      </c>
      <c r="B6349">
        <v>15</v>
      </c>
      <c r="C6349" t="s">
        <v>972</v>
      </c>
      <c r="D6349" t="s">
        <v>973</v>
      </c>
      <c r="E6349">
        <v>14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25">
      <c r="A6350" s="42">
        <v>46276</v>
      </c>
      <c r="B6350">
        <v>8</v>
      </c>
      <c r="C6350" t="s">
        <v>978</v>
      </c>
      <c r="D6350" t="s">
        <v>640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5">
      <c r="A6351" s="42">
        <v>46267</v>
      </c>
      <c r="B6351">
        <v>13</v>
      </c>
      <c r="C6351" t="s">
        <v>972</v>
      </c>
      <c r="D6351" t="s">
        <v>970</v>
      </c>
      <c r="E6351">
        <v>3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25">
      <c r="A6352" s="42">
        <v>46275</v>
      </c>
      <c r="B6352">
        <v>13</v>
      </c>
      <c r="C6352" t="s">
        <v>978</v>
      </c>
      <c r="D6352" t="s">
        <v>970</v>
      </c>
      <c r="E6352">
        <v>7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25">
      <c r="A6353" s="42">
        <v>46274</v>
      </c>
      <c r="B6353">
        <v>15</v>
      </c>
      <c r="C6353" t="s">
        <v>972</v>
      </c>
      <c r="D6353" t="s">
        <v>967</v>
      </c>
      <c r="E6353">
        <v>5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5">
      <c r="A6354" s="42">
        <v>46268</v>
      </c>
      <c r="B6354">
        <v>8</v>
      </c>
      <c r="C6354" t="s">
        <v>986</v>
      </c>
      <c r="D6354" t="s">
        <v>640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5">
      <c r="A6355" s="42">
        <v>46267</v>
      </c>
      <c r="B6355">
        <v>9</v>
      </c>
      <c r="C6355" t="s">
        <v>1001</v>
      </c>
      <c r="D6355" t="s">
        <v>640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5">
      <c r="A6356" s="42">
        <v>46275</v>
      </c>
      <c r="B6356">
        <v>8</v>
      </c>
      <c r="C6356" t="s">
        <v>966</v>
      </c>
      <c r="D6356" t="s">
        <v>982</v>
      </c>
      <c r="E6356">
        <v>119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25">
      <c r="A6357" s="42">
        <v>46274</v>
      </c>
      <c r="B6357">
        <v>15</v>
      </c>
      <c r="C6357" t="s">
        <v>964</v>
      </c>
      <c r="D6357" t="s">
        <v>640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 s="42">
        <v>46274</v>
      </c>
      <c r="B6358">
        <v>11</v>
      </c>
      <c r="C6358" t="s">
        <v>1098</v>
      </c>
      <c r="D6358" t="s">
        <v>961</v>
      </c>
      <c r="E6358">
        <v>1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 s="42">
        <v>46268</v>
      </c>
      <c r="B6359">
        <v>9</v>
      </c>
      <c r="C6359" t="s">
        <v>958</v>
      </c>
      <c r="D6359" t="s">
        <v>963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 s="42">
        <v>46276</v>
      </c>
      <c r="B6360">
        <v>12</v>
      </c>
      <c r="C6360" t="s">
        <v>1015</v>
      </c>
      <c r="D6360" t="s">
        <v>961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 s="42">
        <v>46274</v>
      </c>
      <c r="B6361">
        <v>8</v>
      </c>
      <c r="C6361" t="s">
        <v>962</v>
      </c>
      <c r="D6361" t="s">
        <v>973</v>
      </c>
      <c r="E6361">
        <v>185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25">
      <c r="A6362" s="42">
        <v>46274</v>
      </c>
      <c r="B6362">
        <v>13</v>
      </c>
      <c r="C6362" t="s">
        <v>960</v>
      </c>
      <c r="D6362" t="s">
        <v>969</v>
      </c>
      <c r="E6362">
        <v>2</v>
      </c>
      <c r="F6362">
        <v>2</v>
      </c>
      <c r="G6362">
        <v>0</v>
      </c>
      <c r="H6362">
        <v>0</v>
      </c>
      <c r="I6362">
        <v>0</v>
      </c>
      <c r="J6362">
        <v>0</v>
      </c>
    </row>
    <row r="6363" spans="1:10" x14ac:dyDescent="0.25">
      <c r="A6363" s="42">
        <v>46275</v>
      </c>
      <c r="B6363">
        <v>12</v>
      </c>
      <c r="C6363" t="s">
        <v>972</v>
      </c>
      <c r="D6363" t="s">
        <v>965</v>
      </c>
      <c r="E6363">
        <v>5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5">
      <c r="A6364" s="42">
        <v>46267</v>
      </c>
      <c r="B6364">
        <v>14</v>
      </c>
      <c r="C6364" t="s">
        <v>1000</v>
      </c>
      <c r="D6364" t="s">
        <v>976</v>
      </c>
      <c r="E6364">
        <v>1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25">
      <c r="A6365" s="42">
        <v>46274</v>
      </c>
      <c r="B6365">
        <v>8</v>
      </c>
      <c r="C6365" t="s">
        <v>958</v>
      </c>
      <c r="D6365" t="s">
        <v>640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 s="42">
        <v>46274</v>
      </c>
      <c r="B6366">
        <v>16</v>
      </c>
      <c r="C6366" t="s">
        <v>972</v>
      </c>
      <c r="D6366" t="s">
        <v>967</v>
      </c>
      <c r="E6366">
        <v>7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25">
      <c r="A6367" s="42">
        <v>46276</v>
      </c>
      <c r="B6367">
        <v>8</v>
      </c>
      <c r="C6367" t="s">
        <v>968</v>
      </c>
      <c r="D6367" t="s">
        <v>976</v>
      </c>
      <c r="E6367">
        <v>118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5">
      <c r="A6368" s="42">
        <v>46269</v>
      </c>
      <c r="B6368">
        <v>12</v>
      </c>
      <c r="C6368" t="s">
        <v>958</v>
      </c>
      <c r="D6368" t="s">
        <v>3</v>
      </c>
      <c r="E6368">
        <v>26</v>
      </c>
      <c r="F6368">
        <v>26</v>
      </c>
      <c r="G6368">
        <v>24</v>
      </c>
      <c r="H6368">
        <v>0</v>
      </c>
      <c r="I6368">
        <v>0</v>
      </c>
      <c r="J6368">
        <v>0</v>
      </c>
    </row>
    <row r="6369" spans="1:10" x14ac:dyDescent="0.25">
      <c r="A6369" s="42">
        <v>46273</v>
      </c>
      <c r="B6369">
        <v>13</v>
      </c>
      <c r="C6369" t="s">
        <v>1015</v>
      </c>
      <c r="D6369" t="s">
        <v>640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25">
      <c r="A6370" s="42">
        <v>46274</v>
      </c>
      <c r="B6370">
        <v>10</v>
      </c>
      <c r="C6370" t="s">
        <v>958</v>
      </c>
      <c r="D6370" t="s">
        <v>3</v>
      </c>
      <c r="E6370">
        <v>33</v>
      </c>
      <c r="F6370">
        <v>33</v>
      </c>
      <c r="G6370">
        <v>31</v>
      </c>
      <c r="H6370">
        <v>0</v>
      </c>
      <c r="I6370">
        <v>1</v>
      </c>
      <c r="J6370">
        <v>0</v>
      </c>
    </row>
    <row r="6371" spans="1:10" x14ac:dyDescent="0.25">
      <c r="A6371" s="42">
        <v>46274</v>
      </c>
      <c r="B6371">
        <v>12</v>
      </c>
      <c r="C6371" t="s">
        <v>972</v>
      </c>
      <c r="D6371" t="s">
        <v>982</v>
      </c>
      <c r="E6371">
        <v>86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25">
      <c r="A6372" s="42">
        <v>46268</v>
      </c>
      <c r="B6372">
        <v>11</v>
      </c>
      <c r="C6372" t="s">
        <v>962</v>
      </c>
      <c r="D6372" t="s">
        <v>973</v>
      </c>
      <c r="E6372">
        <v>172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25">
      <c r="A6373" s="42">
        <v>46273</v>
      </c>
      <c r="B6373">
        <v>9</v>
      </c>
      <c r="C6373" t="s">
        <v>1098</v>
      </c>
      <c r="D6373" t="s">
        <v>977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25">
      <c r="A6374" s="42">
        <v>46274</v>
      </c>
      <c r="B6374">
        <v>11</v>
      </c>
      <c r="C6374" t="s">
        <v>962</v>
      </c>
      <c r="D6374" t="s">
        <v>967</v>
      </c>
      <c r="E6374">
        <v>84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25">
      <c r="A6375" s="42">
        <v>46275</v>
      </c>
      <c r="B6375">
        <v>15</v>
      </c>
      <c r="C6375" t="s">
        <v>1528</v>
      </c>
      <c r="D6375" t="s">
        <v>971</v>
      </c>
      <c r="E6375">
        <v>3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25">
      <c r="A6376" s="42">
        <v>46266</v>
      </c>
      <c r="B6376">
        <v>12</v>
      </c>
      <c r="C6376" t="s">
        <v>964</v>
      </c>
      <c r="D6376" t="s">
        <v>3</v>
      </c>
      <c r="E6376">
        <v>14</v>
      </c>
      <c r="F6376">
        <v>14</v>
      </c>
      <c r="G6376">
        <v>9</v>
      </c>
      <c r="H6376">
        <v>2</v>
      </c>
      <c r="I6376">
        <v>0</v>
      </c>
      <c r="J6376">
        <v>0</v>
      </c>
    </row>
    <row r="6377" spans="1:10" x14ac:dyDescent="0.25">
      <c r="A6377" s="42">
        <v>46276</v>
      </c>
      <c r="B6377">
        <v>9</v>
      </c>
      <c r="C6377" t="s">
        <v>978</v>
      </c>
      <c r="D6377" t="s">
        <v>976</v>
      </c>
      <c r="E6377">
        <v>3834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25">
      <c r="A6378" s="42">
        <v>46274</v>
      </c>
      <c r="B6378">
        <v>15</v>
      </c>
      <c r="C6378" t="s">
        <v>962</v>
      </c>
      <c r="D6378" t="s">
        <v>975</v>
      </c>
      <c r="E6378">
        <v>4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25">
      <c r="A6379" s="42">
        <v>46273</v>
      </c>
      <c r="B6379">
        <v>16</v>
      </c>
      <c r="C6379" t="s">
        <v>1015</v>
      </c>
      <c r="D6379" t="s">
        <v>959</v>
      </c>
      <c r="E6379">
        <v>18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25">
      <c r="A6380" s="42">
        <v>46276</v>
      </c>
      <c r="B6380">
        <v>12</v>
      </c>
      <c r="C6380" t="s">
        <v>966</v>
      </c>
      <c r="D6380" t="s">
        <v>976</v>
      </c>
      <c r="E6380">
        <v>1475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25">
      <c r="A6381" s="42">
        <v>46268</v>
      </c>
      <c r="B6381">
        <v>9</v>
      </c>
      <c r="C6381" t="s">
        <v>986</v>
      </c>
      <c r="D6381" t="s">
        <v>976</v>
      </c>
      <c r="E6381">
        <v>520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 s="42">
        <v>46268</v>
      </c>
      <c r="B6382">
        <v>14</v>
      </c>
      <c r="C6382" t="s">
        <v>1098</v>
      </c>
      <c r="D6382" t="s">
        <v>971</v>
      </c>
      <c r="E6382">
        <v>5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 s="42">
        <v>46273</v>
      </c>
      <c r="B6383">
        <v>10</v>
      </c>
      <c r="C6383" t="s">
        <v>964</v>
      </c>
      <c r="D6383" t="s">
        <v>959</v>
      </c>
      <c r="E6383">
        <v>158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 s="42">
        <v>46266</v>
      </c>
      <c r="B6384">
        <v>13</v>
      </c>
      <c r="C6384" t="s">
        <v>960</v>
      </c>
      <c r="D6384" t="s">
        <v>974</v>
      </c>
      <c r="E6384">
        <v>1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 s="42">
        <v>46266</v>
      </c>
      <c r="B6385">
        <v>11</v>
      </c>
      <c r="C6385" t="s">
        <v>962</v>
      </c>
      <c r="D6385" t="s">
        <v>967</v>
      </c>
      <c r="E6385">
        <v>39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25">
      <c r="A6386" s="42">
        <v>46269</v>
      </c>
      <c r="B6386">
        <v>14</v>
      </c>
      <c r="C6386" t="s">
        <v>972</v>
      </c>
      <c r="D6386" t="s">
        <v>982</v>
      </c>
      <c r="E6386">
        <v>110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 s="42">
        <v>46275</v>
      </c>
      <c r="B6387">
        <v>10</v>
      </c>
      <c r="C6387" t="s">
        <v>962</v>
      </c>
      <c r="D6387" t="s">
        <v>970</v>
      </c>
      <c r="E6387">
        <v>2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25">
      <c r="A6388" s="42">
        <v>46274</v>
      </c>
      <c r="B6388">
        <v>11</v>
      </c>
      <c r="C6388" t="s">
        <v>972</v>
      </c>
      <c r="D6388" t="s">
        <v>973</v>
      </c>
      <c r="E6388">
        <v>118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25">
      <c r="A6389" s="42">
        <v>46269</v>
      </c>
      <c r="B6389">
        <v>15</v>
      </c>
      <c r="C6389" t="s">
        <v>966</v>
      </c>
      <c r="D6389" t="s">
        <v>977</v>
      </c>
      <c r="E6389">
        <v>16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25">
      <c r="A6390" s="42">
        <v>46273</v>
      </c>
      <c r="B6390">
        <v>14</v>
      </c>
      <c r="C6390" t="s">
        <v>960</v>
      </c>
      <c r="D6390" t="s">
        <v>977</v>
      </c>
      <c r="E6390">
        <v>10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5">
      <c r="A6391" s="42">
        <v>46275</v>
      </c>
      <c r="B6391">
        <v>12</v>
      </c>
      <c r="C6391" t="s">
        <v>986</v>
      </c>
      <c r="D6391" t="s">
        <v>973</v>
      </c>
      <c r="E6391">
        <v>225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5">
      <c r="A6392" s="42">
        <v>46275</v>
      </c>
      <c r="B6392">
        <v>15</v>
      </c>
      <c r="C6392" t="s">
        <v>958</v>
      </c>
      <c r="D6392" t="s">
        <v>967</v>
      </c>
      <c r="E6392">
        <v>334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25">
      <c r="A6393" s="42">
        <v>46266</v>
      </c>
      <c r="B6393">
        <v>9</v>
      </c>
      <c r="C6393" t="s">
        <v>978</v>
      </c>
      <c r="D6393" t="s">
        <v>976</v>
      </c>
      <c r="E6393">
        <v>1556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25">
      <c r="A6394" s="42">
        <v>46267</v>
      </c>
      <c r="B6394">
        <v>12</v>
      </c>
      <c r="C6394" t="s">
        <v>1001</v>
      </c>
      <c r="D6394" t="s">
        <v>971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5">
      <c r="A6395" s="42">
        <v>46275</v>
      </c>
      <c r="B6395">
        <v>10</v>
      </c>
      <c r="C6395" t="s">
        <v>1000</v>
      </c>
      <c r="D6395" t="s">
        <v>963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25">
      <c r="A6396" s="42">
        <v>46275</v>
      </c>
      <c r="B6396">
        <v>8</v>
      </c>
      <c r="C6396" t="s">
        <v>972</v>
      </c>
      <c r="D6396" t="s">
        <v>959</v>
      </c>
      <c r="E6396">
        <v>8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5">
      <c r="A6397" s="42">
        <v>46275</v>
      </c>
      <c r="B6397">
        <v>17</v>
      </c>
      <c r="C6397" t="s">
        <v>968</v>
      </c>
      <c r="D6397" t="s">
        <v>959</v>
      </c>
      <c r="E6397">
        <v>1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25">
      <c r="A6398" s="42">
        <v>46267</v>
      </c>
      <c r="B6398">
        <v>12</v>
      </c>
      <c r="C6398" t="s">
        <v>1085</v>
      </c>
      <c r="D6398" t="s">
        <v>640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5">
      <c r="A6399" s="42">
        <v>46275</v>
      </c>
      <c r="B6399">
        <v>15</v>
      </c>
      <c r="C6399" t="s">
        <v>962</v>
      </c>
      <c r="D6399" t="s">
        <v>963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25">
      <c r="A6400" s="42">
        <v>46273</v>
      </c>
      <c r="B6400">
        <v>11</v>
      </c>
      <c r="C6400" t="s">
        <v>958</v>
      </c>
      <c r="D6400" t="s">
        <v>977</v>
      </c>
      <c r="E6400">
        <v>12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5">
      <c r="A6401" s="42">
        <v>46274</v>
      </c>
      <c r="B6401">
        <v>16</v>
      </c>
      <c r="C6401" t="s">
        <v>960</v>
      </c>
      <c r="D6401" t="s">
        <v>967</v>
      </c>
      <c r="E6401">
        <v>90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25">
      <c r="A6402" s="42">
        <v>46267</v>
      </c>
      <c r="B6402">
        <v>16</v>
      </c>
      <c r="C6402" t="s">
        <v>962</v>
      </c>
      <c r="D6402" t="s">
        <v>959</v>
      </c>
      <c r="E6402">
        <v>45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25">
      <c r="A6403" s="42">
        <v>46267</v>
      </c>
      <c r="B6403">
        <v>14</v>
      </c>
      <c r="C6403" t="s">
        <v>960</v>
      </c>
      <c r="D6403" t="s">
        <v>971</v>
      </c>
      <c r="E6403">
        <v>33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25">
      <c r="A6404" s="42">
        <v>46276</v>
      </c>
      <c r="B6404">
        <v>11</v>
      </c>
      <c r="C6404" t="s">
        <v>962</v>
      </c>
      <c r="D6404" t="s">
        <v>977</v>
      </c>
      <c r="E6404">
        <v>13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 s="42">
        <v>46267</v>
      </c>
      <c r="B6405">
        <v>12</v>
      </c>
      <c r="C6405" t="s">
        <v>960</v>
      </c>
      <c r="D6405" t="s">
        <v>979</v>
      </c>
      <c r="E6405">
        <v>61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 s="42">
        <v>46267</v>
      </c>
      <c r="B6406">
        <v>16</v>
      </c>
      <c r="C6406" t="s">
        <v>972</v>
      </c>
      <c r="D6406" t="s">
        <v>963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 s="42">
        <v>46266</v>
      </c>
      <c r="B6407">
        <v>14</v>
      </c>
      <c r="C6407" t="s">
        <v>1098</v>
      </c>
      <c r="D6407" t="s">
        <v>963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 s="42">
        <v>46269</v>
      </c>
      <c r="B6408">
        <v>15</v>
      </c>
      <c r="C6408" t="s">
        <v>1000</v>
      </c>
      <c r="D6408" t="s">
        <v>976</v>
      </c>
      <c r="E6408">
        <v>13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 s="42">
        <v>46276</v>
      </c>
      <c r="B6409">
        <v>15</v>
      </c>
      <c r="C6409" t="s">
        <v>972</v>
      </c>
      <c r="D6409" t="s">
        <v>977</v>
      </c>
      <c r="E6409">
        <v>1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 s="42">
        <v>46274</v>
      </c>
      <c r="B6410">
        <v>15</v>
      </c>
      <c r="C6410" t="s">
        <v>1098</v>
      </c>
      <c r="D6410" t="s">
        <v>959</v>
      </c>
      <c r="E6410">
        <v>2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 s="42">
        <v>46267</v>
      </c>
      <c r="B6411">
        <v>10</v>
      </c>
      <c r="C6411" t="s">
        <v>1098</v>
      </c>
      <c r="D6411" t="s">
        <v>959</v>
      </c>
      <c r="E6411">
        <v>97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 s="42">
        <v>46267</v>
      </c>
      <c r="B6412">
        <v>12</v>
      </c>
      <c r="C6412" t="s">
        <v>999</v>
      </c>
      <c r="D6412" t="s">
        <v>970</v>
      </c>
      <c r="E6412">
        <v>4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 s="42">
        <v>46274</v>
      </c>
      <c r="B6413">
        <v>12</v>
      </c>
      <c r="C6413" t="s">
        <v>1098</v>
      </c>
      <c r="D6413" t="s">
        <v>963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 s="42">
        <v>46275</v>
      </c>
      <c r="B6414">
        <v>15</v>
      </c>
      <c r="C6414" t="s">
        <v>1015</v>
      </c>
      <c r="D6414" t="s">
        <v>970</v>
      </c>
      <c r="E6414">
        <v>3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 s="42">
        <v>46274</v>
      </c>
      <c r="B6415">
        <v>10</v>
      </c>
      <c r="C6415" t="s">
        <v>1015</v>
      </c>
      <c r="D6415" t="s">
        <v>973</v>
      </c>
      <c r="E6415">
        <v>432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 s="42">
        <v>46268</v>
      </c>
      <c r="B6416">
        <v>10</v>
      </c>
      <c r="C6416" t="s">
        <v>1000</v>
      </c>
      <c r="D6416" t="s">
        <v>982</v>
      </c>
      <c r="E6416">
        <v>255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 s="42">
        <v>46274</v>
      </c>
      <c r="B6417">
        <v>11</v>
      </c>
      <c r="C6417" t="s">
        <v>1528</v>
      </c>
      <c r="D6417" t="s">
        <v>971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25">
      <c r="A6418" s="42">
        <v>46273</v>
      </c>
      <c r="B6418">
        <v>14</v>
      </c>
      <c r="C6418" t="s">
        <v>958</v>
      </c>
      <c r="D6418" t="s">
        <v>959</v>
      </c>
      <c r="E6418">
        <v>172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25">
      <c r="A6419" s="42">
        <v>46273</v>
      </c>
      <c r="B6419">
        <v>8</v>
      </c>
      <c r="C6419" t="s">
        <v>978</v>
      </c>
      <c r="D6419" t="s">
        <v>977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5">
      <c r="A6420" s="42">
        <v>46266</v>
      </c>
      <c r="B6420">
        <v>15</v>
      </c>
      <c r="C6420" t="s">
        <v>964</v>
      </c>
      <c r="D6420" t="s">
        <v>963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25">
      <c r="A6421" s="42">
        <v>46276</v>
      </c>
      <c r="B6421">
        <v>15</v>
      </c>
      <c r="C6421" t="s">
        <v>966</v>
      </c>
      <c r="D6421" t="s">
        <v>977</v>
      </c>
      <c r="E6421">
        <v>14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25">
      <c r="A6422" s="42">
        <v>46274</v>
      </c>
      <c r="B6422">
        <v>15</v>
      </c>
      <c r="C6422" t="s">
        <v>958</v>
      </c>
      <c r="D6422" t="s">
        <v>973</v>
      </c>
      <c r="E6422">
        <v>314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5">
      <c r="A6423" s="42">
        <v>46275</v>
      </c>
      <c r="B6423">
        <v>9</v>
      </c>
      <c r="C6423" t="s">
        <v>962</v>
      </c>
      <c r="D6423" t="s">
        <v>976</v>
      </c>
      <c r="E6423">
        <v>826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25">
      <c r="A6424" s="42">
        <v>46276</v>
      </c>
      <c r="B6424">
        <v>16</v>
      </c>
      <c r="C6424" t="s">
        <v>1015</v>
      </c>
      <c r="D6424" t="s">
        <v>640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25">
      <c r="A6425" s="42">
        <v>46273</v>
      </c>
      <c r="B6425">
        <v>9</v>
      </c>
      <c r="C6425" t="s">
        <v>964</v>
      </c>
      <c r="D6425" t="s">
        <v>963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25">
      <c r="A6426" s="42">
        <v>46268</v>
      </c>
      <c r="B6426">
        <v>10</v>
      </c>
      <c r="C6426" t="s">
        <v>964</v>
      </c>
      <c r="D6426" t="s">
        <v>959</v>
      </c>
      <c r="E6426">
        <v>166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5">
      <c r="A6427" s="42">
        <v>46276</v>
      </c>
      <c r="B6427">
        <v>10</v>
      </c>
      <c r="C6427" t="s">
        <v>958</v>
      </c>
      <c r="D6427" t="s">
        <v>640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5">
      <c r="A6428" s="42">
        <v>46274</v>
      </c>
      <c r="B6428">
        <v>13</v>
      </c>
      <c r="C6428" t="s">
        <v>986</v>
      </c>
      <c r="D6428" t="s">
        <v>980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 s="42">
        <v>46276</v>
      </c>
      <c r="B6429">
        <v>10</v>
      </c>
      <c r="C6429" t="s">
        <v>962</v>
      </c>
      <c r="D6429" t="s">
        <v>967</v>
      </c>
      <c r="E6429">
        <v>193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 s="42">
        <v>46273</v>
      </c>
      <c r="B6430">
        <v>16</v>
      </c>
      <c r="C6430" t="s">
        <v>972</v>
      </c>
      <c r="D6430" t="s">
        <v>982</v>
      </c>
      <c r="E6430">
        <v>54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 s="42">
        <v>46276</v>
      </c>
      <c r="B6431">
        <v>9</v>
      </c>
      <c r="C6431" t="s">
        <v>1015</v>
      </c>
      <c r="D6431" t="s">
        <v>640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5">
      <c r="A6432" s="42">
        <v>46266</v>
      </c>
      <c r="B6432">
        <v>11</v>
      </c>
      <c r="C6432" t="s">
        <v>962</v>
      </c>
      <c r="D6432" t="s">
        <v>970</v>
      </c>
      <c r="E6432">
        <v>7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 s="42">
        <v>46273</v>
      </c>
      <c r="B6433">
        <v>15</v>
      </c>
      <c r="C6433" t="s">
        <v>1015</v>
      </c>
      <c r="D6433" t="s">
        <v>959</v>
      </c>
      <c r="E6433">
        <v>25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25">
      <c r="A6434" s="42">
        <v>46276</v>
      </c>
      <c r="B6434">
        <v>9</v>
      </c>
      <c r="C6434" t="s">
        <v>1098</v>
      </c>
      <c r="D6434" t="s">
        <v>961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25">
      <c r="A6435" s="42">
        <v>46274</v>
      </c>
      <c r="B6435">
        <v>10</v>
      </c>
      <c r="C6435" t="s">
        <v>960</v>
      </c>
      <c r="D6435" t="s">
        <v>961</v>
      </c>
      <c r="E6435">
        <v>3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25">
      <c r="A6436" s="42">
        <v>46267</v>
      </c>
      <c r="B6436">
        <v>9</v>
      </c>
      <c r="C6436" t="s">
        <v>1098</v>
      </c>
      <c r="D6436" t="s">
        <v>640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25">
      <c r="A6437" s="42">
        <v>46269</v>
      </c>
      <c r="B6437">
        <v>8</v>
      </c>
      <c r="C6437" t="s">
        <v>1015</v>
      </c>
      <c r="D6437" t="s">
        <v>965</v>
      </c>
      <c r="E6437">
        <v>3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5">
      <c r="A6438" s="42">
        <v>46269</v>
      </c>
      <c r="B6438">
        <v>12</v>
      </c>
      <c r="C6438" t="s">
        <v>1015</v>
      </c>
      <c r="D6438" t="s">
        <v>640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 s="42">
        <v>46276</v>
      </c>
      <c r="B6439">
        <v>9</v>
      </c>
      <c r="C6439" t="s">
        <v>962</v>
      </c>
      <c r="D6439" t="s">
        <v>981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25">
      <c r="A6440" s="42">
        <v>46274</v>
      </c>
      <c r="B6440">
        <v>12</v>
      </c>
      <c r="C6440" t="s">
        <v>1098</v>
      </c>
      <c r="D6440" t="s">
        <v>965</v>
      </c>
      <c r="E6440">
        <v>10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5">
      <c r="A6441" s="42">
        <v>46274</v>
      </c>
      <c r="B6441">
        <v>12</v>
      </c>
      <c r="C6441" t="s">
        <v>966</v>
      </c>
      <c r="D6441" t="s">
        <v>982</v>
      </c>
      <c r="E6441">
        <v>351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25">
      <c r="A6442" s="42">
        <v>46273</v>
      </c>
      <c r="B6442">
        <v>15</v>
      </c>
      <c r="C6442" t="s">
        <v>1000</v>
      </c>
      <c r="D6442" t="s">
        <v>981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25">
      <c r="A6443" s="42">
        <v>46266</v>
      </c>
      <c r="B6443">
        <v>9</v>
      </c>
      <c r="C6443" t="s">
        <v>966</v>
      </c>
      <c r="D6443" t="s">
        <v>969</v>
      </c>
      <c r="E6443">
        <v>1</v>
      </c>
      <c r="F6443">
        <v>1</v>
      </c>
      <c r="G6443">
        <v>0</v>
      </c>
      <c r="H6443">
        <v>0</v>
      </c>
      <c r="I6443">
        <v>0</v>
      </c>
      <c r="J6443">
        <v>0</v>
      </c>
    </row>
    <row r="6444" spans="1:10" x14ac:dyDescent="0.25">
      <c r="A6444" s="42">
        <v>46273</v>
      </c>
      <c r="B6444">
        <v>12</v>
      </c>
      <c r="C6444" t="s">
        <v>978</v>
      </c>
      <c r="D6444" t="s">
        <v>963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5">
      <c r="A6445" s="42">
        <v>46266</v>
      </c>
      <c r="B6445">
        <v>11</v>
      </c>
      <c r="C6445" t="s">
        <v>1000</v>
      </c>
      <c r="D6445" t="s">
        <v>982</v>
      </c>
      <c r="E6445">
        <v>113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25">
      <c r="A6446" s="42">
        <v>46276</v>
      </c>
      <c r="B6446">
        <v>10</v>
      </c>
      <c r="C6446" t="s">
        <v>986</v>
      </c>
      <c r="D6446" t="s">
        <v>967</v>
      </c>
      <c r="E6446">
        <v>331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25">
      <c r="A6447" s="42">
        <v>46273</v>
      </c>
      <c r="B6447">
        <v>15</v>
      </c>
      <c r="C6447" t="s">
        <v>998</v>
      </c>
      <c r="D6447" t="s">
        <v>982</v>
      </c>
      <c r="E6447">
        <v>22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25">
      <c r="A6448" s="42">
        <v>46269</v>
      </c>
      <c r="B6448">
        <v>10</v>
      </c>
      <c r="C6448" t="s">
        <v>962</v>
      </c>
      <c r="D6448" t="s">
        <v>976</v>
      </c>
      <c r="E6448">
        <v>511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25">
      <c r="A6449" s="42">
        <v>46276</v>
      </c>
      <c r="B6449">
        <v>16</v>
      </c>
      <c r="C6449" t="s">
        <v>964</v>
      </c>
      <c r="D6449" t="s">
        <v>977</v>
      </c>
      <c r="E6449">
        <v>16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25">
      <c r="A6450" s="42">
        <v>46266</v>
      </c>
      <c r="B6450">
        <v>11</v>
      </c>
      <c r="C6450" t="s">
        <v>1000</v>
      </c>
      <c r="D6450" t="s">
        <v>3</v>
      </c>
      <c r="E6450">
        <v>18</v>
      </c>
      <c r="F6450">
        <v>18</v>
      </c>
      <c r="G6450">
        <v>17</v>
      </c>
      <c r="H6450">
        <v>0</v>
      </c>
      <c r="I6450">
        <v>0</v>
      </c>
      <c r="J6450">
        <v>0</v>
      </c>
    </row>
    <row r="6451" spans="1:10" x14ac:dyDescent="0.25">
      <c r="A6451" s="42">
        <v>46275</v>
      </c>
      <c r="B6451">
        <v>10</v>
      </c>
      <c r="C6451" t="s">
        <v>966</v>
      </c>
      <c r="D6451" t="s">
        <v>959</v>
      </c>
      <c r="E6451">
        <v>76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25">
      <c r="A6452" s="42">
        <v>46273</v>
      </c>
      <c r="B6452">
        <v>8</v>
      </c>
      <c r="C6452" t="s">
        <v>986</v>
      </c>
      <c r="D6452" t="s">
        <v>980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 s="42">
        <v>46268</v>
      </c>
      <c r="B6453">
        <v>9</v>
      </c>
      <c r="C6453" t="s">
        <v>999</v>
      </c>
      <c r="D6453" t="s">
        <v>970</v>
      </c>
      <c r="E6453">
        <v>3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5">
      <c r="A6454" s="42">
        <v>46266</v>
      </c>
      <c r="B6454">
        <v>11</v>
      </c>
      <c r="C6454" t="s">
        <v>978</v>
      </c>
      <c r="D6454" t="s">
        <v>985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25">
      <c r="A6455" s="42">
        <v>46267</v>
      </c>
      <c r="B6455">
        <v>12</v>
      </c>
      <c r="C6455" t="s">
        <v>999</v>
      </c>
      <c r="D6455" t="s">
        <v>980</v>
      </c>
      <c r="E6455">
        <v>4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25">
      <c r="A6456" s="42">
        <v>46267</v>
      </c>
      <c r="B6456">
        <v>12</v>
      </c>
      <c r="C6456" t="s">
        <v>978</v>
      </c>
      <c r="D6456" t="s">
        <v>970</v>
      </c>
      <c r="E6456">
        <v>27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 s="42">
        <v>46266</v>
      </c>
      <c r="B6457">
        <v>8</v>
      </c>
      <c r="C6457" t="s">
        <v>1085</v>
      </c>
      <c r="D6457" t="s">
        <v>973</v>
      </c>
      <c r="E6457">
        <v>9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25">
      <c r="A6458" s="42">
        <v>46267</v>
      </c>
      <c r="B6458">
        <v>15</v>
      </c>
      <c r="C6458" t="s">
        <v>1001</v>
      </c>
      <c r="D6458" t="s">
        <v>977</v>
      </c>
      <c r="E6458">
        <v>4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 s="42">
        <v>46269</v>
      </c>
      <c r="B6459">
        <v>10</v>
      </c>
      <c r="C6459" t="s">
        <v>972</v>
      </c>
      <c r="D6459" t="s">
        <v>971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 s="42">
        <v>46266</v>
      </c>
      <c r="B6460">
        <v>8</v>
      </c>
      <c r="C6460" t="s">
        <v>962</v>
      </c>
      <c r="D6460" t="s">
        <v>961</v>
      </c>
      <c r="E6460">
        <v>1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25">
      <c r="A6461" s="42">
        <v>46274</v>
      </c>
      <c r="B6461">
        <v>10</v>
      </c>
      <c r="C6461" t="s">
        <v>978</v>
      </c>
      <c r="D6461" t="s">
        <v>970</v>
      </c>
      <c r="E6461">
        <v>12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25">
      <c r="A6462" s="42">
        <v>46274</v>
      </c>
      <c r="B6462">
        <v>9</v>
      </c>
      <c r="C6462" t="s">
        <v>964</v>
      </c>
      <c r="D6462" t="s">
        <v>961</v>
      </c>
      <c r="E6462">
        <v>4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25">
      <c r="A6463" s="42">
        <v>46274</v>
      </c>
      <c r="B6463">
        <v>11</v>
      </c>
      <c r="C6463" t="s">
        <v>964</v>
      </c>
      <c r="D6463" t="s">
        <v>963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25">
      <c r="A6464" s="42">
        <v>46267</v>
      </c>
      <c r="B6464">
        <v>14</v>
      </c>
      <c r="C6464" t="s">
        <v>960</v>
      </c>
      <c r="D6464" t="s">
        <v>961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5">
      <c r="A6465" s="42">
        <v>46274</v>
      </c>
      <c r="B6465">
        <v>9</v>
      </c>
      <c r="C6465" t="s">
        <v>966</v>
      </c>
      <c r="D6465" t="s">
        <v>980</v>
      </c>
      <c r="E6465">
        <v>1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25">
      <c r="A6466" s="42">
        <v>46275</v>
      </c>
      <c r="B6466">
        <v>15</v>
      </c>
      <c r="C6466" t="s">
        <v>964</v>
      </c>
      <c r="D6466" t="s">
        <v>963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25">
      <c r="A6467" s="42">
        <v>46275</v>
      </c>
      <c r="B6467">
        <v>16</v>
      </c>
      <c r="C6467" t="s">
        <v>978</v>
      </c>
      <c r="D6467" t="s">
        <v>974</v>
      </c>
      <c r="E6467">
        <v>1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25">
      <c r="A6468" s="42">
        <v>46273</v>
      </c>
      <c r="B6468">
        <v>15</v>
      </c>
      <c r="C6468" t="s">
        <v>998</v>
      </c>
      <c r="D6468" t="s">
        <v>3</v>
      </c>
      <c r="E6468">
        <v>1</v>
      </c>
      <c r="F6468">
        <v>1</v>
      </c>
      <c r="G6468">
        <v>1</v>
      </c>
      <c r="H6468">
        <v>0</v>
      </c>
      <c r="I6468">
        <v>0</v>
      </c>
      <c r="J6468">
        <v>0</v>
      </c>
    </row>
    <row r="6469" spans="1:10" x14ac:dyDescent="0.25">
      <c r="A6469" s="42">
        <v>46275</v>
      </c>
      <c r="B6469">
        <v>11</v>
      </c>
      <c r="C6469" t="s">
        <v>962</v>
      </c>
      <c r="D6469" t="s">
        <v>976</v>
      </c>
      <c r="E6469">
        <v>534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25">
      <c r="A6470" s="42">
        <v>46273</v>
      </c>
      <c r="B6470">
        <v>15</v>
      </c>
      <c r="C6470" t="s">
        <v>964</v>
      </c>
      <c r="D6470" t="s">
        <v>965</v>
      </c>
      <c r="E6470">
        <v>125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25">
      <c r="A6471" s="42">
        <v>46273</v>
      </c>
      <c r="B6471">
        <v>14</v>
      </c>
      <c r="C6471" t="s">
        <v>966</v>
      </c>
      <c r="D6471" t="s">
        <v>973</v>
      </c>
      <c r="E6471">
        <v>359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5">
      <c r="A6472" s="42">
        <v>46269</v>
      </c>
      <c r="B6472">
        <v>11</v>
      </c>
      <c r="C6472" t="s">
        <v>966</v>
      </c>
      <c r="D6472" t="s">
        <v>3</v>
      </c>
      <c r="E6472">
        <v>35</v>
      </c>
      <c r="F6472">
        <v>35</v>
      </c>
      <c r="G6472">
        <v>35</v>
      </c>
      <c r="H6472">
        <v>0</v>
      </c>
      <c r="I6472">
        <v>0</v>
      </c>
      <c r="J6472">
        <v>0</v>
      </c>
    </row>
    <row r="6473" spans="1:10" x14ac:dyDescent="0.25">
      <c r="A6473" s="42">
        <v>46273</v>
      </c>
      <c r="B6473">
        <v>8</v>
      </c>
      <c r="C6473" t="s">
        <v>978</v>
      </c>
      <c r="D6473" t="s">
        <v>975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 s="42">
        <v>46268</v>
      </c>
      <c r="B6474">
        <v>9</v>
      </c>
      <c r="C6474" t="s">
        <v>998</v>
      </c>
      <c r="D6474" t="s">
        <v>967</v>
      </c>
      <c r="E6474">
        <v>16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25">
      <c r="A6475" s="42">
        <v>46275</v>
      </c>
      <c r="B6475">
        <v>10</v>
      </c>
      <c r="C6475" t="s">
        <v>964</v>
      </c>
      <c r="D6475" t="s">
        <v>640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25">
      <c r="A6476" s="42">
        <v>46268</v>
      </c>
      <c r="B6476">
        <v>11</v>
      </c>
      <c r="C6476" t="s">
        <v>986</v>
      </c>
      <c r="D6476" t="s">
        <v>971</v>
      </c>
      <c r="E6476">
        <v>15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 s="42">
        <v>46267</v>
      </c>
      <c r="B6477">
        <v>11</v>
      </c>
      <c r="C6477" t="s">
        <v>986</v>
      </c>
      <c r="D6477" t="s">
        <v>640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 s="42">
        <v>46269</v>
      </c>
      <c r="B6478">
        <v>10</v>
      </c>
      <c r="C6478" t="s">
        <v>966</v>
      </c>
      <c r="D6478" t="s">
        <v>963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5">
      <c r="A6479" s="42">
        <v>46273</v>
      </c>
      <c r="B6479">
        <v>10</v>
      </c>
      <c r="C6479" t="s">
        <v>1000</v>
      </c>
      <c r="D6479" t="s">
        <v>967</v>
      </c>
      <c r="E6479">
        <v>267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5">
      <c r="A6480" s="42">
        <v>46274</v>
      </c>
      <c r="B6480">
        <v>11</v>
      </c>
      <c r="C6480" t="s">
        <v>978</v>
      </c>
      <c r="D6480" t="s">
        <v>640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 s="42">
        <v>46267</v>
      </c>
      <c r="B6481">
        <v>12</v>
      </c>
      <c r="C6481" t="s">
        <v>962</v>
      </c>
      <c r="D6481" t="s">
        <v>640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 s="42">
        <v>46276</v>
      </c>
      <c r="B6482">
        <v>12</v>
      </c>
      <c r="C6482" t="s">
        <v>960</v>
      </c>
      <c r="D6482" t="s">
        <v>973</v>
      </c>
      <c r="E6482">
        <v>71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 s="42">
        <v>46273</v>
      </c>
      <c r="B6483">
        <v>15</v>
      </c>
      <c r="C6483" t="s">
        <v>1015</v>
      </c>
      <c r="D6483" t="s">
        <v>982</v>
      </c>
      <c r="E6483">
        <v>62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 s="42">
        <v>46273</v>
      </c>
      <c r="B6484">
        <v>8</v>
      </c>
      <c r="C6484" t="s">
        <v>986</v>
      </c>
      <c r="D6484" t="s">
        <v>982</v>
      </c>
      <c r="E6484">
        <v>121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 s="42">
        <v>46274</v>
      </c>
      <c r="B6485">
        <v>11</v>
      </c>
      <c r="C6485" t="s">
        <v>998</v>
      </c>
      <c r="D6485" t="s">
        <v>640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 s="42">
        <v>46268</v>
      </c>
      <c r="B6486">
        <v>16</v>
      </c>
      <c r="C6486" t="s">
        <v>1098</v>
      </c>
      <c r="D6486" t="s">
        <v>976</v>
      </c>
      <c r="E6486">
        <v>76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 s="42">
        <v>46268</v>
      </c>
      <c r="B6487">
        <v>15</v>
      </c>
      <c r="C6487" t="s">
        <v>1098</v>
      </c>
      <c r="D6487" t="s">
        <v>969</v>
      </c>
      <c r="E6487">
        <v>6</v>
      </c>
      <c r="F6487">
        <v>6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 s="42">
        <v>46273</v>
      </c>
      <c r="B6488">
        <v>15</v>
      </c>
      <c r="C6488" t="s">
        <v>986</v>
      </c>
      <c r="D6488" t="s">
        <v>976</v>
      </c>
      <c r="E6488">
        <v>996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 s="42">
        <v>46267</v>
      </c>
      <c r="B6489">
        <v>9</v>
      </c>
      <c r="C6489" t="s">
        <v>1098</v>
      </c>
      <c r="D6489" t="s">
        <v>975</v>
      </c>
      <c r="E6489">
        <v>1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25">
      <c r="A6490" s="42">
        <v>46266</v>
      </c>
      <c r="B6490">
        <v>13</v>
      </c>
      <c r="C6490" t="s">
        <v>1085</v>
      </c>
      <c r="D6490" t="s">
        <v>967</v>
      </c>
      <c r="E6490">
        <v>5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25">
      <c r="A6491" s="42">
        <v>46266</v>
      </c>
      <c r="B6491">
        <v>12</v>
      </c>
      <c r="C6491" t="s">
        <v>964</v>
      </c>
      <c r="D6491" t="s">
        <v>980</v>
      </c>
      <c r="E6491">
        <v>29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25">
      <c r="A6492" s="42">
        <v>46273</v>
      </c>
      <c r="B6492">
        <v>16</v>
      </c>
      <c r="C6492" t="s">
        <v>1000</v>
      </c>
      <c r="D6492" t="s">
        <v>971</v>
      </c>
      <c r="E6492">
        <v>1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25">
      <c r="A6493" s="42">
        <v>46266</v>
      </c>
      <c r="B6493">
        <v>11</v>
      </c>
      <c r="C6493" t="s">
        <v>1000</v>
      </c>
      <c r="D6493" t="s">
        <v>976</v>
      </c>
      <c r="E6493">
        <v>548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25">
      <c r="A6494" s="42">
        <v>46273</v>
      </c>
      <c r="B6494">
        <v>14</v>
      </c>
      <c r="C6494" t="s">
        <v>1015</v>
      </c>
      <c r="D6494" t="s">
        <v>959</v>
      </c>
      <c r="E6494">
        <v>32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25">
      <c r="A6495" s="42">
        <v>46266</v>
      </c>
      <c r="B6495">
        <v>14</v>
      </c>
      <c r="C6495" t="s">
        <v>960</v>
      </c>
      <c r="D6495" t="s">
        <v>967</v>
      </c>
      <c r="E6495">
        <v>49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25">
      <c r="A6496" s="42">
        <v>46266</v>
      </c>
      <c r="B6496">
        <v>8</v>
      </c>
      <c r="C6496" t="s">
        <v>999</v>
      </c>
      <c r="D6496" t="s">
        <v>970</v>
      </c>
      <c r="E6496">
        <v>14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25">
      <c r="A6497" s="42">
        <v>46267</v>
      </c>
      <c r="B6497">
        <v>11</v>
      </c>
      <c r="C6497" t="s">
        <v>978</v>
      </c>
      <c r="D6497" t="s">
        <v>640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25">
      <c r="A6498" s="42">
        <v>46267</v>
      </c>
      <c r="B6498">
        <v>10</v>
      </c>
      <c r="C6498" t="s">
        <v>960</v>
      </c>
      <c r="D6498" t="s">
        <v>976</v>
      </c>
      <c r="E6498">
        <v>607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 s="42">
        <v>46267</v>
      </c>
      <c r="B6499">
        <v>15</v>
      </c>
      <c r="C6499" t="s">
        <v>972</v>
      </c>
      <c r="D6499" t="s">
        <v>973</v>
      </c>
      <c r="E6499">
        <v>23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25">
      <c r="A6500" s="42">
        <v>46273</v>
      </c>
      <c r="B6500">
        <v>10</v>
      </c>
      <c r="C6500" t="s">
        <v>1000</v>
      </c>
      <c r="D6500" t="s">
        <v>971</v>
      </c>
      <c r="E6500">
        <v>51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 s="42">
        <v>46268</v>
      </c>
      <c r="B6501">
        <v>11</v>
      </c>
      <c r="C6501" t="s">
        <v>958</v>
      </c>
      <c r="D6501" t="s">
        <v>977</v>
      </c>
      <c r="E6501">
        <v>2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 s="42">
        <v>46269</v>
      </c>
      <c r="B6502">
        <v>13</v>
      </c>
      <c r="C6502" t="s">
        <v>978</v>
      </c>
      <c r="D6502" t="s">
        <v>963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 s="42">
        <v>46274</v>
      </c>
      <c r="B6503">
        <v>15</v>
      </c>
      <c r="C6503" t="s">
        <v>968</v>
      </c>
      <c r="D6503" t="s">
        <v>3</v>
      </c>
      <c r="E6503">
        <v>15</v>
      </c>
      <c r="F6503">
        <v>15</v>
      </c>
      <c r="G6503">
        <v>9</v>
      </c>
      <c r="H6503">
        <v>2</v>
      </c>
      <c r="I6503">
        <v>0</v>
      </c>
      <c r="J6503">
        <v>0</v>
      </c>
    </row>
    <row r="6504" spans="1:10" x14ac:dyDescent="0.25">
      <c r="A6504" s="42">
        <v>46273</v>
      </c>
      <c r="B6504">
        <v>15</v>
      </c>
      <c r="C6504" t="s">
        <v>1098</v>
      </c>
      <c r="D6504" t="s">
        <v>640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 s="42">
        <v>46273</v>
      </c>
      <c r="B6505">
        <v>17</v>
      </c>
      <c r="C6505" t="s">
        <v>978</v>
      </c>
      <c r="D6505" t="s">
        <v>961</v>
      </c>
      <c r="E6505">
        <v>1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 s="42">
        <v>46269</v>
      </c>
      <c r="B6506">
        <v>13</v>
      </c>
      <c r="C6506" t="s">
        <v>962</v>
      </c>
      <c r="D6506" t="s">
        <v>961</v>
      </c>
      <c r="E6506">
        <v>1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 s="42">
        <v>46274</v>
      </c>
      <c r="B6507">
        <v>16</v>
      </c>
      <c r="C6507" t="s">
        <v>1015</v>
      </c>
      <c r="D6507" t="s">
        <v>959</v>
      </c>
      <c r="E6507">
        <v>218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5">
      <c r="A6508" s="42">
        <v>46266</v>
      </c>
      <c r="B6508">
        <v>13</v>
      </c>
      <c r="C6508" t="s">
        <v>960</v>
      </c>
      <c r="D6508" t="s">
        <v>977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 s="42">
        <v>46273</v>
      </c>
      <c r="B6509">
        <v>16</v>
      </c>
      <c r="C6509" t="s">
        <v>966</v>
      </c>
      <c r="D6509" t="s">
        <v>971</v>
      </c>
      <c r="E6509">
        <v>11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5">
      <c r="A6510" s="42">
        <v>46274</v>
      </c>
      <c r="B6510">
        <v>10</v>
      </c>
      <c r="C6510" t="s">
        <v>972</v>
      </c>
      <c r="D6510" t="s">
        <v>959</v>
      </c>
      <c r="E6510">
        <v>41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 s="42">
        <v>46276</v>
      </c>
      <c r="B6511">
        <v>12</v>
      </c>
      <c r="C6511" t="s">
        <v>986</v>
      </c>
      <c r="D6511" t="s">
        <v>963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 s="42">
        <v>46269</v>
      </c>
      <c r="B6512">
        <v>10</v>
      </c>
      <c r="C6512" t="s">
        <v>978</v>
      </c>
      <c r="D6512" t="s">
        <v>982</v>
      </c>
      <c r="E6512">
        <v>631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 s="42">
        <v>46266</v>
      </c>
      <c r="B6513">
        <v>9</v>
      </c>
      <c r="C6513" t="s">
        <v>966</v>
      </c>
      <c r="D6513" t="s">
        <v>982</v>
      </c>
      <c r="E6513">
        <v>334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25">
      <c r="A6514" s="42">
        <v>46274</v>
      </c>
      <c r="B6514">
        <v>16</v>
      </c>
      <c r="C6514" t="s">
        <v>972</v>
      </c>
      <c r="D6514" t="s">
        <v>3</v>
      </c>
      <c r="E6514">
        <v>5</v>
      </c>
      <c r="F6514">
        <v>5</v>
      </c>
      <c r="G6514">
        <v>1</v>
      </c>
      <c r="H6514">
        <v>4</v>
      </c>
      <c r="I6514">
        <v>0</v>
      </c>
      <c r="J6514">
        <v>0</v>
      </c>
    </row>
    <row r="6515" spans="1:10" x14ac:dyDescent="0.25">
      <c r="A6515" s="42">
        <v>46274</v>
      </c>
      <c r="B6515">
        <v>9</v>
      </c>
      <c r="C6515" t="s">
        <v>962</v>
      </c>
      <c r="D6515" t="s">
        <v>980</v>
      </c>
      <c r="E6515">
        <v>8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25">
      <c r="A6516" s="42">
        <v>46273</v>
      </c>
      <c r="B6516">
        <v>13</v>
      </c>
      <c r="C6516" t="s">
        <v>1015</v>
      </c>
      <c r="D6516" t="s">
        <v>982</v>
      </c>
      <c r="E6516">
        <v>59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 s="42">
        <v>46274</v>
      </c>
      <c r="B6517">
        <v>9</v>
      </c>
      <c r="C6517" t="s">
        <v>960</v>
      </c>
      <c r="D6517" t="s">
        <v>3</v>
      </c>
      <c r="E6517">
        <v>31</v>
      </c>
      <c r="F6517">
        <v>31</v>
      </c>
      <c r="G6517">
        <v>28</v>
      </c>
      <c r="H6517">
        <v>2</v>
      </c>
      <c r="I6517">
        <v>0</v>
      </c>
      <c r="J6517">
        <v>0</v>
      </c>
    </row>
    <row r="6518" spans="1:10" x14ac:dyDescent="0.25">
      <c r="A6518" s="42">
        <v>46274</v>
      </c>
      <c r="B6518">
        <v>14</v>
      </c>
      <c r="C6518" t="s">
        <v>960</v>
      </c>
      <c r="D6518" t="s">
        <v>969</v>
      </c>
      <c r="E6518">
        <v>2</v>
      </c>
      <c r="F6518">
        <v>2</v>
      </c>
      <c r="G6518">
        <v>0</v>
      </c>
      <c r="H6518">
        <v>0</v>
      </c>
      <c r="I6518">
        <v>0</v>
      </c>
      <c r="J6518">
        <v>0</v>
      </c>
    </row>
    <row r="6519" spans="1:10" x14ac:dyDescent="0.25">
      <c r="A6519" s="42">
        <v>46276</v>
      </c>
      <c r="B6519">
        <v>9</v>
      </c>
      <c r="C6519" t="s">
        <v>986</v>
      </c>
      <c r="D6519" t="s">
        <v>3</v>
      </c>
      <c r="E6519">
        <v>24</v>
      </c>
      <c r="F6519">
        <v>24</v>
      </c>
      <c r="G6519">
        <v>18</v>
      </c>
      <c r="H6519">
        <v>4</v>
      </c>
      <c r="I6519">
        <v>0</v>
      </c>
      <c r="J6519">
        <v>0</v>
      </c>
    </row>
    <row r="6520" spans="1:10" x14ac:dyDescent="0.25">
      <c r="A6520" s="42">
        <v>46276</v>
      </c>
      <c r="B6520">
        <v>14</v>
      </c>
      <c r="C6520" t="s">
        <v>1015</v>
      </c>
      <c r="D6520" t="s">
        <v>969</v>
      </c>
      <c r="E6520">
        <v>1</v>
      </c>
      <c r="F6520">
        <v>1</v>
      </c>
      <c r="G6520">
        <v>0</v>
      </c>
      <c r="H6520">
        <v>0</v>
      </c>
      <c r="I6520">
        <v>0</v>
      </c>
      <c r="J6520">
        <v>0</v>
      </c>
    </row>
    <row r="6521" spans="1:10" x14ac:dyDescent="0.25">
      <c r="A6521" s="42">
        <v>46268</v>
      </c>
      <c r="B6521">
        <v>8</v>
      </c>
      <c r="C6521" t="s">
        <v>972</v>
      </c>
      <c r="D6521" t="s">
        <v>981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25">
      <c r="A6522" s="42">
        <v>46266</v>
      </c>
      <c r="B6522">
        <v>15</v>
      </c>
      <c r="C6522" t="s">
        <v>1098</v>
      </c>
      <c r="D6522" t="s">
        <v>963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 s="42">
        <v>46274</v>
      </c>
      <c r="B6523">
        <v>16</v>
      </c>
      <c r="C6523" t="s">
        <v>1098</v>
      </c>
      <c r="D6523" t="s">
        <v>965</v>
      </c>
      <c r="E6523">
        <v>3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25">
      <c r="A6524" s="42">
        <v>46267</v>
      </c>
      <c r="B6524">
        <v>8</v>
      </c>
      <c r="C6524" t="s">
        <v>1085</v>
      </c>
      <c r="D6524" t="s">
        <v>973</v>
      </c>
      <c r="E6524">
        <v>31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 s="42">
        <v>46268</v>
      </c>
      <c r="B6525">
        <v>14</v>
      </c>
      <c r="C6525" t="s">
        <v>1098</v>
      </c>
      <c r="D6525" t="s">
        <v>969</v>
      </c>
      <c r="E6525">
        <v>3</v>
      </c>
      <c r="F6525">
        <v>3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 s="42">
        <v>46267</v>
      </c>
      <c r="B6526">
        <v>16</v>
      </c>
      <c r="C6526" t="s">
        <v>972</v>
      </c>
      <c r="D6526" t="s">
        <v>640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 s="42">
        <v>46266</v>
      </c>
      <c r="B6527">
        <v>14</v>
      </c>
      <c r="C6527" t="s">
        <v>986</v>
      </c>
      <c r="D6527" t="s">
        <v>971</v>
      </c>
      <c r="E6527">
        <v>14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 s="42">
        <v>46276</v>
      </c>
      <c r="B6528">
        <v>9</v>
      </c>
      <c r="C6528" t="s">
        <v>978</v>
      </c>
      <c r="D6528" t="s">
        <v>981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 s="42">
        <v>46266</v>
      </c>
      <c r="B6529">
        <v>14</v>
      </c>
      <c r="C6529" t="s">
        <v>964</v>
      </c>
      <c r="D6529" t="s">
        <v>971</v>
      </c>
      <c r="E6529">
        <v>6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 s="42">
        <v>46273</v>
      </c>
      <c r="B6530">
        <v>15</v>
      </c>
      <c r="C6530" t="s">
        <v>998</v>
      </c>
      <c r="D6530" t="s">
        <v>981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 s="42">
        <v>46269</v>
      </c>
      <c r="B6531">
        <v>9</v>
      </c>
      <c r="C6531" t="s">
        <v>1000</v>
      </c>
      <c r="D6531" t="s">
        <v>973</v>
      </c>
      <c r="E6531">
        <v>4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5">
      <c r="A6532" s="42">
        <v>46274</v>
      </c>
      <c r="B6532">
        <v>15</v>
      </c>
      <c r="C6532" t="s">
        <v>966</v>
      </c>
      <c r="D6532" t="s">
        <v>971</v>
      </c>
      <c r="E6532">
        <v>30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 s="42">
        <v>46273</v>
      </c>
      <c r="B6533">
        <v>8</v>
      </c>
      <c r="C6533" t="s">
        <v>958</v>
      </c>
      <c r="D6533" t="s">
        <v>974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25">
      <c r="A6534" s="42">
        <v>46276</v>
      </c>
      <c r="B6534">
        <v>10</v>
      </c>
      <c r="C6534" t="s">
        <v>968</v>
      </c>
      <c r="D6534" t="s">
        <v>959</v>
      </c>
      <c r="E6534">
        <v>30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 s="42">
        <v>46276</v>
      </c>
      <c r="B6535">
        <v>14</v>
      </c>
      <c r="C6535" t="s">
        <v>1015</v>
      </c>
      <c r="D6535" t="s">
        <v>976</v>
      </c>
      <c r="E6535">
        <v>1518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 s="42">
        <v>46267</v>
      </c>
      <c r="B6536">
        <v>16</v>
      </c>
      <c r="C6536" t="s">
        <v>984</v>
      </c>
      <c r="D6536" t="s">
        <v>963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 s="42">
        <v>46275</v>
      </c>
      <c r="B6537">
        <v>14</v>
      </c>
      <c r="C6537" t="s">
        <v>958</v>
      </c>
      <c r="D6537" t="s">
        <v>961</v>
      </c>
      <c r="E6537">
        <v>6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25">
      <c r="A6538" s="42">
        <v>46275</v>
      </c>
      <c r="B6538">
        <v>10</v>
      </c>
      <c r="C6538" t="s">
        <v>958</v>
      </c>
      <c r="D6538" t="s">
        <v>959</v>
      </c>
      <c r="E6538">
        <v>106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 s="42">
        <v>46269</v>
      </c>
      <c r="B6539">
        <v>14</v>
      </c>
      <c r="C6539" t="s">
        <v>972</v>
      </c>
      <c r="D6539" t="s">
        <v>979</v>
      </c>
      <c r="E6539">
        <v>3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25">
      <c r="A6540" s="42">
        <v>46274</v>
      </c>
      <c r="B6540">
        <v>15</v>
      </c>
      <c r="C6540" t="s">
        <v>958</v>
      </c>
      <c r="D6540" t="s">
        <v>977</v>
      </c>
      <c r="E6540">
        <v>12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5">
      <c r="A6541" s="42">
        <v>46276</v>
      </c>
      <c r="B6541">
        <v>10</v>
      </c>
      <c r="C6541" t="s">
        <v>972</v>
      </c>
      <c r="D6541" t="s">
        <v>971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25">
      <c r="A6542" s="42">
        <v>46268</v>
      </c>
      <c r="B6542">
        <v>11</v>
      </c>
      <c r="C6542" t="s">
        <v>958</v>
      </c>
      <c r="D6542" t="s">
        <v>970</v>
      </c>
      <c r="E6542">
        <v>15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25">
      <c r="A6543" s="42">
        <v>46267</v>
      </c>
      <c r="B6543">
        <v>12</v>
      </c>
      <c r="C6543" t="s">
        <v>1015</v>
      </c>
      <c r="D6543" t="s">
        <v>982</v>
      </c>
      <c r="E6543">
        <v>51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25">
      <c r="A6544" s="42">
        <v>46273</v>
      </c>
      <c r="B6544">
        <v>11</v>
      </c>
      <c r="C6544" t="s">
        <v>998</v>
      </c>
      <c r="D6544" t="s">
        <v>982</v>
      </c>
      <c r="E6544">
        <v>230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25">
      <c r="A6545" s="42">
        <v>46269</v>
      </c>
      <c r="B6545">
        <v>8</v>
      </c>
      <c r="C6545" t="s">
        <v>1098</v>
      </c>
      <c r="D6545" t="s">
        <v>970</v>
      </c>
      <c r="E6545">
        <v>10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25">
      <c r="A6546" s="42">
        <v>46274</v>
      </c>
      <c r="B6546">
        <v>12</v>
      </c>
      <c r="C6546" t="s">
        <v>978</v>
      </c>
      <c r="D6546" t="s">
        <v>976</v>
      </c>
      <c r="E6546">
        <v>341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5">
      <c r="A6547" s="42">
        <v>46266</v>
      </c>
      <c r="B6547">
        <v>10</v>
      </c>
      <c r="C6547" t="s">
        <v>958</v>
      </c>
      <c r="D6547" t="s">
        <v>973</v>
      </c>
      <c r="E6547">
        <v>216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25">
      <c r="A6548" s="42">
        <v>46266</v>
      </c>
      <c r="B6548">
        <v>9</v>
      </c>
      <c r="C6548" t="s">
        <v>986</v>
      </c>
      <c r="D6548" t="s">
        <v>974</v>
      </c>
      <c r="E6548">
        <v>3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 s="42">
        <v>46273</v>
      </c>
      <c r="B6549">
        <v>13</v>
      </c>
      <c r="C6549" t="s">
        <v>1015</v>
      </c>
      <c r="D6549" t="s">
        <v>3</v>
      </c>
      <c r="E6549">
        <v>8</v>
      </c>
      <c r="F6549">
        <v>8</v>
      </c>
      <c r="G6549">
        <v>5</v>
      </c>
      <c r="H6549">
        <v>2</v>
      </c>
      <c r="I6549">
        <v>0</v>
      </c>
      <c r="J6549">
        <v>0</v>
      </c>
    </row>
    <row r="6550" spans="1:10" x14ac:dyDescent="0.25">
      <c r="A6550" s="42">
        <v>46266</v>
      </c>
      <c r="B6550">
        <v>10</v>
      </c>
      <c r="C6550" t="s">
        <v>986</v>
      </c>
      <c r="D6550" t="s">
        <v>967</v>
      </c>
      <c r="E6550">
        <v>74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 s="42">
        <v>46269</v>
      </c>
      <c r="B6551">
        <v>14</v>
      </c>
      <c r="C6551" t="s">
        <v>972</v>
      </c>
      <c r="D6551" t="s">
        <v>640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 s="42">
        <v>46275</v>
      </c>
      <c r="B6552">
        <v>16</v>
      </c>
      <c r="C6552" t="s">
        <v>964</v>
      </c>
      <c r="D6552" t="s">
        <v>967</v>
      </c>
      <c r="E6552">
        <v>331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 s="42">
        <v>46276</v>
      </c>
      <c r="B6553">
        <v>16</v>
      </c>
      <c r="C6553" t="s">
        <v>968</v>
      </c>
      <c r="D6553" t="s">
        <v>640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 s="42">
        <v>46276</v>
      </c>
      <c r="B6554">
        <v>13</v>
      </c>
      <c r="C6554" t="s">
        <v>960</v>
      </c>
      <c r="D6554" t="s">
        <v>982</v>
      </c>
      <c r="E6554">
        <v>6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 s="42">
        <v>46268</v>
      </c>
      <c r="B6555">
        <v>11</v>
      </c>
      <c r="C6555" t="s">
        <v>968</v>
      </c>
      <c r="D6555" t="s">
        <v>963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25">
      <c r="A6556" s="42">
        <v>46274</v>
      </c>
      <c r="B6556">
        <v>9</v>
      </c>
      <c r="C6556" t="s">
        <v>962</v>
      </c>
      <c r="D6556" t="s">
        <v>982</v>
      </c>
      <c r="E6556">
        <v>448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 s="42">
        <v>46275</v>
      </c>
      <c r="B6557">
        <v>16</v>
      </c>
      <c r="C6557" t="s">
        <v>968</v>
      </c>
      <c r="D6557" t="s">
        <v>982</v>
      </c>
      <c r="E6557">
        <v>138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 s="42">
        <v>46274</v>
      </c>
      <c r="B6558">
        <v>13</v>
      </c>
      <c r="C6558" t="s">
        <v>968</v>
      </c>
      <c r="D6558" t="s">
        <v>3</v>
      </c>
      <c r="E6558">
        <v>7</v>
      </c>
      <c r="F6558">
        <v>7</v>
      </c>
      <c r="G6558">
        <v>4</v>
      </c>
      <c r="H6558">
        <v>2</v>
      </c>
      <c r="I6558">
        <v>0</v>
      </c>
      <c r="J6558">
        <v>0</v>
      </c>
    </row>
    <row r="6559" spans="1:10" x14ac:dyDescent="0.25">
      <c r="A6559" s="42">
        <v>46276</v>
      </c>
      <c r="B6559">
        <v>9</v>
      </c>
      <c r="C6559" t="s">
        <v>960</v>
      </c>
      <c r="D6559" t="s">
        <v>971</v>
      </c>
      <c r="E6559">
        <v>9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 s="42">
        <v>46268</v>
      </c>
      <c r="B6560">
        <v>8</v>
      </c>
      <c r="C6560" t="s">
        <v>1001</v>
      </c>
      <c r="D6560" t="s">
        <v>640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 s="42">
        <v>46276</v>
      </c>
      <c r="B6561">
        <v>9</v>
      </c>
      <c r="C6561" t="s">
        <v>964</v>
      </c>
      <c r="D6561" t="s">
        <v>974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25">
      <c r="A6562" s="42">
        <v>46275</v>
      </c>
      <c r="B6562">
        <v>10</v>
      </c>
      <c r="C6562" t="s">
        <v>1015</v>
      </c>
      <c r="D6562" t="s">
        <v>980</v>
      </c>
      <c r="E6562">
        <v>58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25">
      <c r="A6563" s="42">
        <v>46267</v>
      </c>
      <c r="B6563">
        <v>11</v>
      </c>
      <c r="C6563" t="s">
        <v>978</v>
      </c>
      <c r="D6563" t="s">
        <v>977</v>
      </c>
      <c r="E6563">
        <v>5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25">
      <c r="A6564" s="42">
        <v>46274</v>
      </c>
      <c r="B6564">
        <v>16</v>
      </c>
      <c r="C6564" t="s">
        <v>960</v>
      </c>
      <c r="D6564" t="s">
        <v>970</v>
      </c>
      <c r="E6564">
        <v>9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25">
      <c r="A6565" s="42">
        <v>46276</v>
      </c>
      <c r="B6565">
        <v>11</v>
      </c>
      <c r="C6565" t="s">
        <v>978</v>
      </c>
      <c r="D6565" t="s">
        <v>963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25">
      <c r="A6566" s="42">
        <v>46274</v>
      </c>
      <c r="B6566">
        <v>11</v>
      </c>
      <c r="C6566" t="s">
        <v>1015</v>
      </c>
      <c r="D6566" t="s">
        <v>961</v>
      </c>
      <c r="E6566">
        <v>11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25">
      <c r="A6567" s="42">
        <v>46269</v>
      </c>
      <c r="B6567">
        <v>13</v>
      </c>
      <c r="C6567" t="s">
        <v>1098</v>
      </c>
      <c r="D6567" t="s">
        <v>640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25">
      <c r="A6568" s="42">
        <v>46267</v>
      </c>
      <c r="B6568">
        <v>10</v>
      </c>
      <c r="C6568" t="s">
        <v>966</v>
      </c>
      <c r="D6568" t="s">
        <v>959</v>
      </c>
      <c r="E6568">
        <v>78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25">
      <c r="A6569" s="42">
        <v>46266</v>
      </c>
      <c r="B6569">
        <v>9</v>
      </c>
      <c r="C6569" t="s">
        <v>978</v>
      </c>
      <c r="D6569" t="s">
        <v>977</v>
      </c>
      <c r="E6569">
        <v>11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25">
      <c r="A6570" s="42">
        <v>46276</v>
      </c>
      <c r="B6570">
        <v>10</v>
      </c>
      <c r="C6570" t="s">
        <v>998</v>
      </c>
      <c r="D6570" t="s">
        <v>959</v>
      </c>
      <c r="E6570">
        <v>19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25">
      <c r="A6571" s="42">
        <v>46269</v>
      </c>
      <c r="B6571">
        <v>11</v>
      </c>
      <c r="C6571" t="s">
        <v>962</v>
      </c>
      <c r="D6571" t="s">
        <v>973</v>
      </c>
      <c r="E6571">
        <v>290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5">
      <c r="A6572" s="42">
        <v>46268</v>
      </c>
      <c r="B6572">
        <v>16</v>
      </c>
      <c r="C6572" t="s">
        <v>968</v>
      </c>
      <c r="D6572" t="s">
        <v>965</v>
      </c>
      <c r="E6572">
        <v>62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 s="42">
        <v>46275</v>
      </c>
      <c r="B6573">
        <v>12</v>
      </c>
      <c r="C6573" t="s">
        <v>972</v>
      </c>
      <c r="D6573" t="s">
        <v>640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25">
      <c r="A6574" s="42">
        <v>46267</v>
      </c>
      <c r="B6574">
        <v>11</v>
      </c>
      <c r="C6574" t="s">
        <v>978</v>
      </c>
      <c r="D6574" t="s">
        <v>982</v>
      </c>
      <c r="E6574">
        <v>420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 s="42">
        <v>46267</v>
      </c>
      <c r="B6575">
        <v>14</v>
      </c>
      <c r="C6575" t="s">
        <v>986</v>
      </c>
      <c r="D6575" t="s">
        <v>967</v>
      </c>
      <c r="E6575">
        <v>53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 s="42">
        <v>46267</v>
      </c>
      <c r="B6576">
        <v>16</v>
      </c>
      <c r="C6576" t="s">
        <v>999</v>
      </c>
      <c r="D6576" t="s">
        <v>973</v>
      </c>
      <c r="E6576">
        <v>37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 s="42">
        <v>46275</v>
      </c>
      <c r="B6577">
        <v>11</v>
      </c>
      <c r="C6577" t="s">
        <v>964</v>
      </c>
      <c r="D6577" t="s">
        <v>971</v>
      </c>
      <c r="E6577">
        <v>22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25">
      <c r="A6578" s="42">
        <v>46269</v>
      </c>
      <c r="B6578">
        <v>9</v>
      </c>
      <c r="C6578" t="s">
        <v>962</v>
      </c>
      <c r="D6578" t="s">
        <v>981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 s="42">
        <v>46268</v>
      </c>
      <c r="B6579">
        <v>16</v>
      </c>
      <c r="C6579" t="s">
        <v>986</v>
      </c>
      <c r="D6579" t="s">
        <v>963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5">
      <c r="A6580" s="42">
        <v>46266</v>
      </c>
      <c r="B6580">
        <v>13</v>
      </c>
      <c r="C6580" t="s">
        <v>960</v>
      </c>
      <c r="D6580" t="s">
        <v>967</v>
      </c>
      <c r="E6580">
        <v>19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 s="42">
        <v>46269</v>
      </c>
      <c r="B6581">
        <v>8</v>
      </c>
      <c r="C6581" t="s">
        <v>958</v>
      </c>
      <c r="D6581" t="s">
        <v>976</v>
      </c>
      <c r="E6581">
        <v>810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25">
      <c r="A6582" s="42">
        <v>46269</v>
      </c>
      <c r="B6582">
        <v>11</v>
      </c>
      <c r="C6582" t="s">
        <v>1098</v>
      </c>
      <c r="D6582" t="s">
        <v>971</v>
      </c>
      <c r="E6582">
        <v>3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 s="42">
        <v>46267</v>
      </c>
      <c r="B6583">
        <v>9</v>
      </c>
      <c r="C6583" t="s">
        <v>986</v>
      </c>
      <c r="D6583" t="s">
        <v>970</v>
      </c>
      <c r="E6583">
        <v>6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25">
      <c r="A6584" s="42">
        <v>46268</v>
      </c>
      <c r="B6584">
        <v>14</v>
      </c>
      <c r="C6584" t="s">
        <v>958</v>
      </c>
      <c r="D6584" t="s">
        <v>970</v>
      </c>
      <c r="E6584">
        <v>44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 s="42">
        <v>46274</v>
      </c>
      <c r="B6585">
        <v>16</v>
      </c>
      <c r="C6585" t="s">
        <v>968</v>
      </c>
      <c r="D6585" t="s">
        <v>959</v>
      </c>
      <c r="E6585">
        <v>34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25">
      <c r="A6586" s="42">
        <v>46266</v>
      </c>
      <c r="B6586">
        <v>10</v>
      </c>
      <c r="C6586" t="s">
        <v>1015</v>
      </c>
      <c r="D6586" t="s">
        <v>965</v>
      </c>
      <c r="E6586">
        <v>36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25">
      <c r="A6587" s="42">
        <v>46275</v>
      </c>
      <c r="B6587">
        <v>11</v>
      </c>
      <c r="C6587" t="s">
        <v>1528</v>
      </c>
      <c r="D6587" t="s">
        <v>640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25">
      <c r="A6588" s="42">
        <v>46275</v>
      </c>
      <c r="B6588">
        <v>12</v>
      </c>
      <c r="C6588" t="s">
        <v>986</v>
      </c>
      <c r="D6588" t="s">
        <v>967</v>
      </c>
      <c r="E6588">
        <v>143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25">
      <c r="A6589" s="42">
        <v>46267</v>
      </c>
      <c r="B6589">
        <v>14</v>
      </c>
      <c r="C6589" t="s">
        <v>999</v>
      </c>
      <c r="D6589" t="s">
        <v>973</v>
      </c>
      <c r="E6589">
        <v>194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25">
      <c r="A6590" s="42">
        <v>46276</v>
      </c>
      <c r="B6590">
        <v>9</v>
      </c>
      <c r="C6590" t="s">
        <v>966</v>
      </c>
      <c r="D6590" t="s">
        <v>970</v>
      </c>
      <c r="E6590">
        <v>28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25">
      <c r="A6591" s="42">
        <v>46267</v>
      </c>
      <c r="B6591">
        <v>15</v>
      </c>
      <c r="C6591" t="s">
        <v>978</v>
      </c>
      <c r="D6591" t="s">
        <v>977</v>
      </c>
      <c r="E6591">
        <v>4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25">
      <c r="A6592" s="42">
        <v>46273</v>
      </c>
      <c r="B6592">
        <v>15</v>
      </c>
      <c r="C6592" t="s">
        <v>964</v>
      </c>
      <c r="D6592" t="s">
        <v>3</v>
      </c>
      <c r="E6592">
        <v>35</v>
      </c>
      <c r="F6592">
        <v>35</v>
      </c>
      <c r="G6592">
        <v>26</v>
      </c>
      <c r="H6592">
        <v>4</v>
      </c>
      <c r="I6592">
        <v>0</v>
      </c>
      <c r="J6592">
        <v>0</v>
      </c>
    </row>
    <row r="6593" spans="1:10" x14ac:dyDescent="0.25">
      <c r="A6593" s="42">
        <v>46276</v>
      </c>
      <c r="B6593">
        <v>12</v>
      </c>
      <c r="C6593" t="s">
        <v>964</v>
      </c>
      <c r="D6593" t="s">
        <v>640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25">
      <c r="A6594" s="42">
        <v>46275</v>
      </c>
      <c r="B6594">
        <v>10</v>
      </c>
      <c r="C6594" t="s">
        <v>968</v>
      </c>
      <c r="D6594" t="s">
        <v>3</v>
      </c>
      <c r="E6594">
        <v>9</v>
      </c>
      <c r="F6594">
        <v>9</v>
      </c>
      <c r="G6594">
        <v>9</v>
      </c>
      <c r="H6594">
        <v>0</v>
      </c>
      <c r="I6594">
        <v>0</v>
      </c>
      <c r="J6594">
        <v>0</v>
      </c>
    </row>
    <row r="6595" spans="1:10" x14ac:dyDescent="0.25">
      <c r="A6595" s="42">
        <v>46275</v>
      </c>
      <c r="B6595">
        <v>9</v>
      </c>
      <c r="C6595" t="s">
        <v>972</v>
      </c>
      <c r="D6595" t="s">
        <v>965</v>
      </c>
      <c r="E6595">
        <v>18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25">
      <c r="A6596" s="42">
        <v>46269</v>
      </c>
      <c r="B6596">
        <v>8</v>
      </c>
      <c r="C6596" t="s">
        <v>978</v>
      </c>
      <c r="D6596" t="s">
        <v>3</v>
      </c>
      <c r="E6596">
        <v>12</v>
      </c>
      <c r="F6596">
        <v>12</v>
      </c>
      <c r="G6596">
        <v>5</v>
      </c>
      <c r="H6596">
        <v>6</v>
      </c>
      <c r="I6596">
        <v>0</v>
      </c>
      <c r="J6596">
        <v>0</v>
      </c>
    </row>
    <row r="6597" spans="1:10" x14ac:dyDescent="0.25">
      <c r="A6597" s="42">
        <v>46269</v>
      </c>
      <c r="B6597">
        <v>15</v>
      </c>
      <c r="C6597" t="s">
        <v>998</v>
      </c>
      <c r="D6597" t="s">
        <v>967</v>
      </c>
      <c r="E6597">
        <v>19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25">
      <c r="A6598" s="42">
        <v>46266</v>
      </c>
      <c r="B6598">
        <v>12</v>
      </c>
      <c r="C6598" t="s">
        <v>999</v>
      </c>
      <c r="D6598" t="s">
        <v>965</v>
      </c>
      <c r="E6598">
        <v>3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5">
      <c r="A6599" s="42">
        <v>46266</v>
      </c>
      <c r="B6599">
        <v>11</v>
      </c>
      <c r="C6599" t="s">
        <v>1001</v>
      </c>
      <c r="D6599" t="s">
        <v>982</v>
      </c>
      <c r="E6599">
        <v>41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5">
      <c r="A6600" s="42">
        <v>46268</v>
      </c>
      <c r="B6600">
        <v>9</v>
      </c>
      <c r="C6600" t="s">
        <v>966</v>
      </c>
      <c r="D6600" t="s">
        <v>967</v>
      </c>
      <c r="E6600">
        <v>358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5">
      <c r="A6601" s="42">
        <v>46276</v>
      </c>
      <c r="B6601">
        <v>16</v>
      </c>
      <c r="C6601" t="s">
        <v>960</v>
      </c>
      <c r="D6601" t="s">
        <v>971</v>
      </c>
      <c r="E6601">
        <v>3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5">
      <c r="A6602" s="42">
        <v>46266</v>
      </c>
      <c r="B6602">
        <v>11</v>
      </c>
      <c r="C6602" t="s">
        <v>966</v>
      </c>
      <c r="D6602" t="s">
        <v>640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5">
      <c r="A6603" s="42">
        <v>46274</v>
      </c>
      <c r="B6603">
        <v>11</v>
      </c>
      <c r="C6603" t="s">
        <v>968</v>
      </c>
      <c r="D6603" t="s">
        <v>982</v>
      </c>
      <c r="E6603">
        <v>63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5">
      <c r="A6604" s="42">
        <v>46267</v>
      </c>
      <c r="B6604">
        <v>9</v>
      </c>
      <c r="C6604" t="s">
        <v>1001</v>
      </c>
      <c r="D6604" t="s">
        <v>976</v>
      </c>
      <c r="E6604">
        <v>158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5">
      <c r="A6605" s="42">
        <v>46274</v>
      </c>
      <c r="B6605">
        <v>11</v>
      </c>
      <c r="C6605" t="s">
        <v>978</v>
      </c>
      <c r="D6605" t="s">
        <v>959</v>
      </c>
      <c r="E6605">
        <v>171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5">
      <c r="A6606" s="42">
        <v>46269</v>
      </c>
      <c r="B6606">
        <v>11</v>
      </c>
      <c r="C6606" t="s">
        <v>986</v>
      </c>
      <c r="D6606" t="s">
        <v>961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 s="42">
        <v>46276</v>
      </c>
      <c r="B6607">
        <v>13</v>
      </c>
      <c r="C6607" t="s">
        <v>962</v>
      </c>
      <c r="D6607" t="s">
        <v>973</v>
      </c>
      <c r="E6607">
        <v>66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25">
      <c r="A6608" s="42">
        <v>46267</v>
      </c>
      <c r="B6608">
        <v>14</v>
      </c>
      <c r="C6608" t="s">
        <v>964</v>
      </c>
      <c r="D6608" t="s">
        <v>977</v>
      </c>
      <c r="E6608">
        <v>6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25">
      <c r="A6609" s="42">
        <v>46276</v>
      </c>
      <c r="B6609">
        <v>14</v>
      </c>
      <c r="C6609" t="s">
        <v>960</v>
      </c>
      <c r="D6609" t="s">
        <v>970</v>
      </c>
      <c r="E6609">
        <v>16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25">
      <c r="A6610" s="42">
        <v>46273</v>
      </c>
      <c r="B6610">
        <v>9</v>
      </c>
      <c r="C6610" t="s">
        <v>966</v>
      </c>
      <c r="D6610" t="s">
        <v>971</v>
      </c>
      <c r="E6610">
        <v>12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25">
      <c r="A6611" s="42">
        <v>46275</v>
      </c>
      <c r="B6611">
        <v>15</v>
      </c>
      <c r="C6611" t="s">
        <v>962</v>
      </c>
      <c r="D6611" t="s">
        <v>975</v>
      </c>
      <c r="E6611">
        <v>5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25">
      <c r="A6612" s="42">
        <v>46266</v>
      </c>
      <c r="B6612">
        <v>11</v>
      </c>
      <c r="C6612" t="s">
        <v>1000</v>
      </c>
      <c r="D6612" t="s">
        <v>971</v>
      </c>
      <c r="E6612">
        <v>10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25">
      <c r="A6613" s="42">
        <v>46275</v>
      </c>
      <c r="B6613">
        <v>10</v>
      </c>
      <c r="C6613" t="s">
        <v>1098</v>
      </c>
      <c r="D6613" t="s">
        <v>959</v>
      </c>
      <c r="E6613">
        <v>37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25">
      <c r="A6614" s="42">
        <v>46274</v>
      </c>
      <c r="B6614">
        <v>9</v>
      </c>
      <c r="C6614" t="s">
        <v>968</v>
      </c>
      <c r="D6614" t="s">
        <v>640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25">
      <c r="A6615" s="42">
        <v>46268</v>
      </c>
      <c r="B6615">
        <v>8</v>
      </c>
      <c r="C6615" t="s">
        <v>1098</v>
      </c>
      <c r="D6615" t="s">
        <v>977</v>
      </c>
      <c r="E6615">
        <v>2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25">
      <c r="A6616" s="42">
        <v>46267</v>
      </c>
      <c r="B6616">
        <v>10</v>
      </c>
      <c r="C6616" t="s">
        <v>1098</v>
      </c>
      <c r="D6616" t="s">
        <v>979</v>
      </c>
      <c r="E6616">
        <v>54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25">
      <c r="A6617" s="42">
        <v>46273</v>
      </c>
      <c r="B6617">
        <v>15</v>
      </c>
      <c r="C6617" t="s">
        <v>1098</v>
      </c>
      <c r="D6617" t="s">
        <v>983</v>
      </c>
      <c r="E6617">
        <v>1</v>
      </c>
      <c r="F6617">
        <v>1</v>
      </c>
      <c r="G6617">
        <v>0</v>
      </c>
      <c r="H6617">
        <v>0</v>
      </c>
      <c r="I6617">
        <v>0</v>
      </c>
      <c r="J6617">
        <v>0</v>
      </c>
    </row>
    <row r="6618" spans="1:10" x14ac:dyDescent="0.25">
      <c r="A6618" s="42">
        <v>46269</v>
      </c>
      <c r="B6618">
        <v>15</v>
      </c>
      <c r="C6618" t="s">
        <v>966</v>
      </c>
      <c r="D6618" t="s">
        <v>969</v>
      </c>
      <c r="E6618">
        <v>1</v>
      </c>
      <c r="F6618">
        <v>1</v>
      </c>
      <c r="G6618">
        <v>0</v>
      </c>
      <c r="H6618">
        <v>0</v>
      </c>
      <c r="I6618">
        <v>0</v>
      </c>
      <c r="J6618">
        <v>0</v>
      </c>
    </row>
    <row r="6619" spans="1:10" x14ac:dyDescent="0.25">
      <c r="A6619" s="42">
        <v>46269</v>
      </c>
      <c r="B6619">
        <v>16</v>
      </c>
      <c r="C6619" t="s">
        <v>966</v>
      </c>
      <c r="D6619" t="s">
        <v>971</v>
      </c>
      <c r="E6619">
        <v>20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25">
      <c r="A6620" s="42">
        <v>46266</v>
      </c>
      <c r="B6620">
        <v>13</v>
      </c>
      <c r="C6620" t="s">
        <v>958</v>
      </c>
      <c r="D6620" t="s">
        <v>973</v>
      </c>
      <c r="E6620">
        <v>7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 s="42">
        <v>46268</v>
      </c>
      <c r="B6621">
        <v>9</v>
      </c>
      <c r="C6621" t="s">
        <v>1001</v>
      </c>
      <c r="D6621" t="s">
        <v>980</v>
      </c>
      <c r="E6621">
        <v>3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 s="42">
        <v>46276</v>
      </c>
      <c r="B6622">
        <v>16</v>
      </c>
      <c r="C6622" t="s">
        <v>968</v>
      </c>
      <c r="D6622" t="s">
        <v>965</v>
      </c>
      <c r="E6622">
        <v>45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5">
      <c r="A6623" s="42">
        <v>46274</v>
      </c>
      <c r="B6623">
        <v>11</v>
      </c>
      <c r="C6623" t="s">
        <v>964</v>
      </c>
      <c r="D6623" t="s">
        <v>976</v>
      </c>
      <c r="E6623">
        <v>1408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5">
      <c r="A6624" s="42">
        <v>46267</v>
      </c>
      <c r="B6624">
        <v>10</v>
      </c>
      <c r="C6624" t="s">
        <v>966</v>
      </c>
      <c r="D6624" t="s">
        <v>967</v>
      </c>
      <c r="E6624">
        <v>262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5">
      <c r="A6625" s="42">
        <v>46269</v>
      </c>
      <c r="B6625">
        <v>11</v>
      </c>
      <c r="C6625" t="s">
        <v>958</v>
      </c>
      <c r="D6625" t="s">
        <v>975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 s="42">
        <v>46276</v>
      </c>
      <c r="B6626">
        <v>11</v>
      </c>
      <c r="C6626" t="s">
        <v>966</v>
      </c>
      <c r="D6626" t="s">
        <v>970</v>
      </c>
      <c r="E6626">
        <v>36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 s="42">
        <v>46268</v>
      </c>
      <c r="B6627">
        <v>12</v>
      </c>
      <c r="C6627" t="s">
        <v>964</v>
      </c>
      <c r="D6627" t="s">
        <v>982</v>
      </c>
      <c r="E6627">
        <v>686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5">
      <c r="A6628" s="42">
        <v>46273</v>
      </c>
      <c r="B6628">
        <v>10</v>
      </c>
      <c r="C6628" t="s">
        <v>978</v>
      </c>
      <c r="D6628" t="s">
        <v>980</v>
      </c>
      <c r="E6628">
        <v>11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5">
      <c r="A6629" s="42">
        <v>46266</v>
      </c>
      <c r="B6629">
        <v>10</v>
      </c>
      <c r="C6629" t="s">
        <v>978</v>
      </c>
      <c r="D6629" t="s">
        <v>971</v>
      </c>
      <c r="E6629">
        <v>33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 s="42">
        <v>46275</v>
      </c>
      <c r="B6630">
        <v>11</v>
      </c>
      <c r="C6630" t="s">
        <v>1528</v>
      </c>
      <c r="D6630" t="s">
        <v>975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 s="42">
        <v>46267</v>
      </c>
      <c r="B6631">
        <v>8</v>
      </c>
      <c r="C6631" t="s">
        <v>1001</v>
      </c>
      <c r="D6631" t="s">
        <v>640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25">
      <c r="A6632" s="42">
        <v>46276</v>
      </c>
      <c r="B6632">
        <v>14</v>
      </c>
      <c r="C6632" t="s">
        <v>972</v>
      </c>
      <c r="D6632" t="s">
        <v>959</v>
      </c>
      <c r="E6632">
        <v>6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25">
      <c r="A6633" s="42">
        <v>46274</v>
      </c>
      <c r="B6633">
        <v>11</v>
      </c>
      <c r="C6633" t="s">
        <v>1528</v>
      </c>
      <c r="D6633" t="s">
        <v>967</v>
      </c>
      <c r="E6633">
        <v>54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25">
      <c r="A6634" s="42">
        <v>46273</v>
      </c>
      <c r="B6634">
        <v>16</v>
      </c>
      <c r="C6634" t="s">
        <v>958</v>
      </c>
      <c r="D6634" t="s">
        <v>982</v>
      </c>
      <c r="E6634">
        <v>260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25">
      <c r="A6635" s="42">
        <v>46274</v>
      </c>
      <c r="B6635">
        <v>8</v>
      </c>
      <c r="C6635" t="s">
        <v>958</v>
      </c>
      <c r="D6635" t="s">
        <v>981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25">
      <c r="A6636" s="42">
        <v>46266</v>
      </c>
      <c r="B6636">
        <v>8</v>
      </c>
      <c r="C6636" t="s">
        <v>986</v>
      </c>
      <c r="D6636" t="s">
        <v>981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25">
      <c r="A6637" s="42">
        <v>46273</v>
      </c>
      <c r="B6637">
        <v>16</v>
      </c>
      <c r="C6637" t="s">
        <v>966</v>
      </c>
      <c r="D6637" t="s">
        <v>975</v>
      </c>
      <c r="E6637">
        <v>2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5">
      <c r="A6638" s="42">
        <v>46269</v>
      </c>
      <c r="B6638">
        <v>16</v>
      </c>
      <c r="C6638" t="s">
        <v>1098</v>
      </c>
      <c r="D6638" t="s">
        <v>961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25">
      <c r="A6639" s="42">
        <v>46267</v>
      </c>
      <c r="B6639">
        <v>14</v>
      </c>
      <c r="C6639" t="s">
        <v>962</v>
      </c>
      <c r="D6639" t="s">
        <v>963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25">
      <c r="A6640" s="42">
        <v>46268</v>
      </c>
      <c r="B6640">
        <v>9</v>
      </c>
      <c r="C6640" t="s">
        <v>1098</v>
      </c>
      <c r="D6640" t="s">
        <v>963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25">
      <c r="A6641" s="42">
        <v>46269</v>
      </c>
      <c r="B6641">
        <v>16</v>
      </c>
      <c r="C6641" t="s">
        <v>978</v>
      </c>
      <c r="D6641" t="s">
        <v>3</v>
      </c>
      <c r="E6641">
        <v>11</v>
      </c>
      <c r="F6641">
        <v>11</v>
      </c>
      <c r="G6641">
        <v>5</v>
      </c>
      <c r="H6641">
        <v>4</v>
      </c>
      <c r="I6641">
        <v>0</v>
      </c>
      <c r="J6641">
        <v>0</v>
      </c>
    </row>
    <row r="6642" spans="1:10" x14ac:dyDescent="0.25">
      <c r="A6642" s="42">
        <v>46268</v>
      </c>
      <c r="B6642">
        <v>15</v>
      </c>
      <c r="C6642" t="s">
        <v>968</v>
      </c>
      <c r="D6642" t="s">
        <v>961</v>
      </c>
      <c r="E6642">
        <v>1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25">
      <c r="A6643" s="42">
        <v>46273</v>
      </c>
      <c r="B6643">
        <v>12</v>
      </c>
      <c r="C6643" t="s">
        <v>972</v>
      </c>
      <c r="D6643" t="s">
        <v>982</v>
      </c>
      <c r="E6643">
        <v>168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25">
      <c r="A6644" s="42">
        <v>46273</v>
      </c>
      <c r="B6644">
        <v>8</v>
      </c>
      <c r="C6644" t="s">
        <v>1015</v>
      </c>
      <c r="D6644" t="s">
        <v>961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 s="42">
        <v>46275</v>
      </c>
      <c r="B6645">
        <v>12</v>
      </c>
      <c r="C6645" t="s">
        <v>962</v>
      </c>
      <c r="D6645" t="s">
        <v>3</v>
      </c>
      <c r="E6645">
        <v>15</v>
      </c>
      <c r="F6645">
        <v>15</v>
      </c>
      <c r="G6645">
        <v>13</v>
      </c>
      <c r="H6645">
        <v>0</v>
      </c>
      <c r="I6645">
        <v>0</v>
      </c>
      <c r="J6645">
        <v>0</v>
      </c>
    </row>
    <row r="6646" spans="1:10" x14ac:dyDescent="0.25">
      <c r="A6646" s="42">
        <v>46273</v>
      </c>
      <c r="B6646">
        <v>14</v>
      </c>
      <c r="C6646" t="s">
        <v>966</v>
      </c>
      <c r="D6646" t="s">
        <v>977</v>
      </c>
      <c r="E6646">
        <v>4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5">
      <c r="A6647" s="42">
        <v>46273</v>
      </c>
      <c r="B6647">
        <v>12</v>
      </c>
      <c r="C6647" t="s">
        <v>1015</v>
      </c>
      <c r="D6647" t="s">
        <v>963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25">
      <c r="A6648" s="42">
        <v>46266</v>
      </c>
      <c r="B6648">
        <v>10</v>
      </c>
      <c r="C6648" t="s">
        <v>1098</v>
      </c>
      <c r="D6648" t="s">
        <v>965</v>
      </c>
      <c r="E6648">
        <v>27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25">
      <c r="A6649" s="42">
        <v>46275</v>
      </c>
      <c r="B6649">
        <v>16</v>
      </c>
      <c r="C6649" t="s">
        <v>986</v>
      </c>
      <c r="D6649" t="s">
        <v>976</v>
      </c>
      <c r="E6649">
        <v>716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5">
      <c r="A6650" s="42">
        <v>46268</v>
      </c>
      <c r="B6650">
        <v>8</v>
      </c>
      <c r="C6650" t="s">
        <v>1085</v>
      </c>
      <c r="D6650" t="s">
        <v>973</v>
      </c>
      <c r="E6650">
        <v>77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 s="42">
        <v>46273</v>
      </c>
      <c r="B6651">
        <v>15</v>
      </c>
      <c r="C6651" t="s">
        <v>972</v>
      </c>
      <c r="D6651" t="s">
        <v>983</v>
      </c>
      <c r="E6651">
        <v>1</v>
      </c>
      <c r="F6651">
        <v>1</v>
      </c>
      <c r="G6651">
        <v>0</v>
      </c>
      <c r="H6651">
        <v>0</v>
      </c>
      <c r="I6651">
        <v>0</v>
      </c>
      <c r="J6651">
        <v>0</v>
      </c>
    </row>
    <row r="6652" spans="1:10" x14ac:dyDescent="0.25">
      <c r="A6652" s="42">
        <v>46268</v>
      </c>
      <c r="B6652">
        <v>12</v>
      </c>
      <c r="C6652" t="s">
        <v>972</v>
      </c>
      <c r="D6652" t="s">
        <v>969</v>
      </c>
      <c r="E6652">
        <v>4</v>
      </c>
      <c r="F6652">
        <v>4</v>
      </c>
      <c r="G6652">
        <v>0</v>
      </c>
      <c r="H6652">
        <v>0</v>
      </c>
      <c r="I6652">
        <v>0</v>
      </c>
      <c r="J6652">
        <v>0</v>
      </c>
    </row>
    <row r="6653" spans="1:10" x14ac:dyDescent="0.25">
      <c r="A6653" s="42">
        <v>46275</v>
      </c>
      <c r="B6653">
        <v>14</v>
      </c>
      <c r="C6653" t="s">
        <v>962</v>
      </c>
      <c r="D6653" t="s">
        <v>971</v>
      </c>
      <c r="E6653">
        <v>10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25">
      <c r="A6654" s="42">
        <v>46269</v>
      </c>
      <c r="B6654">
        <v>14</v>
      </c>
      <c r="C6654" t="s">
        <v>998</v>
      </c>
      <c r="D6654" t="s">
        <v>973</v>
      </c>
      <c r="E6654">
        <v>105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 s="42">
        <v>46266</v>
      </c>
      <c r="B6655">
        <v>10</v>
      </c>
      <c r="C6655" t="s">
        <v>999</v>
      </c>
      <c r="D6655" t="s">
        <v>961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25">
      <c r="A6656" s="42">
        <v>46269</v>
      </c>
      <c r="B6656">
        <v>11</v>
      </c>
      <c r="C6656" t="s">
        <v>966</v>
      </c>
      <c r="D6656" t="s">
        <v>971</v>
      </c>
      <c r="E6656">
        <v>13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25">
      <c r="A6657" s="42">
        <v>46268</v>
      </c>
      <c r="B6657">
        <v>14</v>
      </c>
      <c r="C6657" t="s">
        <v>962</v>
      </c>
      <c r="D6657" t="s">
        <v>970</v>
      </c>
      <c r="E6657">
        <v>7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25">
      <c r="A6658" s="42">
        <v>46276</v>
      </c>
      <c r="B6658">
        <v>10</v>
      </c>
      <c r="C6658" t="s">
        <v>1528</v>
      </c>
      <c r="D6658" t="s">
        <v>973</v>
      </c>
      <c r="E6658">
        <v>292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25">
      <c r="A6659" s="42">
        <v>46267</v>
      </c>
      <c r="B6659">
        <v>9</v>
      </c>
      <c r="C6659" t="s">
        <v>972</v>
      </c>
      <c r="D6659" t="s">
        <v>967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25">
      <c r="A6660" s="42">
        <v>46268</v>
      </c>
      <c r="B6660">
        <v>16</v>
      </c>
      <c r="C6660" t="s">
        <v>958</v>
      </c>
      <c r="D6660" t="s">
        <v>3</v>
      </c>
      <c r="E6660">
        <v>13</v>
      </c>
      <c r="F6660">
        <v>13</v>
      </c>
      <c r="G6660">
        <v>12</v>
      </c>
      <c r="H6660">
        <v>0</v>
      </c>
      <c r="I6660">
        <v>0</v>
      </c>
      <c r="J6660">
        <v>0</v>
      </c>
    </row>
    <row r="6661" spans="1:10" x14ac:dyDescent="0.25">
      <c r="A6661" s="42">
        <v>46267</v>
      </c>
      <c r="B6661">
        <v>15</v>
      </c>
      <c r="C6661" t="s">
        <v>986</v>
      </c>
      <c r="D6661" t="s">
        <v>967</v>
      </c>
      <c r="E6661">
        <v>109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25">
      <c r="A6662" s="42">
        <v>46275</v>
      </c>
      <c r="B6662">
        <v>15</v>
      </c>
      <c r="C6662" t="s">
        <v>1015</v>
      </c>
      <c r="D6662" t="s">
        <v>963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5">
      <c r="A6663" s="42">
        <v>46276</v>
      </c>
      <c r="B6663">
        <v>13</v>
      </c>
      <c r="C6663" t="s">
        <v>1015</v>
      </c>
      <c r="D6663" t="s">
        <v>977</v>
      </c>
      <c r="E6663">
        <v>3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25">
      <c r="A6664" s="42">
        <v>46266</v>
      </c>
      <c r="B6664">
        <v>9</v>
      </c>
      <c r="C6664" t="s">
        <v>958</v>
      </c>
      <c r="D6664" t="s">
        <v>976</v>
      </c>
      <c r="E6664">
        <v>347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5">
      <c r="A6665" s="42">
        <v>46269</v>
      </c>
      <c r="B6665">
        <v>11</v>
      </c>
      <c r="C6665" t="s">
        <v>1098</v>
      </c>
      <c r="D6665" t="s">
        <v>977</v>
      </c>
      <c r="E6665">
        <v>2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5">
      <c r="A6666" s="42">
        <v>46274</v>
      </c>
      <c r="B6666">
        <v>10</v>
      </c>
      <c r="C6666" t="s">
        <v>1098</v>
      </c>
      <c r="D6666" t="s">
        <v>970</v>
      </c>
      <c r="E6666">
        <v>6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25">
      <c r="A6667" s="42">
        <v>46274</v>
      </c>
      <c r="B6667">
        <v>12</v>
      </c>
      <c r="C6667" t="s">
        <v>1098</v>
      </c>
      <c r="D6667" t="s">
        <v>975</v>
      </c>
      <c r="E6667">
        <v>1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25">
      <c r="A6668" s="42">
        <v>46267</v>
      </c>
      <c r="B6668">
        <v>14</v>
      </c>
      <c r="C6668" t="s">
        <v>972</v>
      </c>
      <c r="D6668" t="s">
        <v>982</v>
      </c>
      <c r="E6668">
        <v>74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 s="42">
        <v>46275</v>
      </c>
      <c r="B6669">
        <v>9</v>
      </c>
      <c r="C6669" t="s">
        <v>968</v>
      </c>
      <c r="D6669" t="s">
        <v>963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 s="42">
        <v>46266</v>
      </c>
      <c r="B6670">
        <v>12</v>
      </c>
      <c r="C6670" t="s">
        <v>978</v>
      </c>
      <c r="D6670" t="s">
        <v>3</v>
      </c>
      <c r="E6670">
        <v>3</v>
      </c>
      <c r="F6670">
        <v>3</v>
      </c>
      <c r="G6670">
        <v>3</v>
      </c>
      <c r="H6670">
        <v>0</v>
      </c>
      <c r="I6670">
        <v>0</v>
      </c>
      <c r="J6670">
        <v>0</v>
      </c>
    </row>
    <row r="6671" spans="1:10" x14ac:dyDescent="0.25">
      <c r="A6671" s="42">
        <v>46274</v>
      </c>
      <c r="B6671">
        <v>8</v>
      </c>
      <c r="C6671" t="s">
        <v>1098</v>
      </c>
      <c r="D6671" t="s">
        <v>961</v>
      </c>
      <c r="E6671">
        <v>2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25">
      <c r="A6672" s="42">
        <v>46268</v>
      </c>
      <c r="B6672">
        <v>8</v>
      </c>
      <c r="C6672" t="s">
        <v>958</v>
      </c>
      <c r="D6672" t="s">
        <v>967</v>
      </c>
      <c r="E6672">
        <v>106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 s="42">
        <v>46269</v>
      </c>
      <c r="B6673">
        <v>9</v>
      </c>
      <c r="C6673" t="s">
        <v>1000</v>
      </c>
      <c r="D6673" t="s">
        <v>970</v>
      </c>
      <c r="E6673">
        <v>1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5">
      <c r="A6674" s="42">
        <v>46273</v>
      </c>
      <c r="B6674">
        <v>11</v>
      </c>
      <c r="C6674" t="s">
        <v>986</v>
      </c>
      <c r="D6674" t="s">
        <v>973</v>
      </c>
      <c r="E6674">
        <v>69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5">
      <c r="A6675" s="42">
        <v>46273</v>
      </c>
      <c r="B6675">
        <v>11</v>
      </c>
      <c r="C6675" t="s">
        <v>998</v>
      </c>
      <c r="D6675" t="s">
        <v>971</v>
      </c>
      <c r="E6675">
        <v>38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5">
      <c r="A6676" s="42">
        <v>46276</v>
      </c>
      <c r="B6676">
        <v>16</v>
      </c>
      <c r="C6676" t="s">
        <v>962</v>
      </c>
      <c r="D6676" t="s">
        <v>977</v>
      </c>
      <c r="E6676">
        <v>25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5">
      <c r="A6677" s="42">
        <v>46267</v>
      </c>
      <c r="B6677">
        <v>14</v>
      </c>
      <c r="C6677" t="s">
        <v>1098</v>
      </c>
      <c r="D6677" t="s">
        <v>970</v>
      </c>
      <c r="E6677">
        <v>9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25">
      <c r="A6678" s="42">
        <v>46273</v>
      </c>
      <c r="B6678">
        <v>15</v>
      </c>
      <c r="C6678" t="s">
        <v>1000</v>
      </c>
      <c r="D6678" t="s">
        <v>965</v>
      </c>
      <c r="E6678">
        <v>4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5">
      <c r="A6679" s="42">
        <v>46276</v>
      </c>
      <c r="B6679">
        <v>14</v>
      </c>
      <c r="C6679" t="s">
        <v>1098</v>
      </c>
      <c r="D6679" t="s">
        <v>640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 s="42">
        <v>46274</v>
      </c>
      <c r="B6680">
        <v>9</v>
      </c>
      <c r="C6680" t="s">
        <v>986</v>
      </c>
      <c r="D6680" t="s">
        <v>970</v>
      </c>
      <c r="E6680">
        <v>18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 s="42">
        <v>46273</v>
      </c>
      <c r="B6681">
        <v>15</v>
      </c>
      <c r="C6681" t="s">
        <v>984</v>
      </c>
      <c r="D6681" t="s">
        <v>965</v>
      </c>
      <c r="E6681">
        <v>6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25">
      <c r="A6682" s="42">
        <v>46275</v>
      </c>
      <c r="B6682">
        <v>15</v>
      </c>
      <c r="C6682" t="s">
        <v>966</v>
      </c>
      <c r="D6682" t="s">
        <v>967</v>
      </c>
      <c r="E6682">
        <v>167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5">
      <c r="A6683" s="42">
        <v>46273</v>
      </c>
      <c r="B6683">
        <v>14</v>
      </c>
      <c r="C6683" t="s">
        <v>1015</v>
      </c>
      <c r="D6683" t="s">
        <v>976</v>
      </c>
      <c r="E6683">
        <v>194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25">
      <c r="A6684" s="42">
        <v>46274</v>
      </c>
      <c r="B6684">
        <v>14</v>
      </c>
      <c r="C6684" t="s">
        <v>962</v>
      </c>
      <c r="D6684" t="s">
        <v>982</v>
      </c>
      <c r="E6684">
        <v>561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 s="42">
        <v>46274</v>
      </c>
      <c r="B6685">
        <v>15</v>
      </c>
      <c r="C6685" t="s">
        <v>966</v>
      </c>
      <c r="D6685" t="s">
        <v>975</v>
      </c>
      <c r="E6685">
        <v>6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25">
      <c r="A6686" s="42">
        <v>46273</v>
      </c>
      <c r="B6686">
        <v>12</v>
      </c>
      <c r="C6686" t="s">
        <v>958</v>
      </c>
      <c r="D6686" t="s">
        <v>961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5">
      <c r="A6687" s="42">
        <v>46267</v>
      </c>
      <c r="B6687">
        <v>11</v>
      </c>
      <c r="C6687" t="s">
        <v>1098</v>
      </c>
      <c r="D6687" t="s">
        <v>967</v>
      </c>
      <c r="E6687">
        <v>30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5">
      <c r="A6688" s="42">
        <v>46274</v>
      </c>
      <c r="B6688">
        <v>11</v>
      </c>
      <c r="C6688" t="s">
        <v>966</v>
      </c>
      <c r="D6688" t="s">
        <v>971</v>
      </c>
      <c r="E6688">
        <v>27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5">
      <c r="A6689" s="42">
        <v>46267</v>
      </c>
      <c r="B6689">
        <v>16</v>
      </c>
      <c r="C6689" t="s">
        <v>998</v>
      </c>
      <c r="D6689" t="s">
        <v>967</v>
      </c>
      <c r="E6689">
        <v>2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5">
      <c r="A6690" s="42">
        <v>46275</v>
      </c>
      <c r="B6690">
        <v>11</v>
      </c>
      <c r="C6690" t="s">
        <v>998</v>
      </c>
      <c r="D6690" t="s">
        <v>976</v>
      </c>
      <c r="E6690">
        <v>236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25">
      <c r="A6691" s="42">
        <v>46274</v>
      </c>
      <c r="B6691">
        <v>16</v>
      </c>
      <c r="C6691" t="s">
        <v>966</v>
      </c>
      <c r="D6691" t="s">
        <v>979</v>
      </c>
      <c r="E6691">
        <v>44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25">
      <c r="A6692" s="42">
        <v>46266</v>
      </c>
      <c r="B6692">
        <v>16</v>
      </c>
      <c r="C6692" t="s">
        <v>978</v>
      </c>
      <c r="D6692" t="s">
        <v>3</v>
      </c>
      <c r="E6692">
        <v>34</v>
      </c>
      <c r="F6692">
        <v>34</v>
      </c>
      <c r="G6692">
        <v>26</v>
      </c>
      <c r="H6692">
        <v>2</v>
      </c>
      <c r="I6692">
        <v>0</v>
      </c>
      <c r="J6692">
        <v>0</v>
      </c>
    </row>
    <row r="6693" spans="1:10" x14ac:dyDescent="0.25">
      <c r="A6693" s="42">
        <v>46274</v>
      </c>
      <c r="B6693">
        <v>10</v>
      </c>
      <c r="C6693" t="s">
        <v>968</v>
      </c>
      <c r="D6693" t="s">
        <v>965</v>
      </c>
      <c r="E6693">
        <v>11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 s="42">
        <v>46274</v>
      </c>
      <c r="B6694">
        <v>8</v>
      </c>
      <c r="C6694" t="s">
        <v>1098</v>
      </c>
      <c r="D6694" t="s">
        <v>981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 s="42">
        <v>46274</v>
      </c>
      <c r="B6695">
        <v>15</v>
      </c>
      <c r="C6695" t="s">
        <v>966</v>
      </c>
      <c r="D6695" t="s">
        <v>982</v>
      </c>
      <c r="E6695">
        <v>366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 s="42">
        <v>46273</v>
      </c>
      <c r="B6696">
        <v>15</v>
      </c>
      <c r="C6696" t="s">
        <v>986</v>
      </c>
      <c r="D6696" t="s">
        <v>963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 s="42">
        <v>46274</v>
      </c>
      <c r="B6697">
        <v>11</v>
      </c>
      <c r="C6697" t="s">
        <v>978</v>
      </c>
      <c r="D6697" t="s">
        <v>3</v>
      </c>
      <c r="E6697">
        <v>34</v>
      </c>
      <c r="F6697">
        <v>34</v>
      </c>
      <c r="G6697">
        <v>27</v>
      </c>
      <c r="H6697">
        <v>2</v>
      </c>
      <c r="I6697">
        <v>0</v>
      </c>
      <c r="J6697">
        <v>0</v>
      </c>
    </row>
    <row r="6698" spans="1:10" x14ac:dyDescent="0.25">
      <c r="A6698" s="42">
        <v>46273</v>
      </c>
      <c r="B6698">
        <v>9</v>
      </c>
      <c r="C6698" t="s">
        <v>964</v>
      </c>
      <c r="D6698" t="s">
        <v>976</v>
      </c>
      <c r="E6698">
        <v>1981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 s="42">
        <v>46275</v>
      </c>
      <c r="B6699">
        <v>14</v>
      </c>
      <c r="C6699" t="s">
        <v>1015</v>
      </c>
      <c r="D6699" t="s">
        <v>963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 s="42">
        <v>46269</v>
      </c>
      <c r="B6700">
        <v>14</v>
      </c>
      <c r="C6700" t="s">
        <v>998</v>
      </c>
      <c r="D6700" t="s">
        <v>640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 s="42">
        <v>46269</v>
      </c>
      <c r="B6701">
        <v>8</v>
      </c>
      <c r="C6701" t="s">
        <v>1000</v>
      </c>
      <c r="D6701" t="s">
        <v>965</v>
      </c>
      <c r="E6701">
        <v>2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25">
      <c r="A6702" s="42">
        <v>46275</v>
      </c>
      <c r="B6702">
        <v>11</v>
      </c>
      <c r="C6702" t="s">
        <v>966</v>
      </c>
      <c r="D6702" t="s">
        <v>959</v>
      </c>
      <c r="E6702">
        <v>154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 s="42">
        <v>46267</v>
      </c>
      <c r="B6703">
        <v>12</v>
      </c>
      <c r="C6703" t="s">
        <v>1015</v>
      </c>
      <c r="D6703" t="s">
        <v>971</v>
      </c>
      <c r="E6703">
        <v>3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25">
      <c r="A6704" s="42">
        <v>46266</v>
      </c>
      <c r="B6704">
        <v>10</v>
      </c>
      <c r="C6704" t="s">
        <v>978</v>
      </c>
      <c r="D6704" t="s">
        <v>961</v>
      </c>
      <c r="E6704">
        <v>2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 s="42">
        <v>46266</v>
      </c>
      <c r="B6705">
        <v>11</v>
      </c>
      <c r="C6705" t="s">
        <v>966</v>
      </c>
      <c r="D6705" t="s">
        <v>965</v>
      </c>
      <c r="E6705">
        <v>80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25">
      <c r="A6706" s="42">
        <v>46275</v>
      </c>
      <c r="B6706">
        <v>12</v>
      </c>
      <c r="C6706" t="s">
        <v>960</v>
      </c>
      <c r="D6706" t="s">
        <v>967</v>
      </c>
      <c r="E6706">
        <v>67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5">
      <c r="A6707" s="42">
        <v>46275</v>
      </c>
      <c r="B6707">
        <v>16</v>
      </c>
      <c r="C6707" t="s">
        <v>958</v>
      </c>
      <c r="D6707" t="s">
        <v>965</v>
      </c>
      <c r="E6707">
        <v>117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5">
      <c r="A6708" s="42">
        <v>46275</v>
      </c>
      <c r="B6708">
        <v>12</v>
      </c>
      <c r="C6708" t="s">
        <v>972</v>
      </c>
      <c r="D6708" t="s">
        <v>961</v>
      </c>
      <c r="E6708">
        <v>3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 s="42">
        <v>46269</v>
      </c>
      <c r="B6709">
        <v>14</v>
      </c>
      <c r="C6709" t="s">
        <v>998</v>
      </c>
      <c r="D6709" t="s">
        <v>965</v>
      </c>
      <c r="E6709">
        <v>44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5">
      <c r="A6710" s="42">
        <v>46267</v>
      </c>
      <c r="B6710">
        <v>15</v>
      </c>
      <c r="C6710" t="s">
        <v>964</v>
      </c>
      <c r="D6710" t="s">
        <v>971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 s="42">
        <v>46269</v>
      </c>
      <c r="B6711">
        <v>16</v>
      </c>
      <c r="C6711" t="s">
        <v>958</v>
      </c>
      <c r="D6711" t="s">
        <v>970</v>
      </c>
      <c r="E6711">
        <v>36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5">
      <c r="A6712" s="42">
        <v>46276</v>
      </c>
      <c r="B6712">
        <v>15</v>
      </c>
      <c r="C6712" t="s">
        <v>978</v>
      </c>
      <c r="D6712" t="s">
        <v>965</v>
      </c>
      <c r="E6712">
        <v>132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5">
      <c r="A6713" s="42">
        <v>46273</v>
      </c>
      <c r="B6713">
        <v>12</v>
      </c>
      <c r="C6713" t="s">
        <v>972</v>
      </c>
      <c r="D6713" t="s">
        <v>963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5">
      <c r="A6714" s="42">
        <v>46274</v>
      </c>
      <c r="B6714">
        <v>16</v>
      </c>
      <c r="C6714" t="s">
        <v>1015</v>
      </c>
      <c r="D6714" t="s">
        <v>963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5">
      <c r="A6715" s="42">
        <v>46267</v>
      </c>
      <c r="B6715">
        <v>10</v>
      </c>
      <c r="C6715" t="s">
        <v>966</v>
      </c>
      <c r="D6715" t="s">
        <v>3</v>
      </c>
      <c r="E6715">
        <v>16</v>
      </c>
      <c r="F6715">
        <v>16</v>
      </c>
      <c r="G6715">
        <v>16</v>
      </c>
      <c r="H6715">
        <v>0</v>
      </c>
      <c r="I6715">
        <v>0</v>
      </c>
      <c r="J6715">
        <v>0</v>
      </c>
    </row>
    <row r="6716" spans="1:10" x14ac:dyDescent="0.25">
      <c r="A6716" s="42">
        <v>46273</v>
      </c>
      <c r="B6716">
        <v>11</v>
      </c>
      <c r="C6716" t="s">
        <v>1000</v>
      </c>
      <c r="D6716" t="s">
        <v>981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 s="42">
        <v>46266</v>
      </c>
      <c r="B6717">
        <v>14</v>
      </c>
      <c r="C6717" t="s">
        <v>998</v>
      </c>
      <c r="D6717" t="s">
        <v>959</v>
      </c>
      <c r="E6717">
        <v>2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 s="42">
        <v>46275</v>
      </c>
      <c r="B6718">
        <v>10</v>
      </c>
      <c r="C6718" t="s">
        <v>1000</v>
      </c>
      <c r="D6718" t="s">
        <v>1002</v>
      </c>
      <c r="E6718">
        <v>3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 s="42">
        <v>46274</v>
      </c>
      <c r="B6719">
        <v>15</v>
      </c>
      <c r="C6719" t="s">
        <v>1098</v>
      </c>
      <c r="D6719" t="s">
        <v>963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5">
      <c r="A6720" s="42">
        <v>46269</v>
      </c>
      <c r="B6720">
        <v>9</v>
      </c>
      <c r="C6720" t="s">
        <v>958</v>
      </c>
      <c r="D6720" t="s">
        <v>981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 s="42">
        <v>46274</v>
      </c>
      <c r="B6721">
        <v>10</v>
      </c>
      <c r="C6721" t="s">
        <v>964</v>
      </c>
      <c r="D6721" t="s">
        <v>974</v>
      </c>
      <c r="E6721">
        <v>1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5">
      <c r="A6722" s="42">
        <v>46268</v>
      </c>
      <c r="B6722">
        <v>13</v>
      </c>
      <c r="C6722" t="s">
        <v>968</v>
      </c>
      <c r="D6722" t="s">
        <v>963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 s="42">
        <v>46276</v>
      </c>
      <c r="B6723">
        <v>9</v>
      </c>
      <c r="C6723" t="s">
        <v>960</v>
      </c>
      <c r="D6723" t="s">
        <v>963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 s="42">
        <v>46267</v>
      </c>
      <c r="B6724">
        <v>16</v>
      </c>
      <c r="C6724" t="s">
        <v>962</v>
      </c>
      <c r="D6724" t="s">
        <v>982</v>
      </c>
      <c r="E6724">
        <v>176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 s="42">
        <v>46268</v>
      </c>
      <c r="B6725">
        <v>15</v>
      </c>
      <c r="C6725" t="s">
        <v>962</v>
      </c>
      <c r="D6725" t="s">
        <v>961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5">
      <c r="A6726" s="42">
        <v>46273</v>
      </c>
      <c r="B6726">
        <v>9</v>
      </c>
      <c r="C6726" t="s">
        <v>964</v>
      </c>
      <c r="D6726" t="s">
        <v>977</v>
      </c>
      <c r="E6726">
        <v>4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 s="42">
        <v>46276</v>
      </c>
      <c r="B6727">
        <v>12</v>
      </c>
      <c r="C6727" t="s">
        <v>966</v>
      </c>
      <c r="D6727" t="s">
        <v>971</v>
      </c>
      <c r="E6727">
        <v>25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5">
      <c r="A6728" s="42">
        <v>46267</v>
      </c>
      <c r="B6728">
        <v>15</v>
      </c>
      <c r="C6728" t="s">
        <v>972</v>
      </c>
      <c r="D6728" t="s">
        <v>979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 s="42">
        <v>46269</v>
      </c>
      <c r="B6729">
        <v>12</v>
      </c>
      <c r="C6729" t="s">
        <v>966</v>
      </c>
      <c r="D6729" t="s">
        <v>980</v>
      </c>
      <c r="E6729">
        <v>4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25">
      <c r="A6730" s="42">
        <v>46274</v>
      </c>
      <c r="B6730">
        <v>16</v>
      </c>
      <c r="C6730" t="s">
        <v>964</v>
      </c>
      <c r="D6730" t="s">
        <v>979</v>
      </c>
      <c r="E6730">
        <v>25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5">
      <c r="A6731" s="42">
        <v>46266</v>
      </c>
      <c r="B6731">
        <v>8</v>
      </c>
      <c r="C6731" t="s">
        <v>1000</v>
      </c>
      <c r="D6731" t="s">
        <v>982</v>
      </c>
      <c r="E6731">
        <v>7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25">
      <c r="A6732" s="42">
        <v>46274</v>
      </c>
      <c r="B6732">
        <v>14</v>
      </c>
      <c r="C6732" t="s">
        <v>986</v>
      </c>
      <c r="D6732" t="s">
        <v>967</v>
      </c>
      <c r="E6732">
        <v>77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5">
      <c r="A6733" s="42">
        <v>46276</v>
      </c>
      <c r="B6733">
        <v>11</v>
      </c>
      <c r="C6733" t="s">
        <v>958</v>
      </c>
      <c r="D6733" t="s">
        <v>982</v>
      </c>
      <c r="E6733">
        <v>678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25">
      <c r="A6734" s="42">
        <v>46273</v>
      </c>
      <c r="B6734">
        <v>12</v>
      </c>
      <c r="C6734" t="s">
        <v>966</v>
      </c>
      <c r="D6734" t="s">
        <v>967</v>
      </c>
      <c r="E6734">
        <v>181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 s="42">
        <v>46267</v>
      </c>
      <c r="B6735">
        <v>12</v>
      </c>
      <c r="C6735" t="s">
        <v>962</v>
      </c>
      <c r="D6735" t="s">
        <v>977</v>
      </c>
      <c r="E6735">
        <v>2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5">
      <c r="A6736" s="42">
        <v>46275</v>
      </c>
      <c r="B6736">
        <v>12</v>
      </c>
      <c r="C6736" t="s">
        <v>972</v>
      </c>
      <c r="D6736" t="s">
        <v>977</v>
      </c>
      <c r="E6736">
        <v>24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25">
      <c r="A6737" s="42">
        <v>46269</v>
      </c>
      <c r="B6737">
        <v>12</v>
      </c>
      <c r="C6737" t="s">
        <v>958</v>
      </c>
      <c r="D6737" t="s">
        <v>965</v>
      </c>
      <c r="E6737">
        <v>104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5">
      <c r="A6738" s="42">
        <v>46276</v>
      </c>
      <c r="B6738">
        <v>13</v>
      </c>
      <c r="C6738" t="s">
        <v>966</v>
      </c>
      <c r="D6738" t="s">
        <v>976</v>
      </c>
      <c r="E6738">
        <v>105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5">
      <c r="A6739" s="42">
        <v>46274</v>
      </c>
      <c r="B6739">
        <v>12</v>
      </c>
      <c r="C6739" t="s">
        <v>958</v>
      </c>
      <c r="D6739" t="s">
        <v>977</v>
      </c>
      <c r="E6739">
        <v>8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 s="42">
        <v>46269</v>
      </c>
      <c r="B6740">
        <v>11</v>
      </c>
      <c r="C6740" t="s">
        <v>972</v>
      </c>
      <c r="D6740" t="s">
        <v>640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 s="42">
        <v>46276</v>
      </c>
      <c r="B6741">
        <v>13</v>
      </c>
      <c r="C6741" t="s">
        <v>1015</v>
      </c>
      <c r="D6741" t="s">
        <v>971</v>
      </c>
      <c r="E6741">
        <v>7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 s="42">
        <v>46275</v>
      </c>
      <c r="B6742">
        <v>9</v>
      </c>
      <c r="C6742" t="s">
        <v>1098</v>
      </c>
      <c r="D6742" t="s">
        <v>969</v>
      </c>
      <c r="E6742">
        <v>1</v>
      </c>
      <c r="F6742">
        <v>1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 s="42">
        <v>46276</v>
      </c>
      <c r="B6743">
        <v>14</v>
      </c>
      <c r="C6743" t="s">
        <v>968</v>
      </c>
      <c r="D6743" t="s">
        <v>963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 s="42">
        <v>46269</v>
      </c>
      <c r="B6744">
        <v>11</v>
      </c>
      <c r="C6744" t="s">
        <v>986</v>
      </c>
      <c r="D6744" t="s">
        <v>967</v>
      </c>
      <c r="E6744">
        <v>226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 s="42">
        <v>46266</v>
      </c>
      <c r="B6745">
        <v>9</v>
      </c>
      <c r="C6745" t="s">
        <v>1098</v>
      </c>
      <c r="D6745" t="s">
        <v>977</v>
      </c>
      <c r="E6745">
        <v>3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 s="42">
        <v>46276</v>
      </c>
      <c r="B6746">
        <v>12</v>
      </c>
      <c r="C6746" t="s">
        <v>958</v>
      </c>
      <c r="D6746" t="s">
        <v>961</v>
      </c>
      <c r="E6746">
        <v>4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 s="42">
        <v>46266</v>
      </c>
      <c r="B6747">
        <v>12</v>
      </c>
      <c r="C6747" t="s">
        <v>1001</v>
      </c>
      <c r="D6747" t="s">
        <v>965</v>
      </c>
      <c r="E6747">
        <v>5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 s="42">
        <v>46276</v>
      </c>
      <c r="B6748">
        <v>10</v>
      </c>
      <c r="C6748" t="s">
        <v>966</v>
      </c>
      <c r="D6748" t="s">
        <v>976</v>
      </c>
      <c r="E6748">
        <v>897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 s="42">
        <v>46269</v>
      </c>
      <c r="B6749">
        <v>14</v>
      </c>
      <c r="C6749" t="s">
        <v>958</v>
      </c>
      <c r="D6749" t="s">
        <v>961</v>
      </c>
      <c r="E6749">
        <v>3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 s="42">
        <v>46273</v>
      </c>
      <c r="B6750">
        <v>16</v>
      </c>
      <c r="C6750" t="s">
        <v>998</v>
      </c>
      <c r="D6750" t="s">
        <v>976</v>
      </c>
      <c r="E6750">
        <v>50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 s="42">
        <v>46267</v>
      </c>
      <c r="B6751">
        <v>12</v>
      </c>
      <c r="C6751" t="s">
        <v>1015</v>
      </c>
      <c r="D6751" t="s">
        <v>970</v>
      </c>
      <c r="E6751">
        <v>5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 s="42">
        <v>46269</v>
      </c>
      <c r="B6752">
        <v>16</v>
      </c>
      <c r="C6752" t="s">
        <v>1015</v>
      </c>
      <c r="D6752" t="s">
        <v>979</v>
      </c>
      <c r="E6752">
        <v>5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 s="42">
        <v>46273</v>
      </c>
      <c r="B6753">
        <v>10</v>
      </c>
      <c r="C6753" t="s">
        <v>998</v>
      </c>
      <c r="D6753" t="s">
        <v>973</v>
      </c>
      <c r="E6753">
        <v>441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25">
      <c r="A6754" s="42">
        <v>46274</v>
      </c>
      <c r="B6754">
        <v>14</v>
      </c>
      <c r="C6754" t="s">
        <v>958</v>
      </c>
      <c r="D6754" t="s">
        <v>640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25">
      <c r="A6755" s="42">
        <v>46273</v>
      </c>
      <c r="B6755">
        <v>8</v>
      </c>
      <c r="C6755" t="s">
        <v>966</v>
      </c>
      <c r="D6755" t="s">
        <v>959</v>
      </c>
      <c r="E6755">
        <v>1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5">
      <c r="A6756" s="42">
        <v>46266</v>
      </c>
      <c r="B6756">
        <v>11</v>
      </c>
      <c r="C6756" t="s">
        <v>1098</v>
      </c>
      <c r="D6756" t="s">
        <v>979</v>
      </c>
      <c r="E6756">
        <v>3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25">
      <c r="A6757" s="42">
        <v>46267</v>
      </c>
      <c r="B6757">
        <v>15</v>
      </c>
      <c r="C6757" t="s">
        <v>966</v>
      </c>
      <c r="D6757" t="s">
        <v>959</v>
      </c>
      <c r="E6757">
        <v>126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5">
      <c r="A6758" s="42">
        <v>46267</v>
      </c>
      <c r="B6758">
        <v>8</v>
      </c>
      <c r="C6758" t="s">
        <v>958</v>
      </c>
      <c r="D6758" t="s">
        <v>3</v>
      </c>
      <c r="E6758">
        <v>24</v>
      </c>
      <c r="F6758">
        <v>24</v>
      </c>
      <c r="G6758">
        <v>16</v>
      </c>
      <c r="H6758">
        <v>4</v>
      </c>
      <c r="I6758">
        <v>0</v>
      </c>
      <c r="J6758">
        <v>0</v>
      </c>
    </row>
    <row r="6759" spans="1:10" x14ac:dyDescent="0.25">
      <c r="A6759" s="42">
        <v>46268</v>
      </c>
      <c r="B6759">
        <v>14</v>
      </c>
      <c r="C6759" t="s">
        <v>1098</v>
      </c>
      <c r="D6759" t="s">
        <v>973</v>
      </c>
      <c r="E6759">
        <v>99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25">
      <c r="A6760" s="42">
        <v>46275</v>
      </c>
      <c r="B6760">
        <v>10</v>
      </c>
      <c r="C6760" t="s">
        <v>1528</v>
      </c>
      <c r="D6760" t="s">
        <v>963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 s="42">
        <v>46275</v>
      </c>
      <c r="B6761">
        <v>13</v>
      </c>
      <c r="C6761" t="s">
        <v>978</v>
      </c>
      <c r="D6761" t="s">
        <v>959</v>
      </c>
      <c r="E6761">
        <v>41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5">
      <c r="A6762" s="42">
        <v>46274</v>
      </c>
      <c r="B6762">
        <v>14</v>
      </c>
      <c r="C6762" t="s">
        <v>1015</v>
      </c>
      <c r="D6762" t="s">
        <v>977</v>
      </c>
      <c r="E6762">
        <v>15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25">
      <c r="A6763" s="42">
        <v>46269</v>
      </c>
      <c r="B6763">
        <v>9</v>
      </c>
      <c r="C6763" t="s">
        <v>1000</v>
      </c>
      <c r="D6763" t="s">
        <v>965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25">
      <c r="A6764" s="42">
        <v>46266</v>
      </c>
      <c r="B6764">
        <v>9</v>
      </c>
      <c r="C6764" t="s">
        <v>998</v>
      </c>
      <c r="D6764" t="s">
        <v>959</v>
      </c>
      <c r="E6764">
        <v>10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 s="42">
        <v>46274</v>
      </c>
      <c r="B6765">
        <v>16</v>
      </c>
      <c r="C6765" t="s">
        <v>964</v>
      </c>
      <c r="D6765" t="s">
        <v>1002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 s="42">
        <v>46267</v>
      </c>
      <c r="B6766">
        <v>16</v>
      </c>
      <c r="C6766" t="s">
        <v>998</v>
      </c>
      <c r="D6766" t="s">
        <v>965</v>
      </c>
      <c r="E6766">
        <v>4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 s="42">
        <v>46275</v>
      </c>
      <c r="B6767">
        <v>15</v>
      </c>
      <c r="C6767" t="s">
        <v>966</v>
      </c>
      <c r="D6767" t="s">
        <v>977</v>
      </c>
      <c r="E6767">
        <v>7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5">
      <c r="A6768" s="42">
        <v>46268</v>
      </c>
      <c r="B6768">
        <v>10</v>
      </c>
      <c r="C6768" t="s">
        <v>964</v>
      </c>
      <c r="D6768" t="s">
        <v>976</v>
      </c>
      <c r="E6768">
        <v>1425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 s="42">
        <v>46268</v>
      </c>
      <c r="B6769">
        <v>13</v>
      </c>
      <c r="C6769" t="s">
        <v>978</v>
      </c>
      <c r="D6769" t="s">
        <v>970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5">
      <c r="A6770" s="42">
        <v>46266</v>
      </c>
      <c r="B6770">
        <v>8</v>
      </c>
      <c r="C6770" t="s">
        <v>958</v>
      </c>
      <c r="D6770" t="s">
        <v>976</v>
      </c>
      <c r="E6770">
        <v>388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 s="42">
        <v>46275</v>
      </c>
      <c r="B6771">
        <v>9</v>
      </c>
      <c r="C6771" t="s">
        <v>978</v>
      </c>
      <c r="D6771" t="s">
        <v>959</v>
      </c>
      <c r="E6771">
        <v>78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5">
      <c r="A6772" s="42">
        <v>46267</v>
      </c>
      <c r="B6772">
        <v>14</v>
      </c>
      <c r="C6772" t="s">
        <v>964</v>
      </c>
      <c r="D6772" t="s">
        <v>980</v>
      </c>
      <c r="E6772">
        <v>46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 s="42">
        <v>46276</v>
      </c>
      <c r="B6773">
        <v>10</v>
      </c>
      <c r="C6773" t="s">
        <v>1098</v>
      </c>
      <c r="D6773" t="s">
        <v>3</v>
      </c>
      <c r="E6773">
        <v>3</v>
      </c>
      <c r="F6773">
        <v>3</v>
      </c>
      <c r="G6773">
        <v>0</v>
      </c>
      <c r="H6773">
        <v>2</v>
      </c>
      <c r="I6773">
        <v>0</v>
      </c>
      <c r="J6773">
        <v>0</v>
      </c>
    </row>
    <row r="6774" spans="1:10" x14ac:dyDescent="0.25">
      <c r="A6774" s="42">
        <v>46269</v>
      </c>
      <c r="B6774">
        <v>14</v>
      </c>
      <c r="C6774" t="s">
        <v>964</v>
      </c>
      <c r="D6774" t="s">
        <v>982</v>
      </c>
      <c r="E6774">
        <v>1022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 s="42">
        <v>46268</v>
      </c>
      <c r="B6775">
        <v>9</v>
      </c>
      <c r="C6775" t="s">
        <v>978</v>
      </c>
      <c r="D6775" t="s">
        <v>965</v>
      </c>
      <c r="E6775">
        <v>82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5">
      <c r="A6776" s="42">
        <v>46267</v>
      </c>
      <c r="B6776">
        <v>12</v>
      </c>
      <c r="C6776" t="s">
        <v>986</v>
      </c>
      <c r="D6776" t="s">
        <v>977</v>
      </c>
      <c r="E6776">
        <v>1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 s="42">
        <v>46266</v>
      </c>
      <c r="B6777">
        <v>14</v>
      </c>
      <c r="C6777" t="s">
        <v>964</v>
      </c>
      <c r="D6777" t="s">
        <v>640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25">
      <c r="A6778" s="42">
        <v>46266</v>
      </c>
      <c r="B6778">
        <v>12</v>
      </c>
      <c r="C6778" t="s">
        <v>978</v>
      </c>
      <c r="D6778" t="s">
        <v>963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25">
      <c r="A6779" s="42">
        <v>46267</v>
      </c>
      <c r="B6779">
        <v>8</v>
      </c>
      <c r="C6779" t="s">
        <v>964</v>
      </c>
      <c r="D6779" t="s">
        <v>977</v>
      </c>
      <c r="E6779">
        <v>4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25">
      <c r="A6780" s="42">
        <v>46276</v>
      </c>
      <c r="B6780">
        <v>9</v>
      </c>
      <c r="C6780" t="s">
        <v>964</v>
      </c>
      <c r="D6780" t="s">
        <v>980</v>
      </c>
      <c r="E6780">
        <v>3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25">
      <c r="A6781" s="42">
        <v>46275</v>
      </c>
      <c r="B6781">
        <v>16</v>
      </c>
      <c r="C6781" t="s">
        <v>1000</v>
      </c>
      <c r="D6781" t="s">
        <v>965</v>
      </c>
      <c r="E6781">
        <v>5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25">
      <c r="A6782" s="42">
        <v>46268</v>
      </c>
      <c r="B6782">
        <v>12</v>
      </c>
      <c r="C6782" t="s">
        <v>958</v>
      </c>
      <c r="D6782" t="s">
        <v>3</v>
      </c>
      <c r="E6782">
        <v>55</v>
      </c>
      <c r="F6782">
        <v>55</v>
      </c>
      <c r="G6782">
        <v>40</v>
      </c>
      <c r="H6782">
        <v>10</v>
      </c>
      <c r="I6782">
        <v>1</v>
      </c>
      <c r="J6782">
        <v>0</v>
      </c>
    </row>
    <row r="6783" spans="1:10" x14ac:dyDescent="0.25">
      <c r="A6783" s="42">
        <v>46268</v>
      </c>
      <c r="B6783">
        <v>11</v>
      </c>
      <c r="C6783" t="s">
        <v>986</v>
      </c>
      <c r="D6783" t="s">
        <v>959</v>
      </c>
      <c r="E6783">
        <v>49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25">
      <c r="A6784" s="42">
        <v>46273</v>
      </c>
      <c r="B6784">
        <v>12</v>
      </c>
      <c r="C6784" t="s">
        <v>958</v>
      </c>
      <c r="D6784" t="s">
        <v>974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25">
      <c r="A6785" s="42">
        <v>46266</v>
      </c>
      <c r="B6785">
        <v>16</v>
      </c>
      <c r="C6785" t="s">
        <v>966</v>
      </c>
      <c r="D6785" t="s">
        <v>973</v>
      </c>
      <c r="E6785">
        <v>231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25">
      <c r="A6786" s="42">
        <v>46274</v>
      </c>
      <c r="B6786">
        <v>9</v>
      </c>
      <c r="C6786" t="s">
        <v>978</v>
      </c>
      <c r="D6786" t="s">
        <v>967</v>
      </c>
      <c r="E6786">
        <v>236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25">
      <c r="A6787" s="42">
        <v>46276</v>
      </c>
      <c r="B6787">
        <v>11</v>
      </c>
      <c r="C6787" t="s">
        <v>962</v>
      </c>
      <c r="D6787" t="s">
        <v>980</v>
      </c>
      <c r="E6787">
        <v>7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25">
      <c r="A6788" s="42">
        <v>46267</v>
      </c>
      <c r="B6788">
        <v>10</v>
      </c>
      <c r="C6788" t="s">
        <v>964</v>
      </c>
      <c r="D6788" t="s">
        <v>959</v>
      </c>
      <c r="E6788">
        <v>239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25">
      <c r="A6789" s="42">
        <v>46266</v>
      </c>
      <c r="B6789">
        <v>10</v>
      </c>
      <c r="C6789" t="s">
        <v>1015</v>
      </c>
      <c r="D6789" t="s">
        <v>975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25">
      <c r="A6790" s="42">
        <v>46269</v>
      </c>
      <c r="B6790">
        <v>8</v>
      </c>
      <c r="C6790" t="s">
        <v>964</v>
      </c>
      <c r="D6790" t="s">
        <v>973</v>
      </c>
      <c r="E6790">
        <v>259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 s="42">
        <v>46268</v>
      </c>
      <c r="B6791">
        <v>13</v>
      </c>
      <c r="C6791" t="s">
        <v>986</v>
      </c>
      <c r="D6791" t="s">
        <v>973</v>
      </c>
      <c r="E6791">
        <v>39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25">
      <c r="A6792" s="42">
        <v>46268</v>
      </c>
      <c r="B6792">
        <v>8</v>
      </c>
      <c r="C6792" t="s">
        <v>958</v>
      </c>
      <c r="D6792" t="s">
        <v>973</v>
      </c>
      <c r="E6792">
        <v>185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 s="42">
        <v>46274</v>
      </c>
      <c r="B6793">
        <v>13</v>
      </c>
      <c r="C6793" t="s">
        <v>960</v>
      </c>
      <c r="D6793" t="s">
        <v>980</v>
      </c>
      <c r="E6793">
        <v>10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5">
      <c r="A6794" s="42">
        <v>46274</v>
      </c>
      <c r="B6794">
        <v>10</v>
      </c>
      <c r="C6794" t="s">
        <v>1098</v>
      </c>
      <c r="D6794" t="s">
        <v>3</v>
      </c>
      <c r="E6794">
        <v>21</v>
      </c>
      <c r="F6794">
        <v>21</v>
      </c>
      <c r="G6794">
        <v>9</v>
      </c>
      <c r="H6794">
        <v>8</v>
      </c>
      <c r="I6794">
        <v>0</v>
      </c>
      <c r="J6794">
        <v>0</v>
      </c>
    </row>
    <row r="6795" spans="1:10" x14ac:dyDescent="0.25">
      <c r="A6795" s="42">
        <v>46273</v>
      </c>
      <c r="B6795">
        <v>16</v>
      </c>
      <c r="C6795" t="s">
        <v>960</v>
      </c>
      <c r="D6795" t="s">
        <v>973</v>
      </c>
      <c r="E6795">
        <v>58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25">
      <c r="A6796" s="42">
        <v>46276</v>
      </c>
      <c r="B6796">
        <v>16</v>
      </c>
      <c r="C6796" t="s">
        <v>978</v>
      </c>
      <c r="D6796" t="s">
        <v>970</v>
      </c>
      <c r="E6796">
        <v>30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25">
      <c r="A6797" s="42">
        <v>46274</v>
      </c>
      <c r="B6797">
        <v>11</v>
      </c>
      <c r="C6797" t="s">
        <v>1015</v>
      </c>
      <c r="D6797" t="s">
        <v>967</v>
      </c>
      <c r="E6797">
        <v>455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25">
      <c r="A6798" s="42">
        <v>46276</v>
      </c>
      <c r="B6798">
        <v>12</v>
      </c>
      <c r="C6798" t="s">
        <v>960</v>
      </c>
      <c r="D6798" t="s">
        <v>963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 s="42">
        <v>46267</v>
      </c>
      <c r="B6799">
        <v>12</v>
      </c>
      <c r="C6799" t="s">
        <v>978</v>
      </c>
      <c r="D6799" t="s">
        <v>640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25">
      <c r="A6800" s="42">
        <v>46267</v>
      </c>
      <c r="B6800">
        <v>10</v>
      </c>
      <c r="C6800" t="s">
        <v>999</v>
      </c>
      <c r="D6800" t="s">
        <v>977</v>
      </c>
      <c r="E6800">
        <v>14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25">
      <c r="A6801" s="42">
        <v>46269</v>
      </c>
      <c r="B6801">
        <v>10</v>
      </c>
      <c r="C6801" t="s">
        <v>958</v>
      </c>
      <c r="D6801" t="s">
        <v>970</v>
      </c>
      <c r="E6801">
        <v>25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25">
      <c r="A6802" s="42">
        <v>46276</v>
      </c>
      <c r="B6802">
        <v>14</v>
      </c>
      <c r="C6802" t="s">
        <v>972</v>
      </c>
      <c r="D6802" t="s">
        <v>982</v>
      </c>
      <c r="E6802">
        <v>27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25">
      <c r="A6803" s="42">
        <v>46276</v>
      </c>
      <c r="B6803">
        <v>11</v>
      </c>
      <c r="C6803" t="s">
        <v>962</v>
      </c>
      <c r="D6803" t="s">
        <v>971</v>
      </c>
      <c r="E6803">
        <v>40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25">
      <c r="A6804" s="42">
        <v>46275</v>
      </c>
      <c r="B6804">
        <v>16</v>
      </c>
      <c r="C6804" t="s">
        <v>966</v>
      </c>
      <c r="D6804" t="s">
        <v>977</v>
      </c>
      <c r="E6804">
        <v>2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25">
      <c r="A6805" s="42">
        <v>46273</v>
      </c>
      <c r="B6805">
        <v>16</v>
      </c>
      <c r="C6805" t="s">
        <v>962</v>
      </c>
      <c r="D6805" t="s">
        <v>959</v>
      </c>
      <c r="E6805">
        <v>71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25">
      <c r="A6806" s="42">
        <v>46275</v>
      </c>
      <c r="B6806">
        <v>16</v>
      </c>
      <c r="C6806" t="s">
        <v>964</v>
      </c>
      <c r="D6806" t="s">
        <v>975</v>
      </c>
      <c r="E6806">
        <v>3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25">
      <c r="A6807" s="42">
        <v>46274</v>
      </c>
      <c r="B6807">
        <v>14</v>
      </c>
      <c r="C6807" t="s">
        <v>960</v>
      </c>
      <c r="D6807" t="s">
        <v>975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25">
      <c r="A6808" s="42">
        <v>46273</v>
      </c>
      <c r="B6808">
        <v>11</v>
      </c>
      <c r="C6808" t="s">
        <v>978</v>
      </c>
      <c r="D6808" t="s">
        <v>959</v>
      </c>
      <c r="E6808">
        <v>89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25">
      <c r="A6809" s="42">
        <v>46275</v>
      </c>
      <c r="B6809">
        <v>8</v>
      </c>
      <c r="C6809" t="s">
        <v>1015</v>
      </c>
      <c r="D6809" t="s">
        <v>640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5">
      <c r="A6810" s="42">
        <v>46275</v>
      </c>
      <c r="B6810">
        <v>15</v>
      </c>
      <c r="C6810" t="s">
        <v>978</v>
      </c>
      <c r="D6810" t="s">
        <v>973</v>
      </c>
      <c r="E6810">
        <v>895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5">
      <c r="A6811" s="42">
        <v>46269</v>
      </c>
      <c r="B6811">
        <v>12</v>
      </c>
      <c r="C6811" t="s">
        <v>962</v>
      </c>
      <c r="D6811" t="s">
        <v>967</v>
      </c>
      <c r="E6811">
        <v>88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25">
      <c r="A6812" s="42">
        <v>46273</v>
      </c>
      <c r="B6812">
        <v>16</v>
      </c>
      <c r="C6812" t="s">
        <v>978</v>
      </c>
      <c r="D6812" t="s">
        <v>965</v>
      </c>
      <c r="E6812">
        <v>57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 s="42">
        <v>46276</v>
      </c>
      <c r="B6813">
        <v>11</v>
      </c>
      <c r="C6813" t="s">
        <v>998</v>
      </c>
      <c r="D6813" t="s">
        <v>971</v>
      </c>
      <c r="E6813">
        <v>9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 s="42">
        <v>46267</v>
      </c>
      <c r="B6814">
        <v>10</v>
      </c>
      <c r="C6814" t="s">
        <v>998</v>
      </c>
      <c r="D6814" t="s">
        <v>1002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 s="42">
        <v>46266</v>
      </c>
      <c r="B6815">
        <v>11</v>
      </c>
      <c r="C6815" t="s">
        <v>966</v>
      </c>
      <c r="D6815" t="s">
        <v>985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25">
      <c r="A6816" s="42">
        <v>46267</v>
      </c>
      <c r="B6816">
        <v>13</v>
      </c>
      <c r="C6816" t="s">
        <v>972</v>
      </c>
      <c r="D6816" t="s">
        <v>973</v>
      </c>
      <c r="E6816">
        <v>22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 s="42">
        <v>46266</v>
      </c>
      <c r="B6817">
        <v>10</v>
      </c>
      <c r="C6817" t="s">
        <v>1015</v>
      </c>
      <c r="D6817" t="s">
        <v>967</v>
      </c>
      <c r="E6817">
        <v>53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25">
      <c r="A6818" s="42">
        <v>46269</v>
      </c>
      <c r="B6818">
        <v>9</v>
      </c>
      <c r="C6818" t="s">
        <v>986</v>
      </c>
      <c r="D6818" t="s">
        <v>3</v>
      </c>
      <c r="E6818">
        <v>17</v>
      </c>
      <c r="F6818">
        <v>17</v>
      </c>
      <c r="G6818">
        <v>12</v>
      </c>
      <c r="H6818">
        <v>2</v>
      </c>
      <c r="I6818">
        <v>0</v>
      </c>
      <c r="J6818">
        <v>0</v>
      </c>
    </row>
    <row r="6819" spans="1:10" x14ac:dyDescent="0.25">
      <c r="A6819" s="42">
        <v>46273</v>
      </c>
      <c r="B6819">
        <v>15</v>
      </c>
      <c r="C6819" t="s">
        <v>978</v>
      </c>
      <c r="D6819" t="s">
        <v>977</v>
      </c>
      <c r="E6819">
        <v>5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25">
      <c r="A6820" s="42">
        <v>46276</v>
      </c>
      <c r="B6820">
        <v>14</v>
      </c>
      <c r="C6820" t="s">
        <v>1528</v>
      </c>
      <c r="D6820" t="s">
        <v>976</v>
      </c>
      <c r="E6820">
        <v>19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 s="42">
        <v>46273</v>
      </c>
      <c r="B6821">
        <v>15</v>
      </c>
      <c r="C6821" t="s">
        <v>1015</v>
      </c>
      <c r="D6821" t="s">
        <v>965</v>
      </c>
      <c r="E6821">
        <v>6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5">
      <c r="A6822" s="42">
        <v>46266</v>
      </c>
      <c r="B6822">
        <v>12</v>
      </c>
      <c r="C6822" t="s">
        <v>1001</v>
      </c>
      <c r="D6822" t="s">
        <v>977</v>
      </c>
      <c r="E6822">
        <v>1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5">
      <c r="A6823" s="42">
        <v>46268</v>
      </c>
      <c r="B6823">
        <v>12</v>
      </c>
      <c r="C6823" t="s">
        <v>966</v>
      </c>
      <c r="D6823" t="s">
        <v>980</v>
      </c>
      <c r="E6823">
        <v>18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5">
      <c r="A6824" s="42">
        <v>46273</v>
      </c>
      <c r="B6824">
        <v>15</v>
      </c>
      <c r="C6824" t="s">
        <v>1000</v>
      </c>
      <c r="D6824" t="s">
        <v>970</v>
      </c>
      <c r="E6824">
        <v>1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25">
      <c r="A6825" s="42">
        <v>46269</v>
      </c>
      <c r="B6825">
        <v>14</v>
      </c>
      <c r="C6825" t="s">
        <v>1000</v>
      </c>
      <c r="D6825" t="s">
        <v>976</v>
      </c>
      <c r="E6825">
        <v>72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25">
      <c r="A6826" s="42">
        <v>46276</v>
      </c>
      <c r="B6826">
        <v>12</v>
      </c>
      <c r="C6826" t="s">
        <v>960</v>
      </c>
      <c r="D6826" t="s">
        <v>959</v>
      </c>
      <c r="E6826">
        <v>11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25">
      <c r="A6827" s="42">
        <v>46275</v>
      </c>
      <c r="B6827">
        <v>8</v>
      </c>
      <c r="C6827" t="s">
        <v>978</v>
      </c>
      <c r="D6827" t="s">
        <v>982</v>
      </c>
      <c r="E6827">
        <v>192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25">
      <c r="A6828" s="42">
        <v>46274</v>
      </c>
      <c r="B6828">
        <v>10</v>
      </c>
      <c r="C6828" t="s">
        <v>962</v>
      </c>
      <c r="D6828" t="s">
        <v>965</v>
      </c>
      <c r="E6828">
        <v>67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25">
      <c r="A6829" s="42">
        <v>46274</v>
      </c>
      <c r="B6829">
        <v>11</v>
      </c>
      <c r="C6829" t="s">
        <v>998</v>
      </c>
      <c r="D6829" t="s">
        <v>976</v>
      </c>
      <c r="E6829">
        <v>429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25">
      <c r="A6830" s="42">
        <v>46273</v>
      </c>
      <c r="B6830">
        <v>8</v>
      </c>
      <c r="C6830" t="s">
        <v>1015</v>
      </c>
      <c r="D6830" t="s">
        <v>3</v>
      </c>
      <c r="E6830">
        <v>6</v>
      </c>
      <c r="F6830">
        <v>6</v>
      </c>
      <c r="G6830">
        <v>6</v>
      </c>
      <c r="H6830">
        <v>0</v>
      </c>
      <c r="I6830">
        <v>0</v>
      </c>
      <c r="J6830">
        <v>0</v>
      </c>
    </row>
    <row r="6831" spans="1:10" x14ac:dyDescent="0.25">
      <c r="A6831" s="42">
        <v>46274</v>
      </c>
      <c r="B6831">
        <v>10</v>
      </c>
      <c r="C6831" t="s">
        <v>986</v>
      </c>
      <c r="D6831" t="s">
        <v>975</v>
      </c>
      <c r="E6831">
        <v>2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25">
      <c r="A6832" s="42">
        <v>46275</v>
      </c>
      <c r="B6832">
        <v>13</v>
      </c>
      <c r="C6832" t="s">
        <v>964</v>
      </c>
      <c r="D6832" t="s">
        <v>976</v>
      </c>
      <c r="E6832">
        <v>14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25">
      <c r="A6833" s="42">
        <v>46276</v>
      </c>
      <c r="B6833">
        <v>16</v>
      </c>
      <c r="C6833" t="s">
        <v>962</v>
      </c>
      <c r="D6833" t="s">
        <v>969</v>
      </c>
      <c r="E6833">
        <v>1</v>
      </c>
      <c r="F6833">
        <v>1</v>
      </c>
      <c r="G6833">
        <v>0</v>
      </c>
      <c r="H6833">
        <v>0</v>
      </c>
      <c r="I6833">
        <v>0</v>
      </c>
      <c r="J6833">
        <v>0</v>
      </c>
    </row>
    <row r="6834" spans="1:10" x14ac:dyDescent="0.25">
      <c r="A6834" s="42">
        <v>46275</v>
      </c>
      <c r="B6834">
        <v>8</v>
      </c>
      <c r="C6834" t="s">
        <v>966</v>
      </c>
      <c r="D6834" t="s">
        <v>981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25">
      <c r="A6835" s="42">
        <v>46275</v>
      </c>
      <c r="B6835">
        <v>14</v>
      </c>
      <c r="C6835" t="s">
        <v>1015</v>
      </c>
      <c r="D6835" t="s">
        <v>980</v>
      </c>
      <c r="E6835">
        <v>3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25">
      <c r="A6836" s="42">
        <v>46267</v>
      </c>
      <c r="B6836">
        <v>16</v>
      </c>
      <c r="C6836" t="s">
        <v>999</v>
      </c>
      <c r="D6836" t="s">
        <v>977</v>
      </c>
      <c r="E6836">
        <v>2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25">
      <c r="A6837" s="42">
        <v>46275</v>
      </c>
      <c r="B6837">
        <v>10</v>
      </c>
      <c r="C6837" t="s">
        <v>966</v>
      </c>
      <c r="D6837" t="s">
        <v>965</v>
      </c>
      <c r="E6837">
        <v>60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25">
      <c r="A6838" s="42">
        <v>46267</v>
      </c>
      <c r="B6838">
        <v>10</v>
      </c>
      <c r="C6838" t="s">
        <v>998</v>
      </c>
      <c r="D6838" t="s">
        <v>977</v>
      </c>
      <c r="E6838">
        <v>5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 s="42">
        <v>46266</v>
      </c>
      <c r="B6839">
        <v>15</v>
      </c>
      <c r="C6839" t="s">
        <v>972</v>
      </c>
      <c r="D6839" t="s">
        <v>959</v>
      </c>
      <c r="E6839">
        <v>2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5">
      <c r="A6840" s="42">
        <v>46267</v>
      </c>
      <c r="B6840">
        <v>16</v>
      </c>
      <c r="C6840" t="s">
        <v>966</v>
      </c>
      <c r="D6840" t="s">
        <v>979</v>
      </c>
      <c r="E6840">
        <v>17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5">
      <c r="A6841" s="42">
        <v>46269</v>
      </c>
      <c r="B6841">
        <v>13</v>
      </c>
      <c r="C6841" t="s">
        <v>978</v>
      </c>
      <c r="D6841" t="s">
        <v>967</v>
      </c>
      <c r="E6841">
        <v>161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5">
      <c r="A6842" s="42">
        <v>46266</v>
      </c>
      <c r="B6842">
        <v>15</v>
      </c>
      <c r="C6842" t="s">
        <v>972</v>
      </c>
      <c r="D6842" t="s">
        <v>971</v>
      </c>
      <c r="E6842">
        <v>2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5">
      <c r="A6843" s="42">
        <v>46267</v>
      </c>
      <c r="B6843">
        <v>16</v>
      </c>
      <c r="C6843" t="s">
        <v>972</v>
      </c>
      <c r="D6843" t="s">
        <v>959</v>
      </c>
      <c r="E6843">
        <v>21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5">
      <c r="A6844" s="42">
        <v>46273</v>
      </c>
      <c r="B6844">
        <v>16</v>
      </c>
      <c r="C6844" t="s">
        <v>966</v>
      </c>
      <c r="D6844" t="s">
        <v>976</v>
      </c>
      <c r="E6844">
        <v>749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 s="42">
        <v>46267</v>
      </c>
      <c r="B6845">
        <v>14</v>
      </c>
      <c r="C6845" t="s">
        <v>972</v>
      </c>
      <c r="D6845" t="s">
        <v>961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25">
      <c r="A6846" s="42">
        <v>46276</v>
      </c>
      <c r="B6846">
        <v>13</v>
      </c>
      <c r="C6846" t="s">
        <v>958</v>
      </c>
      <c r="D6846" t="s">
        <v>967</v>
      </c>
      <c r="E6846">
        <v>8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 s="42">
        <v>46269</v>
      </c>
      <c r="B6847">
        <v>9</v>
      </c>
      <c r="C6847" t="s">
        <v>964</v>
      </c>
      <c r="D6847" t="s">
        <v>981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25">
      <c r="A6848" s="42">
        <v>46276</v>
      </c>
      <c r="B6848">
        <v>12</v>
      </c>
      <c r="C6848" t="s">
        <v>962</v>
      </c>
      <c r="D6848" t="s">
        <v>3</v>
      </c>
      <c r="E6848">
        <v>35</v>
      </c>
      <c r="F6848">
        <v>35</v>
      </c>
      <c r="G6848">
        <v>17</v>
      </c>
      <c r="H6848">
        <v>8</v>
      </c>
      <c r="I6848">
        <v>0</v>
      </c>
      <c r="J6848">
        <v>0</v>
      </c>
    </row>
    <row r="6849" spans="1:10" x14ac:dyDescent="0.25">
      <c r="A6849" s="42">
        <v>46267</v>
      </c>
      <c r="B6849">
        <v>16</v>
      </c>
      <c r="C6849" t="s">
        <v>966</v>
      </c>
      <c r="D6849" t="s">
        <v>975</v>
      </c>
      <c r="E6849">
        <v>1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25">
      <c r="A6850" s="42">
        <v>46267</v>
      </c>
      <c r="B6850">
        <v>14</v>
      </c>
      <c r="C6850" t="s">
        <v>964</v>
      </c>
      <c r="D6850" t="s">
        <v>976</v>
      </c>
      <c r="E6850">
        <v>2270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25">
      <c r="A6851" s="42">
        <v>46266</v>
      </c>
      <c r="B6851">
        <v>9</v>
      </c>
      <c r="C6851" t="s">
        <v>999</v>
      </c>
      <c r="D6851" t="s">
        <v>971</v>
      </c>
      <c r="E6851">
        <v>1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25">
      <c r="A6852" s="42">
        <v>46267</v>
      </c>
      <c r="B6852">
        <v>13</v>
      </c>
      <c r="C6852" t="s">
        <v>966</v>
      </c>
      <c r="D6852" t="s">
        <v>973</v>
      </c>
      <c r="E6852">
        <v>8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25">
      <c r="A6853" s="42">
        <v>46276</v>
      </c>
      <c r="B6853">
        <v>9</v>
      </c>
      <c r="C6853" t="s">
        <v>960</v>
      </c>
      <c r="D6853" t="s">
        <v>965</v>
      </c>
      <c r="E6853">
        <v>51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25">
      <c r="A6854" s="42">
        <v>46275</v>
      </c>
      <c r="B6854">
        <v>8</v>
      </c>
      <c r="C6854" t="s">
        <v>1098</v>
      </c>
      <c r="D6854" t="s">
        <v>967</v>
      </c>
      <c r="E6854">
        <v>21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25">
      <c r="A6855" s="42">
        <v>46273</v>
      </c>
      <c r="B6855">
        <v>16</v>
      </c>
      <c r="C6855" t="s">
        <v>964</v>
      </c>
      <c r="D6855" t="s">
        <v>971</v>
      </c>
      <c r="E6855">
        <v>45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25">
      <c r="A6856" s="42">
        <v>46266</v>
      </c>
      <c r="B6856">
        <v>16</v>
      </c>
      <c r="C6856" t="s">
        <v>986</v>
      </c>
      <c r="D6856" t="s">
        <v>973</v>
      </c>
      <c r="E6856">
        <v>483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5">
      <c r="A6857" s="42">
        <v>46266</v>
      </c>
      <c r="B6857">
        <v>9</v>
      </c>
      <c r="C6857" t="s">
        <v>986</v>
      </c>
      <c r="D6857" t="s">
        <v>961</v>
      </c>
      <c r="E6857">
        <v>1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25">
      <c r="A6858" s="42">
        <v>46274</v>
      </c>
      <c r="B6858">
        <v>10</v>
      </c>
      <c r="C6858" t="s">
        <v>998</v>
      </c>
      <c r="D6858" t="s">
        <v>980</v>
      </c>
      <c r="E6858">
        <v>5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5">
      <c r="A6859" s="42">
        <v>46267</v>
      </c>
      <c r="B6859">
        <v>14</v>
      </c>
      <c r="C6859" t="s">
        <v>1098</v>
      </c>
      <c r="D6859" t="s">
        <v>969</v>
      </c>
      <c r="E6859">
        <v>3</v>
      </c>
      <c r="F6859">
        <v>3</v>
      </c>
      <c r="G6859">
        <v>0</v>
      </c>
      <c r="H6859">
        <v>0</v>
      </c>
      <c r="I6859">
        <v>0</v>
      </c>
      <c r="J6859">
        <v>0</v>
      </c>
    </row>
    <row r="6860" spans="1:10" x14ac:dyDescent="0.25">
      <c r="A6860" s="42">
        <v>46275</v>
      </c>
      <c r="B6860">
        <v>11</v>
      </c>
      <c r="C6860" t="s">
        <v>966</v>
      </c>
      <c r="D6860" t="s">
        <v>980</v>
      </c>
      <c r="E6860">
        <v>11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5">
      <c r="A6861" s="42">
        <v>46269</v>
      </c>
      <c r="B6861">
        <v>14</v>
      </c>
      <c r="C6861" t="s">
        <v>972</v>
      </c>
      <c r="D6861" t="s">
        <v>959</v>
      </c>
      <c r="E6861">
        <v>13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5">
      <c r="A6862" s="42">
        <v>46274</v>
      </c>
      <c r="B6862">
        <v>9</v>
      </c>
      <c r="C6862" t="s">
        <v>978</v>
      </c>
      <c r="D6862" t="s">
        <v>965</v>
      </c>
      <c r="E6862">
        <v>30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 s="42">
        <v>46266</v>
      </c>
      <c r="B6863">
        <v>15</v>
      </c>
      <c r="C6863" t="s">
        <v>962</v>
      </c>
      <c r="D6863" t="s">
        <v>970</v>
      </c>
      <c r="E6863">
        <v>12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5">
      <c r="A6864" s="42">
        <v>46276</v>
      </c>
      <c r="B6864">
        <v>12</v>
      </c>
      <c r="C6864" t="s">
        <v>966</v>
      </c>
      <c r="D6864" t="s">
        <v>963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5">
      <c r="A6865" s="42">
        <v>46268</v>
      </c>
      <c r="B6865">
        <v>10</v>
      </c>
      <c r="C6865" t="s">
        <v>958</v>
      </c>
      <c r="D6865" t="s">
        <v>973</v>
      </c>
      <c r="E6865">
        <v>183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25">
      <c r="A6866" s="42">
        <v>46276</v>
      </c>
      <c r="B6866">
        <v>15</v>
      </c>
      <c r="C6866" t="s">
        <v>1528</v>
      </c>
      <c r="D6866" t="s">
        <v>640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25">
      <c r="A6867" s="42">
        <v>46274</v>
      </c>
      <c r="B6867">
        <v>9</v>
      </c>
      <c r="C6867" t="s">
        <v>1098</v>
      </c>
      <c r="D6867" t="s">
        <v>976</v>
      </c>
      <c r="E6867">
        <v>387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 s="42">
        <v>46274</v>
      </c>
      <c r="B6868">
        <v>12</v>
      </c>
      <c r="C6868" t="s">
        <v>960</v>
      </c>
      <c r="D6868" t="s">
        <v>982</v>
      </c>
      <c r="E6868">
        <v>102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 s="42">
        <v>46276</v>
      </c>
      <c r="B6869">
        <v>14</v>
      </c>
      <c r="C6869" t="s">
        <v>986</v>
      </c>
      <c r="D6869" t="s">
        <v>971</v>
      </c>
      <c r="E6869">
        <v>37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 s="42">
        <v>46274</v>
      </c>
      <c r="B6870">
        <v>13</v>
      </c>
      <c r="C6870" t="s">
        <v>962</v>
      </c>
      <c r="D6870" t="s">
        <v>967</v>
      </c>
      <c r="E6870">
        <v>113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5">
      <c r="A6871" s="42">
        <v>46268</v>
      </c>
      <c r="B6871">
        <v>16</v>
      </c>
      <c r="C6871" t="s">
        <v>986</v>
      </c>
      <c r="D6871" t="s">
        <v>979</v>
      </c>
      <c r="E6871">
        <v>16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5">
      <c r="A6872" s="42">
        <v>46268</v>
      </c>
      <c r="B6872">
        <v>10</v>
      </c>
      <c r="C6872" t="s">
        <v>958</v>
      </c>
      <c r="D6872" t="s">
        <v>3</v>
      </c>
      <c r="E6872">
        <v>19</v>
      </c>
      <c r="F6872">
        <v>19</v>
      </c>
      <c r="G6872">
        <v>18</v>
      </c>
      <c r="H6872">
        <v>0</v>
      </c>
      <c r="I6872">
        <v>0</v>
      </c>
      <c r="J6872">
        <v>0</v>
      </c>
    </row>
    <row r="6873" spans="1:10" x14ac:dyDescent="0.25">
      <c r="A6873" s="42">
        <v>46274</v>
      </c>
      <c r="B6873">
        <v>10</v>
      </c>
      <c r="C6873" t="s">
        <v>972</v>
      </c>
      <c r="D6873" t="s">
        <v>982</v>
      </c>
      <c r="E6873">
        <v>183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25">
      <c r="A6874" s="42">
        <v>46266</v>
      </c>
      <c r="B6874">
        <v>15</v>
      </c>
      <c r="C6874" t="s">
        <v>986</v>
      </c>
      <c r="D6874" t="s">
        <v>3</v>
      </c>
      <c r="E6874">
        <v>19</v>
      </c>
      <c r="F6874">
        <v>19</v>
      </c>
      <c r="G6874">
        <v>11</v>
      </c>
      <c r="H6874">
        <v>4</v>
      </c>
      <c r="I6874">
        <v>0</v>
      </c>
      <c r="J6874">
        <v>0</v>
      </c>
    </row>
    <row r="6875" spans="1:10" x14ac:dyDescent="0.25">
      <c r="A6875" s="42">
        <v>46269</v>
      </c>
      <c r="B6875">
        <v>10</v>
      </c>
      <c r="C6875" t="s">
        <v>1000</v>
      </c>
      <c r="D6875" t="s">
        <v>982</v>
      </c>
      <c r="E6875">
        <v>166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25">
      <c r="A6876" s="42">
        <v>46273</v>
      </c>
      <c r="B6876">
        <v>12</v>
      </c>
      <c r="C6876" t="s">
        <v>964</v>
      </c>
      <c r="D6876" t="s">
        <v>959</v>
      </c>
      <c r="E6876">
        <v>232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5">
      <c r="A6877" s="42">
        <v>46276</v>
      </c>
      <c r="B6877">
        <v>9</v>
      </c>
      <c r="C6877" t="s">
        <v>986</v>
      </c>
      <c r="D6877" t="s">
        <v>640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25">
      <c r="A6878" s="42">
        <v>46274</v>
      </c>
      <c r="B6878">
        <v>11</v>
      </c>
      <c r="C6878" t="s">
        <v>1015</v>
      </c>
      <c r="D6878" t="s">
        <v>969</v>
      </c>
      <c r="E6878">
        <v>5</v>
      </c>
      <c r="F6878">
        <v>5</v>
      </c>
      <c r="G6878">
        <v>0</v>
      </c>
      <c r="H6878">
        <v>0</v>
      </c>
      <c r="I6878">
        <v>0</v>
      </c>
      <c r="J6878">
        <v>0</v>
      </c>
    </row>
    <row r="6879" spans="1:10" x14ac:dyDescent="0.25">
      <c r="A6879" s="42">
        <v>46274</v>
      </c>
      <c r="B6879">
        <v>17</v>
      </c>
      <c r="C6879" t="s">
        <v>968</v>
      </c>
      <c r="D6879" t="s">
        <v>970</v>
      </c>
      <c r="E6879">
        <v>2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25">
      <c r="A6880" s="42">
        <v>46275</v>
      </c>
      <c r="B6880">
        <v>9</v>
      </c>
      <c r="C6880" t="s">
        <v>962</v>
      </c>
      <c r="D6880" t="s">
        <v>980</v>
      </c>
      <c r="E6880">
        <v>12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25">
      <c r="A6881" s="42">
        <v>46267</v>
      </c>
      <c r="B6881">
        <v>10</v>
      </c>
      <c r="C6881" t="s">
        <v>999</v>
      </c>
      <c r="D6881" t="s">
        <v>959</v>
      </c>
      <c r="E6881">
        <v>52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25">
      <c r="A6882" s="42">
        <v>46267</v>
      </c>
      <c r="B6882">
        <v>14</v>
      </c>
      <c r="C6882" t="s">
        <v>1098</v>
      </c>
      <c r="D6882" t="s">
        <v>983</v>
      </c>
      <c r="E6882">
        <v>2</v>
      </c>
      <c r="F6882">
        <v>2</v>
      </c>
      <c r="G6882">
        <v>0</v>
      </c>
      <c r="H6882">
        <v>0</v>
      </c>
      <c r="I6882">
        <v>0</v>
      </c>
      <c r="J6882">
        <v>0</v>
      </c>
    </row>
    <row r="6883" spans="1:10" x14ac:dyDescent="0.25">
      <c r="A6883" s="42">
        <v>46266</v>
      </c>
      <c r="B6883">
        <v>13</v>
      </c>
      <c r="C6883" t="s">
        <v>1085</v>
      </c>
      <c r="D6883" t="s">
        <v>976</v>
      </c>
      <c r="E6883">
        <v>3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25">
      <c r="A6884" s="42">
        <v>46268</v>
      </c>
      <c r="B6884">
        <v>9</v>
      </c>
      <c r="C6884" t="s">
        <v>978</v>
      </c>
      <c r="D6884" t="s">
        <v>974</v>
      </c>
      <c r="E6884">
        <v>1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5">
      <c r="A6885" s="42">
        <v>46275</v>
      </c>
      <c r="B6885">
        <v>11</v>
      </c>
      <c r="C6885" t="s">
        <v>1015</v>
      </c>
      <c r="D6885" t="s">
        <v>959</v>
      </c>
      <c r="E6885">
        <v>205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5">
      <c r="A6886" s="42">
        <v>46276</v>
      </c>
      <c r="B6886">
        <v>16</v>
      </c>
      <c r="C6886" t="s">
        <v>968</v>
      </c>
      <c r="D6886" t="s">
        <v>971</v>
      </c>
      <c r="E6886">
        <v>19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 s="42">
        <v>46276</v>
      </c>
      <c r="B6887">
        <v>15</v>
      </c>
      <c r="C6887" t="s">
        <v>966</v>
      </c>
      <c r="D6887" t="s">
        <v>980</v>
      </c>
      <c r="E6887">
        <v>1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5">
      <c r="A6888" s="42">
        <v>46267</v>
      </c>
      <c r="B6888">
        <v>12</v>
      </c>
      <c r="C6888" t="s">
        <v>960</v>
      </c>
      <c r="D6888" t="s">
        <v>963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 s="42">
        <v>46268</v>
      </c>
      <c r="B6889">
        <v>10</v>
      </c>
      <c r="C6889" t="s">
        <v>978</v>
      </c>
      <c r="D6889" t="s">
        <v>976</v>
      </c>
      <c r="E6889">
        <v>858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25">
      <c r="A6890" s="42">
        <v>46273</v>
      </c>
      <c r="B6890">
        <v>8</v>
      </c>
      <c r="C6890" t="s">
        <v>986</v>
      </c>
      <c r="D6890" t="s">
        <v>973</v>
      </c>
      <c r="E6890">
        <v>86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25">
      <c r="A6891" s="42">
        <v>46275</v>
      </c>
      <c r="B6891">
        <v>11</v>
      </c>
      <c r="C6891" t="s">
        <v>1528</v>
      </c>
      <c r="D6891" t="s">
        <v>977</v>
      </c>
      <c r="E6891">
        <v>2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5">
      <c r="A6892" s="42">
        <v>46273</v>
      </c>
      <c r="B6892">
        <v>10</v>
      </c>
      <c r="C6892" t="s">
        <v>972</v>
      </c>
      <c r="D6892" t="s">
        <v>967</v>
      </c>
      <c r="E6892">
        <v>71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5">
      <c r="A6893" s="42">
        <v>46275</v>
      </c>
      <c r="B6893">
        <v>8</v>
      </c>
      <c r="C6893" t="s">
        <v>978</v>
      </c>
      <c r="D6893" t="s">
        <v>963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5">
      <c r="A6894" s="42">
        <v>46266</v>
      </c>
      <c r="B6894">
        <v>8</v>
      </c>
      <c r="C6894" t="s">
        <v>978</v>
      </c>
      <c r="D6894" t="s">
        <v>3</v>
      </c>
      <c r="E6894">
        <v>20</v>
      </c>
      <c r="F6894">
        <v>20</v>
      </c>
      <c r="G6894">
        <v>16</v>
      </c>
      <c r="H6894">
        <v>0</v>
      </c>
      <c r="I6894">
        <v>0</v>
      </c>
      <c r="J6894">
        <v>0</v>
      </c>
    </row>
    <row r="6895" spans="1:10" x14ac:dyDescent="0.25">
      <c r="A6895" s="42">
        <v>46268</v>
      </c>
      <c r="B6895">
        <v>15</v>
      </c>
      <c r="C6895" t="s">
        <v>958</v>
      </c>
      <c r="D6895" t="s">
        <v>963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5">
      <c r="A6896" s="42">
        <v>46276</v>
      </c>
      <c r="B6896">
        <v>8</v>
      </c>
      <c r="C6896" t="s">
        <v>1098</v>
      </c>
      <c r="D6896" t="s">
        <v>981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5">
      <c r="A6897" s="42">
        <v>46267</v>
      </c>
      <c r="B6897">
        <v>14</v>
      </c>
      <c r="C6897" t="s">
        <v>1001</v>
      </c>
      <c r="D6897" t="s">
        <v>971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25">
      <c r="A6898" s="42">
        <v>46276</v>
      </c>
      <c r="B6898">
        <v>8</v>
      </c>
      <c r="C6898" t="s">
        <v>966</v>
      </c>
      <c r="D6898" t="s">
        <v>981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5">
      <c r="A6899" s="42">
        <v>46268</v>
      </c>
      <c r="B6899">
        <v>16</v>
      </c>
      <c r="C6899" t="s">
        <v>978</v>
      </c>
      <c r="D6899" t="s">
        <v>982</v>
      </c>
      <c r="E6899">
        <v>42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25">
      <c r="A6900" s="42">
        <v>46274</v>
      </c>
      <c r="B6900">
        <v>10</v>
      </c>
      <c r="C6900" t="s">
        <v>960</v>
      </c>
      <c r="D6900" t="s">
        <v>963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25">
      <c r="A6901" s="42">
        <v>46276</v>
      </c>
      <c r="B6901">
        <v>10</v>
      </c>
      <c r="C6901" t="s">
        <v>1015</v>
      </c>
      <c r="D6901" t="s">
        <v>965</v>
      </c>
      <c r="E6901">
        <v>138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25">
      <c r="A6902" s="42">
        <v>46266</v>
      </c>
      <c r="B6902">
        <v>10</v>
      </c>
      <c r="C6902" t="s">
        <v>962</v>
      </c>
      <c r="D6902" t="s">
        <v>970</v>
      </c>
      <c r="E6902">
        <v>16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5">
      <c r="A6903" s="42">
        <v>46273</v>
      </c>
      <c r="B6903">
        <v>11</v>
      </c>
      <c r="C6903" t="s">
        <v>1015</v>
      </c>
      <c r="D6903" t="s">
        <v>967</v>
      </c>
      <c r="E6903">
        <v>39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25">
      <c r="A6904" s="42">
        <v>46276</v>
      </c>
      <c r="B6904">
        <v>11</v>
      </c>
      <c r="C6904" t="s">
        <v>978</v>
      </c>
      <c r="D6904" t="s">
        <v>970</v>
      </c>
      <c r="E6904">
        <v>32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5">
      <c r="A6905" s="42">
        <v>46275</v>
      </c>
      <c r="B6905">
        <v>11</v>
      </c>
      <c r="C6905" t="s">
        <v>966</v>
      </c>
      <c r="D6905" t="s">
        <v>975</v>
      </c>
      <c r="E6905">
        <v>3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5">
      <c r="A6906" s="42">
        <v>46266</v>
      </c>
      <c r="B6906">
        <v>10</v>
      </c>
      <c r="C6906" t="s">
        <v>1085</v>
      </c>
      <c r="D6906" t="s">
        <v>965</v>
      </c>
      <c r="E6906">
        <v>14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5">
      <c r="A6907" s="42">
        <v>46268</v>
      </c>
      <c r="B6907">
        <v>10</v>
      </c>
      <c r="C6907" t="s">
        <v>958</v>
      </c>
      <c r="D6907" t="s">
        <v>965</v>
      </c>
      <c r="E6907">
        <v>32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25">
      <c r="A6908" s="42">
        <v>46269</v>
      </c>
      <c r="B6908">
        <v>12</v>
      </c>
      <c r="C6908" t="s">
        <v>978</v>
      </c>
      <c r="D6908" t="s">
        <v>970</v>
      </c>
      <c r="E6908">
        <v>10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 s="42">
        <v>46274</v>
      </c>
      <c r="B6909">
        <v>16</v>
      </c>
      <c r="C6909" t="s">
        <v>968</v>
      </c>
      <c r="D6909" t="s">
        <v>965</v>
      </c>
      <c r="E6909">
        <v>14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 s="42">
        <v>46276</v>
      </c>
      <c r="B6910">
        <v>14</v>
      </c>
      <c r="C6910" t="s">
        <v>960</v>
      </c>
      <c r="D6910" t="s">
        <v>973</v>
      </c>
      <c r="E6910">
        <v>139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 s="42">
        <v>46275</v>
      </c>
      <c r="B6911">
        <v>14</v>
      </c>
      <c r="C6911" t="s">
        <v>986</v>
      </c>
      <c r="D6911" t="s">
        <v>963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 s="42">
        <v>46276</v>
      </c>
      <c r="B6912">
        <v>15</v>
      </c>
      <c r="C6912" t="s">
        <v>978</v>
      </c>
      <c r="D6912" t="s">
        <v>970</v>
      </c>
      <c r="E6912">
        <v>17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 s="42">
        <v>46276</v>
      </c>
      <c r="B6913">
        <v>12</v>
      </c>
      <c r="C6913" t="s">
        <v>1015</v>
      </c>
      <c r="D6913" t="s">
        <v>982</v>
      </c>
      <c r="E6913">
        <v>301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 s="42">
        <v>46267</v>
      </c>
      <c r="B6914">
        <v>11</v>
      </c>
      <c r="C6914" t="s">
        <v>958</v>
      </c>
      <c r="D6914" t="s">
        <v>982</v>
      </c>
      <c r="E6914">
        <v>272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 s="42">
        <v>46275</v>
      </c>
      <c r="B6915">
        <v>14</v>
      </c>
      <c r="C6915" t="s">
        <v>966</v>
      </c>
      <c r="D6915" t="s">
        <v>980</v>
      </c>
      <c r="E6915">
        <v>3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5">
      <c r="A6916" s="42">
        <v>46275</v>
      </c>
      <c r="B6916">
        <v>14</v>
      </c>
      <c r="C6916" t="s">
        <v>960</v>
      </c>
      <c r="D6916" t="s">
        <v>970</v>
      </c>
      <c r="E6916">
        <v>15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 s="42">
        <v>46267</v>
      </c>
      <c r="B6917">
        <v>11</v>
      </c>
      <c r="C6917" t="s">
        <v>999</v>
      </c>
      <c r="D6917" t="s">
        <v>965</v>
      </c>
      <c r="E6917">
        <v>6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5">
      <c r="A6918" s="42">
        <v>46269</v>
      </c>
      <c r="B6918">
        <v>10</v>
      </c>
      <c r="C6918" t="s">
        <v>1000</v>
      </c>
      <c r="D6918" t="s">
        <v>980</v>
      </c>
      <c r="E6918">
        <v>2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 s="42">
        <v>46275</v>
      </c>
      <c r="B6919">
        <v>11</v>
      </c>
      <c r="C6919" t="s">
        <v>966</v>
      </c>
      <c r="D6919" t="s">
        <v>971</v>
      </c>
      <c r="E6919">
        <v>20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5">
      <c r="A6920" s="42">
        <v>46266</v>
      </c>
      <c r="B6920">
        <v>11</v>
      </c>
      <c r="C6920" t="s">
        <v>958</v>
      </c>
      <c r="D6920" t="s">
        <v>982</v>
      </c>
      <c r="E6920">
        <v>243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25">
      <c r="A6921" s="42">
        <v>46275</v>
      </c>
      <c r="B6921">
        <v>9</v>
      </c>
      <c r="C6921" t="s">
        <v>966</v>
      </c>
      <c r="D6921" t="s">
        <v>982</v>
      </c>
      <c r="E6921">
        <v>441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25">
      <c r="A6922" s="42">
        <v>46269</v>
      </c>
      <c r="B6922">
        <v>15</v>
      </c>
      <c r="C6922" t="s">
        <v>958</v>
      </c>
      <c r="D6922" t="s">
        <v>969</v>
      </c>
      <c r="E6922">
        <v>2</v>
      </c>
      <c r="F6922">
        <v>2</v>
      </c>
      <c r="G6922">
        <v>0</v>
      </c>
      <c r="H6922">
        <v>0</v>
      </c>
      <c r="I6922">
        <v>0</v>
      </c>
      <c r="J6922">
        <v>0</v>
      </c>
    </row>
    <row r="6923" spans="1:10" x14ac:dyDescent="0.25">
      <c r="A6923" s="42">
        <v>46269</v>
      </c>
      <c r="B6923">
        <v>13</v>
      </c>
      <c r="C6923" t="s">
        <v>978</v>
      </c>
      <c r="D6923" t="s">
        <v>982</v>
      </c>
      <c r="E6923">
        <v>224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25">
      <c r="A6924" s="42">
        <v>46275</v>
      </c>
      <c r="B6924">
        <v>17</v>
      </c>
      <c r="C6924" t="s">
        <v>968</v>
      </c>
      <c r="D6924" t="s">
        <v>963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5">
      <c r="A6925" s="42">
        <v>46268</v>
      </c>
      <c r="B6925">
        <v>16</v>
      </c>
      <c r="C6925" t="s">
        <v>968</v>
      </c>
      <c r="D6925" t="s">
        <v>971</v>
      </c>
      <c r="E6925">
        <v>10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25">
      <c r="A6926" s="42">
        <v>46268</v>
      </c>
      <c r="B6926">
        <v>9</v>
      </c>
      <c r="C6926" t="s">
        <v>999</v>
      </c>
      <c r="D6926" t="s">
        <v>980</v>
      </c>
      <c r="E6926">
        <v>4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5">
      <c r="A6927" s="42">
        <v>46267</v>
      </c>
      <c r="B6927">
        <v>15</v>
      </c>
      <c r="C6927" t="s">
        <v>978</v>
      </c>
      <c r="D6927" t="s">
        <v>970</v>
      </c>
      <c r="E6927">
        <v>31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25">
      <c r="A6928" s="42">
        <v>46274</v>
      </c>
      <c r="B6928">
        <v>11</v>
      </c>
      <c r="C6928" t="s">
        <v>964</v>
      </c>
      <c r="D6928" t="s">
        <v>640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25">
      <c r="A6929" s="42">
        <v>46266</v>
      </c>
      <c r="B6929">
        <v>11</v>
      </c>
      <c r="C6929" t="s">
        <v>1098</v>
      </c>
      <c r="D6929" t="s">
        <v>973</v>
      </c>
      <c r="E6929">
        <v>93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5">
      <c r="A6930" s="42">
        <v>46275</v>
      </c>
      <c r="B6930">
        <v>10</v>
      </c>
      <c r="C6930" t="s">
        <v>998</v>
      </c>
      <c r="D6930" t="s">
        <v>965</v>
      </c>
      <c r="E6930">
        <v>39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5">
      <c r="A6931" s="42">
        <v>46273</v>
      </c>
      <c r="B6931">
        <v>8</v>
      </c>
      <c r="C6931" t="s">
        <v>1015</v>
      </c>
      <c r="D6931" t="s">
        <v>979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5">
      <c r="A6932" s="42">
        <v>46266</v>
      </c>
      <c r="B6932">
        <v>11</v>
      </c>
      <c r="C6932" t="s">
        <v>1001</v>
      </c>
      <c r="D6932" t="s">
        <v>967</v>
      </c>
      <c r="E6932">
        <v>54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 s="42">
        <v>46274</v>
      </c>
      <c r="B6933">
        <v>8</v>
      </c>
      <c r="C6933" t="s">
        <v>972</v>
      </c>
      <c r="D6933" t="s">
        <v>976</v>
      </c>
      <c r="E6933">
        <v>206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 s="42">
        <v>46268</v>
      </c>
      <c r="B6934">
        <v>14</v>
      </c>
      <c r="C6934" t="s">
        <v>998</v>
      </c>
      <c r="D6934" t="s">
        <v>640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 s="42">
        <v>46275</v>
      </c>
      <c r="B6935">
        <v>9</v>
      </c>
      <c r="C6935" t="s">
        <v>986</v>
      </c>
      <c r="D6935" t="s">
        <v>973</v>
      </c>
      <c r="E6935">
        <v>206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 s="42">
        <v>46274</v>
      </c>
      <c r="B6936">
        <v>10</v>
      </c>
      <c r="C6936" t="s">
        <v>962</v>
      </c>
      <c r="D6936" t="s">
        <v>640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 s="42">
        <v>46269</v>
      </c>
      <c r="B6937">
        <v>14</v>
      </c>
      <c r="C6937" t="s">
        <v>964</v>
      </c>
      <c r="D6937" t="s">
        <v>980</v>
      </c>
      <c r="E6937">
        <v>8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5">
      <c r="A6938" s="42">
        <v>46269</v>
      </c>
      <c r="B6938">
        <v>15</v>
      </c>
      <c r="C6938" t="s">
        <v>1000</v>
      </c>
      <c r="D6938" t="s">
        <v>965</v>
      </c>
      <c r="E6938">
        <v>2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 s="42">
        <v>46273</v>
      </c>
      <c r="B6939">
        <v>10</v>
      </c>
      <c r="C6939" t="s">
        <v>960</v>
      </c>
      <c r="D6939" t="s">
        <v>959</v>
      </c>
      <c r="E6939">
        <v>74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5">
      <c r="A6940" s="42">
        <v>46269</v>
      </c>
      <c r="B6940">
        <v>13</v>
      </c>
      <c r="C6940" t="s">
        <v>964</v>
      </c>
      <c r="D6940" t="s">
        <v>979</v>
      </c>
      <c r="E6940">
        <v>3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 s="42">
        <v>46268</v>
      </c>
      <c r="B6941">
        <v>14</v>
      </c>
      <c r="C6941" t="s">
        <v>998</v>
      </c>
      <c r="D6941" t="s">
        <v>973</v>
      </c>
      <c r="E6941">
        <v>9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5">
      <c r="A6942" s="42">
        <v>46274</v>
      </c>
      <c r="B6942">
        <v>16</v>
      </c>
      <c r="C6942" t="s">
        <v>958</v>
      </c>
      <c r="D6942" t="s">
        <v>640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 s="42">
        <v>46273</v>
      </c>
      <c r="B6943">
        <v>14</v>
      </c>
      <c r="C6943" t="s">
        <v>960</v>
      </c>
      <c r="D6943" t="s">
        <v>981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5">
      <c r="A6944" s="42">
        <v>46275</v>
      </c>
      <c r="B6944">
        <v>16</v>
      </c>
      <c r="C6944" t="s">
        <v>966</v>
      </c>
      <c r="D6944" t="s">
        <v>967</v>
      </c>
      <c r="E6944">
        <v>267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5">
      <c r="A6945" s="42">
        <v>46274</v>
      </c>
      <c r="B6945">
        <v>10</v>
      </c>
      <c r="C6945" t="s">
        <v>960</v>
      </c>
      <c r="D6945" t="s">
        <v>965</v>
      </c>
      <c r="E6945">
        <v>25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25">
      <c r="A6946" s="42">
        <v>46274</v>
      </c>
      <c r="B6946">
        <v>12</v>
      </c>
      <c r="C6946" t="s">
        <v>972</v>
      </c>
      <c r="D6946" t="s">
        <v>969</v>
      </c>
      <c r="E6946">
        <v>2</v>
      </c>
      <c r="F6946">
        <v>2</v>
      </c>
      <c r="G6946">
        <v>0</v>
      </c>
      <c r="H6946">
        <v>0</v>
      </c>
      <c r="I6946">
        <v>0</v>
      </c>
      <c r="J6946">
        <v>0</v>
      </c>
    </row>
    <row r="6947" spans="1:10" x14ac:dyDescent="0.25">
      <c r="A6947" s="42">
        <v>46268</v>
      </c>
      <c r="B6947">
        <v>13</v>
      </c>
      <c r="C6947" t="s">
        <v>958</v>
      </c>
      <c r="D6947" t="s">
        <v>977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5">
      <c r="A6948" s="42">
        <v>46268</v>
      </c>
      <c r="B6948">
        <v>12</v>
      </c>
      <c r="C6948" t="s">
        <v>972</v>
      </c>
      <c r="D6948" t="s">
        <v>970</v>
      </c>
      <c r="E6948">
        <v>8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5">
      <c r="A6949" s="42">
        <v>46266</v>
      </c>
      <c r="B6949">
        <v>12</v>
      </c>
      <c r="C6949" t="s">
        <v>1085</v>
      </c>
      <c r="D6949" t="s">
        <v>973</v>
      </c>
      <c r="E6949">
        <v>83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25">
      <c r="A6950" s="42">
        <v>46276</v>
      </c>
      <c r="B6950">
        <v>8</v>
      </c>
      <c r="C6950" t="s">
        <v>960</v>
      </c>
      <c r="D6950" t="s">
        <v>981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5">
      <c r="A6951" s="42">
        <v>46267</v>
      </c>
      <c r="B6951">
        <v>14</v>
      </c>
      <c r="C6951" t="s">
        <v>1085</v>
      </c>
      <c r="D6951" t="s">
        <v>959</v>
      </c>
      <c r="E6951">
        <v>29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5">
      <c r="A6952" s="42">
        <v>46276</v>
      </c>
      <c r="B6952">
        <v>15</v>
      </c>
      <c r="C6952" t="s">
        <v>962</v>
      </c>
      <c r="D6952" t="s">
        <v>963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5">
      <c r="A6953" s="42">
        <v>46276</v>
      </c>
      <c r="B6953">
        <v>16</v>
      </c>
      <c r="C6953" t="s">
        <v>964</v>
      </c>
      <c r="D6953" t="s">
        <v>975</v>
      </c>
      <c r="E6953">
        <v>4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5">
      <c r="A6954" s="42">
        <v>46273</v>
      </c>
      <c r="B6954">
        <v>10</v>
      </c>
      <c r="C6954" t="s">
        <v>998</v>
      </c>
      <c r="D6954" t="s">
        <v>975</v>
      </c>
      <c r="E6954">
        <v>2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25">
      <c r="A6955" s="42">
        <v>46267</v>
      </c>
      <c r="B6955">
        <v>12</v>
      </c>
      <c r="C6955" t="s">
        <v>966</v>
      </c>
      <c r="D6955" t="s">
        <v>980</v>
      </c>
      <c r="E6955">
        <v>8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5">
      <c r="A6956" s="42">
        <v>46276</v>
      </c>
      <c r="B6956">
        <v>16</v>
      </c>
      <c r="C6956" t="s">
        <v>978</v>
      </c>
      <c r="D6956" t="s">
        <v>959</v>
      </c>
      <c r="E6956">
        <v>189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 s="42">
        <v>46275</v>
      </c>
      <c r="B6957">
        <v>14</v>
      </c>
      <c r="C6957" t="s">
        <v>966</v>
      </c>
      <c r="D6957" t="s">
        <v>965</v>
      </c>
      <c r="E6957">
        <v>66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 s="42">
        <v>46274</v>
      </c>
      <c r="B6958">
        <v>11</v>
      </c>
      <c r="C6958" t="s">
        <v>1000</v>
      </c>
      <c r="D6958" t="s">
        <v>965</v>
      </c>
      <c r="E6958">
        <v>69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 s="42">
        <v>46266</v>
      </c>
      <c r="B6959">
        <v>16</v>
      </c>
      <c r="C6959" t="s">
        <v>978</v>
      </c>
      <c r="D6959" t="s">
        <v>979</v>
      </c>
      <c r="E6959">
        <v>7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 s="42">
        <v>46275</v>
      </c>
      <c r="B6960">
        <v>16</v>
      </c>
      <c r="C6960" t="s">
        <v>958</v>
      </c>
      <c r="D6960" t="s">
        <v>982</v>
      </c>
      <c r="E6960">
        <v>584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 s="42">
        <v>46276</v>
      </c>
      <c r="B6961">
        <v>9</v>
      </c>
      <c r="C6961" t="s">
        <v>960</v>
      </c>
      <c r="D6961" t="s">
        <v>982</v>
      </c>
      <c r="E6961">
        <v>268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 s="42">
        <v>46275</v>
      </c>
      <c r="B6962">
        <v>16</v>
      </c>
      <c r="C6962" t="s">
        <v>1000</v>
      </c>
      <c r="D6962" t="s">
        <v>963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 s="42">
        <v>46268</v>
      </c>
      <c r="B6963">
        <v>9</v>
      </c>
      <c r="C6963" t="s">
        <v>958</v>
      </c>
      <c r="D6963" t="s">
        <v>977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 s="42">
        <v>46274</v>
      </c>
      <c r="B6964">
        <v>9</v>
      </c>
      <c r="C6964" t="s">
        <v>972</v>
      </c>
      <c r="D6964" t="s">
        <v>976</v>
      </c>
      <c r="E6964">
        <v>421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 s="42">
        <v>46274</v>
      </c>
      <c r="B6965">
        <v>12</v>
      </c>
      <c r="C6965" t="s">
        <v>1015</v>
      </c>
      <c r="D6965" t="s">
        <v>961</v>
      </c>
      <c r="E6965">
        <v>9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 s="42">
        <v>46275</v>
      </c>
      <c r="B6966">
        <v>8</v>
      </c>
      <c r="C6966" t="s">
        <v>986</v>
      </c>
      <c r="D6966" t="s">
        <v>970</v>
      </c>
      <c r="E6966">
        <v>6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 s="42">
        <v>46274</v>
      </c>
      <c r="B6967">
        <v>10</v>
      </c>
      <c r="C6967" t="s">
        <v>966</v>
      </c>
      <c r="D6967" t="s">
        <v>975</v>
      </c>
      <c r="E6967">
        <v>6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 s="42">
        <v>46268</v>
      </c>
      <c r="B6968">
        <v>14</v>
      </c>
      <c r="C6968" t="s">
        <v>1098</v>
      </c>
      <c r="D6968" t="s">
        <v>979</v>
      </c>
      <c r="E6968">
        <v>16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5">
      <c r="A6969" s="42">
        <v>46275</v>
      </c>
      <c r="B6969">
        <v>10</v>
      </c>
      <c r="C6969" t="s">
        <v>960</v>
      </c>
      <c r="D6969" t="s">
        <v>961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25">
      <c r="A6970" s="42">
        <v>46273</v>
      </c>
      <c r="B6970">
        <v>15</v>
      </c>
      <c r="C6970" t="s">
        <v>966</v>
      </c>
      <c r="D6970" t="s">
        <v>977</v>
      </c>
      <c r="E6970">
        <v>8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5">
      <c r="A6971" s="42">
        <v>46269</v>
      </c>
      <c r="B6971">
        <v>9</v>
      </c>
      <c r="C6971" t="s">
        <v>978</v>
      </c>
      <c r="D6971" t="s">
        <v>977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5">
      <c r="A6972" s="42">
        <v>46275</v>
      </c>
      <c r="B6972">
        <v>11</v>
      </c>
      <c r="C6972" t="s">
        <v>960</v>
      </c>
      <c r="D6972" t="s">
        <v>967</v>
      </c>
      <c r="E6972">
        <v>127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 s="42">
        <v>46268</v>
      </c>
      <c r="B6973">
        <v>9</v>
      </c>
      <c r="C6973" t="s">
        <v>1001</v>
      </c>
      <c r="D6973" t="s">
        <v>640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5">
      <c r="A6974" s="42">
        <v>46273</v>
      </c>
      <c r="B6974">
        <v>9</v>
      </c>
      <c r="C6974" t="s">
        <v>962</v>
      </c>
      <c r="D6974" t="s">
        <v>975</v>
      </c>
      <c r="E6974">
        <v>2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 s="42">
        <v>46269</v>
      </c>
      <c r="B6975">
        <v>8</v>
      </c>
      <c r="C6975" t="s">
        <v>986</v>
      </c>
      <c r="D6975" t="s">
        <v>973</v>
      </c>
      <c r="E6975">
        <v>38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5">
      <c r="A6976" s="42">
        <v>46266</v>
      </c>
      <c r="B6976">
        <v>15</v>
      </c>
      <c r="C6976" t="s">
        <v>958</v>
      </c>
      <c r="D6976" t="s">
        <v>977</v>
      </c>
      <c r="E6976">
        <v>8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 s="42">
        <v>46267</v>
      </c>
      <c r="B6977">
        <v>14</v>
      </c>
      <c r="C6977" t="s">
        <v>1085</v>
      </c>
      <c r="D6977" t="s">
        <v>970</v>
      </c>
      <c r="E6977">
        <v>1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5">
      <c r="A6978" s="42">
        <v>46273</v>
      </c>
      <c r="B6978">
        <v>9</v>
      </c>
      <c r="C6978" t="s">
        <v>958</v>
      </c>
      <c r="D6978" t="s">
        <v>970</v>
      </c>
      <c r="E6978">
        <v>13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5">
      <c r="A6979" s="42">
        <v>46275</v>
      </c>
      <c r="B6979">
        <v>9</v>
      </c>
      <c r="C6979" t="s">
        <v>964</v>
      </c>
      <c r="D6979" t="s">
        <v>976</v>
      </c>
      <c r="E6979">
        <v>1660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25">
      <c r="A6980" s="42">
        <v>46267</v>
      </c>
      <c r="B6980">
        <v>8</v>
      </c>
      <c r="C6980" t="s">
        <v>998</v>
      </c>
      <c r="D6980" t="s">
        <v>977</v>
      </c>
      <c r="E6980">
        <v>1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 s="42">
        <v>46276</v>
      </c>
      <c r="B6981">
        <v>14</v>
      </c>
      <c r="C6981" t="s">
        <v>1015</v>
      </c>
      <c r="D6981" t="s">
        <v>961</v>
      </c>
      <c r="E6981">
        <v>4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5">
      <c r="A6982" s="42">
        <v>46276</v>
      </c>
      <c r="B6982">
        <v>16</v>
      </c>
      <c r="C6982" t="s">
        <v>986</v>
      </c>
      <c r="D6982" t="s">
        <v>963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 s="42">
        <v>46266</v>
      </c>
      <c r="B6983">
        <v>9</v>
      </c>
      <c r="C6983" t="s">
        <v>1085</v>
      </c>
      <c r="D6983" t="s">
        <v>961</v>
      </c>
      <c r="E6983">
        <v>3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5">
      <c r="A6984" s="42">
        <v>46268</v>
      </c>
      <c r="B6984">
        <v>14</v>
      </c>
      <c r="C6984" t="s">
        <v>986</v>
      </c>
      <c r="D6984" t="s">
        <v>977</v>
      </c>
      <c r="E6984">
        <v>18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 s="42">
        <v>46266</v>
      </c>
      <c r="B6985">
        <v>10</v>
      </c>
      <c r="C6985" t="s">
        <v>972</v>
      </c>
      <c r="D6985" t="s">
        <v>976</v>
      </c>
      <c r="E6985">
        <v>133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5">
      <c r="A6986" s="42">
        <v>46266</v>
      </c>
      <c r="B6986">
        <v>12</v>
      </c>
      <c r="C6986" t="s">
        <v>960</v>
      </c>
      <c r="D6986" t="s">
        <v>969</v>
      </c>
      <c r="E6986">
        <v>3</v>
      </c>
      <c r="F6986">
        <v>3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 s="42">
        <v>46275</v>
      </c>
      <c r="B6987">
        <v>13</v>
      </c>
      <c r="C6987" t="s">
        <v>960</v>
      </c>
      <c r="D6987" t="s">
        <v>973</v>
      </c>
      <c r="E6987">
        <v>91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5">
      <c r="A6988" s="42">
        <v>46267</v>
      </c>
      <c r="B6988">
        <v>9</v>
      </c>
      <c r="C6988" t="s">
        <v>978</v>
      </c>
      <c r="D6988" t="s">
        <v>973</v>
      </c>
      <c r="E6988">
        <v>169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 s="42">
        <v>46267</v>
      </c>
      <c r="B6989">
        <v>11</v>
      </c>
      <c r="C6989" t="s">
        <v>978</v>
      </c>
      <c r="D6989" t="s">
        <v>976</v>
      </c>
      <c r="E6989">
        <v>1130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5">
      <c r="A6990" s="42">
        <v>46273</v>
      </c>
      <c r="B6990">
        <v>9</v>
      </c>
      <c r="C6990" t="s">
        <v>1000</v>
      </c>
      <c r="D6990" t="s">
        <v>974</v>
      </c>
      <c r="E6990">
        <v>1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 s="42">
        <v>46274</v>
      </c>
      <c r="B6991">
        <v>16</v>
      </c>
      <c r="C6991" t="s">
        <v>1015</v>
      </c>
      <c r="D6991" t="s">
        <v>977</v>
      </c>
      <c r="E6991">
        <v>3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5">
      <c r="A6992" s="42">
        <v>46276</v>
      </c>
      <c r="B6992">
        <v>11</v>
      </c>
      <c r="C6992" t="s">
        <v>972</v>
      </c>
      <c r="D6992" t="s">
        <v>982</v>
      </c>
      <c r="E6992">
        <v>60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5">
      <c r="A6993" s="42">
        <v>46268</v>
      </c>
      <c r="B6993">
        <v>9</v>
      </c>
      <c r="C6993" t="s">
        <v>999</v>
      </c>
      <c r="D6993" t="s">
        <v>969</v>
      </c>
      <c r="E6993">
        <v>1</v>
      </c>
      <c r="F6993">
        <v>1</v>
      </c>
      <c r="G6993">
        <v>0</v>
      </c>
      <c r="H6993">
        <v>0</v>
      </c>
      <c r="I6993">
        <v>0</v>
      </c>
      <c r="J6993">
        <v>0</v>
      </c>
    </row>
    <row r="6994" spans="1:10" x14ac:dyDescent="0.25">
      <c r="A6994" s="42">
        <v>46269</v>
      </c>
      <c r="B6994">
        <v>12</v>
      </c>
      <c r="C6994" t="s">
        <v>986</v>
      </c>
      <c r="D6994" t="s">
        <v>640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5">
      <c r="A6995" s="42">
        <v>46273</v>
      </c>
      <c r="B6995">
        <v>14</v>
      </c>
      <c r="C6995" t="s">
        <v>960</v>
      </c>
      <c r="D6995" t="s">
        <v>969</v>
      </c>
      <c r="E6995">
        <v>3</v>
      </c>
      <c r="F6995">
        <v>3</v>
      </c>
      <c r="G6995">
        <v>0</v>
      </c>
      <c r="H6995">
        <v>0</v>
      </c>
      <c r="I6995">
        <v>0</v>
      </c>
      <c r="J6995">
        <v>0</v>
      </c>
    </row>
    <row r="6996" spans="1:10" x14ac:dyDescent="0.25">
      <c r="A6996" s="42">
        <v>46269</v>
      </c>
      <c r="B6996">
        <v>9</v>
      </c>
      <c r="C6996" t="s">
        <v>962</v>
      </c>
      <c r="D6996" t="s">
        <v>976</v>
      </c>
      <c r="E6996">
        <v>311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5">
      <c r="A6997" s="42">
        <v>46268</v>
      </c>
      <c r="B6997">
        <v>12</v>
      </c>
      <c r="C6997" t="s">
        <v>972</v>
      </c>
      <c r="D6997" t="s">
        <v>980</v>
      </c>
      <c r="E6997">
        <v>3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5">
      <c r="A6998" s="42">
        <v>46274</v>
      </c>
      <c r="B6998">
        <v>8</v>
      </c>
      <c r="C6998" t="s">
        <v>960</v>
      </c>
      <c r="D6998" t="s">
        <v>980</v>
      </c>
      <c r="E6998">
        <v>6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5">
      <c r="A6999" s="42">
        <v>46275</v>
      </c>
      <c r="B6999">
        <v>11</v>
      </c>
      <c r="C6999" t="s">
        <v>962</v>
      </c>
      <c r="D6999" t="s">
        <v>967</v>
      </c>
      <c r="E6999">
        <v>188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5">
      <c r="A7000" s="42">
        <v>46274</v>
      </c>
      <c r="B7000">
        <v>14</v>
      </c>
      <c r="C7000" t="s">
        <v>966</v>
      </c>
      <c r="D7000" t="s">
        <v>971</v>
      </c>
      <c r="E7000">
        <v>29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5">
      <c r="A7001" s="42">
        <v>46273</v>
      </c>
      <c r="B7001">
        <v>15</v>
      </c>
      <c r="C7001" t="s">
        <v>960</v>
      </c>
      <c r="D7001" t="s">
        <v>976</v>
      </c>
      <c r="E7001">
        <v>245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 s="42">
        <v>46275</v>
      </c>
      <c r="B7002">
        <v>14</v>
      </c>
      <c r="C7002" t="s">
        <v>962</v>
      </c>
      <c r="D7002" t="s">
        <v>965</v>
      </c>
      <c r="E7002">
        <v>67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5">
      <c r="A7003" s="42">
        <v>46274</v>
      </c>
      <c r="B7003">
        <v>10</v>
      </c>
      <c r="C7003" t="s">
        <v>1015</v>
      </c>
      <c r="D7003" t="s">
        <v>959</v>
      </c>
      <c r="E7003">
        <v>185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 s="42">
        <v>46269</v>
      </c>
      <c r="B7004">
        <v>8</v>
      </c>
      <c r="C7004" t="s">
        <v>966</v>
      </c>
      <c r="D7004" t="s">
        <v>976</v>
      </c>
      <c r="E7004">
        <v>660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 s="42">
        <v>46266</v>
      </c>
      <c r="B7005">
        <v>12</v>
      </c>
      <c r="C7005" t="s">
        <v>964</v>
      </c>
      <c r="D7005" t="s">
        <v>959</v>
      </c>
      <c r="E7005">
        <v>87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 s="42">
        <v>46274</v>
      </c>
      <c r="B7006">
        <v>11</v>
      </c>
      <c r="C7006" t="s">
        <v>1528</v>
      </c>
      <c r="D7006" t="s">
        <v>976</v>
      </c>
      <c r="E7006">
        <v>107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 s="42">
        <v>46266</v>
      </c>
      <c r="B7007">
        <v>15</v>
      </c>
      <c r="C7007" t="s">
        <v>966</v>
      </c>
      <c r="D7007" t="s">
        <v>980</v>
      </c>
      <c r="E7007">
        <v>16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 s="42">
        <v>46276</v>
      </c>
      <c r="B7008">
        <v>11</v>
      </c>
      <c r="C7008" t="s">
        <v>972</v>
      </c>
      <c r="D7008" t="s">
        <v>967</v>
      </c>
      <c r="E7008">
        <v>20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 s="42">
        <v>46275</v>
      </c>
      <c r="B7009">
        <v>15</v>
      </c>
      <c r="C7009" t="s">
        <v>960</v>
      </c>
      <c r="D7009" t="s">
        <v>977</v>
      </c>
      <c r="E7009">
        <v>2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 s="42">
        <v>46269</v>
      </c>
      <c r="B7010">
        <v>9</v>
      </c>
      <c r="C7010" t="s">
        <v>964</v>
      </c>
      <c r="D7010" t="s">
        <v>971</v>
      </c>
      <c r="E7010">
        <v>1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 s="42">
        <v>46269</v>
      </c>
      <c r="B7011">
        <v>12</v>
      </c>
      <c r="C7011" t="s">
        <v>986</v>
      </c>
      <c r="D7011" t="s">
        <v>963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 s="42">
        <v>46267</v>
      </c>
      <c r="B7012">
        <v>10</v>
      </c>
      <c r="C7012" t="s">
        <v>958</v>
      </c>
      <c r="D7012" t="s">
        <v>980</v>
      </c>
      <c r="E7012">
        <v>5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 s="42">
        <v>46268</v>
      </c>
      <c r="B7013">
        <v>10</v>
      </c>
      <c r="C7013" t="s">
        <v>964</v>
      </c>
      <c r="D7013" t="s">
        <v>970</v>
      </c>
      <c r="E7013">
        <v>24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 s="42">
        <v>46273</v>
      </c>
      <c r="B7014">
        <v>14</v>
      </c>
      <c r="C7014" t="s">
        <v>998</v>
      </c>
      <c r="D7014" t="s">
        <v>981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 s="42">
        <v>46268</v>
      </c>
      <c r="B7015">
        <v>11</v>
      </c>
      <c r="C7015" t="s">
        <v>1000</v>
      </c>
      <c r="D7015" t="s">
        <v>971</v>
      </c>
      <c r="E7015">
        <v>2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 s="42">
        <v>46266</v>
      </c>
      <c r="B7016">
        <v>14</v>
      </c>
      <c r="C7016" t="s">
        <v>966</v>
      </c>
      <c r="D7016" t="s">
        <v>971</v>
      </c>
      <c r="E7016">
        <v>1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5">
      <c r="A7017" s="42">
        <v>46268</v>
      </c>
      <c r="B7017">
        <v>13</v>
      </c>
      <c r="C7017" t="s">
        <v>968</v>
      </c>
      <c r="D7017" t="s">
        <v>977</v>
      </c>
      <c r="E7017">
        <v>3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25">
      <c r="A7018" s="42">
        <v>46269</v>
      </c>
      <c r="B7018">
        <v>11</v>
      </c>
      <c r="C7018" t="s">
        <v>972</v>
      </c>
      <c r="D7018" t="s">
        <v>970</v>
      </c>
      <c r="E7018">
        <v>4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25">
      <c r="A7019" s="42">
        <v>46276</v>
      </c>
      <c r="B7019">
        <v>13</v>
      </c>
      <c r="C7019" t="s">
        <v>1015</v>
      </c>
      <c r="D7019" t="s">
        <v>640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5">
      <c r="A7020" s="42">
        <v>46273</v>
      </c>
      <c r="B7020">
        <v>16</v>
      </c>
      <c r="C7020" t="s">
        <v>1015</v>
      </c>
      <c r="D7020" t="s">
        <v>983</v>
      </c>
      <c r="E7020">
        <v>1</v>
      </c>
      <c r="F7020">
        <v>1</v>
      </c>
      <c r="G7020">
        <v>0</v>
      </c>
      <c r="H7020">
        <v>0</v>
      </c>
      <c r="I7020">
        <v>0</v>
      </c>
      <c r="J7020">
        <v>0</v>
      </c>
    </row>
    <row r="7021" spans="1:10" x14ac:dyDescent="0.25">
      <c r="A7021" s="42">
        <v>46274</v>
      </c>
      <c r="B7021">
        <v>8</v>
      </c>
      <c r="C7021" t="s">
        <v>972</v>
      </c>
      <c r="D7021" t="s">
        <v>640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5">
      <c r="A7022" s="42">
        <v>46273</v>
      </c>
      <c r="B7022">
        <v>16</v>
      </c>
      <c r="C7022" t="s">
        <v>1015</v>
      </c>
      <c r="D7022" t="s">
        <v>973</v>
      </c>
      <c r="E7022">
        <v>74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5">
      <c r="A7023" s="42">
        <v>46276</v>
      </c>
      <c r="B7023">
        <v>13</v>
      </c>
      <c r="C7023" t="s">
        <v>968</v>
      </c>
      <c r="D7023" t="s">
        <v>973</v>
      </c>
      <c r="E7023">
        <v>61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5">
      <c r="A7024" s="42">
        <v>46267</v>
      </c>
      <c r="B7024">
        <v>8</v>
      </c>
      <c r="C7024" t="s">
        <v>1015</v>
      </c>
      <c r="D7024" t="s">
        <v>980</v>
      </c>
      <c r="E7024">
        <v>1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5">
      <c r="A7025" s="42">
        <v>46266</v>
      </c>
      <c r="B7025">
        <v>14</v>
      </c>
      <c r="C7025" t="s">
        <v>1085</v>
      </c>
      <c r="D7025" t="s">
        <v>982</v>
      </c>
      <c r="E7025">
        <v>34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5">
      <c r="A7026" s="42">
        <v>46266</v>
      </c>
      <c r="B7026">
        <v>16</v>
      </c>
      <c r="C7026" t="s">
        <v>964</v>
      </c>
      <c r="D7026" t="s">
        <v>963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 s="42">
        <v>46276</v>
      </c>
      <c r="B7027">
        <v>16</v>
      </c>
      <c r="C7027" t="s">
        <v>986</v>
      </c>
      <c r="D7027" t="s">
        <v>971</v>
      </c>
      <c r="E7027">
        <v>27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 s="42">
        <v>46268</v>
      </c>
      <c r="B7028">
        <v>8</v>
      </c>
      <c r="C7028" t="s">
        <v>1015</v>
      </c>
      <c r="D7028" t="s">
        <v>976</v>
      </c>
      <c r="E7028">
        <v>48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 s="42">
        <v>46276</v>
      </c>
      <c r="B7029">
        <v>9</v>
      </c>
      <c r="C7029" t="s">
        <v>1000</v>
      </c>
      <c r="D7029" t="s">
        <v>963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 s="42">
        <v>46268</v>
      </c>
      <c r="B7030">
        <v>10</v>
      </c>
      <c r="C7030" t="s">
        <v>964</v>
      </c>
      <c r="D7030" t="s">
        <v>980</v>
      </c>
      <c r="E7030">
        <v>15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 s="42">
        <v>46275</v>
      </c>
      <c r="B7031">
        <v>8</v>
      </c>
      <c r="C7031" t="s">
        <v>966</v>
      </c>
      <c r="D7031" t="s">
        <v>976</v>
      </c>
      <c r="E7031">
        <v>307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 s="42">
        <v>46269</v>
      </c>
      <c r="B7032">
        <v>15</v>
      </c>
      <c r="C7032" t="s">
        <v>1098</v>
      </c>
      <c r="D7032" t="s">
        <v>3</v>
      </c>
      <c r="E7032">
        <v>6</v>
      </c>
      <c r="F7032">
        <v>6</v>
      </c>
      <c r="G7032">
        <v>4</v>
      </c>
      <c r="H7032">
        <v>0</v>
      </c>
      <c r="I7032">
        <v>0</v>
      </c>
      <c r="J7032">
        <v>0</v>
      </c>
    </row>
    <row r="7033" spans="1:10" x14ac:dyDescent="0.25">
      <c r="A7033" s="42">
        <v>46268</v>
      </c>
      <c r="B7033">
        <v>16</v>
      </c>
      <c r="C7033" t="s">
        <v>986</v>
      </c>
      <c r="D7033" t="s">
        <v>965</v>
      </c>
      <c r="E7033">
        <v>82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5">
      <c r="A7034" s="42">
        <v>46273</v>
      </c>
      <c r="B7034">
        <v>9</v>
      </c>
      <c r="C7034" t="s">
        <v>1015</v>
      </c>
      <c r="D7034" t="s">
        <v>967</v>
      </c>
      <c r="E7034">
        <v>33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 s="42">
        <v>46268</v>
      </c>
      <c r="B7035">
        <v>15</v>
      </c>
      <c r="C7035" t="s">
        <v>1098</v>
      </c>
      <c r="D7035" t="s">
        <v>979</v>
      </c>
      <c r="E7035">
        <v>15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5">
      <c r="A7036" s="42">
        <v>46269</v>
      </c>
      <c r="B7036">
        <v>11</v>
      </c>
      <c r="C7036" t="s">
        <v>986</v>
      </c>
      <c r="D7036" t="s">
        <v>970</v>
      </c>
      <c r="E7036">
        <v>17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 s="42">
        <v>46267</v>
      </c>
      <c r="B7037">
        <v>15</v>
      </c>
      <c r="C7037" t="s">
        <v>958</v>
      </c>
      <c r="D7037" t="s">
        <v>977</v>
      </c>
      <c r="E7037">
        <v>4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5">
      <c r="A7038" s="42">
        <v>46275</v>
      </c>
      <c r="B7038">
        <v>16</v>
      </c>
      <c r="C7038" t="s">
        <v>972</v>
      </c>
      <c r="D7038" t="s">
        <v>961</v>
      </c>
      <c r="E7038">
        <v>1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 s="42">
        <v>46267</v>
      </c>
      <c r="B7039">
        <v>11</v>
      </c>
      <c r="C7039" t="s">
        <v>966</v>
      </c>
      <c r="D7039" t="s">
        <v>982</v>
      </c>
      <c r="E7039">
        <v>215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5">
      <c r="A7040" s="42">
        <v>46267</v>
      </c>
      <c r="B7040">
        <v>11</v>
      </c>
      <c r="C7040" t="s">
        <v>1085</v>
      </c>
      <c r="D7040" t="s">
        <v>970</v>
      </c>
      <c r="E7040">
        <v>7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5">
      <c r="A7041" s="42">
        <v>46267</v>
      </c>
      <c r="B7041">
        <v>8</v>
      </c>
      <c r="C7041" t="s">
        <v>1098</v>
      </c>
      <c r="D7041" t="s">
        <v>982</v>
      </c>
      <c r="E7041">
        <v>48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25">
      <c r="A7042" s="42">
        <v>46276</v>
      </c>
      <c r="B7042">
        <v>9</v>
      </c>
      <c r="C7042" t="s">
        <v>958</v>
      </c>
      <c r="D7042" t="s">
        <v>980</v>
      </c>
      <c r="E7042">
        <v>2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 s="42">
        <v>46273</v>
      </c>
      <c r="B7043">
        <v>12</v>
      </c>
      <c r="C7043" t="s">
        <v>962</v>
      </c>
      <c r="D7043" t="s">
        <v>970</v>
      </c>
      <c r="E7043">
        <v>8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25">
      <c r="A7044" s="42">
        <v>46274</v>
      </c>
      <c r="B7044">
        <v>14</v>
      </c>
      <c r="C7044" t="s">
        <v>960</v>
      </c>
      <c r="D7044" t="s">
        <v>970</v>
      </c>
      <c r="E7044">
        <v>22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5">
      <c r="A7045" s="42">
        <v>46276</v>
      </c>
      <c r="B7045">
        <v>13</v>
      </c>
      <c r="C7045" t="s">
        <v>964</v>
      </c>
      <c r="D7045" t="s">
        <v>965</v>
      </c>
      <c r="E7045">
        <v>1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 s="42">
        <v>46273</v>
      </c>
      <c r="B7046">
        <v>16</v>
      </c>
      <c r="C7046" t="s">
        <v>960</v>
      </c>
      <c r="D7046" t="s">
        <v>640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5">
      <c r="A7047" s="42">
        <v>46273</v>
      </c>
      <c r="B7047">
        <v>14</v>
      </c>
      <c r="C7047" t="s">
        <v>978</v>
      </c>
      <c r="D7047" t="s">
        <v>981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25">
      <c r="A7048" s="42">
        <v>46268</v>
      </c>
      <c r="B7048">
        <v>10</v>
      </c>
      <c r="C7048" t="s">
        <v>1085</v>
      </c>
      <c r="D7048" t="s">
        <v>975</v>
      </c>
      <c r="E7048">
        <v>1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5">
      <c r="A7049" s="42">
        <v>46267</v>
      </c>
      <c r="B7049">
        <v>12</v>
      </c>
      <c r="C7049" t="s">
        <v>960</v>
      </c>
      <c r="D7049" t="s">
        <v>983</v>
      </c>
      <c r="E7049">
        <v>4</v>
      </c>
      <c r="F7049">
        <v>4</v>
      </c>
      <c r="G7049">
        <v>0</v>
      </c>
      <c r="H7049">
        <v>0</v>
      </c>
      <c r="I7049">
        <v>0</v>
      </c>
      <c r="J7049">
        <v>0</v>
      </c>
    </row>
    <row r="7050" spans="1:10" x14ac:dyDescent="0.25">
      <c r="A7050" s="42">
        <v>46274</v>
      </c>
      <c r="B7050">
        <v>11</v>
      </c>
      <c r="C7050" t="s">
        <v>986</v>
      </c>
      <c r="D7050" t="s">
        <v>976</v>
      </c>
      <c r="E7050">
        <v>332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 s="42">
        <v>46267</v>
      </c>
      <c r="B7051">
        <v>12</v>
      </c>
      <c r="C7051" t="s">
        <v>1015</v>
      </c>
      <c r="D7051" t="s">
        <v>963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25">
      <c r="A7052" s="42">
        <v>46267</v>
      </c>
      <c r="B7052">
        <v>9</v>
      </c>
      <c r="C7052" t="s">
        <v>1001</v>
      </c>
      <c r="D7052" t="s">
        <v>977</v>
      </c>
      <c r="E7052">
        <v>4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 s="42">
        <v>46267</v>
      </c>
      <c r="B7053">
        <v>10</v>
      </c>
      <c r="C7053" t="s">
        <v>958</v>
      </c>
      <c r="D7053" t="s">
        <v>961</v>
      </c>
      <c r="E7053">
        <v>3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 s="42">
        <v>46273</v>
      </c>
      <c r="B7054">
        <v>12</v>
      </c>
      <c r="C7054" t="s">
        <v>986</v>
      </c>
      <c r="D7054" t="s">
        <v>959</v>
      </c>
      <c r="E7054">
        <v>12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 s="42">
        <v>46273</v>
      </c>
      <c r="B7055">
        <v>10</v>
      </c>
      <c r="C7055" t="s">
        <v>964</v>
      </c>
      <c r="D7055" t="s">
        <v>975</v>
      </c>
      <c r="E7055">
        <v>3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 s="42">
        <v>46275</v>
      </c>
      <c r="B7056">
        <v>10</v>
      </c>
      <c r="C7056" t="s">
        <v>1000</v>
      </c>
      <c r="D7056" t="s">
        <v>3</v>
      </c>
      <c r="E7056">
        <v>42</v>
      </c>
      <c r="F7056">
        <v>42</v>
      </c>
      <c r="G7056">
        <v>33</v>
      </c>
      <c r="H7056">
        <v>6</v>
      </c>
      <c r="I7056">
        <v>1</v>
      </c>
      <c r="J7056">
        <v>0</v>
      </c>
    </row>
    <row r="7057" spans="1:10" x14ac:dyDescent="0.25">
      <c r="A7057" s="42">
        <v>46276</v>
      </c>
      <c r="B7057">
        <v>9</v>
      </c>
      <c r="C7057" t="s">
        <v>986</v>
      </c>
      <c r="D7057" t="s">
        <v>959</v>
      </c>
      <c r="E7057">
        <v>142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5">
      <c r="A7058" s="42">
        <v>46267</v>
      </c>
      <c r="B7058">
        <v>8</v>
      </c>
      <c r="C7058" t="s">
        <v>1000</v>
      </c>
      <c r="D7058" t="s">
        <v>973</v>
      </c>
      <c r="E7058">
        <v>6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 s="42">
        <v>46266</v>
      </c>
      <c r="B7059">
        <v>8</v>
      </c>
      <c r="C7059" t="s">
        <v>1098</v>
      </c>
      <c r="D7059" t="s">
        <v>980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5">
      <c r="A7060" s="42">
        <v>46269</v>
      </c>
      <c r="B7060">
        <v>8</v>
      </c>
      <c r="C7060" t="s">
        <v>964</v>
      </c>
      <c r="D7060" t="s">
        <v>979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 s="42">
        <v>46273</v>
      </c>
      <c r="B7061">
        <v>12</v>
      </c>
      <c r="C7061" t="s">
        <v>1098</v>
      </c>
      <c r="D7061" t="s">
        <v>980</v>
      </c>
      <c r="E7061">
        <v>6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 s="42">
        <v>46267</v>
      </c>
      <c r="B7062">
        <v>12</v>
      </c>
      <c r="C7062" t="s">
        <v>958</v>
      </c>
      <c r="D7062" t="s">
        <v>967</v>
      </c>
      <c r="E7062">
        <v>285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 s="42">
        <v>46266</v>
      </c>
      <c r="B7063">
        <v>11</v>
      </c>
      <c r="C7063" t="s">
        <v>966</v>
      </c>
      <c r="D7063" t="s">
        <v>961</v>
      </c>
      <c r="E7063">
        <v>5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5">
      <c r="A7064" s="42">
        <v>46275</v>
      </c>
      <c r="B7064">
        <v>11</v>
      </c>
      <c r="C7064" t="s">
        <v>968</v>
      </c>
      <c r="D7064" t="s">
        <v>977</v>
      </c>
      <c r="E7064">
        <v>68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25">
      <c r="A7065" s="42">
        <v>46268</v>
      </c>
      <c r="B7065">
        <v>9</v>
      </c>
      <c r="C7065" t="s">
        <v>1015</v>
      </c>
      <c r="D7065" t="s">
        <v>982</v>
      </c>
      <c r="E7065">
        <v>2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25">
      <c r="A7066" s="42">
        <v>46269</v>
      </c>
      <c r="B7066">
        <v>16</v>
      </c>
      <c r="C7066" t="s">
        <v>962</v>
      </c>
      <c r="D7066" t="s">
        <v>967</v>
      </c>
      <c r="E7066">
        <v>198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25">
      <c r="A7067" s="42">
        <v>46267</v>
      </c>
      <c r="B7067">
        <v>10</v>
      </c>
      <c r="C7067" t="s">
        <v>960</v>
      </c>
      <c r="D7067" t="s">
        <v>967</v>
      </c>
      <c r="E7067">
        <v>36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25">
      <c r="A7068" s="42">
        <v>46274</v>
      </c>
      <c r="B7068">
        <v>13</v>
      </c>
      <c r="C7068" t="s">
        <v>968</v>
      </c>
      <c r="D7068" t="s">
        <v>980</v>
      </c>
      <c r="E7068">
        <v>4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25">
      <c r="A7069" s="42">
        <v>46275</v>
      </c>
      <c r="B7069">
        <v>9</v>
      </c>
      <c r="C7069" t="s">
        <v>966</v>
      </c>
      <c r="D7069" t="s">
        <v>967</v>
      </c>
      <c r="E7069">
        <v>280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25">
      <c r="A7070" s="42">
        <v>46266</v>
      </c>
      <c r="B7070">
        <v>16</v>
      </c>
      <c r="C7070" t="s">
        <v>986</v>
      </c>
      <c r="D7070" t="s">
        <v>640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25">
      <c r="A7071" s="42">
        <v>46266</v>
      </c>
      <c r="B7071">
        <v>9</v>
      </c>
      <c r="C7071" t="s">
        <v>966</v>
      </c>
      <c r="D7071" t="s">
        <v>965</v>
      </c>
      <c r="E7071">
        <v>54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25">
      <c r="A7072" s="42">
        <v>46275</v>
      </c>
      <c r="B7072">
        <v>13</v>
      </c>
      <c r="C7072" t="s">
        <v>960</v>
      </c>
      <c r="D7072" t="s">
        <v>3</v>
      </c>
      <c r="E7072">
        <v>4</v>
      </c>
      <c r="F7072">
        <v>4</v>
      </c>
      <c r="G7072">
        <v>4</v>
      </c>
      <c r="H7072">
        <v>0</v>
      </c>
      <c r="I7072">
        <v>0</v>
      </c>
      <c r="J7072">
        <v>0</v>
      </c>
    </row>
    <row r="7073" spans="1:10" x14ac:dyDescent="0.25">
      <c r="A7073" s="42">
        <v>46267</v>
      </c>
      <c r="B7073">
        <v>13</v>
      </c>
      <c r="C7073" t="s">
        <v>962</v>
      </c>
      <c r="D7073" t="s">
        <v>963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25">
      <c r="A7074" s="42">
        <v>46275</v>
      </c>
      <c r="B7074">
        <v>12</v>
      </c>
      <c r="C7074" t="s">
        <v>964</v>
      </c>
      <c r="D7074" t="s">
        <v>965</v>
      </c>
      <c r="E7074">
        <v>151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25">
      <c r="A7075" s="42">
        <v>46268</v>
      </c>
      <c r="B7075">
        <v>9</v>
      </c>
      <c r="C7075" t="s">
        <v>999</v>
      </c>
      <c r="D7075" t="s">
        <v>959</v>
      </c>
      <c r="E7075">
        <v>33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25">
      <c r="A7076" s="42">
        <v>46267</v>
      </c>
      <c r="B7076">
        <v>12</v>
      </c>
      <c r="C7076" t="s">
        <v>986</v>
      </c>
      <c r="D7076" t="s">
        <v>965</v>
      </c>
      <c r="E7076">
        <v>44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 s="42">
        <v>46268</v>
      </c>
      <c r="B7077">
        <v>16</v>
      </c>
      <c r="C7077" t="s">
        <v>964</v>
      </c>
      <c r="D7077" t="s">
        <v>967</v>
      </c>
      <c r="E7077">
        <v>1111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5">
      <c r="A7078" s="42">
        <v>46269</v>
      </c>
      <c r="B7078">
        <v>8</v>
      </c>
      <c r="C7078" t="s">
        <v>998</v>
      </c>
      <c r="D7078" t="s">
        <v>963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 s="42">
        <v>46268</v>
      </c>
      <c r="B7079">
        <v>13</v>
      </c>
      <c r="C7079" t="s">
        <v>966</v>
      </c>
      <c r="D7079" t="s">
        <v>976</v>
      </c>
      <c r="E7079">
        <v>59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 s="42">
        <v>46267</v>
      </c>
      <c r="B7080">
        <v>9</v>
      </c>
      <c r="C7080" t="s">
        <v>978</v>
      </c>
      <c r="D7080" t="s">
        <v>965</v>
      </c>
      <c r="E7080">
        <v>38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 s="42">
        <v>46268</v>
      </c>
      <c r="B7081">
        <v>14</v>
      </c>
      <c r="C7081" t="s">
        <v>1098</v>
      </c>
      <c r="D7081" t="s">
        <v>967</v>
      </c>
      <c r="E7081">
        <v>49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 s="42">
        <v>46268</v>
      </c>
      <c r="B7082">
        <v>12</v>
      </c>
      <c r="C7082" t="s">
        <v>968</v>
      </c>
      <c r="D7082" t="s">
        <v>959</v>
      </c>
      <c r="E7082">
        <v>60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 s="42">
        <v>46274</v>
      </c>
      <c r="B7083">
        <v>16</v>
      </c>
      <c r="C7083" t="s">
        <v>960</v>
      </c>
      <c r="D7083" t="s">
        <v>961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 s="42">
        <v>46275</v>
      </c>
      <c r="B7084">
        <v>12</v>
      </c>
      <c r="C7084" t="s">
        <v>1098</v>
      </c>
      <c r="D7084" t="s">
        <v>640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 s="42">
        <v>46275</v>
      </c>
      <c r="B7085">
        <v>11</v>
      </c>
      <c r="C7085" t="s">
        <v>962</v>
      </c>
      <c r="D7085" t="s">
        <v>973</v>
      </c>
      <c r="E7085">
        <v>396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5">
      <c r="A7086" s="42">
        <v>46269</v>
      </c>
      <c r="B7086">
        <v>12</v>
      </c>
      <c r="C7086" t="s">
        <v>972</v>
      </c>
      <c r="D7086" t="s">
        <v>959</v>
      </c>
      <c r="E7086">
        <v>13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 s="42">
        <v>46276</v>
      </c>
      <c r="B7087">
        <v>8</v>
      </c>
      <c r="C7087" t="s">
        <v>978</v>
      </c>
      <c r="D7087" t="s">
        <v>982</v>
      </c>
      <c r="E7087">
        <v>403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 s="42">
        <v>46269</v>
      </c>
      <c r="B7088">
        <v>15</v>
      </c>
      <c r="C7088" t="s">
        <v>958</v>
      </c>
      <c r="D7088" t="s">
        <v>975</v>
      </c>
      <c r="E7088">
        <v>5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25">
      <c r="A7089" s="42">
        <v>46268</v>
      </c>
      <c r="B7089">
        <v>15</v>
      </c>
      <c r="C7089" t="s">
        <v>986</v>
      </c>
      <c r="D7089" t="s">
        <v>3</v>
      </c>
      <c r="E7089">
        <v>27</v>
      </c>
      <c r="F7089">
        <v>27</v>
      </c>
      <c r="G7089">
        <v>22</v>
      </c>
      <c r="H7089">
        <v>2</v>
      </c>
      <c r="I7089">
        <v>0</v>
      </c>
      <c r="J7089">
        <v>0</v>
      </c>
    </row>
    <row r="7090" spans="1:10" x14ac:dyDescent="0.25">
      <c r="A7090" s="42">
        <v>46275</v>
      </c>
      <c r="B7090">
        <v>10</v>
      </c>
      <c r="C7090" t="s">
        <v>1098</v>
      </c>
      <c r="D7090" t="s">
        <v>983</v>
      </c>
      <c r="E7090">
        <v>1</v>
      </c>
      <c r="F7090">
        <v>1</v>
      </c>
      <c r="G7090">
        <v>0</v>
      </c>
      <c r="H7090">
        <v>0</v>
      </c>
      <c r="I7090">
        <v>0</v>
      </c>
      <c r="J7090">
        <v>0</v>
      </c>
    </row>
    <row r="7091" spans="1:10" x14ac:dyDescent="0.25">
      <c r="A7091" s="42">
        <v>46269</v>
      </c>
      <c r="B7091">
        <v>16</v>
      </c>
      <c r="C7091" t="s">
        <v>962</v>
      </c>
      <c r="D7091" t="s">
        <v>982</v>
      </c>
      <c r="E7091">
        <v>258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25">
      <c r="A7092" s="42">
        <v>46269</v>
      </c>
      <c r="B7092">
        <v>8</v>
      </c>
      <c r="C7092" t="s">
        <v>1098</v>
      </c>
      <c r="D7092" t="s">
        <v>965</v>
      </c>
      <c r="E7092">
        <v>25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25">
      <c r="A7093" s="42">
        <v>46276</v>
      </c>
      <c r="B7093">
        <v>10</v>
      </c>
      <c r="C7093" t="s">
        <v>966</v>
      </c>
      <c r="D7093" t="s">
        <v>985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25">
      <c r="A7094" s="42">
        <v>46275</v>
      </c>
      <c r="B7094">
        <v>15</v>
      </c>
      <c r="C7094" t="s">
        <v>1015</v>
      </c>
      <c r="D7094" t="s">
        <v>959</v>
      </c>
      <c r="E7094">
        <v>48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25">
      <c r="A7095" s="42">
        <v>46269</v>
      </c>
      <c r="B7095">
        <v>12</v>
      </c>
      <c r="C7095" t="s">
        <v>966</v>
      </c>
      <c r="D7095" t="s">
        <v>976</v>
      </c>
      <c r="E7095">
        <v>1015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25">
      <c r="A7096" s="42">
        <v>46267</v>
      </c>
      <c r="B7096">
        <v>9</v>
      </c>
      <c r="C7096" t="s">
        <v>978</v>
      </c>
      <c r="D7096" t="s">
        <v>969</v>
      </c>
      <c r="E7096">
        <v>1</v>
      </c>
      <c r="F7096">
        <v>1</v>
      </c>
      <c r="G7096">
        <v>0</v>
      </c>
      <c r="H7096">
        <v>0</v>
      </c>
      <c r="I7096">
        <v>0</v>
      </c>
      <c r="J7096">
        <v>0</v>
      </c>
    </row>
    <row r="7097" spans="1:10" x14ac:dyDescent="0.25">
      <c r="A7097" s="42">
        <v>46274</v>
      </c>
      <c r="B7097">
        <v>8</v>
      </c>
      <c r="C7097" t="s">
        <v>960</v>
      </c>
      <c r="D7097" t="s">
        <v>976</v>
      </c>
      <c r="E7097">
        <v>106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25">
      <c r="A7098" s="42">
        <v>46275</v>
      </c>
      <c r="B7098">
        <v>13</v>
      </c>
      <c r="C7098" t="s">
        <v>962</v>
      </c>
      <c r="D7098" t="s">
        <v>971</v>
      </c>
      <c r="E7098">
        <v>7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25">
      <c r="A7099" s="42">
        <v>46266</v>
      </c>
      <c r="B7099">
        <v>13</v>
      </c>
      <c r="C7099" t="s">
        <v>960</v>
      </c>
      <c r="D7099" t="s">
        <v>959</v>
      </c>
      <c r="E7099">
        <v>46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5">
      <c r="A7100" s="42">
        <v>46266</v>
      </c>
      <c r="B7100">
        <v>8</v>
      </c>
      <c r="C7100" t="s">
        <v>958</v>
      </c>
      <c r="D7100" t="s">
        <v>963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 s="42">
        <v>46267</v>
      </c>
      <c r="B7101">
        <v>16</v>
      </c>
      <c r="C7101" t="s">
        <v>972</v>
      </c>
      <c r="D7101" t="s">
        <v>965</v>
      </c>
      <c r="E7101">
        <v>25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5">
      <c r="A7102" s="42">
        <v>46273</v>
      </c>
      <c r="B7102">
        <v>10</v>
      </c>
      <c r="C7102" t="s">
        <v>958</v>
      </c>
      <c r="D7102" t="s">
        <v>973</v>
      </c>
      <c r="E7102">
        <v>205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 s="42">
        <v>46268</v>
      </c>
      <c r="B7103">
        <v>14</v>
      </c>
      <c r="C7103" t="s">
        <v>968</v>
      </c>
      <c r="D7103" t="s">
        <v>975</v>
      </c>
      <c r="E7103">
        <v>5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5">
      <c r="A7104" s="42">
        <v>46275</v>
      </c>
      <c r="B7104">
        <v>15</v>
      </c>
      <c r="C7104" t="s">
        <v>964</v>
      </c>
      <c r="D7104" t="s">
        <v>976</v>
      </c>
      <c r="E7104">
        <v>1318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 s="42">
        <v>46274</v>
      </c>
      <c r="B7105">
        <v>13</v>
      </c>
      <c r="C7105" t="s">
        <v>966</v>
      </c>
      <c r="D7105" t="s">
        <v>976</v>
      </c>
      <c r="E7105">
        <v>14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 s="42">
        <v>46275</v>
      </c>
      <c r="B7106">
        <v>15</v>
      </c>
      <c r="C7106" t="s">
        <v>978</v>
      </c>
      <c r="D7106" t="s">
        <v>967</v>
      </c>
      <c r="E7106">
        <v>510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 s="42">
        <v>46269</v>
      </c>
      <c r="B7107">
        <v>10</v>
      </c>
      <c r="C7107" t="s">
        <v>978</v>
      </c>
      <c r="D7107" t="s">
        <v>976</v>
      </c>
      <c r="E7107">
        <v>1157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5">
      <c r="A7108" s="42">
        <v>46273</v>
      </c>
      <c r="B7108">
        <v>15</v>
      </c>
      <c r="C7108" t="s">
        <v>960</v>
      </c>
      <c r="D7108" t="s">
        <v>640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 s="42">
        <v>46274</v>
      </c>
      <c r="B7109">
        <v>14</v>
      </c>
      <c r="C7109" t="s">
        <v>1015</v>
      </c>
      <c r="D7109" t="s">
        <v>983</v>
      </c>
      <c r="E7109">
        <v>1</v>
      </c>
      <c r="F7109">
        <v>1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 s="42">
        <v>46273</v>
      </c>
      <c r="B7110">
        <v>14</v>
      </c>
      <c r="C7110" t="s">
        <v>1000</v>
      </c>
      <c r="D7110" t="s">
        <v>973</v>
      </c>
      <c r="E7110">
        <v>4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 s="42">
        <v>46266</v>
      </c>
      <c r="B7111">
        <v>10</v>
      </c>
      <c r="C7111" t="s">
        <v>966</v>
      </c>
      <c r="D7111" t="s">
        <v>969</v>
      </c>
      <c r="E7111">
        <v>1</v>
      </c>
      <c r="F7111">
        <v>1</v>
      </c>
      <c r="G7111">
        <v>0</v>
      </c>
      <c r="H7111">
        <v>0</v>
      </c>
      <c r="I7111">
        <v>0</v>
      </c>
      <c r="J7111">
        <v>0</v>
      </c>
    </row>
    <row r="7112" spans="1:10" x14ac:dyDescent="0.25">
      <c r="A7112" s="42">
        <v>46267</v>
      </c>
      <c r="B7112">
        <v>11</v>
      </c>
      <c r="C7112" t="s">
        <v>1098</v>
      </c>
      <c r="D7112" t="s">
        <v>979</v>
      </c>
      <c r="E7112">
        <v>25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25">
      <c r="A7113" s="42">
        <v>46269</v>
      </c>
      <c r="B7113">
        <v>12</v>
      </c>
      <c r="C7113" t="s">
        <v>986</v>
      </c>
      <c r="D7113" t="s">
        <v>965</v>
      </c>
      <c r="E7113">
        <v>20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5">
      <c r="A7114" s="42">
        <v>46275</v>
      </c>
      <c r="B7114">
        <v>10</v>
      </c>
      <c r="C7114" t="s">
        <v>958</v>
      </c>
      <c r="D7114" t="s">
        <v>976</v>
      </c>
      <c r="E7114">
        <v>824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5">
      <c r="A7115" s="42">
        <v>46276</v>
      </c>
      <c r="B7115">
        <v>13</v>
      </c>
      <c r="C7115" t="s">
        <v>1098</v>
      </c>
      <c r="D7115" t="s">
        <v>982</v>
      </c>
      <c r="E7115">
        <v>3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25">
      <c r="A7116" s="42">
        <v>46273</v>
      </c>
      <c r="B7116">
        <v>16</v>
      </c>
      <c r="C7116" t="s">
        <v>978</v>
      </c>
      <c r="D7116" t="s">
        <v>971</v>
      </c>
      <c r="E7116">
        <v>2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25">
      <c r="A7117" s="42">
        <v>46275</v>
      </c>
      <c r="B7117">
        <v>12</v>
      </c>
      <c r="C7117" t="s">
        <v>978</v>
      </c>
      <c r="D7117" t="s">
        <v>965</v>
      </c>
      <c r="E7117">
        <v>113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25">
      <c r="A7118" s="42">
        <v>46275</v>
      </c>
      <c r="B7118">
        <v>14</v>
      </c>
      <c r="C7118" t="s">
        <v>978</v>
      </c>
      <c r="D7118" t="s">
        <v>963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5">
      <c r="A7119" s="42">
        <v>46266</v>
      </c>
      <c r="B7119">
        <v>13</v>
      </c>
      <c r="C7119" t="s">
        <v>986</v>
      </c>
      <c r="D7119" t="s">
        <v>640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5">
      <c r="A7120" s="42">
        <v>46274</v>
      </c>
      <c r="B7120">
        <v>9</v>
      </c>
      <c r="C7120" t="s">
        <v>986</v>
      </c>
      <c r="D7120" t="s">
        <v>977</v>
      </c>
      <c r="E7120">
        <v>2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 s="42">
        <v>46275</v>
      </c>
      <c r="B7121">
        <v>13</v>
      </c>
      <c r="C7121" t="s">
        <v>1098</v>
      </c>
      <c r="D7121" t="s">
        <v>970</v>
      </c>
      <c r="E7121">
        <v>4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25">
      <c r="A7122" s="42">
        <v>46267</v>
      </c>
      <c r="B7122">
        <v>10</v>
      </c>
      <c r="C7122" t="s">
        <v>978</v>
      </c>
      <c r="D7122" t="s">
        <v>967</v>
      </c>
      <c r="E7122">
        <v>50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25">
      <c r="A7123" s="42">
        <v>46267</v>
      </c>
      <c r="B7123">
        <v>12</v>
      </c>
      <c r="C7123" t="s">
        <v>966</v>
      </c>
      <c r="D7123" t="s">
        <v>982</v>
      </c>
      <c r="E7123">
        <v>224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25">
      <c r="A7124" s="42">
        <v>46268</v>
      </c>
      <c r="B7124">
        <v>11</v>
      </c>
      <c r="C7124" t="s">
        <v>968</v>
      </c>
      <c r="D7124" t="s">
        <v>959</v>
      </c>
      <c r="E7124">
        <v>71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 s="42">
        <v>46275</v>
      </c>
      <c r="B7125">
        <v>11</v>
      </c>
      <c r="C7125" t="s">
        <v>962</v>
      </c>
      <c r="D7125" t="s">
        <v>965</v>
      </c>
      <c r="E7125">
        <v>54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5">
      <c r="A7126" s="42">
        <v>46266</v>
      </c>
      <c r="B7126">
        <v>11</v>
      </c>
      <c r="C7126" t="s">
        <v>966</v>
      </c>
      <c r="D7126" t="s">
        <v>3</v>
      </c>
      <c r="E7126">
        <v>55</v>
      </c>
      <c r="F7126">
        <v>55</v>
      </c>
      <c r="G7126">
        <v>41</v>
      </c>
      <c r="H7126">
        <v>12</v>
      </c>
      <c r="I7126">
        <v>0</v>
      </c>
      <c r="J7126">
        <v>0</v>
      </c>
    </row>
    <row r="7127" spans="1:10" x14ac:dyDescent="0.25">
      <c r="A7127" s="42">
        <v>46275</v>
      </c>
      <c r="B7127">
        <v>12</v>
      </c>
      <c r="C7127" t="s">
        <v>964</v>
      </c>
      <c r="D7127" t="s">
        <v>980</v>
      </c>
      <c r="E7127">
        <v>7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 s="42">
        <v>46276</v>
      </c>
      <c r="B7128">
        <v>10</v>
      </c>
      <c r="C7128" t="s">
        <v>978</v>
      </c>
      <c r="D7128" t="s">
        <v>3</v>
      </c>
      <c r="E7128">
        <v>35</v>
      </c>
      <c r="F7128">
        <v>35</v>
      </c>
      <c r="G7128">
        <v>25</v>
      </c>
      <c r="H7128">
        <v>6</v>
      </c>
      <c r="I7128">
        <v>0</v>
      </c>
      <c r="J7128">
        <v>0</v>
      </c>
    </row>
    <row r="7129" spans="1:10" x14ac:dyDescent="0.25">
      <c r="A7129" s="42">
        <v>46273</v>
      </c>
      <c r="B7129">
        <v>14</v>
      </c>
      <c r="C7129" t="s">
        <v>958</v>
      </c>
      <c r="D7129" t="s">
        <v>969</v>
      </c>
      <c r="E7129">
        <v>1</v>
      </c>
      <c r="F7129">
        <v>1</v>
      </c>
      <c r="G7129">
        <v>0</v>
      </c>
      <c r="H7129">
        <v>0</v>
      </c>
      <c r="I7129">
        <v>0</v>
      </c>
      <c r="J7129">
        <v>0</v>
      </c>
    </row>
    <row r="7130" spans="1:10" x14ac:dyDescent="0.25">
      <c r="A7130" s="42">
        <v>46274</v>
      </c>
      <c r="B7130">
        <v>15</v>
      </c>
      <c r="C7130" t="s">
        <v>966</v>
      </c>
      <c r="D7130" t="s">
        <v>961</v>
      </c>
      <c r="E7130">
        <v>1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 s="42">
        <v>46273</v>
      </c>
      <c r="B7131">
        <v>13</v>
      </c>
      <c r="C7131" t="s">
        <v>986</v>
      </c>
      <c r="D7131" t="s">
        <v>3</v>
      </c>
      <c r="E7131">
        <v>2</v>
      </c>
      <c r="F7131">
        <v>2</v>
      </c>
      <c r="G7131">
        <v>2</v>
      </c>
      <c r="H7131">
        <v>0</v>
      </c>
      <c r="I7131">
        <v>0</v>
      </c>
      <c r="J7131">
        <v>0</v>
      </c>
    </row>
    <row r="7132" spans="1:10" x14ac:dyDescent="0.25">
      <c r="A7132" s="42">
        <v>46275</v>
      </c>
      <c r="B7132">
        <v>11</v>
      </c>
      <c r="C7132" t="s">
        <v>1098</v>
      </c>
      <c r="D7132" t="s">
        <v>970</v>
      </c>
      <c r="E7132">
        <v>5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 s="42">
        <v>46273</v>
      </c>
      <c r="B7133">
        <v>14</v>
      </c>
      <c r="C7133" t="s">
        <v>986</v>
      </c>
      <c r="D7133" t="s">
        <v>963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 s="42">
        <v>46276</v>
      </c>
      <c r="B7134">
        <v>14</v>
      </c>
      <c r="C7134" t="s">
        <v>960</v>
      </c>
      <c r="D7134" t="s">
        <v>959</v>
      </c>
      <c r="E7134">
        <v>39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 s="42">
        <v>46273</v>
      </c>
      <c r="B7135">
        <v>10</v>
      </c>
      <c r="C7135" t="s">
        <v>1000</v>
      </c>
      <c r="D7135" t="s">
        <v>974</v>
      </c>
      <c r="E7135">
        <v>5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 s="42">
        <v>46267</v>
      </c>
      <c r="B7136">
        <v>14</v>
      </c>
      <c r="C7136" t="s">
        <v>999</v>
      </c>
      <c r="D7136" t="s">
        <v>980</v>
      </c>
      <c r="E7136">
        <v>9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25">
      <c r="A7137" s="42">
        <v>46273</v>
      </c>
      <c r="B7137">
        <v>10</v>
      </c>
      <c r="C7137" t="s">
        <v>1098</v>
      </c>
      <c r="D7137" t="s">
        <v>975</v>
      </c>
      <c r="E7137">
        <v>3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5">
      <c r="A7138" s="42">
        <v>46274</v>
      </c>
      <c r="B7138">
        <v>10</v>
      </c>
      <c r="C7138" t="s">
        <v>1098</v>
      </c>
      <c r="D7138" t="s">
        <v>967</v>
      </c>
      <c r="E7138">
        <v>89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5">
      <c r="A7139" s="42">
        <v>46274</v>
      </c>
      <c r="B7139">
        <v>8</v>
      </c>
      <c r="C7139" t="s">
        <v>986</v>
      </c>
      <c r="D7139" t="s">
        <v>970</v>
      </c>
      <c r="E7139">
        <v>4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5">
      <c r="A7140" s="42">
        <v>46274</v>
      </c>
      <c r="B7140">
        <v>8</v>
      </c>
      <c r="C7140" t="s">
        <v>960</v>
      </c>
      <c r="D7140" t="s">
        <v>971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 s="42">
        <v>46273</v>
      </c>
      <c r="B7141">
        <v>16</v>
      </c>
      <c r="C7141" t="s">
        <v>962</v>
      </c>
      <c r="D7141" t="s">
        <v>982</v>
      </c>
      <c r="E7141">
        <v>328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 s="42">
        <v>46274</v>
      </c>
      <c r="B7142">
        <v>16</v>
      </c>
      <c r="C7142" t="s">
        <v>958</v>
      </c>
      <c r="D7142" t="s">
        <v>982</v>
      </c>
      <c r="E7142">
        <v>330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 s="42">
        <v>46273</v>
      </c>
      <c r="B7143">
        <v>14</v>
      </c>
      <c r="C7143" t="s">
        <v>958</v>
      </c>
      <c r="D7143" t="s">
        <v>976</v>
      </c>
      <c r="E7143">
        <v>1713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5">
      <c r="A7144" s="42">
        <v>46276</v>
      </c>
      <c r="B7144">
        <v>10</v>
      </c>
      <c r="C7144" t="s">
        <v>1528</v>
      </c>
      <c r="D7144" t="s">
        <v>963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5">
      <c r="A7145" s="42">
        <v>46269</v>
      </c>
      <c r="B7145">
        <v>12</v>
      </c>
      <c r="C7145" t="s">
        <v>958</v>
      </c>
      <c r="D7145" t="s">
        <v>967</v>
      </c>
      <c r="E7145">
        <v>168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5">
      <c r="A7146" s="42">
        <v>46274</v>
      </c>
      <c r="B7146">
        <v>9</v>
      </c>
      <c r="C7146" t="s">
        <v>972</v>
      </c>
      <c r="D7146" t="s">
        <v>640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5">
      <c r="A7147" s="42">
        <v>46276</v>
      </c>
      <c r="B7147">
        <v>14</v>
      </c>
      <c r="C7147" t="s">
        <v>962</v>
      </c>
      <c r="D7147" t="s">
        <v>975</v>
      </c>
      <c r="E7147">
        <v>5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5">
      <c r="A7148" s="42">
        <v>46276</v>
      </c>
      <c r="B7148">
        <v>10</v>
      </c>
      <c r="C7148" t="s">
        <v>962</v>
      </c>
      <c r="D7148" t="s">
        <v>973</v>
      </c>
      <c r="E7148">
        <v>357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 s="42">
        <v>46276</v>
      </c>
      <c r="B7149">
        <v>10</v>
      </c>
      <c r="C7149" t="s">
        <v>978</v>
      </c>
      <c r="D7149" t="s">
        <v>977</v>
      </c>
      <c r="E7149">
        <v>9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 s="42">
        <v>46268</v>
      </c>
      <c r="B7150">
        <v>15</v>
      </c>
      <c r="C7150" t="s">
        <v>1098</v>
      </c>
      <c r="D7150" t="s">
        <v>959</v>
      </c>
      <c r="E7150">
        <v>21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 s="42">
        <v>46274</v>
      </c>
      <c r="B7151">
        <v>10</v>
      </c>
      <c r="C7151" t="s">
        <v>966</v>
      </c>
      <c r="D7151" t="s">
        <v>977</v>
      </c>
      <c r="E7151">
        <v>7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 s="42">
        <v>46269</v>
      </c>
      <c r="B7152">
        <v>15</v>
      </c>
      <c r="C7152" t="s">
        <v>964</v>
      </c>
      <c r="D7152" t="s">
        <v>3</v>
      </c>
      <c r="E7152">
        <v>13</v>
      </c>
      <c r="F7152">
        <v>13</v>
      </c>
      <c r="G7152">
        <v>11</v>
      </c>
      <c r="H7152">
        <v>2</v>
      </c>
      <c r="I7152">
        <v>0</v>
      </c>
      <c r="J7152">
        <v>0</v>
      </c>
    </row>
    <row r="7153" spans="1:10" x14ac:dyDescent="0.25">
      <c r="A7153" s="42">
        <v>46268</v>
      </c>
      <c r="B7153">
        <v>12</v>
      </c>
      <c r="C7153" t="s">
        <v>968</v>
      </c>
      <c r="D7153" t="s">
        <v>967</v>
      </c>
      <c r="E7153">
        <v>82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 s="42">
        <v>46276</v>
      </c>
      <c r="B7154">
        <v>15</v>
      </c>
      <c r="C7154" t="s">
        <v>978</v>
      </c>
      <c r="D7154" t="s">
        <v>640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 s="42">
        <v>46273</v>
      </c>
      <c r="B7155">
        <v>11</v>
      </c>
      <c r="C7155" t="s">
        <v>986</v>
      </c>
      <c r="D7155" t="s">
        <v>963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 s="42">
        <v>46274</v>
      </c>
      <c r="B7156">
        <v>15</v>
      </c>
      <c r="C7156" t="s">
        <v>978</v>
      </c>
      <c r="D7156" t="s">
        <v>973</v>
      </c>
      <c r="E7156">
        <v>391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 s="42">
        <v>46266</v>
      </c>
      <c r="B7157">
        <v>15</v>
      </c>
      <c r="C7157" t="s">
        <v>998</v>
      </c>
      <c r="D7157" t="s">
        <v>965</v>
      </c>
      <c r="E7157">
        <v>1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 s="42">
        <v>46268</v>
      </c>
      <c r="B7158">
        <v>10</v>
      </c>
      <c r="C7158" t="s">
        <v>972</v>
      </c>
      <c r="D7158" t="s">
        <v>977</v>
      </c>
      <c r="E7158">
        <v>4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 s="42">
        <v>46276</v>
      </c>
      <c r="B7159">
        <v>12</v>
      </c>
      <c r="C7159" t="s">
        <v>958</v>
      </c>
      <c r="D7159" t="s">
        <v>971</v>
      </c>
      <c r="E7159">
        <v>24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 s="42">
        <v>46268</v>
      </c>
      <c r="B7160">
        <v>12</v>
      </c>
      <c r="C7160" t="s">
        <v>962</v>
      </c>
      <c r="D7160" t="s">
        <v>969</v>
      </c>
      <c r="E7160">
        <v>1</v>
      </c>
      <c r="F7160">
        <v>1</v>
      </c>
      <c r="G7160">
        <v>0</v>
      </c>
      <c r="H7160">
        <v>0</v>
      </c>
      <c r="I7160">
        <v>0</v>
      </c>
      <c r="J7160">
        <v>0</v>
      </c>
    </row>
    <row r="7161" spans="1:10" x14ac:dyDescent="0.25">
      <c r="A7161" s="42">
        <v>46268</v>
      </c>
      <c r="B7161">
        <v>15</v>
      </c>
      <c r="C7161" t="s">
        <v>962</v>
      </c>
      <c r="D7161" t="s">
        <v>959</v>
      </c>
      <c r="E7161">
        <v>43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5">
      <c r="A7162" s="42">
        <v>46267</v>
      </c>
      <c r="B7162">
        <v>12</v>
      </c>
      <c r="C7162" t="s">
        <v>958</v>
      </c>
      <c r="D7162" t="s">
        <v>963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5">
      <c r="A7163" s="42">
        <v>46276</v>
      </c>
      <c r="B7163">
        <v>9</v>
      </c>
      <c r="C7163" t="s">
        <v>1098</v>
      </c>
      <c r="D7163" t="s">
        <v>640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5">
      <c r="A7164" s="42">
        <v>46274</v>
      </c>
      <c r="B7164">
        <v>11</v>
      </c>
      <c r="C7164" t="s">
        <v>960</v>
      </c>
      <c r="D7164" t="s">
        <v>973</v>
      </c>
      <c r="E7164">
        <v>65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5">
      <c r="A7165" s="42">
        <v>46266</v>
      </c>
      <c r="B7165">
        <v>16</v>
      </c>
      <c r="C7165" t="s">
        <v>986</v>
      </c>
      <c r="D7165" t="s">
        <v>974</v>
      </c>
      <c r="E7165">
        <v>2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5">
      <c r="A7166" s="42">
        <v>46268</v>
      </c>
      <c r="B7166">
        <v>15</v>
      </c>
      <c r="C7166" t="s">
        <v>986</v>
      </c>
      <c r="D7166" t="s">
        <v>959</v>
      </c>
      <c r="E7166">
        <v>47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5">
      <c r="A7167" s="42">
        <v>46273</v>
      </c>
      <c r="B7167">
        <v>12</v>
      </c>
      <c r="C7167" t="s">
        <v>960</v>
      </c>
      <c r="D7167" t="s">
        <v>976</v>
      </c>
      <c r="E7167">
        <v>438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5">
      <c r="A7168" s="42">
        <v>46269</v>
      </c>
      <c r="B7168">
        <v>16</v>
      </c>
      <c r="C7168" t="s">
        <v>986</v>
      </c>
      <c r="D7168" t="s">
        <v>970</v>
      </c>
      <c r="E7168">
        <v>10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 s="42">
        <v>46268</v>
      </c>
      <c r="B7169">
        <v>8</v>
      </c>
      <c r="C7169" t="s">
        <v>978</v>
      </c>
      <c r="D7169" t="s">
        <v>3</v>
      </c>
      <c r="E7169">
        <v>5</v>
      </c>
      <c r="F7169">
        <v>5</v>
      </c>
      <c r="G7169">
        <v>2</v>
      </c>
      <c r="H7169">
        <v>2</v>
      </c>
      <c r="I7169">
        <v>0</v>
      </c>
      <c r="J7169">
        <v>0</v>
      </c>
    </row>
    <row r="7170" spans="1:10" x14ac:dyDescent="0.25">
      <c r="A7170" s="42">
        <v>46273</v>
      </c>
      <c r="B7170">
        <v>8</v>
      </c>
      <c r="C7170" t="s">
        <v>1015</v>
      </c>
      <c r="D7170" t="s">
        <v>965</v>
      </c>
      <c r="E7170">
        <v>5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 s="42">
        <v>46268</v>
      </c>
      <c r="B7171">
        <v>13</v>
      </c>
      <c r="C7171" t="s">
        <v>968</v>
      </c>
      <c r="D7171" t="s">
        <v>980</v>
      </c>
      <c r="E7171">
        <v>2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5">
      <c r="A7172" s="42">
        <v>46268</v>
      </c>
      <c r="B7172">
        <v>10</v>
      </c>
      <c r="C7172" t="s">
        <v>1098</v>
      </c>
      <c r="D7172" t="s">
        <v>965</v>
      </c>
      <c r="E7172">
        <v>18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 s="42">
        <v>46269</v>
      </c>
      <c r="B7173">
        <v>16</v>
      </c>
      <c r="C7173" t="s">
        <v>986</v>
      </c>
      <c r="D7173" t="s">
        <v>979</v>
      </c>
      <c r="E7173">
        <v>269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 s="42">
        <v>46266</v>
      </c>
      <c r="B7174">
        <v>11</v>
      </c>
      <c r="C7174" t="s">
        <v>1001</v>
      </c>
      <c r="D7174" t="s">
        <v>640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 s="42">
        <v>46268</v>
      </c>
      <c r="B7175">
        <v>14</v>
      </c>
      <c r="C7175" t="s">
        <v>998</v>
      </c>
      <c r="D7175" t="s">
        <v>971</v>
      </c>
      <c r="E7175">
        <v>1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5">
      <c r="A7176" s="42">
        <v>46268</v>
      </c>
      <c r="B7176">
        <v>14</v>
      </c>
      <c r="C7176" t="s">
        <v>1000</v>
      </c>
      <c r="D7176" t="s">
        <v>967</v>
      </c>
      <c r="E7176">
        <v>2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 s="42">
        <v>46273</v>
      </c>
      <c r="B7177">
        <v>9</v>
      </c>
      <c r="C7177" t="s">
        <v>978</v>
      </c>
      <c r="D7177" t="s">
        <v>959</v>
      </c>
      <c r="E7177">
        <v>108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 s="42">
        <v>46273</v>
      </c>
      <c r="B7178">
        <v>11</v>
      </c>
      <c r="C7178" t="s">
        <v>1098</v>
      </c>
      <c r="D7178" t="s">
        <v>965</v>
      </c>
      <c r="E7178">
        <v>15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 s="42">
        <v>46276</v>
      </c>
      <c r="B7179">
        <v>10</v>
      </c>
      <c r="C7179" t="s">
        <v>960</v>
      </c>
      <c r="D7179" t="s">
        <v>973</v>
      </c>
      <c r="E7179">
        <v>222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 s="42">
        <v>46268</v>
      </c>
      <c r="B7180">
        <v>9</v>
      </c>
      <c r="C7180" t="s">
        <v>1001</v>
      </c>
      <c r="D7180" t="s">
        <v>3</v>
      </c>
      <c r="E7180">
        <v>11</v>
      </c>
      <c r="F7180">
        <v>11</v>
      </c>
      <c r="G7180">
        <v>7</v>
      </c>
      <c r="H7180">
        <v>2</v>
      </c>
      <c r="I7180">
        <v>1</v>
      </c>
      <c r="J7180">
        <v>0</v>
      </c>
    </row>
    <row r="7181" spans="1:10" x14ac:dyDescent="0.25">
      <c r="A7181" s="42">
        <v>46266</v>
      </c>
      <c r="B7181">
        <v>16</v>
      </c>
      <c r="C7181" t="s">
        <v>958</v>
      </c>
      <c r="D7181" t="s">
        <v>982</v>
      </c>
      <c r="E7181">
        <v>98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5">
      <c r="A7182" s="42">
        <v>46275</v>
      </c>
      <c r="B7182">
        <v>12</v>
      </c>
      <c r="C7182" t="s">
        <v>964</v>
      </c>
      <c r="D7182" t="s">
        <v>959</v>
      </c>
      <c r="E7182">
        <v>200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 s="42">
        <v>46276</v>
      </c>
      <c r="B7183">
        <v>8</v>
      </c>
      <c r="C7183" t="s">
        <v>978</v>
      </c>
      <c r="D7183" t="s">
        <v>980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 s="42">
        <v>46273</v>
      </c>
      <c r="B7184">
        <v>15</v>
      </c>
      <c r="C7184" t="s">
        <v>966</v>
      </c>
      <c r="D7184" t="s">
        <v>963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5">
      <c r="A7185" s="42">
        <v>46275</v>
      </c>
      <c r="B7185">
        <v>16</v>
      </c>
      <c r="C7185" t="s">
        <v>966</v>
      </c>
      <c r="D7185" t="s">
        <v>971</v>
      </c>
      <c r="E7185">
        <v>13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25">
      <c r="A7186" s="42">
        <v>46267</v>
      </c>
      <c r="B7186">
        <v>10</v>
      </c>
      <c r="C7186" t="s">
        <v>978</v>
      </c>
      <c r="D7186" t="s">
        <v>969</v>
      </c>
      <c r="E7186">
        <v>3</v>
      </c>
      <c r="F7186">
        <v>3</v>
      </c>
      <c r="G7186">
        <v>0</v>
      </c>
      <c r="H7186">
        <v>0</v>
      </c>
      <c r="I7186">
        <v>0</v>
      </c>
      <c r="J7186">
        <v>0</v>
      </c>
    </row>
    <row r="7187" spans="1:10" x14ac:dyDescent="0.25">
      <c r="A7187" s="42">
        <v>46267</v>
      </c>
      <c r="B7187">
        <v>13</v>
      </c>
      <c r="C7187" t="s">
        <v>960</v>
      </c>
      <c r="D7187" t="s">
        <v>959</v>
      </c>
      <c r="E7187">
        <v>44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25">
      <c r="A7188" s="42">
        <v>46273</v>
      </c>
      <c r="B7188">
        <v>15</v>
      </c>
      <c r="C7188" t="s">
        <v>1015</v>
      </c>
      <c r="D7188" t="s">
        <v>640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5">
      <c r="A7189" s="42">
        <v>46269</v>
      </c>
      <c r="B7189">
        <v>15</v>
      </c>
      <c r="C7189" t="s">
        <v>962</v>
      </c>
      <c r="D7189" t="s">
        <v>959</v>
      </c>
      <c r="E7189">
        <v>45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5">
      <c r="A7190" s="42">
        <v>46269</v>
      </c>
      <c r="B7190">
        <v>10</v>
      </c>
      <c r="C7190" t="s">
        <v>966</v>
      </c>
      <c r="D7190" t="s">
        <v>977</v>
      </c>
      <c r="E7190">
        <v>8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5">
      <c r="A7191" s="42">
        <v>46267</v>
      </c>
      <c r="B7191">
        <v>13</v>
      </c>
      <c r="C7191" t="s">
        <v>964</v>
      </c>
      <c r="D7191" t="s">
        <v>967</v>
      </c>
      <c r="E7191">
        <v>104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5">
      <c r="A7192" s="42">
        <v>46268</v>
      </c>
      <c r="B7192">
        <v>10</v>
      </c>
      <c r="C7192" t="s">
        <v>999</v>
      </c>
      <c r="D7192" t="s">
        <v>982</v>
      </c>
      <c r="E7192">
        <v>8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5">
      <c r="A7193" s="42">
        <v>46275</v>
      </c>
      <c r="B7193">
        <v>13</v>
      </c>
      <c r="C7193" t="s">
        <v>978</v>
      </c>
      <c r="D7193" t="s">
        <v>640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25">
      <c r="A7194" s="42">
        <v>46275</v>
      </c>
      <c r="B7194">
        <v>10</v>
      </c>
      <c r="C7194" t="s">
        <v>968</v>
      </c>
      <c r="D7194" t="s">
        <v>977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5">
      <c r="A7195" s="42">
        <v>46275</v>
      </c>
      <c r="B7195">
        <v>8</v>
      </c>
      <c r="C7195" t="s">
        <v>962</v>
      </c>
      <c r="D7195" t="s">
        <v>981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5">
      <c r="A7196" s="42">
        <v>46266</v>
      </c>
      <c r="B7196">
        <v>8</v>
      </c>
      <c r="C7196" t="s">
        <v>978</v>
      </c>
      <c r="D7196" t="s">
        <v>959</v>
      </c>
      <c r="E7196">
        <v>50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 s="42">
        <v>46267</v>
      </c>
      <c r="B7197">
        <v>13</v>
      </c>
      <c r="C7197" t="s">
        <v>964</v>
      </c>
      <c r="D7197" t="s">
        <v>982</v>
      </c>
      <c r="E7197">
        <v>53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 s="42">
        <v>46276</v>
      </c>
      <c r="B7198">
        <v>15</v>
      </c>
      <c r="C7198" t="s">
        <v>968</v>
      </c>
      <c r="D7198" t="s">
        <v>971</v>
      </c>
      <c r="E7198">
        <v>15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 s="42">
        <v>46276</v>
      </c>
      <c r="B7199">
        <v>12</v>
      </c>
      <c r="C7199" t="s">
        <v>962</v>
      </c>
      <c r="D7199" t="s">
        <v>971</v>
      </c>
      <c r="E7199">
        <v>9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 s="42">
        <v>46269</v>
      </c>
      <c r="B7200">
        <v>15</v>
      </c>
      <c r="C7200" t="s">
        <v>964</v>
      </c>
      <c r="D7200" t="s">
        <v>974</v>
      </c>
      <c r="E7200">
        <v>2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 s="42">
        <v>46275</v>
      </c>
      <c r="B7201">
        <v>12</v>
      </c>
      <c r="C7201" t="s">
        <v>968</v>
      </c>
      <c r="D7201" t="s">
        <v>980</v>
      </c>
      <c r="E7201">
        <v>15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 s="42">
        <v>46269</v>
      </c>
      <c r="B7202">
        <v>9</v>
      </c>
      <c r="C7202" t="s">
        <v>986</v>
      </c>
      <c r="D7202" t="s">
        <v>981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 s="42">
        <v>46267</v>
      </c>
      <c r="B7203">
        <v>8</v>
      </c>
      <c r="C7203" t="s">
        <v>1015</v>
      </c>
      <c r="D7203" t="s">
        <v>970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 s="42">
        <v>46266</v>
      </c>
      <c r="B7204">
        <v>16</v>
      </c>
      <c r="C7204" t="s">
        <v>958</v>
      </c>
      <c r="D7204" t="s">
        <v>973</v>
      </c>
      <c r="E7204">
        <v>114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 s="42">
        <v>46268</v>
      </c>
      <c r="B7205">
        <v>11</v>
      </c>
      <c r="C7205" t="s">
        <v>968</v>
      </c>
      <c r="D7205" t="s">
        <v>976</v>
      </c>
      <c r="E7205">
        <v>690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 s="42">
        <v>46276</v>
      </c>
      <c r="B7206">
        <v>16</v>
      </c>
      <c r="C7206" t="s">
        <v>966</v>
      </c>
      <c r="D7206" t="s">
        <v>3</v>
      </c>
      <c r="E7206">
        <v>22</v>
      </c>
      <c r="F7206">
        <v>22</v>
      </c>
      <c r="G7206">
        <v>21</v>
      </c>
      <c r="H7206">
        <v>0</v>
      </c>
      <c r="I7206">
        <v>0</v>
      </c>
      <c r="J7206">
        <v>0</v>
      </c>
    </row>
    <row r="7207" spans="1:10" x14ac:dyDescent="0.25">
      <c r="A7207" s="42">
        <v>46275</v>
      </c>
      <c r="B7207">
        <v>9</v>
      </c>
      <c r="C7207" t="s">
        <v>986</v>
      </c>
      <c r="D7207" t="s">
        <v>640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 s="42">
        <v>46266</v>
      </c>
      <c r="B7208">
        <v>12</v>
      </c>
      <c r="C7208" t="s">
        <v>1085</v>
      </c>
      <c r="D7208" t="s">
        <v>967</v>
      </c>
      <c r="E7208">
        <v>160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5">
      <c r="A7209" s="42">
        <v>46275</v>
      </c>
      <c r="B7209">
        <v>12</v>
      </c>
      <c r="C7209" t="s">
        <v>968</v>
      </c>
      <c r="D7209" t="s">
        <v>959</v>
      </c>
      <c r="E7209">
        <v>33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5">
      <c r="A7210" s="42">
        <v>46276</v>
      </c>
      <c r="B7210">
        <v>8</v>
      </c>
      <c r="C7210" t="s">
        <v>958</v>
      </c>
      <c r="D7210" t="s">
        <v>970</v>
      </c>
      <c r="E7210">
        <v>11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5">
      <c r="A7211" s="42">
        <v>46266</v>
      </c>
      <c r="B7211">
        <v>14</v>
      </c>
      <c r="C7211" t="s">
        <v>964</v>
      </c>
      <c r="D7211" t="s">
        <v>970</v>
      </c>
      <c r="E7211">
        <v>22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5">
      <c r="A7212" s="42">
        <v>46266</v>
      </c>
      <c r="B7212">
        <v>14</v>
      </c>
      <c r="C7212" t="s">
        <v>998</v>
      </c>
      <c r="D7212" t="s">
        <v>973</v>
      </c>
      <c r="E7212">
        <v>3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25">
      <c r="A7213" s="42">
        <v>46274</v>
      </c>
      <c r="B7213">
        <v>16</v>
      </c>
      <c r="C7213" t="s">
        <v>960</v>
      </c>
      <c r="D7213" t="s">
        <v>963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25">
      <c r="A7214" s="42">
        <v>46267</v>
      </c>
      <c r="B7214">
        <v>9</v>
      </c>
      <c r="C7214" t="s">
        <v>1098</v>
      </c>
      <c r="D7214" t="s">
        <v>3</v>
      </c>
      <c r="E7214">
        <v>19</v>
      </c>
      <c r="F7214">
        <v>19</v>
      </c>
      <c r="G7214">
        <v>12</v>
      </c>
      <c r="H7214">
        <v>6</v>
      </c>
      <c r="I7214">
        <v>1</v>
      </c>
      <c r="J7214">
        <v>1</v>
      </c>
    </row>
    <row r="7215" spans="1:10" x14ac:dyDescent="0.25">
      <c r="A7215" s="42">
        <v>46273</v>
      </c>
      <c r="B7215">
        <v>14</v>
      </c>
      <c r="C7215" t="s">
        <v>964</v>
      </c>
      <c r="D7215" t="s">
        <v>971</v>
      </c>
      <c r="E7215">
        <v>52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5">
      <c r="A7216" s="42">
        <v>46267</v>
      </c>
      <c r="B7216">
        <v>12</v>
      </c>
      <c r="C7216" t="s">
        <v>978</v>
      </c>
      <c r="D7216" t="s">
        <v>973</v>
      </c>
      <c r="E7216">
        <v>326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25">
      <c r="A7217" s="42">
        <v>46273</v>
      </c>
      <c r="B7217">
        <v>9</v>
      </c>
      <c r="C7217" t="s">
        <v>972</v>
      </c>
      <c r="D7217" t="s">
        <v>959</v>
      </c>
      <c r="E7217">
        <v>41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25">
      <c r="A7218" s="42">
        <v>46273</v>
      </c>
      <c r="B7218">
        <v>8</v>
      </c>
      <c r="C7218" t="s">
        <v>972</v>
      </c>
      <c r="D7218" t="s">
        <v>982</v>
      </c>
      <c r="E7218">
        <v>53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5">
      <c r="A7219" s="42">
        <v>46274</v>
      </c>
      <c r="B7219">
        <v>16</v>
      </c>
      <c r="C7219" t="s">
        <v>1015</v>
      </c>
      <c r="D7219" t="s">
        <v>980</v>
      </c>
      <c r="E7219">
        <v>60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5">
      <c r="A7220" s="42">
        <v>46266</v>
      </c>
      <c r="B7220">
        <v>8</v>
      </c>
      <c r="C7220" t="s">
        <v>999</v>
      </c>
      <c r="D7220" t="s">
        <v>3</v>
      </c>
      <c r="E7220">
        <v>5</v>
      </c>
      <c r="F7220">
        <v>5</v>
      </c>
      <c r="G7220">
        <v>5</v>
      </c>
      <c r="H7220">
        <v>0</v>
      </c>
      <c r="I7220">
        <v>0</v>
      </c>
      <c r="J7220">
        <v>0</v>
      </c>
    </row>
    <row r="7221" spans="1:10" x14ac:dyDescent="0.25">
      <c r="A7221" s="42">
        <v>46268</v>
      </c>
      <c r="B7221">
        <v>16</v>
      </c>
      <c r="C7221" t="s">
        <v>964</v>
      </c>
      <c r="D7221" t="s">
        <v>980</v>
      </c>
      <c r="E7221">
        <v>74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 s="42">
        <v>46268</v>
      </c>
      <c r="B7222">
        <v>9</v>
      </c>
      <c r="C7222" t="s">
        <v>1001</v>
      </c>
      <c r="D7222" t="s">
        <v>973</v>
      </c>
      <c r="E7222">
        <v>120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 s="42">
        <v>46276</v>
      </c>
      <c r="B7223">
        <v>10</v>
      </c>
      <c r="C7223" t="s">
        <v>978</v>
      </c>
      <c r="D7223" t="s">
        <v>971</v>
      </c>
      <c r="E7223">
        <v>18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 s="42">
        <v>46266</v>
      </c>
      <c r="B7224">
        <v>8</v>
      </c>
      <c r="C7224" t="s">
        <v>1098</v>
      </c>
      <c r="D7224" t="s">
        <v>963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 s="42">
        <v>46276</v>
      </c>
      <c r="B7225">
        <v>12</v>
      </c>
      <c r="C7225" t="s">
        <v>964</v>
      </c>
      <c r="D7225" t="s">
        <v>971</v>
      </c>
      <c r="E7225">
        <v>30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 s="42">
        <v>46275</v>
      </c>
      <c r="B7226">
        <v>16</v>
      </c>
      <c r="C7226" t="s">
        <v>986</v>
      </c>
      <c r="D7226" t="s">
        <v>640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 s="42">
        <v>46266</v>
      </c>
      <c r="B7227">
        <v>10</v>
      </c>
      <c r="C7227" t="s">
        <v>966</v>
      </c>
      <c r="D7227" t="s">
        <v>980</v>
      </c>
      <c r="E7227">
        <v>5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 s="42">
        <v>46269</v>
      </c>
      <c r="B7228">
        <v>10</v>
      </c>
      <c r="C7228" t="s">
        <v>1000</v>
      </c>
      <c r="D7228" t="s">
        <v>3</v>
      </c>
      <c r="E7228">
        <v>28</v>
      </c>
      <c r="F7228">
        <v>28</v>
      </c>
      <c r="G7228">
        <v>25</v>
      </c>
      <c r="H7228">
        <v>2</v>
      </c>
      <c r="I7228">
        <v>0</v>
      </c>
      <c r="J7228">
        <v>0</v>
      </c>
    </row>
    <row r="7229" spans="1:10" x14ac:dyDescent="0.25">
      <c r="A7229" s="42">
        <v>46267</v>
      </c>
      <c r="B7229">
        <v>10</v>
      </c>
      <c r="C7229" t="s">
        <v>1001</v>
      </c>
      <c r="D7229" t="s">
        <v>3</v>
      </c>
      <c r="E7229">
        <v>13</v>
      </c>
      <c r="F7229">
        <v>13</v>
      </c>
      <c r="G7229">
        <v>10</v>
      </c>
      <c r="H7229">
        <v>2</v>
      </c>
      <c r="I7229">
        <v>0</v>
      </c>
      <c r="J7229">
        <v>0</v>
      </c>
    </row>
    <row r="7230" spans="1:10" x14ac:dyDescent="0.25">
      <c r="A7230" s="42">
        <v>46273</v>
      </c>
      <c r="B7230">
        <v>10</v>
      </c>
      <c r="C7230" t="s">
        <v>962</v>
      </c>
      <c r="D7230" t="s">
        <v>971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 s="42">
        <v>46273</v>
      </c>
      <c r="B7231">
        <v>12</v>
      </c>
      <c r="C7231" t="s">
        <v>978</v>
      </c>
      <c r="D7231" t="s">
        <v>3</v>
      </c>
      <c r="E7231">
        <v>13</v>
      </c>
      <c r="F7231">
        <v>13</v>
      </c>
      <c r="G7231">
        <v>11</v>
      </c>
      <c r="H7231">
        <v>0</v>
      </c>
      <c r="I7231">
        <v>1</v>
      </c>
      <c r="J7231">
        <v>0</v>
      </c>
    </row>
    <row r="7232" spans="1:10" x14ac:dyDescent="0.25">
      <c r="A7232" s="42">
        <v>46268</v>
      </c>
      <c r="B7232">
        <v>14</v>
      </c>
      <c r="C7232" t="s">
        <v>978</v>
      </c>
      <c r="D7232" t="s">
        <v>977</v>
      </c>
      <c r="E7232">
        <v>10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5">
      <c r="A7233" s="42">
        <v>46267</v>
      </c>
      <c r="B7233">
        <v>14</v>
      </c>
      <c r="C7233" t="s">
        <v>960</v>
      </c>
      <c r="D7233" t="s">
        <v>983</v>
      </c>
      <c r="E7233">
        <v>2</v>
      </c>
      <c r="F7233">
        <v>2</v>
      </c>
      <c r="G7233">
        <v>0</v>
      </c>
      <c r="H7233">
        <v>0</v>
      </c>
      <c r="I7233">
        <v>0</v>
      </c>
      <c r="J7233">
        <v>0</v>
      </c>
    </row>
    <row r="7234" spans="1:10" x14ac:dyDescent="0.25">
      <c r="A7234" s="42">
        <v>46267</v>
      </c>
      <c r="B7234">
        <v>9</v>
      </c>
      <c r="C7234" t="s">
        <v>1098</v>
      </c>
      <c r="D7234" t="s">
        <v>983</v>
      </c>
      <c r="E7234">
        <v>3</v>
      </c>
      <c r="F7234">
        <v>3</v>
      </c>
      <c r="G7234">
        <v>0</v>
      </c>
      <c r="H7234">
        <v>0</v>
      </c>
      <c r="I7234">
        <v>0</v>
      </c>
      <c r="J7234">
        <v>0</v>
      </c>
    </row>
    <row r="7235" spans="1:10" x14ac:dyDescent="0.25">
      <c r="A7235" s="42">
        <v>46266</v>
      </c>
      <c r="B7235">
        <v>15</v>
      </c>
      <c r="C7235" t="s">
        <v>998</v>
      </c>
      <c r="D7235" t="s">
        <v>973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25">
      <c r="A7236" s="42">
        <v>46274</v>
      </c>
      <c r="B7236">
        <v>12</v>
      </c>
      <c r="C7236" t="s">
        <v>978</v>
      </c>
      <c r="D7236" t="s">
        <v>967</v>
      </c>
      <c r="E7236">
        <v>78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 s="42">
        <v>46273</v>
      </c>
      <c r="B7237">
        <v>11</v>
      </c>
      <c r="C7237" t="s">
        <v>998</v>
      </c>
      <c r="D7237" t="s">
        <v>961</v>
      </c>
      <c r="E7237">
        <v>3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5">
      <c r="A7238" s="42">
        <v>46275</v>
      </c>
      <c r="B7238">
        <v>14</v>
      </c>
      <c r="C7238" t="s">
        <v>986</v>
      </c>
      <c r="D7238" t="s">
        <v>965</v>
      </c>
      <c r="E7238">
        <v>64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5">
      <c r="A7239" s="42">
        <v>46266</v>
      </c>
      <c r="B7239">
        <v>8</v>
      </c>
      <c r="C7239" t="s">
        <v>966</v>
      </c>
      <c r="D7239" t="s">
        <v>973</v>
      </c>
      <c r="E7239">
        <v>610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5">
      <c r="A7240" s="42">
        <v>46273</v>
      </c>
      <c r="B7240">
        <v>8</v>
      </c>
      <c r="C7240" t="s">
        <v>978</v>
      </c>
      <c r="D7240" t="s">
        <v>981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 s="42">
        <v>46267</v>
      </c>
      <c r="B7241">
        <v>11</v>
      </c>
      <c r="C7241" t="s">
        <v>1000</v>
      </c>
      <c r="D7241" t="s">
        <v>971</v>
      </c>
      <c r="E7241">
        <v>52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5">
      <c r="A7242" s="42">
        <v>46266</v>
      </c>
      <c r="B7242">
        <v>16</v>
      </c>
      <c r="C7242" t="s">
        <v>978</v>
      </c>
      <c r="D7242" t="s">
        <v>963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5">
      <c r="A7243" s="42">
        <v>46275</v>
      </c>
      <c r="B7243">
        <v>9</v>
      </c>
      <c r="C7243" t="s">
        <v>962</v>
      </c>
      <c r="D7243" t="s">
        <v>961</v>
      </c>
      <c r="E7243">
        <v>5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5">
      <c r="A7244" s="42">
        <v>46269</v>
      </c>
      <c r="B7244">
        <v>14</v>
      </c>
      <c r="C7244" t="s">
        <v>966</v>
      </c>
      <c r="D7244" t="s">
        <v>640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 s="42">
        <v>46266</v>
      </c>
      <c r="B7245">
        <v>15</v>
      </c>
      <c r="C7245" t="s">
        <v>978</v>
      </c>
      <c r="D7245" t="s">
        <v>975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 s="42">
        <v>46266</v>
      </c>
      <c r="B7246">
        <v>10</v>
      </c>
      <c r="C7246" t="s">
        <v>998</v>
      </c>
      <c r="D7246" t="s">
        <v>967</v>
      </c>
      <c r="E7246">
        <v>185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 s="42">
        <v>46268</v>
      </c>
      <c r="B7247">
        <v>9</v>
      </c>
      <c r="C7247" t="s">
        <v>986</v>
      </c>
      <c r="D7247" t="s">
        <v>980</v>
      </c>
      <c r="E7247">
        <v>5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 s="42">
        <v>46266</v>
      </c>
      <c r="B7248">
        <v>10</v>
      </c>
      <c r="C7248" t="s">
        <v>986</v>
      </c>
      <c r="D7248" t="s">
        <v>973</v>
      </c>
      <c r="E7248">
        <v>184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 s="42">
        <v>46267</v>
      </c>
      <c r="B7249">
        <v>15</v>
      </c>
      <c r="C7249" t="s">
        <v>999</v>
      </c>
      <c r="D7249" t="s">
        <v>976</v>
      </c>
      <c r="E7249">
        <v>461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 s="42">
        <v>46269</v>
      </c>
      <c r="B7250">
        <v>10</v>
      </c>
      <c r="C7250" t="s">
        <v>958</v>
      </c>
      <c r="D7250" t="s">
        <v>982</v>
      </c>
      <c r="E7250">
        <v>504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 s="42">
        <v>46273</v>
      </c>
      <c r="B7251">
        <v>11</v>
      </c>
      <c r="C7251" t="s">
        <v>978</v>
      </c>
      <c r="D7251" t="s">
        <v>981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 s="42">
        <v>46274</v>
      </c>
      <c r="B7252">
        <v>11</v>
      </c>
      <c r="C7252" t="s">
        <v>1000</v>
      </c>
      <c r="D7252" t="s">
        <v>3</v>
      </c>
      <c r="E7252">
        <v>24</v>
      </c>
      <c r="F7252">
        <v>23</v>
      </c>
      <c r="G7252">
        <v>18</v>
      </c>
      <c r="H7252">
        <v>4</v>
      </c>
      <c r="I7252">
        <v>2</v>
      </c>
      <c r="J7252">
        <v>0</v>
      </c>
    </row>
    <row r="7253" spans="1:10" x14ac:dyDescent="0.25">
      <c r="A7253" s="42">
        <v>46273</v>
      </c>
      <c r="B7253">
        <v>8</v>
      </c>
      <c r="C7253" t="s">
        <v>998</v>
      </c>
      <c r="D7253" t="s">
        <v>976</v>
      </c>
      <c r="E7253">
        <v>5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 s="42">
        <v>46267</v>
      </c>
      <c r="B7254">
        <v>11</v>
      </c>
      <c r="C7254" t="s">
        <v>978</v>
      </c>
      <c r="D7254" t="s">
        <v>961</v>
      </c>
      <c r="E7254">
        <v>2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 s="42">
        <v>46273</v>
      </c>
      <c r="B7255">
        <v>15</v>
      </c>
      <c r="C7255" t="s">
        <v>966</v>
      </c>
      <c r="D7255" t="s">
        <v>975</v>
      </c>
      <c r="E7255">
        <v>6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 s="42">
        <v>46268</v>
      </c>
      <c r="B7256">
        <v>9</v>
      </c>
      <c r="C7256" t="s">
        <v>1098</v>
      </c>
      <c r="D7256" t="s">
        <v>961</v>
      </c>
      <c r="E7256">
        <v>2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5">
      <c r="A7257" s="42">
        <v>46275</v>
      </c>
      <c r="B7257">
        <v>12</v>
      </c>
      <c r="C7257" t="s">
        <v>978</v>
      </c>
      <c r="D7257" t="s">
        <v>975</v>
      </c>
      <c r="E7257">
        <v>3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5">
      <c r="A7258" s="42">
        <v>46267</v>
      </c>
      <c r="B7258">
        <v>14</v>
      </c>
      <c r="C7258" t="s">
        <v>1098</v>
      </c>
      <c r="D7258" t="s">
        <v>979</v>
      </c>
      <c r="E7258">
        <v>4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25">
      <c r="A7259" s="42">
        <v>46276</v>
      </c>
      <c r="B7259">
        <v>15</v>
      </c>
      <c r="C7259" t="s">
        <v>964</v>
      </c>
      <c r="D7259" t="s">
        <v>975</v>
      </c>
      <c r="E7259">
        <v>8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25">
      <c r="A7260" s="42">
        <v>46275</v>
      </c>
      <c r="B7260">
        <v>9</v>
      </c>
      <c r="C7260" t="s">
        <v>972</v>
      </c>
      <c r="D7260" t="s">
        <v>971</v>
      </c>
      <c r="E7260">
        <v>2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5">
      <c r="A7261" s="42">
        <v>46274</v>
      </c>
      <c r="B7261">
        <v>11</v>
      </c>
      <c r="C7261" t="s">
        <v>972</v>
      </c>
      <c r="D7261" t="s">
        <v>983</v>
      </c>
      <c r="E7261">
        <v>1</v>
      </c>
      <c r="F7261">
        <v>1</v>
      </c>
      <c r="G7261">
        <v>0</v>
      </c>
      <c r="H7261">
        <v>0</v>
      </c>
      <c r="I7261">
        <v>0</v>
      </c>
      <c r="J7261">
        <v>0</v>
      </c>
    </row>
    <row r="7262" spans="1:10" x14ac:dyDescent="0.25">
      <c r="A7262" s="42">
        <v>46269</v>
      </c>
      <c r="B7262">
        <v>14</v>
      </c>
      <c r="C7262" t="s">
        <v>964</v>
      </c>
      <c r="D7262" t="s">
        <v>959</v>
      </c>
      <c r="E7262">
        <v>212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 s="42">
        <v>46267</v>
      </c>
      <c r="B7263">
        <v>14</v>
      </c>
      <c r="C7263" t="s">
        <v>978</v>
      </c>
      <c r="D7263" t="s">
        <v>965</v>
      </c>
      <c r="E7263">
        <v>117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 s="42">
        <v>46273</v>
      </c>
      <c r="B7264">
        <v>11</v>
      </c>
      <c r="C7264" t="s">
        <v>960</v>
      </c>
      <c r="D7264" t="s">
        <v>3</v>
      </c>
      <c r="E7264">
        <v>30</v>
      </c>
      <c r="F7264">
        <v>30</v>
      </c>
      <c r="G7264">
        <v>27</v>
      </c>
      <c r="H7264">
        <v>0</v>
      </c>
      <c r="I7264">
        <v>0</v>
      </c>
      <c r="J7264">
        <v>0</v>
      </c>
    </row>
    <row r="7265" spans="1:10" x14ac:dyDescent="0.25">
      <c r="A7265" s="42">
        <v>46268</v>
      </c>
      <c r="B7265">
        <v>10</v>
      </c>
      <c r="C7265" t="s">
        <v>986</v>
      </c>
      <c r="D7265" t="s">
        <v>970</v>
      </c>
      <c r="E7265">
        <v>6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5">
      <c r="A7266" s="42">
        <v>46273</v>
      </c>
      <c r="B7266">
        <v>16</v>
      </c>
      <c r="C7266" t="s">
        <v>958</v>
      </c>
      <c r="D7266" t="s">
        <v>640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5">
      <c r="A7267" s="42">
        <v>46266</v>
      </c>
      <c r="B7267">
        <v>9</v>
      </c>
      <c r="C7267" t="s">
        <v>1000</v>
      </c>
      <c r="D7267" t="s">
        <v>970</v>
      </c>
      <c r="E7267">
        <v>1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 s="42">
        <v>46267</v>
      </c>
      <c r="B7268">
        <v>10</v>
      </c>
      <c r="C7268" t="s">
        <v>986</v>
      </c>
      <c r="D7268" t="s">
        <v>3</v>
      </c>
      <c r="E7268">
        <v>28</v>
      </c>
      <c r="F7268">
        <v>28</v>
      </c>
      <c r="G7268">
        <v>17</v>
      </c>
      <c r="H7268">
        <v>6</v>
      </c>
      <c r="I7268">
        <v>0</v>
      </c>
      <c r="J7268">
        <v>0</v>
      </c>
    </row>
    <row r="7269" spans="1:10" x14ac:dyDescent="0.25">
      <c r="A7269" s="42">
        <v>46266</v>
      </c>
      <c r="B7269">
        <v>13</v>
      </c>
      <c r="C7269" t="s">
        <v>966</v>
      </c>
      <c r="D7269" t="s">
        <v>965</v>
      </c>
      <c r="E7269">
        <v>3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 s="42">
        <v>46275</v>
      </c>
      <c r="B7270">
        <v>8</v>
      </c>
      <c r="C7270" t="s">
        <v>958</v>
      </c>
      <c r="D7270" t="s">
        <v>981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 s="42">
        <v>46275</v>
      </c>
      <c r="B7271">
        <v>15</v>
      </c>
      <c r="C7271" t="s">
        <v>968</v>
      </c>
      <c r="D7271" t="s">
        <v>963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 s="42">
        <v>46274</v>
      </c>
      <c r="B7272">
        <v>17</v>
      </c>
      <c r="C7272" t="s">
        <v>962</v>
      </c>
      <c r="D7272" t="s">
        <v>959</v>
      </c>
      <c r="E7272">
        <v>2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 s="42">
        <v>46267</v>
      </c>
      <c r="B7273">
        <v>14</v>
      </c>
      <c r="C7273" t="s">
        <v>958</v>
      </c>
      <c r="D7273" t="s">
        <v>970</v>
      </c>
      <c r="E7273">
        <v>38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 s="42">
        <v>46275</v>
      </c>
      <c r="B7274">
        <v>9</v>
      </c>
      <c r="C7274" t="s">
        <v>998</v>
      </c>
      <c r="D7274" t="s">
        <v>982</v>
      </c>
      <c r="E7274">
        <v>8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 s="42">
        <v>46275</v>
      </c>
      <c r="B7275">
        <v>9</v>
      </c>
      <c r="C7275" t="s">
        <v>986</v>
      </c>
      <c r="D7275" t="s">
        <v>967</v>
      </c>
      <c r="E7275">
        <v>286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 s="42">
        <v>46267</v>
      </c>
      <c r="B7276">
        <v>9</v>
      </c>
      <c r="C7276" t="s">
        <v>998</v>
      </c>
      <c r="D7276" t="s">
        <v>973</v>
      </c>
      <c r="E7276">
        <v>6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 s="42">
        <v>46276</v>
      </c>
      <c r="B7277">
        <v>13</v>
      </c>
      <c r="C7277" t="s">
        <v>968</v>
      </c>
      <c r="D7277" t="s">
        <v>982</v>
      </c>
      <c r="E7277">
        <v>55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 s="42">
        <v>46275</v>
      </c>
      <c r="B7278">
        <v>15</v>
      </c>
      <c r="C7278" t="s">
        <v>1098</v>
      </c>
      <c r="D7278" t="s">
        <v>963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 s="42">
        <v>46276</v>
      </c>
      <c r="B7279">
        <v>9</v>
      </c>
      <c r="C7279" t="s">
        <v>958</v>
      </c>
      <c r="D7279" t="s">
        <v>971</v>
      </c>
      <c r="E7279">
        <v>24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 s="42">
        <v>46267</v>
      </c>
      <c r="B7280">
        <v>12</v>
      </c>
      <c r="C7280" t="s">
        <v>966</v>
      </c>
      <c r="D7280" t="s">
        <v>961</v>
      </c>
      <c r="E7280">
        <v>3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25">
      <c r="A7281" s="42">
        <v>46269</v>
      </c>
      <c r="B7281">
        <v>10</v>
      </c>
      <c r="C7281" t="s">
        <v>966</v>
      </c>
      <c r="D7281" t="s">
        <v>973</v>
      </c>
      <c r="E7281">
        <v>244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5">
      <c r="A7282" s="42">
        <v>46275</v>
      </c>
      <c r="B7282">
        <v>10</v>
      </c>
      <c r="C7282" t="s">
        <v>1528</v>
      </c>
      <c r="D7282" t="s">
        <v>961</v>
      </c>
      <c r="E7282">
        <v>2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 s="42">
        <v>46274</v>
      </c>
      <c r="B7283">
        <v>17</v>
      </c>
      <c r="C7283" t="s">
        <v>962</v>
      </c>
      <c r="D7283" t="s">
        <v>640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5">
      <c r="A7284" s="42">
        <v>46268</v>
      </c>
      <c r="B7284">
        <v>11</v>
      </c>
      <c r="C7284" t="s">
        <v>966</v>
      </c>
      <c r="D7284" t="s">
        <v>961</v>
      </c>
      <c r="E7284">
        <v>5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5">
      <c r="A7285" s="42">
        <v>46275</v>
      </c>
      <c r="B7285">
        <v>8</v>
      </c>
      <c r="C7285" t="s">
        <v>978</v>
      </c>
      <c r="D7285" t="s">
        <v>640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5">
      <c r="A7286" s="42">
        <v>46269</v>
      </c>
      <c r="B7286">
        <v>8</v>
      </c>
      <c r="C7286" t="s">
        <v>964</v>
      </c>
      <c r="D7286" t="s">
        <v>961</v>
      </c>
      <c r="E7286">
        <v>1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5">
      <c r="A7287" s="42">
        <v>46276</v>
      </c>
      <c r="B7287">
        <v>14</v>
      </c>
      <c r="C7287" t="s">
        <v>958</v>
      </c>
      <c r="D7287" t="s">
        <v>980</v>
      </c>
      <c r="E7287">
        <v>3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5">
      <c r="A7288" s="42">
        <v>46266</v>
      </c>
      <c r="B7288">
        <v>15</v>
      </c>
      <c r="C7288" t="s">
        <v>958</v>
      </c>
      <c r="D7288" t="s">
        <v>3</v>
      </c>
      <c r="E7288">
        <v>26</v>
      </c>
      <c r="F7288">
        <v>26</v>
      </c>
      <c r="G7288">
        <v>19</v>
      </c>
      <c r="H7288">
        <v>4</v>
      </c>
      <c r="I7288">
        <v>1</v>
      </c>
      <c r="J7288">
        <v>0</v>
      </c>
    </row>
    <row r="7289" spans="1:10" x14ac:dyDescent="0.25">
      <c r="A7289" s="42">
        <v>46268</v>
      </c>
      <c r="B7289">
        <v>8</v>
      </c>
      <c r="C7289" t="s">
        <v>1098</v>
      </c>
      <c r="D7289" t="s">
        <v>981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25">
      <c r="A7290" s="42">
        <v>46276</v>
      </c>
      <c r="B7290">
        <v>12</v>
      </c>
      <c r="C7290" t="s">
        <v>986</v>
      </c>
      <c r="D7290" t="s">
        <v>982</v>
      </c>
      <c r="E7290">
        <v>119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25">
      <c r="A7291" s="42">
        <v>46273</v>
      </c>
      <c r="B7291">
        <v>15</v>
      </c>
      <c r="C7291" t="s">
        <v>1000</v>
      </c>
      <c r="D7291" t="s">
        <v>959</v>
      </c>
      <c r="E7291">
        <v>4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5">
      <c r="A7292" s="42">
        <v>46276</v>
      </c>
      <c r="B7292">
        <v>15</v>
      </c>
      <c r="C7292" t="s">
        <v>972</v>
      </c>
      <c r="D7292" t="s">
        <v>961</v>
      </c>
      <c r="E7292">
        <v>2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 s="42">
        <v>46276</v>
      </c>
      <c r="B7293">
        <v>11</v>
      </c>
      <c r="C7293" t="s">
        <v>1000</v>
      </c>
      <c r="D7293" t="s">
        <v>970</v>
      </c>
      <c r="E7293">
        <v>11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 s="42">
        <v>46275</v>
      </c>
      <c r="B7294">
        <v>10</v>
      </c>
      <c r="C7294" t="s">
        <v>1015</v>
      </c>
      <c r="D7294" t="s">
        <v>640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 s="42">
        <v>46273</v>
      </c>
      <c r="B7295">
        <v>15</v>
      </c>
      <c r="C7295" t="s">
        <v>986</v>
      </c>
      <c r="D7295" t="s">
        <v>979</v>
      </c>
      <c r="E7295">
        <v>43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 s="42">
        <v>46276</v>
      </c>
      <c r="B7296">
        <v>9</v>
      </c>
      <c r="C7296" t="s">
        <v>986</v>
      </c>
      <c r="D7296" t="s">
        <v>980</v>
      </c>
      <c r="E7296">
        <v>5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 s="42">
        <v>46266</v>
      </c>
      <c r="B7297">
        <v>10</v>
      </c>
      <c r="C7297" t="s">
        <v>999</v>
      </c>
      <c r="D7297" t="s">
        <v>976</v>
      </c>
      <c r="E7297">
        <v>318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 s="42">
        <v>46267</v>
      </c>
      <c r="B7298">
        <v>8</v>
      </c>
      <c r="C7298" t="s">
        <v>1015</v>
      </c>
      <c r="D7298" t="s">
        <v>959</v>
      </c>
      <c r="E7298">
        <v>5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 s="42">
        <v>46267</v>
      </c>
      <c r="B7299">
        <v>15</v>
      </c>
      <c r="C7299" t="s">
        <v>1001</v>
      </c>
      <c r="D7299" t="s">
        <v>640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 s="42">
        <v>46273</v>
      </c>
      <c r="B7300">
        <v>11</v>
      </c>
      <c r="C7300" t="s">
        <v>978</v>
      </c>
      <c r="D7300" t="s">
        <v>973</v>
      </c>
      <c r="E7300">
        <v>280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 s="42">
        <v>46266</v>
      </c>
      <c r="B7301">
        <v>10</v>
      </c>
      <c r="C7301" t="s">
        <v>962</v>
      </c>
      <c r="D7301" t="s">
        <v>975</v>
      </c>
      <c r="E7301">
        <v>1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 s="42">
        <v>46267</v>
      </c>
      <c r="B7302">
        <v>14</v>
      </c>
      <c r="C7302" t="s">
        <v>962</v>
      </c>
      <c r="D7302" t="s">
        <v>982</v>
      </c>
      <c r="E7302">
        <v>445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 s="42">
        <v>46275</v>
      </c>
      <c r="B7303">
        <v>12</v>
      </c>
      <c r="C7303" t="s">
        <v>1098</v>
      </c>
      <c r="D7303" t="s">
        <v>965</v>
      </c>
      <c r="E7303">
        <v>7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 s="42">
        <v>46276</v>
      </c>
      <c r="B7304">
        <v>12</v>
      </c>
      <c r="C7304" t="s">
        <v>968</v>
      </c>
      <c r="D7304" t="s">
        <v>640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 s="42">
        <v>46266</v>
      </c>
      <c r="B7305">
        <v>8</v>
      </c>
      <c r="C7305" t="s">
        <v>972</v>
      </c>
      <c r="D7305" t="s">
        <v>976</v>
      </c>
      <c r="E7305">
        <v>81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25">
      <c r="A7306" s="42">
        <v>46267</v>
      </c>
      <c r="B7306">
        <v>16</v>
      </c>
      <c r="C7306" t="s">
        <v>958</v>
      </c>
      <c r="D7306" t="s">
        <v>963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25">
      <c r="A7307" s="42">
        <v>46267</v>
      </c>
      <c r="B7307">
        <v>8</v>
      </c>
      <c r="C7307" t="s">
        <v>1098</v>
      </c>
      <c r="D7307" t="s">
        <v>970</v>
      </c>
      <c r="E7307">
        <v>1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25">
      <c r="A7308" s="42">
        <v>46269</v>
      </c>
      <c r="B7308">
        <v>14</v>
      </c>
      <c r="C7308" t="s">
        <v>964</v>
      </c>
      <c r="D7308" t="s">
        <v>640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5">
      <c r="A7309" s="42">
        <v>46267</v>
      </c>
      <c r="B7309">
        <v>11</v>
      </c>
      <c r="C7309" t="s">
        <v>998</v>
      </c>
      <c r="D7309" t="s">
        <v>976</v>
      </c>
      <c r="E7309">
        <v>90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25">
      <c r="A7310" s="42">
        <v>46275</v>
      </c>
      <c r="B7310">
        <v>10</v>
      </c>
      <c r="C7310" t="s">
        <v>986</v>
      </c>
      <c r="D7310" t="s">
        <v>970</v>
      </c>
      <c r="E7310">
        <v>10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 s="42">
        <v>46276</v>
      </c>
      <c r="B7311">
        <v>14</v>
      </c>
      <c r="C7311" t="s">
        <v>958</v>
      </c>
      <c r="D7311" t="s">
        <v>963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5">
      <c r="A7312" s="42">
        <v>46276</v>
      </c>
      <c r="B7312">
        <v>13</v>
      </c>
      <c r="C7312" t="s">
        <v>958</v>
      </c>
      <c r="D7312" t="s">
        <v>971</v>
      </c>
      <c r="E7312">
        <v>2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 s="42">
        <v>46276</v>
      </c>
      <c r="B7313">
        <v>14</v>
      </c>
      <c r="C7313" t="s">
        <v>958</v>
      </c>
      <c r="D7313" t="s">
        <v>982</v>
      </c>
      <c r="E7313">
        <v>511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 s="42">
        <v>46268</v>
      </c>
      <c r="B7314">
        <v>14</v>
      </c>
      <c r="C7314" t="s">
        <v>968</v>
      </c>
      <c r="D7314" t="s">
        <v>982</v>
      </c>
      <c r="E7314">
        <v>433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 s="42">
        <v>46273</v>
      </c>
      <c r="B7315">
        <v>8</v>
      </c>
      <c r="C7315" t="s">
        <v>964</v>
      </c>
      <c r="D7315" t="s">
        <v>975</v>
      </c>
      <c r="E7315">
        <v>2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5">
      <c r="A7316" s="42">
        <v>46274</v>
      </c>
      <c r="B7316">
        <v>14</v>
      </c>
      <c r="C7316" t="s">
        <v>964</v>
      </c>
      <c r="D7316" t="s">
        <v>965</v>
      </c>
      <c r="E7316">
        <v>132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 s="42">
        <v>46269</v>
      </c>
      <c r="B7317">
        <v>8</v>
      </c>
      <c r="C7317" t="s">
        <v>986</v>
      </c>
      <c r="D7317" t="s">
        <v>965</v>
      </c>
      <c r="E7317">
        <v>11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 s="42">
        <v>46268</v>
      </c>
      <c r="B7318">
        <v>14</v>
      </c>
      <c r="C7318" t="s">
        <v>1098</v>
      </c>
      <c r="D7318" t="s">
        <v>977</v>
      </c>
      <c r="E7318">
        <v>5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 s="42">
        <v>46275</v>
      </c>
      <c r="B7319">
        <v>16</v>
      </c>
      <c r="C7319" t="s">
        <v>978</v>
      </c>
      <c r="D7319" t="s">
        <v>961</v>
      </c>
      <c r="E7319">
        <v>2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 s="42">
        <v>46276</v>
      </c>
      <c r="B7320">
        <v>9</v>
      </c>
      <c r="C7320" t="s">
        <v>960</v>
      </c>
      <c r="D7320" t="s">
        <v>640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 s="42">
        <v>46269</v>
      </c>
      <c r="B7321">
        <v>9</v>
      </c>
      <c r="C7321" t="s">
        <v>1015</v>
      </c>
      <c r="D7321" t="s">
        <v>976</v>
      </c>
      <c r="E7321">
        <v>130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 s="42">
        <v>46268</v>
      </c>
      <c r="B7322">
        <v>14</v>
      </c>
      <c r="C7322" t="s">
        <v>966</v>
      </c>
      <c r="D7322" t="s">
        <v>982</v>
      </c>
      <c r="E7322">
        <v>420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 s="42">
        <v>46275</v>
      </c>
      <c r="B7323">
        <v>8</v>
      </c>
      <c r="C7323" t="s">
        <v>962</v>
      </c>
      <c r="D7323" t="s">
        <v>967</v>
      </c>
      <c r="E7323">
        <v>72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 s="42">
        <v>46275</v>
      </c>
      <c r="B7324">
        <v>16</v>
      </c>
      <c r="C7324" t="s">
        <v>964</v>
      </c>
      <c r="D7324" t="s">
        <v>976</v>
      </c>
      <c r="E7324">
        <v>1056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 s="42">
        <v>46269</v>
      </c>
      <c r="B7325">
        <v>11</v>
      </c>
      <c r="C7325" t="s">
        <v>964</v>
      </c>
      <c r="D7325" t="s">
        <v>970</v>
      </c>
      <c r="E7325">
        <v>57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 s="42">
        <v>46267</v>
      </c>
      <c r="B7326">
        <v>9</v>
      </c>
      <c r="C7326" t="s">
        <v>966</v>
      </c>
      <c r="D7326" t="s">
        <v>982</v>
      </c>
      <c r="E7326">
        <v>404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 s="42">
        <v>46268</v>
      </c>
      <c r="B7327">
        <v>12</v>
      </c>
      <c r="C7327" t="s">
        <v>986</v>
      </c>
      <c r="D7327" t="s">
        <v>974</v>
      </c>
      <c r="E7327">
        <v>1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 s="42">
        <v>46266</v>
      </c>
      <c r="B7328">
        <v>15</v>
      </c>
      <c r="C7328" t="s">
        <v>1001</v>
      </c>
      <c r="D7328" t="s">
        <v>976</v>
      </c>
      <c r="E7328">
        <v>20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 s="42">
        <v>46267</v>
      </c>
      <c r="B7329">
        <v>12</v>
      </c>
      <c r="C7329" t="s">
        <v>964</v>
      </c>
      <c r="D7329" t="s">
        <v>967</v>
      </c>
      <c r="E7329">
        <v>1411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 s="42">
        <v>46273</v>
      </c>
      <c r="B7330">
        <v>11</v>
      </c>
      <c r="C7330" t="s">
        <v>960</v>
      </c>
      <c r="D7330" t="s">
        <v>965</v>
      </c>
      <c r="E7330">
        <v>44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 s="42">
        <v>46276</v>
      </c>
      <c r="B7331">
        <v>8</v>
      </c>
      <c r="C7331" t="s">
        <v>986</v>
      </c>
      <c r="D7331" t="s">
        <v>980</v>
      </c>
      <c r="E7331">
        <v>2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 s="42">
        <v>46266</v>
      </c>
      <c r="B7332">
        <v>10</v>
      </c>
      <c r="C7332" t="s">
        <v>1085</v>
      </c>
      <c r="D7332" t="s">
        <v>973</v>
      </c>
      <c r="E7332">
        <v>70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 s="42">
        <v>46274</v>
      </c>
      <c r="B7333">
        <v>16</v>
      </c>
      <c r="C7333" t="s">
        <v>962</v>
      </c>
      <c r="D7333" t="s">
        <v>965</v>
      </c>
      <c r="E7333">
        <v>60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 s="42">
        <v>46275</v>
      </c>
      <c r="B7334">
        <v>12</v>
      </c>
      <c r="C7334" t="s">
        <v>1098</v>
      </c>
      <c r="D7334" t="s">
        <v>967</v>
      </c>
      <c r="E7334">
        <v>19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 s="42">
        <v>46273</v>
      </c>
      <c r="B7335">
        <v>14</v>
      </c>
      <c r="C7335" t="s">
        <v>966</v>
      </c>
      <c r="D7335" t="s">
        <v>976</v>
      </c>
      <c r="E7335">
        <v>1429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 s="42">
        <v>46266</v>
      </c>
      <c r="B7336">
        <v>10</v>
      </c>
      <c r="C7336" t="s">
        <v>998</v>
      </c>
      <c r="D7336" t="s">
        <v>973</v>
      </c>
      <c r="E7336">
        <v>467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 s="42">
        <v>46269</v>
      </c>
      <c r="B7337">
        <v>9</v>
      </c>
      <c r="C7337" t="s">
        <v>966</v>
      </c>
      <c r="D7337" t="s">
        <v>979</v>
      </c>
      <c r="E7337">
        <v>7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 s="42">
        <v>46266</v>
      </c>
      <c r="B7338">
        <v>11</v>
      </c>
      <c r="C7338" t="s">
        <v>972</v>
      </c>
      <c r="D7338" t="s">
        <v>982</v>
      </c>
      <c r="E7338">
        <v>8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 s="42">
        <v>46275</v>
      </c>
      <c r="B7339">
        <v>10</v>
      </c>
      <c r="C7339" t="s">
        <v>1528</v>
      </c>
      <c r="D7339" t="s">
        <v>970</v>
      </c>
      <c r="E7339">
        <v>12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 s="42">
        <v>46266</v>
      </c>
      <c r="B7340">
        <v>14</v>
      </c>
      <c r="C7340" t="s">
        <v>960</v>
      </c>
      <c r="D7340" t="s">
        <v>979</v>
      </c>
      <c r="E7340">
        <v>35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 s="42">
        <v>46267</v>
      </c>
      <c r="B7341">
        <v>11</v>
      </c>
      <c r="C7341" t="s">
        <v>1098</v>
      </c>
      <c r="D7341" t="s">
        <v>3</v>
      </c>
      <c r="E7341">
        <v>25</v>
      </c>
      <c r="F7341">
        <v>25</v>
      </c>
      <c r="G7341">
        <v>18</v>
      </c>
      <c r="H7341">
        <v>6</v>
      </c>
      <c r="I7341">
        <v>0</v>
      </c>
      <c r="J7341">
        <v>0</v>
      </c>
    </row>
    <row r="7342" spans="1:10" x14ac:dyDescent="0.25">
      <c r="A7342" s="42">
        <v>46275</v>
      </c>
      <c r="B7342">
        <v>10</v>
      </c>
      <c r="C7342" t="s">
        <v>998</v>
      </c>
      <c r="D7342" t="s">
        <v>977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 s="42">
        <v>46269</v>
      </c>
      <c r="B7343">
        <v>15</v>
      </c>
      <c r="C7343" t="s">
        <v>998</v>
      </c>
      <c r="D7343" t="s">
        <v>959</v>
      </c>
      <c r="E7343">
        <v>3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 s="42">
        <v>46268</v>
      </c>
      <c r="B7344">
        <v>8</v>
      </c>
      <c r="C7344" t="s">
        <v>972</v>
      </c>
      <c r="D7344" t="s">
        <v>959</v>
      </c>
      <c r="E7344">
        <v>9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 s="42">
        <v>46274</v>
      </c>
      <c r="B7345">
        <v>15</v>
      </c>
      <c r="C7345" t="s">
        <v>998</v>
      </c>
      <c r="D7345" t="s">
        <v>640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5">
      <c r="A7346" s="42">
        <v>46274</v>
      </c>
      <c r="B7346">
        <v>8</v>
      </c>
      <c r="C7346" t="s">
        <v>998</v>
      </c>
      <c r="D7346" t="s">
        <v>976</v>
      </c>
      <c r="E7346">
        <v>24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 s="42">
        <v>46275</v>
      </c>
      <c r="B7347">
        <v>16</v>
      </c>
      <c r="C7347" t="s">
        <v>1015</v>
      </c>
      <c r="D7347" t="s">
        <v>969</v>
      </c>
      <c r="E7347">
        <v>1</v>
      </c>
      <c r="F7347">
        <v>1</v>
      </c>
      <c r="G7347">
        <v>0</v>
      </c>
      <c r="H7347">
        <v>0</v>
      </c>
      <c r="I7347">
        <v>0</v>
      </c>
      <c r="J7347">
        <v>0</v>
      </c>
    </row>
    <row r="7348" spans="1:10" x14ac:dyDescent="0.25">
      <c r="A7348" s="42">
        <v>46269</v>
      </c>
      <c r="B7348">
        <v>13</v>
      </c>
      <c r="C7348" t="s">
        <v>972</v>
      </c>
      <c r="D7348" t="s">
        <v>963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 s="42">
        <v>46274</v>
      </c>
      <c r="B7349">
        <v>10</v>
      </c>
      <c r="C7349" t="s">
        <v>1098</v>
      </c>
      <c r="D7349" t="s">
        <v>975</v>
      </c>
      <c r="E7349">
        <v>1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 s="42">
        <v>46268</v>
      </c>
      <c r="B7350">
        <v>11</v>
      </c>
      <c r="C7350" t="s">
        <v>964</v>
      </c>
      <c r="D7350" t="s">
        <v>640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 s="42">
        <v>46273</v>
      </c>
      <c r="B7351">
        <v>12</v>
      </c>
      <c r="C7351" t="s">
        <v>1015</v>
      </c>
      <c r="D7351" t="s">
        <v>975</v>
      </c>
      <c r="E7351">
        <v>1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 s="42">
        <v>46276</v>
      </c>
      <c r="B7352">
        <v>10</v>
      </c>
      <c r="C7352" t="s">
        <v>962</v>
      </c>
      <c r="D7352" t="s">
        <v>963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 s="42">
        <v>46268</v>
      </c>
      <c r="B7353">
        <v>15</v>
      </c>
      <c r="C7353" t="s">
        <v>962</v>
      </c>
      <c r="D7353" t="s">
        <v>974</v>
      </c>
      <c r="E7353">
        <v>1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5">
      <c r="A7354" s="42">
        <v>46266</v>
      </c>
      <c r="B7354">
        <v>8</v>
      </c>
      <c r="C7354" t="s">
        <v>966</v>
      </c>
      <c r="D7354" t="s">
        <v>970</v>
      </c>
      <c r="E7354">
        <v>111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25">
      <c r="A7355" s="42">
        <v>46266</v>
      </c>
      <c r="B7355">
        <v>12</v>
      </c>
      <c r="C7355" t="s">
        <v>1015</v>
      </c>
      <c r="D7355" t="s">
        <v>982</v>
      </c>
      <c r="E7355">
        <v>41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25">
      <c r="A7356" s="42">
        <v>46273</v>
      </c>
      <c r="B7356">
        <v>15</v>
      </c>
      <c r="C7356" t="s">
        <v>966</v>
      </c>
      <c r="D7356" t="s">
        <v>967</v>
      </c>
      <c r="E7356">
        <v>304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25">
      <c r="A7357" s="42">
        <v>46276</v>
      </c>
      <c r="B7357">
        <v>14</v>
      </c>
      <c r="C7357" t="s">
        <v>960</v>
      </c>
      <c r="D7357" t="s">
        <v>982</v>
      </c>
      <c r="E7357">
        <v>152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25">
      <c r="A7358" s="42">
        <v>46269</v>
      </c>
      <c r="B7358">
        <v>8</v>
      </c>
      <c r="C7358" t="s">
        <v>986</v>
      </c>
      <c r="D7358" t="s">
        <v>982</v>
      </c>
      <c r="E7358">
        <v>80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5">
      <c r="A7359" s="42">
        <v>46267</v>
      </c>
      <c r="B7359">
        <v>14</v>
      </c>
      <c r="C7359" t="s">
        <v>1098</v>
      </c>
      <c r="D7359" t="s">
        <v>977</v>
      </c>
      <c r="E7359">
        <v>3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25">
      <c r="A7360" s="42">
        <v>46274</v>
      </c>
      <c r="B7360">
        <v>11</v>
      </c>
      <c r="C7360" t="s">
        <v>1098</v>
      </c>
      <c r="D7360" t="s">
        <v>3</v>
      </c>
      <c r="E7360">
        <v>21</v>
      </c>
      <c r="F7360">
        <v>21</v>
      </c>
      <c r="G7360">
        <v>7</v>
      </c>
      <c r="H7360">
        <v>14</v>
      </c>
      <c r="I7360">
        <v>1</v>
      </c>
      <c r="J7360">
        <v>0</v>
      </c>
    </row>
    <row r="7361" spans="1:10" x14ac:dyDescent="0.25">
      <c r="A7361" s="42">
        <v>46267</v>
      </c>
      <c r="B7361">
        <v>15</v>
      </c>
      <c r="C7361" t="s">
        <v>958</v>
      </c>
      <c r="D7361" t="s">
        <v>979</v>
      </c>
      <c r="E7361">
        <v>155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25">
      <c r="A7362" s="42">
        <v>46268</v>
      </c>
      <c r="B7362">
        <v>10</v>
      </c>
      <c r="C7362" t="s">
        <v>1000</v>
      </c>
      <c r="D7362" t="s">
        <v>976</v>
      </c>
      <c r="E7362">
        <v>950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25">
      <c r="A7363" s="42">
        <v>46276</v>
      </c>
      <c r="B7363">
        <v>8</v>
      </c>
      <c r="C7363" t="s">
        <v>972</v>
      </c>
      <c r="D7363" t="s">
        <v>982</v>
      </c>
      <c r="E7363">
        <v>57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5">
      <c r="A7364" s="42">
        <v>46269</v>
      </c>
      <c r="B7364">
        <v>14</v>
      </c>
      <c r="C7364" t="s">
        <v>1098</v>
      </c>
      <c r="D7364" t="s">
        <v>973</v>
      </c>
      <c r="E7364">
        <v>65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 s="42">
        <v>46266</v>
      </c>
      <c r="B7365">
        <v>15</v>
      </c>
      <c r="C7365" t="s">
        <v>999</v>
      </c>
      <c r="D7365" t="s">
        <v>3</v>
      </c>
      <c r="E7365">
        <v>11</v>
      </c>
      <c r="F7365">
        <v>11</v>
      </c>
      <c r="G7365">
        <v>8</v>
      </c>
      <c r="H7365">
        <v>0</v>
      </c>
      <c r="I7365">
        <v>2</v>
      </c>
      <c r="J7365">
        <v>0</v>
      </c>
    </row>
    <row r="7366" spans="1:10" x14ac:dyDescent="0.25">
      <c r="A7366" s="42">
        <v>46273</v>
      </c>
      <c r="B7366">
        <v>14</v>
      </c>
      <c r="C7366" t="s">
        <v>960</v>
      </c>
      <c r="D7366" t="s">
        <v>980</v>
      </c>
      <c r="E7366">
        <v>1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 s="42">
        <v>46266</v>
      </c>
      <c r="B7367">
        <v>13</v>
      </c>
      <c r="C7367" t="s">
        <v>978</v>
      </c>
      <c r="D7367" t="s">
        <v>980</v>
      </c>
      <c r="E7367">
        <v>1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25">
      <c r="A7368" s="42">
        <v>46276</v>
      </c>
      <c r="B7368">
        <v>8</v>
      </c>
      <c r="C7368" t="s">
        <v>958</v>
      </c>
      <c r="D7368" t="s">
        <v>959</v>
      </c>
      <c r="E7368">
        <v>59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 s="42">
        <v>46274</v>
      </c>
      <c r="B7369">
        <v>14</v>
      </c>
      <c r="C7369" t="s">
        <v>966</v>
      </c>
      <c r="D7369" t="s">
        <v>976</v>
      </c>
      <c r="E7369">
        <v>1378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5">
      <c r="A7370" s="42">
        <v>46267</v>
      </c>
      <c r="B7370">
        <v>12</v>
      </c>
      <c r="C7370" t="s">
        <v>1098</v>
      </c>
      <c r="D7370" t="s">
        <v>961</v>
      </c>
      <c r="E7370">
        <v>1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 s="42">
        <v>46273</v>
      </c>
      <c r="B7371">
        <v>10</v>
      </c>
      <c r="C7371" t="s">
        <v>960</v>
      </c>
      <c r="D7371" t="s">
        <v>965</v>
      </c>
      <c r="E7371">
        <v>22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25">
      <c r="A7372" s="42">
        <v>46268</v>
      </c>
      <c r="B7372">
        <v>12</v>
      </c>
      <c r="C7372" t="s">
        <v>986</v>
      </c>
      <c r="D7372" t="s">
        <v>967</v>
      </c>
      <c r="E7372">
        <v>49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 s="42">
        <v>46269</v>
      </c>
      <c r="B7373">
        <v>11</v>
      </c>
      <c r="C7373" t="s">
        <v>978</v>
      </c>
      <c r="D7373" t="s">
        <v>976</v>
      </c>
      <c r="E7373">
        <v>1153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 s="42">
        <v>46276</v>
      </c>
      <c r="B7374">
        <v>13</v>
      </c>
      <c r="C7374" t="s">
        <v>964</v>
      </c>
      <c r="D7374" t="s">
        <v>640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 s="42">
        <v>46268</v>
      </c>
      <c r="B7375">
        <v>16</v>
      </c>
      <c r="C7375" t="s">
        <v>1098</v>
      </c>
      <c r="D7375" t="s">
        <v>971</v>
      </c>
      <c r="E7375">
        <v>3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25">
      <c r="A7376" s="42">
        <v>46268</v>
      </c>
      <c r="B7376">
        <v>9</v>
      </c>
      <c r="C7376" t="s">
        <v>1015</v>
      </c>
      <c r="D7376" t="s">
        <v>973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 s="42">
        <v>46276</v>
      </c>
      <c r="B7377">
        <v>15</v>
      </c>
      <c r="C7377" t="s">
        <v>986</v>
      </c>
      <c r="D7377" t="s">
        <v>965</v>
      </c>
      <c r="E7377">
        <v>52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5">
      <c r="A7378" s="42">
        <v>46269</v>
      </c>
      <c r="B7378">
        <v>15</v>
      </c>
      <c r="C7378" t="s">
        <v>986</v>
      </c>
      <c r="D7378" t="s">
        <v>980</v>
      </c>
      <c r="E7378">
        <v>5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25">
      <c r="A7379" s="42">
        <v>46275</v>
      </c>
      <c r="B7379">
        <v>15</v>
      </c>
      <c r="C7379" t="s">
        <v>966</v>
      </c>
      <c r="D7379" t="s">
        <v>980</v>
      </c>
      <c r="E7379">
        <v>3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25">
      <c r="A7380" s="42">
        <v>46276</v>
      </c>
      <c r="B7380">
        <v>10</v>
      </c>
      <c r="C7380" t="s">
        <v>964</v>
      </c>
      <c r="D7380" t="s">
        <v>974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25">
      <c r="A7381" s="42">
        <v>46267</v>
      </c>
      <c r="B7381">
        <v>16</v>
      </c>
      <c r="C7381" t="s">
        <v>1098</v>
      </c>
      <c r="D7381" t="s">
        <v>973</v>
      </c>
      <c r="E7381">
        <v>121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25">
      <c r="A7382" s="42">
        <v>46269</v>
      </c>
      <c r="B7382">
        <v>9</v>
      </c>
      <c r="C7382" t="s">
        <v>966</v>
      </c>
      <c r="D7382" t="s">
        <v>965</v>
      </c>
      <c r="E7382">
        <v>41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5">
      <c r="A7383" s="42">
        <v>46274</v>
      </c>
      <c r="B7383">
        <v>8</v>
      </c>
      <c r="C7383" t="s">
        <v>1098</v>
      </c>
      <c r="D7383" t="s">
        <v>640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25">
      <c r="A7384" s="42">
        <v>46275</v>
      </c>
      <c r="B7384">
        <v>16</v>
      </c>
      <c r="C7384" t="s">
        <v>964</v>
      </c>
      <c r="D7384" t="s">
        <v>971</v>
      </c>
      <c r="E7384">
        <v>10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25">
      <c r="A7385" s="42">
        <v>46274</v>
      </c>
      <c r="B7385">
        <v>16</v>
      </c>
      <c r="C7385" t="s">
        <v>964</v>
      </c>
      <c r="D7385" t="s">
        <v>977</v>
      </c>
      <c r="E7385">
        <v>10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25">
      <c r="A7386" s="42">
        <v>46266</v>
      </c>
      <c r="B7386">
        <v>16</v>
      </c>
      <c r="C7386" t="s">
        <v>1085</v>
      </c>
      <c r="D7386" t="s">
        <v>967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25">
      <c r="A7387" s="42">
        <v>46267</v>
      </c>
      <c r="B7387">
        <v>11</v>
      </c>
      <c r="C7387" t="s">
        <v>978</v>
      </c>
      <c r="D7387" t="s">
        <v>970</v>
      </c>
      <c r="E7387">
        <v>39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 s="42">
        <v>46266</v>
      </c>
      <c r="B7388">
        <v>16</v>
      </c>
      <c r="C7388" t="s">
        <v>966</v>
      </c>
      <c r="D7388" t="s">
        <v>959</v>
      </c>
      <c r="E7388">
        <v>48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 s="42">
        <v>46267</v>
      </c>
      <c r="B7389">
        <v>8</v>
      </c>
      <c r="C7389" t="s">
        <v>958</v>
      </c>
      <c r="D7389" t="s">
        <v>967</v>
      </c>
      <c r="E7389">
        <v>103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 s="42">
        <v>46268</v>
      </c>
      <c r="B7390">
        <v>16</v>
      </c>
      <c r="C7390" t="s">
        <v>968</v>
      </c>
      <c r="D7390" t="s">
        <v>959</v>
      </c>
      <c r="E7390">
        <v>57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 s="42">
        <v>46273</v>
      </c>
      <c r="B7391">
        <v>17</v>
      </c>
      <c r="C7391" t="s">
        <v>978</v>
      </c>
      <c r="D7391" t="s">
        <v>965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 s="42">
        <v>46269</v>
      </c>
      <c r="B7392">
        <v>9</v>
      </c>
      <c r="C7392" t="s">
        <v>964</v>
      </c>
      <c r="D7392" t="s">
        <v>973</v>
      </c>
      <c r="E7392">
        <v>283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 s="42">
        <v>46273</v>
      </c>
      <c r="B7393">
        <v>11</v>
      </c>
      <c r="C7393" t="s">
        <v>960</v>
      </c>
      <c r="D7393" t="s">
        <v>969</v>
      </c>
      <c r="E7393">
        <v>2</v>
      </c>
      <c r="F7393">
        <v>2</v>
      </c>
      <c r="G7393">
        <v>0</v>
      </c>
      <c r="H7393">
        <v>0</v>
      </c>
      <c r="I7393">
        <v>0</v>
      </c>
      <c r="J7393">
        <v>0</v>
      </c>
    </row>
    <row r="7394" spans="1:10" x14ac:dyDescent="0.25">
      <c r="A7394" s="42">
        <v>46268</v>
      </c>
      <c r="B7394">
        <v>12</v>
      </c>
      <c r="C7394" t="s">
        <v>972</v>
      </c>
      <c r="D7394" t="s">
        <v>3</v>
      </c>
      <c r="E7394">
        <v>11</v>
      </c>
      <c r="F7394">
        <v>11</v>
      </c>
      <c r="G7394">
        <v>9</v>
      </c>
      <c r="H7394">
        <v>2</v>
      </c>
      <c r="I7394">
        <v>0</v>
      </c>
      <c r="J7394">
        <v>0</v>
      </c>
    </row>
    <row r="7395" spans="1:10" x14ac:dyDescent="0.25">
      <c r="A7395" s="42">
        <v>46267</v>
      </c>
      <c r="B7395">
        <v>16</v>
      </c>
      <c r="C7395" t="s">
        <v>964</v>
      </c>
      <c r="D7395" t="s">
        <v>970</v>
      </c>
      <c r="E7395">
        <v>123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 s="42">
        <v>46267</v>
      </c>
      <c r="B7396">
        <v>13</v>
      </c>
      <c r="C7396" t="s">
        <v>964</v>
      </c>
      <c r="D7396" t="s">
        <v>971</v>
      </c>
      <c r="E7396">
        <v>1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 s="42">
        <v>46268</v>
      </c>
      <c r="B7397">
        <v>14</v>
      </c>
      <c r="C7397" t="s">
        <v>968</v>
      </c>
      <c r="D7397" t="s">
        <v>971</v>
      </c>
      <c r="E7397">
        <v>22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 s="42">
        <v>46268</v>
      </c>
      <c r="B7398">
        <v>11</v>
      </c>
      <c r="C7398" t="s">
        <v>964</v>
      </c>
      <c r="D7398" t="s">
        <v>961</v>
      </c>
      <c r="E7398">
        <v>9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 s="42">
        <v>46269</v>
      </c>
      <c r="B7399">
        <v>8</v>
      </c>
      <c r="C7399" t="s">
        <v>962</v>
      </c>
      <c r="D7399" t="s">
        <v>965</v>
      </c>
      <c r="E7399">
        <v>9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 s="42">
        <v>46275</v>
      </c>
      <c r="B7400">
        <v>8</v>
      </c>
      <c r="C7400" t="s">
        <v>966</v>
      </c>
      <c r="D7400" t="s">
        <v>3</v>
      </c>
      <c r="E7400">
        <v>6</v>
      </c>
      <c r="F7400">
        <v>6</v>
      </c>
      <c r="G7400">
        <v>4</v>
      </c>
      <c r="H7400">
        <v>2</v>
      </c>
      <c r="I7400">
        <v>1</v>
      </c>
      <c r="J7400">
        <v>0</v>
      </c>
    </row>
    <row r="7401" spans="1:10" x14ac:dyDescent="0.25">
      <c r="A7401" s="42">
        <v>46269</v>
      </c>
      <c r="B7401">
        <v>9</v>
      </c>
      <c r="C7401" t="s">
        <v>966</v>
      </c>
      <c r="D7401" t="s">
        <v>982</v>
      </c>
      <c r="E7401">
        <v>332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 s="42">
        <v>46276</v>
      </c>
      <c r="B7402">
        <v>11</v>
      </c>
      <c r="C7402" t="s">
        <v>1098</v>
      </c>
      <c r="D7402" t="s">
        <v>983</v>
      </c>
      <c r="E7402">
        <v>1</v>
      </c>
      <c r="F7402">
        <v>1</v>
      </c>
      <c r="G7402">
        <v>0</v>
      </c>
      <c r="H7402">
        <v>0</v>
      </c>
      <c r="I7402">
        <v>0</v>
      </c>
      <c r="J7402">
        <v>0</v>
      </c>
    </row>
    <row r="7403" spans="1:10" x14ac:dyDescent="0.25">
      <c r="A7403" s="42">
        <v>46268</v>
      </c>
      <c r="B7403">
        <v>14</v>
      </c>
      <c r="C7403" t="s">
        <v>964</v>
      </c>
      <c r="D7403" t="s">
        <v>959</v>
      </c>
      <c r="E7403">
        <v>118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 s="42">
        <v>46267</v>
      </c>
      <c r="B7404">
        <v>16</v>
      </c>
      <c r="C7404" t="s">
        <v>966</v>
      </c>
      <c r="D7404" t="s">
        <v>980</v>
      </c>
      <c r="E7404">
        <v>14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25">
      <c r="A7405" s="42">
        <v>46266</v>
      </c>
      <c r="B7405">
        <v>15</v>
      </c>
      <c r="C7405" t="s">
        <v>1085</v>
      </c>
      <c r="D7405" t="s">
        <v>982</v>
      </c>
      <c r="E7405">
        <v>10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5">
      <c r="A7406" s="42">
        <v>46269</v>
      </c>
      <c r="B7406">
        <v>12</v>
      </c>
      <c r="C7406" t="s">
        <v>972</v>
      </c>
      <c r="D7406" t="s">
        <v>976</v>
      </c>
      <c r="E7406">
        <v>91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25">
      <c r="A7407" s="42">
        <v>46273</v>
      </c>
      <c r="B7407">
        <v>12</v>
      </c>
      <c r="C7407" t="s">
        <v>962</v>
      </c>
      <c r="D7407" t="s">
        <v>3</v>
      </c>
      <c r="E7407">
        <v>35</v>
      </c>
      <c r="F7407">
        <v>35</v>
      </c>
      <c r="G7407">
        <v>28</v>
      </c>
      <c r="H7407">
        <v>2</v>
      </c>
      <c r="I7407">
        <v>1</v>
      </c>
      <c r="J7407">
        <v>0</v>
      </c>
    </row>
    <row r="7408" spans="1:10" x14ac:dyDescent="0.25">
      <c r="A7408" s="42">
        <v>46267</v>
      </c>
      <c r="B7408">
        <v>12</v>
      </c>
      <c r="C7408" t="s">
        <v>1015</v>
      </c>
      <c r="D7408" t="s">
        <v>959</v>
      </c>
      <c r="E7408">
        <v>12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25">
      <c r="A7409" s="42">
        <v>46267</v>
      </c>
      <c r="B7409">
        <v>12</v>
      </c>
      <c r="C7409" t="s">
        <v>958</v>
      </c>
      <c r="D7409" t="s">
        <v>975</v>
      </c>
      <c r="E7409">
        <v>1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25">
      <c r="A7410" s="42">
        <v>46266</v>
      </c>
      <c r="B7410">
        <v>12</v>
      </c>
      <c r="C7410" t="s">
        <v>960</v>
      </c>
      <c r="D7410" t="s">
        <v>971</v>
      </c>
      <c r="E7410">
        <v>3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25">
      <c r="A7411" s="42">
        <v>46275</v>
      </c>
      <c r="B7411">
        <v>8</v>
      </c>
      <c r="C7411" t="s">
        <v>962</v>
      </c>
      <c r="D7411" t="s">
        <v>982</v>
      </c>
      <c r="E7411">
        <v>147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 s="42">
        <v>46273</v>
      </c>
      <c r="B7412">
        <v>9</v>
      </c>
      <c r="C7412" t="s">
        <v>1098</v>
      </c>
      <c r="D7412" t="s">
        <v>976</v>
      </c>
      <c r="E7412">
        <v>368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 s="42">
        <v>46275</v>
      </c>
      <c r="B7413">
        <v>16</v>
      </c>
      <c r="C7413" t="s">
        <v>1098</v>
      </c>
      <c r="D7413" t="s">
        <v>963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 s="42">
        <v>46274</v>
      </c>
      <c r="B7414">
        <v>11</v>
      </c>
      <c r="C7414" t="s">
        <v>1015</v>
      </c>
      <c r="D7414" t="s">
        <v>973</v>
      </c>
      <c r="E7414">
        <v>608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 s="42">
        <v>46276</v>
      </c>
      <c r="B7415">
        <v>10</v>
      </c>
      <c r="C7415" t="s">
        <v>966</v>
      </c>
      <c r="D7415" t="s">
        <v>977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 s="42">
        <v>46268</v>
      </c>
      <c r="B7416">
        <v>10</v>
      </c>
      <c r="C7416" t="s">
        <v>998</v>
      </c>
      <c r="D7416" t="s">
        <v>961</v>
      </c>
      <c r="E7416">
        <v>2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 s="42">
        <v>46276</v>
      </c>
      <c r="B7417">
        <v>12</v>
      </c>
      <c r="C7417" t="s">
        <v>978</v>
      </c>
      <c r="D7417" t="s">
        <v>1002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 s="42">
        <v>46268</v>
      </c>
      <c r="B7418">
        <v>14</v>
      </c>
      <c r="C7418" t="s">
        <v>972</v>
      </c>
      <c r="D7418" t="s">
        <v>3</v>
      </c>
      <c r="E7418">
        <v>19</v>
      </c>
      <c r="F7418">
        <v>19</v>
      </c>
      <c r="G7418">
        <v>14</v>
      </c>
      <c r="H7418">
        <v>4</v>
      </c>
      <c r="I7418">
        <v>0</v>
      </c>
      <c r="J7418">
        <v>0</v>
      </c>
    </row>
    <row r="7419" spans="1:10" x14ac:dyDescent="0.25">
      <c r="A7419" s="42">
        <v>46268</v>
      </c>
      <c r="B7419">
        <v>14</v>
      </c>
      <c r="C7419" t="s">
        <v>1098</v>
      </c>
      <c r="D7419" t="s">
        <v>970</v>
      </c>
      <c r="E7419">
        <v>5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 s="42">
        <v>46276</v>
      </c>
      <c r="B7420">
        <v>16</v>
      </c>
      <c r="C7420" t="s">
        <v>1098</v>
      </c>
      <c r="D7420" t="s">
        <v>971</v>
      </c>
      <c r="E7420">
        <v>2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 s="42">
        <v>46274</v>
      </c>
      <c r="B7421">
        <v>12</v>
      </c>
      <c r="C7421" t="s">
        <v>978</v>
      </c>
      <c r="D7421" t="s">
        <v>977</v>
      </c>
      <c r="E7421">
        <v>2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 s="42">
        <v>46274</v>
      </c>
      <c r="B7422">
        <v>13</v>
      </c>
      <c r="C7422" t="s">
        <v>1015</v>
      </c>
      <c r="D7422" t="s">
        <v>967</v>
      </c>
      <c r="E7422">
        <v>6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 s="42">
        <v>46274</v>
      </c>
      <c r="B7423">
        <v>17</v>
      </c>
      <c r="C7423" t="s">
        <v>968</v>
      </c>
      <c r="D7423" t="s">
        <v>973</v>
      </c>
      <c r="E7423">
        <v>2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 s="42">
        <v>46268</v>
      </c>
      <c r="B7424">
        <v>14</v>
      </c>
      <c r="C7424" t="s">
        <v>968</v>
      </c>
      <c r="D7424" t="s">
        <v>980</v>
      </c>
      <c r="E7424">
        <v>2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 s="42">
        <v>46268</v>
      </c>
      <c r="B7425">
        <v>10</v>
      </c>
      <c r="C7425" t="s">
        <v>972</v>
      </c>
      <c r="D7425" t="s">
        <v>976</v>
      </c>
      <c r="E7425">
        <v>182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25">
      <c r="A7426" s="42">
        <v>46267</v>
      </c>
      <c r="B7426">
        <v>9</v>
      </c>
      <c r="C7426" t="s">
        <v>1085</v>
      </c>
      <c r="D7426" t="s">
        <v>967</v>
      </c>
      <c r="E7426">
        <v>152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25">
      <c r="A7427" s="42">
        <v>46276</v>
      </c>
      <c r="B7427">
        <v>12</v>
      </c>
      <c r="C7427" t="s">
        <v>1098</v>
      </c>
      <c r="D7427" t="s">
        <v>982</v>
      </c>
      <c r="E7427">
        <v>28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5">
      <c r="A7428" s="42">
        <v>46274</v>
      </c>
      <c r="B7428">
        <v>13</v>
      </c>
      <c r="C7428" t="s">
        <v>978</v>
      </c>
      <c r="D7428" t="s">
        <v>982</v>
      </c>
      <c r="E7428">
        <v>80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5">
      <c r="A7429" s="42">
        <v>46273</v>
      </c>
      <c r="B7429">
        <v>16</v>
      </c>
      <c r="C7429" t="s">
        <v>972</v>
      </c>
      <c r="D7429" t="s">
        <v>970</v>
      </c>
      <c r="E7429">
        <v>4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5">
      <c r="A7430" s="42">
        <v>46268</v>
      </c>
      <c r="B7430">
        <v>8</v>
      </c>
      <c r="C7430" t="s">
        <v>1098</v>
      </c>
      <c r="D7430" t="s">
        <v>959</v>
      </c>
      <c r="E7430">
        <v>4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25">
      <c r="A7431" s="42">
        <v>46266</v>
      </c>
      <c r="B7431">
        <v>9</v>
      </c>
      <c r="C7431" t="s">
        <v>986</v>
      </c>
      <c r="D7431" t="s">
        <v>959</v>
      </c>
      <c r="E7431">
        <v>104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25">
      <c r="A7432" s="42">
        <v>46267</v>
      </c>
      <c r="B7432">
        <v>14</v>
      </c>
      <c r="C7432" t="s">
        <v>1001</v>
      </c>
      <c r="D7432" t="s">
        <v>973</v>
      </c>
      <c r="E7432">
        <v>114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25">
      <c r="A7433" s="42">
        <v>46269</v>
      </c>
      <c r="B7433">
        <v>11</v>
      </c>
      <c r="C7433" t="s">
        <v>966</v>
      </c>
      <c r="D7433" t="s">
        <v>977</v>
      </c>
      <c r="E7433">
        <v>7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5">
      <c r="A7434" s="42">
        <v>46266</v>
      </c>
      <c r="B7434">
        <v>13</v>
      </c>
      <c r="C7434" t="s">
        <v>986</v>
      </c>
      <c r="D7434" t="s">
        <v>982</v>
      </c>
      <c r="E7434">
        <v>102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25">
      <c r="A7435" s="42">
        <v>46267</v>
      </c>
      <c r="B7435">
        <v>15</v>
      </c>
      <c r="C7435" t="s">
        <v>986</v>
      </c>
      <c r="D7435" t="s">
        <v>961</v>
      </c>
      <c r="E7435">
        <v>3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 s="42">
        <v>46275</v>
      </c>
      <c r="B7436">
        <v>11</v>
      </c>
      <c r="C7436" t="s">
        <v>986</v>
      </c>
      <c r="D7436" t="s">
        <v>959</v>
      </c>
      <c r="E7436">
        <v>166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 s="42">
        <v>46275</v>
      </c>
      <c r="B7437">
        <v>11</v>
      </c>
      <c r="C7437" t="s">
        <v>962</v>
      </c>
      <c r="D7437" t="s">
        <v>970</v>
      </c>
      <c r="E7437">
        <v>11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 s="42">
        <v>46273</v>
      </c>
      <c r="B7438">
        <v>10</v>
      </c>
      <c r="C7438" t="s">
        <v>1015</v>
      </c>
      <c r="D7438" t="s">
        <v>959</v>
      </c>
      <c r="E7438">
        <v>15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5">
      <c r="A7439" s="42">
        <v>46267</v>
      </c>
      <c r="B7439">
        <v>15</v>
      </c>
      <c r="C7439" t="s">
        <v>1098</v>
      </c>
      <c r="D7439" t="s">
        <v>965</v>
      </c>
      <c r="E7439">
        <v>9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 s="42">
        <v>46266</v>
      </c>
      <c r="B7440">
        <v>11</v>
      </c>
      <c r="C7440" t="s">
        <v>958</v>
      </c>
      <c r="D7440" t="s">
        <v>976</v>
      </c>
      <c r="E7440">
        <v>465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25">
      <c r="A7441" s="42">
        <v>46273</v>
      </c>
      <c r="B7441">
        <v>12</v>
      </c>
      <c r="C7441" t="s">
        <v>972</v>
      </c>
      <c r="D7441" t="s">
        <v>971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 s="42">
        <v>46274</v>
      </c>
      <c r="B7442">
        <v>12</v>
      </c>
      <c r="C7442" t="s">
        <v>962</v>
      </c>
      <c r="D7442" t="s">
        <v>970</v>
      </c>
      <c r="E7442">
        <v>15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5">
      <c r="A7443" s="42">
        <v>46276</v>
      </c>
      <c r="B7443">
        <v>15</v>
      </c>
      <c r="C7443" t="s">
        <v>1528</v>
      </c>
      <c r="D7443" t="s">
        <v>969</v>
      </c>
      <c r="E7443">
        <v>1</v>
      </c>
      <c r="F7443">
        <v>1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 s="42">
        <v>46266</v>
      </c>
      <c r="B7444">
        <v>11</v>
      </c>
      <c r="C7444" t="s">
        <v>999</v>
      </c>
      <c r="D7444" t="s">
        <v>976</v>
      </c>
      <c r="E7444">
        <v>393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 s="42">
        <v>46269</v>
      </c>
      <c r="B7445">
        <v>14</v>
      </c>
      <c r="C7445" t="s">
        <v>964</v>
      </c>
      <c r="D7445" t="s">
        <v>973</v>
      </c>
      <c r="E7445">
        <v>659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 s="42">
        <v>46276</v>
      </c>
      <c r="B7446">
        <v>14</v>
      </c>
      <c r="C7446" t="s">
        <v>986</v>
      </c>
      <c r="D7446" t="s">
        <v>959</v>
      </c>
      <c r="E7446">
        <v>154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25">
      <c r="A7447" s="42">
        <v>46273</v>
      </c>
      <c r="B7447">
        <v>10</v>
      </c>
      <c r="C7447" t="s">
        <v>964</v>
      </c>
      <c r="D7447" t="s">
        <v>982</v>
      </c>
      <c r="E7447">
        <v>809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 s="42">
        <v>46268</v>
      </c>
      <c r="B7448">
        <v>14</v>
      </c>
      <c r="C7448" t="s">
        <v>986</v>
      </c>
      <c r="D7448" t="s">
        <v>982</v>
      </c>
      <c r="E7448">
        <v>281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25">
      <c r="A7449" s="42">
        <v>46274</v>
      </c>
      <c r="B7449">
        <v>10</v>
      </c>
      <c r="C7449" t="s">
        <v>1098</v>
      </c>
      <c r="D7449" t="s">
        <v>973</v>
      </c>
      <c r="E7449">
        <v>88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 s="42">
        <v>46275</v>
      </c>
      <c r="B7450">
        <v>11</v>
      </c>
      <c r="C7450" t="s">
        <v>1098</v>
      </c>
      <c r="D7450" t="s">
        <v>963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25">
      <c r="A7451" s="42">
        <v>46275</v>
      </c>
      <c r="B7451">
        <v>8</v>
      </c>
      <c r="C7451" t="s">
        <v>964</v>
      </c>
      <c r="D7451" t="s">
        <v>971</v>
      </c>
      <c r="E7451">
        <v>8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25">
      <c r="A7452" s="42">
        <v>46268</v>
      </c>
      <c r="B7452">
        <v>8</v>
      </c>
      <c r="C7452" t="s">
        <v>1098</v>
      </c>
      <c r="D7452" t="s">
        <v>970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25">
      <c r="A7453" s="42">
        <v>46275</v>
      </c>
      <c r="B7453">
        <v>11</v>
      </c>
      <c r="C7453" t="s">
        <v>1528</v>
      </c>
      <c r="D7453" t="s">
        <v>3</v>
      </c>
      <c r="E7453">
        <v>15</v>
      </c>
      <c r="F7453">
        <v>15</v>
      </c>
      <c r="G7453">
        <v>15</v>
      </c>
      <c r="H7453">
        <v>0</v>
      </c>
      <c r="I7453">
        <v>0</v>
      </c>
      <c r="J7453">
        <v>0</v>
      </c>
    </row>
    <row r="7454" spans="1:10" x14ac:dyDescent="0.25">
      <c r="A7454" s="42">
        <v>46274</v>
      </c>
      <c r="B7454">
        <v>16</v>
      </c>
      <c r="C7454" t="s">
        <v>1015</v>
      </c>
      <c r="D7454" t="s">
        <v>971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25">
      <c r="A7455" s="42">
        <v>46267</v>
      </c>
      <c r="B7455">
        <v>10</v>
      </c>
      <c r="C7455" t="s">
        <v>958</v>
      </c>
      <c r="D7455" t="s">
        <v>3</v>
      </c>
      <c r="E7455">
        <v>18</v>
      </c>
      <c r="F7455">
        <v>18</v>
      </c>
      <c r="G7455">
        <v>14</v>
      </c>
      <c r="H7455">
        <v>2</v>
      </c>
      <c r="I7455">
        <v>0</v>
      </c>
      <c r="J7455">
        <v>0</v>
      </c>
    </row>
    <row r="7456" spans="1:10" x14ac:dyDescent="0.25">
      <c r="A7456" s="42">
        <v>46267</v>
      </c>
      <c r="B7456">
        <v>8</v>
      </c>
      <c r="C7456" t="s">
        <v>978</v>
      </c>
      <c r="D7456" t="s">
        <v>640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25">
      <c r="A7457" s="42">
        <v>46266</v>
      </c>
      <c r="B7457">
        <v>15</v>
      </c>
      <c r="C7457" t="s">
        <v>966</v>
      </c>
      <c r="D7457" t="s">
        <v>973</v>
      </c>
      <c r="E7457">
        <v>517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5">
      <c r="A7458" s="42">
        <v>46267</v>
      </c>
      <c r="B7458">
        <v>16</v>
      </c>
      <c r="C7458" t="s">
        <v>972</v>
      </c>
      <c r="D7458" t="s">
        <v>975</v>
      </c>
      <c r="E7458">
        <v>3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25">
      <c r="A7459" s="42">
        <v>46276</v>
      </c>
      <c r="B7459">
        <v>14</v>
      </c>
      <c r="C7459" t="s">
        <v>986</v>
      </c>
      <c r="D7459" t="s">
        <v>640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 s="42">
        <v>46276</v>
      </c>
      <c r="B7460">
        <v>14</v>
      </c>
      <c r="C7460" t="s">
        <v>958</v>
      </c>
      <c r="D7460" t="s">
        <v>970</v>
      </c>
      <c r="E7460">
        <v>43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 s="42">
        <v>46276</v>
      </c>
      <c r="B7461">
        <v>13</v>
      </c>
      <c r="C7461" t="s">
        <v>978</v>
      </c>
      <c r="D7461" t="s">
        <v>967</v>
      </c>
      <c r="E7461">
        <v>74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 s="42">
        <v>46276</v>
      </c>
      <c r="B7462">
        <v>11</v>
      </c>
      <c r="C7462" t="s">
        <v>978</v>
      </c>
      <c r="D7462" t="s">
        <v>967</v>
      </c>
      <c r="E7462">
        <v>571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 s="42">
        <v>46276</v>
      </c>
      <c r="B7463">
        <v>10</v>
      </c>
      <c r="C7463" t="s">
        <v>978</v>
      </c>
      <c r="D7463" t="s">
        <v>961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 s="42">
        <v>46269</v>
      </c>
      <c r="B7464">
        <v>16</v>
      </c>
      <c r="C7464" t="s">
        <v>964</v>
      </c>
      <c r="D7464" t="s">
        <v>961</v>
      </c>
      <c r="E7464">
        <v>3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 s="42">
        <v>46267</v>
      </c>
      <c r="B7465">
        <v>13</v>
      </c>
      <c r="C7465" t="s">
        <v>972</v>
      </c>
      <c r="D7465" t="s">
        <v>976</v>
      </c>
      <c r="E7465">
        <v>49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 s="42">
        <v>46274</v>
      </c>
      <c r="B7466">
        <v>11</v>
      </c>
      <c r="C7466" t="s">
        <v>966</v>
      </c>
      <c r="D7466" t="s">
        <v>975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 s="42">
        <v>46266</v>
      </c>
      <c r="B7467">
        <v>14</v>
      </c>
      <c r="C7467" t="s">
        <v>1001</v>
      </c>
      <c r="D7467" t="s">
        <v>970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 s="42">
        <v>46274</v>
      </c>
      <c r="B7468">
        <v>8</v>
      </c>
      <c r="C7468" t="s">
        <v>986</v>
      </c>
      <c r="D7468" t="s">
        <v>640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 s="42">
        <v>46267</v>
      </c>
      <c r="B7469">
        <v>10</v>
      </c>
      <c r="C7469" t="s">
        <v>960</v>
      </c>
      <c r="D7469" t="s">
        <v>980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 s="42">
        <v>46276</v>
      </c>
      <c r="B7470">
        <v>9</v>
      </c>
      <c r="C7470" t="s">
        <v>966</v>
      </c>
      <c r="D7470" t="s">
        <v>963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 s="42">
        <v>46266</v>
      </c>
      <c r="B7471">
        <v>10</v>
      </c>
      <c r="C7471" t="s">
        <v>1015</v>
      </c>
      <c r="D7471" t="s">
        <v>959</v>
      </c>
      <c r="E7471">
        <v>41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 s="42">
        <v>46274</v>
      </c>
      <c r="B7472">
        <v>12</v>
      </c>
      <c r="C7472" t="s">
        <v>972</v>
      </c>
      <c r="D7472" t="s">
        <v>976</v>
      </c>
      <c r="E7472">
        <v>104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 s="42">
        <v>46274</v>
      </c>
      <c r="B7473">
        <v>13</v>
      </c>
      <c r="C7473" t="s">
        <v>972</v>
      </c>
      <c r="D7473" t="s">
        <v>976</v>
      </c>
      <c r="E7473">
        <v>83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5">
      <c r="A7474" s="42">
        <v>46266</v>
      </c>
      <c r="B7474">
        <v>15</v>
      </c>
      <c r="C7474" t="s">
        <v>1098</v>
      </c>
      <c r="D7474" t="s">
        <v>976</v>
      </c>
      <c r="E7474">
        <v>206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5">
      <c r="A7475" s="42">
        <v>46274</v>
      </c>
      <c r="B7475">
        <v>16</v>
      </c>
      <c r="C7475" t="s">
        <v>958</v>
      </c>
      <c r="D7475" t="s">
        <v>976</v>
      </c>
      <c r="E7475">
        <v>1344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5">
      <c r="A7476" s="42">
        <v>46268</v>
      </c>
      <c r="B7476">
        <v>15</v>
      </c>
      <c r="C7476" t="s">
        <v>1098</v>
      </c>
      <c r="D7476" t="s">
        <v>977</v>
      </c>
      <c r="E7476">
        <v>5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25">
      <c r="A7477" s="42">
        <v>46269</v>
      </c>
      <c r="B7477">
        <v>14</v>
      </c>
      <c r="C7477" t="s">
        <v>958</v>
      </c>
      <c r="D7477" t="s">
        <v>973</v>
      </c>
      <c r="E7477">
        <v>413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25">
      <c r="A7478" s="42">
        <v>46266</v>
      </c>
      <c r="B7478">
        <v>14</v>
      </c>
      <c r="C7478" t="s">
        <v>960</v>
      </c>
      <c r="D7478" t="s">
        <v>971</v>
      </c>
      <c r="E7478">
        <v>11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25">
      <c r="A7479" s="42">
        <v>46273</v>
      </c>
      <c r="B7479">
        <v>11</v>
      </c>
      <c r="C7479" t="s">
        <v>978</v>
      </c>
      <c r="D7479" t="s">
        <v>3</v>
      </c>
      <c r="E7479">
        <v>26</v>
      </c>
      <c r="F7479">
        <v>26</v>
      </c>
      <c r="G7479">
        <v>17</v>
      </c>
      <c r="H7479">
        <v>0</v>
      </c>
      <c r="I7479">
        <v>0</v>
      </c>
      <c r="J7479">
        <v>0</v>
      </c>
    </row>
    <row r="7480" spans="1:10" x14ac:dyDescent="0.25">
      <c r="A7480" s="42">
        <v>46276</v>
      </c>
      <c r="B7480">
        <v>10</v>
      </c>
      <c r="C7480" t="s">
        <v>978</v>
      </c>
      <c r="D7480" t="s">
        <v>970</v>
      </c>
      <c r="E7480">
        <v>26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5">
      <c r="A7481" s="42">
        <v>46269</v>
      </c>
      <c r="B7481">
        <v>11</v>
      </c>
      <c r="C7481" t="s">
        <v>966</v>
      </c>
      <c r="D7481" t="s">
        <v>980</v>
      </c>
      <c r="E7481">
        <v>9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25">
      <c r="A7482" s="42">
        <v>46268</v>
      </c>
      <c r="B7482">
        <v>15</v>
      </c>
      <c r="C7482" t="s">
        <v>968</v>
      </c>
      <c r="D7482" t="s">
        <v>975</v>
      </c>
      <c r="E7482">
        <v>3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25">
      <c r="A7483" s="42">
        <v>46268</v>
      </c>
      <c r="B7483">
        <v>9</v>
      </c>
      <c r="C7483" t="s">
        <v>958</v>
      </c>
      <c r="D7483" t="s">
        <v>967</v>
      </c>
      <c r="E7483">
        <v>211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 s="42">
        <v>46275</v>
      </c>
      <c r="B7484">
        <v>12</v>
      </c>
      <c r="C7484" t="s">
        <v>1098</v>
      </c>
      <c r="D7484" t="s">
        <v>983</v>
      </c>
      <c r="E7484">
        <v>1</v>
      </c>
      <c r="F7484">
        <v>1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 s="42">
        <v>46276</v>
      </c>
      <c r="B7485">
        <v>9</v>
      </c>
      <c r="C7485" t="s">
        <v>978</v>
      </c>
      <c r="D7485" t="s">
        <v>963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 s="42">
        <v>46267</v>
      </c>
      <c r="B7486">
        <v>14</v>
      </c>
      <c r="C7486" t="s">
        <v>958</v>
      </c>
      <c r="D7486" t="s">
        <v>967</v>
      </c>
      <c r="E7486">
        <v>615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 s="42">
        <v>46275</v>
      </c>
      <c r="B7487">
        <v>14</v>
      </c>
      <c r="C7487" t="s">
        <v>972</v>
      </c>
      <c r="D7487" t="s">
        <v>970</v>
      </c>
      <c r="E7487">
        <v>5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 s="42">
        <v>46267</v>
      </c>
      <c r="B7488">
        <v>10</v>
      </c>
      <c r="C7488" t="s">
        <v>964</v>
      </c>
      <c r="D7488" t="s">
        <v>979</v>
      </c>
      <c r="E7488">
        <v>1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 s="42">
        <v>46269</v>
      </c>
      <c r="B7489">
        <v>13</v>
      </c>
      <c r="C7489" t="s">
        <v>972</v>
      </c>
      <c r="D7489" t="s">
        <v>640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 s="42">
        <v>46269</v>
      </c>
      <c r="B7490">
        <v>8</v>
      </c>
      <c r="C7490" t="s">
        <v>972</v>
      </c>
      <c r="D7490" t="s">
        <v>976</v>
      </c>
      <c r="E7490">
        <v>231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 s="42">
        <v>46267</v>
      </c>
      <c r="B7491">
        <v>16</v>
      </c>
      <c r="C7491" t="s">
        <v>964</v>
      </c>
      <c r="D7491" t="s">
        <v>959</v>
      </c>
      <c r="E7491">
        <v>100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 s="42">
        <v>46273</v>
      </c>
      <c r="B7492">
        <v>8</v>
      </c>
      <c r="C7492" t="s">
        <v>964</v>
      </c>
      <c r="D7492" t="s">
        <v>976</v>
      </c>
      <c r="E7492">
        <v>1294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 s="42">
        <v>46266</v>
      </c>
      <c r="B7493">
        <v>14</v>
      </c>
      <c r="C7493" t="s">
        <v>978</v>
      </c>
      <c r="D7493" t="s">
        <v>961</v>
      </c>
      <c r="E7493">
        <v>2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 s="42">
        <v>46268</v>
      </c>
      <c r="B7494">
        <v>11</v>
      </c>
      <c r="C7494" t="s">
        <v>958</v>
      </c>
      <c r="D7494" t="s">
        <v>982</v>
      </c>
      <c r="E7494">
        <v>306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 s="42">
        <v>46268</v>
      </c>
      <c r="B7495">
        <v>12</v>
      </c>
      <c r="C7495" t="s">
        <v>972</v>
      </c>
      <c r="D7495" t="s">
        <v>979</v>
      </c>
      <c r="E7495">
        <v>7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25">
      <c r="A7496" s="42">
        <v>46276</v>
      </c>
      <c r="B7496">
        <v>15</v>
      </c>
      <c r="C7496" t="s">
        <v>960</v>
      </c>
      <c r="D7496" t="s">
        <v>982</v>
      </c>
      <c r="E7496">
        <v>108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 s="42">
        <v>46266</v>
      </c>
      <c r="B7497">
        <v>10</v>
      </c>
      <c r="C7497" t="s">
        <v>978</v>
      </c>
      <c r="D7497" t="s">
        <v>963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5">
      <c r="A7498" s="42">
        <v>46266</v>
      </c>
      <c r="B7498">
        <v>11</v>
      </c>
      <c r="C7498" t="s">
        <v>1098</v>
      </c>
      <c r="D7498" t="s">
        <v>3</v>
      </c>
      <c r="E7498">
        <v>12</v>
      </c>
      <c r="F7498">
        <v>12</v>
      </c>
      <c r="G7498">
        <v>7</v>
      </c>
      <c r="H7498">
        <v>4</v>
      </c>
      <c r="I7498">
        <v>0</v>
      </c>
      <c r="J7498">
        <v>0</v>
      </c>
    </row>
    <row r="7499" spans="1:10" x14ac:dyDescent="0.25">
      <c r="A7499" s="42">
        <v>46273</v>
      </c>
      <c r="B7499">
        <v>16</v>
      </c>
      <c r="C7499" t="s">
        <v>958</v>
      </c>
      <c r="D7499" t="s">
        <v>979</v>
      </c>
      <c r="E7499">
        <v>7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5">
      <c r="A7500" s="42">
        <v>46276</v>
      </c>
      <c r="B7500">
        <v>8</v>
      </c>
      <c r="C7500" t="s">
        <v>962</v>
      </c>
      <c r="D7500" t="s">
        <v>965</v>
      </c>
      <c r="E7500">
        <v>29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25">
      <c r="A7501" s="42">
        <v>46274</v>
      </c>
      <c r="B7501">
        <v>12</v>
      </c>
      <c r="C7501" t="s">
        <v>966</v>
      </c>
      <c r="D7501" t="s">
        <v>971</v>
      </c>
      <c r="E7501">
        <v>35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25">
      <c r="A7502" s="42">
        <v>46276</v>
      </c>
      <c r="B7502">
        <v>15</v>
      </c>
      <c r="C7502" t="s">
        <v>968</v>
      </c>
      <c r="D7502" t="s">
        <v>975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25">
      <c r="A7503" s="42">
        <v>46275</v>
      </c>
      <c r="B7503">
        <v>15</v>
      </c>
      <c r="C7503" t="s">
        <v>958</v>
      </c>
      <c r="D7503" t="s">
        <v>977</v>
      </c>
      <c r="E7503">
        <v>6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25">
      <c r="A7504" s="42">
        <v>46267</v>
      </c>
      <c r="B7504">
        <v>10</v>
      </c>
      <c r="C7504" t="s">
        <v>1098</v>
      </c>
      <c r="D7504" t="s">
        <v>969</v>
      </c>
      <c r="E7504">
        <v>3</v>
      </c>
      <c r="F7504">
        <v>3</v>
      </c>
      <c r="G7504">
        <v>0</v>
      </c>
      <c r="H7504">
        <v>0</v>
      </c>
      <c r="I7504">
        <v>0</v>
      </c>
      <c r="J7504">
        <v>0</v>
      </c>
    </row>
    <row r="7505" spans="1:10" x14ac:dyDescent="0.25">
      <c r="A7505" s="42">
        <v>46266</v>
      </c>
      <c r="B7505">
        <v>13</v>
      </c>
      <c r="C7505" t="s">
        <v>999</v>
      </c>
      <c r="D7505" t="s">
        <v>971</v>
      </c>
      <c r="E7505">
        <v>1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25">
      <c r="A7506" s="42">
        <v>46275</v>
      </c>
      <c r="B7506">
        <v>10</v>
      </c>
      <c r="C7506" t="s">
        <v>1528</v>
      </c>
      <c r="D7506" t="s">
        <v>977</v>
      </c>
      <c r="E7506">
        <v>1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5">
      <c r="A7507" s="42">
        <v>46273</v>
      </c>
      <c r="B7507">
        <v>10</v>
      </c>
      <c r="C7507" t="s">
        <v>978</v>
      </c>
      <c r="D7507" t="s">
        <v>970</v>
      </c>
      <c r="E7507">
        <v>16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25">
      <c r="A7508" s="42">
        <v>46266</v>
      </c>
      <c r="B7508">
        <v>9</v>
      </c>
      <c r="C7508" t="s">
        <v>998</v>
      </c>
      <c r="D7508" t="s">
        <v>971</v>
      </c>
      <c r="E7508">
        <v>4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 s="42">
        <v>46273</v>
      </c>
      <c r="B7509">
        <v>13</v>
      </c>
      <c r="C7509" t="s">
        <v>964</v>
      </c>
      <c r="D7509" t="s">
        <v>981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25">
      <c r="A7510" s="42">
        <v>46267</v>
      </c>
      <c r="B7510">
        <v>9</v>
      </c>
      <c r="C7510" t="s">
        <v>1098</v>
      </c>
      <c r="D7510" t="s">
        <v>965</v>
      </c>
      <c r="E7510">
        <v>26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25">
      <c r="A7511" s="42">
        <v>46276</v>
      </c>
      <c r="B7511">
        <v>16</v>
      </c>
      <c r="C7511" t="s">
        <v>1015</v>
      </c>
      <c r="D7511" t="s">
        <v>965</v>
      </c>
      <c r="E7511">
        <v>43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5">
      <c r="A7512" s="42">
        <v>46268</v>
      </c>
      <c r="B7512">
        <v>9</v>
      </c>
      <c r="C7512" t="s">
        <v>999</v>
      </c>
      <c r="D7512" t="s">
        <v>3</v>
      </c>
      <c r="E7512">
        <v>8</v>
      </c>
      <c r="F7512">
        <v>8</v>
      </c>
      <c r="G7512">
        <v>3</v>
      </c>
      <c r="H7512">
        <v>2</v>
      </c>
      <c r="I7512">
        <v>0</v>
      </c>
      <c r="J7512">
        <v>0</v>
      </c>
    </row>
    <row r="7513" spans="1:10" x14ac:dyDescent="0.25">
      <c r="A7513" s="42">
        <v>46269</v>
      </c>
      <c r="B7513">
        <v>14</v>
      </c>
      <c r="C7513" t="s">
        <v>962</v>
      </c>
      <c r="D7513" t="s">
        <v>965</v>
      </c>
      <c r="E7513">
        <v>28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25">
      <c r="A7514" s="42">
        <v>46275</v>
      </c>
      <c r="B7514">
        <v>13</v>
      </c>
      <c r="C7514" t="s">
        <v>968</v>
      </c>
      <c r="D7514" t="s">
        <v>971</v>
      </c>
      <c r="E7514">
        <v>7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25">
      <c r="A7515" s="42">
        <v>46269</v>
      </c>
      <c r="B7515">
        <v>15</v>
      </c>
      <c r="C7515" t="s">
        <v>962</v>
      </c>
      <c r="D7515" t="s">
        <v>965</v>
      </c>
      <c r="E7515">
        <v>27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25">
      <c r="A7516" s="42">
        <v>46276</v>
      </c>
      <c r="B7516">
        <v>13</v>
      </c>
      <c r="C7516" t="s">
        <v>986</v>
      </c>
      <c r="D7516" t="s">
        <v>976</v>
      </c>
      <c r="E7516">
        <v>215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25">
      <c r="A7517" s="42">
        <v>46268</v>
      </c>
      <c r="B7517">
        <v>8</v>
      </c>
      <c r="C7517" t="s">
        <v>978</v>
      </c>
      <c r="D7517" t="s">
        <v>970</v>
      </c>
      <c r="E7517">
        <v>9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5">
      <c r="A7518" s="42">
        <v>46266</v>
      </c>
      <c r="B7518">
        <v>9</v>
      </c>
      <c r="C7518" t="s">
        <v>972</v>
      </c>
      <c r="D7518" t="s">
        <v>640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25">
      <c r="A7519" s="42">
        <v>46276</v>
      </c>
      <c r="B7519">
        <v>14</v>
      </c>
      <c r="C7519" t="s">
        <v>964</v>
      </c>
      <c r="D7519" t="s">
        <v>980</v>
      </c>
      <c r="E7519">
        <v>4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5">
      <c r="A7520" s="42">
        <v>46268</v>
      </c>
      <c r="B7520">
        <v>8</v>
      </c>
      <c r="C7520" t="s">
        <v>986</v>
      </c>
      <c r="D7520" t="s">
        <v>971</v>
      </c>
      <c r="E7520">
        <v>2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5">
      <c r="A7521" s="42">
        <v>46274</v>
      </c>
      <c r="B7521">
        <v>11</v>
      </c>
      <c r="C7521" t="s">
        <v>1098</v>
      </c>
      <c r="D7521" t="s">
        <v>982</v>
      </c>
      <c r="E7521">
        <v>246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 s="42">
        <v>46276</v>
      </c>
      <c r="B7522">
        <v>14</v>
      </c>
      <c r="C7522" t="s">
        <v>960</v>
      </c>
      <c r="D7522" t="s">
        <v>976</v>
      </c>
      <c r="E7522">
        <v>334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25">
      <c r="A7523" s="42">
        <v>46267</v>
      </c>
      <c r="B7523">
        <v>9</v>
      </c>
      <c r="C7523" t="s">
        <v>999</v>
      </c>
      <c r="D7523" t="s">
        <v>980</v>
      </c>
      <c r="E7523">
        <v>3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5">
      <c r="A7524" s="42">
        <v>46276</v>
      </c>
      <c r="B7524">
        <v>11</v>
      </c>
      <c r="C7524" t="s">
        <v>1098</v>
      </c>
      <c r="D7524" t="s">
        <v>982</v>
      </c>
      <c r="E7524">
        <v>76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25">
      <c r="A7525" s="42">
        <v>46266</v>
      </c>
      <c r="B7525">
        <v>15</v>
      </c>
      <c r="C7525" t="s">
        <v>999</v>
      </c>
      <c r="D7525" t="s">
        <v>983</v>
      </c>
      <c r="E7525">
        <v>4</v>
      </c>
      <c r="F7525">
        <v>4</v>
      </c>
      <c r="G7525">
        <v>0</v>
      </c>
      <c r="H7525">
        <v>0</v>
      </c>
      <c r="I7525">
        <v>0</v>
      </c>
      <c r="J7525">
        <v>0</v>
      </c>
    </row>
    <row r="7526" spans="1:10" x14ac:dyDescent="0.25">
      <c r="A7526" s="42">
        <v>46273</v>
      </c>
      <c r="B7526">
        <v>14</v>
      </c>
      <c r="C7526" t="s">
        <v>962</v>
      </c>
      <c r="D7526" t="s">
        <v>963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25">
      <c r="A7527" s="42">
        <v>46268</v>
      </c>
      <c r="B7527">
        <v>16</v>
      </c>
      <c r="C7527" t="s">
        <v>986</v>
      </c>
      <c r="D7527" t="s">
        <v>640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5">
      <c r="A7528" s="42">
        <v>46273</v>
      </c>
      <c r="B7528">
        <v>14</v>
      </c>
      <c r="C7528" t="s">
        <v>964</v>
      </c>
      <c r="D7528" t="s">
        <v>3</v>
      </c>
      <c r="E7528">
        <v>29</v>
      </c>
      <c r="F7528">
        <v>29</v>
      </c>
      <c r="G7528">
        <v>23</v>
      </c>
      <c r="H7528">
        <v>0</v>
      </c>
      <c r="I7528">
        <v>0</v>
      </c>
      <c r="J7528">
        <v>0</v>
      </c>
    </row>
    <row r="7529" spans="1:10" x14ac:dyDescent="0.25">
      <c r="A7529" s="42">
        <v>46267</v>
      </c>
      <c r="B7529">
        <v>8</v>
      </c>
      <c r="C7529" t="s">
        <v>1001</v>
      </c>
      <c r="D7529" t="s">
        <v>981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25">
      <c r="A7530" s="42">
        <v>46275</v>
      </c>
      <c r="B7530">
        <v>8</v>
      </c>
      <c r="C7530" t="s">
        <v>1015</v>
      </c>
      <c r="D7530" t="s">
        <v>970</v>
      </c>
      <c r="E7530">
        <v>4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 s="42">
        <v>46268</v>
      </c>
      <c r="B7531">
        <v>9</v>
      </c>
      <c r="C7531" t="s">
        <v>964</v>
      </c>
      <c r="D7531" t="s">
        <v>959</v>
      </c>
      <c r="E7531">
        <v>186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 s="42">
        <v>46275</v>
      </c>
      <c r="B7532">
        <v>11</v>
      </c>
      <c r="C7532" t="s">
        <v>998</v>
      </c>
      <c r="D7532" t="s">
        <v>965</v>
      </c>
      <c r="E7532">
        <v>10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 s="42">
        <v>46275</v>
      </c>
      <c r="B7533">
        <v>8</v>
      </c>
      <c r="C7533" t="s">
        <v>968</v>
      </c>
      <c r="D7533" t="s">
        <v>973</v>
      </c>
      <c r="E7533">
        <v>14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 s="42">
        <v>46274</v>
      </c>
      <c r="B7534">
        <v>9</v>
      </c>
      <c r="C7534" t="s">
        <v>962</v>
      </c>
      <c r="D7534" t="s">
        <v>3</v>
      </c>
      <c r="E7534">
        <v>55</v>
      </c>
      <c r="F7534">
        <v>55</v>
      </c>
      <c r="G7534">
        <v>46</v>
      </c>
      <c r="H7534">
        <v>4</v>
      </c>
      <c r="I7534">
        <v>1</v>
      </c>
      <c r="J7534">
        <v>1</v>
      </c>
    </row>
    <row r="7535" spans="1:10" x14ac:dyDescent="0.25">
      <c r="A7535" s="42">
        <v>46267</v>
      </c>
      <c r="B7535">
        <v>9</v>
      </c>
      <c r="C7535" t="s">
        <v>964</v>
      </c>
      <c r="D7535" t="s">
        <v>969</v>
      </c>
      <c r="E7535">
        <v>1</v>
      </c>
      <c r="F7535">
        <v>1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 s="42">
        <v>46273</v>
      </c>
      <c r="B7536">
        <v>11</v>
      </c>
      <c r="C7536" t="s">
        <v>1015</v>
      </c>
      <c r="D7536" t="s">
        <v>965</v>
      </c>
      <c r="E7536">
        <v>11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 s="42">
        <v>46269</v>
      </c>
      <c r="B7537">
        <v>15</v>
      </c>
      <c r="C7537" t="s">
        <v>964</v>
      </c>
      <c r="D7537" t="s">
        <v>971</v>
      </c>
      <c r="E7537">
        <v>29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 s="42">
        <v>46275</v>
      </c>
      <c r="B7538">
        <v>14</v>
      </c>
      <c r="C7538" t="s">
        <v>986</v>
      </c>
      <c r="D7538" t="s">
        <v>977</v>
      </c>
      <c r="E7538">
        <v>8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 s="42">
        <v>46275</v>
      </c>
      <c r="B7539">
        <v>12</v>
      </c>
      <c r="C7539" t="s">
        <v>1015</v>
      </c>
      <c r="D7539" t="s">
        <v>961</v>
      </c>
      <c r="E7539">
        <v>5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 s="42">
        <v>46275</v>
      </c>
      <c r="B7540">
        <v>14</v>
      </c>
      <c r="C7540" t="s">
        <v>962</v>
      </c>
      <c r="D7540" t="s">
        <v>973</v>
      </c>
      <c r="E7540">
        <v>302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 s="42">
        <v>46269</v>
      </c>
      <c r="B7541">
        <v>8</v>
      </c>
      <c r="C7541" t="s">
        <v>1000</v>
      </c>
      <c r="D7541" t="s">
        <v>976</v>
      </c>
      <c r="E7541">
        <v>12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 s="42">
        <v>46274</v>
      </c>
      <c r="B7542">
        <v>12</v>
      </c>
      <c r="C7542" t="s">
        <v>960</v>
      </c>
      <c r="D7542" t="s">
        <v>959</v>
      </c>
      <c r="E7542">
        <v>32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 s="42">
        <v>46267</v>
      </c>
      <c r="B7543">
        <v>8</v>
      </c>
      <c r="C7543" t="s">
        <v>986</v>
      </c>
      <c r="D7543" t="s">
        <v>982</v>
      </c>
      <c r="E7543">
        <v>170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 s="42">
        <v>46275</v>
      </c>
      <c r="B7544">
        <v>12</v>
      </c>
      <c r="C7544" t="s">
        <v>964</v>
      </c>
      <c r="D7544" t="s">
        <v>970</v>
      </c>
      <c r="E7544">
        <v>40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 s="42">
        <v>46269</v>
      </c>
      <c r="B7545">
        <v>12</v>
      </c>
      <c r="C7545" t="s">
        <v>1098</v>
      </c>
      <c r="D7545" t="s">
        <v>977</v>
      </c>
      <c r="E7545">
        <v>1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 s="42">
        <v>46269</v>
      </c>
      <c r="B7546">
        <v>15</v>
      </c>
      <c r="C7546" t="s">
        <v>986</v>
      </c>
      <c r="D7546" t="s">
        <v>967</v>
      </c>
      <c r="E7546">
        <v>254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25">
      <c r="A7547" s="42">
        <v>46275</v>
      </c>
      <c r="B7547">
        <v>13</v>
      </c>
      <c r="C7547" t="s">
        <v>968</v>
      </c>
      <c r="D7547" t="s">
        <v>967</v>
      </c>
      <c r="E7547">
        <v>29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25">
      <c r="A7548" s="42">
        <v>46274</v>
      </c>
      <c r="B7548">
        <v>12</v>
      </c>
      <c r="C7548" t="s">
        <v>958</v>
      </c>
      <c r="D7548" t="s">
        <v>640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25">
      <c r="A7549" s="42">
        <v>46268</v>
      </c>
      <c r="B7549">
        <v>15</v>
      </c>
      <c r="C7549" t="s">
        <v>1098</v>
      </c>
      <c r="D7549" t="s">
        <v>976</v>
      </c>
      <c r="E7549">
        <v>233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25">
      <c r="A7550" s="42">
        <v>46267</v>
      </c>
      <c r="B7550">
        <v>14</v>
      </c>
      <c r="C7550" t="s">
        <v>999</v>
      </c>
      <c r="D7550" t="s">
        <v>975</v>
      </c>
      <c r="E7550">
        <v>2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25">
      <c r="A7551" s="42">
        <v>46276</v>
      </c>
      <c r="B7551">
        <v>10</v>
      </c>
      <c r="C7551" t="s">
        <v>972</v>
      </c>
      <c r="D7551" t="s">
        <v>965</v>
      </c>
      <c r="E7551">
        <v>10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25">
      <c r="A7552" s="42">
        <v>46269</v>
      </c>
      <c r="B7552">
        <v>11</v>
      </c>
      <c r="C7552" t="s">
        <v>966</v>
      </c>
      <c r="D7552" t="s">
        <v>975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5">
      <c r="A7553" s="42">
        <v>46267</v>
      </c>
      <c r="B7553">
        <v>12</v>
      </c>
      <c r="C7553" t="s">
        <v>1001</v>
      </c>
      <c r="D7553" t="s">
        <v>961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25">
      <c r="A7554" s="42">
        <v>46274</v>
      </c>
      <c r="B7554">
        <v>13</v>
      </c>
      <c r="C7554" t="s">
        <v>964</v>
      </c>
      <c r="D7554" t="s">
        <v>976</v>
      </c>
      <c r="E7554">
        <v>15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25">
      <c r="A7555" s="42">
        <v>46276</v>
      </c>
      <c r="B7555">
        <v>14</v>
      </c>
      <c r="C7555" t="s">
        <v>966</v>
      </c>
      <c r="D7555" t="s">
        <v>973</v>
      </c>
      <c r="E7555">
        <v>451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 s="42">
        <v>46273</v>
      </c>
      <c r="B7556">
        <v>10</v>
      </c>
      <c r="C7556" t="s">
        <v>978</v>
      </c>
      <c r="D7556" t="s">
        <v>640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 s="42">
        <v>46275</v>
      </c>
      <c r="B7557">
        <v>8</v>
      </c>
      <c r="C7557" t="s">
        <v>964</v>
      </c>
      <c r="D7557" t="s">
        <v>973</v>
      </c>
      <c r="E7557">
        <v>176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 s="42">
        <v>46266</v>
      </c>
      <c r="B7558">
        <v>10</v>
      </c>
      <c r="C7558" t="s">
        <v>1001</v>
      </c>
      <c r="D7558" t="s">
        <v>965</v>
      </c>
      <c r="E7558">
        <v>8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 s="42">
        <v>46269</v>
      </c>
      <c r="B7559">
        <v>10</v>
      </c>
      <c r="C7559" t="s">
        <v>958</v>
      </c>
      <c r="D7559" t="s">
        <v>971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 s="42">
        <v>46266</v>
      </c>
      <c r="B7560">
        <v>10</v>
      </c>
      <c r="C7560" t="s">
        <v>958</v>
      </c>
      <c r="D7560" t="s">
        <v>982</v>
      </c>
      <c r="E7560">
        <v>237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 s="42">
        <v>46268</v>
      </c>
      <c r="B7561">
        <v>11</v>
      </c>
      <c r="C7561" t="s">
        <v>986</v>
      </c>
      <c r="D7561" t="s">
        <v>640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 s="42">
        <v>46276</v>
      </c>
      <c r="B7562">
        <v>16</v>
      </c>
      <c r="C7562" t="s">
        <v>960</v>
      </c>
      <c r="D7562" t="s">
        <v>963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 s="42">
        <v>46273</v>
      </c>
      <c r="B7563">
        <v>8</v>
      </c>
      <c r="C7563" t="s">
        <v>962</v>
      </c>
      <c r="D7563" t="s">
        <v>963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 s="42">
        <v>46274</v>
      </c>
      <c r="B7564">
        <v>14</v>
      </c>
      <c r="C7564" t="s">
        <v>978</v>
      </c>
      <c r="D7564" t="s">
        <v>3</v>
      </c>
      <c r="E7564">
        <v>22</v>
      </c>
      <c r="F7564">
        <v>22</v>
      </c>
      <c r="G7564">
        <v>13</v>
      </c>
      <c r="H7564">
        <v>6</v>
      </c>
      <c r="I7564">
        <v>0</v>
      </c>
      <c r="J7564">
        <v>0</v>
      </c>
    </row>
    <row r="7565" spans="1:10" x14ac:dyDescent="0.25">
      <c r="A7565" s="42">
        <v>46267</v>
      </c>
      <c r="B7565">
        <v>13</v>
      </c>
      <c r="C7565" t="s">
        <v>964</v>
      </c>
      <c r="D7565" t="s">
        <v>959</v>
      </c>
      <c r="E7565">
        <v>10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5">
      <c r="A7566" s="42">
        <v>46276</v>
      </c>
      <c r="B7566">
        <v>11</v>
      </c>
      <c r="C7566" t="s">
        <v>1528</v>
      </c>
      <c r="D7566" t="s">
        <v>3</v>
      </c>
      <c r="E7566">
        <v>18</v>
      </c>
      <c r="F7566">
        <v>18</v>
      </c>
      <c r="G7566">
        <v>14</v>
      </c>
      <c r="H7566">
        <v>2</v>
      </c>
      <c r="I7566">
        <v>0</v>
      </c>
      <c r="J7566">
        <v>0</v>
      </c>
    </row>
    <row r="7567" spans="1:10" x14ac:dyDescent="0.25">
      <c r="A7567" s="42">
        <v>46268</v>
      </c>
      <c r="B7567">
        <v>16</v>
      </c>
      <c r="C7567" t="s">
        <v>958</v>
      </c>
      <c r="D7567" t="s">
        <v>640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25">
      <c r="A7568" s="42">
        <v>46269</v>
      </c>
      <c r="B7568">
        <v>9</v>
      </c>
      <c r="C7568" t="s">
        <v>964</v>
      </c>
      <c r="D7568" t="s">
        <v>977</v>
      </c>
      <c r="E7568">
        <v>10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 s="42">
        <v>46276</v>
      </c>
      <c r="B7569">
        <v>13</v>
      </c>
      <c r="C7569" t="s">
        <v>960</v>
      </c>
      <c r="D7569" t="s">
        <v>3</v>
      </c>
      <c r="E7569">
        <v>1</v>
      </c>
      <c r="F7569">
        <v>1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 s="42">
        <v>46274</v>
      </c>
      <c r="B7570">
        <v>11</v>
      </c>
      <c r="C7570" t="s">
        <v>962</v>
      </c>
      <c r="D7570" t="s">
        <v>963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25">
      <c r="A7571" s="42">
        <v>46274</v>
      </c>
      <c r="B7571">
        <v>16</v>
      </c>
      <c r="C7571" t="s">
        <v>978</v>
      </c>
      <c r="D7571" t="s">
        <v>963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25">
      <c r="A7572" s="42">
        <v>46266</v>
      </c>
      <c r="B7572">
        <v>14</v>
      </c>
      <c r="C7572" t="s">
        <v>1085</v>
      </c>
      <c r="D7572" t="s">
        <v>977</v>
      </c>
      <c r="E7572">
        <v>4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25">
      <c r="A7573" s="42">
        <v>46267</v>
      </c>
      <c r="B7573">
        <v>13</v>
      </c>
      <c r="C7573" t="s">
        <v>962</v>
      </c>
      <c r="D7573" t="s">
        <v>959</v>
      </c>
      <c r="E7573">
        <v>25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5">
      <c r="A7574" s="42">
        <v>46269</v>
      </c>
      <c r="B7574">
        <v>16</v>
      </c>
      <c r="C7574" t="s">
        <v>972</v>
      </c>
      <c r="D7574" t="s">
        <v>965</v>
      </c>
      <c r="E7574">
        <v>2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5">
      <c r="A7575" s="42">
        <v>46274</v>
      </c>
      <c r="B7575">
        <v>12</v>
      </c>
      <c r="C7575" t="s">
        <v>1098</v>
      </c>
      <c r="D7575" t="s">
        <v>973</v>
      </c>
      <c r="E7575">
        <v>29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25">
      <c r="A7576" s="42">
        <v>46274</v>
      </c>
      <c r="B7576">
        <v>11</v>
      </c>
      <c r="C7576" t="s">
        <v>960</v>
      </c>
      <c r="D7576" t="s">
        <v>977</v>
      </c>
      <c r="E7576">
        <v>2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25">
      <c r="A7577" s="42">
        <v>46276</v>
      </c>
      <c r="B7577">
        <v>8</v>
      </c>
      <c r="C7577" t="s">
        <v>962</v>
      </c>
      <c r="D7577" t="s">
        <v>967</v>
      </c>
      <c r="E7577">
        <v>24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5">
      <c r="A7578" s="42">
        <v>46266</v>
      </c>
      <c r="B7578">
        <v>12</v>
      </c>
      <c r="C7578" t="s">
        <v>958</v>
      </c>
      <c r="D7578" t="s">
        <v>961</v>
      </c>
      <c r="E7578">
        <v>1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5">
      <c r="A7579" s="42">
        <v>46273</v>
      </c>
      <c r="B7579">
        <v>14</v>
      </c>
      <c r="C7579" t="s">
        <v>998</v>
      </c>
      <c r="D7579" t="s">
        <v>976</v>
      </c>
      <c r="E7579">
        <v>8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 s="42">
        <v>46267</v>
      </c>
      <c r="B7580">
        <v>11</v>
      </c>
      <c r="C7580" t="s">
        <v>1098</v>
      </c>
      <c r="D7580" t="s">
        <v>974</v>
      </c>
      <c r="E7580">
        <v>1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 s="42">
        <v>46276</v>
      </c>
      <c r="B7581">
        <v>9</v>
      </c>
      <c r="C7581" t="s">
        <v>972</v>
      </c>
      <c r="D7581" t="s">
        <v>970</v>
      </c>
      <c r="E7581">
        <v>2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 s="42">
        <v>46267</v>
      </c>
      <c r="B7582">
        <v>11</v>
      </c>
      <c r="C7582" t="s">
        <v>978</v>
      </c>
      <c r="D7582" t="s">
        <v>965</v>
      </c>
      <c r="E7582">
        <v>90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 s="42">
        <v>46267</v>
      </c>
      <c r="B7583">
        <v>12</v>
      </c>
      <c r="C7583" t="s">
        <v>964</v>
      </c>
      <c r="D7583" t="s">
        <v>971</v>
      </c>
      <c r="E7583">
        <v>8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25">
      <c r="A7584" s="42">
        <v>46276</v>
      </c>
      <c r="B7584">
        <v>15</v>
      </c>
      <c r="C7584" t="s">
        <v>986</v>
      </c>
      <c r="D7584" t="s">
        <v>982</v>
      </c>
      <c r="E7584">
        <v>280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 s="42">
        <v>46276</v>
      </c>
      <c r="B7585">
        <v>16</v>
      </c>
      <c r="C7585" t="s">
        <v>986</v>
      </c>
      <c r="D7585" t="s">
        <v>980</v>
      </c>
      <c r="E7585">
        <v>5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 s="42">
        <v>46276</v>
      </c>
      <c r="B7586">
        <v>8</v>
      </c>
      <c r="C7586" t="s">
        <v>962</v>
      </c>
      <c r="D7586" t="s">
        <v>961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 s="42">
        <v>46269</v>
      </c>
      <c r="B7587">
        <v>12</v>
      </c>
      <c r="C7587" t="s">
        <v>958</v>
      </c>
      <c r="D7587" t="s">
        <v>970</v>
      </c>
      <c r="E7587">
        <v>15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25">
      <c r="A7588" s="42">
        <v>46275</v>
      </c>
      <c r="B7588">
        <v>17</v>
      </c>
      <c r="C7588" t="s">
        <v>962</v>
      </c>
      <c r="D7588" t="s">
        <v>969</v>
      </c>
      <c r="E7588">
        <v>1</v>
      </c>
      <c r="F7588">
        <v>1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 s="42">
        <v>46267</v>
      </c>
      <c r="B7589">
        <v>15</v>
      </c>
      <c r="C7589" t="s">
        <v>999</v>
      </c>
      <c r="D7589" t="s">
        <v>3</v>
      </c>
      <c r="E7589">
        <v>15</v>
      </c>
      <c r="F7589">
        <v>15</v>
      </c>
      <c r="G7589">
        <v>6</v>
      </c>
      <c r="H7589">
        <v>8</v>
      </c>
      <c r="I7589">
        <v>0</v>
      </c>
      <c r="J7589">
        <v>0</v>
      </c>
    </row>
    <row r="7590" spans="1:10" x14ac:dyDescent="0.25">
      <c r="A7590" s="42">
        <v>46269</v>
      </c>
      <c r="B7590">
        <v>15</v>
      </c>
      <c r="C7590" t="s">
        <v>966</v>
      </c>
      <c r="D7590" t="s">
        <v>640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 s="42">
        <v>46267</v>
      </c>
      <c r="B7591">
        <v>16</v>
      </c>
      <c r="C7591" t="s">
        <v>1001</v>
      </c>
      <c r="D7591" t="s">
        <v>980</v>
      </c>
      <c r="E7591">
        <v>1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5">
      <c r="A7592" s="42">
        <v>46275</v>
      </c>
      <c r="B7592">
        <v>16</v>
      </c>
      <c r="C7592" t="s">
        <v>968</v>
      </c>
      <c r="D7592" t="s">
        <v>973</v>
      </c>
      <c r="E7592">
        <v>99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 s="42">
        <v>46268</v>
      </c>
      <c r="B7593">
        <v>12</v>
      </c>
      <c r="C7593" t="s">
        <v>1098</v>
      </c>
      <c r="D7593" t="s">
        <v>969</v>
      </c>
      <c r="E7593">
        <v>2</v>
      </c>
      <c r="F7593">
        <v>2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 s="42">
        <v>46273</v>
      </c>
      <c r="B7594">
        <v>13</v>
      </c>
      <c r="C7594" t="s">
        <v>978</v>
      </c>
      <c r="D7594" t="s">
        <v>973</v>
      </c>
      <c r="E7594">
        <v>177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5">
      <c r="A7595" s="42">
        <v>46266</v>
      </c>
      <c r="B7595">
        <v>15</v>
      </c>
      <c r="C7595" t="s">
        <v>1085</v>
      </c>
      <c r="D7595" t="s">
        <v>970</v>
      </c>
      <c r="E7595">
        <v>2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5">
      <c r="A7596" s="42">
        <v>46266</v>
      </c>
      <c r="B7596">
        <v>11</v>
      </c>
      <c r="C7596" t="s">
        <v>1001</v>
      </c>
      <c r="D7596" t="s">
        <v>970</v>
      </c>
      <c r="E7596">
        <v>2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25">
      <c r="A7597" s="42">
        <v>46268</v>
      </c>
      <c r="B7597">
        <v>9</v>
      </c>
      <c r="C7597" t="s">
        <v>1098</v>
      </c>
      <c r="D7597" t="s">
        <v>967</v>
      </c>
      <c r="E7597">
        <v>23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25">
      <c r="A7598" s="42">
        <v>46266</v>
      </c>
      <c r="B7598">
        <v>8</v>
      </c>
      <c r="C7598" t="s">
        <v>986</v>
      </c>
      <c r="D7598" t="s">
        <v>982</v>
      </c>
      <c r="E7598">
        <v>288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 s="42">
        <v>46267</v>
      </c>
      <c r="B7599">
        <v>11</v>
      </c>
      <c r="C7599" t="s">
        <v>964</v>
      </c>
      <c r="D7599" t="s">
        <v>980</v>
      </c>
      <c r="E7599">
        <v>50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 s="42">
        <v>46269</v>
      </c>
      <c r="B7600">
        <v>9</v>
      </c>
      <c r="C7600" t="s">
        <v>998</v>
      </c>
      <c r="D7600" t="s">
        <v>959</v>
      </c>
      <c r="E7600">
        <v>3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 s="42">
        <v>46275</v>
      </c>
      <c r="B7601">
        <v>15</v>
      </c>
      <c r="C7601" t="s">
        <v>1015</v>
      </c>
      <c r="D7601" t="s">
        <v>980</v>
      </c>
      <c r="E7601">
        <v>3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 s="42">
        <v>46269</v>
      </c>
      <c r="B7602">
        <v>14</v>
      </c>
      <c r="C7602" t="s">
        <v>962</v>
      </c>
      <c r="D7602" t="s">
        <v>967</v>
      </c>
      <c r="E7602">
        <v>76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 s="42">
        <v>46276</v>
      </c>
      <c r="B7603">
        <v>10</v>
      </c>
      <c r="C7603" t="s">
        <v>986</v>
      </c>
      <c r="D7603" t="s">
        <v>971</v>
      </c>
      <c r="E7603">
        <v>13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 s="42">
        <v>46266</v>
      </c>
      <c r="B7604">
        <v>15</v>
      </c>
      <c r="C7604" t="s">
        <v>986</v>
      </c>
      <c r="D7604" t="s">
        <v>963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 s="42">
        <v>46266</v>
      </c>
      <c r="B7605">
        <v>13</v>
      </c>
      <c r="C7605" t="s">
        <v>1015</v>
      </c>
      <c r="D7605" t="s">
        <v>982</v>
      </c>
      <c r="E7605">
        <v>15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 s="42">
        <v>46267</v>
      </c>
      <c r="B7606">
        <v>8</v>
      </c>
      <c r="C7606" t="s">
        <v>972</v>
      </c>
      <c r="D7606" t="s">
        <v>640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 s="42">
        <v>46267</v>
      </c>
      <c r="B7607">
        <v>9</v>
      </c>
      <c r="C7607" t="s">
        <v>966</v>
      </c>
      <c r="D7607" t="s">
        <v>973</v>
      </c>
      <c r="E7607">
        <v>452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 s="42">
        <v>46269</v>
      </c>
      <c r="B7608">
        <v>9</v>
      </c>
      <c r="C7608" t="s">
        <v>978</v>
      </c>
      <c r="D7608" t="s">
        <v>975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 s="42">
        <v>46273</v>
      </c>
      <c r="B7609">
        <v>14</v>
      </c>
      <c r="C7609" t="s">
        <v>966</v>
      </c>
      <c r="D7609" t="s">
        <v>979</v>
      </c>
      <c r="E7609">
        <v>7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 s="42">
        <v>46268</v>
      </c>
      <c r="B7610">
        <v>10</v>
      </c>
      <c r="C7610" t="s">
        <v>972</v>
      </c>
      <c r="D7610" t="s">
        <v>965</v>
      </c>
      <c r="E7610">
        <v>24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 s="42">
        <v>46275</v>
      </c>
      <c r="B7611">
        <v>11</v>
      </c>
      <c r="C7611" t="s">
        <v>972</v>
      </c>
      <c r="D7611" t="s">
        <v>976</v>
      </c>
      <c r="E7611">
        <v>159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 s="42">
        <v>46275</v>
      </c>
      <c r="B7612">
        <v>8</v>
      </c>
      <c r="C7612" t="s">
        <v>998</v>
      </c>
      <c r="D7612" t="s">
        <v>982</v>
      </c>
      <c r="E7612">
        <v>5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 s="42">
        <v>46267</v>
      </c>
      <c r="B7613">
        <v>8</v>
      </c>
      <c r="C7613" t="s">
        <v>978</v>
      </c>
      <c r="D7613" t="s">
        <v>973</v>
      </c>
      <c r="E7613">
        <v>72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 s="42">
        <v>46273</v>
      </c>
      <c r="B7614">
        <v>13</v>
      </c>
      <c r="C7614" t="s">
        <v>962</v>
      </c>
      <c r="D7614" t="s">
        <v>963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 s="42">
        <v>46267</v>
      </c>
      <c r="B7615">
        <v>8</v>
      </c>
      <c r="C7615" t="s">
        <v>962</v>
      </c>
      <c r="D7615" t="s">
        <v>981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 s="42">
        <v>46274</v>
      </c>
      <c r="B7616">
        <v>10</v>
      </c>
      <c r="C7616" t="s">
        <v>958</v>
      </c>
      <c r="D7616" t="s">
        <v>977</v>
      </c>
      <c r="E7616">
        <v>13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 s="42">
        <v>46266</v>
      </c>
      <c r="B7617">
        <v>15</v>
      </c>
      <c r="C7617" t="s">
        <v>978</v>
      </c>
      <c r="D7617" t="s">
        <v>982</v>
      </c>
      <c r="E7617">
        <v>503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 s="42">
        <v>46275</v>
      </c>
      <c r="B7618">
        <v>16</v>
      </c>
      <c r="C7618" t="s">
        <v>962</v>
      </c>
      <c r="D7618" t="s">
        <v>980</v>
      </c>
      <c r="E7618">
        <v>4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25">
      <c r="A7619" s="42">
        <v>46266</v>
      </c>
      <c r="B7619">
        <v>8</v>
      </c>
      <c r="C7619" t="s">
        <v>958</v>
      </c>
      <c r="D7619" t="s">
        <v>3</v>
      </c>
      <c r="E7619">
        <v>11</v>
      </c>
      <c r="F7619">
        <v>11</v>
      </c>
      <c r="G7619">
        <v>8</v>
      </c>
      <c r="H7619">
        <v>2</v>
      </c>
      <c r="I7619">
        <v>0</v>
      </c>
      <c r="J7619">
        <v>0</v>
      </c>
    </row>
    <row r="7620" spans="1:10" x14ac:dyDescent="0.25">
      <c r="A7620" s="42">
        <v>46274</v>
      </c>
      <c r="B7620">
        <v>13</v>
      </c>
      <c r="C7620" t="s">
        <v>986</v>
      </c>
      <c r="D7620" t="s">
        <v>977</v>
      </c>
      <c r="E7620">
        <v>3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25">
      <c r="A7621" s="42">
        <v>46267</v>
      </c>
      <c r="B7621">
        <v>11</v>
      </c>
      <c r="C7621" t="s">
        <v>1098</v>
      </c>
      <c r="D7621" t="s">
        <v>976</v>
      </c>
      <c r="E7621">
        <v>473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 s="42">
        <v>46276</v>
      </c>
      <c r="B7622">
        <v>13</v>
      </c>
      <c r="C7622" t="s">
        <v>978</v>
      </c>
      <c r="D7622" t="s">
        <v>971</v>
      </c>
      <c r="E7622">
        <v>14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 s="42">
        <v>46269</v>
      </c>
      <c r="B7623">
        <v>12</v>
      </c>
      <c r="C7623" t="s">
        <v>966</v>
      </c>
      <c r="D7623" t="s">
        <v>640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 s="42">
        <v>46268</v>
      </c>
      <c r="B7624">
        <v>12</v>
      </c>
      <c r="C7624" t="s">
        <v>962</v>
      </c>
      <c r="D7624" t="s">
        <v>980</v>
      </c>
      <c r="E7624">
        <v>4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 s="42">
        <v>46268</v>
      </c>
      <c r="B7625">
        <v>9</v>
      </c>
      <c r="C7625" t="s">
        <v>964</v>
      </c>
      <c r="D7625" t="s">
        <v>980</v>
      </c>
      <c r="E7625">
        <v>27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 s="42">
        <v>46267</v>
      </c>
      <c r="B7626">
        <v>8</v>
      </c>
      <c r="C7626" t="s">
        <v>964</v>
      </c>
      <c r="D7626" t="s">
        <v>976</v>
      </c>
      <c r="E7626">
        <v>369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25">
      <c r="A7627" s="42">
        <v>46269</v>
      </c>
      <c r="B7627">
        <v>8</v>
      </c>
      <c r="C7627" t="s">
        <v>978</v>
      </c>
      <c r="D7627" t="s">
        <v>971</v>
      </c>
      <c r="E7627">
        <v>2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 s="42">
        <v>46276</v>
      </c>
      <c r="B7628">
        <v>13</v>
      </c>
      <c r="C7628" t="s">
        <v>962</v>
      </c>
      <c r="D7628" t="s">
        <v>965</v>
      </c>
      <c r="E7628">
        <v>25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 s="42">
        <v>46267</v>
      </c>
      <c r="B7629">
        <v>12</v>
      </c>
      <c r="C7629" t="s">
        <v>962</v>
      </c>
      <c r="D7629" t="s">
        <v>961</v>
      </c>
      <c r="E7629">
        <v>1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 s="42">
        <v>46273</v>
      </c>
      <c r="B7630">
        <v>14</v>
      </c>
      <c r="C7630" t="s">
        <v>964</v>
      </c>
      <c r="D7630" t="s">
        <v>977</v>
      </c>
      <c r="E7630">
        <v>9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 s="42">
        <v>46273</v>
      </c>
      <c r="B7631">
        <v>11</v>
      </c>
      <c r="C7631" t="s">
        <v>960</v>
      </c>
      <c r="D7631" t="s">
        <v>961</v>
      </c>
      <c r="E7631">
        <v>1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 s="42">
        <v>46266</v>
      </c>
      <c r="B7632">
        <v>11</v>
      </c>
      <c r="C7632" t="s">
        <v>1000</v>
      </c>
      <c r="D7632" t="s">
        <v>967</v>
      </c>
      <c r="E7632">
        <v>54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 s="42">
        <v>46275</v>
      </c>
      <c r="B7633">
        <v>10</v>
      </c>
      <c r="C7633" t="s">
        <v>964</v>
      </c>
      <c r="D7633" t="s">
        <v>959</v>
      </c>
      <c r="E7633">
        <v>128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 s="42">
        <v>46267</v>
      </c>
      <c r="B7634">
        <v>15</v>
      </c>
      <c r="C7634" t="s">
        <v>972</v>
      </c>
      <c r="D7634" t="s">
        <v>959</v>
      </c>
      <c r="E7634">
        <v>5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 s="42">
        <v>46276</v>
      </c>
      <c r="B7635">
        <v>8</v>
      </c>
      <c r="C7635" t="s">
        <v>958</v>
      </c>
      <c r="D7635" t="s">
        <v>3</v>
      </c>
      <c r="E7635">
        <v>24</v>
      </c>
      <c r="F7635">
        <v>24</v>
      </c>
      <c r="G7635">
        <v>12</v>
      </c>
      <c r="H7635">
        <v>8</v>
      </c>
      <c r="I7635">
        <v>0</v>
      </c>
      <c r="J7635">
        <v>0</v>
      </c>
    </row>
    <row r="7636" spans="1:10" x14ac:dyDescent="0.25">
      <c r="A7636" s="42">
        <v>46273</v>
      </c>
      <c r="B7636">
        <v>16</v>
      </c>
      <c r="C7636" t="s">
        <v>960</v>
      </c>
      <c r="D7636" t="s">
        <v>976</v>
      </c>
      <c r="E7636">
        <v>200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 s="42">
        <v>46266</v>
      </c>
      <c r="B7637">
        <v>14</v>
      </c>
      <c r="C7637" t="s">
        <v>998</v>
      </c>
      <c r="D7637" t="s">
        <v>969</v>
      </c>
      <c r="E7637">
        <v>1</v>
      </c>
      <c r="F7637">
        <v>1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 s="42">
        <v>46276</v>
      </c>
      <c r="B7638">
        <v>13</v>
      </c>
      <c r="C7638" t="s">
        <v>1015</v>
      </c>
      <c r="D7638" t="s">
        <v>3</v>
      </c>
      <c r="E7638">
        <v>19</v>
      </c>
      <c r="F7638">
        <v>19</v>
      </c>
      <c r="G7638">
        <v>15</v>
      </c>
      <c r="H7638">
        <v>4</v>
      </c>
      <c r="I7638">
        <v>0</v>
      </c>
      <c r="J7638">
        <v>0</v>
      </c>
    </row>
    <row r="7639" spans="1:10" x14ac:dyDescent="0.25">
      <c r="A7639" s="42">
        <v>46268</v>
      </c>
      <c r="B7639">
        <v>13</v>
      </c>
      <c r="C7639" t="s">
        <v>986</v>
      </c>
      <c r="D7639" t="s">
        <v>979</v>
      </c>
      <c r="E7639">
        <v>4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 s="42">
        <v>46276</v>
      </c>
      <c r="B7640">
        <v>11</v>
      </c>
      <c r="C7640" t="s">
        <v>998</v>
      </c>
      <c r="D7640" t="s">
        <v>640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 s="42">
        <v>46266</v>
      </c>
      <c r="B7641">
        <v>8</v>
      </c>
      <c r="C7641" t="s">
        <v>972</v>
      </c>
      <c r="D7641" t="s">
        <v>981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 s="42">
        <v>46273</v>
      </c>
      <c r="B7642">
        <v>16</v>
      </c>
      <c r="C7642" t="s">
        <v>962</v>
      </c>
      <c r="D7642" t="s">
        <v>963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25">
      <c r="A7643" s="42">
        <v>46268</v>
      </c>
      <c r="B7643">
        <v>16</v>
      </c>
      <c r="C7643" t="s">
        <v>1098</v>
      </c>
      <c r="D7643" t="s">
        <v>970</v>
      </c>
      <c r="E7643">
        <v>2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25">
      <c r="A7644" s="42">
        <v>46266</v>
      </c>
      <c r="B7644">
        <v>15</v>
      </c>
      <c r="C7644" t="s">
        <v>958</v>
      </c>
      <c r="D7644" t="s">
        <v>640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25">
      <c r="A7645" s="42">
        <v>46274</v>
      </c>
      <c r="B7645">
        <v>15</v>
      </c>
      <c r="C7645" t="s">
        <v>958</v>
      </c>
      <c r="D7645" t="s">
        <v>970</v>
      </c>
      <c r="E7645">
        <v>29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25">
      <c r="A7646" s="42">
        <v>46268</v>
      </c>
      <c r="B7646">
        <v>9</v>
      </c>
      <c r="C7646" t="s">
        <v>986</v>
      </c>
      <c r="D7646" t="s">
        <v>975</v>
      </c>
      <c r="E7646">
        <v>3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 s="42">
        <v>46267</v>
      </c>
      <c r="B7647">
        <v>13</v>
      </c>
      <c r="C7647" t="s">
        <v>960</v>
      </c>
      <c r="D7647" t="s">
        <v>970</v>
      </c>
      <c r="E7647">
        <v>16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 s="42">
        <v>46268</v>
      </c>
      <c r="B7648">
        <v>9</v>
      </c>
      <c r="C7648" t="s">
        <v>999</v>
      </c>
      <c r="D7648" t="s">
        <v>976</v>
      </c>
      <c r="E7648">
        <v>232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 s="42">
        <v>46274</v>
      </c>
      <c r="B7649">
        <v>10</v>
      </c>
      <c r="C7649" t="s">
        <v>1098</v>
      </c>
      <c r="D7649" t="s">
        <v>980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25">
      <c r="A7650" s="42">
        <v>46276</v>
      </c>
      <c r="B7650">
        <v>10</v>
      </c>
      <c r="C7650" t="s">
        <v>986</v>
      </c>
      <c r="D7650" t="s">
        <v>975</v>
      </c>
      <c r="E7650">
        <v>2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25">
      <c r="A7651" s="42">
        <v>46275</v>
      </c>
      <c r="B7651">
        <v>16</v>
      </c>
      <c r="C7651" t="s">
        <v>960</v>
      </c>
      <c r="D7651" t="s">
        <v>967</v>
      </c>
      <c r="E7651">
        <v>47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 s="42">
        <v>46273</v>
      </c>
      <c r="B7652">
        <v>9</v>
      </c>
      <c r="C7652" t="s">
        <v>972</v>
      </c>
      <c r="D7652" t="s">
        <v>973</v>
      </c>
      <c r="E7652">
        <v>115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 s="42">
        <v>46276</v>
      </c>
      <c r="B7653">
        <v>15</v>
      </c>
      <c r="C7653" t="s">
        <v>986</v>
      </c>
      <c r="D7653" t="s">
        <v>970</v>
      </c>
      <c r="E7653">
        <v>6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 s="42">
        <v>46273</v>
      </c>
      <c r="B7654">
        <v>11</v>
      </c>
      <c r="C7654" t="s">
        <v>1000</v>
      </c>
      <c r="D7654" t="s">
        <v>973</v>
      </c>
      <c r="E7654">
        <v>160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 s="42">
        <v>46275</v>
      </c>
      <c r="B7655">
        <v>15</v>
      </c>
      <c r="C7655" t="s">
        <v>958</v>
      </c>
      <c r="D7655" t="s">
        <v>965</v>
      </c>
      <c r="E7655">
        <v>121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 s="42">
        <v>46275</v>
      </c>
      <c r="B7656">
        <v>9</v>
      </c>
      <c r="C7656" t="s">
        <v>966</v>
      </c>
      <c r="D7656" t="s">
        <v>963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 s="42">
        <v>46273</v>
      </c>
      <c r="B7657">
        <v>11</v>
      </c>
      <c r="C7657" t="s">
        <v>964</v>
      </c>
      <c r="D7657" t="s">
        <v>963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 s="42">
        <v>46273</v>
      </c>
      <c r="B7658">
        <v>11</v>
      </c>
      <c r="C7658" t="s">
        <v>978</v>
      </c>
      <c r="D7658" t="s">
        <v>980</v>
      </c>
      <c r="E7658">
        <v>21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 s="42">
        <v>46267</v>
      </c>
      <c r="B7659">
        <v>12</v>
      </c>
      <c r="C7659" t="s">
        <v>962</v>
      </c>
      <c r="D7659" t="s">
        <v>970</v>
      </c>
      <c r="E7659">
        <v>5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 s="42">
        <v>46266</v>
      </c>
      <c r="B7660">
        <v>8</v>
      </c>
      <c r="C7660" t="s">
        <v>1001</v>
      </c>
      <c r="D7660" t="s">
        <v>970</v>
      </c>
      <c r="E7660">
        <v>3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 s="42">
        <v>46268</v>
      </c>
      <c r="B7661">
        <v>15</v>
      </c>
      <c r="C7661" t="s">
        <v>958</v>
      </c>
      <c r="D7661" t="s">
        <v>973</v>
      </c>
      <c r="E7661">
        <v>404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 s="42">
        <v>46275</v>
      </c>
      <c r="B7662">
        <v>12</v>
      </c>
      <c r="C7662" t="s">
        <v>966</v>
      </c>
      <c r="D7662" t="s">
        <v>640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 s="42">
        <v>46275</v>
      </c>
      <c r="B7663">
        <v>10</v>
      </c>
      <c r="C7663" t="s">
        <v>960</v>
      </c>
      <c r="D7663" t="s">
        <v>959</v>
      </c>
      <c r="E7663">
        <v>90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 s="42">
        <v>46269</v>
      </c>
      <c r="B7664">
        <v>12</v>
      </c>
      <c r="C7664" t="s">
        <v>966</v>
      </c>
      <c r="D7664" t="s">
        <v>974</v>
      </c>
      <c r="E7664">
        <v>1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 s="42">
        <v>46275</v>
      </c>
      <c r="B7665">
        <v>8</v>
      </c>
      <c r="C7665" t="s">
        <v>1015</v>
      </c>
      <c r="D7665" t="s">
        <v>967</v>
      </c>
      <c r="E7665">
        <v>118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 s="42">
        <v>46266</v>
      </c>
      <c r="B7666">
        <v>12</v>
      </c>
      <c r="C7666" t="s">
        <v>1085</v>
      </c>
      <c r="D7666" t="s">
        <v>640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 s="42">
        <v>46266</v>
      </c>
      <c r="B7667">
        <v>11</v>
      </c>
      <c r="C7667" t="s">
        <v>999</v>
      </c>
      <c r="D7667" t="s">
        <v>970</v>
      </c>
      <c r="E7667">
        <v>10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5">
      <c r="A7668" s="42">
        <v>46267</v>
      </c>
      <c r="B7668">
        <v>9</v>
      </c>
      <c r="C7668" t="s">
        <v>986</v>
      </c>
      <c r="D7668" t="s">
        <v>965</v>
      </c>
      <c r="E7668">
        <v>58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 s="42">
        <v>46274</v>
      </c>
      <c r="B7669">
        <v>14</v>
      </c>
      <c r="C7669" t="s">
        <v>962</v>
      </c>
      <c r="D7669" t="s">
        <v>973</v>
      </c>
      <c r="E7669">
        <v>404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5">
      <c r="A7670" s="42">
        <v>46268</v>
      </c>
      <c r="B7670">
        <v>9</v>
      </c>
      <c r="C7670" t="s">
        <v>1001</v>
      </c>
      <c r="D7670" t="s">
        <v>961</v>
      </c>
      <c r="E7670">
        <v>4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 s="42">
        <v>46269</v>
      </c>
      <c r="B7671">
        <v>8</v>
      </c>
      <c r="C7671" t="s">
        <v>978</v>
      </c>
      <c r="D7671" t="s">
        <v>963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 s="42">
        <v>46269</v>
      </c>
      <c r="B7672">
        <v>12</v>
      </c>
      <c r="C7672" t="s">
        <v>986</v>
      </c>
      <c r="D7672" t="s">
        <v>3</v>
      </c>
      <c r="E7672">
        <v>11</v>
      </c>
      <c r="F7672">
        <v>10</v>
      </c>
      <c r="G7672">
        <v>8</v>
      </c>
      <c r="H7672">
        <v>0</v>
      </c>
      <c r="I7672">
        <v>0</v>
      </c>
      <c r="J7672">
        <v>0</v>
      </c>
    </row>
    <row r="7673" spans="1:10" x14ac:dyDescent="0.25">
      <c r="A7673" s="42">
        <v>46275</v>
      </c>
      <c r="B7673">
        <v>14</v>
      </c>
      <c r="C7673" t="s">
        <v>1528</v>
      </c>
      <c r="D7673" t="s">
        <v>976</v>
      </c>
      <c r="E7673">
        <v>12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25">
      <c r="A7674" s="42">
        <v>46266</v>
      </c>
      <c r="B7674">
        <v>12</v>
      </c>
      <c r="C7674" t="s">
        <v>966</v>
      </c>
      <c r="D7674" t="s">
        <v>982</v>
      </c>
      <c r="E7674">
        <v>432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 s="42">
        <v>46266</v>
      </c>
      <c r="B7675">
        <v>8</v>
      </c>
      <c r="C7675" t="s">
        <v>1001</v>
      </c>
      <c r="D7675" t="s">
        <v>967</v>
      </c>
      <c r="E7675">
        <v>21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 s="42">
        <v>46274</v>
      </c>
      <c r="B7676">
        <v>13</v>
      </c>
      <c r="C7676" t="s">
        <v>1098</v>
      </c>
      <c r="D7676" t="s">
        <v>977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 s="42">
        <v>46275</v>
      </c>
      <c r="B7677">
        <v>11</v>
      </c>
      <c r="C7677" t="s">
        <v>1015</v>
      </c>
      <c r="D7677" t="s">
        <v>961</v>
      </c>
      <c r="E7677">
        <v>5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 s="42">
        <v>46269</v>
      </c>
      <c r="B7678">
        <v>13</v>
      </c>
      <c r="C7678" t="s">
        <v>986</v>
      </c>
      <c r="D7678" t="s">
        <v>970</v>
      </c>
      <c r="E7678">
        <v>6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 s="42">
        <v>46273</v>
      </c>
      <c r="B7679">
        <v>12</v>
      </c>
      <c r="C7679" t="s">
        <v>964</v>
      </c>
      <c r="D7679" t="s">
        <v>976</v>
      </c>
      <c r="E7679">
        <v>2168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 s="42">
        <v>46268</v>
      </c>
      <c r="B7680">
        <v>13</v>
      </c>
      <c r="C7680" t="s">
        <v>958</v>
      </c>
      <c r="D7680" t="s">
        <v>3</v>
      </c>
      <c r="E7680">
        <v>5</v>
      </c>
      <c r="F7680">
        <v>5</v>
      </c>
      <c r="G7680">
        <v>3</v>
      </c>
      <c r="H7680">
        <v>2</v>
      </c>
      <c r="I7680">
        <v>0</v>
      </c>
      <c r="J7680">
        <v>0</v>
      </c>
    </row>
    <row r="7681" spans="1:10" x14ac:dyDescent="0.25">
      <c r="A7681" s="42">
        <v>46273</v>
      </c>
      <c r="B7681">
        <v>8</v>
      </c>
      <c r="C7681" t="s">
        <v>1015</v>
      </c>
      <c r="D7681" t="s">
        <v>959</v>
      </c>
      <c r="E7681">
        <v>8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 s="42">
        <v>46266</v>
      </c>
      <c r="B7682">
        <v>9</v>
      </c>
      <c r="C7682" t="s">
        <v>962</v>
      </c>
      <c r="D7682" t="s">
        <v>976</v>
      </c>
      <c r="E7682">
        <v>698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 s="42">
        <v>46268</v>
      </c>
      <c r="B7683">
        <v>14</v>
      </c>
      <c r="C7683" t="s">
        <v>998</v>
      </c>
      <c r="D7683" t="s">
        <v>977</v>
      </c>
      <c r="E7683">
        <v>1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 s="42">
        <v>46267</v>
      </c>
      <c r="B7684">
        <v>15</v>
      </c>
      <c r="C7684" t="s">
        <v>999</v>
      </c>
      <c r="D7684" t="s">
        <v>963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 s="42">
        <v>46274</v>
      </c>
      <c r="B7685">
        <v>10</v>
      </c>
      <c r="C7685" t="s">
        <v>1000</v>
      </c>
      <c r="D7685" t="s">
        <v>977</v>
      </c>
      <c r="E7685">
        <v>2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 s="42">
        <v>46268</v>
      </c>
      <c r="B7686">
        <v>10</v>
      </c>
      <c r="C7686" t="s">
        <v>972</v>
      </c>
      <c r="D7686" t="s">
        <v>961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 s="42">
        <v>46273</v>
      </c>
      <c r="B7687">
        <v>10</v>
      </c>
      <c r="C7687" t="s">
        <v>986</v>
      </c>
      <c r="D7687" t="s">
        <v>961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 s="42">
        <v>46267</v>
      </c>
      <c r="B7688">
        <v>12</v>
      </c>
      <c r="C7688" t="s">
        <v>1098</v>
      </c>
      <c r="D7688" t="s">
        <v>967</v>
      </c>
      <c r="E7688">
        <v>19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 s="42">
        <v>46266</v>
      </c>
      <c r="B7689">
        <v>14</v>
      </c>
      <c r="C7689" t="s">
        <v>1001</v>
      </c>
      <c r="D7689" t="s">
        <v>983</v>
      </c>
      <c r="E7689">
        <v>3</v>
      </c>
      <c r="F7689">
        <v>3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 s="42">
        <v>46273</v>
      </c>
      <c r="B7690">
        <v>10</v>
      </c>
      <c r="C7690" t="s">
        <v>960</v>
      </c>
      <c r="D7690" t="s">
        <v>640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 s="42">
        <v>46273</v>
      </c>
      <c r="B7691">
        <v>15</v>
      </c>
      <c r="C7691" t="s">
        <v>1015</v>
      </c>
      <c r="D7691" t="s">
        <v>976</v>
      </c>
      <c r="E7691">
        <v>111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25">
      <c r="A7692" s="42">
        <v>46276</v>
      </c>
      <c r="B7692">
        <v>14</v>
      </c>
      <c r="C7692" t="s">
        <v>966</v>
      </c>
      <c r="D7692" t="s">
        <v>977</v>
      </c>
      <c r="E7692">
        <v>21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 s="42">
        <v>46269</v>
      </c>
      <c r="B7693">
        <v>8</v>
      </c>
      <c r="C7693" t="s">
        <v>986</v>
      </c>
      <c r="D7693" t="s">
        <v>970</v>
      </c>
      <c r="E7693">
        <v>4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 s="42">
        <v>46267</v>
      </c>
      <c r="B7694">
        <v>10</v>
      </c>
      <c r="C7694" t="s">
        <v>964</v>
      </c>
      <c r="D7694" t="s">
        <v>971</v>
      </c>
      <c r="E7694">
        <v>5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 s="42">
        <v>46276</v>
      </c>
      <c r="B7695">
        <v>14</v>
      </c>
      <c r="C7695" t="s">
        <v>968</v>
      </c>
      <c r="D7695" t="s">
        <v>965</v>
      </c>
      <c r="E7695">
        <v>48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5">
      <c r="A7696" s="42">
        <v>46268</v>
      </c>
      <c r="B7696">
        <v>16</v>
      </c>
      <c r="C7696" t="s">
        <v>1098</v>
      </c>
      <c r="D7696" t="s">
        <v>965</v>
      </c>
      <c r="E7696">
        <v>10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 s="42">
        <v>46275</v>
      </c>
      <c r="B7697">
        <v>17</v>
      </c>
      <c r="C7697" t="s">
        <v>962</v>
      </c>
      <c r="D7697" t="s">
        <v>640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25">
      <c r="A7698" s="42">
        <v>46267</v>
      </c>
      <c r="B7698">
        <v>11</v>
      </c>
      <c r="C7698" t="s">
        <v>962</v>
      </c>
      <c r="D7698" t="s">
        <v>965</v>
      </c>
      <c r="E7698">
        <v>30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 s="42">
        <v>46274</v>
      </c>
      <c r="B7699">
        <v>9</v>
      </c>
      <c r="C7699" t="s">
        <v>964</v>
      </c>
      <c r="D7699" t="s">
        <v>959</v>
      </c>
      <c r="E7699">
        <v>150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 s="42">
        <v>46267</v>
      </c>
      <c r="B7700">
        <v>10</v>
      </c>
      <c r="C7700" t="s">
        <v>962</v>
      </c>
      <c r="D7700" t="s">
        <v>980</v>
      </c>
      <c r="E7700">
        <v>2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 s="42">
        <v>46267</v>
      </c>
      <c r="B7701">
        <v>9</v>
      </c>
      <c r="C7701" t="s">
        <v>1001</v>
      </c>
      <c r="D7701" t="s">
        <v>967</v>
      </c>
      <c r="E7701">
        <v>79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 s="42">
        <v>46267</v>
      </c>
      <c r="B7702">
        <v>8</v>
      </c>
      <c r="C7702" t="s">
        <v>958</v>
      </c>
      <c r="D7702" t="s">
        <v>970</v>
      </c>
      <c r="E7702">
        <v>4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 s="42">
        <v>46276</v>
      </c>
      <c r="B7703">
        <v>15</v>
      </c>
      <c r="C7703" t="s">
        <v>966</v>
      </c>
      <c r="D7703" t="s">
        <v>974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 s="42">
        <v>46275</v>
      </c>
      <c r="B7704">
        <v>16</v>
      </c>
      <c r="C7704" t="s">
        <v>1000</v>
      </c>
      <c r="D7704" t="s">
        <v>3</v>
      </c>
      <c r="E7704">
        <v>1</v>
      </c>
      <c r="F7704">
        <v>1</v>
      </c>
      <c r="G7704">
        <v>1</v>
      </c>
      <c r="H7704">
        <v>0</v>
      </c>
      <c r="I7704">
        <v>0</v>
      </c>
      <c r="J7704">
        <v>0</v>
      </c>
    </row>
    <row r="7705" spans="1:10" x14ac:dyDescent="0.25">
      <c r="A7705" s="42">
        <v>46267</v>
      </c>
      <c r="B7705">
        <v>8</v>
      </c>
      <c r="C7705" t="s">
        <v>998</v>
      </c>
      <c r="D7705" t="s">
        <v>3</v>
      </c>
      <c r="E7705">
        <v>3</v>
      </c>
      <c r="F7705">
        <v>3</v>
      </c>
      <c r="G7705">
        <v>2</v>
      </c>
      <c r="H7705">
        <v>0</v>
      </c>
      <c r="I7705">
        <v>1</v>
      </c>
      <c r="J7705">
        <v>0</v>
      </c>
    </row>
    <row r="7706" spans="1:10" x14ac:dyDescent="0.25">
      <c r="A7706" s="42">
        <v>46266</v>
      </c>
      <c r="B7706">
        <v>10</v>
      </c>
      <c r="C7706" t="s">
        <v>1015</v>
      </c>
      <c r="D7706" t="s">
        <v>982</v>
      </c>
      <c r="E7706">
        <v>219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 s="42">
        <v>46274</v>
      </c>
      <c r="B7707">
        <v>10</v>
      </c>
      <c r="C7707" t="s">
        <v>998</v>
      </c>
      <c r="D7707" t="s">
        <v>973</v>
      </c>
      <c r="E7707">
        <v>393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 s="42">
        <v>46276</v>
      </c>
      <c r="B7708">
        <v>8</v>
      </c>
      <c r="C7708" t="s">
        <v>998</v>
      </c>
      <c r="D7708" t="s">
        <v>967</v>
      </c>
      <c r="E7708">
        <v>2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 s="42">
        <v>46268</v>
      </c>
      <c r="B7709">
        <v>14</v>
      </c>
      <c r="C7709" t="s">
        <v>968</v>
      </c>
      <c r="D7709" t="s">
        <v>970</v>
      </c>
      <c r="E7709">
        <v>15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25">
      <c r="A7710" s="42">
        <v>46274</v>
      </c>
      <c r="B7710">
        <v>12</v>
      </c>
      <c r="C7710" t="s">
        <v>1015</v>
      </c>
      <c r="D7710" t="s">
        <v>971</v>
      </c>
      <c r="E7710">
        <v>1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 s="42">
        <v>46273</v>
      </c>
      <c r="B7711">
        <v>10</v>
      </c>
      <c r="C7711" t="s">
        <v>998</v>
      </c>
      <c r="D7711" t="s">
        <v>961</v>
      </c>
      <c r="E7711">
        <v>5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 s="42">
        <v>46276</v>
      </c>
      <c r="B7712">
        <v>8</v>
      </c>
      <c r="C7712" t="s">
        <v>958</v>
      </c>
      <c r="D7712" t="s">
        <v>982</v>
      </c>
      <c r="E7712">
        <v>240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 s="42">
        <v>46276</v>
      </c>
      <c r="B7713">
        <v>15</v>
      </c>
      <c r="C7713" t="s">
        <v>962</v>
      </c>
      <c r="D7713" t="s">
        <v>640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 s="42">
        <v>46275</v>
      </c>
      <c r="B7714">
        <v>16</v>
      </c>
      <c r="C7714" t="s">
        <v>1098</v>
      </c>
      <c r="D7714" t="s">
        <v>967</v>
      </c>
      <c r="E7714">
        <v>21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 s="42">
        <v>46266</v>
      </c>
      <c r="B7715">
        <v>12</v>
      </c>
      <c r="C7715" t="s">
        <v>1015</v>
      </c>
      <c r="D7715" t="s">
        <v>965</v>
      </c>
      <c r="E7715">
        <v>10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5">
      <c r="A7716" s="42">
        <v>46266</v>
      </c>
      <c r="B7716">
        <v>14</v>
      </c>
      <c r="C7716" t="s">
        <v>1001</v>
      </c>
      <c r="D7716" t="s">
        <v>977</v>
      </c>
      <c r="E7716">
        <v>1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25">
      <c r="A7717" s="42">
        <v>46268</v>
      </c>
      <c r="B7717">
        <v>10</v>
      </c>
      <c r="C7717" t="s">
        <v>1001</v>
      </c>
      <c r="D7717" t="s">
        <v>640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25">
      <c r="A7718" s="42">
        <v>46268</v>
      </c>
      <c r="B7718">
        <v>13</v>
      </c>
      <c r="C7718" t="s">
        <v>958</v>
      </c>
      <c r="D7718" t="s">
        <v>973</v>
      </c>
      <c r="E7718">
        <v>92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 s="42">
        <v>46266</v>
      </c>
      <c r="B7719">
        <v>8</v>
      </c>
      <c r="C7719" t="s">
        <v>1000</v>
      </c>
      <c r="D7719" t="s">
        <v>976</v>
      </c>
      <c r="E7719">
        <v>23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5">
      <c r="A7720" s="42">
        <v>46274</v>
      </c>
      <c r="B7720">
        <v>12</v>
      </c>
      <c r="C7720" t="s">
        <v>1098</v>
      </c>
      <c r="D7720" t="s">
        <v>980</v>
      </c>
      <c r="E7720">
        <v>7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5">
      <c r="A7721" s="42">
        <v>46268</v>
      </c>
      <c r="B7721">
        <v>9</v>
      </c>
      <c r="C7721" t="s">
        <v>1000</v>
      </c>
      <c r="D7721" t="s">
        <v>976</v>
      </c>
      <c r="E7721">
        <v>9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25">
      <c r="A7722" s="42">
        <v>46274</v>
      </c>
      <c r="B7722">
        <v>15</v>
      </c>
      <c r="C7722" t="s">
        <v>1015</v>
      </c>
      <c r="D7722" t="s">
        <v>967</v>
      </c>
      <c r="E7722">
        <v>875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25">
      <c r="A7723" s="42">
        <v>46266</v>
      </c>
      <c r="B7723">
        <v>16</v>
      </c>
      <c r="C7723" t="s">
        <v>964</v>
      </c>
      <c r="D7723" t="s">
        <v>3</v>
      </c>
      <c r="E7723">
        <v>25</v>
      </c>
      <c r="F7723">
        <v>25</v>
      </c>
      <c r="G7723">
        <v>19</v>
      </c>
      <c r="H7723">
        <v>2</v>
      </c>
      <c r="I7723">
        <v>0</v>
      </c>
      <c r="J7723">
        <v>0</v>
      </c>
    </row>
    <row r="7724" spans="1:10" x14ac:dyDescent="0.25">
      <c r="A7724" s="42">
        <v>46273</v>
      </c>
      <c r="B7724">
        <v>11</v>
      </c>
      <c r="C7724" t="s">
        <v>1000</v>
      </c>
      <c r="D7724" t="s">
        <v>640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 s="42">
        <v>46273</v>
      </c>
      <c r="B7725">
        <v>11</v>
      </c>
      <c r="C7725" t="s">
        <v>1000</v>
      </c>
      <c r="D7725" t="s">
        <v>967</v>
      </c>
      <c r="E7725">
        <v>240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 s="42">
        <v>46276</v>
      </c>
      <c r="B7726">
        <v>15</v>
      </c>
      <c r="C7726" t="s">
        <v>960</v>
      </c>
      <c r="D7726" t="s">
        <v>976</v>
      </c>
      <c r="E7726">
        <v>331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 s="42">
        <v>46276</v>
      </c>
      <c r="B7727">
        <v>14</v>
      </c>
      <c r="C7727" t="s">
        <v>964</v>
      </c>
      <c r="D7727" t="s">
        <v>640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5">
      <c r="A7728" s="42">
        <v>46274</v>
      </c>
      <c r="B7728">
        <v>9</v>
      </c>
      <c r="C7728" t="s">
        <v>1015</v>
      </c>
      <c r="D7728" t="s">
        <v>980</v>
      </c>
      <c r="E7728">
        <v>8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 s="42">
        <v>46267</v>
      </c>
      <c r="B7729">
        <v>8</v>
      </c>
      <c r="C7729" t="s">
        <v>1015</v>
      </c>
      <c r="D7729" t="s">
        <v>965</v>
      </c>
      <c r="E7729">
        <v>4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5">
      <c r="A7730" s="42">
        <v>46275</v>
      </c>
      <c r="B7730">
        <v>11</v>
      </c>
      <c r="C7730" t="s">
        <v>1015</v>
      </c>
      <c r="D7730" t="s">
        <v>980</v>
      </c>
      <c r="E7730">
        <v>35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 s="42">
        <v>46268</v>
      </c>
      <c r="B7731">
        <v>14</v>
      </c>
      <c r="C7731" t="s">
        <v>1098</v>
      </c>
      <c r="D7731" t="s">
        <v>961</v>
      </c>
      <c r="E7731">
        <v>1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25">
      <c r="A7732" s="42">
        <v>46269</v>
      </c>
      <c r="B7732">
        <v>15</v>
      </c>
      <c r="C7732" t="s">
        <v>978</v>
      </c>
      <c r="D7732" t="s">
        <v>959</v>
      </c>
      <c r="E7732">
        <v>67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 s="42">
        <v>46267</v>
      </c>
      <c r="B7733">
        <v>14</v>
      </c>
      <c r="C7733" t="s">
        <v>1098</v>
      </c>
      <c r="D7733" t="s">
        <v>967</v>
      </c>
      <c r="E7733">
        <v>10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25">
      <c r="A7734" s="42">
        <v>46275</v>
      </c>
      <c r="B7734">
        <v>13</v>
      </c>
      <c r="C7734" t="s">
        <v>978</v>
      </c>
      <c r="D7734" t="s">
        <v>967</v>
      </c>
      <c r="E7734">
        <v>72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 s="42">
        <v>46269</v>
      </c>
      <c r="B7735">
        <v>10</v>
      </c>
      <c r="C7735" t="s">
        <v>958</v>
      </c>
      <c r="D7735" t="s">
        <v>640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 s="42">
        <v>46267</v>
      </c>
      <c r="B7736">
        <v>10</v>
      </c>
      <c r="C7736" t="s">
        <v>964</v>
      </c>
      <c r="D7736" t="s">
        <v>961</v>
      </c>
      <c r="E7736">
        <v>5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 s="42">
        <v>46268</v>
      </c>
      <c r="B7737">
        <v>14</v>
      </c>
      <c r="C7737" t="s">
        <v>986</v>
      </c>
      <c r="D7737" t="s">
        <v>965</v>
      </c>
      <c r="E7737">
        <v>74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5">
      <c r="A7738" s="42">
        <v>46266</v>
      </c>
      <c r="B7738">
        <v>13</v>
      </c>
      <c r="C7738" t="s">
        <v>978</v>
      </c>
      <c r="D7738" t="s">
        <v>974</v>
      </c>
      <c r="E7738">
        <v>1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25">
      <c r="A7739" s="42">
        <v>46268</v>
      </c>
      <c r="B7739">
        <v>9</v>
      </c>
      <c r="C7739" t="s">
        <v>999</v>
      </c>
      <c r="D7739" t="s">
        <v>965</v>
      </c>
      <c r="E7739">
        <v>12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25">
      <c r="A7740" s="42">
        <v>46269</v>
      </c>
      <c r="B7740">
        <v>11</v>
      </c>
      <c r="C7740" t="s">
        <v>1098</v>
      </c>
      <c r="D7740" t="s">
        <v>976</v>
      </c>
      <c r="E7740">
        <v>202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5">
      <c r="A7741" s="42">
        <v>46274</v>
      </c>
      <c r="B7741">
        <v>14</v>
      </c>
      <c r="C7741" t="s">
        <v>964</v>
      </c>
      <c r="D7741" t="s">
        <v>979</v>
      </c>
      <c r="E7741">
        <v>9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25">
      <c r="A7742" s="42">
        <v>46266</v>
      </c>
      <c r="B7742">
        <v>15</v>
      </c>
      <c r="C7742" t="s">
        <v>1001</v>
      </c>
      <c r="D7742" t="s">
        <v>973</v>
      </c>
      <c r="E7742">
        <v>21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25">
      <c r="A7743" s="42">
        <v>46269</v>
      </c>
      <c r="B7743">
        <v>15</v>
      </c>
      <c r="C7743" t="s">
        <v>966</v>
      </c>
      <c r="D7743" t="s">
        <v>970</v>
      </c>
      <c r="E7743">
        <v>23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25">
      <c r="A7744" s="42">
        <v>46274</v>
      </c>
      <c r="B7744">
        <v>11</v>
      </c>
      <c r="C7744" t="s">
        <v>966</v>
      </c>
      <c r="D7744" t="s">
        <v>965</v>
      </c>
      <c r="E7744">
        <v>96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5">
      <c r="A7745" s="42">
        <v>46266</v>
      </c>
      <c r="B7745">
        <v>8</v>
      </c>
      <c r="C7745" t="s">
        <v>986</v>
      </c>
      <c r="D7745" t="s">
        <v>973</v>
      </c>
      <c r="E7745">
        <v>205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25">
      <c r="A7746" s="42">
        <v>46275</v>
      </c>
      <c r="B7746">
        <v>9</v>
      </c>
      <c r="C7746" t="s">
        <v>986</v>
      </c>
      <c r="D7746" t="s">
        <v>976</v>
      </c>
      <c r="E7746">
        <v>717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5">
      <c r="A7747" s="42">
        <v>46276</v>
      </c>
      <c r="B7747">
        <v>16</v>
      </c>
      <c r="C7747" t="s">
        <v>962</v>
      </c>
      <c r="D7747" t="s">
        <v>971</v>
      </c>
      <c r="E7747">
        <v>52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5">
      <c r="A7748" s="42">
        <v>46269</v>
      </c>
      <c r="B7748">
        <v>8</v>
      </c>
      <c r="C7748" t="s">
        <v>986</v>
      </c>
      <c r="D7748" t="s">
        <v>959</v>
      </c>
      <c r="E7748">
        <v>14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 s="42">
        <v>46268</v>
      </c>
      <c r="B7749">
        <v>8</v>
      </c>
      <c r="C7749" t="s">
        <v>1000</v>
      </c>
      <c r="D7749" t="s">
        <v>976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25">
      <c r="A7750" s="42">
        <v>46276</v>
      </c>
      <c r="B7750">
        <v>14</v>
      </c>
      <c r="C7750" t="s">
        <v>960</v>
      </c>
      <c r="D7750" t="s">
        <v>961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25">
      <c r="A7751" s="42">
        <v>46269</v>
      </c>
      <c r="B7751">
        <v>8</v>
      </c>
      <c r="C7751" t="s">
        <v>998</v>
      </c>
      <c r="D7751" t="s">
        <v>981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25">
      <c r="A7752" s="42">
        <v>46274</v>
      </c>
      <c r="B7752">
        <v>10</v>
      </c>
      <c r="C7752" t="s">
        <v>998</v>
      </c>
      <c r="D7752" t="s">
        <v>3</v>
      </c>
      <c r="E7752">
        <v>67</v>
      </c>
      <c r="F7752">
        <v>67</v>
      </c>
      <c r="G7752">
        <v>52</v>
      </c>
      <c r="H7752">
        <v>12</v>
      </c>
      <c r="I7752">
        <v>3</v>
      </c>
      <c r="J7752">
        <v>0</v>
      </c>
    </row>
    <row r="7753" spans="1:10" x14ac:dyDescent="0.25">
      <c r="A7753" s="42">
        <v>46266</v>
      </c>
      <c r="B7753">
        <v>9</v>
      </c>
      <c r="C7753" t="s">
        <v>962</v>
      </c>
      <c r="D7753" t="s">
        <v>967</v>
      </c>
      <c r="E7753">
        <v>36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25">
      <c r="A7754" s="42">
        <v>46276</v>
      </c>
      <c r="B7754">
        <v>12</v>
      </c>
      <c r="C7754" t="s">
        <v>1015</v>
      </c>
      <c r="D7754" t="s">
        <v>971</v>
      </c>
      <c r="E7754">
        <v>10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25">
      <c r="A7755" s="42">
        <v>46266</v>
      </c>
      <c r="B7755">
        <v>11</v>
      </c>
      <c r="C7755" t="s">
        <v>962</v>
      </c>
      <c r="D7755" t="s">
        <v>1002</v>
      </c>
      <c r="E7755">
        <v>1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25">
      <c r="A7756" s="42">
        <v>46276</v>
      </c>
      <c r="B7756">
        <v>8</v>
      </c>
      <c r="C7756" t="s">
        <v>968</v>
      </c>
      <c r="D7756" t="s">
        <v>967</v>
      </c>
      <c r="E7756">
        <v>11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25">
      <c r="A7757" s="42">
        <v>46268</v>
      </c>
      <c r="B7757">
        <v>11</v>
      </c>
      <c r="C7757" t="s">
        <v>966</v>
      </c>
      <c r="D7757" t="s">
        <v>977</v>
      </c>
      <c r="E7757">
        <v>4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25">
      <c r="A7758" s="42">
        <v>46275</v>
      </c>
      <c r="B7758">
        <v>8</v>
      </c>
      <c r="C7758" t="s">
        <v>958</v>
      </c>
      <c r="D7758" t="s">
        <v>967</v>
      </c>
      <c r="E7758">
        <v>16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25">
      <c r="A7759" s="42">
        <v>46275</v>
      </c>
      <c r="B7759">
        <v>11</v>
      </c>
      <c r="C7759" t="s">
        <v>978</v>
      </c>
      <c r="D7759" t="s">
        <v>980</v>
      </c>
      <c r="E7759">
        <v>84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25">
      <c r="A7760" s="42">
        <v>46276</v>
      </c>
      <c r="B7760">
        <v>15</v>
      </c>
      <c r="C7760" t="s">
        <v>962</v>
      </c>
      <c r="D7760" t="s">
        <v>973</v>
      </c>
      <c r="E7760">
        <v>488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25">
      <c r="A7761" s="42">
        <v>46275</v>
      </c>
      <c r="B7761">
        <v>16</v>
      </c>
      <c r="C7761" t="s">
        <v>986</v>
      </c>
      <c r="D7761" t="s">
        <v>963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5">
      <c r="A7762" s="42">
        <v>46275</v>
      </c>
      <c r="B7762">
        <v>14</v>
      </c>
      <c r="C7762" t="s">
        <v>978</v>
      </c>
      <c r="D7762" t="s">
        <v>977</v>
      </c>
      <c r="E7762">
        <v>12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25">
      <c r="A7763" s="42">
        <v>46275</v>
      </c>
      <c r="B7763">
        <v>15</v>
      </c>
      <c r="C7763" t="s">
        <v>968</v>
      </c>
      <c r="D7763" t="s">
        <v>982</v>
      </c>
      <c r="E7763">
        <v>83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25">
      <c r="A7764" s="42">
        <v>46274</v>
      </c>
      <c r="B7764">
        <v>9</v>
      </c>
      <c r="C7764" t="s">
        <v>958</v>
      </c>
      <c r="D7764" t="s">
        <v>961</v>
      </c>
      <c r="E7764">
        <v>2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25">
      <c r="A7765" s="42">
        <v>46266</v>
      </c>
      <c r="B7765">
        <v>11</v>
      </c>
      <c r="C7765" t="s">
        <v>1015</v>
      </c>
      <c r="D7765" t="s">
        <v>975</v>
      </c>
      <c r="E7765">
        <v>2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25">
      <c r="A7766" s="42">
        <v>46266</v>
      </c>
      <c r="B7766">
        <v>10</v>
      </c>
      <c r="C7766" t="s">
        <v>1001</v>
      </c>
      <c r="D7766" t="s">
        <v>640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5">
      <c r="A7767" s="42">
        <v>46267</v>
      </c>
      <c r="B7767">
        <v>11</v>
      </c>
      <c r="C7767" t="s">
        <v>1015</v>
      </c>
      <c r="D7767" t="s">
        <v>975</v>
      </c>
      <c r="E7767">
        <v>1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25">
      <c r="A7768" s="42">
        <v>46273</v>
      </c>
      <c r="B7768">
        <v>9</v>
      </c>
      <c r="C7768" t="s">
        <v>1015</v>
      </c>
      <c r="D7768" t="s">
        <v>970</v>
      </c>
      <c r="E7768">
        <v>1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25">
      <c r="A7769" s="42">
        <v>46276</v>
      </c>
      <c r="B7769">
        <v>8</v>
      </c>
      <c r="C7769" t="s">
        <v>958</v>
      </c>
      <c r="D7769" t="s">
        <v>640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25">
      <c r="A7770" s="42">
        <v>46269</v>
      </c>
      <c r="B7770">
        <v>8</v>
      </c>
      <c r="C7770" t="s">
        <v>1015</v>
      </c>
      <c r="D7770" t="s">
        <v>982</v>
      </c>
      <c r="E7770">
        <v>16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25">
      <c r="A7771" s="42">
        <v>46276</v>
      </c>
      <c r="B7771">
        <v>10</v>
      </c>
      <c r="C7771" t="s">
        <v>966</v>
      </c>
      <c r="D7771" t="s">
        <v>3</v>
      </c>
      <c r="E7771">
        <v>20</v>
      </c>
      <c r="F7771">
        <v>20</v>
      </c>
      <c r="G7771">
        <v>15</v>
      </c>
      <c r="H7771">
        <v>4</v>
      </c>
      <c r="I7771">
        <v>0</v>
      </c>
      <c r="J7771">
        <v>0</v>
      </c>
    </row>
    <row r="7772" spans="1:10" x14ac:dyDescent="0.25">
      <c r="A7772" s="42">
        <v>46269</v>
      </c>
      <c r="B7772">
        <v>16</v>
      </c>
      <c r="C7772" t="s">
        <v>1098</v>
      </c>
      <c r="D7772" t="s">
        <v>979</v>
      </c>
      <c r="E7772">
        <v>23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 s="42">
        <v>46275</v>
      </c>
      <c r="B7773">
        <v>17</v>
      </c>
      <c r="C7773" t="s">
        <v>986</v>
      </c>
      <c r="D7773" t="s">
        <v>971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25">
      <c r="A7774" s="42">
        <v>46267</v>
      </c>
      <c r="B7774">
        <v>12</v>
      </c>
      <c r="C7774" t="s">
        <v>986</v>
      </c>
      <c r="D7774" t="s">
        <v>979</v>
      </c>
      <c r="E7774">
        <v>42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 s="42">
        <v>46275</v>
      </c>
      <c r="B7775">
        <v>12</v>
      </c>
      <c r="C7775" t="s">
        <v>962</v>
      </c>
      <c r="D7775" t="s">
        <v>961</v>
      </c>
      <c r="E7775">
        <v>2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25">
      <c r="A7776" s="42">
        <v>46268</v>
      </c>
      <c r="B7776">
        <v>9</v>
      </c>
      <c r="C7776" t="s">
        <v>966</v>
      </c>
      <c r="D7776" t="s">
        <v>980</v>
      </c>
      <c r="E7776">
        <v>4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 s="42">
        <v>46275</v>
      </c>
      <c r="B7777">
        <v>15</v>
      </c>
      <c r="C7777" t="s">
        <v>968</v>
      </c>
      <c r="D7777" t="s">
        <v>976</v>
      </c>
      <c r="E7777">
        <v>311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25">
      <c r="A7778" s="42">
        <v>46266</v>
      </c>
      <c r="B7778">
        <v>8</v>
      </c>
      <c r="C7778" t="s">
        <v>1098</v>
      </c>
      <c r="D7778" t="s">
        <v>982</v>
      </c>
      <c r="E7778">
        <v>170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 s="42">
        <v>46275</v>
      </c>
      <c r="B7779">
        <v>9</v>
      </c>
      <c r="C7779" t="s">
        <v>966</v>
      </c>
      <c r="D7779" t="s">
        <v>971</v>
      </c>
      <c r="E7779">
        <v>15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25">
      <c r="A7780" s="42">
        <v>46267</v>
      </c>
      <c r="B7780">
        <v>11</v>
      </c>
      <c r="C7780" t="s">
        <v>1085</v>
      </c>
      <c r="D7780" t="s">
        <v>963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 s="42">
        <v>46273</v>
      </c>
      <c r="B7781">
        <v>13</v>
      </c>
      <c r="C7781" t="s">
        <v>962</v>
      </c>
      <c r="D7781" t="s">
        <v>982</v>
      </c>
      <c r="E7781">
        <v>162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25">
      <c r="A7782" s="42">
        <v>46267</v>
      </c>
      <c r="B7782">
        <v>8</v>
      </c>
      <c r="C7782" t="s">
        <v>978</v>
      </c>
      <c r="D7782" t="s">
        <v>3</v>
      </c>
      <c r="E7782">
        <v>5</v>
      </c>
      <c r="F7782">
        <v>5</v>
      </c>
      <c r="G7782">
        <v>5</v>
      </c>
      <c r="H7782">
        <v>0</v>
      </c>
      <c r="I7782">
        <v>0</v>
      </c>
      <c r="J7782">
        <v>0</v>
      </c>
    </row>
    <row r="7783" spans="1:10" x14ac:dyDescent="0.25">
      <c r="A7783" s="42">
        <v>46273</v>
      </c>
      <c r="B7783">
        <v>14</v>
      </c>
      <c r="C7783" t="s">
        <v>962</v>
      </c>
      <c r="D7783" t="s">
        <v>973</v>
      </c>
      <c r="E7783">
        <v>267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25">
      <c r="A7784" s="42">
        <v>46266</v>
      </c>
      <c r="B7784">
        <v>9</v>
      </c>
      <c r="C7784" t="s">
        <v>962</v>
      </c>
      <c r="D7784" t="s">
        <v>959</v>
      </c>
      <c r="E7784">
        <v>58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25">
      <c r="A7785" s="42">
        <v>46274</v>
      </c>
      <c r="B7785">
        <v>13</v>
      </c>
      <c r="C7785" t="s">
        <v>960</v>
      </c>
      <c r="D7785" t="s">
        <v>961</v>
      </c>
      <c r="E7785">
        <v>1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25">
      <c r="A7786" s="42">
        <v>46268</v>
      </c>
      <c r="B7786">
        <v>14</v>
      </c>
      <c r="C7786" t="s">
        <v>986</v>
      </c>
      <c r="D7786" t="s">
        <v>976</v>
      </c>
      <c r="E7786">
        <v>665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25">
      <c r="A7787" s="42">
        <v>46274</v>
      </c>
      <c r="B7787">
        <v>10</v>
      </c>
      <c r="C7787" t="s">
        <v>966</v>
      </c>
      <c r="D7787" t="s">
        <v>640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25">
      <c r="A7788" s="42">
        <v>46274</v>
      </c>
      <c r="B7788">
        <v>13</v>
      </c>
      <c r="C7788" t="s">
        <v>966</v>
      </c>
      <c r="D7788" t="s">
        <v>967</v>
      </c>
      <c r="E7788">
        <v>8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25">
      <c r="A7789" s="42">
        <v>46268</v>
      </c>
      <c r="B7789">
        <v>10</v>
      </c>
      <c r="C7789" t="s">
        <v>958</v>
      </c>
      <c r="D7789" t="s">
        <v>967</v>
      </c>
      <c r="E7789">
        <v>136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25">
      <c r="A7790" s="42">
        <v>46268</v>
      </c>
      <c r="B7790">
        <v>12</v>
      </c>
      <c r="C7790" t="s">
        <v>972</v>
      </c>
      <c r="D7790" t="s">
        <v>977</v>
      </c>
      <c r="E7790">
        <v>4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25">
      <c r="A7791" s="42">
        <v>46266</v>
      </c>
      <c r="B7791">
        <v>15</v>
      </c>
      <c r="C7791" t="s">
        <v>999</v>
      </c>
      <c r="D7791" t="s">
        <v>970</v>
      </c>
      <c r="E7791">
        <v>3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25">
      <c r="A7792" s="42">
        <v>46267</v>
      </c>
      <c r="B7792">
        <v>14</v>
      </c>
      <c r="C7792" t="s">
        <v>972</v>
      </c>
      <c r="D7792" t="s">
        <v>640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25">
      <c r="A7793" s="42">
        <v>46276</v>
      </c>
      <c r="B7793">
        <v>9</v>
      </c>
      <c r="C7793" t="s">
        <v>962</v>
      </c>
      <c r="D7793" t="s">
        <v>959</v>
      </c>
      <c r="E7793">
        <v>129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25">
      <c r="A7794" s="42">
        <v>46268</v>
      </c>
      <c r="B7794">
        <v>9</v>
      </c>
      <c r="C7794" t="s">
        <v>962</v>
      </c>
      <c r="D7794" t="s">
        <v>976</v>
      </c>
      <c r="E7794">
        <v>534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25">
      <c r="A7795" s="42">
        <v>46268</v>
      </c>
      <c r="B7795">
        <v>10</v>
      </c>
      <c r="C7795" t="s">
        <v>1000</v>
      </c>
      <c r="D7795" t="s">
        <v>973</v>
      </c>
      <c r="E7795">
        <v>279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25">
      <c r="A7796" s="42">
        <v>46268</v>
      </c>
      <c r="B7796">
        <v>8</v>
      </c>
      <c r="C7796" t="s">
        <v>958</v>
      </c>
      <c r="D7796" t="s">
        <v>975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25">
      <c r="A7797" s="42">
        <v>46276</v>
      </c>
      <c r="B7797">
        <v>9</v>
      </c>
      <c r="C7797" t="s">
        <v>966</v>
      </c>
      <c r="D7797" t="s">
        <v>640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25">
      <c r="A7798" s="42">
        <v>46276</v>
      </c>
      <c r="B7798">
        <v>11</v>
      </c>
      <c r="C7798" t="s">
        <v>1528</v>
      </c>
      <c r="D7798" t="s">
        <v>976</v>
      </c>
      <c r="E7798">
        <v>293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 s="42">
        <v>46269</v>
      </c>
      <c r="B7799">
        <v>11</v>
      </c>
      <c r="C7799" t="s">
        <v>958</v>
      </c>
      <c r="D7799" t="s">
        <v>969</v>
      </c>
      <c r="E7799">
        <v>1</v>
      </c>
      <c r="F7799">
        <v>1</v>
      </c>
      <c r="G7799">
        <v>0</v>
      </c>
      <c r="H7799">
        <v>0</v>
      </c>
      <c r="I7799">
        <v>0</v>
      </c>
      <c r="J7799">
        <v>0</v>
      </c>
    </row>
    <row r="7800" spans="1:10" x14ac:dyDescent="0.25">
      <c r="A7800" s="42">
        <v>46276</v>
      </c>
      <c r="B7800">
        <v>8</v>
      </c>
      <c r="C7800" t="s">
        <v>968</v>
      </c>
      <c r="D7800" t="s">
        <v>971</v>
      </c>
      <c r="E7800">
        <v>2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25">
      <c r="A7801" s="42">
        <v>46269</v>
      </c>
      <c r="B7801">
        <v>15</v>
      </c>
      <c r="C7801" t="s">
        <v>1098</v>
      </c>
      <c r="D7801" t="s">
        <v>967</v>
      </c>
      <c r="E7801">
        <v>33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 s="42">
        <v>46275</v>
      </c>
      <c r="B7802">
        <v>11</v>
      </c>
      <c r="C7802" t="s">
        <v>972</v>
      </c>
      <c r="D7802" t="s">
        <v>980</v>
      </c>
      <c r="E7802">
        <v>6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5">
      <c r="A7803" s="42">
        <v>46275</v>
      </c>
      <c r="B7803">
        <v>14</v>
      </c>
      <c r="C7803" t="s">
        <v>966</v>
      </c>
      <c r="D7803" t="s">
        <v>971</v>
      </c>
      <c r="E7803">
        <v>9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5">
      <c r="A7804" s="42">
        <v>46269</v>
      </c>
      <c r="B7804">
        <v>16</v>
      </c>
      <c r="C7804" t="s">
        <v>958</v>
      </c>
      <c r="D7804" t="s">
        <v>967</v>
      </c>
      <c r="E7804">
        <v>393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25">
      <c r="A7805" s="42">
        <v>46273</v>
      </c>
      <c r="B7805">
        <v>15</v>
      </c>
      <c r="C7805" t="s">
        <v>998</v>
      </c>
      <c r="D7805" t="s">
        <v>973</v>
      </c>
      <c r="E7805">
        <v>14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5">
      <c r="A7806" s="42">
        <v>46274</v>
      </c>
      <c r="B7806">
        <v>14</v>
      </c>
      <c r="C7806" t="s">
        <v>964</v>
      </c>
      <c r="D7806" t="s">
        <v>961</v>
      </c>
      <c r="E7806">
        <v>1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25">
      <c r="A7807" s="42">
        <v>46268</v>
      </c>
      <c r="B7807">
        <v>8</v>
      </c>
      <c r="C7807" t="s">
        <v>1000</v>
      </c>
      <c r="D7807" t="s">
        <v>981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25">
      <c r="A7808" s="42">
        <v>46276</v>
      </c>
      <c r="B7808">
        <v>11</v>
      </c>
      <c r="C7808" t="s">
        <v>960</v>
      </c>
      <c r="D7808" t="s">
        <v>640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25">
      <c r="A7809" s="42">
        <v>46273</v>
      </c>
      <c r="B7809">
        <v>12</v>
      </c>
      <c r="C7809" t="s">
        <v>958</v>
      </c>
      <c r="D7809" t="s">
        <v>959</v>
      </c>
      <c r="E7809">
        <v>80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25">
      <c r="A7810" s="42">
        <v>46267</v>
      </c>
      <c r="B7810">
        <v>8</v>
      </c>
      <c r="C7810" t="s">
        <v>986</v>
      </c>
      <c r="D7810" t="s">
        <v>965</v>
      </c>
      <c r="E7810">
        <v>26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25">
      <c r="A7811" s="42">
        <v>46268</v>
      </c>
      <c r="B7811">
        <v>10</v>
      </c>
      <c r="C7811" t="s">
        <v>962</v>
      </c>
      <c r="D7811" t="s">
        <v>959</v>
      </c>
      <c r="E7811">
        <v>43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25">
      <c r="A7812" s="42">
        <v>46273</v>
      </c>
      <c r="B7812">
        <v>12</v>
      </c>
      <c r="C7812" t="s">
        <v>960</v>
      </c>
      <c r="D7812" t="s">
        <v>981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25">
      <c r="A7813" s="42">
        <v>46275</v>
      </c>
      <c r="B7813">
        <v>12</v>
      </c>
      <c r="C7813" t="s">
        <v>978</v>
      </c>
      <c r="D7813" t="s">
        <v>3</v>
      </c>
      <c r="E7813">
        <v>27</v>
      </c>
      <c r="F7813">
        <v>27</v>
      </c>
      <c r="G7813">
        <v>15</v>
      </c>
      <c r="H7813">
        <v>0</v>
      </c>
      <c r="I7813">
        <v>0</v>
      </c>
      <c r="J7813">
        <v>0</v>
      </c>
    </row>
    <row r="7814" spans="1:10" x14ac:dyDescent="0.25">
      <c r="A7814" s="42">
        <v>46269</v>
      </c>
      <c r="B7814">
        <v>16</v>
      </c>
      <c r="C7814" t="s">
        <v>1015</v>
      </c>
      <c r="D7814" t="s">
        <v>967</v>
      </c>
      <c r="E7814">
        <v>26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25">
      <c r="A7815" s="42">
        <v>46275</v>
      </c>
      <c r="B7815">
        <v>10</v>
      </c>
      <c r="C7815" t="s">
        <v>978</v>
      </c>
      <c r="D7815" t="s">
        <v>976</v>
      </c>
      <c r="E7815">
        <v>1330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25">
      <c r="A7816" s="42">
        <v>46266</v>
      </c>
      <c r="B7816">
        <v>12</v>
      </c>
      <c r="C7816" t="s">
        <v>964</v>
      </c>
      <c r="D7816" t="s">
        <v>971</v>
      </c>
      <c r="E7816">
        <v>3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5">
      <c r="A7817" s="42">
        <v>46275</v>
      </c>
      <c r="B7817">
        <v>10</v>
      </c>
      <c r="C7817" t="s">
        <v>958</v>
      </c>
      <c r="D7817" t="s">
        <v>3</v>
      </c>
      <c r="E7817">
        <v>38</v>
      </c>
      <c r="F7817">
        <v>38</v>
      </c>
      <c r="G7817">
        <v>23</v>
      </c>
      <c r="H7817">
        <v>8</v>
      </c>
      <c r="I7817">
        <v>1</v>
      </c>
      <c r="J7817">
        <v>0</v>
      </c>
    </row>
    <row r="7818" spans="1:10" x14ac:dyDescent="0.25">
      <c r="A7818" s="42">
        <v>46274</v>
      </c>
      <c r="B7818">
        <v>11</v>
      </c>
      <c r="C7818" t="s">
        <v>1000</v>
      </c>
      <c r="D7818" t="s">
        <v>967</v>
      </c>
      <c r="E7818">
        <v>195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25">
      <c r="A7819" s="42">
        <v>46266</v>
      </c>
      <c r="B7819">
        <v>12</v>
      </c>
      <c r="C7819" t="s">
        <v>964</v>
      </c>
      <c r="D7819" t="s">
        <v>977</v>
      </c>
      <c r="E7819">
        <v>2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5">
      <c r="A7820" s="42">
        <v>46269</v>
      </c>
      <c r="B7820">
        <v>10</v>
      </c>
      <c r="C7820" t="s">
        <v>966</v>
      </c>
      <c r="D7820" t="s">
        <v>959</v>
      </c>
      <c r="E7820">
        <v>104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25">
      <c r="A7821" s="42">
        <v>46267</v>
      </c>
      <c r="B7821">
        <v>14</v>
      </c>
      <c r="C7821" t="s">
        <v>1098</v>
      </c>
      <c r="D7821" t="s">
        <v>980</v>
      </c>
      <c r="E7821">
        <v>1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5">
      <c r="A7822" s="42">
        <v>46267</v>
      </c>
      <c r="B7822">
        <v>14</v>
      </c>
      <c r="C7822" t="s">
        <v>1001</v>
      </c>
      <c r="D7822" t="s">
        <v>961</v>
      </c>
      <c r="E7822">
        <v>2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25">
      <c r="A7823" s="42">
        <v>46267</v>
      </c>
      <c r="B7823">
        <v>11</v>
      </c>
      <c r="C7823" t="s">
        <v>1015</v>
      </c>
      <c r="D7823" t="s">
        <v>979</v>
      </c>
      <c r="E7823">
        <v>3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 s="42">
        <v>46268</v>
      </c>
      <c r="B7824">
        <v>10</v>
      </c>
      <c r="C7824" t="s">
        <v>972</v>
      </c>
      <c r="D7824" t="s">
        <v>967</v>
      </c>
      <c r="E7824">
        <v>33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 s="42">
        <v>46269</v>
      </c>
      <c r="B7825">
        <v>9</v>
      </c>
      <c r="C7825" t="s">
        <v>986</v>
      </c>
      <c r="D7825" t="s">
        <v>971</v>
      </c>
      <c r="E7825">
        <v>15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25">
      <c r="A7826" s="42">
        <v>46273</v>
      </c>
      <c r="B7826">
        <v>16</v>
      </c>
      <c r="C7826" t="s">
        <v>958</v>
      </c>
      <c r="D7826" t="s">
        <v>981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25">
      <c r="A7827" s="42">
        <v>46276</v>
      </c>
      <c r="B7827">
        <v>16</v>
      </c>
      <c r="C7827" t="s">
        <v>972</v>
      </c>
      <c r="D7827" t="s">
        <v>959</v>
      </c>
      <c r="E7827">
        <v>8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25">
      <c r="A7828" s="42">
        <v>46273</v>
      </c>
      <c r="B7828">
        <v>15</v>
      </c>
      <c r="C7828" t="s">
        <v>958</v>
      </c>
      <c r="D7828" t="s">
        <v>970</v>
      </c>
      <c r="E7828">
        <v>46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 s="42">
        <v>46273</v>
      </c>
      <c r="B7829">
        <v>10</v>
      </c>
      <c r="C7829" t="s">
        <v>960</v>
      </c>
      <c r="D7829" t="s">
        <v>982</v>
      </c>
      <c r="E7829">
        <v>172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25">
      <c r="A7830" s="42">
        <v>46276</v>
      </c>
      <c r="B7830">
        <v>15</v>
      </c>
      <c r="C7830" t="s">
        <v>1528</v>
      </c>
      <c r="D7830" t="s">
        <v>973</v>
      </c>
      <c r="E7830">
        <v>7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25">
      <c r="A7831" s="42">
        <v>46266</v>
      </c>
      <c r="B7831">
        <v>8</v>
      </c>
      <c r="C7831" t="s">
        <v>958</v>
      </c>
      <c r="D7831" t="s">
        <v>965</v>
      </c>
      <c r="E7831">
        <v>29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5">
      <c r="A7832" s="42">
        <v>46273</v>
      </c>
      <c r="B7832">
        <v>16</v>
      </c>
      <c r="C7832" t="s">
        <v>1000</v>
      </c>
      <c r="D7832" t="s">
        <v>967</v>
      </c>
      <c r="E7832">
        <v>16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25">
      <c r="A7833" s="42">
        <v>46267</v>
      </c>
      <c r="B7833">
        <v>8</v>
      </c>
      <c r="C7833" t="s">
        <v>958</v>
      </c>
      <c r="D7833" t="s">
        <v>965</v>
      </c>
      <c r="E7833">
        <v>20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25">
      <c r="A7834" s="42">
        <v>46274</v>
      </c>
      <c r="B7834">
        <v>11</v>
      </c>
      <c r="C7834" t="s">
        <v>1015</v>
      </c>
      <c r="D7834" t="s">
        <v>970</v>
      </c>
      <c r="E7834">
        <v>32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5">
      <c r="A7835" s="42">
        <v>46267</v>
      </c>
      <c r="B7835">
        <v>13</v>
      </c>
      <c r="C7835" t="s">
        <v>978</v>
      </c>
      <c r="D7835" t="s">
        <v>961</v>
      </c>
      <c r="E7835">
        <v>2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25">
      <c r="A7836" s="42">
        <v>46276</v>
      </c>
      <c r="B7836">
        <v>10</v>
      </c>
      <c r="C7836" t="s">
        <v>1098</v>
      </c>
      <c r="D7836" t="s">
        <v>959</v>
      </c>
      <c r="E7836">
        <v>15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25">
      <c r="A7837" s="42">
        <v>46267</v>
      </c>
      <c r="B7837">
        <v>9</v>
      </c>
      <c r="C7837" t="s">
        <v>964</v>
      </c>
      <c r="D7837" t="s">
        <v>971</v>
      </c>
      <c r="E7837">
        <v>4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25">
      <c r="A7838" s="42">
        <v>46276</v>
      </c>
      <c r="B7838">
        <v>11</v>
      </c>
      <c r="C7838" t="s">
        <v>964</v>
      </c>
      <c r="D7838" t="s">
        <v>982</v>
      </c>
      <c r="E7838">
        <v>591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25">
      <c r="A7839" s="42">
        <v>46275</v>
      </c>
      <c r="B7839">
        <v>12</v>
      </c>
      <c r="C7839" t="s">
        <v>966</v>
      </c>
      <c r="D7839" t="s">
        <v>973</v>
      </c>
      <c r="E7839">
        <v>486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25">
      <c r="A7840" s="42">
        <v>46268</v>
      </c>
      <c r="B7840">
        <v>16</v>
      </c>
      <c r="C7840" t="s">
        <v>964</v>
      </c>
      <c r="D7840" t="s">
        <v>977</v>
      </c>
      <c r="E7840">
        <v>10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25">
      <c r="A7841" s="42">
        <v>46268</v>
      </c>
      <c r="B7841">
        <v>12</v>
      </c>
      <c r="C7841" t="s">
        <v>966</v>
      </c>
      <c r="D7841" t="s">
        <v>970</v>
      </c>
      <c r="E7841">
        <v>20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25">
      <c r="A7842" s="42">
        <v>46276</v>
      </c>
      <c r="B7842">
        <v>12</v>
      </c>
      <c r="C7842" t="s">
        <v>972</v>
      </c>
      <c r="D7842" t="s">
        <v>3</v>
      </c>
      <c r="E7842">
        <v>4</v>
      </c>
      <c r="F7842">
        <v>4</v>
      </c>
      <c r="G7842">
        <v>0</v>
      </c>
      <c r="H7842">
        <v>4</v>
      </c>
      <c r="I7842">
        <v>0</v>
      </c>
      <c r="J7842">
        <v>0</v>
      </c>
    </row>
    <row r="7843" spans="1:10" x14ac:dyDescent="0.25">
      <c r="A7843" s="42">
        <v>46269</v>
      </c>
      <c r="B7843">
        <v>10</v>
      </c>
      <c r="C7843" t="s">
        <v>958</v>
      </c>
      <c r="D7843" t="s">
        <v>973</v>
      </c>
      <c r="E7843">
        <v>381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25">
      <c r="A7844" s="42">
        <v>46274</v>
      </c>
      <c r="B7844">
        <v>16</v>
      </c>
      <c r="C7844" t="s">
        <v>1015</v>
      </c>
      <c r="D7844" t="s">
        <v>979</v>
      </c>
      <c r="E7844">
        <v>35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25">
      <c r="A7845" s="42">
        <v>46266</v>
      </c>
      <c r="B7845">
        <v>15</v>
      </c>
      <c r="C7845" t="s">
        <v>1001</v>
      </c>
      <c r="D7845" t="s">
        <v>967</v>
      </c>
      <c r="E7845">
        <v>15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25">
      <c r="A7846" s="42">
        <v>46273</v>
      </c>
      <c r="B7846">
        <v>10</v>
      </c>
      <c r="C7846" t="s">
        <v>1098</v>
      </c>
      <c r="D7846" t="s">
        <v>980</v>
      </c>
      <c r="E7846">
        <v>2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5">
      <c r="A7847" s="42">
        <v>46266</v>
      </c>
      <c r="B7847">
        <v>12</v>
      </c>
      <c r="C7847" t="s">
        <v>986</v>
      </c>
      <c r="D7847" t="s">
        <v>980</v>
      </c>
      <c r="E7847">
        <v>2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25">
      <c r="A7848" s="42">
        <v>46275</v>
      </c>
      <c r="B7848">
        <v>15</v>
      </c>
      <c r="C7848" t="s">
        <v>986</v>
      </c>
      <c r="D7848" t="s">
        <v>970</v>
      </c>
      <c r="E7848">
        <v>20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25">
      <c r="A7849" s="42">
        <v>46275</v>
      </c>
      <c r="B7849">
        <v>12</v>
      </c>
      <c r="C7849" t="s">
        <v>964</v>
      </c>
      <c r="D7849" t="s">
        <v>961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25">
      <c r="A7850" s="42">
        <v>46274</v>
      </c>
      <c r="B7850">
        <v>10</v>
      </c>
      <c r="C7850" t="s">
        <v>1098</v>
      </c>
      <c r="D7850" t="s">
        <v>959</v>
      </c>
      <c r="E7850">
        <v>43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25">
      <c r="A7851" s="42">
        <v>46267</v>
      </c>
      <c r="B7851">
        <v>13</v>
      </c>
      <c r="C7851" t="s">
        <v>999</v>
      </c>
      <c r="D7851" t="s">
        <v>3</v>
      </c>
      <c r="E7851">
        <v>4</v>
      </c>
      <c r="F7851">
        <v>4</v>
      </c>
      <c r="G7851">
        <v>2</v>
      </c>
      <c r="H7851">
        <v>2</v>
      </c>
      <c r="I7851">
        <v>0</v>
      </c>
      <c r="J7851">
        <v>0</v>
      </c>
    </row>
    <row r="7852" spans="1:10" x14ac:dyDescent="0.25">
      <c r="A7852" s="42">
        <v>46267</v>
      </c>
      <c r="B7852">
        <v>16</v>
      </c>
      <c r="C7852" t="s">
        <v>966</v>
      </c>
      <c r="D7852" t="s">
        <v>982</v>
      </c>
      <c r="E7852">
        <v>236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 s="42">
        <v>46266</v>
      </c>
      <c r="B7853">
        <v>13</v>
      </c>
      <c r="C7853" t="s">
        <v>978</v>
      </c>
      <c r="D7853" t="s">
        <v>963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25">
      <c r="A7854" s="42">
        <v>46274</v>
      </c>
      <c r="B7854">
        <v>14</v>
      </c>
      <c r="C7854" t="s">
        <v>1015</v>
      </c>
      <c r="D7854" t="s">
        <v>979</v>
      </c>
      <c r="E7854">
        <v>19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5">
      <c r="A7855" s="42">
        <v>46269</v>
      </c>
      <c r="B7855">
        <v>11</v>
      </c>
      <c r="C7855" t="s">
        <v>1000</v>
      </c>
      <c r="D7855" t="s">
        <v>967</v>
      </c>
      <c r="E7855">
        <v>46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25">
      <c r="A7856" s="42">
        <v>46275</v>
      </c>
      <c r="B7856">
        <v>16</v>
      </c>
      <c r="C7856" t="s">
        <v>966</v>
      </c>
      <c r="D7856" t="s">
        <v>982</v>
      </c>
      <c r="E7856">
        <v>264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5">
      <c r="A7857" s="42">
        <v>46267</v>
      </c>
      <c r="B7857">
        <v>16</v>
      </c>
      <c r="C7857" t="s">
        <v>978</v>
      </c>
      <c r="D7857" t="s">
        <v>963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5">
      <c r="A7858" s="42">
        <v>46273</v>
      </c>
      <c r="B7858">
        <v>9</v>
      </c>
      <c r="C7858" t="s">
        <v>964</v>
      </c>
      <c r="D7858" t="s">
        <v>982</v>
      </c>
      <c r="E7858">
        <v>837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5">
      <c r="A7859" s="42">
        <v>46274</v>
      </c>
      <c r="B7859">
        <v>9</v>
      </c>
      <c r="C7859" t="s">
        <v>966</v>
      </c>
      <c r="D7859" t="s">
        <v>967</v>
      </c>
      <c r="E7859">
        <v>100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25">
      <c r="A7860" s="42">
        <v>46274</v>
      </c>
      <c r="B7860">
        <v>9</v>
      </c>
      <c r="C7860" t="s">
        <v>1098</v>
      </c>
      <c r="D7860" t="s">
        <v>973</v>
      </c>
      <c r="E7860">
        <v>125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25">
      <c r="A7861" s="42">
        <v>46267</v>
      </c>
      <c r="B7861">
        <v>15</v>
      </c>
      <c r="C7861" t="s">
        <v>986</v>
      </c>
      <c r="D7861" t="s">
        <v>980</v>
      </c>
      <c r="E7861">
        <v>3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25">
      <c r="A7862" s="42">
        <v>46274</v>
      </c>
      <c r="B7862">
        <v>15</v>
      </c>
      <c r="C7862" t="s">
        <v>958</v>
      </c>
      <c r="D7862" t="s">
        <v>640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25">
      <c r="A7863" s="42">
        <v>46275</v>
      </c>
      <c r="B7863">
        <v>9</v>
      </c>
      <c r="C7863" t="s">
        <v>972</v>
      </c>
      <c r="D7863" t="s">
        <v>969</v>
      </c>
      <c r="E7863">
        <v>1</v>
      </c>
      <c r="F7863">
        <v>1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 s="42">
        <v>46275</v>
      </c>
      <c r="B7864">
        <v>16</v>
      </c>
      <c r="C7864" t="s">
        <v>1000</v>
      </c>
      <c r="D7864" t="s">
        <v>640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 s="42">
        <v>46276</v>
      </c>
      <c r="B7865">
        <v>9</v>
      </c>
      <c r="C7865" t="s">
        <v>968</v>
      </c>
      <c r="D7865" t="s">
        <v>3</v>
      </c>
      <c r="E7865">
        <v>11</v>
      </c>
      <c r="F7865">
        <v>11</v>
      </c>
      <c r="G7865">
        <v>8</v>
      </c>
      <c r="H7865">
        <v>2</v>
      </c>
      <c r="I7865">
        <v>0</v>
      </c>
      <c r="J7865">
        <v>0</v>
      </c>
    </row>
    <row r="7866" spans="1:10" x14ac:dyDescent="0.25">
      <c r="A7866" s="42">
        <v>46275</v>
      </c>
      <c r="B7866">
        <v>16</v>
      </c>
      <c r="C7866" t="s">
        <v>986</v>
      </c>
      <c r="D7866" t="s">
        <v>965</v>
      </c>
      <c r="E7866">
        <v>40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25">
      <c r="A7867" s="42">
        <v>46268</v>
      </c>
      <c r="B7867">
        <v>16</v>
      </c>
      <c r="C7867" t="s">
        <v>1098</v>
      </c>
      <c r="D7867" t="s">
        <v>640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25">
      <c r="A7868" s="42">
        <v>46273</v>
      </c>
      <c r="B7868">
        <v>12</v>
      </c>
      <c r="C7868" t="s">
        <v>964</v>
      </c>
      <c r="D7868" t="s">
        <v>965</v>
      </c>
      <c r="E7868">
        <v>140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25">
      <c r="A7869" s="42">
        <v>46268</v>
      </c>
      <c r="B7869">
        <v>11</v>
      </c>
      <c r="C7869" t="s">
        <v>1098</v>
      </c>
      <c r="D7869" t="s">
        <v>640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25">
      <c r="A7870" s="42">
        <v>46276</v>
      </c>
      <c r="B7870">
        <v>8</v>
      </c>
      <c r="C7870" t="s">
        <v>962</v>
      </c>
      <c r="D7870" t="s">
        <v>980</v>
      </c>
      <c r="E7870">
        <v>1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5">
      <c r="A7871" s="42">
        <v>46267</v>
      </c>
      <c r="B7871">
        <v>11</v>
      </c>
      <c r="C7871" t="s">
        <v>999</v>
      </c>
      <c r="D7871" t="s">
        <v>973</v>
      </c>
      <c r="E7871">
        <v>79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25">
      <c r="A7872" s="42">
        <v>46275</v>
      </c>
      <c r="B7872">
        <v>11</v>
      </c>
      <c r="C7872" t="s">
        <v>978</v>
      </c>
      <c r="D7872" t="s">
        <v>961</v>
      </c>
      <c r="E7872">
        <v>5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25">
      <c r="A7873" s="42">
        <v>46267</v>
      </c>
      <c r="B7873">
        <v>14</v>
      </c>
      <c r="C7873" t="s">
        <v>966</v>
      </c>
      <c r="D7873" t="s">
        <v>963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25">
      <c r="A7874" s="42">
        <v>46266</v>
      </c>
      <c r="B7874">
        <v>15</v>
      </c>
      <c r="C7874" t="s">
        <v>1085</v>
      </c>
      <c r="D7874" t="s">
        <v>965</v>
      </c>
      <c r="E7874">
        <v>6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25">
      <c r="A7875" s="42">
        <v>46269</v>
      </c>
      <c r="B7875">
        <v>10</v>
      </c>
      <c r="C7875" t="s">
        <v>1015</v>
      </c>
      <c r="D7875" t="s">
        <v>965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 s="42">
        <v>46268</v>
      </c>
      <c r="B7876">
        <v>11</v>
      </c>
      <c r="C7876" t="s">
        <v>1098</v>
      </c>
      <c r="D7876" t="s">
        <v>963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5">
      <c r="A7877" s="42">
        <v>46267</v>
      </c>
      <c r="B7877">
        <v>10</v>
      </c>
      <c r="C7877" t="s">
        <v>962</v>
      </c>
      <c r="D7877" t="s">
        <v>961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25">
      <c r="A7878" s="42">
        <v>46273</v>
      </c>
      <c r="B7878">
        <v>16</v>
      </c>
      <c r="C7878" t="s">
        <v>998</v>
      </c>
      <c r="D7878" t="s">
        <v>640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 s="42">
        <v>46267</v>
      </c>
      <c r="B7879">
        <v>14</v>
      </c>
      <c r="C7879" t="s">
        <v>960</v>
      </c>
      <c r="D7879" t="s">
        <v>977</v>
      </c>
      <c r="E7879">
        <v>10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25">
      <c r="A7880" s="42">
        <v>46269</v>
      </c>
      <c r="B7880">
        <v>9</v>
      </c>
      <c r="C7880" t="s">
        <v>1098</v>
      </c>
      <c r="D7880" t="s">
        <v>959</v>
      </c>
      <c r="E7880">
        <v>12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 s="42">
        <v>46269</v>
      </c>
      <c r="B7881">
        <v>13</v>
      </c>
      <c r="C7881" t="s">
        <v>962</v>
      </c>
      <c r="D7881" t="s">
        <v>973</v>
      </c>
      <c r="E7881">
        <v>96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 s="42">
        <v>46267</v>
      </c>
      <c r="B7882">
        <v>13</v>
      </c>
      <c r="C7882" t="s">
        <v>972</v>
      </c>
      <c r="D7882" t="s">
        <v>983</v>
      </c>
      <c r="E7882">
        <v>1</v>
      </c>
      <c r="F7882">
        <v>1</v>
      </c>
      <c r="G7882">
        <v>0</v>
      </c>
      <c r="H7882">
        <v>0</v>
      </c>
      <c r="I7882">
        <v>0</v>
      </c>
      <c r="J7882">
        <v>0</v>
      </c>
    </row>
    <row r="7883" spans="1:10" x14ac:dyDescent="0.25">
      <c r="A7883" s="42">
        <v>46269</v>
      </c>
      <c r="B7883">
        <v>14</v>
      </c>
      <c r="C7883" t="s">
        <v>998</v>
      </c>
      <c r="D7883" t="s">
        <v>963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25">
      <c r="A7884" s="42">
        <v>46266</v>
      </c>
      <c r="B7884">
        <v>9</v>
      </c>
      <c r="C7884" t="s">
        <v>986</v>
      </c>
      <c r="D7884" t="s">
        <v>977</v>
      </c>
      <c r="E7884">
        <v>5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25">
      <c r="A7885" s="42">
        <v>46273</v>
      </c>
      <c r="B7885">
        <v>15</v>
      </c>
      <c r="C7885" t="s">
        <v>960</v>
      </c>
      <c r="D7885" t="s">
        <v>982</v>
      </c>
      <c r="E7885">
        <v>66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25">
      <c r="A7886" s="42">
        <v>46275</v>
      </c>
      <c r="B7886">
        <v>16</v>
      </c>
      <c r="C7886" t="s">
        <v>964</v>
      </c>
      <c r="D7886" t="s">
        <v>977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25">
      <c r="A7887" s="42">
        <v>46268</v>
      </c>
      <c r="B7887">
        <v>8</v>
      </c>
      <c r="C7887" t="s">
        <v>1098</v>
      </c>
      <c r="D7887" t="s">
        <v>965</v>
      </c>
      <c r="E7887">
        <v>14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25">
      <c r="A7888" s="42">
        <v>46266</v>
      </c>
      <c r="B7888">
        <v>14</v>
      </c>
      <c r="C7888" t="s">
        <v>960</v>
      </c>
      <c r="D7888" t="s">
        <v>3</v>
      </c>
      <c r="E7888">
        <v>54</v>
      </c>
      <c r="F7888">
        <v>54</v>
      </c>
      <c r="G7888">
        <v>44</v>
      </c>
      <c r="H7888">
        <v>10</v>
      </c>
      <c r="I7888">
        <v>0</v>
      </c>
      <c r="J7888">
        <v>0</v>
      </c>
    </row>
    <row r="7889" spans="1:10" x14ac:dyDescent="0.25">
      <c r="A7889" s="42">
        <v>46276</v>
      </c>
      <c r="B7889">
        <v>16</v>
      </c>
      <c r="C7889" t="s">
        <v>1528</v>
      </c>
      <c r="D7889" t="s">
        <v>967</v>
      </c>
      <c r="E7889">
        <v>5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25">
      <c r="A7890" s="42">
        <v>46268</v>
      </c>
      <c r="B7890">
        <v>11</v>
      </c>
      <c r="C7890" t="s">
        <v>972</v>
      </c>
      <c r="D7890" t="s">
        <v>970</v>
      </c>
      <c r="E7890">
        <v>4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25">
      <c r="A7891" s="42">
        <v>46275</v>
      </c>
      <c r="B7891">
        <v>8</v>
      </c>
      <c r="C7891" t="s">
        <v>966</v>
      </c>
      <c r="D7891" t="s">
        <v>963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 s="42">
        <v>46275</v>
      </c>
      <c r="B7892">
        <v>16</v>
      </c>
      <c r="C7892" t="s">
        <v>972</v>
      </c>
      <c r="D7892" t="s">
        <v>975</v>
      </c>
      <c r="E7892">
        <v>1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 s="42">
        <v>46268</v>
      </c>
      <c r="B7893">
        <v>9</v>
      </c>
      <c r="C7893" t="s">
        <v>999</v>
      </c>
      <c r="D7893" t="s">
        <v>967</v>
      </c>
      <c r="E7893">
        <v>119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 s="42">
        <v>46269</v>
      </c>
      <c r="B7894">
        <v>15</v>
      </c>
      <c r="C7894" t="s">
        <v>964</v>
      </c>
      <c r="D7894" t="s">
        <v>640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5">
      <c r="A7895" s="42">
        <v>46267</v>
      </c>
      <c r="B7895">
        <v>9</v>
      </c>
      <c r="C7895" t="s">
        <v>1085</v>
      </c>
      <c r="D7895" t="s">
        <v>977</v>
      </c>
      <c r="E7895">
        <v>6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25">
      <c r="A7896" s="42">
        <v>46267</v>
      </c>
      <c r="B7896">
        <v>16</v>
      </c>
      <c r="C7896" t="s">
        <v>958</v>
      </c>
      <c r="D7896" t="s">
        <v>982</v>
      </c>
      <c r="E7896">
        <v>205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 s="42">
        <v>46276</v>
      </c>
      <c r="B7897">
        <v>16</v>
      </c>
      <c r="C7897" t="s">
        <v>958</v>
      </c>
      <c r="D7897" t="s">
        <v>971</v>
      </c>
      <c r="E7897">
        <v>23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 s="42">
        <v>46267</v>
      </c>
      <c r="B7898">
        <v>12</v>
      </c>
      <c r="C7898" t="s">
        <v>964</v>
      </c>
      <c r="D7898" t="s">
        <v>980</v>
      </c>
      <c r="E7898">
        <v>50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25">
      <c r="A7899" s="42">
        <v>46268</v>
      </c>
      <c r="B7899">
        <v>10</v>
      </c>
      <c r="C7899" t="s">
        <v>978</v>
      </c>
      <c r="D7899" t="s">
        <v>975</v>
      </c>
      <c r="E7899">
        <v>2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25">
      <c r="A7900" s="42">
        <v>46266</v>
      </c>
      <c r="B7900">
        <v>16</v>
      </c>
      <c r="C7900" t="s">
        <v>978</v>
      </c>
      <c r="D7900" t="s">
        <v>977</v>
      </c>
      <c r="E7900">
        <v>3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25">
      <c r="A7901" s="42">
        <v>46274</v>
      </c>
      <c r="B7901">
        <v>16</v>
      </c>
      <c r="C7901" t="s">
        <v>958</v>
      </c>
      <c r="D7901" t="s">
        <v>971</v>
      </c>
      <c r="E7901">
        <v>28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 s="42">
        <v>46266</v>
      </c>
      <c r="B7902">
        <v>13</v>
      </c>
      <c r="C7902" t="s">
        <v>958</v>
      </c>
      <c r="D7902" t="s">
        <v>967</v>
      </c>
      <c r="E7902">
        <v>1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25">
      <c r="A7903" s="42">
        <v>46275</v>
      </c>
      <c r="B7903">
        <v>9</v>
      </c>
      <c r="C7903" t="s">
        <v>966</v>
      </c>
      <c r="D7903" t="s">
        <v>975</v>
      </c>
      <c r="E7903">
        <v>3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 s="42">
        <v>46273</v>
      </c>
      <c r="B7904">
        <v>9</v>
      </c>
      <c r="C7904" t="s">
        <v>972</v>
      </c>
      <c r="D7904" t="s">
        <v>980</v>
      </c>
      <c r="E7904">
        <v>1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25">
      <c r="A7905" s="42">
        <v>46276</v>
      </c>
      <c r="B7905">
        <v>14</v>
      </c>
      <c r="C7905" t="s">
        <v>968</v>
      </c>
      <c r="D7905" t="s">
        <v>974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5">
      <c r="A7906" s="42">
        <v>46266</v>
      </c>
      <c r="B7906">
        <v>10</v>
      </c>
      <c r="C7906" t="s">
        <v>958</v>
      </c>
      <c r="D7906" t="s">
        <v>959</v>
      </c>
      <c r="E7906">
        <v>68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25">
      <c r="A7907" s="42">
        <v>46273</v>
      </c>
      <c r="B7907">
        <v>16</v>
      </c>
      <c r="C7907" t="s">
        <v>1015</v>
      </c>
      <c r="D7907" t="s">
        <v>967</v>
      </c>
      <c r="E7907">
        <v>55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25">
      <c r="A7908" s="42">
        <v>46275</v>
      </c>
      <c r="B7908">
        <v>13</v>
      </c>
      <c r="C7908" t="s">
        <v>978</v>
      </c>
      <c r="D7908" t="s">
        <v>976</v>
      </c>
      <c r="E7908">
        <v>364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25">
      <c r="A7909" s="42">
        <v>46268</v>
      </c>
      <c r="B7909">
        <v>16</v>
      </c>
      <c r="C7909" t="s">
        <v>964</v>
      </c>
      <c r="D7909" t="s">
        <v>979</v>
      </c>
      <c r="E7909">
        <v>8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25">
      <c r="A7910" s="42">
        <v>46273</v>
      </c>
      <c r="B7910">
        <v>10</v>
      </c>
      <c r="C7910" t="s">
        <v>1015</v>
      </c>
      <c r="D7910" t="s">
        <v>982</v>
      </c>
      <c r="E7910">
        <v>60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25">
      <c r="A7911" s="42">
        <v>46275</v>
      </c>
      <c r="B7911">
        <v>9</v>
      </c>
      <c r="C7911" t="s">
        <v>1098</v>
      </c>
      <c r="D7911" t="s">
        <v>963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25">
      <c r="A7912" s="42">
        <v>46267</v>
      </c>
      <c r="B7912">
        <v>16</v>
      </c>
      <c r="C7912" t="s">
        <v>966</v>
      </c>
      <c r="D7912" t="s">
        <v>963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25">
      <c r="A7913" s="42">
        <v>46275</v>
      </c>
      <c r="B7913">
        <v>15</v>
      </c>
      <c r="C7913" t="s">
        <v>964</v>
      </c>
      <c r="D7913" t="s">
        <v>980</v>
      </c>
      <c r="E7913">
        <v>7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25">
      <c r="A7914" s="42">
        <v>46269</v>
      </c>
      <c r="B7914">
        <v>10</v>
      </c>
      <c r="C7914" t="s">
        <v>978</v>
      </c>
      <c r="D7914" t="s">
        <v>975</v>
      </c>
      <c r="E7914">
        <v>5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25">
      <c r="A7915" s="42">
        <v>46266</v>
      </c>
      <c r="B7915">
        <v>14</v>
      </c>
      <c r="C7915" t="s">
        <v>1001</v>
      </c>
      <c r="D7915" t="s">
        <v>976</v>
      </c>
      <c r="E7915">
        <v>116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5">
      <c r="A7916" s="42">
        <v>46266</v>
      </c>
      <c r="B7916">
        <v>14</v>
      </c>
      <c r="C7916" t="s">
        <v>986</v>
      </c>
      <c r="D7916" t="s">
        <v>640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25">
      <c r="A7917" s="42">
        <v>46275</v>
      </c>
      <c r="B7917">
        <v>14</v>
      </c>
      <c r="C7917" t="s">
        <v>1000</v>
      </c>
      <c r="D7917" t="s">
        <v>959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25">
      <c r="A7918" s="42">
        <v>46267</v>
      </c>
      <c r="B7918">
        <v>10</v>
      </c>
      <c r="C7918" t="s">
        <v>978</v>
      </c>
      <c r="D7918" t="s">
        <v>982</v>
      </c>
      <c r="E7918">
        <v>332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 s="42">
        <v>46273</v>
      </c>
      <c r="B7919">
        <v>11</v>
      </c>
      <c r="C7919" t="s">
        <v>1015</v>
      </c>
      <c r="D7919" t="s">
        <v>982</v>
      </c>
      <c r="E7919">
        <v>107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25">
      <c r="A7920" s="42">
        <v>46273</v>
      </c>
      <c r="B7920">
        <v>16</v>
      </c>
      <c r="C7920" t="s">
        <v>960</v>
      </c>
      <c r="D7920" t="s">
        <v>983</v>
      </c>
      <c r="E7920">
        <v>1</v>
      </c>
      <c r="F7920">
        <v>1</v>
      </c>
      <c r="G7920">
        <v>0</v>
      </c>
      <c r="H7920">
        <v>0</v>
      </c>
      <c r="I7920">
        <v>0</v>
      </c>
      <c r="J7920">
        <v>0</v>
      </c>
    </row>
    <row r="7921" spans="1:10" x14ac:dyDescent="0.25">
      <c r="A7921" s="42">
        <v>46268</v>
      </c>
      <c r="B7921">
        <v>16</v>
      </c>
      <c r="C7921" t="s">
        <v>962</v>
      </c>
      <c r="D7921" t="s">
        <v>976</v>
      </c>
      <c r="E7921">
        <v>548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25">
      <c r="A7922" s="42">
        <v>46273</v>
      </c>
      <c r="B7922">
        <v>12</v>
      </c>
      <c r="C7922" t="s">
        <v>1098</v>
      </c>
      <c r="D7922" t="s">
        <v>973</v>
      </c>
      <c r="E7922">
        <v>83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 s="42">
        <v>46268</v>
      </c>
      <c r="B7923">
        <v>10</v>
      </c>
      <c r="C7923" t="s">
        <v>962</v>
      </c>
      <c r="D7923" t="s">
        <v>965</v>
      </c>
      <c r="E7923">
        <v>37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 s="42">
        <v>46269</v>
      </c>
      <c r="B7924">
        <v>12</v>
      </c>
      <c r="C7924" t="s">
        <v>978</v>
      </c>
      <c r="D7924" t="s">
        <v>973</v>
      </c>
      <c r="E7924">
        <v>200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 s="42">
        <v>46275</v>
      </c>
      <c r="B7925">
        <v>11</v>
      </c>
      <c r="C7925" t="s">
        <v>966</v>
      </c>
      <c r="D7925" t="s">
        <v>961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 s="42">
        <v>46268</v>
      </c>
      <c r="B7926">
        <v>15</v>
      </c>
      <c r="C7926" t="s">
        <v>972</v>
      </c>
      <c r="D7926" t="s">
        <v>640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 s="42">
        <v>46269</v>
      </c>
      <c r="B7927">
        <v>11</v>
      </c>
      <c r="C7927" t="s">
        <v>986</v>
      </c>
      <c r="D7927" t="s">
        <v>973</v>
      </c>
      <c r="E7927">
        <v>234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5">
      <c r="A7928" s="42">
        <v>46267</v>
      </c>
      <c r="B7928">
        <v>9</v>
      </c>
      <c r="C7928" t="s">
        <v>999</v>
      </c>
      <c r="D7928" t="s">
        <v>981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5">
      <c r="A7929" s="42">
        <v>46276</v>
      </c>
      <c r="B7929">
        <v>8</v>
      </c>
      <c r="C7929" t="s">
        <v>1015</v>
      </c>
      <c r="D7929" t="s">
        <v>967</v>
      </c>
      <c r="E7929">
        <v>77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5">
      <c r="A7930" s="42">
        <v>46269</v>
      </c>
      <c r="B7930">
        <v>10</v>
      </c>
      <c r="C7930" t="s">
        <v>966</v>
      </c>
      <c r="D7930" t="s">
        <v>982</v>
      </c>
      <c r="E7930">
        <v>269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25">
      <c r="A7931" s="42">
        <v>46276</v>
      </c>
      <c r="B7931">
        <v>10</v>
      </c>
      <c r="C7931" t="s">
        <v>972</v>
      </c>
      <c r="D7931" t="s">
        <v>967</v>
      </c>
      <c r="E7931">
        <v>33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25">
      <c r="A7932" s="42">
        <v>46274</v>
      </c>
      <c r="B7932">
        <v>11</v>
      </c>
      <c r="C7932" t="s">
        <v>966</v>
      </c>
      <c r="D7932" t="s">
        <v>982</v>
      </c>
      <c r="E7932">
        <v>455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25">
      <c r="A7933" s="42">
        <v>46266</v>
      </c>
      <c r="B7933">
        <v>11</v>
      </c>
      <c r="C7933" t="s">
        <v>1001</v>
      </c>
      <c r="D7933" t="s">
        <v>963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25">
      <c r="A7934" s="42">
        <v>46267</v>
      </c>
      <c r="B7934">
        <v>12</v>
      </c>
      <c r="C7934" t="s">
        <v>986</v>
      </c>
      <c r="D7934" t="s">
        <v>973</v>
      </c>
      <c r="E7934">
        <v>148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25">
      <c r="A7935" s="42">
        <v>46268</v>
      </c>
      <c r="B7935">
        <v>15</v>
      </c>
      <c r="C7935" t="s">
        <v>998</v>
      </c>
      <c r="D7935" t="s">
        <v>983</v>
      </c>
      <c r="E7935">
        <v>1</v>
      </c>
      <c r="F7935">
        <v>1</v>
      </c>
      <c r="G7935">
        <v>0</v>
      </c>
      <c r="H7935">
        <v>0</v>
      </c>
      <c r="I7935">
        <v>0</v>
      </c>
      <c r="J7935">
        <v>0</v>
      </c>
    </row>
    <row r="7936" spans="1:10" x14ac:dyDescent="0.25">
      <c r="A7936" s="42">
        <v>46269</v>
      </c>
      <c r="B7936">
        <v>11</v>
      </c>
      <c r="C7936" t="s">
        <v>958</v>
      </c>
      <c r="D7936" t="s">
        <v>640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25">
      <c r="A7937" s="42">
        <v>46275</v>
      </c>
      <c r="B7937">
        <v>16</v>
      </c>
      <c r="C7937" t="s">
        <v>964</v>
      </c>
      <c r="D7937" t="s">
        <v>961</v>
      </c>
      <c r="E7937">
        <v>2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25">
      <c r="A7938" s="42">
        <v>46273</v>
      </c>
      <c r="B7938">
        <v>14</v>
      </c>
      <c r="C7938" t="s">
        <v>966</v>
      </c>
      <c r="D7938" t="s">
        <v>971</v>
      </c>
      <c r="E7938">
        <v>47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25">
      <c r="A7939" s="42">
        <v>46274</v>
      </c>
      <c r="B7939">
        <v>16</v>
      </c>
      <c r="C7939" t="s">
        <v>978</v>
      </c>
      <c r="D7939" t="s">
        <v>3</v>
      </c>
      <c r="E7939">
        <v>48</v>
      </c>
      <c r="F7939">
        <v>48</v>
      </c>
      <c r="G7939">
        <v>35</v>
      </c>
      <c r="H7939">
        <v>4</v>
      </c>
      <c r="I7939">
        <v>1</v>
      </c>
      <c r="J7939">
        <v>0</v>
      </c>
    </row>
    <row r="7940" spans="1:10" x14ac:dyDescent="0.25">
      <c r="A7940" s="42">
        <v>46273</v>
      </c>
      <c r="B7940">
        <v>16</v>
      </c>
      <c r="C7940" t="s">
        <v>1000</v>
      </c>
      <c r="D7940" t="s">
        <v>959</v>
      </c>
      <c r="E7940">
        <v>1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25">
      <c r="A7941" s="42">
        <v>46273</v>
      </c>
      <c r="B7941">
        <v>13</v>
      </c>
      <c r="C7941" t="s">
        <v>964</v>
      </c>
      <c r="D7941" t="s">
        <v>640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25">
      <c r="A7942" s="42">
        <v>46269</v>
      </c>
      <c r="B7942">
        <v>12</v>
      </c>
      <c r="C7942" t="s">
        <v>966</v>
      </c>
      <c r="D7942" t="s">
        <v>3</v>
      </c>
      <c r="E7942">
        <v>32</v>
      </c>
      <c r="F7942">
        <v>32</v>
      </c>
      <c r="G7942">
        <v>26</v>
      </c>
      <c r="H7942">
        <v>2</v>
      </c>
      <c r="I7942">
        <v>0</v>
      </c>
      <c r="J7942">
        <v>0</v>
      </c>
    </row>
    <row r="7943" spans="1:10" x14ac:dyDescent="0.25">
      <c r="A7943" s="42">
        <v>46266</v>
      </c>
      <c r="B7943">
        <v>10</v>
      </c>
      <c r="C7943" t="s">
        <v>1098</v>
      </c>
      <c r="D7943" t="s">
        <v>982</v>
      </c>
      <c r="E7943">
        <v>150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25">
      <c r="A7944" s="42">
        <v>46269</v>
      </c>
      <c r="B7944">
        <v>15</v>
      </c>
      <c r="C7944" t="s">
        <v>998</v>
      </c>
      <c r="D7944" t="s">
        <v>961</v>
      </c>
      <c r="E7944">
        <v>2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25">
      <c r="A7945" s="42">
        <v>46276</v>
      </c>
      <c r="B7945">
        <v>13</v>
      </c>
      <c r="C7945" t="s">
        <v>968</v>
      </c>
      <c r="D7945" t="s">
        <v>970</v>
      </c>
      <c r="E7945">
        <v>4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5">
      <c r="A7946" s="42">
        <v>46275</v>
      </c>
      <c r="B7946">
        <v>16</v>
      </c>
      <c r="C7946" t="s">
        <v>964</v>
      </c>
      <c r="D7946" t="s">
        <v>965</v>
      </c>
      <c r="E7946">
        <v>67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25">
      <c r="A7947" s="42">
        <v>46266</v>
      </c>
      <c r="B7947">
        <v>9</v>
      </c>
      <c r="C7947" t="s">
        <v>978</v>
      </c>
      <c r="D7947" t="s">
        <v>967</v>
      </c>
      <c r="E7947">
        <v>103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 s="42">
        <v>46273</v>
      </c>
      <c r="B7948">
        <v>14</v>
      </c>
      <c r="C7948" t="s">
        <v>972</v>
      </c>
      <c r="D7948" t="s">
        <v>959</v>
      </c>
      <c r="E7948">
        <v>4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5">
      <c r="A7949" s="42">
        <v>46276</v>
      </c>
      <c r="B7949">
        <v>14</v>
      </c>
      <c r="C7949" t="s">
        <v>962</v>
      </c>
      <c r="D7949" t="s">
        <v>980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25">
      <c r="A7950" s="42">
        <v>46275</v>
      </c>
      <c r="B7950">
        <v>13</v>
      </c>
      <c r="C7950" t="s">
        <v>960</v>
      </c>
      <c r="D7950" t="s">
        <v>970</v>
      </c>
      <c r="E7950">
        <v>11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 s="42">
        <v>46267</v>
      </c>
      <c r="B7951">
        <v>9</v>
      </c>
      <c r="C7951" t="s">
        <v>962</v>
      </c>
      <c r="D7951" t="s">
        <v>975</v>
      </c>
      <c r="E7951">
        <v>3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25">
      <c r="A7952" s="42">
        <v>46268</v>
      </c>
      <c r="B7952">
        <v>12</v>
      </c>
      <c r="C7952" t="s">
        <v>1098</v>
      </c>
      <c r="D7952" t="s">
        <v>983</v>
      </c>
      <c r="E7952">
        <v>1</v>
      </c>
      <c r="F7952">
        <v>1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 s="42">
        <v>46274</v>
      </c>
      <c r="B7953">
        <v>16</v>
      </c>
      <c r="C7953" t="s">
        <v>978</v>
      </c>
      <c r="D7953" t="s">
        <v>640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25">
      <c r="A7954" s="42">
        <v>46275</v>
      </c>
      <c r="B7954">
        <v>11</v>
      </c>
      <c r="C7954" t="s">
        <v>1000</v>
      </c>
      <c r="D7954" t="s">
        <v>965</v>
      </c>
      <c r="E7954">
        <v>32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25">
      <c r="A7955" s="42">
        <v>46268</v>
      </c>
      <c r="B7955">
        <v>14</v>
      </c>
      <c r="C7955" t="s">
        <v>966</v>
      </c>
      <c r="D7955" t="s">
        <v>3</v>
      </c>
      <c r="E7955">
        <v>26</v>
      </c>
      <c r="F7955">
        <v>26</v>
      </c>
      <c r="G7955">
        <v>19</v>
      </c>
      <c r="H7955">
        <v>4</v>
      </c>
      <c r="I7955">
        <v>0</v>
      </c>
      <c r="J7955">
        <v>0</v>
      </c>
    </row>
    <row r="7956" spans="1:10" x14ac:dyDescent="0.25">
      <c r="A7956" s="42">
        <v>46266</v>
      </c>
      <c r="B7956">
        <v>12</v>
      </c>
      <c r="C7956" t="s">
        <v>962</v>
      </c>
      <c r="D7956" t="s">
        <v>3</v>
      </c>
      <c r="E7956">
        <v>24</v>
      </c>
      <c r="F7956">
        <v>24</v>
      </c>
      <c r="G7956">
        <v>15</v>
      </c>
      <c r="H7956">
        <v>8</v>
      </c>
      <c r="I7956">
        <v>0</v>
      </c>
      <c r="J7956">
        <v>0</v>
      </c>
    </row>
    <row r="7957" spans="1:10" x14ac:dyDescent="0.25">
      <c r="A7957" s="42">
        <v>46267</v>
      </c>
      <c r="B7957">
        <v>15</v>
      </c>
      <c r="C7957" t="s">
        <v>1098</v>
      </c>
      <c r="D7957" t="s">
        <v>967</v>
      </c>
      <c r="E7957">
        <v>6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25">
      <c r="A7958" s="42">
        <v>46266</v>
      </c>
      <c r="B7958">
        <v>9</v>
      </c>
      <c r="C7958" t="s">
        <v>962</v>
      </c>
      <c r="D7958" t="s">
        <v>963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25">
      <c r="A7959" s="42">
        <v>46276</v>
      </c>
      <c r="B7959">
        <v>11</v>
      </c>
      <c r="C7959" t="s">
        <v>1000</v>
      </c>
      <c r="D7959" t="s">
        <v>963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25">
      <c r="A7960" s="42">
        <v>46268</v>
      </c>
      <c r="B7960">
        <v>9</v>
      </c>
      <c r="C7960" t="s">
        <v>966</v>
      </c>
      <c r="D7960" t="s">
        <v>640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25">
      <c r="A7961" s="42">
        <v>46273</v>
      </c>
      <c r="B7961">
        <v>15</v>
      </c>
      <c r="C7961" t="s">
        <v>966</v>
      </c>
      <c r="D7961" t="s">
        <v>979</v>
      </c>
      <c r="E7961">
        <v>13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25">
      <c r="A7962" s="42">
        <v>46275</v>
      </c>
      <c r="B7962">
        <v>9</v>
      </c>
      <c r="C7962" t="s">
        <v>1015</v>
      </c>
      <c r="D7962" t="s">
        <v>3</v>
      </c>
      <c r="E7962">
        <v>60</v>
      </c>
      <c r="F7962">
        <v>60</v>
      </c>
      <c r="G7962">
        <v>30</v>
      </c>
      <c r="H7962">
        <v>22</v>
      </c>
      <c r="I7962">
        <v>0</v>
      </c>
      <c r="J7962">
        <v>0</v>
      </c>
    </row>
    <row r="7963" spans="1:10" x14ac:dyDescent="0.25">
      <c r="A7963" s="42">
        <v>46276</v>
      </c>
      <c r="B7963">
        <v>14</v>
      </c>
      <c r="C7963" t="s">
        <v>966</v>
      </c>
      <c r="D7963" t="s">
        <v>640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25">
      <c r="A7964" s="42">
        <v>46274</v>
      </c>
      <c r="B7964">
        <v>9</v>
      </c>
      <c r="C7964" t="s">
        <v>978</v>
      </c>
      <c r="D7964" t="s">
        <v>973</v>
      </c>
      <c r="E7964">
        <v>240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25">
      <c r="A7965" s="42">
        <v>46273</v>
      </c>
      <c r="B7965">
        <v>11</v>
      </c>
      <c r="C7965" t="s">
        <v>1098</v>
      </c>
      <c r="D7965" t="s">
        <v>982</v>
      </c>
      <c r="E7965">
        <v>113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25">
      <c r="A7966" s="42">
        <v>46274</v>
      </c>
      <c r="B7966">
        <v>10</v>
      </c>
      <c r="C7966" t="s">
        <v>998</v>
      </c>
      <c r="D7966" t="s">
        <v>963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25">
      <c r="A7967" s="42">
        <v>46275</v>
      </c>
      <c r="B7967">
        <v>12</v>
      </c>
      <c r="C7967" t="s">
        <v>960</v>
      </c>
      <c r="D7967" t="s">
        <v>980</v>
      </c>
      <c r="E7967">
        <v>5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25">
      <c r="A7968" s="42">
        <v>46266</v>
      </c>
      <c r="B7968">
        <v>14</v>
      </c>
      <c r="C7968" t="s">
        <v>966</v>
      </c>
      <c r="D7968" t="s">
        <v>976</v>
      </c>
      <c r="E7968">
        <v>1548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25">
      <c r="A7969" s="42">
        <v>46266</v>
      </c>
      <c r="B7969">
        <v>9</v>
      </c>
      <c r="C7969" t="s">
        <v>1001</v>
      </c>
      <c r="D7969" t="s">
        <v>982</v>
      </c>
      <c r="E7969">
        <v>46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25">
      <c r="A7970" s="42">
        <v>46268</v>
      </c>
      <c r="B7970">
        <v>10</v>
      </c>
      <c r="C7970" t="s">
        <v>1001</v>
      </c>
      <c r="D7970" t="s">
        <v>967</v>
      </c>
      <c r="E7970">
        <v>8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25">
      <c r="A7971" s="42">
        <v>46276</v>
      </c>
      <c r="B7971">
        <v>16</v>
      </c>
      <c r="C7971" t="s">
        <v>978</v>
      </c>
      <c r="D7971" t="s">
        <v>3</v>
      </c>
      <c r="E7971">
        <v>51</v>
      </c>
      <c r="F7971">
        <v>51</v>
      </c>
      <c r="G7971">
        <v>37</v>
      </c>
      <c r="H7971">
        <v>8</v>
      </c>
      <c r="I7971">
        <v>0</v>
      </c>
      <c r="J7971">
        <v>0</v>
      </c>
    </row>
    <row r="7972" spans="1:10" x14ac:dyDescent="0.25">
      <c r="A7972" s="42">
        <v>46273</v>
      </c>
      <c r="B7972">
        <v>8</v>
      </c>
      <c r="C7972" t="s">
        <v>978</v>
      </c>
      <c r="D7972" t="s">
        <v>982</v>
      </c>
      <c r="E7972">
        <v>291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25">
      <c r="A7973" s="42">
        <v>46276</v>
      </c>
      <c r="B7973">
        <v>10</v>
      </c>
      <c r="C7973" t="s">
        <v>962</v>
      </c>
      <c r="D7973" t="s">
        <v>640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25">
      <c r="A7974" s="42">
        <v>46273</v>
      </c>
      <c r="B7974">
        <v>11</v>
      </c>
      <c r="C7974" t="s">
        <v>972</v>
      </c>
      <c r="D7974" t="s">
        <v>959</v>
      </c>
      <c r="E7974">
        <v>17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5">
      <c r="A7975" s="42">
        <v>46273</v>
      </c>
      <c r="B7975">
        <v>9</v>
      </c>
      <c r="C7975" t="s">
        <v>986</v>
      </c>
      <c r="D7975" t="s">
        <v>965</v>
      </c>
      <c r="E7975">
        <v>37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25">
      <c r="A7976" s="42">
        <v>46275</v>
      </c>
      <c r="B7976">
        <v>16</v>
      </c>
      <c r="C7976" t="s">
        <v>1098</v>
      </c>
      <c r="D7976" t="s">
        <v>976</v>
      </c>
      <c r="E7976">
        <v>125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25">
      <c r="A7977" s="42">
        <v>46268</v>
      </c>
      <c r="B7977">
        <v>9</v>
      </c>
      <c r="C7977" t="s">
        <v>972</v>
      </c>
      <c r="D7977" t="s">
        <v>959</v>
      </c>
      <c r="E7977">
        <v>30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25">
      <c r="A7978" s="42">
        <v>46275</v>
      </c>
      <c r="B7978">
        <v>16</v>
      </c>
      <c r="C7978" t="s">
        <v>962</v>
      </c>
      <c r="D7978" t="s">
        <v>959</v>
      </c>
      <c r="E7978">
        <v>127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25">
      <c r="A7979" s="42">
        <v>46274</v>
      </c>
      <c r="B7979">
        <v>11</v>
      </c>
      <c r="C7979" t="s">
        <v>1528</v>
      </c>
      <c r="D7979" t="s">
        <v>959</v>
      </c>
      <c r="E7979">
        <v>9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25">
      <c r="A7980" s="42">
        <v>46275</v>
      </c>
      <c r="B7980">
        <v>11</v>
      </c>
      <c r="C7980" t="s">
        <v>964</v>
      </c>
      <c r="D7980" t="s">
        <v>977</v>
      </c>
      <c r="E7980">
        <v>20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25">
      <c r="A7981" s="42">
        <v>46269</v>
      </c>
      <c r="B7981">
        <v>13</v>
      </c>
      <c r="C7981" t="s">
        <v>972</v>
      </c>
      <c r="D7981" t="s">
        <v>959</v>
      </c>
      <c r="E7981">
        <v>10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25">
      <c r="A7982" s="42">
        <v>46276</v>
      </c>
      <c r="B7982">
        <v>15</v>
      </c>
      <c r="C7982" t="s">
        <v>986</v>
      </c>
      <c r="D7982" t="s">
        <v>980</v>
      </c>
      <c r="E7982">
        <v>3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25">
      <c r="A7983" s="42">
        <v>46269</v>
      </c>
      <c r="B7983">
        <v>8</v>
      </c>
      <c r="C7983" t="s">
        <v>986</v>
      </c>
      <c r="D7983" t="s">
        <v>980</v>
      </c>
      <c r="E7983">
        <v>1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25">
      <c r="A7984" s="42">
        <v>46275</v>
      </c>
      <c r="B7984">
        <v>9</v>
      </c>
      <c r="C7984" t="s">
        <v>960</v>
      </c>
      <c r="D7984" t="s">
        <v>967</v>
      </c>
      <c r="E7984">
        <v>168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25">
      <c r="A7985" s="42">
        <v>46267</v>
      </c>
      <c r="B7985">
        <v>8</v>
      </c>
      <c r="C7985" t="s">
        <v>966</v>
      </c>
      <c r="D7985" t="s">
        <v>965</v>
      </c>
      <c r="E7985">
        <v>8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25">
      <c r="A7986" s="42">
        <v>46276</v>
      </c>
      <c r="B7986">
        <v>10</v>
      </c>
      <c r="C7986" t="s">
        <v>1528</v>
      </c>
      <c r="D7986" t="s">
        <v>970</v>
      </c>
      <c r="E7986">
        <v>17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25">
      <c r="A7987" s="42">
        <v>46269</v>
      </c>
      <c r="B7987">
        <v>10</v>
      </c>
      <c r="C7987" t="s">
        <v>966</v>
      </c>
      <c r="D7987" t="s">
        <v>985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25">
      <c r="A7988" s="42">
        <v>46266</v>
      </c>
      <c r="B7988">
        <v>13</v>
      </c>
      <c r="C7988" t="s">
        <v>1015</v>
      </c>
      <c r="D7988" t="s">
        <v>973</v>
      </c>
      <c r="E7988">
        <v>10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 s="42">
        <v>46269</v>
      </c>
      <c r="B7989">
        <v>13</v>
      </c>
      <c r="C7989" t="s">
        <v>986</v>
      </c>
      <c r="D7989" t="s">
        <v>961</v>
      </c>
      <c r="E7989">
        <v>1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 s="42">
        <v>46266</v>
      </c>
      <c r="B7990">
        <v>16</v>
      </c>
      <c r="C7990" t="s">
        <v>958</v>
      </c>
      <c r="D7990" t="s">
        <v>980</v>
      </c>
      <c r="E7990">
        <v>5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25">
      <c r="A7991" s="42">
        <v>46274</v>
      </c>
      <c r="B7991">
        <v>12</v>
      </c>
      <c r="C7991" t="s">
        <v>972</v>
      </c>
      <c r="D7991" t="s">
        <v>963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25">
      <c r="A7992" s="42">
        <v>46267</v>
      </c>
      <c r="B7992">
        <v>16</v>
      </c>
      <c r="C7992" t="s">
        <v>986</v>
      </c>
      <c r="D7992" t="s">
        <v>967</v>
      </c>
      <c r="E7992">
        <v>79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25">
      <c r="A7993" s="42">
        <v>46275</v>
      </c>
      <c r="B7993">
        <v>17</v>
      </c>
      <c r="C7993" t="s">
        <v>986</v>
      </c>
      <c r="D7993" t="s">
        <v>970</v>
      </c>
      <c r="E7993">
        <v>4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25">
      <c r="A7994" s="42">
        <v>46266</v>
      </c>
      <c r="B7994">
        <v>12</v>
      </c>
      <c r="C7994" t="s">
        <v>966</v>
      </c>
      <c r="D7994" t="s">
        <v>967</v>
      </c>
      <c r="E7994">
        <v>631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25">
      <c r="A7995" s="42">
        <v>46266</v>
      </c>
      <c r="B7995">
        <v>8</v>
      </c>
      <c r="C7995" t="s">
        <v>972</v>
      </c>
      <c r="D7995" t="s">
        <v>640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 s="42">
        <v>46266</v>
      </c>
      <c r="B7996">
        <v>10</v>
      </c>
      <c r="C7996" t="s">
        <v>1015</v>
      </c>
      <c r="D7996" t="s">
        <v>971</v>
      </c>
      <c r="E7996">
        <v>11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 s="42">
        <v>46275</v>
      </c>
      <c r="B7997">
        <v>11</v>
      </c>
      <c r="C7997" t="s">
        <v>962</v>
      </c>
      <c r="D7997" t="s">
        <v>977</v>
      </c>
      <c r="E7997">
        <v>151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25">
      <c r="A7998" s="42">
        <v>46275</v>
      </c>
      <c r="B7998">
        <v>9</v>
      </c>
      <c r="C7998" t="s">
        <v>958</v>
      </c>
      <c r="D7998" t="s">
        <v>973</v>
      </c>
      <c r="E7998">
        <v>495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 s="42">
        <v>46276</v>
      </c>
      <c r="B7999">
        <v>12</v>
      </c>
      <c r="C7999" t="s">
        <v>966</v>
      </c>
      <c r="D7999" t="s">
        <v>975</v>
      </c>
      <c r="E7999">
        <v>4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25">
      <c r="A8000" s="42">
        <v>46275</v>
      </c>
      <c r="B8000">
        <v>16</v>
      </c>
      <c r="C8000" t="s">
        <v>968</v>
      </c>
      <c r="D8000" t="s">
        <v>970</v>
      </c>
      <c r="E8000">
        <v>10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25">
      <c r="A8001" s="42">
        <v>46275</v>
      </c>
      <c r="B8001">
        <v>9</v>
      </c>
      <c r="C8001" t="s">
        <v>962</v>
      </c>
      <c r="D8001" t="s">
        <v>963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25">
      <c r="A8002" s="42">
        <v>46266</v>
      </c>
      <c r="B8002">
        <v>8</v>
      </c>
      <c r="C8002" t="s">
        <v>978</v>
      </c>
      <c r="D8002" t="s">
        <v>965</v>
      </c>
      <c r="E8002">
        <v>49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 x14ac:dyDescent="0.25">
      <c r="A8003" s="42">
        <v>46273</v>
      </c>
      <c r="B8003">
        <v>8</v>
      </c>
      <c r="C8003" t="s">
        <v>986</v>
      </c>
      <c r="D8003" t="s">
        <v>970</v>
      </c>
      <c r="E8003">
        <v>5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25">
      <c r="A8004" s="42">
        <v>46275</v>
      </c>
      <c r="B8004">
        <v>12</v>
      </c>
      <c r="C8004" t="s">
        <v>978</v>
      </c>
      <c r="D8004" t="s">
        <v>640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25">
      <c r="A8005" s="42">
        <v>46275</v>
      </c>
      <c r="B8005">
        <v>11</v>
      </c>
      <c r="C8005" t="s">
        <v>962</v>
      </c>
      <c r="D8005" t="s">
        <v>963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25">
      <c r="A8006" s="42">
        <v>46267</v>
      </c>
      <c r="B8006">
        <v>12</v>
      </c>
      <c r="C8006" t="s">
        <v>966</v>
      </c>
      <c r="D8006" t="s">
        <v>967</v>
      </c>
      <c r="E8006">
        <v>444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25">
      <c r="A8007" s="42">
        <v>46266</v>
      </c>
      <c r="B8007">
        <v>9</v>
      </c>
      <c r="C8007" t="s">
        <v>1098</v>
      </c>
      <c r="D8007" t="s">
        <v>980</v>
      </c>
      <c r="E8007">
        <v>2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25">
      <c r="A8008" s="42">
        <v>46266</v>
      </c>
      <c r="B8008">
        <v>9</v>
      </c>
      <c r="C8008" t="s">
        <v>998</v>
      </c>
      <c r="D8008" t="s">
        <v>982</v>
      </c>
      <c r="E8008">
        <v>41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25">
      <c r="A8009" s="42">
        <v>46269</v>
      </c>
      <c r="B8009">
        <v>13</v>
      </c>
      <c r="C8009" t="s">
        <v>964</v>
      </c>
      <c r="D8009" t="s">
        <v>982</v>
      </c>
      <c r="E8009">
        <v>37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25">
      <c r="A8010" s="42">
        <v>46274</v>
      </c>
      <c r="B8010">
        <v>12</v>
      </c>
      <c r="C8010" t="s">
        <v>962</v>
      </c>
      <c r="D8010" t="s">
        <v>982</v>
      </c>
      <c r="E8010">
        <v>377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25">
      <c r="A8011" s="42">
        <v>46267</v>
      </c>
      <c r="B8011">
        <v>16</v>
      </c>
      <c r="C8011" t="s">
        <v>958</v>
      </c>
      <c r="D8011" t="s">
        <v>640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 s="42">
        <v>46267</v>
      </c>
      <c r="B8012">
        <v>10</v>
      </c>
      <c r="C8012" t="s">
        <v>958</v>
      </c>
      <c r="D8012" t="s">
        <v>965</v>
      </c>
      <c r="E8012">
        <v>35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25">
      <c r="A8013" s="42">
        <v>46274</v>
      </c>
      <c r="B8013">
        <v>14</v>
      </c>
      <c r="C8013" t="s">
        <v>978</v>
      </c>
      <c r="D8013" t="s">
        <v>973</v>
      </c>
      <c r="E8013">
        <v>174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5">
      <c r="A8014" s="42">
        <v>46274</v>
      </c>
      <c r="B8014">
        <v>9</v>
      </c>
      <c r="C8014" t="s">
        <v>964</v>
      </c>
      <c r="D8014" t="s">
        <v>640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5">
      <c r="A8015" s="42">
        <v>46273</v>
      </c>
      <c r="B8015">
        <v>16</v>
      </c>
      <c r="C8015" t="s">
        <v>1015</v>
      </c>
      <c r="D8015" t="s">
        <v>640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25">
      <c r="A8016" s="42">
        <v>46274</v>
      </c>
      <c r="B8016">
        <v>8</v>
      </c>
      <c r="C8016" t="s">
        <v>1098</v>
      </c>
      <c r="D8016" t="s">
        <v>967</v>
      </c>
      <c r="E8016">
        <v>30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25">
      <c r="A8017" s="42">
        <v>46276</v>
      </c>
      <c r="B8017">
        <v>15</v>
      </c>
      <c r="C8017" t="s">
        <v>1015</v>
      </c>
      <c r="D8017" t="s">
        <v>959</v>
      </c>
      <c r="E8017">
        <v>128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25">
      <c r="A8018" s="42">
        <v>46268</v>
      </c>
      <c r="B8018">
        <v>14</v>
      </c>
      <c r="C8018" t="s">
        <v>962</v>
      </c>
      <c r="D8018" t="s">
        <v>961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5">
      <c r="A8019" s="42">
        <v>46274</v>
      </c>
      <c r="B8019">
        <v>14</v>
      </c>
      <c r="C8019" t="s">
        <v>978</v>
      </c>
      <c r="D8019" t="s">
        <v>640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25">
      <c r="A8020" s="42">
        <v>46276</v>
      </c>
      <c r="B8020">
        <v>9</v>
      </c>
      <c r="C8020" t="s">
        <v>958</v>
      </c>
      <c r="D8020" t="s">
        <v>973</v>
      </c>
      <c r="E8020">
        <v>517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 s="42">
        <v>46267</v>
      </c>
      <c r="B8021">
        <v>15</v>
      </c>
      <c r="C8021" t="s">
        <v>964</v>
      </c>
      <c r="D8021" t="s">
        <v>640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5">
      <c r="A8022" s="42">
        <v>46276</v>
      </c>
      <c r="B8022">
        <v>16</v>
      </c>
      <c r="C8022" t="s">
        <v>958</v>
      </c>
      <c r="D8022" t="s">
        <v>959</v>
      </c>
      <c r="E8022">
        <v>95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5">
      <c r="A8023" s="42">
        <v>46276</v>
      </c>
      <c r="B8023">
        <v>15</v>
      </c>
      <c r="C8023" t="s">
        <v>978</v>
      </c>
      <c r="D8023" t="s">
        <v>982</v>
      </c>
      <c r="E8023">
        <v>610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25">
      <c r="A8024" s="42">
        <v>46275</v>
      </c>
      <c r="B8024">
        <v>10</v>
      </c>
      <c r="C8024" t="s">
        <v>986</v>
      </c>
      <c r="D8024" t="s">
        <v>976</v>
      </c>
      <c r="E8024">
        <v>593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 s="42">
        <v>46274</v>
      </c>
      <c r="B8025">
        <v>9</v>
      </c>
      <c r="C8025" t="s">
        <v>968</v>
      </c>
      <c r="D8025" t="s">
        <v>982</v>
      </c>
      <c r="E8025">
        <v>113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25">
      <c r="A8026" s="42">
        <v>46274</v>
      </c>
      <c r="B8026">
        <v>10</v>
      </c>
      <c r="C8026" t="s">
        <v>986</v>
      </c>
      <c r="D8026" t="s">
        <v>640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25">
      <c r="A8027" s="42">
        <v>46274</v>
      </c>
      <c r="B8027">
        <v>11</v>
      </c>
      <c r="C8027" t="s">
        <v>966</v>
      </c>
      <c r="D8027" t="s">
        <v>976</v>
      </c>
      <c r="E8027">
        <v>1224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25">
      <c r="A8028" s="42">
        <v>46268</v>
      </c>
      <c r="B8028">
        <v>16</v>
      </c>
      <c r="C8028" t="s">
        <v>986</v>
      </c>
      <c r="D8028" t="s">
        <v>973</v>
      </c>
      <c r="E8028">
        <v>236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25">
      <c r="A8029" s="42">
        <v>46266</v>
      </c>
      <c r="B8029">
        <v>15</v>
      </c>
      <c r="C8029" t="s">
        <v>986</v>
      </c>
      <c r="D8029" t="s">
        <v>982</v>
      </c>
      <c r="E8029">
        <v>207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5">
      <c r="A8030" s="42">
        <v>46274</v>
      </c>
      <c r="B8030">
        <v>10</v>
      </c>
      <c r="C8030" t="s">
        <v>1015</v>
      </c>
      <c r="D8030" t="s">
        <v>975</v>
      </c>
      <c r="E8030">
        <v>1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25">
      <c r="A8031" s="42">
        <v>46273</v>
      </c>
      <c r="B8031">
        <v>9</v>
      </c>
      <c r="C8031" t="s">
        <v>962</v>
      </c>
      <c r="D8031" t="s">
        <v>982</v>
      </c>
      <c r="E8031">
        <v>359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25">
      <c r="A8032" s="42">
        <v>46266</v>
      </c>
      <c r="B8032">
        <v>11</v>
      </c>
      <c r="C8032" t="s">
        <v>999</v>
      </c>
      <c r="D8032" t="s">
        <v>980</v>
      </c>
      <c r="E8032">
        <v>5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25">
      <c r="A8033" s="42">
        <v>46276</v>
      </c>
      <c r="B8033">
        <v>10</v>
      </c>
      <c r="C8033" t="s">
        <v>958</v>
      </c>
      <c r="D8033" t="s">
        <v>977</v>
      </c>
      <c r="E8033">
        <v>7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25">
      <c r="A8034" s="42">
        <v>46267</v>
      </c>
      <c r="B8034">
        <v>8</v>
      </c>
      <c r="C8034" t="s">
        <v>1085</v>
      </c>
      <c r="D8034" t="s">
        <v>3</v>
      </c>
      <c r="E8034">
        <v>9</v>
      </c>
      <c r="F8034">
        <v>9</v>
      </c>
      <c r="G8034">
        <v>6</v>
      </c>
      <c r="H8034">
        <v>0</v>
      </c>
      <c r="I8034">
        <v>1</v>
      </c>
      <c r="J8034">
        <v>0</v>
      </c>
    </row>
    <row r="8035" spans="1:10" x14ac:dyDescent="0.25">
      <c r="A8035" s="42">
        <v>46273</v>
      </c>
      <c r="B8035">
        <v>15</v>
      </c>
      <c r="C8035" t="s">
        <v>984</v>
      </c>
      <c r="D8035" t="s">
        <v>3</v>
      </c>
      <c r="E8035">
        <v>1</v>
      </c>
      <c r="F8035">
        <v>1</v>
      </c>
      <c r="G8035">
        <v>1</v>
      </c>
      <c r="H8035">
        <v>0</v>
      </c>
      <c r="I8035">
        <v>0</v>
      </c>
      <c r="J8035">
        <v>0</v>
      </c>
    </row>
    <row r="8036" spans="1:10" x14ac:dyDescent="0.25">
      <c r="A8036" s="42">
        <v>46268</v>
      </c>
      <c r="B8036">
        <v>15</v>
      </c>
      <c r="C8036" t="s">
        <v>968</v>
      </c>
      <c r="D8036" t="s">
        <v>3</v>
      </c>
      <c r="E8036">
        <v>32</v>
      </c>
      <c r="F8036">
        <v>32</v>
      </c>
      <c r="G8036">
        <v>28</v>
      </c>
      <c r="H8036">
        <v>2</v>
      </c>
      <c r="I8036">
        <v>0</v>
      </c>
      <c r="J8036">
        <v>0</v>
      </c>
    </row>
    <row r="8037" spans="1:10" x14ac:dyDescent="0.25">
      <c r="A8037" s="42">
        <v>46268</v>
      </c>
      <c r="B8037">
        <v>16</v>
      </c>
      <c r="C8037" t="s">
        <v>972</v>
      </c>
      <c r="D8037" t="s">
        <v>963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25">
      <c r="A8038" s="42">
        <v>46276</v>
      </c>
      <c r="B8038">
        <v>16</v>
      </c>
      <c r="C8038" t="s">
        <v>1015</v>
      </c>
      <c r="D8038" t="s">
        <v>982</v>
      </c>
      <c r="E8038">
        <v>182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5">
      <c r="A8039" s="42">
        <v>46274</v>
      </c>
      <c r="B8039">
        <v>12</v>
      </c>
      <c r="C8039" t="s">
        <v>958</v>
      </c>
      <c r="D8039" t="s">
        <v>975</v>
      </c>
      <c r="E8039">
        <v>3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25">
      <c r="A8040" s="42">
        <v>46276</v>
      </c>
      <c r="B8040">
        <v>8</v>
      </c>
      <c r="C8040" t="s">
        <v>966</v>
      </c>
      <c r="D8040" t="s">
        <v>963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5">
      <c r="A8041" s="42">
        <v>46267</v>
      </c>
      <c r="B8041">
        <v>11</v>
      </c>
      <c r="C8041" t="s">
        <v>962</v>
      </c>
      <c r="D8041" t="s">
        <v>973</v>
      </c>
      <c r="E8041">
        <v>163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25">
      <c r="A8042" s="42">
        <v>46267</v>
      </c>
      <c r="B8042">
        <v>11</v>
      </c>
      <c r="C8042" t="s">
        <v>958</v>
      </c>
      <c r="D8042" t="s">
        <v>959</v>
      </c>
      <c r="E8042">
        <v>67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5">
      <c r="A8043" s="42">
        <v>46273</v>
      </c>
      <c r="B8043">
        <v>16</v>
      </c>
      <c r="C8043" t="s">
        <v>958</v>
      </c>
      <c r="D8043" t="s">
        <v>961</v>
      </c>
      <c r="E8043">
        <v>3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5">
      <c r="A8044" s="42">
        <v>46274</v>
      </c>
      <c r="B8044">
        <v>10</v>
      </c>
      <c r="C8044" t="s">
        <v>998</v>
      </c>
      <c r="D8044" t="s">
        <v>982</v>
      </c>
      <c r="E8044">
        <v>486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25">
      <c r="A8045" s="42">
        <v>46266</v>
      </c>
      <c r="B8045">
        <v>14</v>
      </c>
      <c r="C8045" t="s">
        <v>1098</v>
      </c>
      <c r="D8045" t="s">
        <v>640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25">
      <c r="A8046" s="42">
        <v>46267</v>
      </c>
      <c r="B8046">
        <v>15</v>
      </c>
      <c r="C8046" t="s">
        <v>964</v>
      </c>
      <c r="D8046" t="s">
        <v>3</v>
      </c>
      <c r="E8046">
        <v>14</v>
      </c>
      <c r="F8046">
        <v>14</v>
      </c>
      <c r="G8046">
        <v>13</v>
      </c>
      <c r="H8046">
        <v>0</v>
      </c>
      <c r="I8046">
        <v>0</v>
      </c>
      <c r="J8046">
        <v>0</v>
      </c>
    </row>
    <row r="8047" spans="1:10" x14ac:dyDescent="0.25">
      <c r="A8047" s="42">
        <v>46269</v>
      </c>
      <c r="B8047">
        <v>13</v>
      </c>
      <c r="C8047" t="s">
        <v>958</v>
      </c>
      <c r="D8047" t="s">
        <v>976</v>
      </c>
      <c r="E8047">
        <v>34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25">
      <c r="A8048" s="42">
        <v>46266</v>
      </c>
      <c r="B8048">
        <v>14</v>
      </c>
      <c r="C8048" t="s">
        <v>1085</v>
      </c>
      <c r="D8048" t="s">
        <v>965</v>
      </c>
      <c r="E8048">
        <v>7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 s="42">
        <v>46268</v>
      </c>
      <c r="B8049">
        <v>9</v>
      </c>
      <c r="C8049" t="s">
        <v>972</v>
      </c>
      <c r="D8049" t="s">
        <v>3</v>
      </c>
      <c r="E8049">
        <v>12</v>
      </c>
      <c r="F8049">
        <v>12</v>
      </c>
      <c r="G8049">
        <v>10</v>
      </c>
      <c r="H8049">
        <v>2</v>
      </c>
      <c r="I8049">
        <v>0</v>
      </c>
      <c r="J8049">
        <v>0</v>
      </c>
    </row>
    <row r="8050" spans="1:10" x14ac:dyDescent="0.25">
      <c r="A8050" s="42">
        <v>46267</v>
      </c>
      <c r="B8050">
        <v>9</v>
      </c>
      <c r="C8050" t="s">
        <v>1001</v>
      </c>
      <c r="D8050" t="s">
        <v>973</v>
      </c>
      <c r="E8050">
        <v>109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25">
      <c r="A8051" s="42">
        <v>46276</v>
      </c>
      <c r="B8051">
        <v>16</v>
      </c>
      <c r="C8051" t="s">
        <v>986</v>
      </c>
      <c r="D8051" t="s">
        <v>977</v>
      </c>
      <c r="E8051">
        <v>20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25">
      <c r="A8052" s="42">
        <v>46267</v>
      </c>
      <c r="B8052">
        <v>12</v>
      </c>
      <c r="C8052" t="s">
        <v>1001</v>
      </c>
      <c r="D8052" t="s">
        <v>963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25">
      <c r="A8053" s="42">
        <v>46269</v>
      </c>
      <c r="B8053">
        <v>8</v>
      </c>
      <c r="C8053" t="s">
        <v>1015</v>
      </c>
      <c r="D8053" t="s">
        <v>973</v>
      </c>
      <c r="E8053">
        <v>16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25">
      <c r="A8054" s="42">
        <v>46268</v>
      </c>
      <c r="B8054">
        <v>11</v>
      </c>
      <c r="C8054" t="s">
        <v>958</v>
      </c>
      <c r="D8054" t="s">
        <v>973</v>
      </c>
      <c r="E8054">
        <v>288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25">
      <c r="A8055" s="42">
        <v>46274</v>
      </c>
      <c r="B8055">
        <v>14</v>
      </c>
      <c r="C8055" t="s">
        <v>1000</v>
      </c>
      <c r="D8055" t="s">
        <v>982</v>
      </c>
      <c r="E8055">
        <v>11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25">
      <c r="A8056" s="42">
        <v>46275</v>
      </c>
      <c r="B8056">
        <v>13</v>
      </c>
      <c r="C8056" t="s">
        <v>962</v>
      </c>
      <c r="D8056" t="s">
        <v>959</v>
      </c>
      <c r="E8056">
        <v>22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 x14ac:dyDescent="0.25">
      <c r="A8057" s="42">
        <v>46273</v>
      </c>
      <c r="B8057">
        <v>12</v>
      </c>
      <c r="C8057" t="s">
        <v>986</v>
      </c>
      <c r="D8057" t="s">
        <v>967</v>
      </c>
      <c r="E8057">
        <v>47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25">
      <c r="A8058" s="42">
        <v>46268</v>
      </c>
      <c r="B8058">
        <v>9</v>
      </c>
      <c r="C8058" t="s">
        <v>986</v>
      </c>
      <c r="D8058" t="s">
        <v>971</v>
      </c>
      <c r="E8058">
        <v>9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25">
      <c r="A8059" s="42">
        <v>46274</v>
      </c>
      <c r="B8059">
        <v>13</v>
      </c>
      <c r="C8059" t="s">
        <v>978</v>
      </c>
      <c r="D8059" t="s">
        <v>640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25">
      <c r="A8060" s="42">
        <v>46266</v>
      </c>
      <c r="B8060">
        <v>12</v>
      </c>
      <c r="C8060" t="s">
        <v>978</v>
      </c>
      <c r="D8060" t="s">
        <v>975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5">
      <c r="A8061" s="42">
        <v>46268</v>
      </c>
      <c r="B8061">
        <v>12</v>
      </c>
      <c r="C8061" t="s">
        <v>968</v>
      </c>
      <c r="D8061" t="s">
        <v>971</v>
      </c>
      <c r="E8061">
        <v>7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5">
      <c r="A8062" s="42">
        <v>46275</v>
      </c>
      <c r="B8062">
        <v>8</v>
      </c>
      <c r="C8062" t="s">
        <v>964</v>
      </c>
      <c r="D8062" t="s">
        <v>959</v>
      </c>
      <c r="E8062">
        <v>70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 s="42">
        <v>46267</v>
      </c>
      <c r="B8063">
        <v>15</v>
      </c>
      <c r="C8063" t="s">
        <v>966</v>
      </c>
      <c r="D8063" t="s">
        <v>976</v>
      </c>
      <c r="E8063">
        <v>1244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25">
      <c r="A8064" s="42">
        <v>46268</v>
      </c>
      <c r="B8064">
        <v>15</v>
      </c>
      <c r="C8064" t="s">
        <v>964</v>
      </c>
      <c r="D8064" t="s">
        <v>973</v>
      </c>
      <c r="E8064">
        <v>653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 s="42">
        <v>46269</v>
      </c>
      <c r="B8065">
        <v>12</v>
      </c>
      <c r="C8065" t="s">
        <v>962</v>
      </c>
      <c r="D8065" t="s">
        <v>3</v>
      </c>
      <c r="E8065">
        <v>19</v>
      </c>
      <c r="F8065">
        <v>19</v>
      </c>
      <c r="G8065">
        <v>15</v>
      </c>
      <c r="H8065">
        <v>2</v>
      </c>
      <c r="I8065">
        <v>0</v>
      </c>
      <c r="J8065">
        <v>0</v>
      </c>
    </row>
    <row r="8066" spans="1:10" x14ac:dyDescent="0.25">
      <c r="A8066" s="42">
        <v>46276</v>
      </c>
      <c r="B8066">
        <v>13</v>
      </c>
      <c r="C8066" t="s">
        <v>1098</v>
      </c>
      <c r="D8066" t="s">
        <v>965</v>
      </c>
      <c r="E8066">
        <v>2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 s="42">
        <v>46269</v>
      </c>
      <c r="B8067">
        <v>8</v>
      </c>
      <c r="C8067" t="s">
        <v>962</v>
      </c>
      <c r="D8067" t="s">
        <v>959</v>
      </c>
      <c r="E8067">
        <v>14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25">
      <c r="A8068" s="42">
        <v>46268</v>
      </c>
      <c r="B8068">
        <v>16</v>
      </c>
      <c r="C8068" t="s">
        <v>1098</v>
      </c>
      <c r="D8068" t="s">
        <v>973</v>
      </c>
      <c r="E8068">
        <v>28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 s="42">
        <v>46276</v>
      </c>
      <c r="B8069">
        <v>9</v>
      </c>
      <c r="C8069" t="s">
        <v>964</v>
      </c>
      <c r="D8069" t="s">
        <v>3</v>
      </c>
      <c r="E8069">
        <v>18</v>
      </c>
      <c r="F8069">
        <v>18</v>
      </c>
      <c r="G8069">
        <v>15</v>
      </c>
      <c r="H8069">
        <v>2</v>
      </c>
      <c r="I8069">
        <v>0</v>
      </c>
      <c r="J8069">
        <v>0</v>
      </c>
    </row>
    <row r="8070" spans="1:10" x14ac:dyDescent="0.25">
      <c r="A8070" s="42">
        <v>46276</v>
      </c>
      <c r="B8070">
        <v>16</v>
      </c>
      <c r="C8070" t="s">
        <v>964</v>
      </c>
      <c r="D8070" t="s">
        <v>976</v>
      </c>
      <c r="E8070">
        <v>1297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 s="42">
        <v>46275</v>
      </c>
      <c r="B8071">
        <v>16</v>
      </c>
      <c r="C8071" t="s">
        <v>960</v>
      </c>
      <c r="D8071" t="s">
        <v>970</v>
      </c>
      <c r="E8071">
        <v>8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 s="42">
        <v>46275</v>
      </c>
      <c r="B8072">
        <v>16</v>
      </c>
      <c r="C8072" t="s">
        <v>966</v>
      </c>
      <c r="D8072" t="s">
        <v>3</v>
      </c>
      <c r="E8072">
        <v>11</v>
      </c>
      <c r="F8072">
        <v>11</v>
      </c>
      <c r="G8072">
        <v>11</v>
      </c>
      <c r="H8072">
        <v>0</v>
      </c>
      <c r="I8072">
        <v>0</v>
      </c>
      <c r="J8072">
        <v>0</v>
      </c>
    </row>
    <row r="8073" spans="1:10" x14ac:dyDescent="0.25">
      <c r="A8073" s="42">
        <v>46275</v>
      </c>
      <c r="B8073">
        <v>10</v>
      </c>
      <c r="C8073" t="s">
        <v>978</v>
      </c>
      <c r="D8073" t="s">
        <v>963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25">
      <c r="A8074" s="42">
        <v>46266</v>
      </c>
      <c r="B8074">
        <v>8</v>
      </c>
      <c r="C8074" t="s">
        <v>986</v>
      </c>
      <c r="D8074" t="s">
        <v>640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25">
      <c r="A8075" s="42">
        <v>46275</v>
      </c>
      <c r="B8075">
        <v>9</v>
      </c>
      <c r="C8075" t="s">
        <v>1098</v>
      </c>
      <c r="D8075" t="s">
        <v>959</v>
      </c>
      <c r="E8075">
        <v>27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25">
      <c r="A8076" s="42">
        <v>46276</v>
      </c>
      <c r="B8076">
        <v>9</v>
      </c>
      <c r="C8076" t="s">
        <v>962</v>
      </c>
      <c r="D8076" t="s">
        <v>980</v>
      </c>
      <c r="E8076">
        <v>3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25">
      <c r="A8077" s="42">
        <v>46275</v>
      </c>
      <c r="B8077">
        <v>16</v>
      </c>
      <c r="C8077" t="s">
        <v>1015</v>
      </c>
      <c r="D8077" t="s">
        <v>974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25">
      <c r="A8078" s="42">
        <v>46276</v>
      </c>
      <c r="B8078">
        <v>10</v>
      </c>
      <c r="C8078" t="s">
        <v>1015</v>
      </c>
      <c r="D8078" t="s">
        <v>963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5">
      <c r="A8079" s="42">
        <v>46267</v>
      </c>
      <c r="B8079">
        <v>16</v>
      </c>
      <c r="C8079" t="s">
        <v>984</v>
      </c>
      <c r="D8079" t="s">
        <v>980</v>
      </c>
      <c r="E8079">
        <v>5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25">
      <c r="A8080" s="42">
        <v>46266</v>
      </c>
      <c r="B8080">
        <v>10</v>
      </c>
      <c r="C8080" t="s">
        <v>1001</v>
      </c>
      <c r="D8080" t="s">
        <v>982</v>
      </c>
      <c r="E8080">
        <v>41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 s="42">
        <v>46267</v>
      </c>
      <c r="B8081">
        <v>9</v>
      </c>
      <c r="C8081" t="s">
        <v>972</v>
      </c>
      <c r="D8081" t="s">
        <v>959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25">
      <c r="A8082" s="42">
        <v>46266</v>
      </c>
      <c r="B8082">
        <v>9</v>
      </c>
      <c r="C8082" t="s">
        <v>958</v>
      </c>
      <c r="D8082" t="s">
        <v>3</v>
      </c>
      <c r="E8082">
        <v>11</v>
      </c>
      <c r="F8082">
        <v>11</v>
      </c>
      <c r="G8082">
        <v>10</v>
      </c>
      <c r="H8082">
        <v>0</v>
      </c>
      <c r="I8082">
        <v>0</v>
      </c>
      <c r="J8082">
        <v>0</v>
      </c>
    </row>
    <row r="8083" spans="1:10" x14ac:dyDescent="0.25">
      <c r="A8083" s="42">
        <v>46266</v>
      </c>
      <c r="B8083">
        <v>16</v>
      </c>
      <c r="C8083" t="s">
        <v>966</v>
      </c>
      <c r="D8083" t="s">
        <v>977</v>
      </c>
      <c r="E8083">
        <v>7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 s="42">
        <v>46273</v>
      </c>
      <c r="B8084">
        <v>11</v>
      </c>
      <c r="C8084" t="s">
        <v>998</v>
      </c>
      <c r="D8084" t="s">
        <v>959</v>
      </c>
      <c r="E8084">
        <v>71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 s="42">
        <v>46269</v>
      </c>
      <c r="B8085">
        <v>11</v>
      </c>
      <c r="C8085" t="s">
        <v>978</v>
      </c>
      <c r="D8085" t="s">
        <v>965</v>
      </c>
      <c r="E8085">
        <v>114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 s="42">
        <v>46274</v>
      </c>
      <c r="B8086">
        <v>16</v>
      </c>
      <c r="C8086" t="s">
        <v>966</v>
      </c>
      <c r="D8086" t="s">
        <v>980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 s="42">
        <v>46274</v>
      </c>
      <c r="B8087">
        <v>17</v>
      </c>
      <c r="C8087" t="s">
        <v>962</v>
      </c>
      <c r="D8087" t="s">
        <v>970</v>
      </c>
      <c r="E8087">
        <v>2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 s="42">
        <v>46275</v>
      </c>
      <c r="B8088">
        <v>14</v>
      </c>
      <c r="C8088" t="s">
        <v>964</v>
      </c>
      <c r="D8088" t="s">
        <v>976</v>
      </c>
      <c r="E8088">
        <v>1425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 s="42">
        <v>46273</v>
      </c>
      <c r="B8089">
        <v>10</v>
      </c>
      <c r="C8089" t="s">
        <v>958</v>
      </c>
      <c r="D8089" t="s">
        <v>963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 s="42">
        <v>46273</v>
      </c>
      <c r="B8090">
        <v>8</v>
      </c>
      <c r="C8090" t="s">
        <v>986</v>
      </c>
      <c r="D8090" t="s">
        <v>981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 s="42">
        <v>46269</v>
      </c>
      <c r="B8091">
        <v>10</v>
      </c>
      <c r="C8091" t="s">
        <v>1000</v>
      </c>
      <c r="D8091" t="s">
        <v>967</v>
      </c>
      <c r="E8091">
        <v>326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 s="42">
        <v>46273</v>
      </c>
      <c r="B8092">
        <v>11</v>
      </c>
      <c r="C8092" t="s">
        <v>972</v>
      </c>
      <c r="D8092" t="s">
        <v>976</v>
      </c>
      <c r="E8092">
        <v>140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 s="42">
        <v>46274</v>
      </c>
      <c r="B8093">
        <v>8</v>
      </c>
      <c r="C8093" t="s">
        <v>962</v>
      </c>
      <c r="D8093" t="s">
        <v>640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 s="42">
        <v>46274</v>
      </c>
      <c r="B8094">
        <v>14</v>
      </c>
      <c r="C8094" t="s">
        <v>960</v>
      </c>
      <c r="D8094" t="s">
        <v>980</v>
      </c>
      <c r="E8094">
        <v>19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 s="42">
        <v>46275</v>
      </c>
      <c r="B8095">
        <v>11</v>
      </c>
      <c r="C8095" t="s">
        <v>1000</v>
      </c>
      <c r="D8095" t="s">
        <v>3</v>
      </c>
      <c r="E8095">
        <v>17</v>
      </c>
      <c r="F8095">
        <v>17</v>
      </c>
      <c r="G8095">
        <v>15</v>
      </c>
      <c r="H8095">
        <v>2</v>
      </c>
      <c r="I8095">
        <v>0</v>
      </c>
      <c r="J8095">
        <v>0</v>
      </c>
    </row>
    <row r="8096" spans="1:10" x14ac:dyDescent="0.25">
      <c r="A8096" s="42">
        <v>46273</v>
      </c>
      <c r="B8096">
        <v>8</v>
      </c>
      <c r="C8096" t="s">
        <v>958</v>
      </c>
      <c r="D8096" t="s">
        <v>967</v>
      </c>
      <c r="E8096">
        <v>8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 s="42">
        <v>46268</v>
      </c>
      <c r="B8097">
        <v>10</v>
      </c>
      <c r="C8097" t="s">
        <v>1000</v>
      </c>
      <c r="D8097" t="s">
        <v>975</v>
      </c>
      <c r="E8097">
        <v>1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25">
      <c r="A8098" s="42">
        <v>46267</v>
      </c>
      <c r="B8098">
        <v>16</v>
      </c>
      <c r="C8098" t="s">
        <v>962</v>
      </c>
      <c r="D8098" t="s">
        <v>3</v>
      </c>
      <c r="E8098">
        <v>24</v>
      </c>
      <c r="F8098">
        <v>24</v>
      </c>
      <c r="G8098">
        <v>18</v>
      </c>
      <c r="H8098">
        <v>4</v>
      </c>
      <c r="I8098">
        <v>0</v>
      </c>
      <c r="J8098">
        <v>0</v>
      </c>
    </row>
    <row r="8099" spans="1:10" x14ac:dyDescent="0.25">
      <c r="A8099" s="42">
        <v>46273</v>
      </c>
      <c r="B8099">
        <v>14</v>
      </c>
      <c r="C8099" t="s">
        <v>1015</v>
      </c>
      <c r="D8099" t="s">
        <v>640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25">
      <c r="A8100" s="42">
        <v>46267</v>
      </c>
      <c r="B8100">
        <v>11</v>
      </c>
      <c r="C8100" t="s">
        <v>978</v>
      </c>
      <c r="D8100" t="s">
        <v>971</v>
      </c>
      <c r="E8100">
        <v>19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25">
      <c r="A8101" s="42">
        <v>46267</v>
      </c>
      <c r="B8101">
        <v>16</v>
      </c>
      <c r="C8101" t="s">
        <v>972</v>
      </c>
      <c r="D8101" t="s">
        <v>970</v>
      </c>
      <c r="E8101">
        <v>12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25">
      <c r="A8102" s="42">
        <v>46268</v>
      </c>
      <c r="B8102">
        <v>10</v>
      </c>
      <c r="C8102" t="s">
        <v>978</v>
      </c>
      <c r="D8102" t="s">
        <v>965</v>
      </c>
      <c r="E8102">
        <v>73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25">
      <c r="A8103" s="42">
        <v>46275</v>
      </c>
      <c r="B8103">
        <v>13</v>
      </c>
      <c r="C8103" t="s">
        <v>964</v>
      </c>
      <c r="D8103" t="s">
        <v>959</v>
      </c>
      <c r="E8103">
        <v>1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25">
      <c r="A8104" s="42">
        <v>46275</v>
      </c>
      <c r="B8104">
        <v>11</v>
      </c>
      <c r="C8104" t="s">
        <v>1528</v>
      </c>
      <c r="D8104" t="s">
        <v>967</v>
      </c>
      <c r="E8104">
        <v>318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25">
      <c r="A8105" s="42">
        <v>46268</v>
      </c>
      <c r="B8105">
        <v>10</v>
      </c>
      <c r="C8105" t="s">
        <v>964</v>
      </c>
      <c r="D8105" t="s">
        <v>640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 x14ac:dyDescent="0.25">
      <c r="A8106" s="42">
        <v>46274</v>
      </c>
      <c r="B8106">
        <v>8</v>
      </c>
      <c r="C8106" t="s">
        <v>968</v>
      </c>
      <c r="D8106" t="s">
        <v>970</v>
      </c>
      <c r="E8106">
        <v>3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25">
      <c r="A8107" s="42">
        <v>46267</v>
      </c>
      <c r="B8107">
        <v>10</v>
      </c>
      <c r="C8107" t="s">
        <v>1000</v>
      </c>
      <c r="D8107" t="s">
        <v>970</v>
      </c>
      <c r="E8107">
        <v>7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25">
      <c r="A8108" s="42">
        <v>46276</v>
      </c>
      <c r="B8108">
        <v>14</v>
      </c>
      <c r="C8108" t="s">
        <v>966</v>
      </c>
      <c r="D8108" t="s">
        <v>3</v>
      </c>
      <c r="E8108">
        <v>23</v>
      </c>
      <c r="F8108">
        <v>23</v>
      </c>
      <c r="G8108">
        <v>16</v>
      </c>
      <c r="H8108">
        <v>2</v>
      </c>
      <c r="I8108">
        <v>0</v>
      </c>
      <c r="J8108">
        <v>0</v>
      </c>
    </row>
    <row r="8109" spans="1:10" x14ac:dyDescent="0.25">
      <c r="A8109" s="42">
        <v>46276</v>
      </c>
      <c r="B8109">
        <v>11</v>
      </c>
      <c r="C8109" t="s">
        <v>978</v>
      </c>
      <c r="D8109" t="s">
        <v>973</v>
      </c>
      <c r="E8109">
        <v>659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25">
      <c r="A8110" s="42">
        <v>46268</v>
      </c>
      <c r="B8110">
        <v>10</v>
      </c>
      <c r="C8110" t="s">
        <v>966</v>
      </c>
      <c r="D8110" t="s">
        <v>3</v>
      </c>
      <c r="E8110">
        <v>18</v>
      </c>
      <c r="F8110">
        <v>18</v>
      </c>
      <c r="G8110">
        <v>15</v>
      </c>
      <c r="H8110">
        <v>2</v>
      </c>
      <c r="I8110">
        <v>0</v>
      </c>
      <c r="J8110">
        <v>0</v>
      </c>
    </row>
    <row r="8111" spans="1:10" x14ac:dyDescent="0.25">
      <c r="A8111" s="42">
        <v>46267</v>
      </c>
      <c r="B8111">
        <v>14</v>
      </c>
      <c r="C8111" t="s">
        <v>962</v>
      </c>
      <c r="D8111" t="s">
        <v>965</v>
      </c>
      <c r="E8111">
        <v>117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5">
      <c r="A8112" s="42">
        <v>46276</v>
      </c>
      <c r="B8112">
        <v>8</v>
      </c>
      <c r="C8112" t="s">
        <v>1015</v>
      </c>
      <c r="D8112" t="s">
        <v>3</v>
      </c>
      <c r="E8112">
        <v>38</v>
      </c>
      <c r="F8112">
        <v>38</v>
      </c>
      <c r="G8112">
        <v>24</v>
      </c>
      <c r="H8112">
        <v>10</v>
      </c>
      <c r="I8112">
        <v>0</v>
      </c>
      <c r="J8112">
        <v>0</v>
      </c>
    </row>
    <row r="8113" spans="1:10" x14ac:dyDescent="0.25">
      <c r="A8113" s="42">
        <v>46269</v>
      </c>
      <c r="B8113">
        <v>16</v>
      </c>
      <c r="C8113" t="s">
        <v>958</v>
      </c>
      <c r="D8113" t="s">
        <v>975</v>
      </c>
      <c r="E8113">
        <v>7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25">
      <c r="A8114" s="42">
        <v>46275</v>
      </c>
      <c r="B8114">
        <v>14</v>
      </c>
      <c r="C8114" t="s">
        <v>966</v>
      </c>
      <c r="D8114" t="s">
        <v>959</v>
      </c>
      <c r="E8114">
        <v>91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 s="42">
        <v>46276</v>
      </c>
      <c r="B8115">
        <v>9</v>
      </c>
      <c r="C8115" t="s">
        <v>968</v>
      </c>
      <c r="D8115" t="s">
        <v>980</v>
      </c>
      <c r="E8115">
        <v>3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25">
      <c r="A8116" s="42">
        <v>46274</v>
      </c>
      <c r="B8116">
        <v>8</v>
      </c>
      <c r="C8116" t="s">
        <v>986</v>
      </c>
      <c r="D8116" t="s">
        <v>967</v>
      </c>
      <c r="E8116">
        <v>62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 s="42">
        <v>46268</v>
      </c>
      <c r="B8117">
        <v>12</v>
      </c>
      <c r="C8117" t="s">
        <v>978</v>
      </c>
      <c r="D8117" t="s">
        <v>980</v>
      </c>
      <c r="E8117">
        <v>1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5">
      <c r="A8118" s="42">
        <v>46268</v>
      </c>
      <c r="B8118">
        <v>8</v>
      </c>
      <c r="C8118" t="s">
        <v>962</v>
      </c>
      <c r="D8118" t="s">
        <v>970</v>
      </c>
      <c r="E8118">
        <v>3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 s="42">
        <v>46275</v>
      </c>
      <c r="B8119">
        <v>10</v>
      </c>
      <c r="C8119" t="s">
        <v>1098</v>
      </c>
      <c r="D8119" t="s">
        <v>977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25">
      <c r="A8120" s="42">
        <v>46266</v>
      </c>
      <c r="B8120">
        <v>9</v>
      </c>
      <c r="C8120" t="s">
        <v>962</v>
      </c>
      <c r="D8120" t="s">
        <v>982</v>
      </c>
      <c r="E8120">
        <v>301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 s="42">
        <v>46269</v>
      </c>
      <c r="B8121">
        <v>12</v>
      </c>
      <c r="C8121" t="s">
        <v>958</v>
      </c>
      <c r="D8121" t="s">
        <v>971</v>
      </c>
      <c r="E8121">
        <v>22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25">
      <c r="A8122" s="42">
        <v>46275</v>
      </c>
      <c r="B8122">
        <v>15</v>
      </c>
      <c r="C8122" t="s">
        <v>964</v>
      </c>
      <c r="D8122" t="s">
        <v>970</v>
      </c>
      <c r="E8122">
        <v>26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5">
      <c r="A8123" s="42">
        <v>46267</v>
      </c>
      <c r="B8123">
        <v>10</v>
      </c>
      <c r="C8123" t="s">
        <v>1098</v>
      </c>
      <c r="D8123" t="s">
        <v>961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25">
      <c r="A8124" s="42">
        <v>46267</v>
      </c>
      <c r="B8124">
        <v>10</v>
      </c>
      <c r="C8124" t="s">
        <v>966</v>
      </c>
      <c r="D8124" t="s">
        <v>982</v>
      </c>
      <c r="E8124">
        <v>209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25">
      <c r="A8125" s="42">
        <v>46273</v>
      </c>
      <c r="B8125">
        <v>11</v>
      </c>
      <c r="C8125" t="s">
        <v>964</v>
      </c>
      <c r="D8125" t="s">
        <v>971</v>
      </c>
      <c r="E8125">
        <v>23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25">
      <c r="A8126" s="42">
        <v>46267</v>
      </c>
      <c r="B8126">
        <v>9</v>
      </c>
      <c r="C8126" t="s">
        <v>998</v>
      </c>
      <c r="D8126" t="s">
        <v>965</v>
      </c>
      <c r="E8126">
        <v>5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25">
      <c r="A8127" s="42">
        <v>46269</v>
      </c>
      <c r="B8127">
        <v>16</v>
      </c>
      <c r="C8127" t="s">
        <v>1098</v>
      </c>
      <c r="D8127" t="s">
        <v>973</v>
      </c>
      <c r="E8127">
        <v>26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25">
      <c r="A8128" s="42">
        <v>46275</v>
      </c>
      <c r="B8128">
        <v>15</v>
      </c>
      <c r="C8128" t="s">
        <v>964</v>
      </c>
      <c r="D8128" t="s">
        <v>974</v>
      </c>
      <c r="E8128">
        <v>1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25">
      <c r="A8129" s="42">
        <v>46275</v>
      </c>
      <c r="B8129">
        <v>15</v>
      </c>
      <c r="C8129" t="s">
        <v>960</v>
      </c>
      <c r="D8129" t="s">
        <v>982</v>
      </c>
      <c r="E8129">
        <v>152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25">
      <c r="A8130" s="42">
        <v>46274</v>
      </c>
      <c r="B8130">
        <v>9</v>
      </c>
      <c r="C8130" t="s">
        <v>986</v>
      </c>
      <c r="D8130" t="s">
        <v>976</v>
      </c>
      <c r="E8130">
        <v>712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25">
      <c r="A8131" s="42">
        <v>46267</v>
      </c>
      <c r="B8131">
        <v>12</v>
      </c>
      <c r="C8131" t="s">
        <v>1085</v>
      </c>
      <c r="D8131" t="s">
        <v>3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 s="42">
        <v>46267</v>
      </c>
      <c r="B8132">
        <v>9</v>
      </c>
      <c r="C8132" t="s">
        <v>960</v>
      </c>
      <c r="D8132" t="s">
        <v>959</v>
      </c>
      <c r="E8132">
        <v>68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 s="42">
        <v>46269</v>
      </c>
      <c r="B8133">
        <v>15</v>
      </c>
      <c r="C8133" t="s">
        <v>958</v>
      </c>
      <c r="D8133" t="s">
        <v>3</v>
      </c>
      <c r="E8133">
        <v>27</v>
      </c>
      <c r="F8133">
        <v>27</v>
      </c>
      <c r="G8133">
        <v>20</v>
      </c>
      <c r="H8133">
        <v>4</v>
      </c>
      <c r="I8133">
        <v>0</v>
      </c>
      <c r="J8133">
        <v>0</v>
      </c>
    </row>
    <row r="8134" spans="1:10" x14ac:dyDescent="0.25">
      <c r="A8134" s="42">
        <v>46266</v>
      </c>
      <c r="B8134">
        <v>15</v>
      </c>
      <c r="C8134" t="s">
        <v>962</v>
      </c>
      <c r="D8134" t="s">
        <v>640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 s="42">
        <v>46266</v>
      </c>
      <c r="B8135">
        <v>14</v>
      </c>
      <c r="C8135" t="s">
        <v>1015</v>
      </c>
      <c r="D8135" t="s">
        <v>977</v>
      </c>
      <c r="E8135">
        <v>1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 s="42">
        <v>46274</v>
      </c>
      <c r="B8136">
        <v>15</v>
      </c>
      <c r="C8136" t="s">
        <v>964</v>
      </c>
      <c r="D8136" t="s">
        <v>967</v>
      </c>
      <c r="E8136">
        <v>304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 s="42">
        <v>46274</v>
      </c>
      <c r="B8137">
        <v>12</v>
      </c>
      <c r="C8137" t="s">
        <v>958</v>
      </c>
      <c r="D8137" t="s">
        <v>974</v>
      </c>
      <c r="E8137">
        <v>2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 s="42">
        <v>46276</v>
      </c>
      <c r="B8138">
        <v>15</v>
      </c>
      <c r="C8138" t="s">
        <v>972</v>
      </c>
      <c r="D8138" t="s">
        <v>959</v>
      </c>
      <c r="E8138">
        <v>9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 s="42">
        <v>46268</v>
      </c>
      <c r="B8139">
        <v>10</v>
      </c>
      <c r="C8139" t="s">
        <v>1000</v>
      </c>
      <c r="D8139" t="s">
        <v>965</v>
      </c>
      <c r="E8139">
        <v>95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 s="42">
        <v>46267</v>
      </c>
      <c r="B8140">
        <v>14</v>
      </c>
      <c r="C8140" t="s">
        <v>960</v>
      </c>
      <c r="D8140" t="s">
        <v>967</v>
      </c>
      <c r="E8140">
        <v>50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 s="42">
        <v>46266</v>
      </c>
      <c r="B8141">
        <v>11</v>
      </c>
      <c r="C8141" t="s">
        <v>1098</v>
      </c>
      <c r="D8141" t="s">
        <v>963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 s="42">
        <v>46267</v>
      </c>
      <c r="B8142">
        <v>11</v>
      </c>
      <c r="C8142" t="s">
        <v>962</v>
      </c>
      <c r="D8142" t="s">
        <v>977</v>
      </c>
      <c r="E8142">
        <v>2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 s="42">
        <v>46267</v>
      </c>
      <c r="B8143">
        <v>8</v>
      </c>
      <c r="C8143" t="s">
        <v>986</v>
      </c>
      <c r="D8143" t="s">
        <v>970</v>
      </c>
      <c r="E8143">
        <v>5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 s="42">
        <v>46269</v>
      </c>
      <c r="B8144">
        <v>13</v>
      </c>
      <c r="C8144" t="s">
        <v>964</v>
      </c>
      <c r="D8144" t="s">
        <v>975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 s="42">
        <v>46268</v>
      </c>
      <c r="B8145">
        <v>10</v>
      </c>
      <c r="C8145" t="s">
        <v>972</v>
      </c>
      <c r="D8145" t="s">
        <v>980</v>
      </c>
      <c r="E8145">
        <v>2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25">
      <c r="A8146" s="42">
        <v>46273</v>
      </c>
      <c r="B8146">
        <v>8</v>
      </c>
      <c r="C8146" t="s">
        <v>1015</v>
      </c>
      <c r="D8146" t="s">
        <v>970</v>
      </c>
      <c r="E8146">
        <v>2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25">
      <c r="A8147" s="42">
        <v>46269</v>
      </c>
      <c r="B8147">
        <v>8</v>
      </c>
      <c r="C8147" t="s">
        <v>978</v>
      </c>
      <c r="D8147" t="s">
        <v>973</v>
      </c>
      <c r="E8147">
        <v>69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5">
      <c r="A8148" s="42">
        <v>46266</v>
      </c>
      <c r="B8148">
        <v>9</v>
      </c>
      <c r="C8148" t="s">
        <v>998</v>
      </c>
      <c r="D8148" t="s">
        <v>963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25">
      <c r="A8149" s="42">
        <v>46273</v>
      </c>
      <c r="B8149">
        <v>14</v>
      </c>
      <c r="C8149" t="s">
        <v>986</v>
      </c>
      <c r="D8149" t="s">
        <v>977</v>
      </c>
      <c r="E8149">
        <v>32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25">
      <c r="A8150" s="42">
        <v>46267</v>
      </c>
      <c r="B8150">
        <v>12</v>
      </c>
      <c r="C8150" t="s">
        <v>986</v>
      </c>
      <c r="D8150" t="s">
        <v>976</v>
      </c>
      <c r="E8150">
        <v>559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25">
      <c r="A8151" s="42">
        <v>46273</v>
      </c>
      <c r="B8151">
        <v>15</v>
      </c>
      <c r="C8151" t="s">
        <v>958</v>
      </c>
      <c r="D8151" t="s">
        <v>963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25">
      <c r="A8152" s="42">
        <v>46267</v>
      </c>
      <c r="B8152">
        <v>12</v>
      </c>
      <c r="C8152" t="s">
        <v>962</v>
      </c>
      <c r="D8152" t="s">
        <v>971</v>
      </c>
      <c r="E8152">
        <v>2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25">
      <c r="A8153" s="42">
        <v>46268</v>
      </c>
      <c r="B8153">
        <v>16</v>
      </c>
      <c r="C8153" t="s">
        <v>972</v>
      </c>
      <c r="D8153" t="s">
        <v>967</v>
      </c>
      <c r="E8153">
        <v>28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25">
      <c r="A8154" s="42">
        <v>46268</v>
      </c>
      <c r="B8154">
        <v>11</v>
      </c>
      <c r="C8154" t="s">
        <v>964</v>
      </c>
      <c r="D8154" t="s">
        <v>971</v>
      </c>
      <c r="E8154">
        <v>6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5">
      <c r="A8155" s="42">
        <v>46268</v>
      </c>
      <c r="B8155">
        <v>10</v>
      </c>
      <c r="C8155" t="s">
        <v>1001</v>
      </c>
      <c r="D8155" t="s">
        <v>973</v>
      </c>
      <c r="E8155">
        <v>6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5">
      <c r="A8156" s="42">
        <v>46276</v>
      </c>
      <c r="B8156">
        <v>14</v>
      </c>
      <c r="C8156" t="s">
        <v>966</v>
      </c>
      <c r="D8156" t="s">
        <v>980</v>
      </c>
      <c r="E8156">
        <v>6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 s="42">
        <v>46274</v>
      </c>
      <c r="B8157">
        <v>8</v>
      </c>
      <c r="C8157" t="s">
        <v>964</v>
      </c>
      <c r="D8157" t="s">
        <v>967</v>
      </c>
      <c r="E8157">
        <v>28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 s="42">
        <v>46274</v>
      </c>
      <c r="B8158">
        <v>12</v>
      </c>
      <c r="C8158" t="s">
        <v>960</v>
      </c>
      <c r="D8158" t="s">
        <v>967</v>
      </c>
      <c r="E8158">
        <v>89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 s="42">
        <v>46274</v>
      </c>
      <c r="B8159">
        <v>10</v>
      </c>
      <c r="C8159" t="s">
        <v>966</v>
      </c>
      <c r="D8159" t="s">
        <v>967</v>
      </c>
      <c r="E8159">
        <v>203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 s="42">
        <v>46268</v>
      </c>
      <c r="B8160">
        <v>10</v>
      </c>
      <c r="C8160" t="s">
        <v>964</v>
      </c>
      <c r="D8160" t="s">
        <v>961</v>
      </c>
      <c r="E8160">
        <v>2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 s="42">
        <v>46273</v>
      </c>
      <c r="B8161">
        <v>11</v>
      </c>
      <c r="C8161" t="s">
        <v>966</v>
      </c>
      <c r="D8161" t="s">
        <v>974</v>
      </c>
      <c r="E8161">
        <v>2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 s="42">
        <v>46276</v>
      </c>
      <c r="B8162">
        <v>10</v>
      </c>
      <c r="C8162" t="s">
        <v>986</v>
      </c>
      <c r="D8162" t="s">
        <v>1002</v>
      </c>
      <c r="E8162">
        <v>1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 s="42">
        <v>46276</v>
      </c>
      <c r="B8163">
        <v>8</v>
      </c>
      <c r="C8163" t="s">
        <v>968</v>
      </c>
      <c r="D8163" t="s">
        <v>980</v>
      </c>
      <c r="E8163">
        <v>1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 s="42">
        <v>46276</v>
      </c>
      <c r="B8164">
        <v>12</v>
      </c>
      <c r="C8164" t="s">
        <v>958</v>
      </c>
      <c r="D8164" t="s">
        <v>640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 s="42">
        <v>46273</v>
      </c>
      <c r="B8165">
        <v>13</v>
      </c>
      <c r="C8165" t="s">
        <v>986</v>
      </c>
      <c r="D8165" t="s">
        <v>970</v>
      </c>
      <c r="E8165">
        <v>4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25">
      <c r="A8166" s="42">
        <v>46267</v>
      </c>
      <c r="B8166">
        <v>11</v>
      </c>
      <c r="C8166" t="s">
        <v>1015</v>
      </c>
      <c r="D8166" t="s">
        <v>982</v>
      </c>
      <c r="E8166">
        <v>54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 s="42">
        <v>46268</v>
      </c>
      <c r="B8167">
        <v>14</v>
      </c>
      <c r="C8167" t="s">
        <v>964</v>
      </c>
      <c r="D8167" t="s">
        <v>640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25">
      <c r="A8168" s="42">
        <v>46269</v>
      </c>
      <c r="B8168">
        <v>10</v>
      </c>
      <c r="C8168" t="s">
        <v>1098</v>
      </c>
      <c r="D8168" t="s">
        <v>980</v>
      </c>
      <c r="E8168">
        <v>2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 s="42">
        <v>46268</v>
      </c>
      <c r="B8169">
        <v>13</v>
      </c>
      <c r="C8169" t="s">
        <v>962</v>
      </c>
      <c r="D8169" t="s">
        <v>959</v>
      </c>
      <c r="E8169">
        <v>9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25">
      <c r="A8170" s="42">
        <v>46273</v>
      </c>
      <c r="B8170">
        <v>8</v>
      </c>
      <c r="C8170" t="s">
        <v>960</v>
      </c>
      <c r="D8170" t="s">
        <v>965</v>
      </c>
      <c r="E8170">
        <v>2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25">
      <c r="A8171" s="42">
        <v>46269</v>
      </c>
      <c r="B8171">
        <v>9</v>
      </c>
      <c r="C8171" t="s">
        <v>962</v>
      </c>
      <c r="D8171" t="s">
        <v>961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25">
      <c r="A8172" s="42">
        <v>46267</v>
      </c>
      <c r="B8172">
        <v>16</v>
      </c>
      <c r="C8172" t="s">
        <v>986</v>
      </c>
      <c r="D8172" t="s">
        <v>982</v>
      </c>
      <c r="E8172">
        <v>442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25">
      <c r="A8173" s="42">
        <v>46273</v>
      </c>
      <c r="B8173">
        <v>16</v>
      </c>
      <c r="C8173" t="s">
        <v>960</v>
      </c>
      <c r="D8173" t="s">
        <v>979</v>
      </c>
      <c r="E8173">
        <v>4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25">
      <c r="A8174" s="42">
        <v>46274</v>
      </c>
      <c r="B8174">
        <v>13</v>
      </c>
      <c r="C8174" t="s">
        <v>986</v>
      </c>
      <c r="D8174" t="s">
        <v>640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25">
      <c r="A8175" s="42">
        <v>46266</v>
      </c>
      <c r="B8175">
        <v>9</v>
      </c>
      <c r="C8175" t="s">
        <v>998</v>
      </c>
      <c r="D8175" t="s">
        <v>970</v>
      </c>
      <c r="E8175">
        <v>6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25">
      <c r="A8176" s="42">
        <v>46268</v>
      </c>
      <c r="B8176">
        <v>11</v>
      </c>
      <c r="C8176" t="s">
        <v>966</v>
      </c>
      <c r="D8176" t="s">
        <v>975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25">
      <c r="A8177" s="42">
        <v>46269</v>
      </c>
      <c r="B8177">
        <v>9</v>
      </c>
      <c r="C8177" t="s">
        <v>1098</v>
      </c>
      <c r="D8177" t="s">
        <v>970</v>
      </c>
      <c r="E8177">
        <v>4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25">
      <c r="A8178" s="42">
        <v>46275</v>
      </c>
      <c r="B8178">
        <v>10</v>
      </c>
      <c r="C8178" t="s">
        <v>964</v>
      </c>
      <c r="D8178" t="s">
        <v>975</v>
      </c>
      <c r="E8178">
        <v>6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25">
      <c r="A8179" s="42">
        <v>46273</v>
      </c>
      <c r="B8179">
        <v>11</v>
      </c>
      <c r="C8179" t="s">
        <v>978</v>
      </c>
      <c r="D8179" t="s">
        <v>969</v>
      </c>
      <c r="E8179">
        <v>1</v>
      </c>
      <c r="F8179">
        <v>1</v>
      </c>
      <c r="G8179">
        <v>0</v>
      </c>
      <c r="H8179">
        <v>0</v>
      </c>
      <c r="I8179">
        <v>0</v>
      </c>
      <c r="J8179">
        <v>0</v>
      </c>
    </row>
    <row r="8180" spans="1:10" x14ac:dyDescent="0.25">
      <c r="A8180" s="42">
        <v>46275</v>
      </c>
      <c r="B8180">
        <v>10</v>
      </c>
      <c r="C8180" t="s">
        <v>966</v>
      </c>
      <c r="D8180" t="s">
        <v>963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 s="42">
        <v>46273</v>
      </c>
      <c r="B8181">
        <v>14</v>
      </c>
      <c r="C8181" t="s">
        <v>958</v>
      </c>
      <c r="D8181" t="s">
        <v>981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25">
      <c r="A8182" s="42">
        <v>46276</v>
      </c>
      <c r="B8182">
        <v>14</v>
      </c>
      <c r="C8182" t="s">
        <v>998</v>
      </c>
      <c r="D8182" t="s">
        <v>982</v>
      </c>
      <c r="E8182">
        <v>3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 s="42">
        <v>46267</v>
      </c>
      <c r="B8183">
        <v>11</v>
      </c>
      <c r="C8183" t="s">
        <v>958</v>
      </c>
      <c r="D8183" t="s">
        <v>967</v>
      </c>
      <c r="E8183">
        <v>220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 s="42">
        <v>46274</v>
      </c>
      <c r="B8184">
        <v>16</v>
      </c>
      <c r="C8184" t="s">
        <v>972</v>
      </c>
      <c r="D8184" t="s">
        <v>965</v>
      </c>
      <c r="E8184">
        <v>3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 s="42">
        <v>46274</v>
      </c>
      <c r="B8185">
        <v>12</v>
      </c>
      <c r="C8185" t="s">
        <v>962</v>
      </c>
      <c r="D8185" t="s">
        <v>975</v>
      </c>
      <c r="E8185">
        <v>6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25">
      <c r="A8186" s="42">
        <v>46267</v>
      </c>
      <c r="B8186">
        <v>16</v>
      </c>
      <c r="C8186" t="s">
        <v>964</v>
      </c>
      <c r="D8186" t="s">
        <v>977</v>
      </c>
      <c r="E8186">
        <v>2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 s="42">
        <v>46269</v>
      </c>
      <c r="B8187">
        <v>13</v>
      </c>
      <c r="C8187" t="s">
        <v>964</v>
      </c>
      <c r="D8187" t="s">
        <v>967</v>
      </c>
      <c r="E8187">
        <v>32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 s="42">
        <v>46274</v>
      </c>
      <c r="B8188">
        <v>16</v>
      </c>
      <c r="C8188" t="s">
        <v>978</v>
      </c>
      <c r="D8188" t="s">
        <v>976</v>
      </c>
      <c r="E8188">
        <v>1475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25">
      <c r="A8189" s="42">
        <v>46269</v>
      </c>
      <c r="B8189">
        <v>11</v>
      </c>
      <c r="C8189" t="s">
        <v>966</v>
      </c>
      <c r="D8189" t="s">
        <v>976</v>
      </c>
      <c r="E8189">
        <v>1222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25">
      <c r="A8190" s="42">
        <v>46273</v>
      </c>
      <c r="B8190">
        <v>11</v>
      </c>
      <c r="C8190" t="s">
        <v>960</v>
      </c>
      <c r="D8190" t="s">
        <v>967</v>
      </c>
      <c r="E8190">
        <v>246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5">
      <c r="A8191" s="42">
        <v>46269</v>
      </c>
      <c r="B8191">
        <v>12</v>
      </c>
      <c r="C8191" t="s">
        <v>962</v>
      </c>
      <c r="D8191" t="s">
        <v>976</v>
      </c>
      <c r="E8191">
        <v>338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25">
      <c r="A8192" s="42">
        <v>46276</v>
      </c>
      <c r="B8192">
        <v>9</v>
      </c>
      <c r="C8192" t="s">
        <v>964</v>
      </c>
      <c r="D8192" t="s">
        <v>970</v>
      </c>
      <c r="E8192">
        <v>16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 s="42">
        <v>46267</v>
      </c>
      <c r="B8193">
        <v>9</v>
      </c>
      <c r="C8193" t="s">
        <v>960</v>
      </c>
      <c r="D8193" t="s">
        <v>976</v>
      </c>
      <c r="E8193">
        <v>629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5">
      <c r="A8194" s="42">
        <v>46268</v>
      </c>
      <c r="B8194">
        <v>11</v>
      </c>
      <c r="C8194" t="s">
        <v>986</v>
      </c>
      <c r="D8194" t="s">
        <v>973</v>
      </c>
      <c r="E8194">
        <v>188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5">
      <c r="A8195" s="42">
        <v>46266</v>
      </c>
      <c r="B8195">
        <v>11</v>
      </c>
      <c r="C8195" t="s">
        <v>1085</v>
      </c>
      <c r="D8195" t="s">
        <v>980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25">
      <c r="A8196" s="42">
        <v>46273</v>
      </c>
      <c r="B8196">
        <v>17</v>
      </c>
      <c r="C8196" t="s">
        <v>1015</v>
      </c>
      <c r="D8196" t="s">
        <v>640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25">
      <c r="A8197" s="42">
        <v>46266</v>
      </c>
      <c r="B8197">
        <v>11</v>
      </c>
      <c r="C8197" t="s">
        <v>1001</v>
      </c>
      <c r="D8197" t="s">
        <v>980</v>
      </c>
      <c r="E8197">
        <v>1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25">
      <c r="A8198" s="42">
        <v>46274</v>
      </c>
      <c r="B8198">
        <v>17</v>
      </c>
      <c r="C8198" t="s">
        <v>968</v>
      </c>
      <c r="D8198" t="s">
        <v>982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25">
      <c r="A8199" s="42">
        <v>46269</v>
      </c>
      <c r="B8199">
        <v>14</v>
      </c>
      <c r="C8199" t="s">
        <v>986</v>
      </c>
      <c r="D8199" t="s">
        <v>959</v>
      </c>
      <c r="E8199">
        <v>38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25">
      <c r="A8200" s="42">
        <v>46275</v>
      </c>
      <c r="B8200">
        <v>14</v>
      </c>
      <c r="C8200" t="s">
        <v>1098</v>
      </c>
      <c r="D8200" t="s">
        <v>640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25">
      <c r="A8201" s="42">
        <v>46274</v>
      </c>
      <c r="B8201">
        <v>11</v>
      </c>
      <c r="C8201" t="s">
        <v>960</v>
      </c>
      <c r="D8201" t="s">
        <v>967</v>
      </c>
      <c r="E8201">
        <v>66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25">
      <c r="A8202" s="42">
        <v>46269</v>
      </c>
      <c r="B8202">
        <v>8</v>
      </c>
      <c r="C8202" t="s">
        <v>1098</v>
      </c>
      <c r="D8202" t="s">
        <v>981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25">
      <c r="A8203" s="42">
        <v>46267</v>
      </c>
      <c r="B8203">
        <v>9</v>
      </c>
      <c r="C8203" t="s">
        <v>1001</v>
      </c>
      <c r="D8203" t="s">
        <v>982</v>
      </c>
      <c r="E8203">
        <v>59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 s="42">
        <v>46266</v>
      </c>
      <c r="B8204">
        <v>14</v>
      </c>
      <c r="C8204" t="s">
        <v>1001</v>
      </c>
      <c r="D8204" t="s">
        <v>982</v>
      </c>
      <c r="E8204">
        <v>48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 s="42">
        <v>46276</v>
      </c>
      <c r="B8205">
        <v>9</v>
      </c>
      <c r="C8205" t="s">
        <v>986</v>
      </c>
      <c r="D8205" t="s">
        <v>976</v>
      </c>
      <c r="E8205">
        <v>1150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 s="42">
        <v>46276</v>
      </c>
      <c r="B8206">
        <v>13</v>
      </c>
      <c r="C8206" t="s">
        <v>962</v>
      </c>
      <c r="D8206" t="s">
        <v>977</v>
      </c>
      <c r="E8206">
        <v>6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 s="42">
        <v>46276</v>
      </c>
      <c r="B8207">
        <v>8</v>
      </c>
      <c r="C8207" t="s">
        <v>958</v>
      </c>
      <c r="D8207" t="s">
        <v>975</v>
      </c>
      <c r="E8207">
        <v>1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 s="42">
        <v>46266</v>
      </c>
      <c r="B8208">
        <v>9</v>
      </c>
      <c r="C8208" t="s">
        <v>999</v>
      </c>
      <c r="D8208" t="s">
        <v>965</v>
      </c>
      <c r="E8208">
        <v>14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 s="42">
        <v>46268</v>
      </c>
      <c r="B8209">
        <v>12</v>
      </c>
      <c r="C8209" t="s">
        <v>986</v>
      </c>
      <c r="D8209" t="s">
        <v>3</v>
      </c>
      <c r="E8209">
        <v>9</v>
      </c>
      <c r="F8209">
        <v>9</v>
      </c>
      <c r="G8209">
        <v>5</v>
      </c>
      <c r="H8209">
        <v>0</v>
      </c>
      <c r="I8209">
        <v>0</v>
      </c>
      <c r="J8209">
        <v>0</v>
      </c>
    </row>
    <row r="8210" spans="1:10" x14ac:dyDescent="0.25">
      <c r="A8210" s="42">
        <v>46276</v>
      </c>
      <c r="B8210">
        <v>11</v>
      </c>
      <c r="C8210" t="s">
        <v>1528</v>
      </c>
      <c r="D8210" t="s">
        <v>983</v>
      </c>
      <c r="E8210">
        <v>2</v>
      </c>
      <c r="F8210">
        <v>2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 s="42">
        <v>46267</v>
      </c>
      <c r="B8211">
        <v>10</v>
      </c>
      <c r="C8211" t="s">
        <v>1001</v>
      </c>
      <c r="D8211" t="s">
        <v>982</v>
      </c>
      <c r="E8211">
        <v>58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 s="42">
        <v>46266</v>
      </c>
      <c r="B8212">
        <v>9</v>
      </c>
      <c r="C8212" t="s">
        <v>999</v>
      </c>
      <c r="D8212" t="s">
        <v>976</v>
      </c>
      <c r="E8212">
        <v>241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 s="42">
        <v>46274</v>
      </c>
      <c r="B8213">
        <v>10</v>
      </c>
      <c r="C8213" t="s">
        <v>958</v>
      </c>
      <c r="D8213" t="s">
        <v>973</v>
      </c>
      <c r="E8213">
        <v>359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 s="42">
        <v>46275</v>
      </c>
      <c r="B8214">
        <v>13</v>
      </c>
      <c r="C8214" t="s">
        <v>1098</v>
      </c>
      <c r="D8214" t="s">
        <v>963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 s="42">
        <v>46275</v>
      </c>
      <c r="B8215">
        <v>10</v>
      </c>
      <c r="C8215" t="s">
        <v>986</v>
      </c>
      <c r="D8215" t="s">
        <v>965</v>
      </c>
      <c r="E8215">
        <v>26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 s="42">
        <v>46266</v>
      </c>
      <c r="B8216">
        <v>13</v>
      </c>
      <c r="C8216" t="s">
        <v>962</v>
      </c>
      <c r="D8216" t="s">
        <v>961</v>
      </c>
      <c r="E8216">
        <v>2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 s="42">
        <v>46266</v>
      </c>
      <c r="B8217">
        <v>9</v>
      </c>
      <c r="C8217" t="s">
        <v>1085</v>
      </c>
      <c r="D8217" t="s">
        <v>965</v>
      </c>
      <c r="E8217">
        <v>42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25">
      <c r="A8218" s="42">
        <v>46273</v>
      </c>
      <c r="B8218">
        <v>9</v>
      </c>
      <c r="C8218" t="s">
        <v>998</v>
      </c>
      <c r="D8218" t="s">
        <v>976</v>
      </c>
      <c r="E8218">
        <v>67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25">
      <c r="A8219" s="42">
        <v>46273</v>
      </c>
      <c r="B8219">
        <v>15</v>
      </c>
      <c r="C8219" t="s">
        <v>978</v>
      </c>
      <c r="D8219" t="s">
        <v>963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25">
      <c r="A8220" s="42">
        <v>46274</v>
      </c>
      <c r="B8220">
        <v>14</v>
      </c>
      <c r="C8220" t="s">
        <v>960</v>
      </c>
      <c r="D8220" t="s">
        <v>640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25">
      <c r="A8221" s="42">
        <v>46266</v>
      </c>
      <c r="B8221">
        <v>14</v>
      </c>
      <c r="C8221" t="s">
        <v>978</v>
      </c>
      <c r="D8221" t="s">
        <v>970</v>
      </c>
      <c r="E8221">
        <v>40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25">
      <c r="A8222" s="42">
        <v>46269</v>
      </c>
      <c r="B8222">
        <v>11</v>
      </c>
      <c r="C8222" t="s">
        <v>998</v>
      </c>
      <c r="D8222" t="s">
        <v>959</v>
      </c>
      <c r="E8222">
        <v>72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25">
      <c r="A8223" s="42">
        <v>46268</v>
      </c>
      <c r="B8223">
        <v>14</v>
      </c>
      <c r="C8223" t="s">
        <v>962</v>
      </c>
      <c r="D8223" t="s">
        <v>980</v>
      </c>
      <c r="E8223">
        <v>2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25">
      <c r="A8224" s="42">
        <v>46274</v>
      </c>
      <c r="B8224">
        <v>11</v>
      </c>
      <c r="C8224" t="s">
        <v>968</v>
      </c>
      <c r="D8224" t="s">
        <v>976</v>
      </c>
      <c r="E8224">
        <v>186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5">
      <c r="A8225" s="42">
        <v>46273</v>
      </c>
      <c r="B8225">
        <v>14</v>
      </c>
      <c r="C8225" t="s">
        <v>1000</v>
      </c>
      <c r="D8225" t="s">
        <v>640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25">
      <c r="A8226" s="42">
        <v>46268</v>
      </c>
      <c r="B8226">
        <v>8</v>
      </c>
      <c r="C8226" t="s">
        <v>978</v>
      </c>
      <c r="D8226" t="s">
        <v>973</v>
      </c>
      <c r="E8226">
        <v>104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25">
      <c r="A8227" s="42">
        <v>46273</v>
      </c>
      <c r="B8227">
        <v>16</v>
      </c>
      <c r="C8227" t="s">
        <v>958</v>
      </c>
      <c r="D8227" t="s">
        <v>959</v>
      </c>
      <c r="E8227">
        <v>104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 s="42">
        <v>46275</v>
      </c>
      <c r="B8228">
        <v>12</v>
      </c>
      <c r="C8228" t="s">
        <v>966</v>
      </c>
      <c r="D8228" t="s">
        <v>969</v>
      </c>
      <c r="E8228">
        <v>1</v>
      </c>
      <c r="F8228">
        <v>1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 s="42">
        <v>46275</v>
      </c>
      <c r="B8229">
        <v>15</v>
      </c>
      <c r="C8229" t="s">
        <v>986</v>
      </c>
      <c r="D8229" t="s">
        <v>977</v>
      </c>
      <c r="E8229">
        <v>13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 s="42">
        <v>46266</v>
      </c>
      <c r="B8230">
        <v>9</v>
      </c>
      <c r="C8230" t="s">
        <v>978</v>
      </c>
      <c r="D8230" t="s">
        <v>974</v>
      </c>
      <c r="E8230">
        <v>3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 s="42">
        <v>46276</v>
      </c>
      <c r="B8231">
        <v>8</v>
      </c>
      <c r="C8231" t="s">
        <v>978</v>
      </c>
      <c r="D8231" t="s">
        <v>965</v>
      </c>
      <c r="E8231">
        <v>58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 s="42">
        <v>46266</v>
      </c>
      <c r="B8232">
        <v>10</v>
      </c>
      <c r="C8232" t="s">
        <v>1085</v>
      </c>
      <c r="D8232" t="s">
        <v>976</v>
      </c>
      <c r="E8232">
        <v>190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 s="42">
        <v>46273</v>
      </c>
      <c r="B8233">
        <v>14</v>
      </c>
      <c r="C8233" t="s">
        <v>962</v>
      </c>
      <c r="D8233" t="s">
        <v>982</v>
      </c>
      <c r="E8233">
        <v>360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 s="42">
        <v>46274</v>
      </c>
      <c r="B8234">
        <v>9</v>
      </c>
      <c r="C8234" t="s">
        <v>964</v>
      </c>
      <c r="D8234" t="s">
        <v>975</v>
      </c>
      <c r="E8234">
        <v>8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 s="42">
        <v>46276</v>
      </c>
      <c r="B8235">
        <v>8</v>
      </c>
      <c r="C8235" t="s">
        <v>978</v>
      </c>
      <c r="D8235" t="s">
        <v>963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 s="42">
        <v>46269</v>
      </c>
      <c r="B8236">
        <v>14</v>
      </c>
      <c r="C8236" t="s">
        <v>964</v>
      </c>
      <c r="D8236" t="s">
        <v>3</v>
      </c>
      <c r="E8236">
        <v>44</v>
      </c>
      <c r="F8236">
        <v>44</v>
      </c>
      <c r="G8236">
        <v>27</v>
      </c>
      <c r="H8236">
        <v>12</v>
      </c>
      <c r="I8236">
        <v>0</v>
      </c>
      <c r="J8236">
        <v>0</v>
      </c>
    </row>
    <row r="8237" spans="1:10" x14ac:dyDescent="0.25">
      <c r="A8237" s="42">
        <v>46267</v>
      </c>
      <c r="B8237">
        <v>10</v>
      </c>
      <c r="C8237" t="s">
        <v>978</v>
      </c>
      <c r="D8237" t="s">
        <v>970</v>
      </c>
      <c r="E8237">
        <v>22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 s="42">
        <v>46273</v>
      </c>
      <c r="B8238">
        <v>11</v>
      </c>
      <c r="C8238" t="s">
        <v>966</v>
      </c>
      <c r="D8238" t="s">
        <v>971</v>
      </c>
      <c r="E8238">
        <v>17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 s="42">
        <v>46269</v>
      </c>
      <c r="B8239">
        <v>15</v>
      </c>
      <c r="C8239" t="s">
        <v>986</v>
      </c>
      <c r="D8239" t="s">
        <v>3</v>
      </c>
      <c r="E8239">
        <v>9</v>
      </c>
      <c r="F8239">
        <v>9</v>
      </c>
      <c r="G8239">
        <v>8</v>
      </c>
      <c r="H8239">
        <v>0</v>
      </c>
      <c r="I8239">
        <v>0</v>
      </c>
      <c r="J8239">
        <v>0</v>
      </c>
    </row>
    <row r="8240" spans="1:10" x14ac:dyDescent="0.25">
      <c r="A8240" s="42">
        <v>46266</v>
      </c>
      <c r="B8240">
        <v>13</v>
      </c>
      <c r="C8240" t="s">
        <v>962</v>
      </c>
      <c r="D8240" t="s">
        <v>982</v>
      </c>
      <c r="E8240">
        <v>154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 s="42">
        <v>46273</v>
      </c>
      <c r="B8241">
        <v>9</v>
      </c>
      <c r="C8241" t="s">
        <v>998</v>
      </c>
      <c r="D8241" t="s">
        <v>973</v>
      </c>
      <c r="E8241">
        <v>11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25">
      <c r="A8242" s="42">
        <v>46275</v>
      </c>
      <c r="B8242">
        <v>13</v>
      </c>
      <c r="C8242" t="s">
        <v>1098</v>
      </c>
      <c r="D8242" t="s">
        <v>977</v>
      </c>
      <c r="E8242">
        <v>4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25">
      <c r="A8243" s="42">
        <v>46276</v>
      </c>
      <c r="B8243">
        <v>14</v>
      </c>
      <c r="C8243" t="s">
        <v>960</v>
      </c>
      <c r="D8243" t="s">
        <v>965</v>
      </c>
      <c r="E8243">
        <v>40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25">
      <c r="A8244" s="42">
        <v>46276</v>
      </c>
      <c r="B8244">
        <v>12</v>
      </c>
      <c r="C8244" t="s">
        <v>960</v>
      </c>
      <c r="D8244" t="s">
        <v>975</v>
      </c>
      <c r="E8244">
        <v>1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25">
      <c r="A8245" s="42">
        <v>46268</v>
      </c>
      <c r="B8245">
        <v>11</v>
      </c>
      <c r="C8245" t="s">
        <v>978</v>
      </c>
      <c r="D8245" t="s">
        <v>980</v>
      </c>
      <c r="E8245">
        <v>4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25">
      <c r="A8246" s="42">
        <v>46266</v>
      </c>
      <c r="B8246">
        <v>8</v>
      </c>
      <c r="C8246" t="s">
        <v>986</v>
      </c>
      <c r="D8246" t="s">
        <v>975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25">
      <c r="A8247" s="42">
        <v>46275</v>
      </c>
      <c r="B8247">
        <v>12</v>
      </c>
      <c r="C8247" t="s">
        <v>966</v>
      </c>
      <c r="D8247" t="s">
        <v>959</v>
      </c>
      <c r="E8247">
        <v>196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25">
      <c r="A8248" s="42">
        <v>46275</v>
      </c>
      <c r="B8248">
        <v>15</v>
      </c>
      <c r="C8248" t="s">
        <v>986</v>
      </c>
      <c r="D8248" t="s">
        <v>965</v>
      </c>
      <c r="E8248">
        <v>79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25">
      <c r="A8249" s="42">
        <v>46267</v>
      </c>
      <c r="B8249">
        <v>9</v>
      </c>
      <c r="C8249" t="s">
        <v>1098</v>
      </c>
      <c r="D8249" t="s">
        <v>977</v>
      </c>
      <c r="E8249">
        <v>1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25">
      <c r="A8250" s="42">
        <v>46276</v>
      </c>
      <c r="B8250">
        <v>9</v>
      </c>
      <c r="C8250" t="s">
        <v>978</v>
      </c>
      <c r="D8250" t="s">
        <v>959</v>
      </c>
      <c r="E8250">
        <v>406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25">
      <c r="A8251" s="42">
        <v>46275</v>
      </c>
      <c r="B8251">
        <v>14</v>
      </c>
      <c r="C8251" t="s">
        <v>968</v>
      </c>
      <c r="D8251" t="s">
        <v>970</v>
      </c>
      <c r="E8251">
        <v>6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 s="42">
        <v>46268</v>
      </c>
      <c r="B8252">
        <v>13</v>
      </c>
      <c r="C8252" t="s">
        <v>958</v>
      </c>
      <c r="D8252" t="s">
        <v>970</v>
      </c>
      <c r="E8252">
        <v>4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 s="42">
        <v>46268</v>
      </c>
      <c r="B8253">
        <v>16</v>
      </c>
      <c r="C8253" t="s">
        <v>1098</v>
      </c>
      <c r="D8253" t="s">
        <v>963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 s="42">
        <v>46266</v>
      </c>
      <c r="B8254">
        <v>14</v>
      </c>
      <c r="C8254" t="s">
        <v>978</v>
      </c>
      <c r="D8254" t="s">
        <v>3</v>
      </c>
      <c r="E8254">
        <v>35</v>
      </c>
      <c r="F8254">
        <v>35</v>
      </c>
      <c r="G8254">
        <v>23</v>
      </c>
      <c r="H8254">
        <v>2</v>
      </c>
      <c r="I8254">
        <v>0</v>
      </c>
      <c r="J8254">
        <v>0</v>
      </c>
    </row>
    <row r="8255" spans="1:10" x14ac:dyDescent="0.25">
      <c r="A8255" s="42">
        <v>46269</v>
      </c>
      <c r="B8255">
        <v>9</v>
      </c>
      <c r="C8255" t="s">
        <v>958</v>
      </c>
      <c r="D8255" t="s">
        <v>961</v>
      </c>
      <c r="E8255">
        <v>3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 s="42">
        <v>46275</v>
      </c>
      <c r="B8256">
        <v>15</v>
      </c>
      <c r="C8256" t="s">
        <v>1098</v>
      </c>
      <c r="D8256" t="s">
        <v>975</v>
      </c>
      <c r="E8256">
        <v>1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 s="42">
        <v>46269</v>
      </c>
      <c r="B8257">
        <v>16</v>
      </c>
      <c r="C8257" t="s">
        <v>964</v>
      </c>
      <c r="D8257" t="s">
        <v>963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 s="42">
        <v>46276</v>
      </c>
      <c r="B8258">
        <v>8</v>
      </c>
      <c r="C8258" t="s">
        <v>958</v>
      </c>
      <c r="D8258" t="s">
        <v>963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 s="42">
        <v>46274</v>
      </c>
      <c r="B8259">
        <v>10</v>
      </c>
      <c r="C8259" t="s">
        <v>960</v>
      </c>
      <c r="D8259" t="s">
        <v>980</v>
      </c>
      <c r="E8259">
        <v>18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 s="42">
        <v>46275</v>
      </c>
      <c r="B8260">
        <v>16</v>
      </c>
      <c r="C8260" t="s">
        <v>958</v>
      </c>
      <c r="D8260" t="s">
        <v>3</v>
      </c>
      <c r="E8260">
        <v>38</v>
      </c>
      <c r="F8260">
        <v>38</v>
      </c>
      <c r="G8260">
        <v>27</v>
      </c>
      <c r="H8260">
        <v>6</v>
      </c>
      <c r="I8260">
        <v>1</v>
      </c>
      <c r="J8260">
        <v>0</v>
      </c>
    </row>
    <row r="8261" spans="1:10" x14ac:dyDescent="0.25">
      <c r="A8261" s="42">
        <v>46273</v>
      </c>
      <c r="B8261">
        <v>14</v>
      </c>
      <c r="C8261" t="s">
        <v>964</v>
      </c>
      <c r="D8261" t="s">
        <v>640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 s="42">
        <v>46266</v>
      </c>
      <c r="B8262">
        <v>8</v>
      </c>
      <c r="C8262" t="s">
        <v>972</v>
      </c>
      <c r="D8262" t="s">
        <v>959</v>
      </c>
      <c r="E8262">
        <v>7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 s="42">
        <v>46266</v>
      </c>
      <c r="B8263">
        <v>12</v>
      </c>
      <c r="C8263" t="s">
        <v>1085</v>
      </c>
      <c r="D8263" t="s">
        <v>983</v>
      </c>
      <c r="E8263">
        <v>5</v>
      </c>
      <c r="F8263">
        <v>5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 s="42">
        <v>46268</v>
      </c>
      <c r="B8264">
        <v>12</v>
      </c>
      <c r="C8264" t="s">
        <v>1098</v>
      </c>
      <c r="D8264" t="s">
        <v>971</v>
      </c>
      <c r="E8264">
        <v>12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 s="42">
        <v>46266</v>
      </c>
      <c r="B8265">
        <v>11</v>
      </c>
      <c r="C8265" t="s">
        <v>998</v>
      </c>
      <c r="D8265" t="s">
        <v>982</v>
      </c>
      <c r="E8265">
        <v>258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25">
      <c r="A8266" s="42">
        <v>46266</v>
      </c>
      <c r="B8266">
        <v>8</v>
      </c>
      <c r="C8266" t="s">
        <v>972</v>
      </c>
      <c r="D8266" t="s">
        <v>971</v>
      </c>
      <c r="E8266">
        <v>2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25">
      <c r="A8267" s="42">
        <v>46269</v>
      </c>
      <c r="B8267">
        <v>9</v>
      </c>
      <c r="C8267" t="s">
        <v>962</v>
      </c>
      <c r="D8267" t="s">
        <v>982</v>
      </c>
      <c r="E8267">
        <v>188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25">
      <c r="A8268" s="42">
        <v>46274</v>
      </c>
      <c r="B8268">
        <v>10</v>
      </c>
      <c r="C8268" t="s">
        <v>1000</v>
      </c>
      <c r="D8268" t="s">
        <v>959</v>
      </c>
      <c r="E8268">
        <v>52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25">
      <c r="A8269" s="42">
        <v>46268</v>
      </c>
      <c r="B8269">
        <v>9</v>
      </c>
      <c r="C8269" t="s">
        <v>958</v>
      </c>
      <c r="D8269" t="s">
        <v>980</v>
      </c>
      <c r="E8269">
        <v>7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25">
      <c r="A8270" s="42">
        <v>46269</v>
      </c>
      <c r="B8270">
        <v>10</v>
      </c>
      <c r="C8270" t="s">
        <v>978</v>
      </c>
      <c r="D8270" t="s">
        <v>959</v>
      </c>
      <c r="E8270">
        <v>109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5">
      <c r="A8271" s="42">
        <v>46267</v>
      </c>
      <c r="B8271">
        <v>14</v>
      </c>
      <c r="C8271" t="s">
        <v>964</v>
      </c>
      <c r="D8271" t="s">
        <v>973</v>
      </c>
      <c r="E8271">
        <v>693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25">
      <c r="A8272" s="42">
        <v>46275</v>
      </c>
      <c r="B8272">
        <v>8</v>
      </c>
      <c r="C8272" t="s">
        <v>964</v>
      </c>
      <c r="D8272" t="s">
        <v>965</v>
      </c>
      <c r="E8272">
        <v>63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25">
      <c r="A8273" s="42">
        <v>46268</v>
      </c>
      <c r="B8273">
        <v>14</v>
      </c>
      <c r="C8273" t="s">
        <v>964</v>
      </c>
      <c r="D8273" t="s">
        <v>976</v>
      </c>
      <c r="E8273">
        <v>1198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25">
      <c r="A8274" s="42">
        <v>46266</v>
      </c>
      <c r="B8274">
        <v>8</v>
      </c>
      <c r="C8274" t="s">
        <v>1001</v>
      </c>
      <c r="D8274" t="s">
        <v>3</v>
      </c>
      <c r="E8274">
        <v>2</v>
      </c>
      <c r="F8274">
        <v>2</v>
      </c>
      <c r="G8274">
        <v>2</v>
      </c>
      <c r="H8274">
        <v>0</v>
      </c>
      <c r="I8274">
        <v>0</v>
      </c>
      <c r="J8274">
        <v>0</v>
      </c>
    </row>
    <row r="8275" spans="1:10" x14ac:dyDescent="0.25">
      <c r="A8275" s="42">
        <v>46269</v>
      </c>
      <c r="B8275">
        <v>12</v>
      </c>
      <c r="C8275" t="s">
        <v>1098</v>
      </c>
      <c r="D8275" t="s">
        <v>963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 s="42">
        <v>46276</v>
      </c>
      <c r="B8276">
        <v>9</v>
      </c>
      <c r="C8276" t="s">
        <v>966</v>
      </c>
      <c r="D8276" t="s">
        <v>977</v>
      </c>
      <c r="E8276">
        <v>6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 s="42">
        <v>46276</v>
      </c>
      <c r="B8277">
        <v>9</v>
      </c>
      <c r="C8277" t="s">
        <v>998</v>
      </c>
      <c r="D8277" t="s">
        <v>3</v>
      </c>
      <c r="E8277">
        <v>1</v>
      </c>
      <c r="F8277">
        <v>1</v>
      </c>
      <c r="G8277">
        <v>1</v>
      </c>
      <c r="H8277">
        <v>0</v>
      </c>
      <c r="I8277">
        <v>0</v>
      </c>
      <c r="J8277">
        <v>0</v>
      </c>
    </row>
    <row r="8278" spans="1:10" x14ac:dyDescent="0.25">
      <c r="A8278" s="42">
        <v>46275</v>
      </c>
      <c r="B8278">
        <v>16</v>
      </c>
      <c r="C8278" t="s">
        <v>1098</v>
      </c>
      <c r="D8278" t="s">
        <v>965</v>
      </c>
      <c r="E8278">
        <v>13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 s="42">
        <v>46276</v>
      </c>
      <c r="B8279">
        <v>14</v>
      </c>
      <c r="C8279" t="s">
        <v>978</v>
      </c>
      <c r="D8279" t="s">
        <v>982</v>
      </c>
      <c r="E8279">
        <v>1097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 s="42">
        <v>46276</v>
      </c>
      <c r="B8280">
        <v>10</v>
      </c>
      <c r="C8280" t="s">
        <v>1098</v>
      </c>
      <c r="D8280" t="s">
        <v>965</v>
      </c>
      <c r="E8280">
        <v>11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 s="42">
        <v>46276</v>
      </c>
      <c r="B8281">
        <v>15</v>
      </c>
      <c r="C8281" t="s">
        <v>960</v>
      </c>
      <c r="D8281" t="s">
        <v>971</v>
      </c>
      <c r="E8281">
        <v>6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 s="42">
        <v>46274</v>
      </c>
      <c r="B8282">
        <v>11</v>
      </c>
      <c r="C8282" t="s">
        <v>978</v>
      </c>
      <c r="D8282" t="s">
        <v>983</v>
      </c>
      <c r="E8282">
        <v>1</v>
      </c>
      <c r="F8282">
        <v>1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 s="42">
        <v>46267</v>
      </c>
      <c r="B8283">
        <v>10</v>
      </c>
      <c r="C8283" t="s">
        <v>964</v>
      </c>
      <c r="D8283" t="s">
        <v>980</v>
      </c>
      <c r="E8283">
        <v>26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 s="42">
        <v>46273</v>
      </c>
      <c r="B8284">
        <v>14</v>
      </c>
      <c r="C8284" t="s">
        <v>1098</v>
      </c>
      <c r="D8284" t="s">
        <v>973</v>
      </c>
      <c r="E8284">
        <v>7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 s="42">
        <v>46267</v>
      </c>
      <c r="B8285">
        <v>8</v>
      </c>
      <c r="C8285" t="s">
        <v>1000</v>
      </c>
      <c r="D8285" t="s">
        <v>970</v>
      </c>
      <c r="E8285">
        <v>1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 s="42">
        <v>46268</v>
      </c>
      <c r="B8286">
        <v>11</v>
      </c>
      <c r="C8286" t="s">
        <v>972</v>
      </c>
      <c r="D8286" t="s">
        <v>971</v>
      </c>
      <c r="E8286">
        <v>5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 s="42">
        <v>46269</v>
      </c>
      <c r="B8287">
        <v>8</v>
      </c>
      <c r="C8287" t="s">
        <v>978</v>
      </c>
      <c r="D8287" t="s">
        <v>967</v>
      </c>
      <c r="E8287">
        <v>3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 s="42">
        <v>46275</v>
      </c>
      <c r="B8288">
        <v>11</v>
      </c>
      <c r="C8288" t="s">
        <v>1000</v>
      </c>
      <c r="D8288" t="s">
        <v>971</v>
      </c>
      <c r="E8288">
        <v>17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 s="42">
        <v>46275</v>
      </c>
      <c r="B8289">
        <v>8</v>
      </c>
      <c r="C8289" t="s">
        <v>1098</v>
      </c>
      <c r="D8289" t="s">
        <v>969</v>
      </c>
      <c r="E8289">
        <v>2</v>
      </c>
      <c r="F8289">
        <v>2</v>
      </c>
      <c r="G8289">
        <v>0</v>
      </c>
      <c r="H8289">
        <v>0</v>
      </c>
      <c r="I8289">
        <v>0</v>
      </c>
      <c r="J8289">
        <v>0</v>
      </c>
    </row>
    <row r="8290" spans="1:10" x14ac:dyDescent="0.25">
      <c r="A8290" s="42">
        <v>46268</v>
      </c>
      <c r="B8290">
        <v>15</v>
      </c>
      <c r="C8290" t="s">
        <v>962</v>
      </c>
      <c r="D8290" t="s">
        <v>970</v>
      </c>
      <c r="E8290">
        <v>8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25">
      <c r="A8291" s="42">
        <v>46268</v>
      </c>
      <c r="B8291">
        <v>10</v>
      </c>
      <c r="C8291" t="s">
        <v>1085</v>
      </c>
      <c r="D8291" t="s">
        <v>970</v>
      </c>
      <c r="E8291">
        <v>2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25">
      <c r="A8292" s="42">
        <v>46275</v>
      </c>
      <c r="B8292">
        <v>11</v>
      </c>
      <c r="C8292" t="s">
        <v>958</v>
      </c>
      <c r="D8292" t="s">
        <v>982</v>
      </c>
      <c r="E8292">
        <v>522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25">
      <c r="A8293" s="42">
        <v>46275</v>
      </c>
      <c r="B8293">
        <v>10</v>
      </c>
      <c r="C8293" t="s">
        <v>958</v>
      </c>
      <c r="D8293" t="s">
        <v>640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25">
      <c r="A8294" s="42">
        <v>46275</v>
      </c>
      <c r="B8294">
        <v>15</v>
      </c>
      <c r="C8294" t="s">
        <v>960</v>
      </c>
      <c r="D8294" t="s">
        <v>967</v>
      </c>
      <c r="E8294">
        <v>98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25">
      <c r="A8295" s="42">
        <v>46268</v>
      </c>
      <c r="B8295">
        <v>15</v>
      </c>
      <c r="C8295" t="s">
        <v>966</v>
      </c>
      <c r="D8295" t="s">
        <v>967</v>
      </c>
      <c r="E8295">
        <v>625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25">
      <c r="A8296" s="42">
        <v>46269</v>
      </c>
      <c r="B8296">
        <v>8</v>
      </c>
      <c r="C8296" t="s">
        <v>998</v>
      </c>
      <c r="D8296" t="s">
        <v>971</v>
      </c>
      <c r="E8296">
        <v>2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25">
      <c r="A8297" s="42">
        <v>46269</v>
      </c>
      <c r="B8297">
        <v>13</v>
      </c>
      <c r="C8297" t="s">
        <v>958</v>
      </c>
      <c r="D8297" t="s">
        <v>979</v>
      </c>
      <c r="E8297">
        <v>2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25">
      <c r="A8298" s="42">
        <v>46269</v>
      </c>
      <c r="B8298">
        <v>14</v>
      </c>
      <c r="C8298" t="s">
        <v>962</v>
      </c>
      <c r="D8298" t="s">
        <v>980</v>
      </c>
      <c r="E8298">
        <v>11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25">
      <c r="A8299" s="42">
        <v>46276</v>
      </c>
      <c r="B8299">
        <v>13</v>
      </c>
      <c r="C8299" t="s">
        <v>968</v>
      </c>
      <c r="D8299" t="s">
        <v>3</v>
      </c>
      <c r="E8299">
        <v>3</v>
      </c>
      <c r="F8299">
        <v>3</v>
      </c>
      <c r="G8299">
        <v>1</v>
      </c>
      <c r="H8299">
        <v>2</v>
      </c>
      <c r="I8299">
        <v>0</v>
      </c>
      <c r="J8299">
        <v>0</v>
      </c>
    </row>
    <row r="8300" spans="1:10" x14ac:dyDescent="0.25">
      <c r="A8300" s="42">
        <v>46269</v>
      </c>
      <c r="B8300">
        <v>14</v>
      </c>
      <c r="C8300" t="s">
        <v>972</v>
      </c>
      <c r="D8300" t="s">
        <v>967</v>
      </c>
      <c r="E8300">
        <v>73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 s="42">
        <v>46268</v>
      </c>
      <c r="B8301">
        <v>11</v>
      </c>
      <c r="C8301" t="s">
        <v>972</v>
      </c>
      <c r="D8301" t="s">
        <v>976</v>
      </c>
      <c r="E8301">
        <v>205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 s="42">
        <v>46266</v>
      </c>
      <c r="B8302">
        <v>9</v>
      </c>
      <c r="C8302" t="s">
        <v>998</v>
      </c>
      <c r="D8302" t="s">
        <v>973</v>
      </c>
      <c r="E8302">
        <v>22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 s="42">
        <v>46266</v>
      </c>
      <c r="B8303">
        <v>12</v>
      </c>
      <c r="C8303" t="s">
        <v>962</v>
      </c>
      <c r="D8303" t="s">
        <v>982</v>
      </c>
      <c r="E8303">
        <v>143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 s="42">
        <v>46275</v>
      </c>
      <c r="B8304">
        <v>8</v>
      </c>
      <c r="C8304" t="s">
        <v>1015</v>
      </c>
      <c r="D8304" t="s">
        <v>980</v>
      </c>
      <c r="E8304">
        <v>9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 s="42">
        <v>46275</v>
      </c>
      <c r="B8305">
        <v>11</v>
      </c>
      <c r="C8305" t="s">
        <v>966</v>
      </c>
      <c r="D8305" t="s">
        <v>967</v>
      </c>
      <c r="E8305">
        <v>381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 s="42">
        <v>46273</v>
      </c>
      <c r="B8306">
        <v>11</v>
      </c>
      <c r="C8306" t="s">
        <v>1098</v>
      </c>
      <c r="D8306" t="s">
        <v>973</v>
      </c>
      <c r="E8306">
        <v>73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 s="42">
        <v>46269</v>
      </c>
      <c r="B8307">
        <v>16</v>
      </c>
      <c r="C8307" t="s">
        <v>958</v>
      </c>
      <c r="D8307" t="s">
        <v>963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 s="42">
        <v>46275</v>
      </c>
      <c r="B8308">
        <v>9</v>
      </c>
      <c r="C8308" t="s">
        <v>960</v>
      </c>
      <c r="D8308" t="s">
        <v>961</v>
      </c>
      <c r="E8308">
        <v>2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 s="42">
        <v>46275</v>
      </c>
      <c r="B8309">
        <v>12</v>
      </c>
      <c r="C8309" t="s">
        <v>962</v>
      </c>
      <c r="D8309" t="s">
        <v>982</v>
      </c>
      <c r="E8309">
        <v>221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 s="42">
        <v>46267</v>
      </c>
      <c r="B8310">
        <v>11</v>
      </c>
      <c r="C8310" t="s">
        <v>962</v>
      </c>
      <c r="D8310" t="s">
        <v>980</v>
      </c>
      <c r="E8310">
        <v>2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 s="42">
        <v>46266</v>
      </c>
      <c r="B8311">
        <v>15</v>
      </c>
      <c r="C8311" t="s">
        <v>964</v>
      </c>
      <c r="D8311" t="s">
        <v>3</v>
      </c>
      <c r="E8311">
        <v>13</v>
      </c>
      <c r="F8311">
        <v>13</v>
      </c>
      <c r="G8311">
        <v>10</v>
      </c>
      <c r="H8311">
        <v>2</v>
      </c>
      <c r="I8311">
        <v>1</v>
      </c>
      <c r="J8311">
        <v>0</v>
      </c>
    </row>
    <row r="8312" spans="1:10" x14ac:dyDescent="0.25">
      <c r="A8312" s="42">
        <v>46268</v>
      </c>
      <c r="B8312">
        <v>11</v>
      </c>
      <c r="C8312" t="s">
        <v>978</v>
      </c>
      <c r="D8312" t="s">
        <v>965</v>
      </c>
      <c r="E8312">
        <v>63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 s="42">
        <v>46273</v>
      </c>
      <c r="B8313">
        <v>9</v>
      </c>
      <c r="C8313" t="s">
        <v>958</v>
      </c>
      <c r="D8313" t="s">
        <v>967</v>
      </c>
      <c r="E8313">
        <v>67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25">
      <c r="A8314" s="42">
        <v>46268</v>
      </c>
      <c r="B8314">
        <v>15</v>
      </c>
      <c r="C8314" t="s">
        <v>966</v>
      </c>
      <c r="D8314" t="s">
        <v>961</v>
      </c>
      <c r="E8314">
        <v>3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 x14ac:dyDescent="0.25">
      <c r="A8315" s="42">
        <v>46275</v>
      </c>
      <c r="B8315">
        <v>11</v>
      </c>
      <c r="C8315" t="s">
        <v>958</v>
      </c>
      <c r="D8315" t="s">
        <v>959</v>
      </c>
      <c r="E8315">
        <v>194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25">
      <c r="A8316" s="42">
        <v>46268</v>
      </c>
      <c r="B8316">
        <v>10</v>
      </c>
      <c r="C8316" t="s">
        <v>1001</v>
      </c>
      <c r="D8316" t="s">
        <v>976</v>
      </c>
      <c r="E8316">
        <v>7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25">
      <c r="A8317" s="42">
        <v>46267</v>
      </c>
      <c r="B8317">
        <v>8</v>
      </c>
      <c r="C8317" t="s">
        <v>1000</v>
      </c>
      <c r="D8317" t="s">
        <v>959</v>
      </c>
      <c r="E8317">
        <v>1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 x14ac:dyDescent="0.25">
      <c r="A8318" s="42">
        <v>46267</v>
      </c>
      <c r="B8318">
        <v>8</v>
      </c>
      <c r="C8318" t="s">
        <v>966</v>
      </c>
      <c r="D8318" t="s">
        <v>959</v>
      </c>
      <c r="E8318">
        <v>44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5">
      <c r="A8319" s="42">
        <v>46273</v>
      </c>
      <c r="B8319">
        <v>11</v>
      </c>
      <c r="C8319" t="s">
        <v>960</v>
      </c>
      <c r="D8319" t="s">
        <v>981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25">
      <c r="A8320" s="42">
        <v>46276</v>
      </c>
      <c r="B8320">
        <v>15</v>
      </c>
      <c r="C8320" t="s">
        <v>960</v>
      </c>
      <c r="D8320" t="s">
        <v>640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25">
      <c r="A8321" s="42">
        <v>46276</v>
      </c>
      <c r="B8321">
        <v>15</v>
      </c>
      <c r="C8321" t="s">
        <v>1528</v>
      </c>
      <c r="D8321" t="s">
        <v>963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5">
      <c r="A8322" s="42">
        <v>46269</v>
      </c>
      <c r="B8322">
        <v>14</v>
      </c>
      <c r="C8322" t="s">
        <v>962</v>
      </c>
      <c r="D8322" t="s">
        <v>961</v>
      </c>
      <c r="E8322">
        <v>4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25">
      <c r="A8323" s="42">
        <v>46267</v>
      </c>
      <c r="B8323">
        <v>9</v>
      </c>
      <c r="C8323" t="s">
        <v>958</v>
      </c>
      <c r="D8323" t="s">
        <v>959</v>
      </c>
      <c r="E8323">
        <v>78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 s="42">
        <v>46269</v>
      </c>
      <c r="B8324">
        <v>8</v>
      </c>
      <c r="C8324" t="s">
        <v>972</v>
      </c>
      <c r="D8324" t="s">
        <v>981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 s="42">
        <v>46275</v>
      </c>
      <c r="B8325">
        <v>8</v>
      </c>
      <c r="C8325" t="s">
        <v>972</v>
      </c>
      <c r="D8325" t="s">
        <v>965</v>
      </c>
      <c r="E8325">
        <v>3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 s="42">
        <v>46275</v>
      </c>
      <c r="B8326">
        <v>13</v>
      </c>
      <c r="C8326" t="s">
        <v>958</v>
      </c>
      <c r="D8326" t="s">
        <v>976</v>
      </c>
      <c r="E8326">
        <v>14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 s="42">
        <v>46269</v>
      </c>
      <c r="B8327">
        <v>8</v>
      </c>
      <c r="C8327" t="s">
        <v>958</v>
      </c>
      <c r="D8327" t="s">
        <v>965</v>
      </c>
      <c r="E8327">
        <v>57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 s="42">
        <v>46274</v>
      </c>
      <c r="B8328">
        <v>14</v>
      </c>
      <c r="C8328" t="s">
        <v>1015</v>
      </c>
      <c r="D8328" t="s">
        <v>959</v>
      </c>
      <c r="E8328">
        <v>254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 s="42">
        <v>46267</v>
      </c>
      <c r="B8329">
        <v>13</v>
      </c>
      <c r="C8329" t="s">
        <v>986</v>
      </c>
      <c r="D8329" t="s">
        <v>963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 s="42">
        <v>46274</v>
      </c>
      <c r="B8330">
        <v>10</v>
      </c>
      <c r="C8330" t="s">
        <v>998</v>
      </c>
      <c r="D8330" t="s">
        <v>975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 s="42">
        <v>46268</v>
      </c>
      <c r="B8331">
        <v>8</v>
      </c>
      <c r="C8331" t="s">
        <v>1001</v>
      </c>
      <c r="D8331" t="s">
        <v>3</v>
      </c>
      <c r="E8331">
        <v>8</v>
      </c>
      <c r="F8331">
        <v>8</v>
      </c>
      <c r="G8331">
        <v>4</v>
      </c>
      <c r="H8331">
        <v>4</v>
      </c>
      <c r="I8331">
        <v>1</v>
      </c>
      <c r="J8331">
        <v>0</v>
      </c>
    </row>
    <row r="8332" spans="1:10" x14ac:dyDescent="0.25">
      <c r="A8332" s="42">
        <v>46269</v>
      </c>
      <c r="B8332">
        <v>9</v>
      </c>
      <c r="C8332" t="s">
        <v>962</v>
      </c>
      <c r="D8332" t="s">
        <v>971</v>
      </c>
      <c r="E8332">
        <v>4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 s="42">
        <v>46275</v>
      </c>
      <c r="B8333">
        <v>13</v>
      </c>
      <c r="C8333" t="s">
        <v>966</v>
      </c>
      <c r="D8333" t="s">
        <v>976</v>
      </c>
      <c r="E8333">
        <v>11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 s="42">
        <v>46267</v>
      </c>
      <c r="B8334">
        <v>10</v>
      </c>
      <c r="C8334" t="s">
        <v>999</v>
      </c>
      <c r="D8334" t="s">
        <v>963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 s="42">
        <v>46268</v>
      </c>
      <c r="B8335">
        <v>12</v>
      </c>
      <c r="C8335" t="s">
        <v>962</v>
      </c>
      <c r="D8335" t="s">
        <v>963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 s="42">
        <v>46269</v>
      </c>
      <c r="B8336">
        <v>11</v>
      </c>
      <c r="C8336" t="s">
        <v>1098</v>
      </c>
      <c r="D8336" t="s">
        <v>965</v>
      </c>
      <c r="E8336">
        <v>20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 s="42">
        <v>46266</v>
      </c>
      <c r="B8337">
        <v>16</v>
      </c>
      <c r="C8337" t="s">
        <v>986</v>
      </c>
      <c r="D8337" t="s">
        <v>969</v>
      </c>
      <c r="E8337">
        <v>1</v>
      </c>
      <c r="F8337">
        <v>1</v>
      </c>
      <c r="G8337">
        <v>0</v>
      </c>
      <c r="H8337">
        <v>0</v>
      </c>
      <c r="I8337">
        <v>0</v>
      </c>
      <c r="J8337">
        <v>0</v>
      </c>
    </row>
    <row r="8338" spans="1:10" x14ac:dyDescent="0.25">
      <c r="A8338" s="42">
        <v>46276</v>
      </c>
      <c r="B8338">
        <v>16</v>
      </c>
      <c r="C8338" t="s">
        <v>1015</v>
      </c>
      <c r="D8338" t="s">
        <v>973</v>
      </c>
      <c r="E8338">
        <v>176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25">
      <c r="A8339" s="42">
        <v>46268</v>
      </c>
      <c r="B8339">
        <v>14</v>
      </c>
      <c r="C8339" t="s">
        <v>958</v>
      </c>
      <c r="D8339" t="s">
        <v>977</v>
      </c>
      <c r="E8339">
        <v>18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 x14ac:dyDescent="0.25">
      <c r="A8340" s="42">
        <v>46274</v>
      </c>
      <c r="B8340">
        <v>10</v>
      </c>
      <c r="C8340" t="s">
        <v>1098</v>
      </c>
      <c r="D8340" t="s">
        <v>640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 x14ac:dyDescent="0.25">
      <c r="A8341" s="42">
        <v>46275</v>
      </c>
      <c r="B8341">
        <v>8</v>
      </c>
      <c r="C8341" t="s">
        <v>962</v>
      </c>
      <c r="D8341" t="s">
        <v>3</v>
      </c>
      <c r="E8341">
        <v>17</v>
      </c>
      <c r="F8341">
        <v>17</v>
      </c>
      <c r="G8341">
        <v>12</v>
      </c>
      <c r="H8341">
        <v>0</v>
      </c>
      <c r="I8341">
        <v>0</v>
      </c>
      <c r="J8341">
        <v>0</v>
      </c>
    </row>
    <row r="8342" spans="1:10" x14ac:dyDescent="0.25">
      <c r="A8342" s="42">
        <v>46269</v>
      </c>
      <c r="B8342">
        <v>13</v>
      </c>
      <c r="C8342" t="s">
        <v>958</v>
      </c>
      <c r="D8342" t="s">
        <v>980</v>
      </c>
      <c r="E8342">
        <v>1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25">
      <c r="A8343" s="42">
        <v>46273</v>
      </c>
      <c r="B8343">
        <v>12</v>
      </c>
      <c r="C8343" t="s">
        <v>958</v>
      </c>
      <c r="D8343" t="s">
        <v>970</v>
      </c>
      <c r="E8343">
        <v>23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25">
      <c r="A8344" s="42">
        <v>46273</v>
      </c>
      <c r="B8344">
        <v>14</v>
      </c>
      <c r="C8344" t="s">
        <v>964</v>
      </c>
      <c r="D8344" t="s">
        <v>981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5">
      <c r="A8345" s="42">
        <v>46269</v>
      </c>
      <c r="B8345">
        <v>14</v>
      </c>
      <c r="C8345" t="s">
        <v>964</v>
      </c>
      <c r="D8345" t="s">
        <v>979</v>
      </c>
      <c r="E8345">
        <v>15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5">
      <c r="A8346" s="42">
        <v>46266</v>
      </c>
      <c r="B8346">
        <v>16</v>
      </c>
      <c r="C8346" t="s">
        <v>958</v>
      </c>
      <c r="D8346" t="s">
        <v>3</v>
      </c>
      <c r="E8346">
        <v>14</v>
      </c>
      <c r="F8346">
        <v>14</v>
      </c>
      <c r="G8346">
        <v>9</v>
      </c>
      <c r="H8346">
        <v>4</v>
      </c>
      <c r="I8346">
        <v>0</v>
      </c>
      <c r="J8346">
        <v>0</v>
      </c>
    </row>
    <row r="8347" spans="1:10" x14ac:dyDescent="0.25">
      <c r="A8347" s="42">
        <v>46273</v>
      </c>
      <c r="B8347">
        <v>11</v>
      </c>
      <c r="C8347" t="s">
        <v>962</v>
      </c>
      <c r="D8347" t="s">
        <v>982</v>
      </c>
      <c r="E8347">
        <v>161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 s="42">
        <v>46273</v>
      </c>
      <c r="B8348">
        <v>14</v>
      </c>
      <c r="C8348" t="s">
        <v>1098</v>
      </c>
      <c r="D8348" t="s">
        <v>970</v>
      </c>
      <c r="E8348">
        <v>1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 s="42">
        <v>46275</v>
      </c>
      <c r="B8349">
        <v>14</v>
      </c>
      <c r="C8349" t="s">
        <v>998</v>
      </c>
      <c r="D8349" t="s">
        <v>640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 s="42">
        <v>46268</v>
      </c>
      <c r="B8350">
        <v>15</v>
      </c>
      <c r="C8350" t="s">
        <v>986</v>
      </c>
      <c r="D8350" t="s">
        <v>963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 s="42">
        <v>46269</v>
      </c>
      <c r="B8351">
        <v>14</v>
      </c>
      <c r="C8351" t="s">
        <v>1000</v>
      </c>
      <c r="D8351" t="s">
        <v>959</v>
      </c>
      <c r="E8351">
        <v>5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 s="42">
        <v>46267</v>
      </c>
      <c r="B8352">
        <v>10</v>
      </c>
      <c r="C8352" t="s">
        <v>1001</v>
      </c>
      <c r="D8352" t="s">
        <v>976</v>
      </c>
      <c r="E8352">
        <v>135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 s="42">
        <v>46273</v>
      </c>
      <c r="B8353">
        <v>11</v>
      </c>
      <c r="C8353" t="s">
        <v>962</v>
      </c>
      <c r="D8353" t="s">
        <v>965</v>
      </c>
      <c r="E8353">
        <v>26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 s="42">
        <v>46266</v>
      </c>
      <c r="B8354">
        <v>14</v>
      </c>
      <c r="C8354" t="s">
        <v>1098</v>
      </c>
      <c r="D8354" t="s">
        <v>3</v>
      </c>
      <c r="E8354">
        <v>6</v>
      </c>
      <c r="F8354">
        <v>6</v>
      </c>
      <c r="G8354">
        <v>2</v>
      </c>
      <c r="H8354">
        <v>4</v>
      </c>
      <c r="I8354">
        <v>0</v>
      </c>
      <c r="J8354">
        <v>0</v>
      </c>
    </row>
    <row r="8355" spans="1:10" x14ac:dyDescent="0.25">
      <c r="A8355" s="42">
        <v>46269</v>
      </c>
      <c r="B8355">
        <v>11</v>
      </c>
      <c r="C8355" t="s">
        <v>998</v>
      </c>
      <c r="D8355" t="s">
        <v>980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 s="42">
        <v>46268</v>
      </c>
      <c r="B8356">
        <v>12</v>
      </c>
      <c r="C8356" t="s">
        <v>986</v>
      </c>
      <c r="D8356" t="s">
        <v>640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 s="42">
        <v>46267</v>
      </c>
      <c r="B8357">
        <v>11</v>
      </c>
      <c r="C8357" t="s">
        <v>1098</v>
      </c>
      <c r="D8357" t="s">
        <v>977</v>
      </c>
      <c r="E8357">
        <v>4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 s="42">
        <v>46266</v>
      </c>
      <c r="B8358">
        <v>15</v>
      </c>
      <c r="C8358" t="s">
        <v>962</v>
      </c>
      <c r="D8358" t="s">
        <v>965</v>
      </c>
      <c r="E8358">
        <v>66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 s="42">
        <v>46273</v>
      </c>
      <c r="B8359">
        <v>15</v>
      </c>
      <c r="C8359" t="s">
        <v>972</v>
      </c>
      <c r="D8359" t="s">
        <v>969</v>
      </c>
      <c r="E8359">
        <v>1</v>
      </c>
      <c r="F8359">
        <v>1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 s="42">
        <v>46276</v>
      </c>
      <c r="B8360">
        <v>9</v>
      </c>
      <c r="C8360" t="s">
        <v>1098</v>
      </c>
      <c r="D8360" t="s">
        <v>976</v>
      </c>
      <c r="E8360">
        <v>130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 s="42">
        <v>46267</v>
      </c>
      <c r="B8361">
        <v>9</v>
      </c>
      <c r="C8361" t="s">
        <v>1098</v>
      </c>
      <c r="D8361" t="s">
        <v>982</v>
      </c>
      <c r="E8361">
        <v>223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5">
      <c r="A8362" s="42">
        <v>46267</v>
      </c>
      <c r="B8362">
        <v>11</v>
      </c>
      <c r="C8362" t="s">
        <v>1085</v>
      </c>
      <c r="D8362" t="s">
        <v>640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25">
      <c r="A8363" s="42">
        <v>46267</v>
      </c>
      <c r="B8363">
        <v>12</v>
      </c>
      <c r="C8363" t="s">
        <v>962</v>
      </c>
      <c r="D8363" t="s">
        <v>965</v>
      </c>
      <c r="E8363">
        <v>23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25">
      <c r="A8364" s="42">
        <v>46273</v>
      </c>
      <c r="B8364">
        <v>9</v>
      </c>
      <c r="C8364" t="s">
        <v>978</v>
      </c>
      <c r="D8364" t="s">
        <v>961</v>
      </c>
      <c r="E8364">
        <v>2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25">
      <c r="A8365" s="42">
        <v>46267</v>
      </c>
      <c r="B8365">
        <v>8</v>
      </c>
      <c r="C8365" t="s">
        <v>1000</v>
      </c>
      <c r="D8365" t="s">
        <v>981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25">
      <c r="A8366" s="42">
        <v>46273</v>
      </c>
      <c r="B8366">
        <v>11</v>
      </c>
      <c r="C8366" t="s">
        <v>1098</v>
      </c>
      <c r="D8366" t="s">
        <v>640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25">
      <c r="A8367" s="42">
        <v>46268</v>
      </c>
      <c r="B8367">
        <v>8</v>
      </c>
      <c r="C8367" t="s">
        <v>964</v>
      </c>
      <c r="D8367" t="s">
        <v>967</v>
      </c>
      <c r="E8367">
        <v>323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5">
      <c r="A8368" s="42">
        <v>46273</v>
      </c>
      <c r="B8368">
        <v>12</v>
      </c>
      <c r="C8368" t="s">
        <v>986</v>
      </c>
      <c r="D8368" t="s">
        <v>640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25">
      <c r="A8369" s="42">
        <v>46267</v>
      </c>
      <c r="B8369">
        <v>10</v>
      </c>
      <c r="C8369" t="s">
        <v>986</v>
      </c>
      <c r="D8369" t="s">
        <v>980</v>
      </c>
      <c r="E8369">
        <v>3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25">
      <c r="A8370" s="42">
        <v>46275</v>
      </c>
      <c r="B8370">
        <v>11</v>
      </c>
      <c r="C8370" t="s">
        <v>960</v>
      </c>
      <c r="D8370" t="s">
        <v>959</v>
      </c>
      <c r="E8370">
        <v>72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25">
      <c r="A8371" s="42">
        <v>46276</v>
      </c>
      <c r="B8371">
        <v>13</v>
      </c>
      <c r="C8371" t="s">
        <v>1015</v>
      </c>
      <c r="D8371" t="s">
        <v>976</v>
      </c>
      <c r="E8371">
        <v>435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 s="42">
        <v>46273</v>
      </c>
      <c r="B8372">
        <v>10</v>
      </c>
      <c r="C8372" t="s">
        <v>998</v>
      </c>
      <c r="D8372" t="s">
        <v>971</v>
      </c>
      <c r="E8372">
        <v>84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 s="42">
        <v>46273</v>
      </c>
      <c r="B8373">
        <v>9</v>
      </c>
      <c r="C8373" t="s">
        <v>958</v>
      </c>
      <c r="D8373" t="s">
        <v>971</v>
      </c>
      <c r="E8373">
        <v>21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 s="42">
        <v>46267</v>
      </c>
      <c r="B8374">
        <v>10</v>
      </c>
      <c r="C8374" t="s">
        <v>1001</v>
      </c>
      <c r="D8374" t="s">
        <v>977</v>
      </c>
      <c r="E8374">
        <v>3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 s="42">
        <v>46268</v>
      </c>
      <c r="B8375">
        <v>11</v>
      </c>
      <c r="C8375" t="s">
        <v>978</v>
      </c>
      <c r="D8375" t="s">
        <v>975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 s="42">
        <v>46273</v>
      </c>
      <c r="B8376">
        <v>14</v>
      </c>
      <c r="C8376" t="s">
        <v>962</v>
      </c>
      <c r="D8376" t="s">
        <v>965</v>
      </c>
      <c r="E8376">
        <v>42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 s="42">
        <v>46276</v>
      </c>
      <c r="B8377">
        <v>11</v>
      </c>
      <c r="C8377" t="s">
        <v>972</v>
      </c>
      <c r="D8377" t="s">
        <v>983</v>
      </c>
      <c r="E8377">
        <v>1</v>
      </c>
      <c r="F8377">
        <v>1</v>
      </c>
      <c r="G8377">
        <v>0</v>
      </c>
      <c r="H8377">
        <v>0</v>
      </c>
      <c r="I8377">
        <v>0</v>
      </c>
      <c r="J8377">
        <v>0</v>
      </c>
    </row>
    <row r="8378" spans="1:10" x14ac:dyDescent="0.25">
      <c r="A8378" s="42">
        <v>46275</v>
      </c>
      <c r="B8378">
        <v>8</v>
      </c>
      <c r="C8378" t="s">
        <v>966</v>
      </c>
      <c r="D8378" t="s">
        <v>970</v>
      </c>
      <c r="E8378">
        <v>16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 s="42">
        <v>46269</v>
      </c>
      <c r="B8379">
        <v>11</v>
      </c>
      <c r="C8379" t="s">
        <v>986</v>
      </c>
      <c r="D8379" t="s">
        <v>979</v>
      </c>
      <c r="E8379">
        <v>23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 s="42">
        <v>46266</v>
      </c>
      <c r="B8380">
        <v>13</v>
      </c>
      <c r="C8380" t="s">
        <v>978</v>
      </c>
      <c r="D8380" t="s">
        <v>979</v>
      </c>
      <c r="E8380">
        <v>3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5">
      <c r="A8381" s="42">
        <v>46275</v>
      </c>
      <c r="B8381">
        <v>15</v>
      </c>
      <c r="C8381" t="s">
        <v>1098</v>
      </c>
      <c r="D8381" t="s">
        <v>3</v>
      </c>
      <c r="E8381">
        <v>4</v>
      </c>
      <c r="F8381">
        <v>4</v>
      </c>
      <c r="G8381">
        <v>2</v>
      </c>
      <c r="H8381">
        <v>2</v>
      </c>
      <c r="I8381">
        <v>0</v>
      </c>
      <c r="J8381">
        <v>0</v>
      </c>
    </row>
    <row r="8382" spans="1:10" x14ac:dyDescent="0.25">
      <c r="A8382" s="42">
        <v>46273</v>
      </c>
      <c r="B8382">
        <v>8</v>
      </c>
      <c r="C8382" t="s">
        <v>986</v>
      </c>
      <c r="D8382" t="s">
        <v>640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5">
      <c r="A8383" s="42">
        <v>46274</v>
      </c>
      <c r="B8383">
        <v>12</v>
      </c>
      <c r="C8383" t="s">
        <v>958</v>
      </c>
      <c r="D8383" t="s">
        <v>3</v>
      </c>
      <c r="E8383">
        <v>41</v>
      </c>
      <c r="F8383">
        <v>41</v>
      </c>
      <c r="G8383">
        <v>30</v>
      </c>
      <c r="H8383">
        <v>4</v>
      </c>
      <c r="I8383">
        <v>0</v>
      </c>
      <c r="J8383">
        <v>0</v>
      </c>
    </row>
    <row r="8384" spans="1:10" x14ac:dyDescent="0.25">
      <c r="A8384" s="42">
        <v>46275</v>
      </c>
      <c r="B8384">
        <v>14</v>
      </c>
      <c r="C8384" t="s">
        <v>968</v>
      </c>
      <c r="D8384" t="s">
        <v>973</v>
      </c>
      <c r="E8384">
        <v>60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5">
      <c r="A8385" s="42">
        <v>46267</v>
      </c>
      <c r="B8385">
        <v>8</v>
      </c>
      <c r="C8385" t="s">
        <v>972</v>
      </c>
      <c r="D8385" t="s">
        <v>969</v>
      </c>
      <c r="E8385">
        <v>1</v>
      </c>
      <c r="F8385">
        <v>1</v>
      </c>
      <c r="G8385">
        <v>0</v>
      </c>
      <c r="H8385">
        <v>0</v>
      </c>
      <c r="I8385">
        <v>0</v>
      </c>
      <c r="J8385">
        <v>0</v>
      </c>
    </row>
    <row r="8386" spans="1:10" x14ac:dyDescent="0.25">
      <c r="A8386" s="42">
        <v>46273</v>
      </c>
      <c r="B8386">
        <v>15</v>
      </c>
      <c r="C8386" t="s">
        <v>986</v>
      </c>
      <c r="D8386" t="s">
        <v>970</v>
      </c>
      <c r="E8386">
        <v>30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 x14ac:dyDescent="0.25">
      <c r="A8387" s="42">
        <v>46274</v>
      </c>
      <c r="B8387">
        <v>16</v>
      </c>
      <c r="C8387" t="s">
        <v>962</v>
      </c>
      <c r="D8387" t="s">
        <v>970</v>
      </c>
      <c r="E8387">
        <v>34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25">
      <c r="A8388" s="42">
        <v>46274</v>
      </c>
      <c r="B8388">
        <v>8</v>
      </c>
      <c r="C8388" t="s">
        <v>1098</v>
      </c>
      <c r="D8388" t="s">
        <v>977</v>
      </c>
      <c r="E8388">
        <v>1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25">
      <c r="A8389" s="42">
        <v>46269</v>
      </c>
      <c r="B8389">
        <v>14</v>
      </c>
      <c r="C8389" t="s">
        <v>964</v>
      </c>
      <c r="D8389" t="s">
        <v>965</v>
      </c>
      <c r="E8389">
        <v>249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25">
      <c r="A8390" s="42">
        <v>46273</v>
      </c>
      <c r="B8390">
        <v>17</v>
      </c>
      <c r="C8390" t="s">
        <v>978</v>
      </c>
      <c r="D8390" t="s">
        <v>982</v>
      </c>
      <c r="E8390">
        <v>5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25">
      <c r="A8391" s="42">
        <v>46274</v>
      </c>
      <c r="B8391">
        <v>12</v>
      </c>
      <c r="C8391" t="s">
        <v>964</v>
      </c>
      <c r="D8391" t="s">
        <v>979</v>
      </c>
      <c r="E8391">
        <v>23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25">
      <c r="A8392" s="42">
        <v>46273</v>
      </c>
      <c r="B8392">
        <v>9</v>
      </c>
      <c r="C8392" t="s">
        <v>1098</v>
      </c>
      <c r="D8392" t="s">
        <v>980</v>
      </c>
      <c r="E8392">
        <v>2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25">
      <c r="A8393" s="42">
        <v>46275</v>
      </c>
      <c r="B8393">
        <v>11</v>
      </c>
      <c r="C8393" t="s">
        <v>978</v>
      </c>
      <c r="D8393" t="s">
        <v>969</v>
      </c>
      <c r="E8393">
        <v>1</v>
      </c>
      <c r="F8393">
        <v>1</v>
      </c>
      <c r="G8393">
        <v>0</v>
      </c>
      <c r="H8393">
        <v>0</v>
      </c>
      <c r="I8393">
        <v>0</v>
      </c>
      <c r="J8393">
        <v>0</v>
      </c>
    </row>
    <row r="8394" spans="1:10" x14ac:dyDescent="0.25">
      <c r="A8394" s="42">
        <v>46269</v>
      </c>
      <c r="B8394">
        <v>11</v>
      </c>
      <c r="C8394" t="s">
        <v>986</v>
      </c>
      <c r="D8394" t="s">
        <v>965</v>
      </c>
      <c r="E8394">
        <v>59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25">
      <c r="A8395" s="42">
        <v>46268</v>
      </c>
      <c r="B8395">
        <v>15</v>
      </c>
      <c r="C8395" t="s">
        <v>972</v>
      </c>
      <c r="D8395" t="s">
        <v>969</v>
      </c>
      <c r="E8395">
        <v>5</v>
      </c>
      <c r="F8395">
        <v>5</v>
      </c>
      <c r="G8395">
        <v>0</v>
      </c>
      <c r="H8395">
        <v>0</v>
      </c>
      <c r="I8395">
        <v>0</v>
      </c>
      <c r="J8395">
        <v>0</v>
      </c>
    </row>
    <row r="8396" spans="1:10" x14ac:dyDescent="0.25">
      <c r="A8396" s="42">
        <v>46266</v>
      </c>
      <c r="B8396">
        <v>10</v>
      </c>
      <c r="C8396" t="s">
        <v>1000</v>
      </c>
      <c r="D8396" t="s">
        <v>982</v>
      </c>
      <c r="E8396">
        <v>149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25">
      <c r="A8397" s="42">
        <v>46269</v>
      </c>
      <c r="B8397">
        <v>12</v>
      </c>
      <c r="C8397" t="s">
        <v>1015</v>
      </c>
      <c r="D8397" t="s">
        <v>959</v>
      </c>
      <c r="E8397">
        <v>8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5">
      <c r="A8398" s="42">
        <v>46266</v>
      </c>
      <c r="B8398">
        <v>9</v>
      </c>
      <c r="C8398" t="s">
        <v>999</v>
      </c>
      <c r="D8398" t="s">
        <v>640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 s="42">
        <v>46273</v>
      </c>
      <c r="B8399">
        <v>15</v>
      </c>
      <c r="C8399" t="s">
        <v>1098</v>
      </c>
      <c r="D8399" t="s">
        <v>979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25">
      <c r="A8400" s="42">
        <v>46268</v>
      </c>
      <c r="B8400">
        <v>11</v>
      </c>
      <c r="C8400" t="s">
        <v>972</v>
      </c>
      <c r="D8400" t="s">
        <v>965</v>
      </c>
      <c r="E8400">
        <v>28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25">
      <c r="A8401" s="42">
        <v>46266</v>
      </c>
      <c r="B8401">
        <v>14</v>
      </c>
      <c r="C8401" t="s">
        <v>966</v>
      </c>
      <c r="D8401" t="s">
        <v>961</v>
      </c>
      <c r="E8401">
        <v>8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 s="42">
        <v>46275</v>
      </c>
      <c r="B8402">
        <v>15</v>
      </c>
      <c r="C8402" t="s">
        <v>958</v>
      </c>
      <c r="D8402" t="s">
        <v>959</v>
      </c>
      <c r="E8402">
        <v>192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 s="42">
        <v>46276</v>
      </c>
      <c r="B8403">
        <v>14</v>
      </c>
      <c r="C8403" t="s">
        <v>998</v>
      </c>
      <c r="D8403" t="s">
        <v>970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 s="42">
        <v>46268</v>
      </c>
      <c r="B8404">
        <v>15</v>
      </c>
      <c r="C8404" t="s">
        <v>962</v>
      </c>
      <c r="D8404" t="s">
        <v>980</v>
      </c>
      <c r="E8404">
        <v>3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25">
      <c r="A8405" s="42">
        <v>46268</v>
      </c>
      <c r="B8405">
        <v>12</v>
      </c>
      <c r="C8405" t="s">
        <v>972</v>
      </c>
      <c r="D8405" t="s">
        <v>961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25">
      <c r="A8406" s="42">
        <v>46275</v>
      </c>
      <c r="B8406">
        <v>9</v>
      </c>
      <c r="C8406" t="s">
        <v>1015</v>
      </c>
      <c r="D8406" t="s">
        <v>959</v>
      </c>
      <c r="E8406">
        <v>227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25">
      <c r="A8407" s="42">
        <v>46275</v>
      </c>
      <c r="B8407">
        <v>13</v>
      </c>
      <c r="C8407" t="s">
        <v>958</v>
      </c>
      <c r="D8407" t="s">
        <v>970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25">
      <c r="A8408" s="42">
        <v>46275</v>
      </c>
      <c r="B8408">
        <v>9</v>
      </c>
      <c r="C8408" t="s">
        <v>998</v>
      </c>
      <c r="D8408" t="s">
        <v>973</v>
      </c>
      <c r="E8408">
        <v>5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25">
      <c r="A8409" s="42">
        <v>46273</v>
      </c>
      <c r="B8409">
        <v>10</v>
      </c>
      <c r="C8409" t="s">
        <v>964</v>
      </c>
      <c r="D8409" t="s">
        <v>981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25">
      <c r="A8410" s="42">
        <v>46268</v>
      </c>
      <c r="B8410">
        <v>11</v>
      </c>
      <c r="C8410" t="s">
        <v>1098</v>
      </c>
      <c r="D8410" t="s">
        <v>969</v>
      </c>
      <c r="E8410">
        <v>1</v>
      </c>
      <c r="F8410">
        <v>1</v>
      </c>
      <c r="G8410">
        <v>0</v>
      </c>
      <c r="H8410">
        <v>0</v>
      </c>
      <c r="I8410">
        <v>0</v>
      </c>
      <c r="J8410">
        <v>0</v>
      </c>
    </row>
    <row r="8411" spans="1:10" x14ac:dyDescent="0.25">
      <c r="A8411" s="42">
        <v>46274</v>
      </c>
      <c r="B8411">
        <v>11</v>
      </c>
      <c r="C8411" t="s">
        <v>964</v>
      </c>
      <c r="D8411" t="s">
        <v>967</v>
      </c>
      <c r="E8411">
        <v>366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25">
      <c r="A8412" s="42">
        <v>46273</v>
      </c>
      <c r="B8412">
        <v>10</v>
      </c>
      <c r="C8412" t="s">
        <v>1000</v>
      </c>
      <c r="D8412" t="s">
        <v>981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25">
      <c r="A8413" s="42">
        <v>46266</v>
      </c>
      <c r="B8413">
        <v>14</v>
      </c>
      <c r="C8413" t="s">
        <v>958</v>
      </c>
      <c r="D8413" t="s">
        <v>979</v>
      </c>
      <c r="E8413">
        <v>11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25">
      <c r="A8414" s="42">
        <v>46274</v>
      </c>
      <c r="B8414">
        <v>8</v>
      </c>
      <c r="C8414" t="s">
        <v>966</v>
      </c>
      <c r="D8414" t="s">
        <v>982</v>
      </c>
      <c r="E8414">
        <v>107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 x14ac:dyDescent="0.25">
      <c r="A8415" s="42">
        <v>46273</v>
      </c>
      <c r="B8415">
        <v>15</v>
      </c>
      <c r="C8415" t="s">
        <v>1098</v>
      </c>
      <c r="D8415" t="s">
        <v>977</v>
      </c>
      <c r="E8415">
        <v>4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25">
      <c r="A8416" s="42">
        <v>46267</v>
      </c>
      <c r="B8416">
        <v>12</v>
      </c>
      <c r="C8416" t="s">
        <v>1085</v>
      </c>
      <c r="D8416" t="s">
        <v>976</v>
      </c>
      <c r="E8416">
        <v>29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25">
      <c r="A8417" s="42">
        <v>46266</v>
      </c>
      <c r="B8417">
        <v>15</v>
      </c>
      <c r="C8417" t="s">
        <v>966</v>
      </c>
      <c r="D8417" t="s">
        <v>971</v>
      </c>
      <c r="E8417">
        <v>2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25">
      <c r="A8418" s="42">
        <v>46269</v>
      </c>
      <c r="B8418">
        <v>14</v>
      </c>
      <c r="C8418" t="s">
        <v>1098</v>
      </c>
      <c r="D8418" t="s">
        <v>975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25">
      <c r="A8419" s="42">
        <v>46274</v>
      </c>
      <c r="B8419">
        <v>12</v>
      </c>
      <c r="C8419" t="s">
        <v>972</v>
      </c>
      <c r="D8419" t="s">
        <v>3</v>
      </c>
      <c r="E8419">
        <v>6</v>
      </c>
      <c r="F8419">
        <v>6</v>
      </c>
      <c r="G8419">
        <v>4</v>
      </c>
      <c r="H8419">
        <v>2</v>
      </c>
      <c r="I8419">
        <v>0</v>
      </c>
      <c r="J8419">
        <v>0</v>
      </c>
    </row>
    <row r="8420" spans="1:10" x14ac:dyDescent="0.25">
      <c r="A8420" s="42">
        <v>46276</v>
      </c>
      <c r="B8420">
        <v>13</v>
      </c>
      <c r="C8420" t="s">
        <v>1098</v>
      </c>
      <c r="D8420" t="s">
        <v>959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25">
      <c r="A8421" s="42">
        <v>46266</v>
      </c>
      <c r="B8421">
        <v>8</v>
      </c>
      <c r="C8421" t="s">
        <v>972</v>
      </c>
      <c r="D8421" t="s">
        <v>3</v>
      </c>
      <c r="E8421">
        <v>4</v>
      </c>
      <c r="F8421">
        <v>4</v>
      </c>
      <c r="G8421">
        <v>4</v>
      </c>
      <c r="H8421">
        <v>0</v>
      </c>
      <c r="I8421">
        <v>0</v>
      </c>
      <c r="J8421">
        <v>0</v>
      </c>
    </row>
    <row r="8422" spans="1:10" x14ac:dyDescent="0.25">
      <c r="A8422" s="42">
        <v>46268</v>
      </c>
      <c r="B8422">
        <v>15</v>
      </c>
      <c r="C8422" t="s">
        <v>968</v>
      </c>
      <c r="D8422" t="s">
        <v>970</v>
      </c>
      <c r="E8422">
        <v>13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25">
      <c r="A8423" s="42">
        <v>46269</v>
      </c>
      <c r="B8423">
        <v>9</v>
      </c>
      <c r="C8423" t="s">
        <v>966</v>
      </c>
      <c r="D8423" t="s">
        <v>973</v>
      </c>
      <c r="E8423">
        <v>364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25">
      <c r="A8424" s="42">
        <v>46268</v>
      </c>
      <c r="B8424">
        <v>15</v>
      </c>
      <c r="C8424" t="s">
        <v>998</v>
      </c>
      <c r="D8424" t="s">
        <v>965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25">
      <c r="A8425" s="42">
        <v>46274</v>
      </c>
      <c r="B8425">
        <v>10</v>
      </c>
      <c r="C8425" t="s">
        <v>960</v>
      </c>
      <c r="D8425" t="s">
        <v>975</v>
      </c>
      <c r="E8425">
        <v>4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 s="42">
        <v>46275</v>
      </c>
      <c r="B8426">
        <v>15</v>
      </c>
      <c r="C8426" t="s">
        <v>966</v>
      </c>
      <c r="D8426" t="s">
        <v>640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25">
      <c r="A8427" s="42">
        <v>46275</v>
      </c>
      <c r="B8427">
        <v>15</v>
      </c>
      <c r="C8427" t="s">
        <v>1528</v>
      </c>
      <c r="D8427" t="s">
        <v>959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25">
      <c r="A8428" s="42">
        <v>46276</v>
      </c>
      <c r="B8428">
        <v>16</v>
      </c>
      <c r="C8428" t="s">
        <v>962</v>
      </c>
      <c r="D8428" t="s">
        <v>973</v>
      </c>
      <c r="E8428">
        <v>467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 s="42">
        <v>46274</v>
      </c>
      <c r="B8429">
        <v>9</v>
      </c>
      <c r="C8429" t="s">
        <v>1098</v>
      </c>
      <c r="D8429" t="s">
        <v>981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 s="42">
        <v>46273</v>
      </c>
      <c r="B8430">
        <v>12</v>
      </c>
      <c r="C8430" t="s">
        <v>962</v>
      </c>
      <c r="D8430" t="s">
        <v>976</v>
      </c>
      <c r="E8430">
        <v>357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 s="42">
        <v>46268</v>
      </c>
      <c r="B8431">
        <v>13</v>
      </c>
      <c r="C8431" t="s">
        <v>968</v>
      </c>
      <c r="D8431" t="s">
        <v>967</v>
      </c>
      <c r="E8431">
        <v>48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25">
      <c r="A8432" s="42">
        <v>46269</v>
      </c>
      <c r="B8432">
        <v>15</v>
      </c>
      <c r="C8432" t="s">
        <v>1098</v>
      </c>
      <c r="D8432" t="s">
        <v>959</v>
      </c>
      <c r="E8432">
        <v>6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25">
      <c r="A8433" s="42">
        <v>46274</v>
      </c>
      <c r="B8433">
        <v>13</v>
      </c>
      <c r="C8433" t="s">
        <v>986</v>
      </c>
      <c r="D8433" t="s">
        <v>3</v>
      </c>
      <c r="E8433">
        <v>2</v>
      </c>
      <c r="F8433">
        <v>2</v>
      </c>
      <c r="G8433">
        <v>2</v>
      </c>
      <c r="H8433">
        <v>0</v>
      </c>
      <c r="I8433">
        <v>0</v>
      </c>
      <c r="J8433">
        <v>0</v>
      </c>
    </row>
    <row r="8434" spans="1:10" x14ac:dyDescent="0.25">
      <c r="A8434" s="42">
        <v>46275</v>
      </c>
      <c r="B8434">
        <v>13</v>
      </c>
      <c r="C8434" t="s">
        <v>1098</v>
      </c>
      <c r="D8434" t="s">
        <v>967</v>
      </c>
      <c r="E8434">
        <v>19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25">
      <c r="A8435" s="42">
        <v>46275</v>
      </c>
      <c r="B8435">
        <v>16</v>
      </c>
      <c r="C8435" t="s">
        <v>966</v>
      </c>
      <c r="D8435" t="s">
        <v>961</v>
      </c>
      <c r="E8435">
        <v>2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25">
      <c r="A8436" s="42">
        <v>46276</v>
      </c>
      <c r="B8436">
        <v>8</v>
      </c>
      <c r="C8436" t="s">
        <v>966</v>
      </c>
      <c r="D8436" t="s">
        <v>3</v>
      </c>
      <c r="E8436">
        <v>11</v>
      </c>
      <c r="F8436">
        <v>11</v>
      </c>
      <c r="G8436">
        <v>11</v>
      </c>
      <c r="H8436">
        <v>0</v>
      </c>
      <c r="I8436">
        <v>0</v>
      </c>
      <c r="J8436">
        <v>0</v>
      </c>
    </row>
    <row r="8437" spans="1:10" x14ac:dyDescent="0.25">
      <c r="A8437" s="42">
        <v>46276</v>
      </c>
      <c r="B8437">
        <v>9</v>
      </c>
      <c r="C8437" t="s">
        <v>978</v>
      </c>
      <c r="D8437" t="s">
        <v>973</v>
      </c>
      <c r="E8437">
        <v>1193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25">
      <c r="A8438" s="42">
        <v>46274</v>
      </c>
      <c r="B8438">
        <v>9</v>
      </c>
      <c r="C8438" t="s">
        <v>962</v>
      </c>
      <c r="D8438" t="s">
        <v>981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5">
      <c r="A8439" s="42">
        <v>46274</v>
      </c>
      <c r="B8439">
        <v>11</v>
      </c>
      <c r="C8439" t="s">
        <v>960</v>
      </c>
      <c r="D8439" t="s">
        <v>969</v>
      </c>
      <c r="E8439">
        <v>4</v>
      </c>
      <c r="F8439">
        <v>4</v>
      </c>
      <c r="G8439">
        <v>0</v>
      </c>
      <c r="H8439">
        <v>0</v>
      </c>
      <c r="I8439">
        <v>0</v>
      </c>
      <c r="J8439">
        <v>0</v>
      </c>
    </row>
    <row r="8440" spans="1:10" x14ac:dyDescent="0.25">
      <c r="A8440" s="42">
        <v>46268</v>
      </c>
      <c r="B8440">
        <v>9</v>
      </c>
      <c r="C8440" t="s">
        <v>978</v>
      </c>
      <c r="D8440" t="s">
        <v>967</v>
      </c>
      <c r="E8440">
        <v>135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25">
      <c r="A8441" s="42">
        <v>46274</v>
      </c>
      <c r="B8441">
        <v>16</v>
      </c>
      <c r="C8441" t="s">
        <v>972</v>
      </c>
      <c r="D8441" t="s">
        <v>963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25">
      <c r="A8442" s="42">
        <v>46276</v>
      </c>
      <c r="B8442">
        <v>8</v>
      </c>
      <c r="C8442" t="s">
        <v>962</v>
      </c>
      <c r="D8442" t="s">
        <v>3</v>
      </c>
      <c r="E8442">
        <v>21</v>
      </c>
      <c r="F8442">
        <v>21</v>
      </c>
      <c r="G8442">
        <v>16</v>
      </c>
      <c r="H8442">
        <v>4</v>
      </c>
      <c r="I8442">
        <v>0</v>
      </c>
      <c r="J8442">
        <v>0</v>
      </c>
    </row>
    <row r="8443" spans="1:10" x14ac:dyDescent="0.25">
      <c r="A8443" s="42">
        <v>46274</v>
      </c>
      <c r="B8443">
        <v>13</v>
      </c>
      <c r="C8443" t="s">
        <v>978</v>
      </c>
      <c r="D8443" t="s">
        <v>959</v>
      </c>
      <c r="E8443">
        <v>20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 s="42">
        <v>46269</v>
      </c>
      <c r="B8444">
        <v>9</v>
      </c>
      <c r="C8444" t="s">
        <v>978</v>
      </c>
      <c r="D8444" t="s">
        <v>965</v>
      </c>
      <c r="E8444">
        <v>56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 s="42">
        <v>46275</v>
      </c>
      <c r="B8445">
        <v>8</v>
      </c>
      <c r="C8445" t="s">
        <v>978</v>
      </c>
      <c r="D8445" t="s">
        <v>981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 s="42">
        <v>46267</v>
      </c>
      <c r="B8446">
        <v>10</v>
      </c>
      <c r="C8446" t="s">
        <v>1098</v>
      </c>
      <c r="D8446" t="s">
        <v>977</v>
      </c>
      <c r="E8446">
        <v>7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 s="42">
        <v>46275</v>
      </c>
      <c r="B8447">
        <v>10</v>
      </c>
      <c r="C8447" t="s">
        <v>958</v>
      </c>
      <c r="D8447" t="s">
        <v>965</v>
      </c>
      <c r="E8447">
        <v>91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 s="42">
        <v>46273</v>
      </c>
      <c r="B8448">
        <v>14</v>
      </c>
      <c r="C8448" t="s">
        <v>986</v>
      </c>
      <c r="D8448" t="s">
        <v>970</v>
      </c>
      <c r="E8448">
        <v>16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 s="42">
        <v>46276</v>
      </c>
      <c r="B8449">
        <v>9</v>
      </c>
      <c r="C8449" t="s">
        <v>1098</v>
      </c>
      <c r="D8449" t="s">
        <v>967</v>
      </c>
      <c r="E8449">
        <v>18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 s="42">
        <v>46276</v>
      </c>
      <c r="B8450">
        <v>11</v>
      </c>
      <c r="C8450" t="s">
        <v>1528</v>
      </c>
      <c r="D8450" t="s">
        <v>959</v>
      </c>
      <c r="E8450">
        <v>43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 s="42">
        <v>46274</v>
      </c>
      <c r="B8451">
        <v>12</v>
      </c>
      <c r="C8451" t="s">
        <v>964</v>
      </c>
      <c r="D8451" t="s">
        <v>961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 s="42">
        <v>46273</v>
      </c>
      <c r="B8452">
        <v>8</v>
      </c>
      <c r="C8452" t="s">
        <v>986</v>
      </c>
      <c r="D8452" t="s">
        <v>961</v>
      </c>
      <c r="E8452">
        <v>3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 s="42">
        <v>46269</v>
      </c>
      <c r="B8453">
        <v>13</v>
      </c>
      <c r="C8453" t="s">
        <v>986</v>
      </c>
      <c r="D8453" t="s">
        <v>971</v>
      </c>
      <c r="E8453">
        <v>1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 s="42">
        <v>46276</v>
      </c>
      <c r="B8454">
        <v>9</v>
      </c>
      <c r="C8454" t="s">
        <v>958</v>
      </c>
      <c r="D8454" t="s">
        <v>976</v>
      </c>
      <c r="E8454">
        <v>1194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 s="42">
        <v>46276</v>
      </c>
      <c r="B8455">
        <v>16</v>
      </c>
      <c r="C8455" t="s">
        <v>968</v>
      </c>
      <c r="D8455" t="s">
        <v>970</v>
      </c>
      <c r="E8455">
        <v>4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 s="42">
        <v>46268</v>
      </c>
      <c r="B8456">
        <v>15</v>
      </c>
      <c r="C8456" t="s">
        <v>986</v>
      </c>
      <c r="D8456" t="s">
        <v>971</v>
      </c>
      <c r="E8456">
        <v>14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 s="42">
        <v>46266</v>
      </c>
      <c r="B8457">
        <v>8</v>
      </c>
      <c r="C8457" t="s">
        <v>962</v>
      </c>
      <c r="D8457" t="s">
        <v>965</v>
      </c>
      <c r="E8457">
        <v>22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5">
      <c r="A8458" s="42">
        <v>46275</v>
      </c>
      <c r="B8458">
        <v>9</v>
      </c>
      <c r="C8458" t="s">
        <v>998</v>
      </c>
      <c r="D8458" t="s">
        <v>976</v>
      </c>
      <c r="E8458">
        <v>21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5">
      <c r="A8459" s="42">
        <v>46273</v>
      </c>
      <c r="B8459">
        <v>14</v>
      </c>
      <c r="C8459" t="s">
        <v>962</v>
      </c>
      <c r="D8459" t="s">
        <v>977</v>
      </c>
      <c r="E8459">
        <v>33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25">
      <c r="A8460" s="42">
        <v>46269</v>
      </c>
      <c r="B8460">
        <v>10</v>
      </c>
      <c r="C8460" t="s">
        <v>1098</v>
      </c>
      <c r="D8460" t="s">
        <v>975</v>
      </c>
      <c r="E8460">
        <v>1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25">
      <c r="A8461" s="42">
        <v>46274</v>
      </c>
      <c r="B8461">
        <v>11</v>
      </c>
      <c r="C8461" t="s">
        <v>966</v>
      </c>
      <c r="D8461" t="s">
        <v>640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5">
      <c r="A8462" s="42">
        <v>46269</v>
      </c>
      <c r="B8462">
        <v>9</v>
      </c>
      <c r="C8462" t="s">
        <v>978</v>
      </c>
      <c r="D8462" t="s">
        <v>970</v>
      </c>
      <c r="E8462">
        <v>8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25">
      <c r="A8463" s="42">
        <v>46269</v>
      </c>
      <c r="B8463">
        <v>9</v>
      </c>
      <c r="C8463" t="s">
        <v>966</v>
      </c>
      <c r="D8463" t="s">
        <v>959</v>
      </c>
      <c r="E8463">
        <v>126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25">
      <c r="A8464" s="42">
        <v>46275</v>
      </c>
      <c r="B8464">
        <v>12</v>
      </c>
      <c r="C8464" t="s">
        <v>986</v>
      </c>
      <c r="D8464" t="s">
        <v>970</v>
      </c>
      <c r="E8464">
        <v>17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5">
      <c r="A8465" s="42">
        <v>46274</v>
      </c>
      <c r="B8465">
        <v>10</v>
      </c>
      <c r="C8465" t="s">
        <v>1000</v>
      </c>
      <c r="D8465" t="s">
        <v>973</v>
      </c>
      <c r="E8465">
        <v>241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25">
      <c r="A8466" s="42">
        <v>46273</v>
      </c>
      <c r="B8466">
        <v>14</v>
      </c>
      <c r="C8466" t="s">
        <v>972</v>
      </c>
      <c r="D8466" t="s">
        <v>963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25">
      <c r="A8467" s="42">
        <v>46266</v>
      </c>
      <c r="B8467">
        <v>11</v>
      </c>
      <c r="C8467" t="s">
        <v>978</v>
      </c>
      <c r="D8467" t="s">
        <v>959</v>
      </c>
      <c r="E8467">
        <v>88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 s="42">
        <v>46266</v>
      </c>
      <c r="B8468">
        <v>9</v>
      </c>
      <c r="C8468" t="s">
        <v>978</v>
      </c>
      <c r="D8468" t="s">
        <v>971</v>
      </c>
      <c r="E8468">
        <v>23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 s="42">
        <v>46269</v>
      </c>
      <c r="B8469">
        <v>8</v>
      </c>
      <c r="C8469" t="s">
        <v>1015</v>
      </c>
      <c r="D8469" t="s">
        <v>980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 s="42">
        <v>46274</v>
      </c>
      <c r="B8470">
        <v>8</v>
      </c>
      <c r="C8470" t="s">
        <v>960</v>
      </c>
      <c r="D8470" t="s">
        <v>969</v>
      </c>
      <c r="E8470">
        <v>2</v>
      </c>
      <c r="F8470">
        <v>2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 s="42">
        <v>46269</v>
      </c>
      <c r="B8471">
        <v>9</v>
      </c>
      <c r="C8471" t="s">
        <v>986</v>
      </c>
      <c r="D8471" t="s">
        <v>965</v>
      </c>
      <c r="E8471">
        <v>45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 s="42">
        <v>46276</v>
      </c>
      <c r="B8472">
        <v>10</v>
      </c>
      <c r="C8472" t="s">
        <v>960</v>
      </c>
      <c r="D8472" t="s">
        <v>980</v>
      </c>
      <c r="E8472">
        <v>3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 s="42">
        <v>46274</v>
      </c>
      <c r="B8473">
        <v>12</v>
      </c>
      <c r="C8473" t="s">
        <v>1015</v>
      </c>
      <c r="D8473" t="s">
        <v>967</v>
      </c>
      <c r="E8473">
        <v>756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 s="42">
        <v>46268</v>
      </c>
      <c r="B8474">
        <v>12</v>
      </c>
      <c r="C8474" t="s">
        <v>962</v>
      </c>
      <c r="D8474" t="s">
        <v>982</v>
      </c>
      <c r="E8474">
        <v>247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 s="42">
        <v>46268</v>
      </c>
      <c r="B8475">
        <v>8</v>
      </c>
      <c r="C8475" t="s">
        <v>1001</v>
      </c>
      <c r="D8475" t="s">
        <v>967</v>
      </c>
      <c r="E8475">
        <v>25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 s="42">
        <v>46276</v>
      </c>
      <c r="B8476">
        <v>11</v>
      </c>
      <c r="C8476" t="s">
        <v>1015</v>
      </c>
      <c r="D8476" t="s">
        <v>959</v>
      </c>
      <c r="E8476">
        <v>139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 s="42">
        <v>46275</v>
      </c>
      <c r="B8477">
        <v>15</v>
      </c>
      <c r="C8477" t="s">
        <v>968</v>
      </c>
      <c r="D8477" t="s">
        <v>967</v>
      </c>
      <c r="E8477">
        <v>48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 s="42">
        <v>46269</v>
      </c>
      <c r="B8478">
        <v>9</v>
      </c>
      <c r="C8478" t="s">
        <v>966</v>
      </c>
      <c r="D8478" t="s">
        <v>975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 s="42">
        <v>46266</v>
      </c>
      <c r="B8479">
        <v>11</v>
      </c>
      <c r="C8479" t="s">
        <v>966</v>
      </c>
      <c r="D8479" t="s">
        <v>982</v>
      </c>
      <c r="E8479">
        <v>494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 s="42">
        <v>46269</v>
      </c>
      <c r="B8480">
        <v>13</v>
      </c>
      <c r="C8480" t="s">
        <v>1015</v>
      </c>
      <c r="D8480" t="s">
        <v>973</v>
      </c>
      <c r="E8480">
        <v>8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 s="42">
        <v>46275</v>
      </c>
      <c r="B8481">
        <v>13</v>
      </c>
      <c r="C8481" t="s">
        <v>986</v>
      </c>
      <c r="D8481" t="s">
        <v>976</v>
      </c>
      <c r="E8481">
        <v>272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25">
      <c r="A8482" s="42">
        <v>46273</v>
      </c>
      <c r="B8482">
        <v>10</v>
      </c>
      <c r="C8482" t="s">
        <v>998</v>
      </c>
      <c r="D8482" t="s">
        <v>970</v>
      </c>
      <c r="E8482">
        <v>42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5">
      <c r="A8483" s="42">
        <v>46275</v>
      </c>
      <c r="B8483">
        <v>12</v>
      </c>
      <c r="C8483" t="s">
        <v>1098</v>
      </c>
      <c r="D8483" t="s">
        <v>969</v>
      </c>
      <c r="E8483">
        <v>1</v>
      </c>
      <c r="F8483">
        <v>1</v>
      </c>
      <c r="G8483">
        <v>0</v>
      </c>
      <c r="H8483">
        <v>0</v>
      </c>
      <c r="I8483">
        <v>0</v>
      </c>
      <c r="J8483">
        <v>0</v>
      </c>
    </row>
    <row r="8484" spans="1:10" x14ac:dyDescent="0.25">
      <c r="A8484" s="42">
        <v>46268</v>
      </c>
      <c r="B8484">
        <v>9</v>
      </c>
      <c r="C8484" t="s">
        <v>964</v>
      </c>
      <c r="D8484" t="s">
        <v>977</v>
      </c>
      <c r="E8484">
        <v>9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5">
      <c r="A8485" s="42">
        <v>46267</v>
      </c>
      <c r="B8485">
        <v>14</v>
      </c>
      <c r="C8485" t="s">
        <v>986</v>
      </c>
      <c r="D8485" t="s">
        <v>963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25">
      <c r="A8486" s="42">
        <v>46267</v>
      </c>
      <c r="B8486">
        <v>9</v>
      </c>
      <c r="C8486" t="s">
        <v>986</v>
      </c>
      <c r="D8486" t="s">
        <v>974</v>
      </c>
      <c r="E8486">
        <v>2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25">
      <c r="A8487" s="42">
        <v>46269</v>
      </c>
      <c r="B8487">
        <v>12</v>
      </c>
      <c r="C8487" t="s">
        <v>978</v>
      </c>
      <c r="D8487" t="s">
        <v>976</v>
      </c>
      <c r="E8487">
        <v>523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25">
      <c r="A8488" s="42">
        <v>46276</v>
      </c>
      <c r="B8488">
        <v>14</v>
      </c>
      <c r="C8488" t="s">
        <v>966</v>
      </c>
      <c r="D8488" t="s">
        <v>971</v>
      </c>
      <c r="E8488">
        <v>32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25">
      <c r="A8489" s="42">
        <v>46274</v>
      </c>
      <c r="B8489">
        <v>15</v>
      </c>
      <c r="C8489" t="s">
        <v>958</v>
      </c>
      <c r="D8489" t="s">
        <v>974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25">
      <c r="A8490" s="42">
        <v>46274</v>
      </c>
      <c r="B8490">
        <v>12</v>
      </c>
      <c r="C8490" t="s">
        <v>972</v>
      </c>
      <c r="D8490" t="s">
        <v>980</v>
      </c>
      <c r="E8490">
        <v>1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25">
      <c r="A8491" s="42">
        <v>46268</v>
      </c>
      <c r="B8491">
        <v>8</v>
      </c>
      <c r="C8491" t="s">
        <v>962</v>
      </c>
      <c r="D8491" t="s">
        <v>640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 s="42">
        <v>46276</v>
      </c>
      <c r="B8492">
        <v>16</v>
      </c>
      <c r="C8492" t="s">
        <v>1015</v>
      </c>
      <c r="D8492" t="s">
        <v>985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 s="42">
        <v>46268</v>
      </c>
      <c r="B8493">
        <v>8</v>
      </c>
      <c r="C8493" t="s">
        <v>986</v>
      </c>
      <c r="D8493" t="s">
        <v>977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 s="42">
        <v>46273</v>
      </c>
      <c r="B8494">
        <v>12</v>
      </c>
      <c r="C8494" t="s">
        <v>960</v>
      </c>
      <c r="D8494" t="s">
        <v>973</v>
      </c>
      <c r="E8494">
        <v>139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 s="42">
        <v>46267</v>
      </c>
      <c r="B8495">
        <v>16</v>
      </c>
      <c r="C8495" t="s">
        <v>958</v>
      </c>
      <c r="D8495" t="s">
        <v>977</v>
      </c>
      <c r="E8495">
        <v>1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 s="42">
        <v>46275</v>
      </c>
      <c r="B8496">
        <v>16</v>
      </c>
      <c r="C8496" t="s">
        <v>964</v>
      </c>
      <c r="D8496" t="s">
        <v>982</v>
      </c>
      <c r="E8496">
        <v>417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 s="42">
        <v>46267</v>
      </c>
      <c r="B8497">
        <v>16</v>
      </c>
      <c r="C8497" t="s">
        <v>1098</v>
      </c>
      <c r="D8497" t="s">
        <v>971</v>
      </c>
      <c r="E8497">
        <v>5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 s="42">
        <v>46267</v>
      </c>
      <c r="B8498">
        <v>9</v>
      </c>
      <c r="C8498" t="s">
        <v>962</v>
      </c>
      <c r="D8498" t="s">
        <v>971</v>
      </c>
      <c r="E8498">
        <v>13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 s="42">
        <v>46276</v>
      </c>
      <c r="B8499">
        <v>10</v>
      </c>
      <c r="C8499" t="s">
        <v>1015</v>
      </c>
      <c r="D8499" t="s">
        <v>961</v>
      </c>
      <c r="E8499">
        <v>2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 s="42">
        <v>46274</v>
      </c>
      <c r="B8500">
        <v>13</v>
      </c>
      <c r="C8500" t="s">
        <v>1098</v>
      </c>
      <c r="D8500" t="s">
        <v>965</v>
      </c>
      <c r="E8500">
        <v>6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 s="42">
        <v>46269</v>
      </c>
      <c r="B8501">
        <v>11</v>
      </c>
      <c r="C8501" t="s">
        <v>958</v>
      </c>
      <c r="D8501" t="s">
        <v>979</v>
      </c>
      <c r="E8501">
        <v>11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 s="42">
        <v>46266</v>
      </c>
      <c r="B8502">
        <v>12</v>
      </c>
      <c r="C8502" t="s">
        <v>1001</v>
      </c>
      <c r="D8502" t="s">
        <v>967</v>
      </c>
      <c r="E8502">
        <v>26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 s="42">
        <v>46273</v>
      </c>
      <c r="B8503">
        <v>13</v>
      </c>
      <c r="C8503" t="s">
        <v>978</v>
      </c>
      <c r="D8503" t="s">
        <v>967</v>
      </c>
      <c r="E8503">
        <v>199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 s="42">
        <v>46267</v>
      </c>
      <c r="B8504">
        <v>12</v>
      </c>
      <c r="C8504" t="s">
        <v>986</v>
      </c>
      <c r="D8504" t="s">
        <v>640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 s="42">
        <v>46266</v>
      </c>
      <c r="B8505">
        <v>14</v>
      </c>
      <c r="C8505" t="s">
        <v>1001</v>
      </c>
      <c r="D8505" t="s">
        <v>973</v>
      </c>
      <c r="E8505">
        <v>93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25">
      <c r="A8506" s="42">
        <v>46267</v>
      </c>
      <c r="B8506">
        <v>15</v>
      </c>
      <c r="C8506" t="s">
        <v>966</v>
      </c>
      <c r="D8506" t="s">
        <v>965</v>
      </c>
      <c r="E8506">
        <v>60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 s="42">
        <v>46266</v>
      </c>
      <c r="B8507">
        <v>16</v>
      </c>
      <c r="C8507" t="s">
        <v>972</v>
      </c>
      <c r="D8507" t="s">
        <v>973</v>
      </c>
      <c r="E8507">
        <v>1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25">
      <c r="A8508" s="42">
        <v>46266</v>
      </c>
      <c r="B8508">
        <v>12</v>
      </c>
      <c r="C8508" t="s">
        <v>966</v>
      </c>
      <c r="D8508" t="s">
        <v>640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25">
      <c r="A8509" s="42">
        <v>46267</v>
      </c>
      <c r="B8509">
        <v>15</v>
      </c>
      <c r="C8509" t="s">
        <v>964</v>
      </c>
      <c r="D8509" t="s">
        <v>982</v>
      </c>
      <c r="E8509">
        <v>540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25">
      <c r="A8510" s="42">
        <v>46273</v>
      </c>
      <c r="B8510">
        <v>16</v>
      </c>
      <c r="C8510" t="s">
        <v>964</v>
      </c>
      <c r="D8510" t="s">
        <v>981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25">
      <c r="A8511" s="42">
        <v>46267</v>
      </c>
      <c r="B8511">
        <v>11</v>
      </c>
      <c r="C8511" t="s">
        <v>1098</v>
      </c>
      <c r="D8511" t="s">
        <v>959</v>
      </c>
      <c r="E8511">
        <v>41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5">
      <c r="A8512" s="42">
        <v>46276</v>
      </c>
      <c r="B8512">
        <v>9</v>
      </c>
      <c r="C8512" t="s">
        <v>968</v>
      </c>
      <c r="D8512" t="s">
        <v>971</v>
      </c>
      <c r="E8512">
        <v>26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25">
      <c r="A8513" s="42">
        <v>46276</v>
      </c>
      <c r="B8513">
        <v>12</v>
      </c>
      <c r="C8513" t="s">
        <v>964</v>
      </c>
      <c r="D8513" t="s">
        <v>980</v>
      </c>
      <c r="E8513">
        <v>6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25">
      <c r="A8514" s="42">
        <v>46266</v>
      </c>
      <c r="B8514">
        <v>11</v>
      </c>
      <c r="C8514" t="s">
        <v>986</v>
      </c>
      <c r="D8514" t="s">
        <v>640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25">
      <c r="A8515" s="42">
        <v>46269</v>
      </c>
      <c r="B8515">
        <v>11</v>
      </c>
      <c r="C8515" t="s">
        <v>1015</v>
      </c>
      <c r="D8515" t="s">
        <v>959</v>
      </c>
      <c r="E8515">
        <v>5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 s="42">
        <v>46266</v>
      </c>
      <c r="B8516">
        <v>10</v>
      </c>
      <c r="C8516" t="s">
        <v>986</v>
      </c>
      <c r="D8516" t="s">
        <v>979</v>
      </c>
      <c r="E8516">
        <v>32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 s="42">
        <v>46275</v>
      </c>
      <c r="B8517">
        <v>16</v>
      </c>
      <c r="C8517" t="s">
        <v>986</v>
      </c>
      <c r="D8517" t="s">
        <v>961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 s="42">
        <v>46275</v>
      </c>
      <c r="B8518">
        <v>13</v>
      </c>
      <c r="C8518" t="s">
        <v>972</v>
      </c>
      <c r="D8518" t="s">
        <v>967</v>
      </c>
      <c r="E8518">
        <v>38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 s="42">
        <v>46267</v>
      </c>
      <c r="B8519">
        <v>9</v>
      </c>
      <c r="C8519" t="s">
        <v>962</v>
      </c>
      <c r="D8519" t="s">
        <v>980</v>
      </c>
      <c r="E8519">
        <v>3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 s="42">
        <v>46267</v>
      </c>
      <c r="B8520">
        <v>16</v>
      </c>
      <c r="C8520" t="s">
        <v>964</v>
      </c>
      <c r="D8520" t="s">
        <v>967</v>
      </c>
      <c r="E8520">
        <v>787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 s="42">
        <v>46267</v>
      </c>
      <c r="B8521">
        <v>9</v>
      </c>
      <c r="C8521" t="s">
        <v>960</v>
      </c>
      <c r="D8521" t="s">
        <v>970</v>
      </c>
      <c r="E8521">
        <v>9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 s="42">
        <v>46273</v>
      </c>
      <c r="B8522">
        <v>10</v>
      </c>
      <c r="C8522" t="s">
        <v>1000</v>
      </c>
      <c r="D8522" t="s">
        <v>977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 s="42">
        <v>46276</v>
      </c>
      <c r="B8523">
        <v>11</v>
      </c>
      <c r="C8523" t="s">
        <v>1528</v>
      </c>
      <c r="D8523" t="s">
        <v>971</v>
      </c>
      <c r="E8523">
        <v>19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 s="42">
        <v>46275</v>
      </c>
      <c r="B8524">
        <v>11</v>
      </c>
      <c r="C8524" t="s">
        <v>1000</v>
      </c>
      <c r="D8524" t="s">
        <v>967</v>
      </c>
      <c r="E8524">
        <v>153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 s="42">
        <v>46275</v>
      </c>
      <c r="B8525">
        <v>12</v>
      </c>
      <c r="C8525" t="s">
        <v>978</v>
      </c>
      <c r="D8525" t="s">
        <v>979</v>
      </c>
      <c r="E8525">
        <v>2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 s="42">
        <v>46266</v>
      </c>
      <c r="B8526">
        <v>12</v>
      </c>
      <c r="C8526" t="s">
        <v>966</v>
      </c>
      <c r="D8526" t="s">
        <v>965</v>
      </c>
      <c r="E8526">
        <v>56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 s="42">
        <v>46266</v>
      </c>
      <c r="B8527">
        <v>12</v>
      </c>
      <c r="C8527" t="s">
        <v>1098</v>
      </c>
      <c r="D8527" t="s">
        <v>967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 s="42">
        <v>46269</v>
      </c>
      <c r="B8528">
        <v>10</v>
      </c>
      <c r="C8528" t="s">
        <v>964</v>
      </c>
      <c r="D8528" t="s">
        <v>967</v>
      </c>
      <c r="E8528">
        <v>690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 s="42">
        <v>46273</v>
      </c>
      <c r="B8529">
        <v>10</v>
      </c>
      <c r="C8529" t="s">
        <v>1015</v>
      </c>
      <c r="D8529" t="s">
        <v>980</v>
      </c>
      <c r="E8529">
        <v>2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25">
      <c r="A8530" s="42">
        <v>46276</v>
      </c>
      <c r="B8530">
        <v>15</v>
      </c>
      <c r="C8530" t="s">
        <v>968</v>
      </c>
      <c r="D8530" t="s">
        <v>3</v>
      </c>
      <c r="E8530">
        <v>9</v>
      </c>
      <c r="F8530">
        <v>9</v>
      </c>
      <c r="G8530">
        <v>5</v>
      </c>
      <c r="H8530">
        <v>4</v>
      </c>
      <c r="I8530">
        <v>0</v>
      </c>
      <c r="J8530">
        <v>0</v>
      </c>
    </row>
    <row r="8531" spans="1:10" x14ac:dyDescent="0.25">
      <c r="A8531" s="42">
        <v>46267</v>
      </c>
      <c r="B8531">
        <v>16</v>
      </c>
      <c r="C8531" t="s">
        <v>958</v>
      </c>
      <c r="D8531" t="s">
        <v>965</v>
      </c>
      <c r="E8531">
        <v>27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25">
      <c r="A8532" s="42">
        <v>46276</v>
      </c>
      <c r="B8532">
        <v>10</v>
      </c>
      <c r="C8532" t="s">
        <v>968</v>
      </c>
      <c r="D8532" t="s">
        <v>967</v>
      </c>
      <c r="E8532">
        <v>95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25">
      <c r="A8533" s="42">
        <v>46266</v>
      </c>
      <c r="B8533">
        <v>14</v>
      </c>
      <c r="C8533" t="s">
        <v>962</v>
      </c>
      <c r="D8533" t="s">
        <v>965</v>
      </c>
      <c r="E8533">
        <v>69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25">
      <c r="A8534" s="42">
        <v>46274</v>
      </c>
      <c r="B8534">
        <v>11</v>
      </c>
      <c r="C8534" t="s">
        <v>998</v>
      </c>
      <c r="D8534" t="s">
        <v>3</v>
      </c>
      <c r="E8534">
        <v>15</v>
      </c>
      <c r="F8534">
        <v>15</v>
      </c>
      <c r="G8534">
        <v>13</v>
      </c>
      <c r="H8534">
        <v>0</v>
      </c>
      <c r="I8534">
        <v>0</v>
      </c>
      <c r="J8534">
        <v>0</v>
      </c>
    </row>
    <row r="8535" spans="1:10" x14ac:dyDescent="0.25">
      <c r="A8535" s="42">
        <v>46274</v>
      </c>
      <c r="B8535">
        <v>11</v>
      </c>
      <c r="C8535" t="s">
        <v>1000</v>
      </c>
      <c r="D8535" t="s">
        <v>975</v>
      </c>
      <c r="E8535">
        <v>1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25">
      <c r="A8536" s="42">
        <v>46269</v>
      </c>
      <c r="B8536">
        <v>11</v>
      </c>
      <c r="C8536" t="s">
        <v>1098</v>
      </c>
      <c r="D8536" t="s">
        <v>970</v>
      </c>
      <c r="E8536">
        <v>5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25">
      <c r="A8537" s="42">
        <v>46274</v>
      </c>
      <c r="B8537">
        <v>10</v>
      </c>
      <c r="C8537" t="s">
        <v>968</v>
      </c>
      <c r="D8537" t="s">
        <v>970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25">
      <c r="A8538" s="42">
        <v>46275</v>
      </c>
      <c r="B8538">
        <v>16</v>
      </c>
      <c r="C8538" t="s">
        <v>986</v>
      </c>
      <c r="D8538" t="s">
        <v>967</v>
      </c>
      <c r="E8538">
        <v>189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25">
      <c r="A8539" s="42">
        <v>46269</v>
      </c>
      <c r="B8539">
        <v>15</v>
      </c>
      <c r="C8539" t="s">
        <v>998</v>
      </c>
      <c r="D8539" t="s">
        <v>982</v>
      </c>
      <c r="E8539">
        <v>16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25">
      <c r="A8540" s="42">
        <v>46276</v>
      </c>
      <c r="B8540">
        <v>8</v>
      </c>
      <c r="C8540" t="s">
        <v>1015</v>
      </c>
      <c r="D8540" t="s">
        <v>961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5">
      <c r="A8541" s="42">
        <v>46267</v>
      </c>
      <c r="B8541">
        <v>12</v>
      </c>
      <c r="C8541" t="s">
        <v>958</v>
      </c>
      <c r="D8541" t="s">
        <v>971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25">
      <c r="A8542" s="42">
        <v>46276</v>
      </c>
      <c r="B8542">
        <v>12</v>
      </c>
      <c r="C8542" t="s">
        <v>978</v>
      </c>
      <c r="D8542" t="s">
        <v>963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25">
      <c r="A8543" s="42">
        <v>46268</v>
      </c>
      <c r="B8543">
        <v>10</v>
      </c>
      <c r="C8543" t="s">
        <v>966</v>
      </c>
      <c r="D8543" t="s">
        <v>976</v>
      </c>
      <c r="E8543">
        <v>336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25">
      <c r="A8544" s="42">
        <v>46273</v>
      </c>
      <c r="B8544">
        <v>15</v>
      </c>
      <c r="C8544" t="s">
        <v>958</v>
      </c>
      <c r="D8544" t="s">
        <v>959</v>
      </c>
      <c r="E8544">
        <v>213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 s="42">
        <v>46267</v>
      </c>
      <c r="B8545">
        <v>16</v>
      </c>
      <c r="C8545" t="s">
        <v>1098</v>
      </c>
      <c r="D8545" t="s">
        <v>640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5">
      <c r="A8546" s="42">
        <v>46267</v>
      </c>
      <c r="B8546">
        <v>10</v>
      </c>
      <c r="C8546" t="s">
        <v>960</v>
      </c>
      <c r="D8546" t="s">
        <v>982</v>
      </c>
      <c r="E8546">
        <v>186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 s="42">
        <v>46274</v>
      </c>
      <c r="B8547">
        <v>12</v>
      </c>
      <c r="C8547" t="s">
        <v>960</v>
      </c>
      <c r="D8547" t="s">
        <v>980</v>
      </c>
      <c r="E8547">
        <v>7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25">
      <c r="A8548" s="42">
        <v>46274</v>
      </c>
      <c r="B8548">
        <v>9</v>
      </c>
      <c r="C8548" t="s">
        <v>1015</v>
      </c>
      <c r="D8548" t="s">
        <v>959</v>
      </c>
      <c r="E8548">
        <v>46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25">
      <c r="A8549" s="42">
        <v>46274</v>
      </c>
      <c r="B8549">
        <v>9</v>
      </c>
      <c r="C8549" t="s">
        <v>972</v>
      </c>
      <c r="D8549" t="s">
        <v>975</v>
      </c>
      <c r="E8549">
        <v>1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25">
      <c r="A8550" s="42">
        <v>46268</v>
      </c>
      <c r="B8550">
        <v>12</v>
      </c>
      <c r="C8550" t="s">
        <v>978</v>
      </c>
      <c r="D8550" t="s">
        <v>973</v>
      </c>
      <c r="E8550">
        <v>49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 s="42">
        <v>46275</v>
      </c>
      <c r="B8551">
        <v>15</v>
      </c>
      <c r="C8551" t="s">
        <v>958</v>
      </c>
      <c r="D8551" t="s">
        <v>973</v>
      </c>
      <c r="E8551">
        <v>577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 s="42">
        <v>46269</v>
      </c>
      <c r="B8552">
        <v>10</v>
      </c>
      <c r="C8552" t="s">
        <v>998</v>
      </c>
      <c r="D8552" t="s">
        <v>971</v>
      </c>
      <c r="E8552">
        <v>81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5">
      <c r="A8553" s="42">
        <v>46274</v>
      </c>
      <c r="B8553">
        <v>15</v>
      </c>
      <c r="C8553" t="s">
        <v>978</v>
      </c>
      <c r="D8553" t="s">
        <v>961</v>
      </c>
      <c r="E8553">
        <v>2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25">
      <c r="A8554" s="42">
        <v>46266</v>
      </c>
      <c r="B8554">
        <v>12</v>
      </c>
      <c r="C8554" t="s">
        <v>958</v>
      </c>
      <c r="D8554" t="s">
        <v>970</v>
      </c>
      <c r="E8554">
        <v>30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25">
      <c r="A8555" s="42">
        <v>46276</v>
      </c>
      <c r="B8555">
        <v>13</v>
      </c>
      <c r="C8555" t="s">
        <v>972</v>
      </c>
      <c r="D8555" t="s">
        <v>973</v>
      </c>
      <c r="E8555">
        <v>3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25">
      <c r="A8556" s="42">
        <v>46274</v>
      </c>
      <c r="B8556">
        <v>12</v>
      </c>
      <c r="C8556" t="s">
        <v>958</v>
      </c>
      <c r="D8556" t="s">
        <v>973</v>
      </c>
      <c r="E8556">
        <v>517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25">
      <c r="A8557" s="42">
        <v>46274</v>
      </c>
      <c r="B8557">
        <v>11</v>
      </c>
      <c r="C8557" t="s">
        <v>968</v>
      </c>
      <c r="D8557" t="s">
        <v>959</v>
      </c>
      <c r="E8557">
        <v>22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25">
      <c r="A8558" s="42">
        <v>46276</v>
      </c>
      <c r="B8558">
        <v>8</v>
      </c>
      <c r="C8558" t="s">
        <v>998</v>
      </c>
      <c r="D8558" t="s">
        <v>973</v>
      </c>
      <c r="E8558">
        <v>4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25">
      <c r="A8559" s="42">
        <v>46269</v>
      </c>
      <c r="B8559">
        <v>15</v>
      </c>
      <c r="C8559" t="s">
        <v>978</v>
      </c>
      <c r="D8559" t="s">
        <v>970</v>
      </c>
      <c r="E8559">
        <v>6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25">
      <c r="A8560" s="42">
        <v>46276</v>
      </c>
      <c r="B8560">
        <v>10</v>
      </c>
      <c r="C8560" t="s">
        <v>962</v>
      </c>
      <c r="D8560" t="s">
        <v>976</v>
      </c>
      <c r="E8560">
        <v>795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25">
      <c r="A8561" s="42">
        <v>46274</v>
      </c>
      <c r="B8561">
        <v>17</v>
      </c>
      <c r="C8561" t="s">
        <v>986</v>
      </c>
      <c r="D8561" t="s">
        <v>973</v>
      </c>
      <c r="E8561">
        <v>5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25">
      <c r="A8562" s="42">
        <v>46266</v>
      </c>
      <c r="B8562">
        <v>10</v>
      </c>
      <c r="C8562" t="s">
        <v>1085</v>
      </c>
      <c r="D8562" t="s">
        <v>980</v>
      </c>
      <c r="E8562">
        <v>1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25">
      <c r="A8563" s="42">
        <v>46274</v>
      </c>
      <c r="B8563">
        <v>15</v>
      </c>
      <c r="C8563" t="s">
        <v>1000</v>
      </c>
      <c r="D8563" t="s">
        <v>959</v>
      </c>
      <c r="E8563">
        <v>3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 s="42">
        <v>46276</v>
      </c>
      <c r="B8564">
        <v>9</v>
      </c>
      <c r="C8564" t="s">
        <v>986</v>
      </c>
      <c r="D8564" t="s">
        <v>967</v>
      </c>
      <c r="E8564">
        <v>248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 s="42">
        <v>46268</v>
      </c>
      <c r="B8565">
        <v>16</v>
      </c>
      <c r="C8565" t="s">
        <v>968</v>
      </c>
      <c r="D8565" t="s">
        <v>976</v>
      </c>
      <c r="E8565">
        <v>590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 s="42">
        <v>46273</v>
      </c>
      <c r="B8566">
        <v>15</v>
      </c>
      <c r="C8566" t="s">
        <v>972</v>
      </c>
      <c r="D8566" t="s">
        <v>959</v>
      </c>
      <c r="E8566">
        <v>11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 s="42">
        <v>46267</v>
      </c>
      <c r="B8567">
        <v>13</v>
      </c>
      <c r="C8567" t="s">
        <v>972</v>
      </c>
      <c r="D8567" t="s">
        <v>967</v>
      </c>
      <c r="E8567">
        <v>1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 s="42">
        <v>46267</v>
      </c>
      <c r="B8568">
        <v>10</v>
      </c>
      <c r="C8568" t="s">
        <v>986</v>
      </c>
      <c r="D8568" t="s">
        <v>963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 s="42">
        <v>46274</v>
      </c>
      <c r="B8569">
        <v>10</v>
      </c>
      <c r="C8569" t="s">
        <v>960</v>
      </c>
      <c r="D8569" t="s">
        <v>976</v>
      </c>
      <c r="E8569">
        <v>338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 s="42">
        <v>46267</v>
      </c>
      <c r="B8570">
        <v>16</v>
      </c>
      <c r="C8570" t="s">
        <v>998</v>
      </c>
      <c r="D8570" t="s">
        <v>982</v>
      </c>
      <c r="E8570">
        <v>11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 s="42">
        <v>46267</v>
      </c>
      <c r="B8571">
        <v>9</v>
      </c>
      <c r="C8571" t="s">
        <v>986</v>
      </c>
      <c r="D8571" t="s">
        <v>640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 s="42">
        <v>46267</v>
      </c>
      <c r="B8572">
        <v>12</v>
      </c>
      <c r="C8572" t="s">
        <v>962</v>
      </c>
      <c r="D8572" t="s">
        <v>967</v>
      </c>
      <c r="E8572">
        <v>2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 s="42">
        <v>46268</v>
      </c>
      <c r="B8573">
        <v>13</v>
      </c>
      <c r="C8573" t="s">
        <v>978</v>
      </c>
      <c r="D8573" t="s">
        <v>965</v>
      </c>
      <c r="E8573">
        <v>7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 s="42">
        <v>46269</v>
      </c>
      <c r="B8574">
        <v>8</v>
      </c>
      <c r="C8574" t="s">
        <v>962</v>
      </c>
      <c r="D8574" t="s">
        <v>977</v>
      </c>
      <c r="E8574">
        <v>2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 s="42">
        <v>46269</v>
      </c>
      <c r="B8575">
        <v>11</v>
      </c>
      <c r="C8575" t="s">
        <v>958</v>
      </c>
      <c r="D8575" t="s">
        <v>963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 s="42">
        <v>46268</v>
      </c>
      <c r="B8576">
        <v>8</v>
      </c>
      <c r="C8576" t="s">
        <v>966</v>
      </c>
      <c r="D8576" t="s">
        <v>963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 s="42">
        <v>46267</v>
      </c>
      <c r="B8577">
        <v>12</v>
      </c>
      <c r="C8577" t="s">
        <v>964</v>
      </c>
      <c r="D8577" t="s">
        <v>982</v>
      </c>
      <c r="E8577">
        <v>1107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25">
      <c r="A8578" s="42">
        <v>46276</v>
      </c>
      <c r="B8578">
        <v>15</v>
      </c>
      <c r="C8578" t="s">
        <v>966</v>
      </c>
      <c r="D8578" t="s">
        <v>965</v>
      </c>
      <c r="E8578">
        <v>97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25">
      <c r="A8579" s="42">
        <v>46273</v>
      </c>
      <c r="B8579">
        <v>8</v>
      </c>
      <c r="C8579" t="s">
        <v>998</v>
      </c>
      <c r="D8579" t="s">
        <v>982</v>
      </c>
      <c r="E8579">
        <v>1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25">
      <c r="A8580" s="42">
        <v>46269</v>
      </c>
      <c r="B8580">
        <v>8</v>
      </c>
      <c r="C8580" t="s">
        <v>1098</v>
      </c>
      <c r="D8580" t="s">
        <v>975</v>
      </c>
      <c r="E8580">
        <v>1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25">
      <c r="A8581" s="42">
        <v>46274</v>
      </c>
      <c r="B8581">
        <v>12</v>
      </c>
      <c r="C8581" t="s">
        <v>962</v>
      </c>
      <c r="D8581" t="s">
        <v>971</v>
      </c>
      <c r="E8581">
        <v>2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25">
      <c r="A8582" s="42">
        <v>46267</v>
      </c>
      <c r="B8582">
        <v>8</v>
      </c>
      <c r="C8582" t="s">
        <v>1015</v>
      </c>
      <c r="D8582" t="s">
        <v>976</v>
      </c>
      <c r="E8582">
        <v>35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25">
      <c r="A8583" s="42">
        <v>46273</v>
      </c>
      <c r="B8583">
        <v>16</v>
      </c>
      <c r="C8583" t="s">
        <v>986</v>
      </c>
      <c r="D8583" t="s">
        <v>980</v>
      </c>
      <c r="E8583">
        <v>8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25">
      <c r="A8584" s="42">
        <v>46267</v>
      </c>
      <c r="B8584">
        <v>11</v>
      </c>
      <c r="C8584" t="s">
        <v>1000</v>
      </c>
      <c r="D8584" t="s">
        <v>959</v>
      </c>
      <c r="E8584">
        <v>89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25">
      <c r="A8585" s="42">
        <v>46266</v>
      </c>
      <c r="B8585">
        <v>14</v>
      </c>
      <c r="C8585" t="s">
        <v>1001</v>
      </c>
      <c r="D8585" t="s">
        <v>640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25">
      <c r="A8586" s="42">
        <v>46273</v>
      </c>
      <c r="B8586">
        <v>15</v>
      </c>
      <c r="C8586" t="s">
        <v>984</v>
      </c>
      <c r="D8586" t="s">
        <v>976</v>
      </c>
      <c r="E8586">
        <v>56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25">
      <c r="A8587" s="42">
        <v>46267</v>
      </c>
      <c r="B8587">
        <v>8</v>
      </c>
      <c r="C8587" t="s">
        <v>1001</v>
      </c>
      <c r="D8587" t="s">
        <v>965</v>
      </c>
      <c r="E8587">
        <v>4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 s="42">
        <v>46274</v>
      </c>
      <c r="B8588">
        <v>13</v>
      </c>
      <c r="C8588" t="s">
        <v>978</v>
      </c>
      <c r="D8588" t="s">
        <v>971</v>
      </c>
      <c r="E8588">
        <v>1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 s="42">
        <v>46269</v>
      </c>
      <c r="B8589">
        <v>12</v>
      </c>
      <c r="C8589" t="s">
        <v>972</v>
      </c>
      <c r="D8589" t="s">
        <v>3</v>
      </c>
      <c r="E8589">
        <v>4</v>
      </c>
      <c r="F8589">
        <v>4</v>
      </c>
      <c r="G8589">
        <v>1</v>
      </c>
      <c r="H8589">
        <v>0</v>
      </c>
      <c r="I8589">
        <v>0</v>
      </c>
      <c r="J8589">
        <v>0</v>
      </c>
    </row>
    <row r="8590" spans="1:10" x14ac:dyDescent="0.25">
      <c r="A8590" s="42">
        <v>46269</v>
      </c>
      <c r="B8590">
        <v>10</v>
      </c>
      <c r="C8590" t="s">
        <v>1000</v>
      </c>
      <c r="D8590" t="s">
        <v>959</v>
      </c>
      <c r="E8590">
        <v>36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 s="42">
        <v>46266</v>
      </c>
      <c r="B8591">
        <v>9</v>
      </c>
      <c r="C8591" t="s">
        <v>1001</v>
      </c>
      <c r="D8591" t="s">
        <v>3</v>
      </c>
      <c r="E8591">
        <v>9</v>
      </c>
      <c r="F8591">
        <v>9</v>
      </c>
      <c r="G8591">
        <v>8</v>
      </c>
      <c r="H8591">
        <v>0</v>
      </c>
      <c r="I8591">
        <v>1</v>
      </c>
      <c r="J8591">
        <v>0</v>
      </c>
    </row>
    <row r="8592" spans="1:10" x14ac:dyDescent="0.25">
      <c r="A8592" s="42">
        <v>46274</v>
      </c>
      <c r="B8592">
        <v>14</v>
      </c>
      <c r="C8592" t="s">
        <v>968</v>
      </c>
      <c r="D8592" t="s">
        <v>963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 s="42">
        <v>46276</v>
      </c>
      <c r="B8593">
        <v>10</v>
      </c>
      <c r="C8593" t="s">
        <v>966</v>
      </c>
      <c r="D8593" t="s">
        <v>973</v>
      </c>
      <c r="E8593">
        <v>271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 s="42">
        <v>46273</v>
      </c>
      <c r="B8594">
        <v>16</v>
      </c>
      <c r="C8594" t="s">
        <v>986</v>
      </c>
      <c r="D8594" t="s">
        <v>971</v>
      </c>
      <c r="E8594">
        <v>4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 s="42">
        <v>46269</v>
      </c>
      <c r="B8595">
        <v>9</v>
      </c>
      <c r="C8595" t="s">
        <v>986</v>
      </c>
      <c r="D8595" t="s">
        <v>976</v>
      </c>
      <c r="E8595">
        <v>451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 s="42">
        <v>46268</v>
      </c>
      <c r="B8596">
        <v>16</v>
      </c>
      <c r="C8596" t="s">
        <v>962</v>
      </c>
      <c r="D8596" t="s">
        <v>970</v>
      </c>
      <c r="E8596">
        <v>13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 s="42">
        <v>46274</v>
      </c>
      <c r="B8597">
        <v>11</v>
      </c>
      <c r="C8597" t="s">
        <v>972</v>
      </c>
      <c r="D8597" t="s">
        <v>969</v>
      </c>
      <c r="E8597">
        <v>2</v>
      </c>
      <c r="F8597">
        <v>2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 s="42">
        <v>46276</v>
      </c>
      <c r="B8598">
        <v>13</v>
      </c>
      <c r="C8598" t="s">
        <v>978</v>
      </c>
      <c r="D8598" t="s">
        <v>982</v>
      </c>
      <c r="E8598">
        <v>235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 s="42">
        <v>46273</v>
      </c>
      <c r="B8599">
        <v>12</v>
      </c>
      <c r="C8599" t="s">
        <v>966</v>
      </c>
      <c r="D8599" t="s">
        <v>975</v>
      </c>
      <c r="E8599">
        <v>4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 s="42">
        <v>46276</v>
      </c>
      <c r="B8600">
        <v>16</v>
      </c>
      <c r="C8600" t="s">
        <v>978</v>
      </c>
      <c r="D8600" t="s">
        <v>980</v>
      </c>
      <c r="E8600">
        <v>8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 s="42">
        <v>46268</v>
      </c>
      <c r="B8601">
        <v>14</v>
      </c>
      <c r="C8601" t="s">
        <v>962</v>
      </c>
      <c r="D8601" t="s">
        <v>974</v>
      </c>
      <c r="E8601">
        <v>1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25">
      <c r="A8602" s="42">
        <v>46275</v>
      </c>
      <c r="B8602">
        <v>9</v>
      </c>
      <c r="C8602" t="s">
        <v>966</v>
      </c>
      <c r="D8602" t="s">
        <v>959</v>
      </c>
      <c r="E8602">
        <v>110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25">
      <c r="A8603" s="42">
        <v>46267</v>
      </c>
      <c r="B8603">
        <v>11</v>
      </c>
      <c r="C8603" t="s">
        <v>1001</v>
      </c>
      <c r="D8603" t="s">
        <v>980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25">
      <c r="A8604" s="42">
        <v>46269</v>
      </c>
      <c r="B8604">
        <v>11</v>
      </c>
      <c r="C8604" t="s">
        <v>958</v>
      </c>
      <c r="D8604" t="s">
        <v>980</v>
      </c>
      <c r="E8604">
        <v>20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25">
      <c r="A8605" s="42">
        <v>46276</v>
      </c>
      <c r="B8605">
        <v>13</v>
      </c>
      <c r="C8605" t="s">
        <v>978</v>
      </c>
      <c r="D8605" t="s">
        <v>977</v>
      </c>
      <c r="E8605">
        <v>3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5">
      <c r="A8606" s="42">
        <v>46266</v>
      </c>
      <c r="B8606">
        <v>13</v>
      </c>
      <c r="C8606" t="s">
        <v>978</v>
      </c>
      <c r="D8606" t="s">
        <v>959</v>
      </c>
      <c r="E8606">
        <v>14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25">
      <c r="A8607" s="42">
        <v>46268</v>
      </c>
      <c r="B8607">
        <v>12</v>
      </c>
      <c r="C8607" t="s">
        <v>1098</v>
      </c>
      <c r="D8607" t="s">
        <v>970</v>
      </c>
      <c r="E8607">
        <v>4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25">
      <c r="A8608" s="42">
        <v>46267</v>
      </c>
      <c r="B8608">
        <v>9</v>
      </c>
      <c r="C8608" t="s">
        <v>962</v>
      </c>
      <c r="D8608" t="s">
        <v>981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25">
      <c r="A8609" s="42">
        <v>46276</v>
      </c>
      <c r="B8609">
        <v>16</v>
      </c>
      <c r="C8609" t="s">
        <v>966</v>
      </c>
      <c r="D8609" t="s">
        <v>970</v>
      </c>
      <c r="E8609">
        <v>34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25">
      <c r="A8610" s="42">
        <v>46276</v>
      </c>
      <c r="B8610">
        <v>13</v>
      </c>
      <c r="C8610" t="s">
        <v>966</v>
      </c>
      <c r="D8610" t="s">
        <v>975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25">
      <c r="A8611" s="42">
        <v>46273</v>
      </c>
      <c r="B8611">
        <v>11</v>
      </c>
      <c r="C8611" t="s">
        <v>966</v>
      </c>
      <c r="D8611" t="s">
        <v>3</v>
      </c>
      <c r="E8611">
        <v>17</v>
      </c>
      <c r="F8611">
        <v>17</v>
      </c>
      <c r="G8611">
        <v>17</v>
      </c>
      <c r="H8611">
        <v>0</v>
      </c>
      <c r="I8611">
        <v>0</v>
      </c>
      <c r="J8611">
        <v>0</v>
      </c>
    </row>
    <row r="8612" spans="1:10" x14ac:dyDescent="0.25">
      <c r="A8612" s="42">
        <v>46275</v>
      </c>
      <c r="B8612">
        <v>16</v>
      </c>
      <c r="C8612" t="s">
        <v>958</v>
      </c>
      <c r="D8612" t="s">
        <v>976</v>
      </c>
      <c r="E8612">
        <v>1243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 s="42">
        <v>46268</v>
      </c>
      <c r="B8613">
        <v>11</v>
      </c>
      <c r="C8613" t="s">
        <v>962</v>
      </c>
      <c r="D8613" t="s">
        <v>963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 s="42">
        <v>46276</v>
      </c>
      <c r="B8614">
        <v>15</v>
      </c>
      <c r="C8614" t="s">
        <v>1015</v>
      </c>
      <c r="D8614" t="s">
        <v>982</v>
      </c>
      <c r="E8614">
        <v>303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 s="42">
        <v>46266</v>
      </c>
      <c r="B8615">
        <v>10</v>
      </c>
      <c r="C8615" t="s">
        <v>1085</v>
      </c>
      <c r="D8615" t="s">
        <v>963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 s="42">
        <v>46276</v>
      </c>
      <c r="B8616">
        <v>11</v>
      </c>
      <c r="C8616" t="s">
        <v>964</v>
      </c>
      <c r="D8616" t="s">
        <v>980</v>
      </c>
      <c r="E8616">
        <v>6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 s="42">
        <v>46267</v>
      </c>
      <c r="B8617">
        <v>11</v>
      </c>
      <c r="C8617" t="s">
        <v>978</v>
      </c>
      <c r="D8617" t="s">
        <v>963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 s="42">
        <v>46269</v>
      </c>
      <c r="B8618">
        <v>11</v>
      </c>
      <c r="C8618" t="s">
        <v>962</v>
      </c>
      <c r="D8618" t="s">
        <v>965</v>
      </c>
      <c r="E8618">
        <v>77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 s="42">
        <v>46268</v>
      </c>
      <c r="B8619">
        <v>9</v>
      </c>
      <c r="C8619" t="s">
        <v>964</v>
      </c>
      <c r="D8619" t="s">
        <v>961</v>
      </c>
      <c r="E8619">
        <v>7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 s="42">
        <v>46267</v>
      </c>
      <c r="B8620">
        <v>11</v>
      </c>
      <c r="C8620" t="s">
        <v>966</v>
      </c>
      <c r="D8620" t="s">
        <v>970</v>
      </c>
      <c r="E8620">
        <v>13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 s="42">
        <v>46267</v>
      </c>
      <c r="B8621">
        <v>10</v>
      </c>
      <c r="C8621" t="s">
        <v>1000</v>
      </c>
      <c r="D8621" t="s">
        <v>976</v>
      </c>
      <c r="E8621">
        <v>197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 s="42">
        <v>46276</v>
      </c>
      <c r="B8622">
        <v>9</v>
      </c>
      <c r="C8622" t="s">
        <v>968</v>
      </c>
      <c r="D8622" t="s">
        <v>959</v>
      </c>
      <c r="E8622">
        <v>60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 s="42">
        <v>46269</v>
      </c>
      <c r="B8623">
        <v>16</v>
      </c>
      <c r="C8623" t="s">
        <v>964</v>
      </c>
      <c r="D8623" t="s">
        <v>976</v>
      </c>
      <c r="E8623">
        <v>1454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 s="42">
        <v>46268</v>
      </c>
      <c r="B8624">
        <v>14</v>
      </c>
      <c r="C8624" t="s">
        <v>998</v>
      </c>
      <c r="D8624" t="s">
        <v>967</v>
      </c>
      <c r="E8624">
        <v>4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 s="42">
        <v>46274</v>
      </c>
      <c r="B8625">
        <v>10</v>
      </c>
      <c r="C8625" t="s">
        <v>968</v>
      </c>
      <c r="D8625" t="s">
        <v>963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5">
      <c r="A8626" s="42">
        <v>46268</v>
      </c>
      <c r="B8626">
        <v>12</v>
      </c>
      <c r="C8626" t="s">
        <v>964</v>
      </c>
      <c r="D8626" t="s">
        <v>979</v>
      </c>
      <c r="E8626">
        <v>1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5">
      <c r="A8627" s="42">
        <v>46273</v>
      </c>
      <c r="B8627">
        <v>8</v>
      </c>
      <c r="C8627" t="s">
        <v>962</v>
      </c>
      <c r="D8627" t="s">
        <v>965</v>
      </c>
      <c r="E8627">
        <v>27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5">
      <c r="A8628" s="42">
        <v>46267</v>
      </c>
      <c r="B8628">
        <v>10</v>
      </c>
      <c r="C8628" t="s">
        <v>960</v>
      </c>
      <c r="D8628" t="s">
        <v>973</v>
      </c>
      <c r="E8628">
        <v>206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5">
      <c r="A8629" s="42">
        <v>46275</v>
      </c>
      <c r="B8629">
        <v>10</v>
      </c>
      <c r="C8629" t="s">
        <v>986</v>
      </c>
      <c r="D8629" t="s">
        <v>959</v>
      </c>
      <c r="E8629">
        <v>72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5">
      <c r="A8630" s="42">
        <v>46273</v>
      </c>
      <c r="B8630">
        <v>8</v>
      </c>
      <c r="C8630" t="s">
        <v>986</v>
      </c>
      <c r="D8630" t="s">
        <v>965</v>
      </c>
      <c r="E8630">
        <v>19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5">
      <c r="A8631" s="42">
        <v>46267</v>
      </c>
      <c r="B8631">
        <v>15</v>
      </c>
      <c r="C8631" t="s">
        <v>999</v>
      </c>
      <c r="D8631" t="s">
        <v>970</v>
      </c>
      <c r="E8631">
        <v>8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5">
      <c r="A8632" s="42">
        <v>46276</v>
      </c>
      <c r="B8632">
        <v>15</v>
      </c>
      <c r="C8632" t="s">
        <v>958</v>
      </c>
      <c r="D8632" t="s">
        <v>970</v>
      </c>
      <c r="E8632">
        <v>43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5">
      <c r="A8633" s="42">
        <v>46274</v>
      </c>
      <c r="B8633">
        <v>9</v>
      </c>
      <c r="C8633" t="s">
        <v>958</v>
      </c>
      <c r="D8633" t="s">
        <v>974</v>
      </c>
      <c r="E8633">
        <v>1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5">
      <c r="A8634" s="42">
        <v>46276</v>
      </c>
      <c r="B8634">
        <v>8</v>
      </c>
      <c r="C8634" t="s">
        <v>972</v>
      </c>
      <c r="D8634" t="s">
        <v>976</v>
      </c>
      <c r="E8634">
        <v>101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5">
      <c r="A8635" s="42">
        <v>46275</v>
      </c>
      <c r="B8635">
        <v>13</v>
      </c>
      <c r="C8635" t="s">
        <v>986</v>
      </c>
      <c r="D8635" t="s">
        <v>970</v>
      </c>
      <c r="E8635">
        <v>2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 s="42">
        <v>46266</v>
      </c>
      <c r="B8636">
        <v>8</v>
      </c>
      <c r="C8636" t="s">
        <v>1085</v>
      </c>
      <c r="D8636" t="s">
        <v>970</v>
      </c>
      <c r="E8636">
        <v>2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 s="42">
        <v>46273</v>
      </c>
      <c r="B8637">
        <v>10</v>
      </c>
      <c r="C8637" t="s">
        <v>986</v>
      </c>
      <c r="D8637" t="s">
        <v>965</v>
      </c>
      <c r="E8637">
        <v>14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 s="42">
        <v>46273</v>
      </c>
      <c r="B8638">
        <v>13</v>
      </c>
      <c r="C8638" t="s">
        <v>962</v>
      </c>
      <c r="D8638" t="s">
        <v>965</v>
      </c>
      <c r="E8638">
        <v>23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 s="42">
        <v>46267</v>
      </c>
      <c r="B8639">
        <v>15</v>
      </c>
      <c r="C8639" t="s">
        <v>998</v>
      </c>
      <c r="D8639" t="s">
        <v>963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 s="42">
        <v>46267</v>
      </c>
      <c r="B8640">
        <v>8</v>
      </c>
      <c r="C8640" t="s">
        <v>978</v>
      </c>
      <c r="D8640" t="s">
        <v>980</v>
      </c>
      <c r="E8640">
        <v>1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 s="42">
        <v>46273</v>
      </c>
      <c r="B8641">
        <v>11</v>
      </c>
      <c r="C8641" t="s">
        <v>1015</v>
      </c>
      <c r="D8641" t="s">
        <v>973</v>
      </c>
      <c r="E8641">
        <v>73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 s="42">
        <v>46274</v>
      </c>
      <c r="B8642">
        <v>13</v>
      </c>
      <c r="C8642" t="s">
        <v>964</v>
      </c>
      <c r="D8642" t="s">
        <v>977</v>
      </c>
      <c r="E8642">
        <v>1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 s="42">
        <v>46269</v>
      </c>
      <c r="B8643">
        <v>11</v>
      </c>
      <c r="C8643" t="s">
        <v>964</v>
      </c>
      <c r="D8643" t="s">
        <v>976</v>
      </c>
      <c r="E8643">
        <v>2500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 s="42">
        <v>46269</v>
      </c>
      <c r="B8644">
        <v>11</v>
      </c>
      <c r="C8644" t="s">
        <v>972</v>
      </c>
      <c r="D8644" t="s">
        <v>982</v>
      </c>
      <c r="E8644">
        <v>136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 s="42">
        <v>46274</v>
      </c>
      <c r="B8645">
        <v>11</v>
      </c>
      <c r="C8645" t="s">
        <v>986</v>
      </c>
      <c r="D8645" t="s">
        <v>982</v>
      </c>
      <c r="E8645">
        <v>115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 s="42">
        <v>46268</v>
      </c>
      <c r="B8646">
        <v>9</v>
      </c>
      <c r="C8646" t="s">
        <v>999</v>
      </c>
      <c r="D8646" t="s">
        <v>982</v>
      </c>
      <c r="E8646">
        <v>67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 s="42">
        <v>46269</v>
      </c>
      <c r="B8647">
        <v>12</v>
      </c>
      <c r="C8647" t="s">
        <v>972</v>
      </c>
      <c r="D8647" t="s">
        <v>965</v>
      </c>
      <c r="E8647">
        <v>5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 s="42">
        <v>46275</v>
      </c>
      <c r="B8648">
        <v>9</v>
      </c>
      <c r="C8648" t="s">
        <v>972</v>
      </c>
      <c r="D8648" t="s">
        <v>959</v>
      </c>
      <c r="E8648">
        <v>29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 s="42">
        <v>46268</v>
      </c>
      <c r="B8649">
        <v>8</v>
      </c>
      <c r="C8649" t="s">
        <v>1098</v>
      </c>
      <c r="D8649" t="s">
        <v>963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5">
      <c r="A8650" s="42">
        <v>46268</v>
      </c>
      <c r="B8650">
        <v>8</v>
      </c>
      <c r="C8650" t="s">
        <v>999</v>
      </c>
      <c r="D8650" t="s">
        <v>980</v>
      </c>
      <c r="E8650">
        <v>3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 s="42">
        <v>46267</v>
      </c>
      <c r="B8651">
        <v>10</v>
      </c>
      <c r="C8651" t="s">
        <v>998</v>
      </c>
      <c r="D8651" t="s">
        <v>971</v>
      </c>
      <c r="E8651">
        <v>54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5">
      <c r="A8652" s="42">
        <v>46273</v>
      </c>
      <c r="B8652">
        <v>10</v>
      </c>
      <c r="C8652" t="s">
        <v>978</v>
      </c>
      <c r="D8652" t="s">
        <v>975</v>
      </c>
      <c r="E8652">
        <v>7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5">
      <c r="A8653" s="42">
        <v>46275</v>
      </c>
      <c r="B8653">
        <v>16</v>
      </c>
      <c r="C8653" t="s">
        <v>1015</v>
      </c>
      <c r="D8653" t="s">
        <v>963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5">
      <c r="A8654" s="42">
        <v>46273</v>
      </c>
      <c r="B8654">
        <v>16</v>
      </c>
      <c r="C8654" t="s">
        <v>978</v>
      </c>
      <c r="D8654" t="s">
        <v>967</v>
      </c>
      <c r="E8654">
        <v>503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5">
      <c r="A8655" s="42">
        <v>46276</v>
      </c>
      <c r="B8655">
        <v>13</v>
      </c>
      <c r="C8655" t="s">
        <v>978</v>
      </c>
      <c r="D8655" t="s">
        <v>959</v>
      </c>
      <c r="E8655">
        <v>54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5">
      <c r="A8656" s="42">
        <v>46276</v>
      </c>
      <c r="B8656">
        <v>15</v>
      </c>
      <c r="C8656" t="s">
        <v>972</v>
      </c>
      <c r="D8656" t="s">
        <v>3</v>
      </c>
      <c r="E8656">
        <v>5</v>
      </c>
      <c r="F8656">
        <v>5</v>
      </c>
      <c r="G8656">
        <v>1</v>
      </c>
      <c r="H8656">
        <v>4</v>
      </c>
      <c r="I8656">
        <v>0</v>
      </c>
      <c r="J8656">
        <v>0</v>
      </c>
    </row>
    <row r="8657" spans="1:10" x14ac:dyDescent="0.25">
      <c r="A8657" s="42">
        <v>46267</v>
      </c>
      <c r="B8657">
        <v>11</v>
      </c>
      <c r="C8657" t="s">
        <v>962</v>
      </c>
      <c r="D8657" t="s">
        <v>969</v>
      </c>
      <c r="E8657">
        <v>1</v>
      </c>
      <c r="F8657">
        <v>1</v>
      </c>
      <c r="G8657">
        <v>0</v>
      </c>
      <c r="H8657">
        <v>0</v>
      </c>
      <c r="I8657">
        <v>0</v>
      </c>
      <c r="J8657">
        <v>0</v>
      </c>
    </row>
    <row r="8658" spans="1:10" x14ac:dyDescent="0.25">
      <c r="A8658" s="42">
        <v>46275</v>
      </c>
      <c r="B8658">
        <v>9</v>
      </c>
      <c r="C8658" t="s">
        <v>958</v>
      </c>
      <c r="D8658" t="s">
        <v>963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5">
      <c r="A8659" s="42">
        <v>46269</v>
      </c>
      <c r="B8659">
        <v>12</v>
      </c>
      <c r="C8659" t="s">
        <v>962</v>
      </c>
      <c r="D8659" t="s">
        <v>961</v>
      </c>
      <c r="E8659">
        <v>4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 s="42">
        <v>46276</v>
      </c>
      <c r="B8660">
        <v>15</v>
      </c>
      <c r="C8660" t="s">
        <v>1098</v>
      </c>
      <c r="D8660" t="s">
        <v>963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 s="42">
        <v>46273</v>
      </c>
      <c r="B8661">
        <v>11</v>
      </c>
      <c r="C8661" t="s">
        <v>972</v>
      </c>
      <c r="D8661" t="s">
        <v>963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 s="42">
        <v>46273</v>
      </c>
      <c r="B8662">
        <v>9</v>
      </c>
      <c r="C8662" t="s">
        <v>1015</v>
      </c>
      <c r="D8662" t="s">
        <v>975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 s="42">
        <v>46276</v>
      </c>
      <c r="B8663">
        <v>9</v>
      </c>
      <c r="C8663" t="s">
        <v>1098</v>
      </c>
      <c r="D8663" t="s">
        <v>970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 s="42">
        <v>46275</v>
      </c>
      <c r="B8664">
        <v>12</v>
      </c>
      <c r="C8664" t="s">
        <v>962</v>
      </c>
      <c r="D8664" t="s">
        <v>963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 s="42">
        <v>46267</v>
      </c>
      <c r="B8665">
        <v>11</v>
      </c>
      <c r="C8665" t="s">
        <v>964</v>
      </c>
      <c r="D8665" t="s">
        <v>975</v>
      </c>
      <c r="E8665">
        <v>2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 s="42">
        <v>46276</v>
      </c>
      <c r="B8666">
        <v>13</v>
      </c>
      <c r="C8666" t="s">
        <v>1098</v>
      </c>
      <c r="D8666" t="s">
        <v>973</v>
      </c>
      <c r="E8666">
        <v>3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 s="42">
        <v>46273</v>
      </c>
      <c r="B8667">
        <v>8</v>
      </c>
      <c r="C8667" t="s">
        <v>966</v>
      </c>
      <c r="D8667" t="s">
        <v>979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 s="42">
        <v>46273</v>
      </c>
      <c r="B8668">
        <v>12</v>
      </c>
      <c r="C8668" t="s">
        <v>972</v>
      </c>
      <c r="D8668" t="s">
        <v>981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 s="42">
        <v>46274</v>
      </c>
      <c r="B8669">
        <v>13</v>
      </c>
      <c r="C8669" t="s">
        <v>1098</v>
      </c>
      <c r="D8669" t="s">
        <v>973</v>
      </c>
      <c r="E8669">
        <v>35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 s="42">
        <v>46274</v>
      </c>
      <c r="B8670">
        <v>10</v>
      </c>
      <c r="C8670" t="s">
        <v>964</v>
      </c>
      <c r="D8670" t="s">
        <v>980</v>
      </c>
      <c r="E8670">
        <v>4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 s="42">
        <v>46268</v>
      </c>
      <c r="B8671">
        <v>14</v>
      </c>
      <c r="C8671" t="s">
        <v>962</v>
      </c>
      <c r="D8671" t="s">
        <v>971</v>
      </c>
      <c r="E8671">
        <v>11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 s="42">
        <v>46266</v>
      </c>
      <c r="B8672">
        <v>15</v>
      </c>
      <c r="C8672" t="s">
        <v>998</v>
      </c>
      <c r="D8672" t="s">
        <v>640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 s="42">
        <v>46275</v>
      </c>
      <c r="B8673">
        <v>16</v>
      </c>
      <c r="C8673" t="s">
        <v>1000</v>
      </c>
      <c r="D8673" t="s">
        <v>982</v>
      </c>
      <c r="E8673">
        <v>2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25">
      <c r="A8674" s="42">
        <v>46273</v>
      </c>
      <c r="B8674">
        <v>14</v>
      </c>
      <c r="C8674" t="s">
        <v>986</v>
      </c>
      <c r="D8674" t="s">
        <v>965</v>
      </c>
      <c r="E8674">
        <v>32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5">
      <c r="A8675" s="42">
        <v>46269</v>
      </c>
      <c r="B8675">
        <v>9</v>
      </c>
      <c r="C8675" t="s">
        <v>972</v>
      </c>
      <c r="D8675" t="s">
        <v>963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25">
      <c r="A8676" s="42">
        <v>46275</v>
      </c>
      <c r="B8676">
        <v>10</v>
      </c>
      <c r="C8676" t="s">
        <v>1015</v>
      </c>
      <c r="D8676" t="s">
        <v>979</v>
      </c>
      <c r="E8676">
        <v>3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 s="42">
        <v>46273</v>
      </c>
      <c r="B8677">
        <v>10</v>
      </c>
      <c r="C8677" t="s">
        <v>1098</v>
      </c>
      <c r="D8677" t="s">
        <v>961</v>
      </c>
      <c r="E8677">
        <v>1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25">
      <c r="A8678" s="42">
        <v>46269</v>
      </c>
      <c r="B8678">
        <v>10</v>
      </c>
      <c r="C8678" t="s">
        <v>1098</v>
      </c>
      <c r="D8678" t="s">
        <v>963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25">
      <c r="A8679" s="42">
        <v>46267</v>
      </c>
      <c r="B8679">
        <v>9</v>
      </c>
      <c r="C8679" t="s">
        <v>966</v>
      </c>
      <c r="D8679" t="s">
        <v>963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25">
      <c r="A8680" s="42">
        <v>46274</v>
      </c>
      <c r="B8680">
        <v>10</v>
      </c>
      <c r="C8680" t="s">
        <v>978</v>
      </c>
      <c r="D8680" t="s">
        <v>976</v>
      </c>
      <c r="E8680">
        <v>569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5">
      <c r="A8681" s="42">
        <v>46268</v>
      </c>
      <c r="B8681">
        <v>9</v>
      </c>
      <c r="C8681" t="s">
        <v>966</v>
      </c>
      <c r="D8681" t="s">
        <v>970</v>
      </c>
      <c r="E8681">
        <v>11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25">
      <c r="A8682" s="42">
        <v>46268</v>
      </c>
      <c r="B8682">
        <v>10</v>
      </c>
      <c r="C8682" t="s">
        <v>962</v>
      </c>
      <c r="D8682" t="s">
        <v>982</v>
      </c>
      <c r="E8682">
        <v>219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25">
      <c r="A8683" s="42">
        <v>46269</v>
      </c>
      <c r="B8683">
        <v>13</v>
      </c>
      <c r="C8683" t="s">
        <v>958</v>
      </c>
      <c r="D8683" t="s">
        <v>973</v>
      </c>
      <c r="E8683">
        <v>6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 s="42">
        <v>46267</v>
      </c>
      <c r="B8684">
        <v>10</v>
      </c>
      <c r="C8684" t="s">
        <v>966</v>
      </c>
      <c r="D8684" t="s">
        <v>977</v>
      </c>
      <c r="E8684">
        <v>15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 s="42">
        <v>46274</v>
      </c>
      <c r="B8685">
        <v>9</v>
      </c>
      <c r="C8685" t="s">
        <v>972</v>
      </c>
      <c r="D8685" t="s">
        <v>963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 s="42">
        <v>46276</v>
      </c>
      <c r="B8686">
        <v>8</v>
      </c>
      <c r="C8686" t="s">
        <v>1015</v>
      </c>
      <c r="D8686" t="s">
        <v>977</v>
      </c>
      <c r="E8686">
        <v>5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 s="42">
        <v>46275</v>
      </c>
      <c r="B8687">
        <v>14</v>
      </c>
      <c r="C8687" t="s">
        <v>1528</v>
      </c>
      <c r="D8687" t="s">
        <v>967</v>
      </c>
      <c r="E8687">
        <v>5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 s="42">
        <v>46274</v>
      </c>
      <c r="B8688">
        <v>11</v>
      </c>
      <c r="C8688" t="s">
        <v>1528</v>
      </c>
      <c r="D8688" t="s">
        <v>963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 s="42">
        <v>46273</v>
      </c>
      <c r="B8689">
        <v>14</v>
      </c>
      <c r="C8689" t="s">
        <v>972</v>
      </c>
      <c r="D8689" t="s">
        <v>977</v>
      </c>
      <c r="E8689">
        <v>2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 s="42">
        <v>46268</v>
      </c>
      <c r="B8690">
        <v>16</v>
      </c>
      <c r="C8690" t="s">
        <v>978</v>
      </c>
      <c r="D8690" t="s">
        <v>965</v>
      </c>
      <c r="E8690">
        <v>6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 s="42">
        <v>46275</v>
      </c>
      <c r="B8691">
        <v>11</v>
      </c>
      <c r="C8691" t="s">
        <v>972</v>
      </c>
      <c r="D8691" t="s">
        <v>983</v>
      </c>
      <c r="E8691">
        <v>1</v>
      </c>
      <c r="F8691">
        <v>1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 s="42">
        <v>46274</v>
      </c>
      <c r="B8692">
        <v>8</v>
      </c>
      <c r="C8692" t="s">
        <v>964</v>
      </c>
      <c r="D8692" t="s">
        <v>970</v>
      </c>
      <c r="E8692">
        <v>39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 s="42">
        <v>46276</v>
      </c>
      <c r="B8693">
        <v>14</v>
      </c>
      <c r="C8693" t="s">
        <v>968</v>
      </c>
      <c r="D8693" t="s">
        <v>973</v>
      </c>
      <c r="E8693">
        <v>107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 s="42">
        <v>46276</v>
      </c>
      <c r="B8694">
        <v>12</v>
      </c>
      <c r="C8694" t="s">
        <v>972</v>
      </c>
      <c r="D8694" t="s">
        <v>973</v>
      </c>
      <c r="E8694">
        <v>14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 s="42">
        <v>46276</v>
      </c>
      <c r="B8695">
        <v>14</v>
      </c>
      <c r="C8695" t="s">
        <v>968</v>
      </c>
      <c r="D8695" t="s">
        <v>977</v>
      </c>
      <c r="E8695">
        <v>3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 s="42">
        <v>46275</v>
      </c>
      <c r="B8696">
        <v>15</v>
      </c>
      <c r="C8696" t="s">
        <v>1015</v>
      </c>
      <c r="D8696" t="s">
        <v>965</v>
      </c>
      <c r="E8696">
        <v>21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 s="42">
        <v>46269</v>
      </c>
      <c r="B8697">
        <v>12</v>
      </c>
      <c r="C8697" t="s">
        <v>958</v>
      </c>
      <c r="D8697" t="s">
        <v>973</v>
      </c>
      <c r="E8697">
        <v>346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5">
      <c r="A8698" s="42">
        <v>46269</v>
      </c>
      <c r="B8698">
        <v>15</v>
      </c>
      <c r="C8698" t="s">
        <v>962</v>
      </c>
      <c r="D8698" t="s">
        <v>961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25">
      <c r="A8699" s="42">
        <v>46273</v>
      </c>
      <c r="B8699">
        <v>14</v>
      </c>
      <c r="C8699" t="s">
        <v>1015</v>
      </c>
      <c r="D8699" t="s">
        <v>981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25">
      <c r="A8700" s="42">
        <v>46276</v>
      </c>
      <c r="B8700">
        <v>13</v>
      </c>
      <c r="C8700" t="s">
        <v>986</v>
      </c>
      <c r="D8700" t="s">
        <v>977</v>
      </c>
      <c r="E8700">
        <v>4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 s="42">
        <v>46274</v>
      </c>
      <c r="B8701">
        <v>13</v>
      </c>
      <c r="C8701" t="s">
        <v>986</v>
      </c>
      <c r="D8701" t="s">
        <v>963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25">
      <c r="A8702" s="42">
        <v>46268</v>
      </c>
      <c r="B8702">
        <v>15</v>
      </c>
      <c r="C8702" t="s">
        <v>968</v>
      </c>
      <c r="D8702" t="s">
        <v>640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25">
      <c r="A8703" s="42">
        <v>46275</v>
      </c>
      <c r="B8703">
        <v>14</v>
      </c>
      <c r="C8703" t="s">
        <v>962</v>
      </c>
      <c r="D8703" t="s">
        <v>982</v>
      </c>
      <c r="E8703">
        <v>317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25">
      <c r="A8704" s="42">
        <v>46269</v>
      </c>
      <c r="B8704">
        <v>10</v>
      </c>
      <c r="C8704" t="s">
        <v>1098</v>
      </c>
      <c r="D8704" t="s">
        <v>976</v>
      </c>
      <c r="E8704">
        <v>143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25">
      <c r="A8705" s="42">
        <v>46267</v>
      </c>
      <c r="B8705">
        <v>16</v>
      </c>
      <c r="C8705" t="s">
        <v>964</v>
      </c>
      <c r="D8705" t="s">
        <v>963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25">
      <c r="A8706" s="42">
        <v>46273</v>
      </c>
      <c r="B8706">
        <v>11</v>
      </c>
      <c r="C8706" t="s">
        <v>972</v>
      </c>
      <c r="D8706" t="s">
        <v>971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25">
      <c r="A8707" s="42">
        <v>46276</v>
      </c>
      <c r="B8707">
        <v>16</v>
      </c>
      <c r="C8707" t="s">
        <v>966</v>
      </c>
      <c r="D8707" t="s">
        <v>640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 s="42">
        <v>46266</v>
      </c>
      <c r="B8708">
        <v>10</v>
      </c>
      <c r="C8708" t="s">
        <v>978</v>
      </c>
      <c r="D8708" t="s">
        <v>975</v>
      </c>
      <c r="E8708">
        <v>3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 s="42">
        <v>46273</v>
      </c>
      <c r="B8709">
        <v>15</v>
      </c>
      <c r="C8709" t="s">
        <v>960</v>
      </c>
      <c r="D8709" t="s">
        <v>969</v>
      </c>
      <c r="E8709">
        <v>1</v>
      </c>
      <c r="F8709">
        <v>1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 s="42">
        <v>46269</v>
      </c>
      <c r="B8710">
        <v>15</v>
      </c>
      <c r="C8710" t="s">
        <v>958</v>
      </c>
      <c r="D8710" t="s">
        <v>977</v>
      </c>
      <c r="E8710">
        <v>12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 s="42">
        <v>46268</v>
      </c>
      <c r="B8711">
        <v>8</v>
      </c>
      <c r="C8711" t="s">
        <v>972</v>
      </c>
      <c r="D8711" t="s">
        <v>3</v>
      </c>
      <c r="E8711">
        <v>4</v>
      </c>
      <c r="F8711">
        <v>4</v>
      </c>
      <c r="G8711">
        <v>2</v>
      </c>
      <c r="H8711">
        <v>2</v>
      </c>
      <c r="I8711">
        <v>0</v>
      </c>
      <c r="J8711">
        <v>0</v>
      </c>
    </row>
    <row r="8712" spans="1:10" x14ac:dyDescent="0.25">
      <c r="A8712" s="42">
        <v>46268</v>
      </c>
      <c r="B8712">
        <v>12</v>
      </c>
      <c r="C8712" t="s">
        <v>958</v>
      </c>
      <c r="D8712" t="s">
        <v>959</v>
      </c>
      <c r="E8712">
        <v>154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 s="42">
        <v>46275</v>
      </c>
      <c r="B8713">
        <v>8</v>
      </c>
      <c r="C8713" t="s">
        <v>986</v>
      </c>
      <c r="D8713" t="s">
        <v>3</v>
      </c>
      <c r="E8713">
        <v>6</v>
      </c>
      <c r="F8713">
        <v>6</v>
      </c>
      <c r="G8713">
        <v>4</v>
      </c>
      <c r="H8713">
        <v>2</v>
      </c>
      <c r="I8713">
        <v>0</v>
      </c>
      <c r="J8713">
        <v>0</v>
      </c>
    </row>
    <row r="8714" spans="1:10" x14ac:dyDescent="0.25">
      <c r="A8714" s="42">
        <v>46275</v>
      </c>
      <c r="B8714">
        <v>12</v>
      </c>
      <c r="C8714" t="s">
        <v>958</v>
      </c>
      <c r="D8714" t="s">
        <v>965</v>
      </c>
      <c r="E8714">
        <v>147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 s="42">
        <v>46268</v>
      </c>
      <c r="B8715">
        <v>15</v>
      </c>
      <c r="C8715" t="s">
        <v>964</v>
      </c>
      <c r="D8715" t="s">
        <v>976</v>
      </c>
      <c r="E8715">
        <v>1998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 s="42">
        <v>46276</v>
      </c>
      <c r="B8716">
        <v>15</v>
      </c>
      <c r="C8716" t="s">
        <v>958</v>
      </c>
      <c r="D8716" t="s">
        <v>967</v>
      </c>
      <c r="E8716">
        <v>500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25">
      <c r="A8717" s="42">
        <v>46267</v>
      </c>
      <c r="B8717">
        <v>8</v>
      </c>
      <c r="C8717" t="s">
        <v>999</v>
      </c>
      <c r="D8717" t="s">
        <v>3</v>
      </c>
      <c r="E8717">
        <v>13</v>
      </c>
      <c r="F8717">
        <v>13</v>
      </c>
      <c r="G8717">
        <v>7</v>
      </c>
      <c r="H8717">
        <v>6</v>
      </c>
      <c r="I8717">
        <v>0</v>
      </c>
      <c r="J8717">
        <v>0</v>
      </c>
    </row>
    <row r="8718" spans="1:10" x14ac:dyDescent="0.25">
      <c r="A8718" s="42">
        <v>46267</v>
      </c>
      <c r="B8718">
        <v>9</v>
      </c>
      <c r="C8718" t="s">
        <v>958</v>
      </c>
      <c r="D8718" t="s">
        <v>965</v>
      </c>
      <c r="E8718">
        <v>48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 s="42">
        <v>46273</v>
      </c>
      <c r="B8719">
        <v>15</v>
      </c>
      <c r="C8719" t="s">
        <v>972</v>
      </c>
      <c r="D8719" t="s">
        <v>979</v>
      </c>
      <c r="E8719">
        <v>5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5">
      <c r="A8720" s="42">
        <v>46267</v>
      </c>
      <c r="B8720">
        <v>10</v>
      </c>
      <c r="C8720" t="s">
        <v>986</v>
      </c>
      <c r="D8720" t="s">
        <v>640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5">
      <c r="A8721" s="42">
        <v>46275</v>
      </c>
      <c r="B8721">
        <v>8</v>
      </c>
      <c r="C8721" t="s">
        <v>1098</v>
      </c>
      <c r="D8721" t="s">
        <v>975</v>
      </c>
      <c r="E8721">
        <v>1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25">
      <c r="A8722" s="42">
        <v>46269</v>
      </c>
      <c r="B8722">
        <v>13</v>
      </c>
      <c r="C8722" t="s">
        <v>978</v>
      </c>
      <c r="D8722" t="s">
        <v>975</v>
      </c>
      <c r="E8722">
        <v>2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25">
      <c r="A8723" s="42">
        <v>46274</v>
      </c>
      <c r="B8723">
        <v>14</v>
      </c>
      <c r="C8723" t="s">
        <v>958</v>
      </c>
      <c r="D8723" t="s">
        <v>976</v>
      </c>
      <c r="E8723">
        <v>1565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25">
      <c r="A8724" s="42">
        <v>46275</v>
      </c>
      <c r="B8724">
        <v>16</v>
      </c>
      <c r="C8724" t="s">
        <v>972</v>
      </c>
      <c r="D8724" t="s">
        <v>3</v>
      </c>
      <c r="E8724">
        <v>9</v>
      </c>
      <c r="F8724">
        <v>9</v>
      </c>
      <c r="G8724">
        <v>5</v>
      </c>
      <c r="H8724">
        <v>4</v>
      </c>
      <c r="I8724">
        <v>0</v>
      </c>
      <c r="J8724">
        <v>0</v>
      </c>
    </row>
    <row r="8725" spans="1:10" x14ac:dyDescent="0.25">
      <c r="A8725" s="42">
        <v>46267</v>
      </c>
      <c r="B8725">
        <v>14</v>
      </c>
      <c r="C8725" t="s">
        <v>966</v>
      </c>
      <c r="D8725" t="s">
        <v>982</v>
      </c>
      <c r="E8725">
        <v>406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25">
      <c r="A8726" s="42">
        <v>46267</v>
      </c>
      <c r="B8726">
        <v>10</v>
      </c>
      <c r="C8726" t="s">
        <v>958</v>
      </c>
      <c r="D8726" t="s">
        <v>982</v>
      </c>
      <c r="E8726">
        <v>228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25">
      <c r="A8727" s="42">
        <v>46266</v>
      </c>
      <c r="B8727">
        <v>11</v>
      </c>
      <c r="C8727" t="s">
        <v>999</v>
      </c>
      <c r="D8727" t="s">
        <v>640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5">
      <c r="A8728" s="42">
        <v>46275</v>
      </c>
      <c r="B8728">
        <v>13</v>
      </c>
      <c r="C8728" t="s">
        <v>1098</v>
      </c>
      <c r="D8728" t="s">
        <v>959</v>
      </c>
      <c r="E8728">
        <v>16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25">
      <c r="A8729" s="42">
        <v>46273</v>
      </c>
      <c r="B8729">
        <v>14</v>
      </c>
      <c r="C8729" t="s">
        <v>1000</v>
      </c>
      <c r="D8729" t="s">
        <v>967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5">
      <c r="A8730" s="42">
        <v>46268</v>
      </c>
      <c r="B8730">
        <v>16</v>
      </c>
      <c r="C8730" t="s">
        <v>964</v>
      </c>
      <c r="D8730" t="s">
        <v>959</v>
      </c>
      <c r="E8730">
        <v>162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25">
      <c r="A8731" s="42">
        <v>46273</v>
      </c>
      <c r="B8731">
        <v>15</v>
      </c>
      <c r="C8731" t="s">
        <v>966</v>
      </c>
      <c r="D8731" t="s">
        <v>3</v>
      </c>
      <c r="E8731">
        <v>29</v>
      </c>
      <c r="F8731">
        <v>29</v>
      </c>
      <c r="G8731">
        <v>24</v>
      </c>
      <c r="H8731">
        <v>2</v>
      </c>
      <c r="I8731">
        <v>0</v>
      </c>
      <c r="J8731">
        <v>0</v>
      </c>
    </row>
    <row r="8732" spans="1:10" x14ac:dyDescent="0.25">
      <c r="A8732" s="42">
        <v>46268</v>
      </c>
      <c r="B8732">
        <v>15</v>
      </c>
      <c r="C8732" t="s">
        <v>978</v>
      </c>
      <c r="D8732" t="s">
        <v>963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25">
      <c r="A8733" s="42">
        <v>46267</v>
      </c>
      <c r="B8733">
        <v>14</v>
      </c>
      <c r="C8733" t="s">
        <v>966</v>
      </c>
      <c r="D8733" t="s">
        <v>975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25">
      <c r="A8734" s="42">
        <v>46273</v>
      </c>
      <c r="B8734">
        <v>10</v>
      </c>
      <c r="C8734" t="s">
        <v>966</v>
      </c>
      <c r="D8734" t="s">
        <v>974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25">
      <c r="A8735" s="42">
        <v>46276</v>
      </c>
      <c r="B8735">
        <v>9</v>
      </c>
      <c r="C8735" t="s">
        <v>1015</v>
      </c>
      <c r="D8735" t="s">
        <v>963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 s="42">
        <v>46267</v>
      </c>
      <c r="B8736">
        <v>16</v>
      </c>
      <c r="C8736" t="s">
        <v>978</v>
      </c>
      <c r="D8736" t="s">
        <v>970</v>
      </c>
      <c r="E8736">
        <v>43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 s="42">
        <v>46268</v>
      </c>
      <c r="B8737">
        <v>8</v>
      </c>
      <c r="C8737" t="s">
        <v>964</v>
      </c>
      <c r="D8737" t="s">
        <v>640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25">
      <c r="A8738" s="42">
        <v>46267</v>
      </c>
      <c r="B8738">
        <v>15</v>
      </c>
      <c r="C8738" t="s">
        <v>958</v>
      </c>
      <c r="D8738" t="s">
        <v>967</v>
      </c>
      <c r="E8738">
        <v>603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 s="42">
        <v>46268</v>
      </c>
      <c r="B8739">
        <v>11</v>
      </c>
      <c r="C8739" t="s">
        <v>986</v>
      </c>
      <c r="D8739" t="s">
        <v>982</v>
      </c>
      <c r="E8739">
        <v>191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 s="42">
        <v>46266</v>
      </c>
      <c r="B8740">
        <v>14</v>
      </c>
      <c r="C8740" t="s">
        <v>986</v>
      </c>
      <c r="D8740" t="s">
        <v>979</v>
      </c>
      <c r="E8740">
        <v>40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 s="42">
        <v>46268</v>
      </c>
      <c r="B8741">
        <v>10</v>
      </c>
      <c r="C8741" t="s">
        <v>986</v>
      </c>
      <c r="D8741" t="s">
        <v>967</v>
      </c>
      <c r="E8741">
        <v>95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5">
      <c r="A8742" s="42">
        <v>46268</v>
      </c>
      <c r="B8742">
        <v>15</v>
      </c>
      <c r="C8742" t="s">
        <v>958</v>
      </c>
      <c r="D8742" t="s">
        <v>3</v>
      </c>
      <c r="E8742">
        <v>25</v>
      </c>
      <c r="F8742">
        <v>25</v>
      </c>
      <c r="G8742">
        <v>18</v>
      </c>
      <c r="H8742">
        <v>2</v>
      </c>
      <c r="I8742">
        <v>0</v>
      </c>
      <c r="J8742">
        <v>0</v>
      </c>
    </row>
    <row r="8743" spans="1:10" x14ac:dyDescent="0.25">
      <c r="A8743" s="42">
        <v>46275</v>
      </c>
      <c r="B8743">
        <v>14</v>
      </c>
      <c r="C8743" t="s">
        <v>958</v>
      </c>
      <c r="D8743" t="s">
        <v>974</v>
      </c>
      <c r="E8743">
        <v>1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5">
      <c r="A8744" s="42">
        <v>46266</v>
      </c>
      <c r="B8744">
        <v>13</v>
      </c>
      <c r="C8744" t="s">
        <v>1001</v>
      </c>
      <c r="D8744" t="s">
        <v>959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25">
      <c r="A8745" s="42">
        <v>46273</v>
      </c>
      <c r="B8745">
        <v>11</v>
      </c>
      <c r="C8745" t="s">
        <v>1000</v>
      </c>
      <c r="D8745" t="s">
        <v>3</v>
      </c>
      <c r="E8745">
        <v>15</v>
      </c>
      <c r="F8745">
        <v>15</v>
      </c>
      <c r="G8745">
        <v>13</v>
      </c>
      <c r="H8745">
        <v>0</v>
      </c>
      <c r="I8745">
        <v>0</v>
      </c>
      <c r="J8745">
        <v>0</v>
      </c>
    </row>
    <row r="8746" spans="1:10" x14ac:dyDescent="0.25">
      <c r="A8746" s="42">
        <v>46268</v>
      </c>
      <c r="B8746">
        <v>11</v>
      </c>
      <c r="C8746" t="s">
        <v>966</v>
      </c>
      <c r="D8746" t="s">
        <v>959</v>
      </c>
      <c r="E8746">
        <v>69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5">
      <c r="A8747" s="42">
        <v>46268</v>
      </c>
      <c r="B8747">
        <v>10</v>
      </c>
      <c r="C8747" t="s">
        <v>1098</v>
      </c>
      <c r="D8747" t="s">
        <v>970</v>
      </c>
      <c r="E8747">
        <v>4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25">
      <c r="A8748" s="42">
        <v>46268</v>
      </c>
      <c r="B8748">
        <v>16</v>
      </c>
      <c r="C8748" t="s">
        <v>966</v>
      </c>
      <c r="D8748" t="s">
        <v>977</v>
      </c>
      <c r="E8748">
        <v>3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25">
      <c r="A8749" s="42">
        <v>46276</v>
      </c>
      <c r="B8749">
        <v>16</v>
      </c>
      <c r="C8749" t="s">
        <v>1098</v>
      </c>
      <c r="D8749" t="s">
        <v>973</v>
      </c>
      <c r="E8749">
        <v>20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25">
      <c r="A8750" s="42">
        <v>46275</v>
      </c>
      <c r="B8750">
        <v>10</v>
      </c>
      <c r="C8750" t="s">
        <v>978</v>
      </c>
      <c r="D8750" t="s">
        <v>982</v>
      </c>
      <c r="E8750">
        <v>689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25">
      <c r="A8751" s="42">
        <v>46269</v>
      </c>
      <c r="B8751">
        <v>12</v>
      </c>
      <c r="C8751" t="s">
        <v>958</v>
      </c>
      <c r="D8751" t="s">
        <v>979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25">
      <c r="A8752" s="42">
        <v>46275</v>
      </c>
      <c r="B8752">
        <v>11</v>
      </c>
      <c r="C8752" t="s">
        <v>968</v>
      </c>
      <c r="D8752" t="s">
        <v>967</v>
      </c>
      <c r="E8752">
        <v>116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25">
      <c r="A8753" s="42">
        <v>46273</v>
      </c>
      <c r="B8753">
        <v>8</v>
      </c>
      <c r="C8753" t="s">
        <v>962</v>
      </c>
      <c r="D8753" t="s">
        <v>980</v>
      </c>
      <c r="E8753">
        <v>3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25">
      <c r="A8754" s="42">
        <v>46268</v>
      </c>
      <c r="B8754">
        <v>11</v>
      </c>
      <c r="C8754" t="s">
        <v>958</v>
      </c>
      <c r="D8754" t="s">
        <v>967</v>
      </c>
      <c r="E8754">
        <v>281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25">
      <c r="A8755" s="42">
        <v>46273</v>
      </c>
      <c r="B8755">
        <v>15</v>
      </c>
      <c r="C8755" t="s">
        <v>960</v>
      </c>
      <c r="D8755" t="s">
        <v>3</v>
      </c>
      <c r="E8755">
        <v>14</v>
      </c>
      <c r="F8755">
        <v>14</v>
      </c>
      <c r="G8755">
        <v>14</v>
      </c>
      <c r="H8755">
        <v>0</v>
      </c>
      <c r="I8755">
        <v>0</v>
      </c>
      <c r="J8755">
        <v>0</v>
      </c>
    </row>
    <row r="8756" spans="1:10" x14ac:dyDescent="0.25">
      <c r="A8756" s="42">
        <v>46268</v>
      </c>
      <c r="B8756">
        <v>8</v>
      </c>
      <c r="C8756" t="s">
        <v>998</v>
      </c>
      <c r="D8756" t="s">
        <v>3</v>
      </c>
      <c r="E8756">
        <v>1</v>
      </c>
      <c r="F8756">
        <v>1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 s="42">
        <v>46276</v>
      </c>
      <c r="B8757">
        <v>15</v>
      </c>
      <c r="C8757" t="s">
        <v>1015</v>
      </c>
      <c r="D8757" t="s">
        <v>961</v>
      </c>
      <c r="E8757">
        <v>2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 s="42">
        <v>46275</v>
      </c>
      <c r="B8758">
        <v>9</v>
      </c>
      <c r="C8758" t="s">
        <v>960</v>
      </c>
      <c r="D8758" t="s">
        <v>963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 s="42">
        <v>46267</v>
      </c>
      <c r="B8759">
        <v>14</v>
      </c>
      <c r="C8759" t="s">
        <v>986</v>
      </c>
      <c r="D8759" t="s">
        <v>3</v>
      </c>
      <c r="E8759">
        <v>29</v>
      </c>
      <c r="F8759">
        <v>29</v>
      </c>
      <c r="G8759">
        <v>25</v>
      </c>
      <c r="H8759">
        <v>0</v>
      </c>
      <c r="I8759">
        <v>0</v>
      </c>
      <c r="J8759">
        <v>0</v>
      </c>
    </row>
    <row r="8760" spans="1:10" x14ac:dyDescent="0.25">
      <c r="A8760" s="42">
        <v>46266</v>
      </c>
      <c r="B8760">
        <v>11</v>
      </c>
      <c r="C8760" t="s">
        <v>999</v>
      </c>
      <c r="D8760" t="s">
        <v>973</v>
      </c>
      <c r="E8760">
        <v>180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25">
      <c r="A8761" s="42">
        <v>46275</v>
      </c>
      <c r="B8761">
        <v>15</v>
      </c>
      <c r="C8761" t="s">
        <v>986</v>
      </c>
      <c r="D8761" t="s">
        <v>971</v>
      </c>
      <c r="E8761">
        <v>12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25">
      <c r="A8762" s="42">
        <v>46275</v>
      </c>
      <c r="B8762">
        <v>11</v>
      </c>
      <c r="C8762" t="s">
        <v>962</v>
      </c>
      <c r="D8762" t="s">
        <v>971</v>
      </c>
      <c r="E8762">
        <v>2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25">
      <c r="A8763" s="42">
        <v>46275</v>
      </c>
      <c r="B8763">
        <v>11</v>
      </c>
      <c r="C8763" t="s">
        <v>998</v>
      </c>
      <c r="D8763" t="s">
        <v>640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25">
      <c r="A8764" s="42">
        <v>46274</v>
      </c>
      <c r="B8764">
        <v>12</v>
      </c>
      <c r="C8764" t="s">
        <v>964</v>
      </c>
      <c r="D8764" t="s">
        <v>974</v>
      </c>
      <c r="E8764">
        <v>3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25">
      <c r="A8765" s="42">
        <v>46273</v>
      </c>
      <c r="B8765">
        <v>15</v>
      </c>
      <c r="C8765" t="s">
        <v>964</v>
      </c>
      <c r="D8765" t="s">
        <v>975</v>
      </c>
      <c r="E8765">
        <v>6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25">
      <c r="A8766" s="42">
        <v>46276</v>
      </c>
      <c r="B8766">
        <v>13</v>
      </c>
      <c r="C8766" t="s">
        <v>1015</v>
      </c>
      <c r="D8766" t="s">
        <v>973</v>
      </c>
      <c r="E8766">
        <v>120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25">
      <c r="A8767" s="42">
        <v>46269</v>
      </c>
      <c r="B8767">
        <v>10</v>
      </c>
      <c r="C8767" t="s">
        <v>964</v>
      </c>
      <c r="D8767" t="s">
        <v>961</v>
      </c>
      <c r="E8767">
        <v>2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25">
      <c r="A8768" s="42">
        <v>46267</v>
      </c>
      <c r="B8768">
        <v>8</v>
      </c>
      <c r="C8768" t="s">
        <v>964</v>
      </c>
      <c r="D8768" t="s">
        <v>963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25">
      <c r="A8769" s="42">
        <v>46274</v>
      </c>
      <c r="B8769">
        <v>12</v>
      </c>
      <c r="C8769" t="s">
        <v>1098</v>
      </c>
      <c r="D8769" t="s">
        <v>967</v>
      </c>
      <c r="E8769">
        <v>30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25">
      <c r="A8770" s="42">
        <v>46267</v>
      </c>
      <c r="B8770">
        <v>16</v>
      </c>
      <c r="C8770" t="s">
        <v>999</v>
      </c>
      <c r="D8770" t="s">
        <v>976</v>
      </c>
      <c r="E8770">
        <v>53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25">
      <c r="A8771" s="42">
        <v>46269</v>
      </c>
      <c r="B8771">
        <v>15</v>
      </c>
      <c r="C8771" t="s">
        <v>966</v>
      </c>
      <c r="D8771" t="s">
        <v>965</v>
      </c>
      <c r="E8771">
        <v>131</v>
      </c>
      <c r="F8771">
        <v>0</v>
      </c>
      <c r="G8771">
        <v>0</v>
      </c>
      <c r="H8771">
        <v>0</v>
      </c>
      <c r="I8771">
        <v>0</v>
      </c>
      <c r="J8771">
        <v>0</v>
      </c>
    </row>
    <row r="8772" spans="1:10" x14ac:dyDescent="0.25">
      <c r="A8772" s="42">
        <v>46268</v>
      </c>
      <c r="B8772">
        <v>10</v>
      </c>
      <c r="C8772" t="s">
        <v>1085</v>
      </c>
      <c r="D8772" t="s">
        <v>977</v>
      </c>
      <c r="E8772">
        <v>3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25">
      <c r="A8773" s="42">
        <v>46275</v>
      </c>
      <c r="B8773">
        <v>14</v>
      </c>
      <c r="C8773" t="s">
        <v>960</v>
      </c>
      <c r="D8773" t="s">
        <v>961</v>
      </c>
      <c r="E8773">
        <v>2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25">
      <c r="A8774" s="42">
        <v>46274</v>
      </c>
      <c r="B8774">
        <v>11</v>
      </c>
      <c r="C8774" t="s">
        <v>958</v>
      </c>
      <c r="D8774" t="s">
        <v>976</v>
      </c>
      <c r="E8774">
        <v>1050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25">
      <c r="A8775" s="42">
        <v>46266</v>
      </c>
      <c r="B8775">
        <v>9</v>
      </c>
      <c r="C8775" t="s">
        <v>986</v>
      </c>
      <c r="D8775" t="s">
        <v>969</v>
      </c>
      <c r="E8775">
        <v>5</v>
      </c>
      <c r="F8775">
        <v>5</v>
      </c>
      <c r="G8775">
        <v>0</v>
      </c>
      <c r="H8775">
        <v>0</v>
      </c>
      <c r="I8775">
        <v>0</v>
      </c>
      <c r="J8775">
        <v>0</v>
      </c>
    </row>
    <row r="8776" spans="1:10" x14ac:dyDescent="0.25">
      <c r="A8776" s="42">
        <v>46269</v>
      </c>
      <c r="B8776">
        <v>8</v>
      </c>
      <c r="C8776" t="s">
        <v>978</v>
      </c>
      <c r="D8776" t="s">
        <v>640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5">
      <c r="A8777" s="42">
        <v>46269</v>
      </c>
      <c r="B8777">
        <v>13</v>
      </c>
      <c r="C8777" t="s">
        <v>958</v>
      </c>
      <c r="D8777" t="s">
        <v>3</v>
      </c>
      <c r="E8777">
        <v>1</v>
      </c>
      <c r="F8777">
        <v>1</v>
      </c>
      <c r="G8777">
        <v>0</v>
      </c>
      <c r="H8777">
        <v>0</v>
      </c>
      <c r="I8777">
        <v>0</v>
      </c>
      <c r="J8777">
        <v>0</v>
      </c>
    </row>
    <row r="8778" spans="1:10" x14ac:dyDescent="0.25">
      <c r="A8778" s="42">
        <v>46268</v>
      </c>
      <c r="B8778">
        <v>8</v>
      </c>
      <c r="C8778" t="s">
        <v>962</v>
      </c>
      <c r="D8778" t="s">
        <v>959</v>
      </c>
      <c r="E8778">
        <v>15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25">
      <c r="A8779" s="42">
        <v>46275</v>
      </c>
      <c r="B8779">
        <v>10</v>
      </c>
      <c r="C8779" t="s">
        <v>978</v>
      </c>
      <c r="D8779" t="s">
        <v>961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5">
      <c r="A8780" s="42">
        <v>46268</v>
      </c>
      <c r="B8780">
        <v>14</v>
      </c>
      <c r="C8780" t="s">
        <v>986</v>
      </c>
      <c r="D8780" t="s">
        <v>973</v>
      </c>
      <c r="E8780">
        <v>225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25">
      <c r="A8781" s="42">
        <v>46273</v>
      </c>
      <c r="B8781">
        <v>15</v>
      </c>
      <c r="C8781" t="s">
        <v>972</v>
      </c>
      <c r="D8781" t="s">
        <v>965</v>
      </c>
      <c r="E8781">
        <v>7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25">
      <c r="A8782" s="42">
        <v>46268</v>
      </c>
      <c r="B8782">
        <v>8</v>
      </c>
      <c r="C8782" t="s">
        <v>998</v>
      </c>
      <c r="D8782" t="s">
        <v>976</v>
      </c>
      <c r="E8782">
        <v>35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5">
      <c r="A8783" s="42">
        <v>46269</v>
      </c>
      <c r="B8783">
        <v>10</v>
      </c>
      <c r="C8783" t="s">
        <v>998</v>
      </c>
      <c r="D8783" t="s">
        <v>3</v>
      </c>
      <c r="E8783">
        <v>71</v>
      </c>
      <c r="F8783">
        <v>71</v>
      </c>
      <c r="G8783">
        <v>56</v>
      </c>
      <c r="H8783">
        <v>8</v>
      </c>
      <c r="I8783">
        <v>1</v>
      </c>
      <c r="J8783">
        <v>0</v>
      </c>
    </row>
    <row r="8784" spans="1:10" x14ac:dyDescent="0.25">
      <c r="A8784" s="42">
        <v>46276</v>
      </c>
      <c r="B8784">
        <v>11</v>
      </c>
      <c r="C8784" t="s">
        <v>960</v>
      </c>
      <c r="D8784" t="s">
        <v>961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25">
      <c r="A8785" s="42">
        <v>46268</v>
      </c>
      <c r="B8785">
        <v>16</v>
      </c>
      <c r="C8785" t="s">
        <v>962</v>
      </c>
      <c r="D8785" t="s">
        <v>977</v>
      </c>
      <c r="E8785">
        <v>4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25">
      <c r="A8786" s="42">
        <v>46276</v>
      </c>
      <c r="B8786">
        <v>11</v>
      </c>
      <c r="C8786" t="s">
        <v>1015</v>
      </c>
      <c r="D8786" t="s">
        <v>3</v>
      </c>
      <c r="E8786">
        <v>36</v>
      </c>
      <c r="F8786">
        <v>36</v>
      </c>
      <c r="G8786">
        <v>27</v>
      </c>
      <c r="H8786">
        <v>0</v>
      </c>
      <c r="I8786">
        <v>1</v>
      </c>
      <c r="J8786">
        <v>0</v>
      </c>
    </row>
    <row r="8787" spans="1:10" x14ac:dyDescent="0.25">
      <c r="A8787" s="42">
        <v>46268</v>
      </c>
      <c r="B8787">
        <v>9</v>
      </c>
      <c r="C8787" t="s">
        <v>966</v>
      </c>
      <c r="D8787" t="s">
        <v>982</v>
      </c>
      <c r="E8787">
        <v>282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25">
      <c r="A8788" s="42">
        <v>46269</v>
      </c>
      <c r="B8788">
        <v>10</v>
      </c>
      <c r="C8788" t="s">
        <v>964</v>
      </c>
      <c r="D8788" t="s">
        <v>3</v>
      </c>
      <c r="E8788">
        <v>19</v>
      </c>
      <c r="F8788">
        <v>19</v>
      </c>
      <c r="G8788">
        <v>12</v>
      </c>
      <c r="H8788">
        <v>4</v>
      </c>
      <c r="I8788">
        <v>0</v>
      </c>
      <c r="J8788">
        <v>0</v>
      </c>
    </row>
    <row r="8789" spans="1:10" x14ac:dyDescent="0.25">
      <c r="A8789" s="42">
        <v>46269</v>
      </c>
      <c r="B8789">
        <v>9</v>
      </c>
      <c r="C8789" t="s">
        <v>1098</v>
      </c>
      <c r="D8789" t="s">
        <v>965</v>
      </c>
      <c r="E8789">
        <v>19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25">
      <c r="A8790" s="42">
        <v>46266</v>
      </c>
      <c r="B8790">
        <v>9</v>
      </c>
      <c r="C8790" t="s">
        <v>962</v>
      </c>
      <c r="D8790" t="s">
        <v>3</v>
      </c>
      <c r="E8790">
        <v>46</v>
      </c>
      <c r="F8790">
        <v>46</v>
      </c>
      <c r="G8790">
        <v>37</v>
      </c>
      <c r="H8790">
        <v>4</v>
      </c>
      <c r="I8790">
        <v>0</v>
      </c>
      <c r="J8790">
        <v>0</v>
      </c>
    </row>
    <row r="8791" spans="1:10" x14ac:dyDescent="0.25">
      <c r="A8791" s="42">
        <v>46269</v>
      </c>
      <c r="B8791">
        <v>11</v>
      </c>
      <c r="C8791" t="s">
        <v>998</v>
      </c>
      <c r="D8791" t="s">
        <v>967</v>
      </c>
      <c r="E8791">
        <v>379</v>
      </c>
      <c r="F8791">
        <v>0</v>
      </c>
      <c r="G8791">
        <v>0</v>
      </c>
      <c r="H8791">
        <v>0</v>
      </c>
      <c r="I8791">
        <v>0</v>
      </c>
      <c r="J8791">
        <v>0</v>
      </c>
    </row>
    <row r="8792" spans="1:10" x14ac:dyDescent="0.25">
      <c r="A8792" s="42">
        <v>46276</v>
      </c>
      <c r="B8792">
        <v>16</v>
      </c>
      <c r="C8792" t="s">
        <v>960</v>
      </c>
      <c r="D8792" t="s">
        <v>976</v>
      </c>
      <c r="E8792">
        <v>335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25">
      <c r="A8793" s="42">
        <v>46274</v>
      </c>
      <c r="B8793">
        <v>16</v>
      </c>
      <c r="C8793" t="s">
        <v>960</v>
      </c>
      <c r="D8793" t="s">
        <v>959</v>
      </c>
      <c r="E8793">
        <v>19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25">
      <c r="A8794" s="42">
        <v>46275</v>
      </c>
      <c r="B8794">
        <v>9</v>
      </c>
      <c r="C8794" t="s">
        <v>968</v>
      </c>
      <c r="D8794" t="s">
        <v>965</v>
      </c>
      <c r="E8794">
        <v>39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25">
      <c r="A8795" s="42">
        <v>46267</v>
      </c>
      <c r="B8795">
        <v>12</v>
      </c>
      <c r="C8795" t="s">
        <v>1085</v>
      </c>
      <c r="D8795" t="s">
        <v>980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0</v>
      </c>
    </row>
    <row r="8796" spans="1:10" x14ac:dyDescent="0.25">
      <c r="A8796" s="42">
        <v>46268</v>
      </c>
      <c r="B8796">
        <v>12</v>
      </c>
      <c r="C8796" t="s">
        <v>964</v>
      </c>
      <c r="D8796" t="s">
        <v>975</v>
      </c>
      <c r="E8796">
        <v>2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25">
      <c r="A8797" s="42">
        <v>46274</v>
      </c>
      <c r="B8797">
        <v>11</v>
      </c>
      <c r="C8797" t="s">
        <v>978</v>
      </c>
      <c r="D8797" t="s">
        <v>967</v>
      </c>
      <c r="E8797">
        <v>344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25">
      <c r="A8798" s="42">
        <v>46268</v>
      </c>
      <c r="B8798">
        <v>14</v>
      </c>
      <c r="C8798" t="s">
        <v>1098</v>
      </c>
      <c r="D8798" t="s">
        <v>982</v>
      </c>
      <c r="E8798">
        <v>118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25">
      <c r="A8799" s="42">
        <v>46276</v>
      </c>
      <c r="B8799">
        <v>8</v>
      </c>
      <c r="C8799" t="s">
        <v>1098</v>
      </c>
      <c r="D8799" t="s">
        <v>982</v>
      </c>
      <c r="E8799">
        <v>58</v>
      </c>
      <c r="F8799">
        <v>0</v>
      </c>
      <c r="G8799">
        <v>0</v>
      </c>
      <c r="H8799">
        <v>0</v>
      </c>
      <c r="I8799">
        <v>0</v>
      </c>
      <c r="J8799">
        <v>0</v>
      </c>
    </row>
    <row r="8800" spans="1:10" x14ac:dyDescent="0.25">
      <c r="A8800" s="42">
        <v>46275</v>
      </c>
      <c r="B8800">
        <v>12</v>
      </c>
      <c r="C8800" t="s">
        <v>964</v>
      </c>
      <c r="D8800" t="s">
        <v>975</v>
      </c>
      <c r="E8800">
        <v>5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25">
      <c r="A8801" s="42">
        <v>46275</v>
      </c>
      <c r="B8801">
        <v>9</v>
      </c>
      <c r="C8801" t="s">
        <v>958</v>
      </c>
      <c r="D8801" t="s">
        <v>959</v>
      </c>
      <c r="E8801">
        <v>140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25">
      <c r="A8802" s="42">
        <v>46273</v>
      </c>
      <c r="B8802">
        <v>8</v>
      </c>
      <c r="C8802" t="s">
        <v>964</v>
      </c>
      <c r="D8802" t="s">
        <v>970</v>
      </c>
      <c r="E8802">
        <v>35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25">
      <c r="A8803" s="42">
        <v>46266</v>
      </c>
      <c r="B8803">
        <v>10</v>
      </c>
      <c r="C8803" t="s">
        <v>998</v>
      </c>
      <c r="D8803" t="s">
        <v>971</v>
      </c>
      <c r="E8803">
        <v>55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25">
      <c r="A8804" s="42">
        <v>46275</v>
      </c>
      <c r="B8804">
        <v>14</v>
      </c>
      <c r="C8804" t="s">
        <v>962</v>
      </c>
      <c r="D8804" t="s">
        <v>975</v>
      </c>
      <c r="E8804">
        <v>4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25">
      <c r="A8805" s="42">
        <v>46269</v>
      </c>
      <c r="B8805">
        <v>8</v>
      </c>
      <c r="C8805" t="s">
        <v>962</v>
      </c>
      <c r="D8805" t="s">
        <v>976</v>
      </c>
      <c r="E8805">
        <v>91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25">
      <c r="A8806" s="42">
        <v>46275</v>
      </c>
      <c r="B8806">
        <v>8</v>
      </c>
      <c r="C8806" t="s">
        <v>968</v>
      </c>
      <c r="D8806" t="s">
        <v>981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</row>
    <row r="8807" spans="1:10" x14ac:dyDescent="0.25">
      <c r="A8807" s="42">
        <v>46266</v>
      </c>
      <c r="B8807">
        <v>15</v>
      </c>
      <c r="C8807" t="s">
        <v>966</v>
      </c>
      <c r="D8807" t="s">
        <v>959</v>
      </c>
      <c r="E8807">
        <v>149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25">
      <c r="A8808" s="42">
        <v>46274</v>
      </c>
      <c r="B8808">
        <v>11</v>
      </c>
      <c r="C8808" t="s">
        <v>1098</v>
      </c>
      <c r="D8808" t="s">
        <v>965</v>
      </c>
      <c r="E8808">
        <v>30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25">
      <c r="A8809" s="42">
        <v>46273</v>
      </c>
      <c r="B8809">
        <v>10</v>
      </c>
      <c r="C8809" t="s">
        <v>1000</v>
      </c>
      <c r="D8809" t="s">
        <v>982</v>
      </c>
      <c r="E8809">
        <v>187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25">
      <c r="A8810" s="42">
        <v>46266</v>
      </c>
      <c r="B8810">
        <v>10</v>
      </c>
      <c r="C8810" t="s">
        <v>998</v>
      </c>
      <c r="D8810" t="s">
        <v>976</v>
      </c>
      <c r="E8810">
        <v>2052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25">
      <c r="A8811" s="42">
        <v>46268</v>
      </c>
      <c r="B8811">
        <v>12</v>
      </c>
      <c r="C8811" t="s">
        <v>962</v>
      </c>
      <c r="D8811" t="s">
        <v>959</v>
      </c>
      <c r="E8811">
        <v>43</v>
      </c>
      <c r="F8811">
        <v>0</v>
      </c>
      <c r="G8811">
        <v>0</v>
      </c>
      <c r="H8811">
        <v>0</v>
      </c>
      <c r="I8811">
        <v>0</v>
      </c>
      <c r="J8811">
        <v>0</v>
      </c>
    </row>
    <row r="8812" spans="1:10" x14ac:dyDescent="0.25">
      <c r="A8812" s="42">
        <v>46266</v>
      </c>
      <c r="B8812">
        <v>11</v>
      </c>
      <c r="C8812" t="s">
        <v>1000</v>
      </c>
      <c r="D8812" t="s">
        <v>965</v>
      </c>
      <c r="E8812">
        <v>43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25">
      <c r="A8813" s="42">
        <v>46276</v>
      </c>
      <c r="B8813">
        <v>10</v>
      </c>
      <c r="C8813" t="s">
        <v>1528</v>
      </c>
      <c r="D8813" t="s">
        <v>959</v>
      </c>
      <c r="E8813">
        <v>67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25">
      <c r="A8814" s="42">
        <v>46267</v>
      </c>
      <c r="B8814">
        <v>15</v>
      </c>
      <c r="C8814" t="s">
        <v>966</v>
      </c>
      <c r="D8814" t="s">
        <v>982</v>
      </c>
      <c r="E8814">
        <v>267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25">
      <c r="A8815" s="42">
        <v>46273</v>
      </c>
      <c r="B8815">
        <v>11</v>
      </c>
      <c r="C8815" t="s">
        <v>1098</v>
      </c>
      <c r="D8815" t="s">
        <v>980</v>
      </c>
      <c r="E8815">
        <v>3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25">
      <c r="A8816" s="42">
        <v>46267</v>
      </c>
      <c r="B8816">
        <v>11</v>
      </c>
      <c r="C8816" t="s">
        <v>978</v>
      </c>
      <c r="D8816" t="s">
        <v>980</v>
      </c>
      <c r="E8816">
        <v>6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25">
      <c r="A8817" s="42">
        <v>46269</v>
      </c>
      <c r="B8817">
        <v>8</v>
      </c>
      <c r="C8817" t="s">
        <v>964</v>
      </c>
      <c r="D8817" t="s">
        <v>980</v>
      </c>
      <c r="E8817">
        <v>8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5">
      <c r="A8818" s="42">
        <v>46268</v>
      </c>
      <c r="B8818">
        <v>13</v>
      </c>
      <c r="C8818" t="s">
        <v>972</v>
      </c>
      <c r="D8818" t="s">
        <v>965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25">
      <c r="A8819" s="42">
        <v>46275</v>
      </c>
      <c r="B8819">
        <v>12</v>
      </c>
      <c r="C8819" t="s">
        <v>1015</v>
      </c>
      <c r="D8819" t="s">
        <v>976</v>
      </c>
      <c r="E8819">
        <v>1116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25">
      <c r="A8820" s="42">
        <v>46275</v>
      </c>
      <c r="B8820">
        <v>15</v>
      </c>
      <c r="C8820" t="s">
        <v>1528</v>
      </c>
      <c r="D8820" t="s">
        <v>976</v>
      </c>
      <c r="E8820">
        <v>10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25">
      <c r="A8821" s="42">
        <v>46274</v>
      </c>
      <c r="B8821">
        <v>11</v>
      </c>
      <c r="C8821" t="s">
        <v>1000</v>
      </c>
      <c r="D8821" t="s">
        <v>961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25">
      <c r="A8822" s="42">
        <v>46273</v>
      </c>
      <c r="B8822">
        <v>12</v>
      </c>
      <c r="C8822" t="s">
        <v>958</v>
      </c>
      <c r="D8822" t="s">
        <v>975</v>
      </c>
      <c r="E8822">
        <v>7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25">
      <c r="A8823" s="42">
        <v>46276</v>
      </c>
      <c r="B8823">
        <v>9</v>
      </c>
      <c r="C8823" t="s">
        <v>962</v>
      </c>
      <c r="D8823" t="s">
        <v>970</v>
      </c>
      <c r="E8823">
        <v>20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25">
      <c r="A8824" s="42">
        <v>46269</v>
      </c>
      <c r="B8824">
        <v>14</v>
      </c>
      <c r="C8824" t="s">
        <v>964</v>
      </c>
      <c r="D8824" t="s">
        <v>963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25">
      <c r="A8825" s="42">
        <v>46274</v>
      </c>
      <c r="B8825">
        <v>12</v>
      </c>
      <c r="C8825" t="s">
        <v>978</v>
      </c>
      <c r="D8825" t="s">
        <v>961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5">
      <c r="A8826" s="42">
        <v>46276</v>
      </c>
      <c r="B8826">
        <v>11</v>
      </c>
      <c r="C8826" t="s">
        <v>968</v>
      </c>
      <c r="D8826" t="s">
        <v>3</v>
      </c>
      <c r="E8826">
        <v>4</v>
      </c>
      <c r="F8826">
        <v>4</v>
      </c>
      <c r="G8826">
        <v>2</v>
      </c>
      <c r="H8826">
        <v>2</v>
      </c>
      <c r="I8826">
        <v>0</v>
      </c>
      <c r="J8826">
        <v>0</v>
      </c>
    </row>
    <row r="8827" spans="1:10" x14ac:dyDescent="0.25">
      <c r="A8827" s="42">
        <v>46274</v>
      </c>
      <c r="B8827">
        <v>10</v>
      </c>
      <c r="C8827" t="s">
        <v>986</v>
      </c>
      <c r="D8827" t="s">
        <v>965</v>
      </c>
      <c r="E8827">
        <v>39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25">
      <c r="A8828" s="42">
        <v>46268</v>
      </c>
      <c r="B8828">
        <v>8</v>
      </c>
      <c r="C8828" t="s">
        <v>1098</v>
      </c>
      <c r="D8828" t="s">
        <v>967</v>
      </c>
      <c r="E8828">
        <v>2</v>
      </c>
      <c r="F8828">
        <v>0</v>
      </c>
      <c r="G8828">
        <v>0</v>
      </c>
      <c r="H8828">
        <v>0</v>
      </c>
      <c r="I8828">
        <v>0</v>
      </c>
      <c r="J8828">
        <v>0</v>
      </c>
    </row>
    <row r="8829" spans="1:10" x14ac:dyDescent="0.25">
      <c r="A8829" s="42">
        <v>46276</v>
      </c>
      <c r="B8829">
        <v>10</v>
      </c>
      <c r="C8829" t="s">
        <v>962</v>
      </c>
      <c r="D8829" t="s">
        <v>971</v>
      </c>
      <c r="E8829">
        <v>11</v>
      </c>
      <c r="F8829">
        <v>0</v>
      </c>
      <c r="G8829">
        <v>0</v>
      </c>
      <c r="H8829">
        <v>0</v>
      </c>
      <c r="I8829">
        <v>0</v>
      </c>
      <c r="J8829">
        <v>0</v>
      </c>
    </row>
    <row r="8830" spans="1:10" x14ac:dyDescent="0.25">
      <c r="A8830" s="42">
        <v>46275</v>
      </c>
      <c r="B8830">
        <v>8</v>
      </c>
      <c r="C8830" t="s">
        <v>1098</v>
      </c>
      <c r="D8830" t="s">
        <v>965</v>
      </c>
      <c r="E8830">
        <v>2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5">
      <c r="A8831" s="42">
        <v>46275</v>
      </c>
      <c r="B8831">
        <v>14</v>
      </c>
      <c r="C8831" t="s">
        <v>960</v>
      </c>
      <c r="D8831" t="s">
        <v>963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5">
      <c r="A8832" s="42">
        <v>46273</v>
      </c>
      <c r="B8832">
        <v>9</v>
      </c>
      <c r="C8832" t="s">
        <v>962</v>
      </c>
      <c r="D8832" t="s">
        <v>3</v>
      </c>
      <c r="E8832">
        <v>60</v>
      </c>
      <c r="F8832">
        <v>60</v>
      </c>
      <c r="G8832">
        <v>47</v>
      </c>
      <c r="H8832">
        <v>6</v>
      </c>
      <c r="I8832">
        <v>3</v>
      </c>
      <c r="J8832">
        <v>0</v>
      </c>
    </row>
    <row r="8833" spans="1:10" x14ac:dyDescent="0.25">
      <c r="A8833" s="42">
        <v>46276</v>
      </c>
      <c r="B8833">
        <v>14</v>
      </c>
      <c r="C8833" t="s">
        <v>964</v>
      </c>
      <c r="D8833" t="s">
        <v>3</v>
      </c>
      <c r="E8833">
        <v>60</v>
      </c>
      <c r="F8833">
        <v>60</v>
      </c>
      <c r="G8833">
        <v>43</v>
      </c>
      <c r="H8833">
        <v>10</v>
      </c>
      <c r="I8833">
        <v>0</v>
      </c>
      <c r="J8833">
        <v>0</v>
      </c>
    </row>
    <row r="8834" spans="1:10" x14ac:dyDescent="0.25">
      <c r="A8834" s="42">
        <v>46274</v>
      </c>
      <c r="B8834">
        <v>16</v>
      </c>
      <c r="C8834" t="s">
        <v>1015</v>
      </c>
      <c r="D8834" t="s">
        <v>967</v>
      </c>
      <c r="E8834">
        <v>850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25">
      <c r="A8835" s="42">
        <v>46274</v>
      </c>
      <c r="B8835">
        <v>13</v>
      </c>
      <c r="C8835" t="s">
        <v>966</v>
      </c>
      <c r="D8835" t="s">
        <v>982</v>
      </c>
      <c r="E8835">
        <v>4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25">
      <c r="A8836" s="42">
        <v>46269</v>
      </c>
      <c r="B8836">
        <v>11</v>
      </c>
      <c r="C8836" t="s">
        <v>998</v>
      </c>
      <c r="D8836" t="s">
        <v>3</v>
      </c>
      <c r="E8836">
        <v>52</v>
      </c>
      <c r="F8836">
        <v>52</v>
      </c>
      <c r="G8836">
        <v>40</v>
      </c>
      <c r="H8836">
        <v>6</v>
      </c>
      <c r="I8836">
        <v>1</v>
      </c>
      <c r="J8836">
        <v>0</v>
      </c>
    </row>
    <row r="8837" spans="1:10" x14ac:dyDescent="0.25">
      <c r="A8837" s="42">
        <v>46275</v>
      </c>
      <c r="B8837">
        <v>11</v>
      </c>
      <c r="C8837" t="s">
        <v>972</v>
      </c>
      <c r="D8837" t="s">
        <v>640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5">
      <c r="A8838" s="42">
        <v>46268</v>
      </c>
      <c r="B8838">
        <v>14</v>
      </c>
      <c r="C8838" t="s">
        <v>972</v>
      </c>
      <c r="D8838" t="s">
        <v>976</v>
      </c>
      <c r="E8838">
        <v>246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5">
      <c r="A8839" s="42">
        <v>46276</v>
      </c>
      <c r="B8839">
        <v>14</v>
      </c>
      <c r="C8839" t="s">
        <v>1098</v>
      </c>
      <c r="D8839" t="s">
        <v>975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25">
      <c r="A8840" s="42">
        <v>46267</v>
      </c>
      <c r="B8840">
        <v>8</v>
      </c>
      <c r="C8840" t="s">
        <v>962</v>
      </c>
      <c r="D8840" t="s">
        <v>965</v>
      </c>
      <c r="E8840">
        <v>27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 x14ac:dyDescent="0.25">
      <c r="A8841" s="42">
        <v>46268</v>
      </c>
      <c r="B8841">
        <v>15</v>
      </c>
      <c r="C8841" t="s">
        <v>958</v>
      </c>
      <c r="D8841" t="s">
        <v>967</v>
      </c>
      <c r="E8841">
        <v>536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25">
      <c r="A8842" s="42">
        <v>46268</v>
      </c>
      <c r="B8842">
        <v>16</v>
      </c>
      <c r="C8842" t="s">
        <v>966</v>
      </c>
      <c r="D8842" t="s">
        <v>640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25">
      <c r="A8843" s="42">
        <v>46275</v>
      </c>
      <c r="B8843">
        <v>9</v>
      </c>
      <c r="C8843" t="s">
        <v>964</v>
      </c>
      <c r="D8843" t="s">
        <v>982</v>
      </c>
      <c r="E8843">
        <v>694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25">
      <c r="A8844" s="42">
        <v>46267</v>
      </c>
      <c r="B8844">
        <v>13</v>
      </c>
      <c r="C8844" t="s">
        <v>958</v>
      </c>
      <c r="D8844" t="s">
        <v>973</v>
      </c>
      <c r="E8844">
        <v>8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25">
      <c r="A8845" s="42">
        <v>46267</v>
      </c>
      <c r="B8845">
        <v>9</v>
      </c>
      <c r="C8845" t="s">
        <v>998</v>
      </c>
      <c r="D8845" t="s">
        <v>970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5">
      <c r="A8846" s="42">
        <v>46274</v>
      </c>
      <c r="B8846">
        <v>16</v>
      </c>
      <c r="C8846" t="s">
        <v>962</v>
      </c>
      <c r="D8846" t="s">
        <v>973</v>
      </c>
      <c r="E8846">
        <v>326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25">
      <c r="A8847" s="42">
        <v>46274</v>
      </c>
      <c r="B8847">
        <v>10</v>
      </c>
      <c r="C8847" t="s">
        <v>968</v>
      </c>
      <c r="D8847" t="s">
        <v>959</v>
      </c>
      <c r="E8847">
        <v>17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25">
      <c r="A8848" s="42">
        <v>46276</v>
      </c>
      <c r="B8848">
        <v>9</v>
      </c>
      <c r="C8848" t="s">
        <v>972</v>
      </c>
      <c r="D8848" t="s">
        <v>965</v>
      </c>
      <c r="E8848">
        <v>11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25">
      <c r="A8849" s="42">
        <v>46269</v>
      </c>
      <c r="B8849">
        <v>15</v>
      </c>
      <c r="C8849" t="s">
        <v>998</v>
      </c>
      <c r="D8849" t="s">
        <v>973</v>
      </c>
      <c r="E8849">
        <v>15</v>
      </c>
      <c r="F8849">
        <v>0</v>
      </c>
      <c r="G8849">
        <v>0</v>
      </c>
      <c r="H8849">
        <v>0</v>
      </c>
      <c r="I8849">
        <v>0</v>
      </c>
      <c r="J8849">
        <v>0</v>
      </c>
    </row>
    <row r="8850" spans="1:10" x14ac:dyDescent="0.25">
      <c r="A8850" s="42">
        <v>46267</v>
      </c>
      <c r="B8850">
        <v>12</v>
      </c>
      <c r="C8850" t="s">
        <v>1015</v>
      </c>
      <c r="D8850" t="s">
        <v>965</v>
      </c>
      <c r="E8850">
        <v>16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25">
      <c r="A8851" s="42">
        <v>46266</v>
      </c>
      <c r="B8851">
        <v>14</v>
      </c>
      <c r="C8851" t="s">
        <v>958</v>
      </c>
      <c r="D8851" t="s">
        <v>961</v>
      </c>
      <c r="E8851">
        <v>4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25">
      <c r="A8852" s="42">
        <v>46276</v>
      </c>
      <c r="B8852">
        <v>16</v>
      </c>
      <c r="C8852" t="s">
        <v>1098</v>
      </c>
      <c r="D8852" t="s">
        <v>963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5">
      <c r="A8853" s="42">
        <v>46267</v>
      </c>
      <c r="B8853">
        <v>8</v>
      </c>
      <c r="C8853" t="s">
        <v>999</v>
      </c>
      <c r="D8853" t="s">
        <v>640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25">
      <c r="A8854" s="42">
        <v>46274</v>
      </c>
      <c r="B8854">
        <v>9</v>
      </c>
      <c r="C8854" t="s">
        <v>966</v>
      </c>
      <c r="D8854" t="s">
        <v>971</v>
      </c>
      <c r="E8854">
        <v>6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25">
      <c r="A8855" s="42">
        <v>46274</v>
      </c>
      <c r="B8855">
        <v>14</v>
      </c>
      <c r="C8855" t="s">
        <v>986</v>
      </c>
      <c r="D8855" t="s">
        <v>959</v>
      </c>
      <c r="E8855">
        <v>58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5">
      <c r="A8856" s="42">
        <v>46267</v>
      </c>
      <c r="B8856">
        <v>8</v>
      </c>
      <c r="C8856" t="s">
        <v>1085</v>
      </c>
      <c r="D8856" t="s">
        <v>959</v>
      </c>
      <c r="E8856">
        <v>6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25">
      <c r="A8857" s="42">
        <v>46268</v>
      </c>
      <c r="B8857">
        <v>9</v>
      </c>
      <c r="C8857" t="s">
        <v>962</v>
      </c>
      <c r="D8857" t="s">
        <v>975</v>
      </c>
      <c r="E8857">
        <v>2</v>
      </c>
      <c r="F8857">
        <v>0</v>
      </c>
      <c r="G8857">
        <v>0</v>
      </c>
      <c r="H8857">
        <v>0</v>
      </c>
      <c r="I8857">
        <v>0</v>
      </c>
      <c r="J8857">
        <v>0</v>
      </c>
    </row>
    <row r="8858" spans="1:10" x14ac:dyDescent="0.25">
      <c r="A8858" s="42">
        <v>46274</v>
      </c>
      <c r="B8858">
        <v>13</v>
      </c>
      <c r="C8858" t="s">
        <v>978</v>
      </c>
      <c r="D8858" t="s">
        <v>965</v>
      </c>
      <c r="E8858">
        <v>12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25">
      <c r="A8859" s="42">
        <v>46276</v>
      </c>
      <c r="B8859">
        <v>8</v>
      </c>
      <c r="C8859" t="s">
        <v>966</v>
      </c>
      <c r="D8859" t="s">
        <v>973</v>
      </c>
      <c r="E8859">
        <v>107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5">
      <c r="A8860" s="42">
        <v>46273</v>
      </c>
      <c r="B8860">
        <v>13</v>
      </c>
      <c r="C8860" t="s">
        <v>1015</v>
      </c>
      <c r="D8860" t="s">
        <v>963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5">
      <c r="A8861" s="42">
        <v>46267</v>
      </c>
      <c r="B8861">
        <v>13</v>
      </c>
      <c r="C8861" t="s">
        <v>958</v>
      </c>
      <c r="D8861" t="s">
        <v>980</v>
      </c>
      <c r="E8861">
        <v>2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25">
      <c r="A8862" s="42">
        <v>46276</v>
      </c>
      <c r="B8862">
        <v>12</v>
      </c>
      <c r="C8862" t="s">
        <v>966</v>
      </c>
      <c r="D8862" t="s">
        <v>982</v>
      </c>
      <c r="E8862">
        <v>336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25">
      <c r="A8863" s="42">
        <v>46266</v>
      </c>
      <c r="B8863">
        <v>8</v>
      </c>
      <c r="C8863" t="s">
        <v>972</v>
      </c>
      <c r="D8863" t="s">
        <v>982</v>
      </c>
      <c r="E8863">
        <v>50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5">
      <c r="A8864" s="42">
        <v>46266</v>
      </c>
      <c r="B8864">
        <v>9</v>
      </c>
      <c r="C8864" t="s">
        <v>1000</v>
      </c>
      <c r="D8864" t="s">
        <v>965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0</v>
      </c>
    </row>
    <row r="8865" spans="1:10" x14ac:dyDescent="0.25">
      <c r="A8865" s="42">
        <v>46273</v>
      </c>
      <c r="B8865">
        <v>8</v>
      </c>
      <c r="C8865" t="s">
        <v>1098</v>
      </c>
      <c r="D8865" t="s">
        <v>640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25">
      <c r="A8866" s="42">
        <v>46275</v>
      </c>
      <c r="B8866">
        <v>12</v>
      </c>
      <c r="C8866" t="s">
        <v>968</v>
      </c>
      <c r="D8866" t="s">
        <v>640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25">
      <c r="A8867" s="42">
        <v>46266</v>
      </c>
      <c r="B8867">
        <v>9</v>
      </c>
      <c r="C8867" t="s">
        <v>966</v>
      </c>
      <c r="D8867" t="s">
        <v>983</v>
      </c>
      <c r="E8867">
        <v>1</v>
      </c>
      <c r="F8867">
        <v>1</v>
      </c>
      <c r="G8867">
        <v>0</v>
      </c>
      <c r="H8867">
        <v>0</v>
      </c>
      <c r="I8867">
        <v>0</v>
      </c>
      <c r="J8867">
        <v>0</v>
      </c>
    </row>
    <row r="8868" spans="1:10" x14ac:dyDescent="0.25">
      <c r="A8868" s="42">
        <v>46274</v>
      </c>
      <c r="B8868">
        <v>16</v>
      </c>
      <c r="C8868" t="s">
        <v>978</v>
      </c>
      <c r="D8868" t="s">
        <v>977</v>
      </c>
      <c r="E8868">
        <v>3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5">
      <c r="A8869" s="42">
        <v>46276</v>
      </c>
      <c r="B8869">
        <v>14</v>
      </c>
      <c r="C8869" t="s">
        <v>962</v>
      </c>
      <c r="D8869" t="s">
        <v>977</v>
      </c>
      <c r="E8869">
        <v>31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25">
      <c r="A8870" s="42">
        <v>46275</v>
      </c>
      <c r="B8870">
        <v>17</v>
      </c>
      <c r="C8870" t="s">
        <v>962</v>
      </c>
      <c r="D8870" t="s">
        <v>967</v>
      </c>
      <c r="E8870">
        <v>3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25">
      <c r="A8871" s="42">
        <v>46274</v>
      </c>
      <c r="B8871">
        <v>8</v>
      </c>
      <c r="C8871" t="s">
        <v>968</v>
      </c>
      <c r="D8871" t="s">
        <v>980</v>
      </c>
      <c r="E8871">
        <v>2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25">
      <c r="A8872" s="42">
        <v>46276</v>
      </c>
      <c r="B8872">
        <v>12</v>
      </c>
      <c r="C8872" t="s">
        <v>1098</v>
      </c>
      <c r="D8872" t="s">
        <v>977</v>
      </c>
      <c r="E8872">
        <v>3</v>
      </c>
      <c r="F8872">
        <v>0</v>
      </c>
      <c r="G8872">
        <v>0</v>
      </c>
      <c r="H8872">
        <v>0</v>
      </c>
      <c r="I8872">
        <v>0</v>
      </c>
      <c r="J8872">
        <v>0</v>
      </c>
    </row>
    <row r="8873" spans="1:10" x14ac:dyDescent="0.25">
      <c r="A8873" s="42">
        <v>46267</v>
      </c>
      <c r="B8873">
        <v>10</v>
      </c>
      <c r="C8873" t="s">
        <v>1001</v>
      </c>
      <c r="D8873" t="s">
        <v>640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25">
      <c r="A8874" s="42">
        <v>46269</v>
      </c>
      <c r="B8874">
        <v>10</v>
      </c>
      <c r="C8874" t="s">
        <v>966</v>
      </c>
      <c r="D8874" t="s">
        <v>979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25">
      <c r="A8875" s="42">
        <v>46274</v>
      </c>
      <c r="B8875">
        <v>8</v>
      </c>
      <c r="C8875" t="s">
        <v>960</v>
      </c>
      <c r="D8875" t="s">
        <v>967</v>
      </c>
      <c r="E8875">
        <v>29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25">
      <c r="A8876" s="42">
        <v>46276</v>
      </c>
      <c r="B8876">
        <v>14</v>
      </c>
      <c r="C8876" t="s">
        <v>986</v>
      </c>
      <c r="D8876" t="s">
        <v>963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25">
      <c r="A8877" s="42">
        <v>46276</v>
      </c>
      <c r="B8877">
        <v>11</v>
      </c>
      <c r="C8877" t="s">
        <v>1000</v>
      </c>
      <c r="D8877" t="s">
        <v>961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0</v>
      </c>
    </row>
    <row r="8878" spans="1:10" x14ac:dyDescent="0.25">
      <c r="A8878" s="42">
        <v>46273</v>
      </c>
      <c r="B8878">
        <v>15</v>
      </c>
      <c r="C8878" t="s">
        <v>978</v>
      </c>
      <c r="D8878" t="s">
        <v>965</v>
      </c>
      <c r="E8878">
        <v>57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25">
      <c r="A8879" s="42">
        <v>46274</v>
      </c>
      <c r="B8879">
        <v>11</v>
      </c>
      <c r="C8879" t="s">
        <v>986</v>
      </c>
      <c r="D8879" t="s">
        <v>980</v>
      </c>
      <c r="E8879">
        <v>4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25">
      <c r="A8880" s="42">
        <v>46276</v>
      </c>
      <c r="B8880">
        <v>10</v>
      </c>
      <c r="C8880" t="s">
        <v>1000</v>
      </c>
      <c r="D8880" t="s">
        <v>982</v>
      </c>
      <c r="E8880">
        <v>245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25">
      <c r="A8881" s="42">
        <v>46273</v>
      </c>
      <c r="B8881">
        <v>11</v>
      </c>
      <c r="C8881" t="s">
        <v>966</v>
      </c>
      <c r="D8881" t="s">
        <v>976</v>
      </c>
      <c r="E8881">
        <v>940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25">
      <c r="A8882" s="42">
        <v>46266</v>
      </c>
      <c r="B8882">
        <v>14</v>
      </c>
      <c r="C8882" t="s">
        <v>986</v>
      </c>
      <c r="D8882" t="s">
        <v>976</v>
      </c>
      <c r="E8882">
        <v>800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25">
      <c r="A8883" s="42">
        <v>46274</v>
      </c>
      <c r="B8883">
        <v>11</v>
      </c>
      <c r="C8883" t="s">
        <v>966</v>
      </c>
      <c r="D8883" t="s">
        <v>963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25">
      <c r="A8884" s="42">
        <v>46268</v>
      </c>
      <c r="B8884">
        <v>9</v>
      </c>
      <c r="C8884" t="s">
        <v>962</v>
      </c>
      <c r="D8884" t="s">
        <v>973</v>
      </c>
      <c r="E8884">
        <v>234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25">
      <c r="A8885" s="42">
        <v>46275</v>
      </c>
      <c r="B8885">
        <v>8</v>
      </c>
      <c r="C8885" t="s">
        <v>966</v>
      </c>
      <c r="D8885" t="s">
        <v>973</v>
      </c>
      <c r="E8885">
        <v>88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25">
      <c r="A8886" s="42">
        <v>46274</v>
      </c>
      <c r="B8886">
        <v>15</v>
      </c>
      <c r="C8886" t="s">
        <v>986</v>
      </c>
      <c r="D8886" t="s">
        <v>969</v>
      </c>
      <c r="E8886">
        <v>1</v>
      </c>
      <c r="F8886">
        <v>1</v>
      </c>
      <c r="G8886">
        <v>0</v>
      </c>
      <c r="H8886">
        <v>0</v>
      </c>
      <c r="I8886">
        <v>0</v>
      </c>
      <c r="J8886">
        <v>0</v>
      </c>
    </row>
    <row r="8887" spans="1:10" x14ac:dyDescent="0.25">
      <c r="A8887" s="42">
        <v>46267</v>
      </c>
      <c r="B8887">
        <v>14</v>
      </c>
      <c r="C8887" t="s">
        <v>964</v>
      </c>
      <c r="D8887" t="s">
        <v>967</v>
      </c>
      <c r="E8887">
        <v>1435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25">
      <c r="A8888" s="42">
        <v>46276</v>
      </c>
      <c r="B8888">
        <v>16</v>
      </c>
      <c r="C8888" t="s">
        <v>962</v>
      </c>
      <c r="D8888" t="s">
        <v>976</v>
      </c>
      <c r="E8888">
        <v>1469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25">
      <c r="A8889" s="42">
        <v>46276</v>
      </c>
      <c r="B8889">
        <v>14</v>
      </c>
      <c r="C8889" t="s">
        <v>998</v>
      </c>
      <c r="D8889" t="s">
        <v>963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25">
      <c r="A8890" s="42">
        <v>46267</v>
      </c>
      <c r="B8890">
        <v>13</v>
      </c>
      <c r="C8890" t="s">
        <v>1098</v>
      </c>
      <c r="D8890" t="s">
        <v>965</v>
      </c>
      <c r="E8890">
        <v>5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25">
      <c r="A8891" s="42">
        <v>46273</v>
      </c>
      <c r="B8891">
        <v>16</v>
      </c>
      <c r="C8891" t="s">
        <v>958</v>
      </c>
      <c r="D8891" t="s">
        <v>967</v>
      </c>
      <c r="E8891">
        <v>248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25">
      <c r="A8892" s="42">
        <v>46266</v>
      </c>
      <c r="B8892">
        <v>10</v>
      </c>
      <c r="C8892" t="s">
        <v>1098</v>
      </c>
      <c r="D8892" t="s">
        <v>976</v>
      </c>
      <c r="E8892">
        <v>279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25">
      <c r="A8893" s="42">
        <v>46275</v>
      </c>
      <c r="B8893">
        <v>14</v>
      </c>
      <c r="C8893" t="s">
        <v>978</v>
      </c>
      <c r="D8893" t="s">
        <v>3</v>
      </c>
      <c r="E8893">
        <v>36</v>
      </c>
      <c r="F8893">
        <v>36</v>
      </c>
      <c r="G8893">
        <v>19</v>
      </c>
      <c r="H8893">
        <v>2</v>
      </c>
      <c r="I8893">
        <v>0</v>
      </c>
      <c r="J8893">
        <v>0</v>
      </c>
    </row>
    <row r="8894" spans="1:10" x14ac:dyDescent="0.25">
      <c r="A8894" s="42">
        <v>46268</v>
      </c>
      <c r="B8894">
        <v>8</v>
      </c>
      <c r="C8894" t="s">
        <v>964</v>
      </c>
      <c r="D8894" t="s">
        <v>965</v>
      </c>
      <c r="E8894">
        <v>17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25">
      <c r="A8895" s="42">
        <v>46267</v>
      </c>
      <c r="B8895">
        <v>16</v>
      </c>
      <c r="C8895" t="s">
        <v>962</v>
      </c>
      <c r="D8895" t="s">
        <v>973</v>
      </c>
      <c r="E8895">
        <v>155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25">
      <c r="A8896" s="42">
        <v>46274</v>
      </c>
      <c r="B8896">
        <v>8</v>
      </c>
      <c r="C8896" t="s">
        <v>964</v>
      </c>
      <c r="D8896" t="s">
        <v>977</v>
      </c>
      <c r="E8896">
        <v>4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25">
      <c r="A8897" s="42">
        <v>46267</v>
      </c>
      <c r="B8897">
        <v>13</v>
      </c>
      <c r="C8897" t="s">
        <v>986</v>
      </c>
      <c r="D8897" t="s">
        <v>970</v>
      </c>
      <c r="E8897">
        <v>7</v>
      </c>
      <c r="F8897">
        <v>0</v>
      </c>
      <c r="G8897">
        <v>0</v>
      </c>
      <c r="H8897">
        <v>0</v>
      </c>
      <c r="I8897">
        <v>0</v>
      </c>
      <c r="J8897">
        <v>0</v>
      </c>
    </row>
    <row r="8898" spans="1:10" x14ac:dyDescent="0.25">
      <c r="A8898" s="42">
        <v>46267</v>
      </c>
      <c r="B8898">
        <v>13</v>
      </c>
      <c r="C8898" t="s">
        <v>1098</v>
      </c>
      <c r="D8898" t="s">
        <v>967</v>
      </c>
      <c r="E8898">
        <v>2</v>
      </c>
      <c r="F8898">
        <v>0</v>
      </c>
      <c r="G8898">
        <v>0</v>
      </c>
      <c r="H8898">
        <v>0</v>
      </c>
      <c r="I8898">
        <v>0</v>
      </c>
      <c r="J8898">
        <v>0</v>
      </c>
    </row>
    <row r="8899" spans="1:10" x14ac:dyDescent="0.25">
      <c r="A8899" s="42">
        <v>46269</v>
      </c>
      <c r="B8899">
        <v>12</v>
      </c>
      <c r="C8899" t="s">
        <v>964</v>
      </c>
      <c r="D8899" t="s">
        <v>640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</row>
    <row r="8900" spans="1:10" x14ac:dyDescent="0.25">
      <c r="A8900" s="42">
        <v>46269</v>
      </c>
      <c r="B8900">
        <v>12</v>
      </c>
      <c r="C8900" t="s">
        <v>966</v>
      </c>
      <c r="D8900" t="s">
        <v>963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25">
      <c r="A8901" s="42">
        <v>46276</v>
      </c>
      <c r="B8901">
        <v>15</v>
      </c>
      <c r="C8901" t="s">
        <v>978</v>
      </c>
      <c r="D8901" t="s">
        <v>963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25">
      <c r="A8902" s="42">
        <v>46267</v>
      </c>
      <c r="B8902">
        <v>11</v>
      </c>
      <c r="C8902" t="s">
        <v>998</v>
      </c>
      <c r="D8902" t="s">
        <v>971</v>
      </c>
      <c r="E8902">
        <v>3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25">
      <c r="A8903" s="42">
        <v>46275</v>
      </c>
      <c r="B8903">
        <v>9</v>
      </c>
      <c r="C8903" t="s">
        <v>962</v>
      </c>
      <c r="D8903" t="s">
        <v>965</v>
      </c>
      <c r="E8903">
        <v>75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25">
      <c r="A8904" s="42">
        <v>46276</v>
      </c>
      <c r="B8904">
        <v>15</v>
      </c>
      <c r="C8904" t="s">
        <v>966</v>
      </c>
      <c r="D8904" t="s">
        <v>963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</row>
    <row r="8905" spans="1:10" x14ac:dyDescent="0.25">
      <c r="A8905" s="42">
        <v>46274</v>
      </c>
      <c r="B8905">
        <v>9</v>
      </c>
      <c r="C8905" t="s">
        <v>966</v>
      </c>
      <c r="D8905" t="s">
        <v>965</v>
      </c>
      <c r="E8905">
        <v>70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25">
      <c r="A8906" s="42">
        <v>46275</v>
      </c>
      <c r="B8906">
        <v>15</v>
      </c>
      <c r="C8906" t="s">
        <v>1015</v>
      </c>
      <c r="D8906" t="s">
        <v>967</v>
      </c>
      <c r="E8906">
        <v>53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25">
      <c r="A8907" s="42">
        <v>46273</v>
      </c>
      <c r="B8907">
        <v>9</v>
      </c>
      <c r="C8907" t="s">
        <v>1098</v>
      </c>
      <c r="D8907" t="s">
        <v>640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25">
      <c r="A8908" s="42">
        <v>46268</v>
      </c>
      <c r="B8908">
        <v>12</v>
      </c>
      <c r="C8908" t="s">
        <v>962</v>
      </c>
      <c r="D8908" t="s">
        <v>640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</row>
    <row r="8909" spans="1:10" x14ac:dyDescent="0.25">
      <c r="A8909" s="42">
        <v>46268</v>
      </c>
      <c r="B8909">
        <v>13</v>
      </c>
      <c r="C8909" t="s">
        <v>958</v>
      </c>
      <c r="D8909" t="s">
        <v>959</v>
      </c>
      <c r="E8909">
        <v>22</v>
      </c>
      <c r="F8909">
        <v>0</v>
      </c>
      <c r="G8909">
        <v>0</v>
      </c>
      <c r="H8909">
        <v>0</v>
      </c>
      <c r="I8909">
        <v>0</v>
      </c>
      <c r="J8909">
        <v>0</v>
      </c>
    </row>
    <row r="8910" spans="1:10" x14ac:dyDescent="0.25">
      <c r="A8910" s="42">
        <v>46276</v>
      </c>
      <c r="B8910">
        <v>14</v>
      </c>
      <c r="C8910" t="s">
        <v>1528</v>
      </c>
      <c r="D8910" t="s">
        <v>959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</row>
    <row r="8911" spans="1:10" x14ac:dyDescent="0.25">
      <c r="A8911" s="42">
        <v>46276</v>
      </c>
      <c r="B8911">
        <v>15</v>
      </c>
      <c r="C8911" t="s">
        <v>968</v>
      </c>
      <c r="D8911" t="s">
        <v>982</v>
      </c>
      <c r="E8911">
        <v>147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5">
      <c r="A8912" s="42">
        <v>46275</v>
      </c>
      <c r="B8912">
        <v>8</v>
      </c>
      <c r="C8912" t="s">
        <v>962</v>
      </c>
      <c r="D8912" t="s">
        <v>976</v>
      </c>
      <c r="E8912">
        <v>276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25">
      <c r="A8913" s="42">
        <v>46275</v>
      </c>
      <c r="B8913">
        <v>9</v>
      </c>
      <c r="C8913" t="s">
        <v>1015</v>
      </c>
      <c r="D8913" t="s">
        <v>973</v>
      </c>
      <c r="E8913">
        <v>840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25">
      <c r="A8914" s="42">
        <v>46266</v>
      </c>
      <c r="B8914">
        <v>11</v>
      </c>
      <c r="C8914" t="s">
        <v>958</v>
      </c>
      <c r="D8914" t="s">
        <v>3</v>
      </c>
      <c r="E8914">
        <v>34</v>
      </c>
      <c r="F8914">
        <v>34</v>
      </c>
      <c r="G8914">
        <v>26</v>
      </c>
      <c r="H8914">
        <v>4</v>
      </c>
      <c r="I8914">
        <v>0</v>
      </c>
      <c r="J8914">
        <v>0</v>
      </c>
    </row>
    <row r="8915" spans="1:10" x14ac:dyDescent="0.25">
      <c r="A8915" s="42">
        <v>46266</v>
      </c>
      <c r="B8915">
        <v>10</v>
      </c>
      <c r="C8915" t="s">
        <v>1000</v>
      </c>
      <c r="D8915" t="s">
        <v>963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25">
      <c r="A8916" s="42">
        <v>46274</v>
      </c>
      <c r="B8916">
        <v>14</v>
      </c>
      <c r="C8916" t="s">
        <v>964</v>
      </c>
      <c r="D8916" t="s">
        <v>977</v>
      </c>
      <c r="E8916">
        <v>12</v>
      </c>
      <c r="F8916">
        <v>0</v>
      </c>
      <c r="G8916">
        <v>0</v>
      </c>
      <c r="H8916">
        <v>0</v>
      </c>
      <c r="I8916">
        <v>0</v>
      </c>
      <c r="J8916">
        <v>0</v>
      </c>
    </row>
    <row r="8917" spans="1:10" x14ac:dyDescent="0.25">
      <c r="A8917" s="42">
        <v>46274</v>
      </c>
      <c r="B8917">
        <v>11</v>
      </c>
      <c r="C8917" t="s">
        <v>978</v>
      </c>
      <c r="D8917" t="s">
        <v>969</v>
      </c>
      <c r="E8917">
        <v>1</v>
      </c>
      <c r="F8917">
        <v>1</v>
      </c>
      <c r="G8917">
        <v>0</v>
      </c>
      <c r="H8917">
        <v>0</v>
      </c>
      <c r="I8917">
        <v>0</v>
      </c>
      <c r="J8917">
        <v>0</v>
      </c>
    </row>
    <row r="8918" spans="1:10" x14ac:dyDescent="0.25">
      <c r="A8918" s="42">
        <v>46269</v>
      </c>
      <c r="B8918">
        <v>16</v>
      </c>
      <c r="C8918" t="s">
        <v>998</v>
      </c>
      <c r="D8918" t="s">
        <v>963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</row>
    <row r="8919" spans="1:10" x14ac:dyDescent="0.25">
      <c r="A8919" s="42">
        <v>46276</v>
      </c>
      <c r="B8919">
        <v>14</v>
      </c>
      <c r="C8919" t="s">
        <v>964</v>
      </c>
      <c r="D8919" t="s">
        <v>961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25">
      <c r="A8920" s="42">
        <v>46267</v>
      </c>
      <c r="B8920">
        <v>14</v>
      </c>
      <c r="C8920" t="s">
        <v>966</v>
      </c>
      <c r="D8920" t="s">
        <v>967</v>
      </c>
      <c r="E8920">
        <v>1100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25">
      <c r="A8921" s="42">
        <v>46268</v>
      </c>
      <c r="B8921">
        <v>11</v>
      </c>
      <c r="C8921" t="s">
        <v>978</v>
      </c>
      <c r="D8921" t="s">
        <v>963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25">
      <c r="A8922" s="42">
        <v>46268</v>
      </c>
      <c r="B8922">
        <v>10</v>
      </c>
      <c r="C8922" t="s">
        <v>966</v>
      </c>
      <c r="D8922" t="s">
        <v>967</v>
      </c>
      <c r="E8922">
        <v>195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25">
      <c r="A8923" s="42">
        <v>46266</v>
      </c>
      <c r="B8923">
        <v>13</v>
      </c>
      <c r="C8923" t="s">
        <v>1085</v>
      </c>
      <c r="D8923" t="s">
        <v>970</v>
      </c>
      <c r="E8923">
        <v>1</v>
      </c>
      <c r="F8923">
        <v>0</v>
      </c>
      <c r="G8923">
        <v>0</v>
      </c>
      <c r="H8923">
        <v>0</v>
      </c>
      <c r="I8923">
        <v>0</v>
      </c>
      <c r="J8923">
        <v>0</v>
      </c>
    </row>
    <row r="8924" spans="1:10" x14ac:dyDescent="0.25">
      <c r="A8924" s="42">
        <v>46267</v>
      </c>
      <c r="B8924">
        <v>10</v>
      </c>
      <c r="C8924" t="s">
        <v>960</v>
      </c>
      <c r="D8924" t="s">
        <v>969</v>
      </c>
      <c r="E8924">
        <v>4</v>
      </c>
      <c r="F8924">
        <v>4</v>
      </c>
      <c r="G8924">
        <v>0</v>
      </c>
      <c r="H8924">
        <v>0</v>
      </c>
      <c r="I8924">
        <v>0</v>
      </c>
      <c r="J8924">
        <v>0</v>
      </c>
    </row>
    <row r="8925" spans="1:10" x14ac:dyDescent="0.25">
      <c r="A8925" s="42">
        <v>46267</v>
      </c>
      <c r="B8925">
        <v>10</v>
      </c>
      <c r="C8925" t="s">
        <v>1085</v>
      </c>
      <c r="D8925" t="s">
        <v>977</v>
      </c>
      <c r="E8925">
        <v>7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25">
      <c r="A8926" s="42">
        <v>46269</v>
      </c>
      <c r="B8926">
        <v>14</v>
      </c>
      <c r="C8926" t="s">
        <v>1098</v>
      </c>
      <c r="D8926" t="s">
        <v>965</v>
      </c>
      <c r="E8926">
        <v>14</v>
      </c>
      <c r="F8926">
        <v>0</v>
      </c>
      <c r="G8926">
        <v>0</v>
      </c>
      <c r="H8926">
        <v>0</v>
      </c>
      <c r="I8926">
        <v>0</v>
      </c>
      <c r="J8926">
        <v>0</v>
      </c>
    </row>
    <row r="8927" spans="1:10" x14ac:dyDescent="0.25">
      <c r="A8927" s="42">
        <v>46276</v>
      </c>
      <c r="B8927">
        <v>10</v>
      </c>
      <c r="C8927" t="s">
        <v>960</v>
      </c>
      <c r="D8927" t="s">
        <v>970</v>
      </c>
      <c r="E8927">
        <v>8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25">
      <c r="A8928" s="42">
        <v>46275</v>
      </c>
      <c r="B8928">
        <v>14</v>
      </c>
      <c r="C8928" t="s">
        <v>1528</v>
      </c>
      <c r="D8928" t="s">
        <v>982</v>
      </c>
      <c r="E8928">
        <v>3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25">
      <c r="A8929" s="42">
        <v>46268</v>
      </c>
      <c r="B8929">
        <v>15</v>
      </c>
      <c r="C8929" t="s">
        <v>972</v>
      </c>
      <c r="D8929" t="s">
        <v>965</v>
      </c>
      <c r="E8929">
        <v>13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25">
      <c r="A8930" s="42">
        <v>46266</v>
      </c>
      <c r="B8930">
        <v>14</v>
      </c>
      <c r="C8930" t="s">
        <v>999</v>
      </c>
      <c r="D8930" t="s">
        <v>967</v>
      </c>
      <c r="E8930">
        <v>107</v>
      </c>
      <c r="F8930">
        <v>0</v>
      </c>
      <c r="G8930">
        <v>0</v>
      </c>
      <c r="H8930">
        <v>0</v>
      </c>
      <c r="I8930">
        <v>0</v>
      </c>
      <c r="J8930">
        <v>0</v>
      </c>
    </row>
    <row r="8931" spans="1:10" x14ac:dyDescent="0.25">
      <c r="A8931" s="42">
        <v>46275</v>
      </c>
      <c r="B8931">
        <v>15</v>
      </c>
      <c r="C8931" t="s">
        <v>962</v>
      </c>
      <c r="D8931" t="s">
        <v>969</v>
      </c>
      <c r="E8931">
        <v>1</v>
      </c>
      <c r="F8931">
        <v>1</v>
      </c>
      <c r="G8931">
        <v>0</v>
      </c>
      <c r="H8931">
        <v>0</v>
      </c>
      <c r="I8931">
        <v>0</v>
      </c>
      <c r="J8931">
        <v>0</v>
      </c>
    </row>
    <row r="8932" spans="1:10" x14ac:dyDescent="0.25">
      <c r="A8932" s="42">
        <v>46269</v>
      </c>
      <c r="B8932">
        <v>10</v>
      </c>
      <c r="C8932" t="s">
        <v>986</v>
      </c>
      <c r="D8932" t="s">
        <v>963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25">
      <c r="A8933" s="42">
        <v>46267</v>
      </c>
      <c r="B8933">
        <v>16</v>
      </c>
      <c r="C8933" t="s">
        <v>978</v>
      </c>
      <c r="D8933" t="s">
        <v>982</v>
      </c>
      <c r="E8933">
        <v>528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5">
      <c r="A8934" s="42">
        <v>46268</v>
      </c>
      <c r="B8934">
        <v>16</v>
      </c>
      <c r="C8934" t="s">
        <v>972</v>
      </c>
      <c r="D8934" t="s">
        <v>965</v>
      </c>
      <c r="E8934">
        <v>22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5">
      <c r="A8935" s="42">
        <v>46268</v>
      </c>
      <c r="B8935">
        <v>16</v>
      </c>
      <c r="C8935" t="s">
        <v>964</v>
      </c>
      <c r="D8935" t="s">
        <v>970</v>
      </c>
      <c r="E8935">
        <v>39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25">
      <c r="A8936" s="42">
        <v>46269</v>
      </c>
      <c r="B8936">
        <v>10</v>
      </c>
      <c r="C8936" t="s">
        <v>966</v>
      </c>
      <c r="D8936" t="s">
        <v>965</v>
      </c>
      <c r="E8936">
        <v>29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25">
      <c r="A8937" s="42">
        <v>46276</v>
      </c>
      <c r="B8937">
        <v>10</v>
      </c>
      <c r="C8937" t="s">
        <v>1000</v>
      </c>
      <c r="D8937" t="s">
        <v>963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</row>
    <row r="8938" spans="1:10" x14ac:dyDescent="0.25">
      <c r="A8938" s="42">
        <v>46273</v>
      </c>
      <c r="B8938">
        <v>12</v>
      </c>
      <c r="C8938" t="s">
        <v>978</v>
      </c>
      <c r="D8938" t="s">
        <v>976</v>
      </c>
      <c r="E8938">
        <v>465</v>
      </c>
      <c r="F8938">
        <v>0</v>
      </c>
      <c r="G8938">
        <v>0</v>
      </c>
      <c r="H8938">
        <v>0</v>
      </c>
      <c r="I8938">
        <v>0</v>
      </c>
      <c r="J8938">
        <v>0</v>
      </c>
    </row>
    <row r="8939" spans="1:10" x14ac:dyDescent="0.25">
      <c r="A8939" s="42">
        <v>46276</v>
      </c>
      <c r="B8939">
        <v>9</v>
      </c>
      <c r="C8939" t="s">
        <v>1528</v>
      </c>
      <c r="D8939" t="s">
        <v>967</v>
      </c>
      <c r="E8939">
        <v>1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25">
      <c r="A8940" s="42">
        <v>46267</v>
      </c>
      <c r="B8940">
        <v>15</v>
      </c>
      <c r="C8940" t="s">
        <v>964</v>
      </c>
      <c r="D8940" t="s">
        <v>976</v>
      </c>
      <c r="E8940">
        <v>1543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25">
      <c r="A8941" s="42">
        <v>46267</v>
      </c>
      <c r="B8941">
        <v>16</v>
      </c>
      <c r="C8941" t="s">
        <v>986</v>
      </c>
      <c r="D8941" t="s">
        <v>969</v>
      </c>
      <c r="E8941">
        <v>1</v>
      </c>
      <c r="F8941">
        <v>1</v>
      </c>
      <c r="G8941">
        <v>0</v>
      </c>
      <c r="H8941">
        <v>0</v>
      </c>
      <c r="I8941">
        <v>0</v>
      </c>
      <c r="J8941">
        <v>0</v>
      </c>
    </row>
    <row r="8942" spans="1:10" x14ac:dyDescent="0.25">
      <c r="A8942" s="42">
        <v>46274</v>
      </c>
      <c r="B8942">
        <v>9</v>
      </c>
      <c r="C8942" t="s">
        <v>972</v>
      </c>
      <c r="D8942" t="s">
        <v>3</v>
      </c>
      <c r="E8942">
        <v>14</v>
      </c>
      <c r="F8942">
        <v>14</v>
      </c>
      <c r="G8942">
        <v>7</v>
      </c>
      <c r="H8942">
        <v>6</v>
      </c>
      <c r="I8942">
        <v>0</v>
      </c>
      <c r="J8942">
        <v>0</v>
      </c>
    </row>
    <row r="8943" spans="1:10" x14ac:dyDescent="0.25">
      <c r="A8943" s="42">
        <v>46274</v>
      </c>
      <c r="B8943">
        <v>9</v>
      </c>
      <c r="C8943" t="s">
        <v>960</v>
      </c>
      <c r="D8943" t="s">
        <v>961</v>
      </c>
      <c r="E8943">
        <v>1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5">
      <c r="A8944" s="42">
        <v>46275</v>
      </c>
      <c r="B8944">
        <v>11</v>
      </c>
      <c r="C8944" t="s">
        <v>1000</v>
      </c>
      <c r="D8944" t="s">
        <v>640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25">
      <c r="A8945" s="42">
        <v>46273</v>
      </c>
      <c r="B8945">
        <v>13</v>
      </c>
      <c r="C8945" t="s">
        <v>986</v>
      </c>
      <c r="D8945" t="s">
        <v>967</v>
      </c>
      <c r="E8945">
        <v>40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25">
      <c r="A8946" s="42">
        <v>46269</v>
      </c>
      <c r="B8946">
        <v>14</v>
      </c>
      <c r="C8946" t="s">
        <v>972</v>
      </c>
      <c r="D8946" t="s">
        <v>3</v>
      </c>
      <c r="E8946">
        <v>12</v>
      </c>
      <c r="F8946">
        <v>12</v>
      </c>
      <c r="G8946">
        <v>5</v>
      </c>
      <c r="H8946">
        <v>4</v>
      </c>
      <c r="I8946">
        <v>0</v>
      </c>
      <c r="J8946">
        <v>0</v>
      </c>
    </row>
    <row r="8947" spans="1:10" x14ac:dyDescent="0.25">
      <c r="A8947" s="42">
        <v>46267</v>
      </c>
      <c r="B8947">
        <v>14</v>
      </c>
      <c r="C8947" t="s">
        <v>998</v>
      </c>
      <c r="D8947" t="s">
        <v>973</v>
      </c>
      <c r="E8947">
        <v>6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25">
      <c r="A8948" s="42">
        <v>46276</v>
      </c>
      <c r="B8948">
        <v>16</v>
      </c>
      <c r="C8948" t="s">
        <v>972</v>
      </c>
      <c r="D8948" t="s">
        <v>977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25">
      <c r="A8949" s="42">
        <v>46276</v>
      </c>
      <c r="B8949">
        <v>10</v>
      </c>
      <c r="C8949" t="s">
        <v>978</v>
      </c>
      <c r="D8949" t="s">
        <v>982</v>
      </c>
      <c r="E8949">
        <v>745</v>
      </c>
      <c r="F8949">
        <v>0</v>
      </c>
      <c r="G8949">
        <v>0</v>
      </c>
      <c r="H8949">
        <v>0</v>
      </c>
      <c r="I8949">
        <v>0</v>
      </c>
      <c r="J8949">
        <v>0</v>
      </c>
    </row>
    <row r="8950" spans="1:10" x14ac:dyDescent="0.25">
      <c r="A8950" s="42">
        <v>46269</v>
      </c>
      <c r="B8950">
        <v>11</v>
      </c>
      <c r="C8950" t="s">
        <v>972</v>
      </c>
      <c r="D8950" t="s">
        <v>977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25">
      <c r="A8951" s="42">
        <v>46276</v>
      </c>
      <c r="B8951">
        <v>16</v>
      </c>
      <c r="C8951" t="s">
        <v>958</v>
      </c>
      <c r="D8951" t="s">
        <v>980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25">
      <c r="A8952" s="42">
        <v>46276</v>
      </c>
      <c r="B8952">
        <v>15</v>
      </c>
      <c r="C8952" t="s">
        <v>964</v>
      </c>
      <c r="D8952" t="s">
        <v>969</v>
      </c>
      <c r="E8952">
        <v>2</v>
      </c>
      <c r="F8952">
        <v>2</v>
      </c>
      <c r="G8952">
        <v>0</v>
      </c>
      <c r="H8952">
        <v>0</v>
      </c>
      <c r="I8952">
        <v>0</v>
      </c>
      <c r="J8952">
        <v>0</v>
      </c>
    </row>
    <row r="8953" spans="1:10" x14ac:dyDescent="0.25">
      <c r="A8953" s="42">
        <v>46274</v>
      </c>
      <c r="B8953">
        <v>8</v>
      </c>
      <c r="C8953" t="s">
        <v>966</v>
      </c>
      <c r="D8953" t="s">
        <v>976</v>
      </c>
      <c r="E8953">
        <v>240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25">
      <c r="A8954" s="42">
        <v>46273</v>
      </c>
      <c r="B8954">
        <v>14</v>
      </c>
      <c r="C8954" t="s">
        <v>978</v>
      </c>
      <c r="D8954" t="s">
        <v>973</v>
      </c>
      <c r="E8954">
        <v>287</v>
      </c>
      <c r="F8954">
        <v>0</v>
      </c>
      <c r="G8954">
        <v>0</v>
      </c>
      <c r="H8954">
        <v>0</v>
      </c>
      <c r="I8954">
        <v>0</v>
      </c>
      <c r="J8954">
        <v>0</v>
      </c>
    </row>
    <row r="8955" spans="1:10" x14ac:dyDescent="0.25">
      <c r="A8955" s="42">
        <v>46269</v>
      </c>
      <c r="B8955">
        <v>8</v>
      </c>
      <c r="C8955" t="s">
        <v>962</v>
      </c>
      <c r="D8955" t="s">
        <v>963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25">
      <c r="A8956" s="42">
        <v>46276</v>
      </c>
      <c r="B8956">
        <v>15</v>
      </c>
      <c r="C8956" t="s">
        <v>966</v>
      </c>
      <c r="D8956" t="s">
        <v>982</v>
      </c>
      <c r="E8956">
        <v>242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25">
      <c r="A8957" s="42">
        <v>46269</v>
      </c>
      <c r="B8957">
        <v>9</v>
      </c>
      <c r="C8957" t="s">
        <v>966</v>
      </c>
      <c r="D8957" t="s">
        <v>980</v>
      </c>
      <c r="E8957">
        <v>9</v>
      </c>
      <c r="F8957">
        <v>0</v>
      </c>
      <c r="G8957">
        <v>0</v>
      </c>
      <c r="H8957">
        <v>0</v>
      </c>
      <c r="I8957">
        <v>0</v>
      </c>
      <c r="J8957">
        <v>0</v>
      </c>
    </row>
    <row r="8958" spans="1:10" x14ac:dyDescent="0.25">
      <c r="A8958" s="42">
        <v>46269</v>
      </c>
      <c r="B8958">
        <v>11</v>
      </c>
      <c r="C8958" t="s">
        <v>958</v>
      </c>
      <c r="D8958" t="s">
        <v>970</v>
      </c>
      <c r="E8958">
        <v>24</v>
      </c>
      <c r="F8958">
        <v>0</v>
      </c>
      <c r="G8958">
        <v>0</v>
      </c>
      <c r="H8958">
        <v>0</v>
      </c>
      <c r="I8958">
        <v>0</v>
      </c>
      <c r="J8958">
        <v>0</v>
      </c>
    </row>
    <row r="8959" spans="1:10" x14ac:dyDescent="0.25">
      <c r="A8959" s="42">
        <v>46275</v>
      </c>
      <c r="B8959">
        <v>15</v>
      </c>
      <c r="C8959" t="s">
        <v>968</v>
      </c>
      <c r="D8959" t="s">
        <v>973</v>
      </c>
      <c r="E8959">
        <v>75</v>
      </c>
      <c r="F8959">
        <v>0</v>
      </c>
      <c r="G8959">
        <v>0</v>
      </c>
      <c r="H8959">
        <v>0</v>
      </c>
      <c r="I8959">
        <v>0</v>
      </c>
      <c r="J8959">
        <v>0</v>
      </c>
    </row>
    <row r="8960" spans="1:10" x14ac:dyDescent="0.25">
      <c r="A8960" s="42">
        <v>46273</v>
      </c>
      <c r="B8960">
        <v>15</v>
      </c>
      <c r="C8960" t="s">
        <v>964</v>
      </c>
      <c r="D8960" t="s">
        <v>982</v>
      </c>
      <c r="E8960">
        <v>447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25">
      <c r="A8961" s="42">
        <v>46266</v>
      </c>
      <c r="B8961">
        <v>13</v>
      </c>
      <c r="C8961" t="s">
        <v>978</v>
      </c>
      <c r="D8961" t="s">
        <v>3</v>
      </c>
      <c r="E8961">
        <v>9</v>
      </c>
      <c r="F8961">
        <v>9</v>
      </c>
      <c r="G8961">
        <v>6</v>
      </c>
      <c r="H8961">
        <v>0</v>
      </c>
      <c r="I8961">
        <v>0</v>
      </c>
      <c r="J8961">
        <v>0</v>
      </c>
    </row>
    <row r="8962" spans="1:10" x14ac:dyDescent="0.25">
      <c r="A8962" s="42">
        <v>46267</v>
      </c>
      <c r="B8962">
        <v>13</v>
      </c>
      <c r="C8962" t="s">
        <v>962</v>
      </c>
      <c r="D8962" t="s">
        <v>965</v>
      </c>
      <c r="E8962">
        <v>44</v>
      </c>
      <c r="F8962">
        <v>0</v>
      </c>
      <c r="G8962">
        <v>0</v>
      </c>
      <c r="H8962">
        <v>0</v>
      </c>
      <c r="I8962">
        <v>0</v>
      </c>
      <c r="J8962">
        <v>0</v>
      </c>
    </row>
    <row r="8963" spans="1:10" x14ac:dyDescent="0.25">
      <c r="A8963" s="42">
        <v>46267</v>
      </c>
      <c r="B8963">
        <v>13</v>
      </c>
      <c r="C8963" t="s">
        <v>978</v>
      </c>
      <c r="D8963" t="s">
        <v>976</v>
      </c>
      <c r="E8963">
        <v>641</v>
      </c>
      <c r="F8963">
        <v>0</v>
      </c>
      <c r="G8963">
        <v>0</v>
      </c>
      <c r="H8963">
        <v>0</v>
      </c>
      <c r="I8963">
        <v>0</v>
      </c>
      <c r="J8963">
        <v>0</v>
      </c>
    </row>
    <row r="8964" spans="1:10" x14ac:dyDescent="0.25">
      <c r="A8964" s="42">
        <v>46276</v>
      </c>
      <c r="B8964">
        <v>9</v>
      </c>
      <c r="C8964" t="s">
        <v>972</v>
      </c>
      <c r="D8964" t="s">
        <v>967</v>
      </c>
      <c r="E8964">
        <v>28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25">
      <c r="A8965" s="42">
        <v>46267</v>
      </c>
      <c r="B8965">
        <v>16</v>
      </c>
      <c r="C8965" t="s">
        <v>972</v>
      </c>
      <c r="D8965" t="s">
        <v>969</v>
      </c>
      <c r="E8965">
        <v>1</v>
      </c>
      <c r="F8965">
        <v>1</v>
      </c>
      <c r="G8965">
        <v>0</v>
      </c>
      <c r="H8965">
        <v>0</v>
      </c>
      <c r="I8965">
        <v>0</v>
      </c>
      <c r="J8965">
        <v>0</v>
      </c>
    </row>
    <row r="8966" spans="1:10" x14ac:dyDescent="0.25">
      <c r="A8966" s="42">
        <v>46273</v>
      </c>
      <c r="B8966">
        <v>12</v>
      </c>
      <c r="C8966" t="s">
        <v>958</v>
      </c>
      <c r="D8966" t="s">
        <v>640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</row>
    <row r="8967" spans="1:10" x14ac:dyDescent="0.25">
      <c r="A8967" s="42">
        <v>46275</v>
      </c>
      <c r="B8967">
        <v>15</v>
      </c>
      <c r="C8967" t="s">
        <v>966</v>
      </c>
      <c r="D8967" t="s">
        <v>963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25">
      <c r="A8968" s="42">
        <v>46273</v>
      </c>
      <c r="B8968">
        <v>14</v>
      </c>
      <c r="C8968" t="s">
        <v>986</v>
      </c>
      <c r="D8968" t="s">
        <v>976</v>
      </c>
      <c r="E8968">
        <v>892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25">
      <c r="A8969" s="42">
        <v>46266</v>
      </c>
      <c r="B8969">
        <v>16</v>
      </c>
      <c r="C8969" t="s">
        <v>978</v>
      </c>
      <c r="D8969" t="s">
        <v>971</v>
      </c>
      <c r="E8969">
        <v>31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25">
      <c r="A8970" s="42">
        <v>46268</v>
      </c>
      <c r="B8970">
        <v>14</v>
      </c>
      <c r="C8970" t="s">
        <v>978</v>
      </c>
      <c r="D8970" t="s">
        <v>640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25">
      <c r="A8971" s="42">
        <v>46266</v>
      </c>
      <c r="B8971">
        <v>9</v>
      </c>
      <c r="C8971" t="s">
        <v>986</v>
      </c>
      <c r="D8971" t="s">
        <v>973</v>
      </c>
      <c r="E8971">
        <v>488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25">
      <c r="A8972" s="42">
        <v>46267</v>
      </c>
      <c r="B8972">
        <v>8</v>
      </c>
      <c r="C8972" t="s">
        <v>958</v>
      </c>
      <c r="D8972" t="s">
        <v>959</v>
      </c>
      <c r="E8972">
        <v>40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25">
      <c r="A8973" s="42">
        <v>46267</v>
      </c>
      <c r="B8973">
        <v>12</v>
      </c>
      <c r="C8973" t="s">
        <v>966</v>
      </c>
      <c r="D8973" t="s">
        <v>959</v>
      </c>
      <c r="E8973">
        <v>77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25">
      <c r="A8974" s="42">
        <v>46276</v>
      </c>
      <c r="B8974">
        <v>11</v>
      </c>
      <c r="C8974" t="s">
        <v>986</v>
      </c>
      <c r="D8974" t="s">
        <v>963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 x14ac:dyDescent="0.25">
      <c r="A8975" s="42">
        <v>46274</v>
      </c>
      <c r="B8975">
        <v>8</v>
      </c>
      <c r="C8975" t="s">
        <v>1000</v>
      </c>
      <c r="D8975" t="s">
        <v>961</v>
      </c>
      <c r="E8975">
        <v>1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25">
      <c r="A8976" s="42">
        <v>46269</v>
      </c>
      <c r="B8976">
        <v>10</v>
      </c>
      <c r="C8976" t="s">
        <v>958</v>
      </c>
      <c r="D8976" t="s">
        <v>3</v>
      </c>
      <c r="E8976">
        <v>26</v>
      </c>
      <c r="F8976">
        <v>26</v>
      </c>
      <c r="G8976">
        <v>22</v>
      </c>
      <c r="H8976">
        <v>2</v>
      </c>
      <c r="I8976">
        <v>0</v>
      </c>
      <c r="J8976">
        <v>0</v>
      </c>
    </row>
    <row r="8977" spans="1:10" x14ac:dyDescent="0.25">
      <c r="A8977" s="42">
        <v>46269</v>
      </c>
      <c r="B8977">
        <v>14</v>
      </c>
      <c r="C8977" t="s">
        <v>972</v>
      </c>
      <c r="D8977" t="s">
        <v>976</v>
      </c>
      <c r="E8977">
        <v>202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25">
      <c r="A8978" s="42">
        <v>46268</v>
      </c>
      <c r="B8978">
        <v>12</v>
      </c>
      <c r="C8978" t="s">
        <v>958</v>
      </c>
      <c r="D8978" t="s">
        <v>973</v>
      </c>
      <c r="E8978">
        <v>621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 x14ac:dyDescent="0.25">
      <c r="A8979" s="42">
        <v>46267</v>
      </c>
      <c r="B8979">
        <v>12</v>
      </c>
      <c r="C8979" t="s">
        <v>960</v>
      </c>
      <c r="D8979" t="s">
        <v>967</v>
      </c>
      <c r="E8979">
        <v>20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25">
      <c r="A8980" s="42">
        <v>46273</v>
      </c>
      <c r="B8980">
        <v>15</v>
      </c>
      <c r="C8980" t="s">
        <v>998</v>
      </c>
      <c r="D8980" t="s">
        <v>963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25">
      <c r="A8981" s="42">
        <v>46274</v>
      </c>
      <c r="B8981">
        <v>13</v>
      </c>
      <c r="C8981" t="s">
        <v>972</v>
      </c>
      <c r="D8981" t="s">
        <v>973</v>
      </c>
      <c r="E8981">
        <v>30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 x14ac:dyDescent="0.25">
      <c r="A8982" s="42">
        <v>46274</v>
      </c>
      <c r="B8982">
        <v>13</v>
      </c>
      <c r="C8982" t="s">
        <v>972</v>
      </c>
      <c r="D8982" t="s">
        <v>970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25">
      <c r="A8983" s="42">
        <v>46275</v>
      </c>
      <c r="B8983">
        <v>16</v>
      </c>
      <c r="C8983" t="s">
        <v>1098</v>
      </c>
      <c r="D8983" t="s">
        <v>970</v>
      </c>
      <c r="E8983">
        <v>2</v>
      </c>
      <c r="F8983">
        <v>0</v>
      </c>
      <c r="G8983">
        <v>0</v>
      </c>
      <c r="H8983">
        <v>0</v>
      </c>
      <c r="I8983">
        <v>0</v>
      </c>
      <c r="J8983">
        <v>0</v>
      </c>
    </row>
    <row r="8984" spans="1:10" x14ac:dyDescent="0.25">
      <c r="A8984" s="42">
        <v>46276</v>
      </c>
      <c r="B8984">
        <v>9</v>
      </c>
      <c r="C8984" t="s">
        <v>960</v>
      </c>
      <c r="D8984" t="s">
        <v>970</v>
      </c>
      <c r="E8984">
        <v>17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 x14ac:dyDescent="0.25">
      <c r="A8985" s="42">
        <v>46276</v>
      </c>
      <c r="B8985">
        <v>9</v>
      </c>
      <c r="C8985" t="s">
        <v>966</v>
      </c>
      <c r="D8985" t="s">
        <v>982</v>
      </c>
      <c r="E8985">
        <v>345</v>
      </c>
      <c r="F8985">
        <v>0</v>
      </c>
      <c r="G8985">
        <v>0</v>
      </c>
      <c r="H8985">
        <v>0</v>
      </c>
      <c r="I8985">
        <v>0</v>
      </c>
      <c r="J8985">
        <v>0</v>
      </c>
    </row>
    <row r="8986" spans="1:10" x14ac:dyDescent="0.25">
      <c r="A8986" s="42">
        <v>46268</v>
      </c>
      <c r="B8986">
        <v>11</v>
      </c>
      <c r="C8986" t="s">
        <v>968</v>
      </c>
      <c r="D8986" t="s">
        <v>3</v>
      </c>
      <c r="E8986">
        <v>36</v>
      </c>
      <c r="F8986">
        <v>36</v>
      </c>
      <c r="G8986">
        <v>30</v>
      </c>
      <c r="H8986">
        <v>2</v>
      </c>
      <c r="I8986">
        <v>2</v>
      </c>
      <c r="J8986">
        <v>0</v>
      </c>
    </row>
    <row r="8987" spans="1:10" x14ac:dyDescent="0.25">
      <c r="A8987" s="42">
        <v>46276</v>
      </c>
      <c r="B8987">
        <v>15</v>
      </c>
      <c r="C8987" t="s">
        <v>960</v>
      </c>
      <c r="D8987" t="s">
        <v>959</v>
      </c>
      <c r="E8987">
        <v>35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 x14ac:dyDescent="0.25">
      <c r="A8988" s="42">
        <v>46266</v>
      </c>
      <c r="B8988">
        <v>10</v>
      </c>
      <c r="C8988" t="s">
        <v>1098</v>
      </c>
      <c r="D8988" t="s">
        <v>640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25">
      <c r="A8989" s="42">
        <v>46276</v>
      </c>
      <c r="B8989">
        <v>9</v>
      </c>
      <c r="C8989" t="s">
        <v>958</v>
      </c>
      <c r="D8989" t="s">
        <v>640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25">
      <c r="A8990" s="42">
        <v>46266</v>
      </c>
      <c r="B8990">
        <v>10</v>
      </c>
      <c r="C8990" t="s">
        <v>978</v>
      </c>
      <c r="D8990" t="s">
        <v>970</v>
      </c>
      <c r="E8990">
        <v>37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25">
      <c r="A8991" s="42">
        <v>46275</v>
      </c>
      <c r="B8991">
        <v>15</v>
      </c>
      <c r="C8991" t="s">
        <v>978</v>
      </c>
      <c r="D8991" t="s">
        <v>977</v>
      </c>
      <c r="E8991">
        <v>25</v>
      </c>
      <c r="F8991">
        <v>0</v>
      </c>
      <c r="G8991">
        <v>0</v>
      </c>
      <c r="H8991">
        <v>0</v>
      </c>
      <c r="I8991">
        <v>0</v>
      </c>
      <c r="J8991">
        <v>0</v>
      </c>
    </row>
    <row r="8992" spans="1:10" x14ac:dyDescent="0.25">
      <c r="A8992" s="42">
        <v>46274</v>
      </c>
      <c r="B8992">
        <v>15</v>
      </c>
      <c r="C8992" t="s">
        <v>960</v>
      </c>
      <c r="D8992" t="s">
        <v>959</v>
      </c>
      <c r="E8992">
        <v>33</v>
      </c>
      <c r="F8992">
        <v>0</v>
      </c>
      <c r="G8992">
        <v>0</v>
      </c>
      <c r="H8992">
        <v>0</v>
      </c>
      <c r="I8992">
        <v>0</v>
      </c>
      <c r="J8992">
        <v>0</v>
      </c>
    </row>
    <row r="8993" spans="1:10" x14ac:dyDescent="0.25">
      <c r="A8993" s="42">
        <v>46267</v>
      </c>
      <c r="B8993">
        <v>12</v>
      </c>
      <c r="C8993" t="s">
        <v>966</v>
      </c>
      <c r="D8993" t="s">
        <v>963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</row>
    <row r="8994" spans="1:10" x14ac:dyDescent="0.25">
      <c r="A8994" s="42">
        <v>46268</v>
      </c>
      <c r="B8994">
        <v>11</v>
      </c>
      <c r="C8994" t="s">
        <v>958</v>
      </c>
      <c r="D8994" t="s">
        <v>963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25">
      <c r="A8995" s="42">
        <v>46273</v>
      </c>
      <c r="B8995">
        <v>11</v>
      </c>
      <c r="C8995" t="s">
        <v>958</v>
      </c>
      <c r="D8995" t="s">
        <v>3</v>
      </c>
      <c r="E8995">
        <v>36</v>
      </c>
      <c r="F8995">
        <v>36</v>
      </c>
      <c r="G8995">
        <v>32</v>
      </c>
      <c r="H8995">
        <v>2</v>
      </c>
      <c r="I8995">
        <v>1</v>
      </c>
      <c r="J8995">
        <v>0</v>
      </c>
    </row>
    <row r="8996" spans="1:10" x14ac:dyDescent="0.25">
      <c r="A8996" s="42">
        <v>46275</v>
      </c>
      <c r="B8996">
        <v>9</v>
      </c>
      <c r="C8996" t="s">
        <v>998</v>
      </c>
      <c r="D8996" t="s">
        <v>959</v>
      </c>
      <c r="E8996">
        <v>2</v>
      </c>
      <c r="F8996">
        <v>0</v>
      </c>
      <c r="G8996">
        <v>0</v>
      </c>
      <c r="H8996">
        <v>0</v>
      </c>
      <c r="I8996">
        <v>0</v>
      </c>
      <c r="J8996">
        <v>0</v>
      </c>
    </row>
    <row r="8997" spans="1:10" x14ac:dyDescent="0.25">
      <c r="A8997" s="42">
        <v>46267</v>
      </c>
      <c r="B8997">
        <v>10</v>
      </c>
      <c r="C8997" t="s">
        <v>960</v>
      </c>
      <c r="D8997" t="s">
        <v>3</v>
      </c>
      <c r="E8997">
        <v>58</v>
      </c>
      <c r="F8997">
        <v>58</v>
      </c>
      <c r="G8997">
        <v>47</v>
      </c>
      <c r="H8997">
        <v>10</v>
      </c>
      <c r="I8997">
        <v>0</v>
      </c>
      <c r="J8997">
        <v>0</v>
      </c>
    </row>
    <row r="8998" spans="1:10" x14ac:dyDescent="0.25">
      <c r="A8998" s="42">
        <v>46266</v>
      </c>
      <c r="B8998">
        <v>11</v>
      </c>
      <c r="C8998" t="s">
        <v>964</v>
      </c>
      <c r="D8998" t="s">
        <v>961</v>
      </c>
      <c r="E8998">
        <v>7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25">
      <c r="A8999" s="42">
        <v>46267</v>
      </c>
      <c r="B8999">
        <v>14</v>
      </c>
      <c r="C8999" t="s">
        <v>960</v>
      </c>
      <c r="D8999" t="s">
        <v>973</v>
      </c>
      <c r="E8999">
        <v>316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25">
      <c r="A9000" s="42">
        <v>46273</v>
      </c>
      <c r="B9000">
        <v>14</v>
      </c>
      <c r="C9000" t="s">
        <v>986</v>
      </c>
      <c r="D9000" t="s">
        <v>959</v>
      </c>
      <c r="E9000">
        <v>127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25">
      <c r="A9001" s="42">
        <v>46275</v>
      </c>
      <c r="B9001">
        <v>17</v>
      </c>
      <c r="C9001" t="s">
        <v>978</v>
      </c>
      <c r="D9001" t="s">
        <v>3</v>
      </c>
      <c r="E9001">
        <v>1</v>
      </c>
      <c r="F9001">
        <v>1</v>
      </c>
      <c r="G9001">
        <v>0</v>
      </c>
      <c r="H9001">
        <v>0</v>
      </c>
      <c r="I9001">
        <v>0</v>
      </c>
      <c r="J9001">
        <v>0</v>
      </c>
    </row>
    <row r="9002" spans="1:10" x14ac:dyDescent="0.25">
      <c r="A9002" s="42">
        <v>46276</v>
      </c>
      <c r="B9002">
        <v>14</v>
      </c>
      <c r="C9002" t="s">
        <v>958</v>
      </c>
      <c r="D9002" t="s">
        <v>976</v>
      </c>
      <c r="E9002">
        <v>1523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25">
      <c r="A9003" s="42">
        <v>46275</v>
      </c>
      <c r="B9003">
        <v>10</v>
      </c>
      <c r="C9003" t="s">
        <v>964</v>
      </c>
      <c r="D9003" t="s">
        <v>973</v>
      </c>
      <c r="E9003">
        <v>326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25">
      <c r="A9004" s="42">
        <v>46274</v>
      </c>
      <c r="B9004">
        <v>14</v>
      </c>
      <c r="C9004" t="s">
        <v>958</v>
      </c>
      <c r="D9004" t="s">
        <v>977</v>
      </c>
      <c r="E9004">
        <v>14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25">
      <c r="A9005" s="42">
        <v>46276</v>
      </c>
      <c r="B9005">
        <v>13</v>
      </c>
      <c r="C9005" t="s">
        <v>966</v>
      </c>
      <c r="D9005" t="s">
        <v>963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</row>
    <row r="9006" spans="1:10" x14ac:dyDescent="0.25">
      <c r="A9006" s="42">
        <v>46269</v>
      </c>
      <c r="B9006">
        <v>12</v>
      </c>
      <c r="C9006" t="s">
        <v>958</v>
      </c>
      <c r="D9006" t="s">
        <v>963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</row>
    <row r="9007" spans="1:10" x14ac:dyDescent="0.25">
      <c r="A9007" s="42">
        <v>46266</v>
      </c>
      <c r="B9007">
        <v>14</v>
      </c>
      <c r="C9007" t="s">
        <v>962</v>
      </c>
      <c r="D9007" t="s">
        <v>967</v>
      </c>
      <c r="E9007">
        <v>78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25">
      <c r="A9008" s="42">
        <v>46268</v>
      </c>
      <c r="B9008">
        <v>9</v>
      </c>
      <c r="C9008" t="s">
        <v>999</v>
      </c>
      <c r="D9008" t="s">
        <v>977</v>
      </c>
      <c r="E9008">
        <v>1</v>
      </c>
      <c r="F9008">
        <v>0</v>
      </c>
      <c r="G9008">
        <v>0</v>
      </c>
      <c r="H9008">
        <v>0</v>
      </c>
      <c r="I9008">
        <v>0</v>
      </c>
      <c r="J9008">
        <v>0</v>
      </c>
    </row>
    <row r="9009" spans="1:10" x14ac:dyDescent="0.25">
      <c r="A9009" s="42">
        <v>46276</v>
      </c>
      <c r="B9009">
        <v>14</v>
      </c>
      <c r="C9009" t="s">
        <v>964</v>
      </c>
      <c r="D9009" t="s">
        <v>975</v>
      </c>
      <c r="E9009">
        <v>2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25">
      <c r="A9010" s="42">
        <v>46267</v>
      </c>
      <c r="B9010">
        <v>10</v>
      </c>
      <c r="C9010" t="s">
        <v>1001</v>
      </c>
      <c r="D9010" t="s">
        <v>980</v>
      </c>
      <c r="E9010">
        <v>1</v>
      </c>
      <c r="F9010">
        <v>0</v>
      </c>
      <c r="G9010">
        <v>0</v>
      </c>
      <c r="H9010">
        <v>0</v>
      </c>
      <c r="I9010">
        <v>0</v>
      </c>
      <c r="J9010">
        <v>0</v>
      </c>
    </row>
    <row r="9011" spans="1:10" x14ac:dyDescent="0.25">
      <c r="A9011" s="42">
        <v>46274</v>
      </c>
      <c r="B9011">
        <v>10</v>
      </c>
      <c r="C9011" t="s">
        <v>1015</v>
      </c>
      <c r="D9011" t="s">
        <v>961</v>
      </c>
      <c r="E9011">
        <v>4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25">
      <c r="A9012" s="42">
        <v>46266</v>
      </c>
      <c r="B9012">
        <v>12</v>
      </c>
      <c r="C9012" t="s">
        <v>978</v>
      </c>
      <c r="D9012" t="s">
        <v>970</v>
      </c>
      <c r="E9012">
        <v>5</v>
      </c>
      <c r="F9012">
        <v>0</v>
      </c>
      <c r="G9012">
        <v>0</v>
      </c>
      <c r="H9012">
        <v>0</v>
      </c>
      <c r="I9012">
        <v>0</v>
      </c>
      <c r="J9012">
        <v>0</v>
      </c>
    </row>
    <row r="9013" spans="1:10" x14ac:dyDescent="0.25">
      <c r="A9013" s="42">
        <v>46268</v>
      </c>
      <c r="B9013">
        <v>15</v>
      </c>
      <c r="C9013" t="s">
        <v>958</v>
      </c>
      <c r="D9013" t="s">
        <v>959</v>
      </c>
      <c r="E9013">
        <v>123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25">
      <c r="A9014" s="42">
        <v>46276</v>
      </c>
      <c r="B9014">
        <v>10</v>
      </c>
      <c r="C9014" t="s">
        <v>978</v>
      </c>
      <c r="D9014" t="s">
        <v>967</v>
      </c>
      <c r="E9014">
        <v>460</v>
      </c>
      <c r="F9014">
        <v>0</v>
      </c>
      <c r="G9014">
        <v>0</v>
      </c>
      <c r="H9014">
        <v>0</v>
      </c>
      <c r="I9014">
        <v>0</v>
      </c>
      <c r="J9014">
        <v>0</v>
      </c>
    </row>
    <row r="9015" spans="1:10" x14ac:dyDescent="0.25">
      <c r="A9015" s="42">
        <v>46276</v>
      </c>
      <c r="B9015">
        <v>14</v>
      </c>
      <c r="C9015" t="s">
        <v>966</v>
      </c>
      <c r="D9015" t="s">
        <v>963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25">
      <c r="A9016" s="42">
        <v>46273</v>
      </c>
      <c r="B9016">
        <v>14</v>
      </c>
      <c r="C9016" t="s">
        <v>960</v>
      </c>
      <c r="D9016" t="s">
        <v>3</v>
      </c>
      <c r="E9016">
        <v>9</v>
      </c>
      <c r="F9016">
        <v>9</v>
      </c>
      <c r="G9016">
        <v>9</v>
      </c>
      <c r="H9016">
        <v>0</v>
      </c>
      <c r="I9016">
        <v>0</v>
      </c>
      <c r="J9016">
        <v>0</v>
      </c>
    </row>
    <row r="9017" spans="1:10" x14ac:dyDescent="0.25">
      <c r="A9017" s="42">
        <v>46273</v>
      </c>
      <c r="B9017">
        <v>9</v>
      </c>
      <c r="C9017" t="s">
        <v>978</v>
      </c>
      <c r="D9017" t="s">
        <v>977</v>
      </c>
      <c r="E9017">
        <v>2</v>
      </c>
      <c r="F9017">
        <v>0</v>
      </c>
      <c r="G9017">
        <v>0</v>
      </c>
      <c r="H9017">
        <v>0</v>
      </c>
      <c r="I9017">
        <v>0</v>
      </c>
      <c r="J9017">
        <v>0</v>
      </c>
    </row>
    <row r="9018" spans="1:10" x14ac:dyDescent="0.25">
      <c r="A9018" s="42">
        <v>46267</v>
      </c>
      <c r="B9018">
        <v>11</v>
      </c>
      <c r="C9018" t="s">
        <v>966</v>
      </c>
      <c r="D9018" t="s">
        <v>977</v>
      </c>
      <c r="E9018">
        <v>11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5">
      <c r="A9019" s="42">
        <v>46275</v>
      </c>
      <c r="B9019">
        <v>13</v>
      </c>
      <c r="C9019" t="s">
        <v>1098</v>
      </c>
      <c r="D9019" t="s">
        <v>982</v>
      </c>
      <c r="E9019">
        <v>115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25">
      <c r="A9020" s="42">
        <v>46273</v>
      </c>
      <c r="B9020">
        <v>10</v>
      </c>
      <c r="C9020" t="s">
        <v>978</v>
      </c>
      <c r="D9020" t="s">
        <v>959</v>
      </c>
      <c r="E9020">
        <v>90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25">
      <c r="A9021" s="42">
        <v>46275</v>
      </c>
      <c r="B9021">
        <v>14</v>
      </c>
      <c r="C9021" t="s">
        <v>1015</v>
      </c>
      <c r="D9021" t="s">
        <v>967</v>
      </c>
      <c r="E9021">
        <v>204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25">
      <c r="A9022" s="42">
        <v>46273</v>
      </c>
      <c r="B9022">
        <v>10</v>
      </c>
      <c r="C9022" t="s">
        <v>1098</v>
      </c>
      <c r="D9022" t="s">
        <v>965</v>
      </c>
      <c r="E9022">
        <v>20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25">
      <c r="A9023" s="42">
        <v>46266</v>
      </c>
      <c r="B9023">
        <v>16</v>
      </c>
      <c r="C9023" t="s">
        <v>966</v>
      </c>
      <c r="D9023" t="s">
        <v>976</v>
      </c>
      <c r="E9023">
        <v>533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25">
      <c r="A9024" s="42">
        <v>46267</v>
      </c>
      <c r="B9024">
        <v>9</v>
      </c>
      <c r="C9024" t="s">
        <v>964</v>
      </c>
      <c r="D9024" t="s">
        <v>977</v>
      </c>
      <c r="E9024">
        <v>26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25">
      <c r="A9025" s="42">
        <v>46268</v>
      </c>
      <c r="B9025">
        <v>12</v>
      </c>
      <c r="C9025" t="s">
        <v>1098</v>
      </c>
      <c r="D9025" t="s">
        <v>640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25">
      <c r="A9026" s="42">
        <v>46268</v>
      </c>
      <c r="B9026">
        <v>14</v>
      </c>
      <c r="C9026" t="s">
        <v>978</v>
      </c>
      <c r="D9026" t="s">
        <v>961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25">
      <c r="A9027" s="42">
        <v>46273</v>
      </c>
      <c r="B9027">
        <v>8</v>
      </c>
      <c r="C9027" t="s">
        <v>958</v>
      </c>
      <c r="D9027" t="s">
        <v>976</v>
      </c>
      <c r="E9027">
        <v>667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25">
      <c r="A9028" s="42">
        <v>46266</v>
      </c>
      <c r="B9028">
        <v>14</v>
      </c>
      <c r="C9028" t="s">
        <v>978</v>
      </c>
      <c r="D9028" t="s">
        <v>976</v>
      </c>
      <c r="E9028">
        <v>1427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25">
      <c r="A9029" s="42">
        <v>46268</v>
      </c>
      <c r="B9029">
        <v>13</v>
      </c>
      <c r="C9029" t="s">
        <v>986</v>
      </c>
      <c r="D9029" t="s">
        <v>959</v>
      </c>
      <c r="E9029">
        <v>8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25">
      <c r="A9030" s="42">
        <v>46273</v>
      </c>
      <c r="B9030">
        <v>11</v>
      </c>
      <c r="C9030" t="s">
        <v>972</v>
      </c>
      <c r="D9030" t="s">
        <v>969</v>
      </c>
      <c r="E9030">
        <v>2</v>
      </c>
      <c r="F9030">
        <v>2</v>
      </c>
      <c r="G9030">
        <v>0</v>
      </c>
      <c r="H9030">
        <v>0</v>
      </c>
      <c r="I9030">
        <v>0</v>
      </c>
      <c r="J9030">
        <v>0</v>
      </c>
    </row>
    <row r="9031" spans="1:10" x14ac:dyDescent="0.25">
      <c r="A9031" s="42">
        <v>46274</v>
      </c>
      <c r="B9031">
        <v>15</v>
      </c>
      <c r="C9031" t="s">
        <v>968</v>
      </c>
      <c r="D9031" t="s">
        <v>969</v>
      </c>
      <c r="E9031">
        <v>1</v>
      </c>
      <c r="F9031">
        <v>1</v>
      </c>
      <c r="G9031">
        <v>0</v>
      </c>
      <c r="H9031">
        <v>0</v>
      </c>
      <c r="I9031">
        <v>0</v>
      </c>
      <c r="J9031">
        <v>0</v>
      </c>
    </row>
    <row r="9032" spans="1:10" x14ac:dyDescent="0.25">
      <c r="A9032" s="42">
        <v>46268</v>
      </c>
      <c r="B9032">
        <v>13</v>
      </c>
      <c r="C9032" t="s">
        <v>972</v>
      </c>
      <c r="D9032" t="s">
        <v>967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</row>
    <row r="9033" spans="1:10" x14ac:dyDescent="0.25">
      <c r="A9033" s="42">
        <v>46269</v>
      </c>
      <c r="B9033">
        <v>14</v>
      </c>
      <c r="C9033" t="s">
        <v>958</v>
      </c>
      <c r="D9033" t="s">
        <v>971</v>
      </c>
      <c r="E9033">
        <v>23</v>
      </c>
      <c r="F9033">
        <v>0</v>
      </c>
      <c r="G9033">
        <v>0</v>
      </c>
      <c r="H9033">
        <v>0</v>
      </c>
      <c r="I9033">
        <v>0</v>
      </c>
      <c r="J9033">
        <v>0</v>
      </c>
    </row>
    <row r="9034" spans="1:10" x14ac:dyDescent="0.25">
      <c r="A9034" s="42">
        <v>46275</v>
      </c>
      <c r="B9034">
        <v>14</v>
      </c>
      <c r="C9034" t="s">
        <v>978</v>
      </c>
      <c r="D9034" t="s">
        <v>976</v>
      </c>
      <c r="E9034">
        <v>1925</v>
      </c>
      <c r="F9034">
        <v>0</v>
      </c>
      <c r="G9034">
        <v>0</v>
      </c>
      <c r="H9034">
        <v>0</v>
      </c>
      <c r="I9034">
        <v>0</v>
      </c>
      <c r="J9034">
        <v>0</v>
      </c>
    </row>
    <row r="9035" spans="1:10" x14ac:dyDescent="0.25">
      <c r="A9035" s="42">
        <v>46276</v>
      </c>
      <c r="B9035">
        <v>15</v>
      </c>
      <c r="C9035" t="s">
        <v>986</v>
      </c>
      <c r="D9035" t="s">
        <v>975</v>
      </c>
      <c r="E9035">
        <v>4</v>
      </c>
      <c r="F9035">
        <v>0</v>
      </c>
      <c r="G9035">
        <v>0</v>
      </c>
      <c r="H9035">
        <v>0</v>
      </c>
      <c r="I9035">
        <v>0</v>
      </c>
      <c r="J9035">
        <v>0</v>
      </c>
    </row>
    <row r="9036" spans="1:10" x14ac:dyDescent="0.25">
      <c r="A9036" s="42">
        <v>46276</v>
      </c>
      <c r="B9036">
        <v>9</v>
      </c>
      <c r="C9036" t="s">
        <v>968</v>
      </c>
      <c r="D9036" t="s">
        <v>970</v>
      </c>
      <c r="E9036">
        <v>13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5">
      <c r="A9037" s="42">
        <v>46275</v>
      </c>
      <c r="B9037">
        <v>12</v>
      </c>
      <c r="C9037" t="s">
        <v>972</v>
      </c>
      <c r="D9037" t="s">
        <v>983</v>
      </c>
      <c r="E9037">
        <v>1</v>
      </c>
      <c r="F9037">
        <v>1</v>
      </c>
      <c r="G9037">
        <v>0</v>
      </c>
      <c r="H9037">
        <v>0</v>
      </c>
      <c r="I9037">
        <v>0</v>
      </c>
      <c r="J9037">
        <v>0</v>
      </c>
    </row>
    <row r="9038" spans="1:10" x14ac:dyDescent="0.25">
      <c r="A9038" s="42">
        <v>46267</v>
      </c>
      <c r="B9038">
        <v>16</v>
      </c>
      <c r="C9038" t="s">
        <v>1001</v>
      </c>
      <c r="D9038" t="s">
        <v>973</v>
      </c>
      <c r="E9038">
        <v>9</v>
      </c>
      <c r="F9038">
        <v>0</v>
      </c>
      <c r="G9038">
        <v>0</v>
      </c>
      <c r="H9038">
        <v>0</v>
      </c>
      <c r="I9038">
        <v>0</v>
      </c>
      <c r="J9038">
        <v>0</v>
      </c>
    </row>
    <row r="9039" spans="1:10" x14ac:dyDescent="0.25">
      <c r="A9039" s="42">
        <v>46276</v>
      </c>
      <c r="B9039">
        <v>8</v>
      </c>
      <c r="C9039" t="s">
        <v>968</v>
      </c>
      <c r="D9039" t="s">
        <v>3</v>
      </c>
      <c r="E9039">
        <v>1</v>
      </c>
      <c r="F9039">
        <v>1</v>
      </c>
      <c r="G9039">
        <v>1</v>
      </c>
      <c r="H9039">
        <v>0</v>
      </c>
      <c r="I9039">
        <v>0</v>
      </c>
      <c r="J9039">
        <v>0</v>
      </c>
    </row>
    <row r="9040" spans="1:10" x14ac:dyDescent="0.25">
      <c r="A9040" s="42">
        <v>46266</v>
      </c>
      <c r="B9040">
        <v>11</v>
      </c>
      <c r="C9040" t="s">
        <v>998</v>
      </c>
      <c r="D9040" t="s">
        <v>970</v>
      </c>
      <c r="E9040">
        <v>64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25">
      <c r="A9041" s="42">
        <v>46267</v>
      </c>
      <c r="B9041">
        <v>11</v>
      </c>
      <c r="C9041" t="s">
        <v>1098</v>
      </c>
      <c r="D9041" t="s">
        <v>963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</row>
    <row r="9042" spans="1:10" x14ac:dyDescent="0.25">
      <c r="A9042" s="42">
        <v>46269</v>
      </c>
      <c r="B9042">
        <v>16</v>
      </c>
      <c r="C9042" t="s">
        <v>1015</v>
      </c>
      <c r="D9042" t="s">
        <v>971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25">
      <c r="A9043" s="42">
        <v>46268</v>
      </c>
      <c r="B9043">
        <v>8</v>
      </c>
      <c r="C9043" t="s">
        <v>966</v>
      </c>
      <c r="D9043" t="s">
        <v>973</v>
      </c>
      <c r="E9043">
        <v>146</v>
      </c>
      <c r="F9043">
        <v>0</v>
      </c>
      <c r="G9043">
        <v>0</v>
      </c>
      <c r="H9043">
        <v>0</v>
      </c>
      <c r="I9043">
        <v>0</v>
      </c>
      <c r="J9043">
        <v>0</v>
      </c>
    </row>
    <row r="9044" spans="1:10" x14ac:dyDescent="0.25">
      <c r="A9044" s="42">
        <v>46269</v>
      </c>
      <c r="B9044">
        <v>10</v>
      </c>
      <c r="C9044" t="s">
        <v>986</v>
      </c>
      <c r="D9044" t="s">
        <v>970</v>
      </c>
      <c r="E9044">
        <v>3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25">
      <c r="A9045" s="42">
        <v>46268</v>
      </c>
      <c r="B9045">
        <v>14</v>
      </c>
      <c r="C9045" t="s">
        <v>962</v>
      </c>
      <c r="D9045" t="s">
        <v>963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25">
      <c r="A9046" s="42">
        <v>46274</v>
      </c>
      <c r="B9046">
        <v>13</v>
      </c>
      <c r="C9046" t="s">
        <v>1098</v>
      </c>
      <c r="D9046" t="s">
        <v>3</v>
      </c>
      <c r="E9046">
        <v>2</v>
      </c>
      <c r="F9046">
        <v>2</v>
      </c>
      <c r="G9046">
        <v>2</v>
      </c>
      <c r="H9046">
        <v>0</v>
      </c>
      <c r="I9046">
        <v>0</v>
      </c>
      <c r="J9046">
        <v>0</v>
      </c>
    </row>
    <row r="9047" spans="1:10" x14ac:dyDescent="0.25">
      <c r="A9047" s="42">
        <v>46267</v>
      </c>
      <c r="B9047">
        <v>12</v>
      </c>
      <c r="C9047" t="s">
        <v>962</v>
      </c>
      <c r="D9047" t="s">
        <v>969</v>
      </c>
      <c r="E9047">
        <v>1</v>
      </c>
      <c r="F9047">
        <v>1</v>
      </c>
      <c r="G9047">
        <v>0</v>
      </c>
      <c r="H9047">
        <v>0</v>
      </c>
      <c r="I9047">
        <v>0</v>
      </c>
      <c r="J9047">
        <v>0</v>
      </c>
    </row>
    <row r="9048" spans="1:10" x14ac:dyDescent="0.25">
      <c r="A9048" s="42">
        <v>46268</v>
      </c>
      <c r="B9048">
        <v>10</v>
      </c>
      <c r="C9048" t="s">
        <v>1085</v>
      </c>
      <c r="D9048" t="s">
        <v>963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5">
      <c r="A9049" s="42">
        <v>46266</v>
      </c>
      <c r="B9049">
        <v>14</v>
      </c>
      <c r="C9049" t="s">
        <v>966</v>
      </c>
      <c r="D9049" t="s">
        <v>965</v>
      </c>
      <c r="E9049">
        <v>79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25">
      <c r="A9050" s="42">
        <v>46268</v>
      </c>
      <c r="B9050">
        <v>11</v>
      </c>
      <c r="C9050" t="s">
        <v>958</v>
      </c>
      <c r="D9050" t="s">
        <v>959</v>
      </c>
      <c r="E9050">
        <v>90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25">
      <c r="A9051" s="42">
        <v>46267</v>
      </c>
      <c r="B9051">
        <v>15</v>
      </c>
      <c r="C9051" t="s">
        <v>1000</v>
      </c>
      <c r="D9051" t="s">
        <v>973</v>
      </c>
      <c r="E9051">
        <v>2</v>
      </c>
      <c r="F9051">
        <v>0</v>
      </c>
      <c r="G9051">
        <v>0</v>
      </c>
      <c r="H9051">
        <v>0</v>
      </c>
      <c r="I9051">
        <v>0</v>
      </c>
      <c r="J9051">
        <v>0</v>
      </c>
    </row>
    <row r="9052" spans="1:10" x14ac:dyDescent="0.25">
      <c r="A9052" s="42">
        <v>46268</v>
      </c>
      <c r="B9052">
        <v>15</v>
      </c>
      <c r="C9052" t="s">
        <v>968</v>
      </c>
      <c r="D9052" t="s">
        <v>977</v>
      </c>
      <c r="E9052">
        <v>11</v>
      </c>
      <c r="F9052">
        <v>0</v>
      </c>
      <c r="G9052">
        <v>0</v>
      </c>
      <c r="H9052">
        <v>0</v>
      </c>
      <c r="I9052">
        <v>0</v>
      </c>
      <c r="J9052">
        <v>0</v>
      </c>
    </row>
    <row r="9053" spans="1:10" x14ac:dyDescent="0.25">
      <c r="A9053" s="42">
        <v>46276</v>
      </c>
      <c r="B9053">
        <v>9</v>
      </c>
      <c r="C9053" t="s">
        <v>972</v>
      </c>
      <c r="D9053" t="s">
        <v>640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25">
      <c r="A9054" s="42">
        <v>46266</v>
      </c>
      <c r="B9054">
        <v>14</v>
      </c>
      <c r="C9054" t="s">
        <v>966</v>
      </c>
      <c r="D9054" t="s">
        <v>982</v>
      </c>
      <c r="E9054">
        <v>558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25">
      <c r="A9055" s="42">
        <v>46268</v>
      </c>
      <c r="B9055">
        <v>10</v>
      </c>
      <c r="C9055" t="s">
        <v>964</v>
      </c>
      <c r="D9055" t="s">
        <v>977</v>
      </c>
      <c r="E9055">
        <v>4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25">
      <c r="A9056" s="42">
        <v>46275</v>
      </c>
      <c r="B9056">
        <v>15</v>
      </c>
      <c r="C9056" t="s">
        <v>978</v>
      </c>
      <c r="D9056" t="s">
        <v>970</v>
      </c>
      <c r="E9056">
        <v>26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25">
      <c r="A9057" s="42">
        <v>46268</v>
      </c>
      <c r="B9057">
        <v>9</v>
      </c>
      <c r="C9057" t="s">
        <v>1085</v>
      </c>
      <c r="D9057" t="s">
        <v>640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25">
      <c r="A9058" s="42">
        <v>46273</v>
      </c>
      <c r="B9058">
        <v>12</v>
      </c>
      <c r="C9058" t="s">
        <v>1098</v>
      </c>
      <c r="D9058" t="s">
        <v>3</v>
      </c>
      <c r="E9058">
        <v>4</v>
      </c>
      <c r="F9058">
        <v>4</v>
      </c>
      <c r="G9058">
        <v>2</v>
      </c>
      <c r="H9058">
        <v>2</v>
      </c>
      <c r="I9058">
        <v>0</v>
      </c>
      <c r="J9058">
        <v>0</v>
      </c>
    </row>
    <row r="9059" spans="1:10" x14ac:dyDescent="0.25">
      <c r="A9059" s="42">
        <v>46274</v>
      </c>
      <c r="B9059">
        <v>15</v>
      </c>
      <c r="C9059" t="s">
        <v>958</v>
      </c>
      <c r="D9059" t="s">
        <v>975</v>
      </c>
      <c r="E9059">
        <v>5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25">
      <c r="A9060" s="42">
        <v>46266</v>
      </c>
      <c r="B9060">
        <v>8</v>
      </c>
      <c r="C9060" t="s">
        <v>998</v>
      </c>
      <c r="D9060" t="s">
        <v>973</v>
      </c>
      <c r="E9060">
        <v>29</v>
      </c>
      <c r="F9060">
        <v>0</v>
      </c>
      <c r="G9060">
        <v>0</v>
      </c>
      <c r="H9060">
        <v>0</v>
      </c>
      <c r="I9060">
        <v>0</v>
      </c>
      <c r="J9060">
        <v>0</v>
      </c>
    </row>
    <row r="9061" spans="1:10" x14ac:dyDescent="0.25">
      <c r="A9061" s="42">
        <v>46274</v>
      </c>
      <c r="B9061">
        <v>10</v>
      </c>
      <c r="C9061" t="s">
        <v>986</v>
      </c>
      <c r="D9061" t="s">
        <v>967</v>
      </c>
      <c r="E9061">
        <v>262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25">
      <c r="A9062" s="42">
        <v>46273</v>
      </c>
      <c r="B9062">
        <v>12</v>
      </c>
      <c r="C9062" t="s">
        <v>978</v>
      </c>
      <c r="D9062" t="s">
        <v>965</v>
      </c>
      <c r="E9062">
        <v>17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25">
      <c r="A9063" s="42">
        <v>46266</v>
      </c>
      <c r="B9063">
        <v>13</v>
      </c>
      <c r="C9063" t="s">
        <v>960</v>
      </c>
      <c r="D9063" t="s">
        <v>982</v>
      </c>
      <c r="E9063">
        <v>186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25">
      <c r="A9064" s="42">
        <v>46275</v>
      </c>
      <c r="B9064">
        <v>11</v>
      </c>
      <c r="C9064" t="s">
        <v>986</v>
      </c>
      <c r="D9064" t="s">
        <v>965</v>
      </c>
      <c r="E9064">
        <v>65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25">
      <c r="A9065" s="42">
        <v>46275</v>
      </c>
      <c r="B9065">
        <v>11</v>
      </c>
      <c r="C9065" t="s">
        <v>958</v>
      </c>
      <c r="D9065" t="s">
        <v>971</v>
      </c>
      <c r="E9065">
        <v>23</v>
      </c>
      <c r="F9065">
        <v>0</v>
      </c>
      <c r="G9065">
        <v>0</v>
      </c>
      <c r="H9065">
        <v>0</v>
      </c>
      <c r="I9065">
        <v>0</v>
      </c>
      <c r="J9065">
        <v>0</v>
      </c>
    </row>
    <row r="9066" spans="1:10" x14ac:dyDescent="0.25">
      <c r="A9066" s="42">
        <v>46266</v>
      </c>
      <c r="B9066">
        <v>9</v>
      </c>
      <c r="C9066" t="s">
        <v>962</v>
      </c>
      <c r="D9066" t="s">
        <v>965</v>
      </c>
      <c r="E9066">
        <v>56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25">
      <c r="A9067" s="42">
        <v>46269</v>
      </c>
      <c r="B9067">
        <v>10</v>
      </c>
      <c r="C9067" t="s">
        <v>962</v>
      </c>
      <c r="D9067" t="s">
        <v>3</v>
      </c>
      <c r="E9067">
        <v>43</v>
      </c>
      <c r="F9067">
        <v>43</v>
      </c>
      <c r="G9067">
        <v>30</v>
      </c>
      <c r="H9067">
        <v>6</v>
      </c>
      <c r="I9067">
        <v>0</v>
      </c>
      <c r="J9067">
        <v>0</v>
      </c>
    </row>
    <row r="9068" spans="1:10" x14ac:dyDescent="0.25">
      <c r="A9068" s="42">
        <v>46267</v>
      </c>
      <c r="B9068">
        <v>10</v>
      </c>
      <c r="C9068" t="s">
        <v>958</v>
      </c>
      <c r="D9068" t="s">
        <v>967</v>
      </c>
      <c r="E9068">
        <v>131</v>
      </c>
      <c r="F9068">
        <v>0</v>
      </c>
      <c r="G9068">
        <v>0</v>
      </c>
      <c r="H9068">
        <v>0</v>
      </c>
      <c r="I9068">
        <v>0</v>
      </c>
      <c r="J9068">
        <v>0</v>
      </c>
    </row>
    <row r="9069" spans="1:10" x14ac:dyDescent="0.25">
      <c r="A9069" s="42">
        <v>46276</v>
      </c>
      <c r="B9069">
        <v>15</v>
      </c>
      <c r="C9069" t="s">
        <v>1015</v>
      </c>
      <c r="D9069" t="s">
        <v>640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</row>
    <row r="9070" spans="1:10" x14ac:dyDescent="0.25">
      <c r="A9070" s="42">
        <v>46275</v>
      </c>
      <c r="B9070">
        <v>12</v>
      </c>
      <c r="C9070" t="s">
        <v>962</v>
      </c>
      <c r="D9070" t="s">
        <v>976</v>
      </c>
      <c r="E9070">
        <v>412</v>
      </c>
      <c r="F9070">
        <v>0</v>
      </c>
      <c r="G9070">
        <v>0</v>
      </c>
      <c r="H9070">
        <v>0</v>
      </c>
      <c r="I9070">
        <v>0</v>
      </c>
      <c r="J9070">
        <v>0</v>
      </c>
    </row>
    <row r="9071" spans="1:10" x14ac:dyDescent="0.25">
      <c r="A9071" s="42">
        <v>46266</v>
      </c>
      <c r="B9071">
        <v>15</v>
      </c>
      <c r="C9071" t="s">
        <v>966</v>
      </c>
      <c r="D9071" t="s">
        <v>967</v>
      </c>
      <c r="E9071">
        <v>916</v>
      </c>
      <c r="F9071">
        <v>0</v>
      </c>
      <c r="G9071">
        <v>0</v>
      </c>
      <c r="H9071">
        <v>0</v>
      </c>
      <c r="I9071">
        <v>0</v>
      </c>
      <c r="J9071">
        <v>0</v>
      </c>
    </row>
    <row r="9072" spans="1:10" x14ac:dyDescent="0.25">
      <c r="A9072" s="42">
        <v>46267</v>
      </c>
      <c r="B9072">
        <v>9</v>
      </c>
      <c r="C9072" t="s">
        <v>978</v>
      </c>
      <c r="D9072" t="s">
        <v>982</v>
      </c>
      <c r="E9072">
        <v>272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25">
      <c r="A9073" s="42">
        <v>46276</v>
      </c>
      <c r="B9073">
        <v>9</v>
      </c>
      <c r="C9073" t="s">
        <v>958</v>
      </c>
      <c r="D9073" t="s">
        <v>970</v>
      </c>
      <c r="E9073">
        <v>32</v>
      </c>
      <c r="F9073">
        <v>0</v>
      </c>
      <c r="G9073">
        <v>0</v>
      </c>
      <c r="H9073">
        <v>0</v>
      </c>
      <c r="I9073">
        <v>0</v>
      </c>
      <c r="J9073">
        <v>0</v>
      </c>
    </row>
    <row r="9074" spans="1:10" x14ac:dyDescent="0.25">
      <c r="A9074" s="42">
        <v>46268</v>
      </c>
      <c r="B9074">
        <v>8</v>
      </c>
      <c r="C9074" t="s">
        <v>986</v>
      </c>
      <c r="D9074" t="s">
        <v>982</v>
      </c>
      <c r="E9074">
        <v>85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25">
      <c r="A9075" s="42">
        <v>46267</v>
      </c>
      <c r="B9075">
        <v>11</v>
      </c>
      <c r="C9075" t="s">
        <v>958</v>
      </c>
      <c r="D9075" t="s">
        <v>961</v>
      </c>
      <c r="E9075">
        <v>2</v>
      </c>
      <c r="F9075">
        <v>0</v>
      </c>
      <c r="G9075">
        <v>0</v>
      </c>
      <c r="H9075">
        <v>0</v>
      </c>
      <c r="I9075">
        <v>0</v>
      </c>
      <c r="J9075">
        <v>0</v>
      </c>
    </row>
    <row r="9076" spans="1:10" x14ac:dyDescent="0.25">
      <c r="A9076" s="42">
        <v>46267</v>
      </c>
      <c r="B9076">
        <v>14</v>
      </c>
      <c r="C9076" t="s">
        <v>999</v>
      </c>
      <c r="D9076" t="s">
        <v>971</v>
      </c>
      <c r="E9076">
        <v>2</v>
      </c>
      <c r="F9076">
        <v>0</v>
      </c>
      <c r="G9076">
        <v>0</v>
      </c>
      <c r="H9076">
        <v>0</v>
      </c>
      <c r="I9076">
        <v>0</v>
      </c>
      <c r="J9076">
        <v>0</v>
      </c>
    </row>
    <row r="9077" spans="1:10" x14ac:dyDescent="0.25">
      <c r="A9077" s="42">
        <v>46274</v>
      </c>
      <c r="B9077">
        <v>16</v>
      </c>
      <c r="C9077" t="s">
        <v>964</v>
      </c>
      <c r="D9077" t="s">
        <v>959</v>
      </c>
      <c r="E9077">
        <v>172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25">
      <c r="A9078" s="42">
        <v>46275</v>
      </c>
      <c r="B9078">
        <v>9</v>
      </c>
      <c r="C9078" t="s">
        <v>962</v>
      </c>
      <c r="D9078" t="s">
        <v>982</v>
      </c>
      <c r="E9078">
        <v>518</v>
      </c>
      <c r="F9078">
        <v>0</v>
      </c>
      <c r="G9078">
        <v>0</v>
      </c>
      <c r="H9078">
        <v>0</v>
      </c>
      <c r="I9078">
        <v>0</v>
      </c>
      <c r="J9078">
        <v>0</v>
      </c>
    </row>
    <row r="9079" spans="1:10" x14ac:dyDescent="0.25">
      <c r="A9079" s="42">
        <v>46274</v>
      </c>
      <c r="B9079">
        <v>9</v>
      </c>
      <c r="C9079" t="s">
        <v>958</v>
      </c>
      <c r="D9079" t="s">
        <v>982</v>
      </c>
      <c r="E9079">
        <v>459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25">
      <c r="A9080" s="42">
        <v>46276</v>
      </c>
      <c r="B9080">
        <v>9</v>
      </c>
      <c r="C9080" t="s">
        <v>986</v>
      </c>
      <c r="D9080" t="s">
        <v>982</v>
      </c>
      <c r="E9080">
        <v>446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25">
      <c r="A9081" s="42">
        <v>46275</v>
      </c>
      <c r="B9081">
        <v>11</v>
      </c>
      <c r="C9081" t="s">
        <v>1000</v>
      </c>
      <c r="D9081" t="s">
        <v>970</v>
      </c>
      <c r="E9081">
        <v>9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25">
      <c r="A9082" s="42">
        <v>46268</v>
      </c>
      <c r="B9082">
        <v>9</v>
      </c>
      <c r="C9082" t="s">
        <v>986</v>
      </c>
      <c r="D9082" t="s">
        <v>973</v>
      </c>
      <c r="E9082">
        <v>179</v>
      </c>
      <c r="F9082">
        <v>0</v>
      </c>
      <c r="G9082">
        <v>0</v>
      </c>
      <c r="H9082">
        <v>0</v>
      </c>
      <c r="I9082">
        <v>0</v>
      </c>
      <c r="J9082">
        <v>0</v>
      </c>
    </row>
    <row r="9083" spans="1:10" x14ac:dyDescent="0.25">
      <c r="A9083" s="42">
        <v>46273</v>
      </c>
      <c r="B9083">
        <v>14</v>
      </c>
      <c r="C9083" t="s">
        <v>960</v>
      </c>
      <c r="D9083" t="s">
        <v>640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25">
      <c r="A9084" s="42">
        <v>46267</v>
      </c>
      <c r="B9084">
        <v>16</v>
      </c>
      <c r="C9084" t="s">
        <v>1001</v>
      </c>
      <c r="D9084" t="s">
        <v>976</v>
      </c>
      <c r="E9084">
        <v>14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25">
      <c r="A9085" s="42">
        <v>46266</v>
      </c>
      <c r="B9085">
        <v>16</v>
      </c>
      <c r="C9085" t="s">
        <v>964</v>
      </c>
      <c r="D9085" t="s">
        <v>970</v>
      </c>
      <c r="E9085">
        <v>15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25">
      <c r="A9086" s="42">
        <v>46266</v>
      </c>
      <c r="B9086">
        <v>8</v>
      </c>
      <c r="C9086" t="s">
        <v>964</v>
      </c>
      <c r="D9086" t="s">
        <v>967</v>
      </c>
      <c r="E9086">
        <v>6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25">
      <c r="A9087" s="42">
        <v>46267</v>
      </c>
      <c r="B9087">
        <v>16</v>
      </c>
      <c r="C9087" t="s">
        <v>962</v>
      </c>
      <c r="D9087" t="s">
        <v>970</v>
      </c>
      <c r="E9087">
        <v>11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25">
      <c r="A9088" s="42">
        <v>46266</v>
      </c>
      <c r="B9088">
        <v>8</v>
      </c>
      <c r="C9088" t="s">
        <v>964</v>
      </c>
      <c r="D9088" t="s">
        <v>973</v>
      </c>
      <c r="E9088">
        <v>8</v>
      </c>
      <c r="F9088">
        <v>0</v>
      </c>
      <c r="G9088">
        <v>0</v>
      </c>
      <c r="H9088">
        <v>0</v>
      </c>
      <c r="I9088">
        <v>0</v>
      </c>
      <c r="J9088">
        <v>0</v>
      </c>
    </row>
    <row r="9089" spans="1:10" x14ac:dyDescent="0.25">
      <c r="A9089" s="42">
        <v>46269</v>
      </c>
      <c r="B9089">
        <v>10</v>
      </c>
      <c r="C9089" t="s">
        <v>986</v>
      </c>
      <c r="D9089" t="s">
        <v>640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25">
      <c r="A9090" s="42">
        <v>46269</v>
      </c>
      <c r="B9090">
        <v>15</v>
      </c>
      <c r="C9090" t="s">
        <v>1098</v>
      </c>
      <c r="D9090" t="s">
        <v>982</v>
      </c>
      <c r="E9090">
        <v>53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25">
      <c r="A9091" s="42">
        <v>46269</v>
      </c>
      <c r="B9091">
        <v>16</v>
      </c>
      <c r="C9091" t="s">
        <v>1015</v>
      </c>
      <c r="D9091" t="s">
        <v>980</v>
      </c>
      <c r="E9091">
        <v>2</v>
      </c>
      <c r="F9091">
        <v>0</v>
      </c>
      <c r="G9091">
        <v>0</v>
      </c>
      <c r="H9091">
        <v>0</v>
      </c>
      <c r="I9091">
        <v>0</v>
      </c>
      <c r="J9091">
        <v>0</v>
      </c>
    </row>
    <row r="9092" spans="1:10" x14ac:dyDescent="0.25">
      <c r="A9092" s="42">
        <v>46275</v>
      </c>
      <c r="B9092">
        <v>9</v>
      </c>
      <c r="C9092" t="s">
        <v>998</v>
      </c>
      <c r="D9092" t="s">
        <v>965</v>
      </c>
      <c r="E9092">
        <v>4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25">
      <c r="A9093" s="42">
        <v>46269</v>
      </c>
      <c r="B9093">
        <v>10</v>
      </c>
      <c r="C9093" t="s">
        <v>998</v>
      </c>
      <c r="D9093" t="s">
        <v>959</v>
      </c>
      <c r="E9093">
        <v>140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25">
      <c r="A9094" s="42">
        <v>46268</v>
      </c>
      <c r="B9094">
        <v>16</v>
      </c>
      <c r="C9094" t="s">
        <v>962</v>
      </c>
      <c r="D9094" t="s">
        <v>967</v>
      </c>
      <c r="E9094">
        <v>124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25">
      <c r="A9095" s="42">
        <v>46267</v>
      </c>
      <c r="B9095">
        <v>16</v>
      </c>
      <c r="C9095" t="s">
        <v>972</v>
      </c>
      <c r="D9095" t="s">
        <v>982</v>
      </c>
      <c r="E9095">
        <v>133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25">
      <c r="A9096" s="42">
        <v>46273</v>
      </c>
      <c r="B9096">
        <v>11</v>
      </c>
      <c r="C9096" t="s">
        <v>964</v>
      </c>
      <c r="D9096" t="s">
        <v>965</v>
      </c>
      <c r="E9096">
        <v>99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25">
      <c r="A9097" s="42">
        <v>46268</v>
      </c>
      <c r="B9097">
        <v>10</v>
      </c>
      <c r="C9097" t="s">
        <v>1098</v>
      </c>
      <c r="D9097" t="s">
        <v>975</v>
      </c>
      <c r="E9097">
        <v>2</v>
      </c>
      <c r="F9097">
        <v>0</v>
      </c>
      <c r="G9097">
        <v>0</v>
      </c>
      <c r="H9097">
        <v>0</v>
      </c>
      <c r="I9097">
        <v>0</v>
      </c>
      <c r="J9097">
        <v>0</v>
      </c>
    </row>
    <row r="9098" spans="1:10" x14ac:dyDescent="0.25">
      <c r="A9098" s="42">
        <v>46274</v>
      </c>
      <c r="B9098">
        <v>14</v>
      </c>
      <c r="C9098" t="s">
        <v>1015</v>
      </c>
      <c r="D9098" t="s">
        <v>975</v>
      </c>
      <c r="E9098">
        <v>3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25">
      <c r="A9099" s="42">
        <v>46268</v>
      </c>
      <c r="B9099">
        <v>9</v>
      </c>
      <c r="C9099" t="s">
        <v>1001</v>
      </c>
      <c r="D9099" t="s">
        <v>963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 x14ac:dyDescent="0.25">
      <c r="A9100" s="42">
        <v>46266</v>
      </c>
      <c r="B9100">
        <v>12</v>
      </c>
      <c r="C9100" t="s">
        <v>960</v>
      </c>
      <c r="D9100" t="s">
        <v>965</v>
      </c>
      <c r="E9100">
        <v>40</v>
      </c>
      <c r="F9100">
        <v>0</v>
      </c>
      <c r="G9100">
        <v>0</v>
      </c>
      <c r="H9100">
        <v>0</v>
      </c>
      <c r="I9100">
        <v>0</v>
      </c>
      <c r="J9100">
        <v>0</v>
      </c>
    </row>
    <row r="9101" spans="1:10" x14ac:dyDescent="0.25">
      <c r="A9101" s="42">
        <v>46275</v>
      </c>
      <c r="B9101">
        <v>16</v>
      </c>
      <c r="C9101" t="s">
        <v>962</v>
      </c>
      <c r="D9101" t="s">
        <v>971</v>
      </c>
      <c r="E9101">
        <v>21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25">
      <c r="A9102" s="42">
        <v>46269</v>
      </c>
      <c r="B9102">
        <v>10</v>
      </c>
      <c r="C9102" t="s">
        <v>986</v>
      </c>
      <c r="D9102" t="s">
        <v>961</v>
      </c>
      <c r="E9102">
        <v>1</v>
      </c>
      <c r="F9102">
        <v>0</v>
      </c>
      <c r="G9102">
        <v>0</v>
      </c>
      <c r="H9102">
        <v>0</v>
      </c>
      <c r="I9102">
        <v>0</v>
      </c>
      <c r="J9102">
        <v>0</v>
      </c>
    </row>
    <row r="9103" spans="1:10" x14ac:dyDescent="0.25">
      <c r="A9103" s="42">
        <v>46273</v>
      </c>
      <c r="B9103">
        <v>14</v>
      </c>
      <c r="C9103" t="s">
        <v>978</v>
      </c>
      <c r="D9103" t="s">
        <v>640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</row>
    <row r="9104" spans="1:10" x14ac:dyDescent="0.25">
      <c r="A9104" s="42">
        <v>46269</v>
      </c>
      <c r="B9104">
        <v>16</v>
      </c>
      <c r="C9104" t="s">
        <v>958</v>
      </c>
      <c r="D9104" t="s">
        <v>965</v>
      </c>
      <c r="E9104">
        <v>197</v>
      </c>
      <c r="F9104">
        <v>0</v>
      </c>
      <c r="G9104">
        <v>0</v>
      </c>
      <c r="H9104">
        <v>0</v>
      </c>
      <c r="I9104">
        <v>0</v>
      </c>
      <c r="J9104">
        <v>0</v>
      </c>
    </row>
    <row r="9105" spans="1:10" x14ac:dyDescent="0.25">
      <c r="A9105" s="42">
        <v>46274</v>
      </c>
      <c r="B9105">
        <v>15</v>
      </c>
      <c r="C9105" t="s">
        <v>968</v>
      </c>
      <c r="D9105" t="s">
        <v>980</v>
      </c>
      <c r="E9105">
        <v>12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 x14ac:dyDescent="0.25">
      <c r="A9106" s="42">
        <v>46268</v>
      </c>
      <c r="B9106">
        <v>11</v>
      </c>
      <c r="C9106" t="s">
        <v>966</v>
      </c>
      <c r="D9106" t="s">
        <v>967</v>
      </c>
      <c r="E9106">
        <v>366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25">
      <c r="A9107" s="42">
        <v>46273</v>
      </c>
      <c r="B9107">
        <v>15</v>
      </c>
      <c r="C9107" t="s">
        <v>964</v>
      </c>
      <c r="D9107" t="s">
        <v>970</v>
      </c>
      <c r="E9107">
        <v>19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25">
      <c r="A9108" s="42">
        <v>46275</v>
      </c>
      <c r="B9108">
        <v>14</v>
      </c>
      <c r="C9108" t="s">
        <v>1015</v>
      </c>
      <c r="D9108" t="s">
        <v>971</v>
      </c>
      <c r="E9108">
        <v>23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25">
      <c r="A9109" s="42">
        <v>46275</v>
      </c>
      <c r="B9109">
        <v>8</v>
      </c>
      <c r="C9109" t="s">
        <v>964</v>
      </c>
      <c r="D9109" t="s">
        <v>976</v>
      </c>
      <c r="E9109">
        <v>708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25">
      <c r="A9110" s="42">
        <v>46268</v>
      </c>
      <c r="B9110">
        <v>12</v>
      </c>
      <c r="C9110" t="s">
        <v>986</v>
      </c>
      <c r="D9110" t="s">
        <v>982</v>
      </c>
      <c r="E9110">
        <v>84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25">
      <c r="A9111" s="42">
        <v>46276</v>
      </c>
      <c r="B9111">
        <v>14</v>
      </c>
      <c r="C9111" t="s">
        <v>972</v>
      </c>
      <c r="D9111" t="s">
        <v>977</v>
      </c>
      <c r="E9111">
        <v>1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25">
      <c r="A9112" s="42">
        <v>46269</v>
      </c>
      <c r="B9112">
        <v>14</v>
      </c>
      <c r="C9112" t="s">
        <v>1000</v>
      </c>
      <c r="D9112" t="s">
        <v>965</v>
      </c>
      <c r="E9112">
        <v>8</v>
      </c>
      <c r="F9112">
        <v>0</v>
      </c>
      <c r="G9112">
        <v>0</v>
      </c>
      <c r="H9112">
        <v>0</v>
      </c>
      <c r="I9112">
        <v>0</v>
      </c>
      <c r="J9112">
        <v>0</v>
      </c>
    </row>
    <row r="9113" spans="1:10" x14ac:dyDescent="0.25">
      <c r="A9113" s="42">
        <v>46266</v>
      </c>
      <c r="B9113">
        <v>10</v>
      </c>
      <c r="C9113" t="s">
        <v>1098</v>
      </c>
      <c r="D9113" t="s">
        <v>970</v>
      </c>
      <c r="E9113">
        <v>10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25">
      <c r="A9114" s="42">
        <v>46276</v>
      </c>
      <c r="B9114">
        <v>16</v>
      </c>
      <c r="C9114" t="s">
        <v>986</v>
      </c>
      <c r="D9114" t="s">
        <v>973</v>
      </c>
      <c r="E9114">
        <v>294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25">
      <c r="A9115" s="42">
        <v>46266</v>
      </c>
      <c r="B9115">
        <v>12</v>
      </c>
      <c r="C9115" t="s">
        <v>962</v>
      </c>
      <c r="D9115" t="s">
        <v>973</v>
      </c>
      <c r="E9115">
        <v>134</v>
      </c>
      <c r="F9115">
        <v>0</v>
      </c>
      <c r="G9115">
        <v>0</v>
      </c>
      <c r="H9115">
        <v>0</v>
      </c>
      <c r="I9115">
        <v>0</v>
      </c>
      <c r="J9115">
        <v>0</v>
      </c>
    </row>
    <row r="9116" spans="1:10" x14ac:dyDescent="0.25">
      <c r="A9116" s="42">
        <v>46273</v>
      </c>
      <c r="B9116">
        <v>12</v>
      </c>
      <c r="C9116" t="s">
        <v>1015</v>
      </c>
      <c r="D9116" t="s">
        <v>969</v>
      </c>
      <c r="E9116">
        <v>1</v>
      </c>
      <c r="F9116">
        <v>1</v>
      </c>
      <c r="G9116">
        <v>0</v>
      </c>
      <c r="H9116">
        <v>0</v>
      </c>
      <c r="I9116">
        <v>0</v>
      </c>
      <c r="J9116">
        <v>0</v>
      </c>
    </row>
    <row r="9117" spans="1:10" x14ac:dyDescent="0.25">
      <c r="A9117" s="42">
        <v>46276</v>
      </c>
      <c r="B9117">
        <v>13</v>
      </c>
      <c r="C9117" t="s">
        <v>986</v>
      </c>
      <c r="D9117" t="s">
        <v>975</v>
      </c>
      <c r="E9117">
        <v>2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25">
      <c r="A9118" s="42">
        <v>46269</v>
      </c>
      <c r="B9118">
        <v>9</v>
      </c>
      <c r="C9118" t="s">
        <v>966</v>
      </c>
      <c r="D9118" t="s">
        <v>970</v>
      </c>
      <c r="E9118">
        <v>15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5">
      <c r="A9119" s="42">
        <v>46275</v>
      </c>
      <c r="B9119">
        <v>11</v>
      </c>
      <c r="C9119" t="s">
        <v>998</v>
      </c>
      <c r="D9119" t="s">
        <v>959</v>
      </c>
      <c r="E9119">
        <v>29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25">
      <c r="A9120" s="42">
        <v>46276</v>
      </c>
      <c r="B9120">
        <v>13</v>
      </c>
      <c r="C9120" t="s">
        <v>962</v>
      </c>
      <c r="D9120" t="s">
        <v>970</v>
      </c>
      <c r="E9120">
        <v>5</v>
      </c>
      <c r="F9120">
        <v>0</v>
      </c>
      <c r="G9120">
        <v>0</v>
      </c>
      <c r="H9120">
        <v>0</v>
      </c>
      <c r="I9120">
        <v>0</v>
      </c>
      <c r="J9120">
        <v>0</v>
      </c>
    </row>
    <row r="9121" spans="1:10" x14ac:dyDescent="0.25">
      <c r="A9121" s="42">
        <v>46276</v>
      </c>
      <c r="B9121">
        <v>9</v>
      </c>
      <c r="C9121" t="s">
        <v>964</v>
      </c>
      <c r="D9121" t="s">
        <v>975</v>
      </c>
      <c r="E9121">
        <v>2</v>
      </c>
      <c r="F9121">
        <v>0</v>
      </c>
      <c r="G9121">
        <v>0</v>
      </c>
      <c r="H9121">
        <v>0</v>
      </c>
      <c r="I9121">
        <v>0</v>
      </c>
      <c r="J9121">
        <v>0</v>
      </c>
    </row>
    <row r="9122" spans="1:10" x14ac:dyDescent="0.25">
      <c r="A9122" s="42">
        <v>46275</v>
      </c>
      <c r="B9122">
        <v>14</v>
      </c>
      <c r="C9122" t="s">
        <v>958</v>
      </c>
      <c r="D9122" t="s">
        <v>967</v>
      </c>
      <c r="E9122">
        <v>208</v>
      </c>
      <c r="F9122">
        <v>0</v>
      </c>
      <c r="G9122">
        <v>0</v>
      </c>
      <c r="H9122">
        <v>0</v>
      </c>
      <c r="I9122">
        <v>0</v>
      </c>
      <c r="J9122">
        <v>0</v>
      </c>
    </row>
    <row r="9123" spans="1:10" x14ac:dyDescent="0.25">
      <c r="A9123" s="42">
        <v>46267</v>
      </c>
      <c r="B9123">
        <v>8</v>
      </c>
      <c r="C9123" t="s">
        <v>986</v>
      </c>
      <c r="D9123" t="s">
        <v>963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25">
      <c r="A9124" s="42">
        <v>46274</v>
      </c>
      <c r="B9124">
        <v>14</v>
      </c>
      <c r="C9124" t="s">
        <v>958</v>
      </c>
      <c r="D9124" t="s">
        <v>965</v>
      </c>
      <c r="E9124">
        <v>111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25">
      <c r="A9125" s="42">
        <v>46268</v>
      </c>
      <c r="B9125">
        <v>11</v>
      </c>
      <c r="C9125" t="s">
        <v>958</v>
      </c>
      <c r="D9125" t="s">
        <v>640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5">
      <c r="A9126" s="42">
        <v>46266</v>
      </c>
      <c r="B9126">
        <v>10</v>
      </c>
      <c r="C9126" t="s">
        <v>972</v>
      </c>
      <c r="D9126" t="s">
        <v>970</v>
      </c>
      <c r="E9126">
        <v>6</v>
      </c>
      <c r="F9126">
        <v>0</v>
      </c>
      <c r="G9126">
        <v>0</v>
      </c>
      <c r="H9126">
        <v>0</v>
      </c>
      <c r="I9126">
        <v>0</v>
      </c>
      <c r="J9126">
        <v>0</v>
      </c>
    </row>
    <row r="9127" spans="1:10" x14ac:dyDescent="0.25">
      <c r="A9127" s="42">
        <v>46267</v>
      </c>
      <c r="B9127">
        <v>11</v>
      </c>
      <c r="C9127" t="s">
        <v>964</v>
      </c>
      <c r="D9127" t="s">
        <v>961</v>
      </c>
      <c r="E9127">
        <v>8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25">
      <c r="A9128" s="42">
        <v>46273</v>
      </c>
      <c r="B9128">
        <v>8</v>
      </c>
      <c r="C9128" t="s">
        <v>964</v>
      </c>
      <c r="D9128" t="s">
        <v>979</v>
      </c>
      <c r="E9128">
        <v>5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 x14ac:dyDescent="0.25">
      <c r="A9129" s="42">
        <v>46275</v>
      </c>
      <c r="B9129">
        <v>8</v>
      </c>
      <c r="C9129" t="s">
        <v>972</v>
      </c>
      <c r="D9129" t="s">
        <v>3</v>
      </c>
      <c r="E9129">
        <v>3</v>
      </c>
      <c r="F9129">
        <v>3</v>
      </c>
      <c r="G9129">
        <v>3</v>
      </c>
      <c r="H9129">
        <v>0</v>
      </c>
      <c r="I9129">
        <v>0</v>
      </c>
      <c r="J9129">
        <v>0</v>
      </c>
    </row>
    <row r="9130" spans="1:10" x14ac:dyDescent="0.25">
      <c r="A9130" s="42">
        <v>46269</v>
      </c>
      <c r="B9130">
        <v>12</v>
      </c>
      <c r="C9130" t="s">
        <v>978</v>
      </c>
      <c r="D9130" t="s">
        <v>967</v>
      </c>
      <c r="E9130">
        <v>206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5">
      <c r="A9131" s="42">
        <v>46269</v>
      </c>
      <c r="B9131">
        <v>14</v>
      </c>
      <c r="C9131" t="s">
        <v>964</v>
      </c>
      <c r="D9131" t="s">
        <v>977</v>
      </c>
      <c r="E9131">
        <v>32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25">
      <c r="A9132" s="42">
        <v>46269</v>
      </c>
      <c r="B9132">
        <v>9</v>
      </c>
      <c r="C9132" t="s">
        <v>1015</v>
      </c>
      <c r="D9132" t="s">
        <v>970</v>
      </c>
      <c r="E9132">
        <v>3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25">
      <c r="A9133" s="42">
        <v>46275</v>
      </c>
      <c r="B9133">
        <v>11</v>
      </c>
      <c r="C9133" t="s">
        <v>1098</v>
      </c>
      <c r="D9133" t="s">
        <v>965</v>
      </c>
      <c r="E9133">
        <v>11</v>
      </c>
      <c r="F9133">
        <v>0</v>
      </c>
      <c r="G9133">
        <v>0</v>
      </c>
      <c r="H9133">
        <v>0</v>
      </c>
      <c r="I9133">
        <v>0</v>
      </c>
      <c r="J9133">
        <v>0</v>
      </c>
    </row>
    <row r="9134" spans="1:10" x14ac:dyDescent="0.25">
      <c r="A9134" s="42">
        <v>46269</v>
      </c>
      <c r="B9134">
        <v>8</v>
      </c>
      <c r="C9134" t="s">
        <v>1098</v>
      </c>
      <c r="D9134" t="s">
        <v>971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 x14ac:dyDescent="0.25">
      <c r="A9135" s="42">
        <v>46267</v>
      </c>
      <c r="B9135">
        <v>12</v>
      </c>
      <c r="C9135" t="s">
        <v>958</v>
      </c>
      <c r="D9135" t="s">
        <v>959</v>
      </c>
      <c r="E9135">
        <v>59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 x14ac:dyDescent="0.25">
      <c r="A9136" s="42">
        <v>46268</v>
      </c>
      <c r="B9136">
        <v>16</v>
      </c>
      <c r="C9136" t="s">
        <v>958</v>
      </c>
      <c r="D9136" t="s">
        <v>977</v>
      </c>
      <c r="E9136">
        <v>5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25">
      <c r="A9137" s="42">
        <v>46268</v>
      </c>
      <c r="B9137">
        <v>16</v>
      </c>
      <c r="C9137" t="s">
        <v>958</v>
      </c>
      <c r="D9137" t="s">
        <v>967</v>
      </c>
      <c r="E9137">
        <v>350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25">
      <c r="A9138" s="42">
        <v>46266</v>
      </c>
      <c r="B9138">
        <v>11</v>
      </c>
      <c r="C9138" t="s">
        <v>1085</v>
      </c>
      <c r="D9138" t="s">
        <v>973</v>
      </c>
      <c r="E9138">
        <v>36</v>
      </c>
      <c r="F9138">
        <v>0</v>
      </c>
      <c r="G9138">
        <v>0</v>
      </c>
      <c r="H9138">
        <v>0</v>
      </c>
      <c r="I9138">
        <v>0</v>
      </c>
      <c r="J9138">
        <v>0</v>
      </c>
    </row>
    <row r="9139" spans="1:10" x14ac:dyDescent="0.25">
      <c r="A9139" s="42">
        <v>46266</v>
      </c>
      <c r="B9139">
        <v>15</v>
      </c>
      <c r="C9139" t="s">
        <v>978</v>
      </c>
      <c r="D9139" t="s">
        <v>970</v>
      </c>
      <c r="E9139">
        <v>27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25">
      <c r="A9140" s="42">
        <v>46268</v>
      </c>
      <c r="B9140">
        <v>11</v>
      </c>
      <c r="C9140" t="s">
        <v>978</v>
      </c>
      <c r="D9140" t="s">
        <v>970</v>
      </c>
      <c r="E9140">
        <v>8</v>
      </c>
      <c r="F9140">
        <v>0</v>
      </c>
      <c r="G9140">
        <v>0</v>
      </c>
      <c r="H9140">
        <v>0</v>
      </c>
      <c r="I9140">
        <v>0</v>
      </c>
      <c r="J9140">
        <v>0</v>
      </c>
    </row>
    <row r="9141" spans="1:10" x14ac:dyDescent="0.25">
      <c r="A9141" s="42">
        <v>46269</v>
      </c>
      <c r="B9141">
        <v>16</v>
      </c>
      <c r="C9141" t="s">
        <v>972</v>
      </c>
      <c r="D9141" t="s">
        <v>3</v>
      </c>
      <c r="E9141">
        <v>1</v>
      </c>
      <c r="F9141">
        <v>1</v>
      </c>
      <c r="G9141">
        <v>1</v>
      </c>
      <c r="H9141">
        <v>0</v>
      </c>
      <c r="I9141">
        <v>0</v>
      </c>
      <c r="J9141">
        <v>0</v>
      </c>
    </row>
    <row r="9142" spans="1:10" x14ac:dyDescent="0.25">
      <c r="A9142" s="42">
        <v>46267</v>
      </c>
      <c r="B9142">
        <v>12</v>
      </c>
      <c r="C9142" t="s">
        <v>1085</v>
      </c>
      <c r="D9142" t="s">
        <v>973</v>
      </c>
      <c r="E9142">
        <v>12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25">
      <c r="A9143" s="42">
        <v>46273</v>
      </c>
      <c r="B9143">
        <v>9</v>
      </c>
      <c r="C9143" t="s">
        <v>1015</v>
      </c>
      <c r="D9143" t="s">
        <v>982</v>
      </c>
      <c r="E9143">
        <v>67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 x14ac:dyDescent="0.25">
      <c r="A9144" s="42">
        <v>46275</v>
      </c>
      <c r="B9144">
        <v>15</v>
      </c>
      <c r="C9144" t="s">
        <v>964</v>
      </c>
      <c r="D9144" t="s">
        <v>973</v>
      </c>
      <c r="E9144">
        <v>479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 x14ac:dyDescent="0.25">
      <c r="A9145" s="42">
        <v>46276</v>
      </c>
      <c r="B9145">
        <v>8</v>
      </c>
      <c r="C9145" t="s">
        <v>1098</v>
      </c>
      <c r="D9145" t="s">
        <v>976</v>
      </c>
      <c r="E9145">
        <v>90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25">
      <c r="A9146" s="42">
        <v>46276</v>
      </c>
      <c r="B9146">
        <v>16</v>
      </c>
      <c r="C9146" t="s">
        <v>966</v>
      </c>
      <c r="D9146" t="s">
        <v>971</v>
      </c>
      <c r="E9146">
        <v>23</v>
      </c>
      <c r="F9146">
        <v>0</v>
      </c>
      <c r="G9146">
        <v>0</v>
      </c>
      <c r="H9146">
        <v>0</v>
      </c>
      <c r="I9146">
        <v>0</v>
      </c>
      <c r="J9146">
        <v>0</v>
      </c>
    </row>
    <row r="9147" spans="1:10" x14ac:dyDescent="0.25">
      <c r="A9147" s="42">
        <v>46269</v>
      </c>
      <c r="B9147">
        <v>14</v>
      </c>
      <c r="C9147" t="s">
        <v>986</v>
      </c>
      <c r="D9147" t="s">
        <v>971</v>
      </c>
      <c r="E9147">
        <v>2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25">
      <c r="A9148" s="42">
        <v>46267</v>
      </c>
      <c r="B9148">
        <v>9</v>
      </c>
      <c r="C9148" t="s">
        <v>986</v>
      </c>
      <c r="D9148" t="s">
        <v>982</v>
      </c>
      <c r="E9148">
        <v>213</v>
      </c>
      <c r="F9148">
        <v>0</v>
      </c>
      <c r="G9148">
        <v>0</v>
      </c>
      <c r="H9148">
        <v>0</v>
      </c>
      <c r="I9148">
        <v>0</v>
      </c>
      <c r="J9148">
        <v>0</v>
      </c>
    </row>
    <row r="9149" spans="1:10" x14ac:dyDescent="0.25">
      <c r="A9149" s="42">
        <v>46276</v>
      </c>
      <c r="B9149">
        <v>11</v>
      </c>
      <c r="C9149" t="s">
        <v>1528</v>
      </c>
      <c r="D9149" t="s">
        <v>969</v>
      </c>
      <c r="E9149">
        <v>2</v>
      </c>
      <c r="F9149">
        <v>2</v>
      </c>
      <c r="G9149">
        <v>0</v>
      </c>
      <c r="H9149">
        <v>0</v>
      </c>
      <c r="I9149">
        <v>0</v>
      </c>
      <c r="J9149">
        <v>0</v>
      </c>
    </row>
    <row r="9150" spans="1:10" x14ac:dyDescent="0.25">
      <c r="A9150" s="42">
        <v>46276</v>
      </c>
      <c r="B9150">
        <v>8</v>
      </c>
      <c r="C9150" t="s">
        <v>964</v>
      </c>
      <c r="D9150" t="s">
        <v>974</v>
      </c>
      <c r="E9150">
        <v>2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25">
      <c r="A9151" s="42">
        <v>46268</v>
      </c>
      <c r="B9151">
        <v>12</v>
      </c>
      <c r="C9151" t="s">
        <v>962</v>
      </c>
      <c r="D9151" t="s">
        <v>965</v>
      </c>
      <c r="E9151">
        <v>63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25">
      <c r="A9152" s="42">
        <v>46273</v>
      </c>
      <c r="B9152">
        <v>8</v>
      </c>
      <c r="C9152" t="s">
        <v>964</v>
      </c>
      <c r="D9152" t="s">
        <v>981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25">
      <c r="A9153" s="42">
        <v>46276</v>
      </c>
      <c r="B9153">
        <v>16</v>
      </c>
      <c r="C9153" t="s">
        <v>1015</v>
      </c>
      <c r="D9153" t="s">
        <v>967</v>
      </c>
      <c r="E9153">
        <v>145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5">
      <c r="A9154" s="42">
        <v>46274</v>
      </c>
      <c r="B9154">
        <v>8</v>
      </c>
      <c r="C9154" t="s">
        <v>998</v>
      </c>
      <c r="D9154" t="s">
        <v>973</v>
      </c>
      <c r="E9154">
        <v>9</v>
      </c>
      <c r="F9154">
        <v>0</v>
      </c>
      <c r="G9154">
        <v>0</v>
      </c>
      <c r="H9154">
        <v>0</v>
      </c>
      <c r="I9154">
        <v>0</v>
      </c>
      <c r="J9154">
        <v>0</v>
      </c>
    </row>
    <row r="9155" spans="1:10" x14ac:dyDescent="0.25">
      <c r="A9155" s="42">
        <v>46276</v>
      </c>
      <c r="B9155">
        <v>9</v>
      </c>
      <c r="C9155" t="s">
        <v>966</v>
      </c>
      <c r="D9155" t="s">
        <v>980</v>
      </c>
      <c r="E9155">
        <v>4</v>
      </c>
      <c r="F9155">
        <v>0</v>
      </c>
      <c r="G9155">
        <v>0</v>
      </c>
      <c r="H9155">
        <v>0</v>
      </c>
      <c r="I9155">
        <v>0</v>
      </c>
      <c r="J9155">
        <v>0</v>
      </c>
    </row>
    <row r="9156" spans="1:10" x14ac:dyDescent="0.25">
      <c r="A9156" s="42">
        <v>46268</v>
      </c>
      <c r="B9156">
        <v>9</v>
      </c>
      <c r="C9156" t="s">
        <v>999</v>
      </c>
      <c r="D9156" t="s">
        <v>971</v>
      </c>
      <c r="E9156">
        <v>2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25">
      <c r="A9157" s="42">
        <v>46276</v>
      </c>
      <c r="B9157">
        <v>13</v>
      </c>
      <c r="C9157" t="s">
        <v>968</v>
      </c>
      <c r="D9157" t="s">
        <v>980</v>
      </c>
      <c r="E9157">
        <v>2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25">
      <c r="A9158" s="42">
        <v>46267</v>
      </c>
      <c r="B9158">
        <v>10</v>
      </c>
      <c r="C9158" t="s">
        <v>986</v>
      </c>
      <c r="D9158" t="s">
        <v>982</v>
      </c>
      <c r="E9158">
        <v>137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25">
      <c r="A9159" s="42">
        <v>46276</v>
      </c>
      <c r="B9159">
        <v>12</v>
      </c>
      <c r="C9159" t="s">
        <v>958</v>
      </c>
      <c r="D9159" t="s">
        <v>977</v>
      </c>
      <c r="E9159">
        <v>19</v>
      </c>
      <c r="F9159">
        <v>0</v>
      </c>
      <c r="G9159">
        <v>0</v>
      </c>
      <c r="H9159">
        <v>0</v>
      </c>
      <c r="I9159">
        <v>0</v>
      </c>
      <c r="J9159">
        <v>0</v>
      </c>
    </row>
    <row r="9160" spans="1:10" x14ac:dyDescent="0.25">
      <c r="A9160" s="42">
        <v>46266</v>
      </c>
      <c r="B9160">
        <v>12</v>
      </c>
      <c r="C9160" t="s">
        <v>962</v>
      </c>
      <c r="D9160" t="s">
        <v>976</v>
      </c>
      <c r="E9160">
        <v>236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25">
      <c r="A9161" s="42">
        <v>46267</v>
      </c>
      <c r="B9161">
        <v>15</v>
      </c>
      <c r="C9161" t="s">
        <v>986</v>
      </c>
      <c r="D9161" t="s">
        <v>963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25">
      <c r="A9162" s="42">
        <v>46268</v>
      </c>
      <c r="B9162">
        <v>12</v>
      </c>
      <c r="C9162" t="s">
        <v>978</v>
      </c>
      <c r="D9162" t="s">
        <v>3</v>
      </c>
      <c r="E9162">
        <v>2</v>
      </c>
      <c r="F9162">
        <v>2</v>
      </c>
      <c r="G9162">
        <v>1</v>
      </c>
      <c r="H9162">
        <v>0</v>
      </c>
      <c r="I9162">
        <v>0</v>
      </c>
      <c r="J9162">
        <v>0</v>
      </c>
    </row>
    <row r="9163" spans="1:10" x14ac:dyDescent="0.25">
      <c r="A9163" s="42">
        <v>46274</v>
      </c>
      <c r="B9163">
        <v>15</v>
      </c>
      <c r="C9163" t="s">
        <v>962</v>
      </c>
      <c r="D9163" t="s">
        <v>963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</row>
    <row r="9164" spans="1:10" x14ac:dyDescent="0.25">
      <c r="A9164" s="42">
        <v>46267</v>
      </c>
      <c r="B9164">
        <v>16</v>
      </c>
      <c r="C9164" t="s">
        <v>984</v>
      </c>
      <c r="D9164" t="s">
        <v>640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</row>
    <row r="9165" spans="1:10" x14ac:dyDescent="0.25">
      <c r="A9165" s="42">
        <v>46275</v>
      </c>
      <c r="B9165">
        <v>15</v>
      </c>
      <c r="C9165" t="s">
        <v>966</v>
      </c>
      <c r="D9165" t="s">
        <v>976</v>
      </c>
      <c r="E9165">
        <v>620</v>
      </c>
      <c r="F9165">
        <v>0</v>
      </c>
      <c r="G9165">
        <v>0</v>
      </c>
      <c r="H9165">
        <v>0</v>
      </c>
      <c r="I9165">
        <v>0</v>
      </c>
      <c r="J9165">
        <v>0</v>
      </c>
    </row>
    <row r="9166" spans="1:10" x14ac:dyDescent="0.25">
      <c r="A9166" s="42">
        <v>46266</v>
      </c>
      <c r="B9166">
        <v>14</v>
      </c>
      <c r="C9166" t="s">
        <v>960</v>
      </c>
      <c r="D9166" t="s">
        <v>970</v>
      </c>
      <c r="E9166">
        <v>12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25">
      <c r="A9167" s="42">
        <v>46276</v>
      </c>
      <c r="B9167">
        <v>15</v>
      </c>
      <c r="C9167" t="s">
        <v>1528</v>
      </c>
      <c r="D9167" t="s">
        <v>959</v>
      </c>
      <c r="E9167">
        <v>3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25">
      <c r="A9168" s="42">
        <v>46267</v>
      </c>
      <c r="B9168">
        <v>16</v>
      </c>
      <c r="C9168" t="s">
        <v>958</v>
      </c>
      <c r="D9168" t="s">
        <v>970</v>
      </c>
      <c r="E9168">
        <v>66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25">
      <c r="A9169" s="42">
        <v>46273</v>
      </c>
      <c r="B9169">
        <v>11</v>
      </c>
      <c r="C9169" t="s">
        <v>1015</v>
      </c>
      <c r="D9169" t="s">
        <v>970</v>
      </c>
      <c r="E9169">
        <v>4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25">
      <c r="A9170" s="42">
        <v>46273</v>
      </c>
      <c r="B9170">
        <v>16</v>
      </c>
      <c r="C9170" t="s">
        <v>1098</v>
      </c>
      <c r="D9170" t="s">
        <v>963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</row>
    <row r="9171" spans="1:10" x14ac:dyDescent="0.25">
      <c r="A9171" s="42">
        <v>46266</v>
      </c>
      <c r="B9171">
        <v>16</v>
      </c>
      <c r="C9171" t="s">
        <v>978</v>
      </c>
      <c r="D9171" t="s">
        <v>973</v>
      </c>
      <c r="E9171">
        <v>411</v>
      </c>
      <c r="F9171">
        <v>0</v>
      </c>
      <c r="G9171">
        <v>0</v>
      </c>
      <c r="H9171">
        <v>0</v>
      </c>
      <c r="I9171">
        <v>0</v>
      </c>
      <c r="J9171">
        <v>0</v>
      </c>
    </row>
    <row r="9172" spans="1:10" x14ac:dyDescent="0.25">
      <c r="A9172" s="42">
        <v>46266</v>
      </c>
      <c r="B9172">
        <v>10</v>
      </c>
      <c r="C9172" t="s">
        <v>966</v>
      </c>
      <c r="D9172" t="s">
        <v>973</v>
      </c>
      <c r="E9172">
        <v>296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25">
      <c r="A9173" s="42">
        <v>46269</v>
      </c>
      <c r="B9173">
        <v>8</v>
      </c>
      <c r="C9173" t="s">
        <v>1015</v>
      </c>
      <c r="D9173" t="s">
        <v>981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</row>
    <row r="9174" spans="1:10" x14ac:dyDescent="0.25">
      <c r="A9174" s="42">
        <v>46275</v>
      </c>
      <c r="B9174">
        <v>16</v>
      </c>
      <c r="C9174" t="s">
        <v>968</v>
      </c>
      <c r="D9174" t="s">
        <v>963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25">
      <c r="A9175" s="42">
        <v>46276</v>
      </c>
      <c r="B9175">
        <v>14</v>
      </c>
      <c r="C9175" t="s">
        <v>964</v>
      </c>
      <c r="D9175" t="s">
        <v>973</v>
      </c>
      <c r="E9175">
        <v>451</v>
      </c>
      <c r="F9175">
        <v>0</v>
      </c>
      <c r="G9175">
        <v>0</v>
      </c>
      <c r="H9175">
        <v>0</v>
      </c>
      <c r="I9175">
        <v>0</v>
      </c>
      <c r="J9175">
        <v>0</v>
      </c>
    </row>
    <row r="9176" spans="1:10" x14ac:dyDescent="0.25">
      <c r="A9176" s="42">
        <v>46275</v>
      </c>
      <c r="B9176">
        <v>17</v>
      </c>
      <c r="C9176" t="s">
        <v>978</v>
      </c>
      <c r="D9176" t="s">
        <v>640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25">
      <c r="A9177" s="42">
        <v>46275</v>
      </c>
      <c r="B9177">
        <v>15</v>
      </c>
      <c r="C9177" t="s">
        <v>1015</v>
      </c>
      <c r="D9177" t="s">
        <v>3</v>
      </c>
      <c r="E9177">
        <v>17</v>
      </c>
      <c r="F9177">
        <v>17</v>
      </c>
      <c r="G9177">
        <v>11</v>
      </c>
      <c r="H9177">
        <v>4</v>
      </c>
      <c r="I9177">
        <v>0</v>
      </c>
      <c r="J9177">
        <v>0</v>
      </c>
    </row>
    <row r="9178" spans="1:10" x14ac:dyDescent="0.25">
      <c r="A9178" s="42">
        <v>46266</v>
      </c>
      <c r="B9178">
        <v>16</v>
      </c>
      <c r="C9178" t="s">
        <v>998</v>
      </c>
      <c r="D9178" t="s">
        <v>976</v>
      </c>
      <c r="E9178">
        <v>5</v>
      </c>
      <c r="F9178">
        <v>0</v>
      </c>
      <c r="G9178">
        <v>0</v>
      </c>
      <c r="H9178">
        <v>0</v>
      </c>
      <c r="I9178">
        <v>0</v>
      </c>
      <c r="J9178">
        <v>0</v>
      </c>
    </row>
    <row r="9179" spans="1:10" x14ac:dyDescent="0.25">
      <c r="A9179" s="42">
        <v>46268</v>
      </c>
      <c r="B9179">
        <v>8</v>
      </c>
      <c r="C9179" t="s">
        <v>999</v>
      </c>
      <c r="D9179" t="s">
        <v>976</v>
      </c>
      <c r="E9179">
        <v>157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25">
      <c r="A9180" s="42">
        <v>46267</v>
      </c>
      <c r="B9180">
        <v>11</v>
      </c>
      <c r="C9180" t="s">
        <v>998</v>
      </c>
      <c r="D9180" t="s">
        <v>965</v>
      </c>
      <c r="E9180">
        <v>6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25">
      <c r="A9181" s="42">
        <v>46267</v>
      </c>
      <c r="B9181">
        <v>10</v>
      </c>
      <c r="C9181" t="s">
        <v>1000</v>
      </c>
      <c r="D9181" t="s">
        <v>959</v>
      </c>
      <c r="E9181">
        <v>12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25">
      <c r="A9182" s="42">
        <v>46267</v>
      </c>
      <c r="B9182">
        <v>11</v>
      </c>
      <c r="C9182" t="s">
        <v>1000</v>
      </c>
      <c r="D9182" t="s">
        <v>983</v>
      </c>
      <c r="E9182">
        <v>1</v>
      </c>
      <c r="F9182">
        <v>1</v>
      </c>
      <c r="G9182">
        <v>0</v>
      </c>
      <c r="H9182">
        <v>0</v>
      </c>
      <c r="I9182">
        <v>0</v>
      </c>
      <c r="J9182">
        <v>0</v>
      </c>
    </row>
    <row r="9183" spans="1:10" x14ac:dyDescent="0.25">
      <c r="A9183" s="42">
        <v>46273</v>
      </c>
      <c r="B9183">
        <v>9</v>
      </c>
      <c r="C9183" t="s">
        <v>958</v>
      </c>
      <c r="D9183" t="s">
        <v>965</v>
      </c>
      <c r="E9183">
        <v>94</v>
      </c>
      <c r="F9183">
        <v>0</v>
      </c>
      <c r="G9183">
        <v>0</v>
      </c>
      <c r="H9183">
        <v>0</v>
      </c>
      <c r="I9183">
        <v>0</v>
      </c>
      <c r="J9183">
        <v>0</v>
      </c>
    </row>
    <row r="9184" spans="1:10" x14ac:dyDescent="0.25">
      <c r="A9184" s="42">
        <v>46276</v>
      </c>
      <c r="B9184">
        <v>14</v>
      </c>
      <c r="C9184" t="s">
        <v>962</v>
      </c>
      <c r="D9184" t="s">
        <v>985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25">
      <c r="A9185" s="42">
        <v>46267</v>
      </c>
      <c r="B9185">
        <v>15</v>
      </c>
      <c r="C9185" t="s">
        <v>962</v>
      </c>
      <c r="D9185" t="s">
        <v>973</v>
      </c>
      <c r="E9185">
        <v>162</v>
      </c>
      <c r="F9185">
        <v>0</v>
      </c>
      <c r="G9185">
        <v>0</v>
      </c>
      <c r="H9185">
        <v>0</v>
      </c>
      <c r="I9185">
        <v>0</v>
      </c>
      <c r="J9185">
        <v>0</v>
      </c>
    </row>
    <row r="9186" spans="1:10" x14ac:dyDescent="0.25">
      <c r="A9186" s="42">
        <v>46274</v>
      </c>
      <c r="B9186">
        <v>14</v>
      </c>
      <c r="C9186" t="s">
        <v>978</v>
      </c>
      <c r="D9186" t="s">
        <v>975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0</v>
      </c>
    </row>
    <row r="9187" spans="1:10" x14ac:dyDescent="0.25">
      <c r="A9187" s="42">
        <v>46266</v>
      </c>
      <c r="B9187">
        <v>11</v>
      </c>
      <c r="C9187" t="s">
        <v>958</v>
      </c>
      <c r="D9187" t="s">
        <v>961</v>
      </c>
      <c r="E9187">
        <v>1</v>
      </c>
      <c r="F9187">
        <v>0</v>
      </c>
      <c r="G9187">
        <v>0</v>
      </c>
      <c r="H9187">
        <v>0</v>
      </c>
      <c r="I9187">
        <v>0</v>
      </c>
      <c r="J9187">
        <v>0</v>
      </c>
    </row>
    <row r="9188" spans="1:10" x14ac:dyDescent="0.25">
      <c r="A9188" s="42">
        <v>46268</v>
      </c>
      <c r="B9188">
        <v>8</v>
      </c>
      <c r="C9188" t="s">
        <v>986</v>
      </c>
      <c r="D9188" t="s">
        <v>963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25">
      <c r="A9189" s="42">
        <v>46268</v>
      </c>
      <c r="B9189">
        <v>8</v>
      </c>
      <c r="C9189" t="s">
        <v>958</v>
      </c>
      <c r="D9189" t="s">
        <v>961</v>
      </c>
      <c r="E9189">
        <v>3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25">
      <c r="A9190" s="42">
        <v>46267</v>
      </c>
      <c r="B9190">
        <v>8</v>
      </c>
      <c r="C9190" t="s">
        <v>1001</v>
      </c>
      <c r="D9190" t="s">
        <v>961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</row>
    <row r="9191" spans="1:10" x14ac:dyDescent="0.25">
      <c r="A9191" s="42">
        <v>46274</v>
      </c>
      <c r="B9191">
        <v>16</v>
      </c>
      <c r="C9191" t="s">
        <v>964</v>
      </c>
      <c r="D9191" t="s">
        <v>967</v>
      </c>
      <c r="E9191">
        <v>352</v>
      </c>
      <c r="F9191">
        <v>0</v>
      </c>
      <c r="G9191">
        <v>0</v>
      </c>
      <c r="H9191">
        <v>0</v>
      </c>
      <c r="I9191">
        <v>0</v>
      </c>
      <c r="J9191">
        <v>0</v>
      </c>
    </row>
    <row r="9192" spans="1:10" x14ac:dyDescent="0.25">
      <c r="A9192" s="42">
        <v>46268</v>
      </c>
      <c r="B9192">
        <v>15</v>
      </c>
      <c r="C9192" t="s">
        <v>958</v>
      </c>
      <c r="D9192" t="s">
        <v>982</v>
      </c>
      <c r="E9192">
        <v>458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25">
      <c r="A9193" s="42">
        <v>46275</v>
      </c>
      <c r="B9193">
        <v>14</v>
      </c>
      <c r="C9193" t="s">
        <v>958</v>
      </c>
      <c r="D9193" t="s">
        <v>640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25">
      <c r="A9194" s="42">
        <v>46268</v>
      </c>
      <c r="B9194">
        <v>14</v>
      </c>
      <c r="C9194" t="s">
        <v>964</v>
      </c>
      <c r="D9194" t="s">
        <v>982</v>
      </c>
      <c r="E9194">
        <v>543</v>
      </c>
      <c r="F9194">
        <v>0</v>
      </c>
      <c r="G9194">
        <v>0</v>
      </c>
      <c r="H9194">
        <v>0</v>
      </c>
      <c r="I9194">
        <v>0</v>
      </c>
      <c r="J9194">
        <v>0</v>
      </c>
    </row>
    <row r="9195" spans="1:10" x14ac:dyDescent="0.25">
      <c r="A9195" s="42">
        <v>46276</v>
      </c>
      <c r="B9195">
        <v>8</v>
      </c>
      <c r="C9195" t="s">
        <v>1000</v>
      </c>
      <c r="D9195" t="s">
        <v>965</v>
      </c>
      <c r="E9195">
        <v>1</v>
      </c>
      <c r="F9195">
        <v>0</v>
      </c>
      <c r="G9195">
        <v>0</v>
      </c>
      <c r="H9195">
        <v>0</v>
      </c>
      <c r="I9195">
        <v>0</v>
      </c>
      <c r="J9195">
        <v>0</v>
      </c>
    </row>
    <row r="9196" spans="1:10" x14ac:dyDescent="0.25">
      <c r="A9196" s="42">
        <v>46274</v>
      </c>
      <c r="B9196">
        <v>13</v>
      </c>
      <c r="C9196" t="s">
        <v>968</v>
      </c>
      <c r="D9196" t="s">
        <v>640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25">
      <c r="A9197" s="42">
        <v>46269</v>
      </c>
      <c r="B9197">
        <v>15</v>
      </c>
      <c r="C9197" t="s">
        <v>964</v>
      </c>
      <c r="D9197" t="s">
        <v>976</v>
      </c>
      <c r="E9197">
        <v>1125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25">
      <c r="A9198" s="42">
        <v>46274</v>
      </c>
      <c r="B9198">
        <v>15</v>
      </c>
      <c r="C9198" t="s">
        <v>1015</v>
      </c>
      <c r="D9198" t="s">
        <v>977</v>
      </c>
      <c r="E9198">
        <v>6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25">
      <c r="A9199" s="42">
        <v>46274</v>
      </c>
      <c r="B9199">
        <v>17</v>
      </c>
      <c r="C9199" t="s">
        <v>962</v>
      </c>
      <c r="D9199" t="s">
        <v>963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25">
      <c r="A9200" s="42">
        <v>46273</v>
      </c>
      <c r="B9200">
        <v>14</v>
      </c>
      <c r="C9200" t="s">
        <v>964</v>
      </c>
      <c r="D9200" t="s">
        <v>976</v>
      </c>
      <c r="E9200">
        <v>1891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5">
      <c r="A9201" s="42">
        <v>46267</v>
      </c>
      <c r="B9201">
        <v>15</v>
      </c>
      <c r="C9201" t="s">
        <v>1001</v>
      </c>
      <c r="D9201" t="s">
        <v>980</v>
      </c>
      <c r="E9201">
        <v>5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25">
      <c r="A9202" s="42">
        <v>46276</v>
      </c>
      <c r="B9202">
        <v>16</v>
      </c>
      <c r="C9202" t="s">
        <v>1528</v>
      </c>
      <c r="D9202" t="s">
        <v>982</v>
      </c>
      <c r="E9202">
        <v>3</v>
      </c>
      <c r="F9202">
        <v>0</v>
      </c>
      <c r="G9202">
        <v>0</v>
      </c>
      <c r="H9202">
        <v>0</v>
      </c>
      <c r="I9202">
        <v>0</v>
      </c>
      <c r="J9202">
        <v>0</v>
      </c>
    </row>
    <row r="9203" spans="1:10" x14ac:dyDescent="0.25">
      <c r="A9203" s="42">
        <v>46273</v>
      </c>
      <c r="B9203">
        <v>9</v>
      </c>
      <c r="C9203" t="s">
        <v>998</v>
      </c>
      <c r="D9203" t="s">
        <v>965</v>
      </c>
      <c r="E9203">
        <v>6</v>
      </c>
      <c r="F9203">
        <v>0</v>
      </c>
      <c r="G9203">
        <v>0</v>
      </c>
      <c r="H9203">
        <v>0</v>
      </c>
      <c r="I9203">
        <v>0</v>
      </c>
      <c r="J9203">
        <v>0</v>
      </c>
    </row>
    <row r="9204" spans="1:10" x14ac:dyDescent="0.25">
      <c r="A9204" s="42">
        <v>46273</v>
      </c>
      <c r="B9204">
        <v>10</v>
      </c>
      <c r="C9204" t="s">
        <v>958</v>
      </c>
      <c r="D9204" t="s">
        <v>971</v>
      </c>
      <c r="E9204">
        <v>11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25">
      <c r="A9205" s="42">
        <v>46268</v>
      </c>
      <c r="B9205">
        <v>13</v>
      </c>
      <c r="C9205" t="s">
        <v>972</v>
      </c>
      <c r="D9205" t="s">
        <v>983</v>
      </c>
      <c r="E9205">
        <v>1</v>
      </c>
      <c r="F9205">
        <v>1</v>
      </c>
      <c r="G9205">
        <v>0</v>
      </c>
      <c r="H9205">
        <v>0</v>
      </c>
      <c r="I9205">
        <v>0</v>
      </c>
      <c r="J9205">
        <v>0</v>
      </c>
    </row>
    <row r="9206" spans="1:10" x14ac:dyDescent="0.25">
      <c r="A9206" s="42">
        <v>46267</v>
      </c>
      <c r="B9206">
        <v>16</v>
      </c>
      <c r="C9206" t="s">
        <v>978</v>
      </c>
      <c r="D9206" t="s">
        <v>975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0</v>
      </c>
    </row>
    <row r="9207" spans="1:10" x14ac:dyDescent="0.25">
      <c r="A9207" s="42">
        <v>46266</v>
      </c>
      <c r="B9207">
        <v>15</v>
      </c>
      <c r="C9207" t="s">
        <v>962</v>
      </c>
      <c r="D9207" t="s">
        <v>977</v>
      </c>
      <c r="E9207">
        <v>1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25">
      <c r="A9208" s="42">
        <v>46274</v>
      </c>
      <c r="B9208">
        <v>12</v>
      </c>
      <c r="C9208" t="s">
        <v>964</v>
      </c>
      <c r="D9208" t="s">
        <v>980</v>
      </c>
      <c r="E9208">
        <v>5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25">
      <c r="A9209" s="42">
        <v>46276</v>
      </c>
      <c r="B9209">
        <v>16</v>
      </c>
      <c r="C9209" t="s">
        <v>1528</v>
      </c>
      <c r="D9209" t="s">
        <v>970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25">
      <c r="A9210" s="42">
        <v>46273</v>
      </c>
      <c r="B9210">
        <v>15</v>
      </c>
      <c r="C9210" t="s">
        <v>1015</v>
      </c>
      <c r="D9210" t="s">
        <v>980</v>
      </c>
      <c r="E9210">
        <v>3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25">
      <c r="A9211" s="42">
        <v>46268</v>
      </c>
      <c r="B9211">
        <v>16</v>
      </c>
      <c r="C9211" t="s">
        <v>964</v>
      </c>
      <c r="D9211" t="s">
        <v>961</v>
      </c>
      <c r="E9211">
        <v>2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25">
      <c r="A9212" s="42">
        <v>46276</v>
      </c>
      <c r="B9212">
        <v>14</v>
      </c>
      <c r="C9212" t="s">
        <v>998</v>
      </c>
      <c r="D9212" t="s">
        <v>976</v>
      </c>
      <c r="E9212">
        <v>6</v>
      </c>
      <c r="F9212">
        <v>0</v>
      </c>
      <c r="G9212">
        <v>0</v>
      </c>
      <c r="H9212">
        <v>0</v>
      </c>
      <c r="I9212">
        <v>0</v>
      </c>
      <c r="J9212">
        <v>0</v>
      </c>
    </row>
    <row r="9213" spans="1:10" x14ac:dyDescent="0.25">
      <c r="A9213" s="42">
        <v>46275</v>
      </c>
      <c r="B9213">
        <v>11</v>
      </c>
      <c r="C9213" t="s">
        <v>1000</v>
      </c>
      <c r="D9213" t="s">
        <v>976</v>
      </c>
      <c r="E9213">
        <v>428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25">
      <c r="A9214" s="42">
        <v>46269</v>
      </c>
      <c r="B9214">
        <v>8</v>
      </c>
      <c r="C9214" t="s">
        <v>966</v>
      </c>
      <c r="D9214" t="s">
        <v>975</v>
      </c>
      <c r="E9214">
        <v>2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25">
      <c r="A9215" s="42">
        <v>46273</v>
      </c>
      <c r="B9215">
        <v>10</v>
      </c>
      <c r="C9215" t="s">
        <v>978</v>
      </c>
      <c r="D9215" t="s">
        <v>961</v>
      </c>
      <c r="E9215">
        <v>3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25">
      <c r="A9216" s="42">
        <v>46275</v>
      </c>
      <c r="B9216">
        <v>13</v>
      </c>
      <c r="C9216" t="s">
        <v>968</v>
      </c>
      <c r="D9216" t="s">
        <v>977</v>
      </c>
      <c r="E9216">
        <v>3</v>
      </c>
      <c r="F9216">
        <v>0</v>
      </c>
      <c r="G9216">
        <v>0</v>
      </c>
      <c r="H9216">
        <v>0</v>
      </c>
      <c r="I9216">
        <v>0</v>
      </c>
      <c r="J9216">
        <v>0</v>
      </c>
    </row>
    <row r="9217" spans="1:10" x14ac:dyDescent="0.25">
      <c r="A9217" s="42">
        <v>46275</v>
      </c>
      <c r="B9217">
        <v>9</v>
      </c>
      <c r="C9217" t="s">
        <v>964</v>
      </c>
      <c r="D9217" t="s">
        <v>967</v>
      </c>
      <c r="E9217">
        <v>301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25">
      <c r="A9218" s="42">
        <v>46267</v>
      </c>
      <c r="B9218">
        <v>9</v>
      </c>
      <c r="C9218" t="s">
        <v>1098</v>
      </c>
      <c r="D9218" t="s">
        <v>970</v>
      </c>
      <c r="E9218">
        <v>1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25">
      <c r="A9219" s="42">
        <v>46267</v>
      </c>
      <c r="B9219">
        <v>9</v>
      </c>
      <c r="C9219" t="s">
        <v>978</v>
      </c>
      <c r="D9219" t="s">
        <v>975</v>
      </c>
      <c r="E9219">
        <v>2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25">
      <c r="A9220" s="42">
        <v>46269</v>
      </c>
      <c r="B9220">
        <v>11</v>
      </c>
      <c r="C9220" t="s">
        <v>986</v>
      </c>
      <c r="D9220" t="s">
        <v>640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</row>
    <row r="9221" spans="1:10" x14ac:dyDescent="0.25">
      <c r="A9221" s="42">
        <v>46268</v>
      </c>
      <c r="B9221">
        <v>12</v>
      </c>
      <c r="C9221" t="s">
        <v>978</v>
      </c>
      <c r="D9221" t="s">
        <v>967</v>
      </c>
      <c r="E9221">
        <v>14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25">
      <c r="A9222" s="42">
        <v>46266</v>
      </c>
      <c r="B9222">
        <v>11</v>
      </c>
      <c r="C9222" t="s">
        <v>966</v>
      </c>
      <c r="D9222" t="s">
        <v>976</v>
      </c>
      <c r="E9222">
        <v>1371</v>
      </c>
      <c r="F9222">
        <v>0</v>
      </c>
      <c r="G9222">
        <v>0</v>
      </c>
      <c r="H9222">
        <v>0</v>
      </c>
      <c r="I9222">
        <v>0</v>
      </c>
      <c r="J9222">
        <v>0</v>
      </c>
    </row>
    <row r="9223" spans="1:10" x14ac:dyDescent="0.25">
      <c r="A9223" s="42">
        <v>46274</v>
      </c>
      <c r="B9223">
        <v>16</v>
      </c>
      <c r="C9223" t="s">
        <v>958</v>
      </c>
      <c r="D9223" t="s">
        <v>979</v>
      </c>
      <c r="E9223">
        <v>33</v>
      </c>
      <c r="F9223">
        <v>0</v>
      </c>
      <c r="G9223">
        <v>0</v>
      </c>
      <c r="H9223">
        <v>0</v>
      </c>
      <c r="I9223">
        <v>0</v>
      </c>
      <c r="J9223">
        <v>0</v>
      </c>
    </row>
    <row r="9224" spans="1:10" x14ac:dyDescent="0.25">
      <c r="A9224" s="42">
        <v>46273</v>
      </c>
      <c r="B9224">
        <v>15</v>
      </c>
      <c r="C9224" t="s">
        <v>986</v>
      </c>
      <c r="D9224" t="s">
        <v>967</v>
      </c>
      <c r="E9224">
        <v>405</v>
      </c>
      <c r="F9224">
        <v>0</v>
      </c>
      <c r="G9224">
        <v>0</v>
      </c>
      <c r="H9224">
        <v>0</v>
      </c>
      <c r="I9224">
        <v>0</v>
      </c>
      <c r="J9224">
        <v>0</v>
      </c>
    </row>
    <row r="9225" spans="1:10" x14ac:dyDescent="0.25">
      <c r="A9225" s="42">
        <v>46267</v>
      </c>
      <c r="B9225">
        <v>8</v>
      </c>
      <c r="C9225" t="s">
        <v>964</v>
      </c>
      <c r="D9225" t="s">
        <v>970</v>
      </c>
      <c r="E9225">
        <v>5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25">
      <c r="A9226" s="42">
        <v>46267</v>
      </c>
      <c r="B9226">
        <v>10</v>
      </c>
      <c r="C9226" t="s">
        <v>958</v>
      </c>
      <c r="D9226" t="s">
        <v>640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</row>
    <row r="9227" spans="1:10" x14ac:dyDescent="0.25">
      <c r="A9227" s="42">
        <v>46273</v>
      </c>
      <c r="B9227">
        <v>15</v>
      </c>
      <c r="C9227" t="s">
        <v>962</v>
      </c>
      <c r="D9227" t="s">
        <v>976</v>
      </c>
      <c r="E9227">
        <v>710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25">
      <c r="A9228" s="42">
        <v>46273</v>
      </c>
      <c r="B9228">
        <v>11</v>
      </c>
      <c r="C9228" t="s">
        <v>962</v>
      </c>
      <c r="D9228" t="s">
        <v>981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 x14ac:dyDescent="0.25">
      <c r="A9229" s="42">
        <v>46273</v>
      </c>
      <c r="B9229">
        <v>14</v>
      </c>
      <c r="C9229" t="s">
        <v>964</v>
      </c>
      <c r="D9229" t="s">
        <v>970</v>
      </c>
      <c r="E9229">
        <v>34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25">
      <c r="A9230" s="42">
        <v>46276</v>
      </c>
      <c r="B9230">
        <v>9</v>
      </c>
      <c r="C9230" t="s">
        <v>964</v>
      </c>
      <c r="D9230" t="s">
        <v>959</v>
      </c>
      <c r="E9230">
        <v>150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25">
      <c r="A9231" s="42">
        <v>46269</v>
      </c>
      <c r="B9231">
        <v>8</v>
      </c>
      <c r="C9231" t="s">
        <v>998</v>
      </c>
      <c r="D9231" t="s">
        <v>973</v>
      </c>
      <c r="E9231">
        <v>10</v>
      </c>
      <c r="F9231">
        <v>0</v>
      </c>
      <c r="G9231">
        <v>0</v>
      </c>
      <c r="H9231">
        <v>0</v>
      </c>
      <c r="I9231">
        <v>0</v>
      </c>
      <c r="J9231">
        <v>0</v>
      </c>
    </row>
    <row r="9232" spans="1:10" x14ac:dyDescent="0.25">
      <c r="A9232" s="42">
        <v>46267</v>
      </c>
      <c r="B9232">
        <v>9</v>
      </c>
      <c r="C9232" t="s">
        <v>966</v>
      </c>
      <c r="D9232" t="s">
        <v>961</v>
      </c>
      <c r="E9232">
        <v>7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25">
      <c r="A9233" s="42">
        <v>46275</v>
      </c>
      <c r="B9233">
        <v>15</v>
      </c>
      <c r="C9233" t="s">
        <v>960</v>
      </c>
      <c r="D9233" t="s">
        <v>959</v>
      </c>
      <c r="E9233">
        <v>42</v>
      </c>
      <c r="F9233">
        <v>0</v>
      </c>
      <c r="G9233">
        <v>0</v>
      </c>
      <c r="H9233">
        <v>0</v>
      </c>
      <c r="I9233">
        <v>0</v>
      </c>
      <c r="J9233">
        <v>0</v>
      </c>
    </row>
    <row r="9234" spans="1:10" x14ac:dyDescent="0.25">
      <c r="A9234" s="42">
        <v>46274</v>
      </c>
      <c r="B9234">
        <v>16</v>
      </c>
      <c r="C9234" t="s">
        <v>964</v>
      </c>
      <c r="D9234" t="s">
        <v>640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</row>
    <row r="9235" spans="1:10" x14ac:dyDescent="0.25">
      <c r="A9235" s="42">
        <v>46274</v>
      </c>
      <c r="B9235">
        <v>14</v>
      </c>
      <c r="C9235" t="s">
        <v>1000</v>
      </c>
      <c r="D9235" t="s">
        <v>965</v>
      </c>
      <c r="E9235">
        <v>2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25">
      <c r="A9236" s="42">
        <v>46276</v>
      </c>
      <c r="B9236">
        <v>11</v>
      </c>
      <c r="C9236" t="s">
        <v>972</v>
      </c>
      <c r="D9236" t="s">
        <v>963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25">
      <c r="A9237" s="42">
        <v>46268</v>
      </c>
      <c r="B9237">
        <v>8</v>
      </c>
      <c r="C9237" t="s">
        <v>1001</v>
      </c>
      <c r="D9237" t="s">
        <v>982</v>
      </c>
      <c r="E9237">
        <v>21</v>
      </c>
      <c r="F9237">
        <v>0</v>
      </c>
      <c r="G9237">
        <v>0</v>
      </c>
      <c r="H9237">
        <v>0</v>
      </c>
      <c r="I9237">
        <v>0</v>
      </c>
      <c r="J9237">
        <v>0</v>
      </c>
    </row>
    <row r="9238" spans="1:10" x14ac:dyDescent="0.25">
      <c r="A9238" s="42">
        <v>46275</v>
      </c>
      <c r="B9238">
        <v>9</v>
      </c>
      <c r="C9238" t="s">
        <v>964</v>
      </c>
      <c r="D9238" t="s">
        <v>965</v>
      </c>
      <c r="E9238">
        <v>142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25">
      <c r="A9239" s="42">
        <v>46269</v>
      </c>
      <c r="B9239">
        <v>8</v>
      </c>
      <c r="C9239" t="s">
        <v>978</v>
      </c>
      <c r="D9239" t="s">
        <v>976</v>
      </c>
      <c r="E9239">
        <v>248</v>
      </c>
      <c r="F9239">
        <v>0</v>
      </c>
      <c r="G9239">
        <v>0</v>
      </c>
      <c r="H9239">
        <v>0</v>
      </c>
      <c r="I9239">
        <v>0</v>
      </c>
      <c r="J9239">
        <v>0</v>
      </c>
    </row>
    <row r="9240" spans="1:10" x14ac:dyDescent="0.25">
      <c r="A9240" s="42">
        <v>46267</v>
      </c>
      <c r="B9240">
        <v>8</v>
      </c>
      <c r="C9240" t="s">
        <v>986</v>
      </c>
      <c r="D9240" t="s">
        <v>3</v>
      </c>
      <c r="E9240">
        <v>23</v>
      </c>
      <c r="F9240">
        <v>23</v>
      </c>
      <c r="G9240">
        <v>16</v>
      </c>
      <c r="H9240">
        <v>2</v>
      </c>
      <c r="I9240">
        <v>0</v>
      </c>
      <c r="J9240">
        <v>0</v>
      </c>
    </row>
    <row r="9241" spans="1:10" x14ac:dyDescent="0.25">
      <c r="A9241" s="42">
        <v>46268</v>
      </c>
      <c r="B9241">
        <v>15</v>
      </c>
      <c r="C9241" t="s">
        <v>1098</v>
      </c>
      <c r="D9241" t="s">
        <v>967</v>
      </c>
      <c r="E9241">
        <v>40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25">
      <c r="A9242" s="42">
        <v>46275</v>
      </c>
      <c r="B9242">
        <v>14</v>
      </c>
      <c r="C9242" t="s">
        <v>972</v>
      </c>
      <c r="D9242" t="s">
        <v>975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</row>
    <row r="9243" spans="1:10" x14ac:dyDescent="0.25">
      <c r="A9243" s="42">
        <v>46268</v>
      </c>
      <c r="B9243">
        <v>8</v>
      </c>
      <c r="C9243" t="s">
        <v>958</v>
      </c>
      <c r="D9243" t="s">
        <v>976</v>
      </c>
      <c r="E9243">
        <v>396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25">
      <c r="A9244" s="42">
        <v>46273</v>
      </c>
      <c r="B9244">
        <v>16</v>
      </c>
      <c r="C9244" t="s">
        <v>978</v>
      </c>
      <c r="D9244" t="s">
        <v>961</v>
      </c>
      <c r="E9244">
        <v>2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25">
      <c r="A9245" s="42">
        <v>46273</v>
      </c>
      <c r="B9245">
        <v>8</v>
      </c>
      <c r="C9245" t="s">
        <v>964</v>
      </c>
      <c r="D9245" t="s">
        <v>3</v>
      </c>
      <c r="E9245">
        <v>31</v>
      </c>
      <c r="F9245">
        <v>31</v>
      </c>
      <c r="G9245">
        <v>18</v>
      </c>
      <c r="H9245">
        <v>8</v>
      </c>
      <c r="I9245">
        <v>0</v>
      </c>
      <c r="J9245">
        <v>0</v>
      </c>
    </row>
    <row r="9246" spans="1:10" x14ac:dyDescent="0.25">
      <c r="A9246" s="42">
        <v>46274</v>
      </c>
      <c r="B9246">
        <v>16</v>
      </c>
      <c r="C9246" t="s">
        <v>966</v>
      </c>
      <c r="D9246" t="s">
        <v>970</v>
      </c>
      <c r="E9246">
        <v>17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25">
      <c r="A9247" s="42">
        <v>46266</v>
      </c>
      <c r="B9247">
        <v>11</v>
      </c>
      <c r="C9247" t="s">
        <v>1085</v>
      </c>
      <c r="D9247" t="s">
        <v>976</v>
      </c>
      <c r="E9247">
        <v>81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25">
      <c r="A9248" s="42">
        <v>46267</v>
      </c>
      <c r="B9248">
        <v>15</v>
      </c>
      <c r="C9248" t="s">
        <v>986</v>
      </c>
      <c r="D9248" t="s">
        <v>982</v>
      </c>
      <c r="E9248">
        <v>493</v>
      </c>
      <c r="F9248">
        <v>0</v>
      </c>
      <c r="G9248">
        <v>0</v>
      </c>
      <c r="H9248">
        <v>0</v>
      </c>
      <c r="I9248">
        <v>0</v>
      </c>
      <c r="J9248">
        <v>0</v>
      </c>
    </row>
    <row r="9249" spans="1:10" x14ac:dyDescent="0.25">
      <c r="A9249" s="42">
        <v>46273</v>
      </c>
      <c r="B9249">
        <v>8</v>
      </c>
      <c r="C9249" t="s">
        <v>966</v>
      </c>
      <c r="D9249" t="s">
        <v>973</v>
      </c>
      <c r="E9249">
        <v>9</v>
      </c>
      <c r="F9249">
        <v>0</v>
      </c>
      <c r="G9249">
        <v>0</v>
      </c>
      <c r="H9249">
        <v>0</v>
      </c>
      <c r="I9249">
        <v>0</v>
      </c>
      <c r="J9249">
        <v>0</v>
      </c>
    </row>
    <row r="9250" spans="1:10" x14ac:dyDescent="0.25">
      <c r="A9250" s="42">
        <v>46274</v>
      </c>
      <c r="B9250">
        <v>14</v>
      </c>
      <c r="C9250" t="s">
        <v>1015</v>
      </c>
      <c r="D9250" t="s">
        <v>961</v>
      </c>
      <c r="E9250">
        <v>13</v>
      </c>
      <c r="F9250">
        <v>0</v>
      </c>
      <c r="G9250">
        <v>0</v>
      </c>
      <c r="H9250">
        <v>0</v>
      </c>
      <c r="I9250">
        <v>0</v>
      </c>
      <c r="J9250">
        <v>0</v>
      </c>
    </row>
    <row r="9251" spans="1:10" x14ac:dyDescent="0.25">
      <c r="A9251" s="42">
        <v>46267</v>
      </c>
      <c r="B9251">
        <v>12</v>
      </c>
      <c r="C9251" t="s">
        <v>960</v>
      </c>
      <c r="D9251" t="s">
        <v>977</v>
      </c>
      <c r="E9251">
        <v>5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25">
      <c r="A9252" s="42">
        <v>46269</v>
      </c>
      <c r="B9252">
        <v>9</v>
      </c>
      <c r="C9252" t="s">
        <v>964</v>
      </c>
      <c r="D9252" t="s">
        <v>980</v>
      </c>
      <c r="E9252">
        <v>7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 x14ac:dyDescent="0.25">
      <c r="A9253" s="42">
        <v>46266</v>
      </c>
      <c r="B9253">
        <v>10</v>
      </c>
      <c r="C9253" t="s">
        <v>999</v>
      </c>
      <c r="D9253" t="s">
        <v>959</v>
      </c>
      <c r="E9253">
        <v>33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25">
      <c r="A9254" s="42">
        <v>46266</v>
      </c>
      <c r="B9254">
        <v>9</v>
      </c>
      <c r="C9254" t="s">
        <v>978</v>
      </c>
      <c r="D9254" t="s">
        <v>969</v>
      </c>
      <c r="E9254">
        <v>1</v>
      </c>
      <c r="F9254">
        <v>1</v>
      </c>
      <c r="G9254">
        <v>0</v>
      </c>
      <c r="H9254">
        <v>0</v>
      </c>
      <c r="I9254">
        <v>0</v>
      </c>
      <c r="J9254">
        <v>0</v>
      </c>
    </row>
    <row r="9255" spans="1:10" x14ac:dyDescent="0.25">
      <c r="A9255" s="42">
        <v>46266</v>
      </c>
      <c r="B9255">
        <v>12</v>
      </c>
      <c r="C9255" t="s">
        <v>1085</v>
      </c>
      <c r="D9255" t="s">
        <v>977</v>
      </c>
      <c r="E9255">
        <v>2</v>
      </c>
      <c r="F9255">
        <v>0</v>
      </c>
      <c r="G9255">
        <v>0</v>
      </c>
      <c r="H9255">
        <v>0</v>
      </c>
      <c r="I9255">
        <v>0</v>
      </c>
      <c r="J9255">
        <v>0</v>
      </c>
    </row>
    <row r="9256" spans="1:10" x14ac:dyDescent="0.25">
      <c r="A9256" s="42">
        <v>46266</v>
      </c>
      <c r="B9256">
        <v>8</v>
      </c>
      <c r="C9256" t="s">
        <v>998</v>
      </c>
      <c r="D9256" t="s">
        <v>640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25">
      <c r="A9257" s="42">
        <v>46273</v>
      </c>
      <c r="B9257">
        <v>10</v>
      </c>
      <c r="C9257" t="s">
        <v>978</v>
      </c>
      <c r="D9257" t="s">
        <v>963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25">
      <c r="A9258" s="42">
        <v>46276</v>
      </c>
      <c r="B9258">
        <v>9</v>
      </c>
      <c r="C9258" t="s">
        <v>968</v>
      </c>
      <c r="D9258" t="s">
        <v>976</v>
      </c>
      <c r="E9258">
        <v>937</v>
      </c>
      <c r="F9258">
        <v>0</v>
      </c>
      <c r="G9258">
        <v>0</v>
      </c>
      <c r="H9258">
        <v>0</v>
      </c>
      <c r="I9258">
        <v>0</v>
      </c>
      <c r="J9258">
        <v>0</v>
      </c>
    </row>
    <row r="9259" spans="1:10" x14ac:dyDescent="0.25">
      <c r="A9259" s="42">
        <v>46269</v>
      </c>
      <c r="B9259">
        <v>13</v>
      </c>
      <c r="C9259" t="s">
        <v>962</v>
      </c>
      <c r="D9259" t="s">
        <v>970</v>
      </c>
      <c r="E9259">
        <v>7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 x14ac:dyDescent="0.25">
      <c r="A9260" s="42">
        <v>46266</v>
      </c>
      <c r="B9260">
        <v>8</v>
      </c>
      <c r="C9260" t="s">
        <v>966</v>
      </c>
      <c r="D9260" t="s">
        <v>981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</row>
    <row r="9261" spans="1:10" x14ac:dyDescent="0.25">
      <c r="A9261" s="42">
        <v>46274</v>
      </c>
      <c r="B9261">
        <v>13</v>
      </c>
      <c r="C9261" t="s">
        <v>962</v>
      </c>
      <c r="D9261" t="s">
        <v>973</v>
      </c>
      <c r="E9261">
        <v>182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 x14ac:dyDescent="0.25">
      <c r="A9262" s="42">
        <v>46267</v>
      </c>
      <c r="B9262">
        <v>14</v>
      </c>
      <c r="C9262" t="s">
        <v>1085</v>
      </c>
      <c r="D9262" t="s">
        <v>965</v>
      </c>
      <c r="E9262">
        <v>11</v>
      </c>
      <c r="F9262">
        <v>0</v>
      </c>
      <c r="G9262">
        <v>0</v>
      </c>
      <c r="H9262">
        <v>0</v>
      </c>
      <c r="I9262">
        <v>0</v>
      </c>
      <c r="J9262">
        <v>0</v>
      </c>
    </row>
    <row r="9263" spans="1:10" x14ac:dyDescent="0.25">
      <c r="A9263" s="42">
        <v>46267</v>
      </c>
      <c r="B9263">
        <v>10</v>
      </c>
      <c r="C9263" t="s">
        <v>1001</v>
      </c>
      <c r="D9263" t="s">
        <v>970</v>
      </c>
      <c r="E9263">
        <v>1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 x14ac:dyDescent="0.25">
      <c r="A9264" s="42">
        <v>46273</v>
      </c>
      <c r="B9264">
        <v>15</v>
      </c>
      <c r="C9264" t="s">
        <v>986</v>
      </c>
      <c r="D9264" t="s">
        <v>640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</row>
    <row r="9265" spans="1:10" x14ac:dyDescent="0.25">
      <c r="A9265" s="42">
        <v>46267</v>
      </c>
      <c r="B9265">
        <v>12</v>
      </c>
      <c r="C9265" t="s">
        <v>960</v>
      </c>
      <c r="D9265" t="s">
        <v>969</v>
      </c>
      <c r="E9265">
        <v>3</v>
      </c>
      <c r="F9265">
        <v>3</v>
      </c>
      <c r="G9265">
        <v>0</v>
      </c>
      <c r="H9265">
        <v>0</v>
      </c>
      <c r="I9265">
        <v>0</v>
      </c>
      <c r="J9265">
        <v>0</v>
      </c>
    </row>
    <row r="9266" spans="1:10" x14ac:dyDescent="0.25">
      <c r="A9266" s="42">
        <v>46267</v>
      </c>
      <c r="B9266">
        <v>8</v>
      </c>
      <c r="C9266" t="s">
        <v>978</v>
      </c>
      <c r="D9266" t="s">
        <v>977</v>
      </c>
      <c r="E9266">
        <v>3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25">
      <c r="A9267" s="42">
        <v>46273</v>
      </c>
      <c r="B9267">
        <v>10</v>
      </c>
      <c r="C9267" t="s">
        <v>998</v>
      </c>
      <c r="D9267" t="s">
        <v>3</v>
      </c>
      <c r="E9267">
        <v>65</v>
      </c>
      <c r="F9267">
        <v>65</v>
      </c>
      <c r="G9267">
        <v>56</v>
      </c>
      <c r="H9267">
        <v>6</v>
      </c>
      <c r="I9267">
        <v>3</v>
      </c>
      <c r="J9267">
        <v>0</v>
      </c>
    </row>
    <row r="9268" spans="1:10" x14ac:dyDescent="0.25">
      <c r="A9268" s="42">
        <v>46273</v>
      </c>
      <c r="B9268">
        <v>16</v>
      </c>
      <c r="C9268" t="s">
        <v>1098</v>
      </c>
      <c r="D9268" t="s">
        <v>973</v>
      </c>
      <c r="E9268">
        <v>22</v>
      </c>
      <c r="F9268">
        <v>0</v>
      </c>
      <c r="G9268">
        <v>0</v>
      </c>
      <c r="H9268">
        <v>0</v>
      </c>
      <c r="I9268">
        <v>0</v>
      </c>
      <c r="J9268">
        <v>0</v>
      </c>
    </row>
    <row r="9269" spans="1:10" x14ac:dyDescent="0.25">
      <c r="A9269" s="42">
        <v>46275</v>
      </c>
      <c r="B9269">
        <v>8</v>
      </c>
      <c r="C9269" t="s">
        <v>966</v>
      </c>
      <c r="D9269" t="s">
        <v>965</v>
      </c>
      <c r="E9269">
        <v>21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 x14ac:dyDescent="0.25">
      <c r="A9270" s="42">
        <v>46274</v>
      </c>
      <c r="B9270">
        <v>12</v>
      </c>
      <c r="C9270" t="s">
        <v>986</v>
      </c>
      <c r="D9270" t="s">
        <v>975</v>
      </c>
      <c r="E9270">
        <v>1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 x14ac:dyDescent="0.25">
      <c r="A9271" s="42">
        <v>46268</v>
      </c>
      <c r="B9271">
        <v>9</v>
      </c>
      <c r="C9271" t="s">
        <v>986</v>
      </c>
      <c r="D9271" t="s">
        <v>977</v>
      </c>
      <c r="E9271">
        <v>3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 x14ac:dyDescent="0.25">
      <c r="A9272" s="42">
        <v>46269</v>
      </c>
      <c r="B9272">
        <v>16</v>
      </c>
      <c r="C9272" t="s">
        <v>966</v>
      </c>
      <c r="D9272" t="s">
        <v>3</v>
      </c>
      <c r="E9272">
        <v>17</v>
      </c>
      <c r="F9272">
        <v>17</v>
      </c>
      <c r="G9272">
        <v>14</v>
      </c>
      <c r="H9272">
        <v>2</v>
      </c>
      <c r="I9272">
        <v>0</v>
      </c>
      <c r="J9272">
        <v>0</v>
      </c>
    </row>
    <row r="9273" spans="1:10" x14ac:dyDescent="0.25">
      <c r="A9273" s="42">
        <v>46268</v>
      </c>
      <c r="B9273">
        <v>11</v>
      </c>
      <c r="C9273" t="s">
        <v>966</v>
      </c>
      <c r="D9273" t="s">
        <v>963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 x14ac:dyDescent="0.25">
      <c r="A9274" s="42">
        <v>46273</v>
      </c>
      <c r="B9274">
        <v>11</v>
      </c>
      <c r="C9274" t="s">
        <v>962</v>
      </c>
      <c r="D9274" t="s">
        <v>640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 x14ac:dyDescent="0.25">
      <c r="A9275" s="42">
        <v>46276</v>
      </c>
      <c r="B9275">
        <v>16</v>
      </c>
      <c r="C9275" t="s">
        <v>978</v>
      </c>
      <c r="D9275" t="s">
        <v>973</v>
      </c>
      <c r="E9275">
        <v>577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 x14ac:dyDescent="0.25">
      <c r="A9276" s="42">
        <v>46273</v>
      </c>
      <c r="B9276">
        <v>16</v>
      </c>
      <c r="C9276" t="s">
        <v>960</v>
      </c>
      <c r="D9276" t="s">
        <v>982</v>
      </c>
      <c r="E9276">
        <v>70</v>
      </c>
      <c r="F9276">
        <v>0</v>
      </c>
      <c r="G9276">
        <v>0</v>
      </c>
      <c r="H9276">
        <v>0</v>
      </c>
      <c r="I9276">
        <v>0</v>
      </c>
      <c r="J9276">
        <v>0</v>
      </c>
    </row>
    <row r="9277" spans="1:10" x14ac:dyDescent="0.25">
      <c r="A9277" s="42">
        <v>46276</v>
      </c>
      <c r="B9277">
        <v>10</v>
      </c>
      <c r="C9277" t="s">
        <v>968</v>
      </c>
      <c r="D9277" t="s">
        <v>3</v>
      </c>
      <c r="E9277">
        <v>6</v>
      </c>
      <c r="F9277">
        <v>6</v>
      </c>
      <c r="G9277">
        <v>6</v>
      </c>
      <c r="H9277">
        <v>0</v>
      </c>
      <c r="I9277">
        <v>0</v>
      </c>
      <c r="J9277">
        <v>0</v>
      </c>
    </row>
    <row r="9278" spans="1:10" x14ac:dyDescent="0.25">
      <c r="A9278" s="42">
        <v>46267</v>
      </c>
      <c r="B9278">
        <v>12</v>
      </c>
      <c r="C9278" t="s">
        <v>999</v>
      </c>
      <c r="D9278" t="s">
        <v>982</v>
      </c>
      <c r="E9278">
        <v>106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25">
      <c r="A9279" s="42">
        <v>46274</v>
      </c>
      <c r="B9279">
        <v>16</v>
      </c>
      <c r="C9279" t="s">
        <v>986</v>
      </c>
      <c r="D9279" t="s">
        <v>980</v>
      </c>
      <c r="E9279">
        <v>5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 x14ac:dyDescent="0.25">
      <c r="A9280" s="42">
        <v>46267</v>
      </c>
      <c r="B9280">
        <v>11</v>
      </c>
      <c r="C9280" t="s">
        <v>1000</v>
      </c>
      <c r="D9280" t="s">
        <v>982</v>
      </c>
      <c r="E9280">
        <v>254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 x14ac:dyDescent="0.25">
      <c r="A9281" s="42">
        <v>46269</v>
      </c>
      <c r="B9281">
        <v>8</v>
      </c>
      <c r="C9281" t="s">
        <v>958</v>
      </c>
      <c r="D9281" t="s">
        <v>982</v>
      </c>
      <c r="E9281">
        <v>455</v>
      </c>
      <c r="F9281">
        <v>0</v>
      </c>
      <c r="G9281">
        <v>0</v>
      </c>
      <c r="H9281">
        <v>0</v>
      </c>
      <c r="I9281">
        <v>0</v>
      </c>
      <c r="J9281">
        <v>0</v>
      </c>
    </row>
    <row r="9282" spans="1:10" x14ac:dyDescent="0.25">
      <c r="A9282" s="42">
        <v>46274</v>
      </c>
      <c r="B9282">
        <v>11</v>
      </c>
      <c r="C9282" t="s">
        <v>960</v>
      </c>
      <c r="D9282" t="s">
        <v>976</v>
      </c>
      <c r="E9282">
        <v>164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25">
      <c r="A9283" s="42">
        <v>46275</v>
      </c>
      <c r="B9283">
        <v>9</v>
      </c>
      <c r="C9283" t="s">
        <v>964</v>
      </c>
      <c r="D9283" t="s">
        <v>959</v>
      </c>
      <c r="E9283">
        <v>139</v>
      </c>
      <c r="F9283">
        <v>0</v>
      </c>
      <c r="G9283">
        <v>0</v>
      </c>
      <c r="H9283">
        <v>0</v>
      </c>
      <c r="I9283">
        <v>0</v>
      </c>
      <c r="J9283">
        <v>0</v>
      </c>
    </row>
    <row r="9284" spans="1:10" x14ac:dyDescent="0.25">
      <c r="A9284" s="42">
        <v>46273</v>
      </c>
      <c r="B9284">
        <v>10</v>
      </c>
      <c r="C9284" t="s">
        <v>986</v>
      </c>
      <c r="D9284" t="s">
        <v>980</v>
      </c>
      <c r="E9284">
        <v>1</v>
      </c>
      <c r="F9284">
        <v>0</v>
      </c>
      <c r="G9284">
        <v>0</v>
      </c>
      <c r="H9284">
        <v>0</v>
      </c>
      <c r="I9284">
        <v>0</v>
      </c>
      <c r="J9284">
        <v>0</v>
      </c>
    </row>
    <row r="9285" spans="1:10" x14ac:dyDescent="0.25">
      <c r="A9285" s="42">
        <v>46266</v>
      </c>
      <c r="B9285">
        <v>13</v>
      </c>
      <c r="C9285" t="s">
        <v>966</v>
      </c>
      <c r="D9285" t="s">
        <v>3</v>
      </c>
      <c r="E9285">
        <v>2</v>
      </c>
      <c r="F9285">
        <v>2</v>
      </c>
      <c r="G9285">
        <v>2</v>
      </c>
      <c r="H9285">
        <v>0</v>
      </c>
      <c r="I9285">
        <v>0</v>
      </c>
      <c r="J9285">
        <v>0</v>
      </c>
    </row>
    <row r="9286" spans="1:10" x14ac:dyDescent="0.25">
      <c r="A9286" s="42">
        <v>46273</v>
      </c>
      <c r="B9286">
        <v>9</v>
      </c>
      <c r="C9286" t="s">
        <v>978</v>
      </c>
      <c r="D9286" t="s">
        <v>965</v>
      </c>
      <c r="E9286">
        <v>51</v>
      </c>
      <c r="F9286">
        <v>0</v>
      </c>
      <c r="G9286">
        <v>0</v>
      </c>
      <c r="H9286">
        <v>0</v>
      </c>
      <c r="I9286">
        <v>0</v>
      </c>
      <c r="J9286">
        <v>0</v>
      </c>
    </row>
    <row r="9287" spans="1:10" x14ac:dyDescent="0.25">
      <c r="A9287" s="42">
        <v>46275</v>
      </c>
      <c r="B9287">
        <v>11</v>
      </c>
      <c r="C9287" t="s">
        <v>972</v>
      </c>
      <c r="D9287" t="s">
        <v>982</v>
      </c>
      <c r="E9287">
        <v>81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25">
      <c r="A9288" s="42">
        <v>46274</v>
      </c>
      <c r="B9288">
        <v>9</v>
      </c>
      <c r="C9288" t="s">
        <v>960</v>
      </c>
      <c r="D9288" t="s">
        <v>973</v>
      </c>
      <c r="E9288">
        <v>187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25">
      <c r="A9289" s="42">
        <v>46266</v>
      </c>
      <c r="B9289">
        <v>9</v>
      </c>
      <c r="C9289" t="s">
        <v>1098</v>
      </c>
      <c r="D9289" t="s">
        <v>965</v>
      </c>
      <c r="E9289">
        <v>50</v>
      </c>
      <c r="F9289">
        <v>0</v>
      </c>
      <c r="G9289">
        <v>0</v>
      </c>
      <c r="H9289">
        <v>0</v>
      </c>
      <c r="I9289">
        <v>0</v>
      </c>
      <c r="J9289">
        <v>0</v>
      </c>
    </row>
    <row r="9290" spans="1:10" x14ac:dyDescent="0.25">
      <c r="A9290" s="42">
        <v>46268</v>
      </c>
      <c r="B9290">
        <v>8</v>
      </c>
      <c r="C9290" t="s">
        <v>962</v>
      </c>
      <c r="D9290" t="s">
        <v>973</v>
      </c>
      <c r="E9290">
        <v>80</v>
      </c>
      <c r="F9290">
        <v>0</v>
      </c>
      <c r="G9290">
        <v>0</v>
      </c>
      <c r="H9290">
        <v>0</v>
      </c>
      <c r="I9290">
        <v>0</v>
      </c>
      <c r="J9290">
        <v>0</v>
      </c>
    </row>
    <row r="9291" spans="1:10" x14ac:dyDescent="0.25">
      <c r="A9291" s="42">
        <v>46274</v>
      </c>
      <c r="B9291">
        <v>12</v>
      </c>
      <c r="C9291" t="s">
        <v>1098</v>
      </c>
      <c r="D9291" t="s">
        <v>640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 x14ac:dyDescent="0.25">
      <c r="A9292" s="42">
        <v>46275</v>
      </c>
      <c r="B9292">
        <v>13</v>
      </c>
      <c r="C9292" t="s">
        <v>1015</v>
      </c>
      <c r="D9292" t="s">
        <v>3</v>
      </c>
      <c r="E9292">
        <v>17</v>
      </c>
      <c r="F9292">
        <v>17</v>
      </c>
      <c r="G9292">
        <v>10</v>
      </c>
      <c r="H9292">
        <v>4</v>
      </c>
      <c r="I9292">
        <v>0</v>
      </c>
      <c r="J9292">
        <v>0</v>
      </c>
    </row>
    <row r="9293" spans="1:10" x14ac:dyDescent="0.25">
      <c r="A9293" s="42">
        <v>46274</v>
      </c>
      <c r="B9293">
        <v>12</v>
      </c>
      <c r="C9293" t="s">
        <v>960</v>
      </c>
      <c r="D9293" t="s">
        <v>979</v>
      </c>
      <c r="E9293">
        <v>5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25">
      <c r="A9294" s="42">
        <v>46274</v>
      </c>
      <c r="B9294">
        <v>8</v>
      </c>
      <c r="C9294" t="s">
        <v>966</v>
      </c>
      <c r="D9294" t="s">
        <v>959</v>
      </c>
      <c r="E9294">
        <v>20</v>
      </c>
      <c r="F9294">
        <v>0</v>
      </c>
      <c r="G9294">
        <v>0</v>
      </c>
      <c r="H9294">
        <v>0</v>
      </c>
      <c r="I9294">
        <v>0</v>
      </c>
      <c r="J9294">
        <v>0</v>
      </c>
    </row>
    <row r="9295" spans="1:10" x14ac:dyDescent="0.25">
      <c r="A9295" s="42">
        <v>46268</v>
      </c>
      <c r="B9295">
        <v>12</v>
      </c>
      <c r="C9295" t="s">
        <v>966</v>
      </c>
      <c r="D9295" t="s">
        <v>977</v>
      </c>
      <c r="E9295">
        <v>7</v>
      </c>
      <c r="F9295">
        <v>0</v>
      </c>
      <c r="G9295">
        <v>0</v>
      </c>
      <c r="H9295">
        <v>0</v>
      </c>
      <c r="I9295">
        <v>0</v>
      </c>
      <c r="J9295">
        <v>0</v>
      </c>
    </row>
    <row r="9296" spans="1:10" x14ac:dyDescent="0.25">
      <c r="A9296" s="42">
        <v>46268</v>
      </c>
      <c r="B9296">
        <v>8</v>
      </c>
      <c r="C9296" t="s">
        <v>999</v>
      </c>
      <c r="D9296" t="s">
        <v>973</v>
      </c>
      <c r="E9296">
        <v>72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25">
      <c r="A9297" s="42">
        <v>46268</v>
      </c>
      <c r="B9297">
        <v>8</v>
      </c>
      <c r="C9297" t="s">
        <v>1001</v>
      </c>
      <c r="D9297" t="s">
        <v>980</v>
      </c>
      <c r="E9297">
        <v>2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25">
      <c r="A9298" s="42">
        <v>46266</v>
      </c>
      <c r="B9298">
        <v>15</v>
      </c>
      <c r="C9298" t="s">
        <v>964</v>
      </c>
      <c r="D9298" t="s">
        <v>977</v>
      </c>
      <c r="E9298">
        <v>9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25">
      <c r="A9299" s="42">
        <v>46266</v>
      </c>
      <c r="B9299">
        <v>11</v>
      </c>
      <c r="C9299" t="s">
        <v>1015</v>
      </c>
      <c r="D9299" t="s">
        <v>961</v>
      </c>
      <c r="E9299">
        <v>2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25">
      <c r="A9300" s="42">
        <v>46269</v>
      </c>
      <c r="B9300">
        <v>8</v>
      </c>
      <c r="C9300" t="s">
        <v>972</v>
      </c>
      <c r="D9300" t="s">
        <v>3</v>
      </c>
      <c r="E9300">
        <v>14</v>
      </c>
      <c r="F9300">
        <v>14</v>
      </c>
      <c r="G9300">
        <v>8</v>
      </c>
      <c r="H9300">
        <v>6</v>
      </c>
      <c r="I9300">
        <v>1</v>
      </c>
      <c r="J9300">
        <v>0</v>
      </c>
    </row>
    <row r="9301" spans="1:10" x14ac:dyDescent="0.25">
      <c r="A9301" s="42">
        <v>46266</v>
      </c>
      <c r="B9301">
        <v>8</v>
      </c>
      <c r="C9301" t="s">
        <v>958</v>
      </c>
      <c r="D9301" t="s">
        <v>982</v>
      </c>
      <c r="E9301">
        <v>162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25">
      <c r="A9302" s="42">
        <v>46267</v>
      </c>
      <c r="B9302">
        <v>14</v>
      </c>
      <c r="C9302" t="s">
        <v>958</v>
      </c>
      <c r="D9302" t="s">
        <v>965</v>
      </c>
      <c r="E9302">
        <v>53</v>
      </c>
      <c r="F9302">
        <v>0</v>
      </c>
      <c r="G9302">
        <v>0</v>
      </c>
      <c r="H9302">
        <v>0</v>
      </c>
      <c r="I9302">
        <v>0</v>
      </c>
      <c r="J9302">
        <v>0</v>
      </c>
    </row>
    <row r="9303" spans="1:10" x14ac:dyDescent="0.25">
      <c r="A9303" s="42">
        <v>46273</v>
      </c>
      <c r="B9303">
        <v>16</v>
      </c>
      <c r="C9303" t="s">
        <v>972</v>
      </c>
      <c r="D9303" t="s">
        <v>971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25">
      <c r="A9304" s="42">
        <v>46269</v>
      </c>
      <c r="B9304">
        <v>15</v>
      </c>
      <c r="C9304" t="s">
        <v>966</v>
      </c>
      <c r="D9304" t="s">
        <v>973</v>
      </c>
      <c r="E9304">
        <v>363</v>
      </c>
      <c r="F9304">
        <v>0</v>
      </c>
      <c r="G9304">
        <v>0</v>
      </c>
      <c r="H9304">
        <v>0</v>
      </c>
      <c r="I9304">
        <v>0</v>
      </c>
      <c r="J9304">
        <v>0</v>
      </c>
    </row>
    <row r="9305" spans="1:10" x14ac:dyDescent="0.25">
      <c r="A9305" s="42">
        <v>46275</v>
      </c>
      <c r="B9305">
        <v>12</v>
      </c>
      <c r="C9305" t="s">
        <v>962</v>
      </c>
      <c r="D9305" t="s">
        <v>965</v>
      </c>
      <c r="E9305">
        <v>38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25">
      <c r="A9306" s="42">
        <v>46268</v>
      </c>
      <c r="B9306">
        <v>16</v>
      </c>
      <c r="C9306" t="s">
        <v>966</v>
      </c>
      <c r="D9306" t="s">
        <v>980</v>
      </c>
      <c r="E9306">
        <v>8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25">
      <c r="A9307" s="42">
        <v>46269</v>
      </c>
      <c r="B9307">
        <v>16</v>
      </c>
      <c r="C9307" t="s">
        <v>1015</v>
      </c>
      <c r="D9307" t="s">
        <v>982</v>
      </c>
      <c r="E9307">
        <v>12</v>
      </c>
      <c r="F9307">
        <v>0</v>
      </c>
      <c r="G9307">
        <v>0</v>
      </c>
      <c r="H9307">
        <v>0</v>
      </c>
      <c r="I9307">
        <v>0</v>
      </c>
      <c r="J9307">
        <v>0</v>
      </c>
    </row>
    <row r="9308" spans="1:10" x14ac:dyDescent="0.25">
      <c r="A9308" s="42">
        <v>46269</v>
      </c>
      <c r="B9308">
        <v>16</v>
      </c>
      <c r="C9308" t="s">
        <v>958</v>
      </c>
      <c r="D9308" t="s">
        <v>974</v>
      </c>
      <c r="E9308">
        <v>1</v>
      </c>
      <c r="F9308">
        <v>0</v>
      </c>
      <c r="G9308">
        <v>0</v>
      </c>
      <c r="H9308">
        <v>0</v>
      </c>
      <c r="I9308">
        <v>0</v>
      </c>
      <c r="J9308">
        <v>0</v>
      </c>
    </row>
    <row r="9309" spans="1:10" x14ac:dyDescent="0.25">
      <c r="A9309" s="42">
        <v>46273</v>
      </c>
      <c r="B9309">
        <v>9</v>
      </c>
      <c r="C9309" t="s">
        <v>986</v>
      </c>
      <c r="D9309" t="s">
        <v>3</v>
      </c>
      <c r="E9309">
        <v>24</v>
      </c>
      <c r="F9309">
        <v>24</v>
      </c>
      <c r="G9309">
        <v>16</v>
      </c>
      <c r="H9309">
        <v>4</v>
      </c>
      <c r="I9309">
        <v>0</v>
      </c>
      <c r="J9309">
        <v>0</v>
      </c>
    </row>
    <row r="9310" spans="1:10" x14ac:dyDescent="0.25">
      <c r="A9310" s="42">
        <v>46269</v>
      </c>
      <c r="B9310">
        <v>8</v>
      </c>
      <c r="C9310" t="s">
        <v>972</v>
      </c>
      <c r="D9310" t="s">
        <v>969</v>
      </c>
      <c r="E9310">
        <v>1</v>
      </c>
      <c r="F9310">
        <v>1</v>
      </c>
      <c r="G9310">
        <v>0</v>
      </c>
      <c r="H9310">
        <v>0</v>
      </c>
      <c r="I9310">
        <v>0</v>
      </c>
      <c r="J9310">
        <v>0</v>
      </c>
    </row>
    <row r="9311" spans="1:10" x14ac:dyDescent="0.25">
      <c r="A9311" s="42">
        <v>46275</v>
      </c>
      <c r="B9311">
        <v>9</v>
      </c>
      <c r="C9311" t="s">
        <v>960</v>
      </c>
      <c r="D9311" t="s">
        <v>3</v>
      </c>
      <c r="E9311">
        <v>28</v>
      </c>
      <c r="F9311">
        <v>28</v>
      </c>
      <c r="G9311">
        <v>28</v>
      </c>
      <c r="H9311">
        <v>0</v>
      </c>
      <c r="I9311">
        <v>0</v>
      </c>
      <c r="J9311">
        <v>0</v>
      </c>
    </row>
    <row r="9312" spans="1:10" x14ac:dyDescent="0.25">
      <c r="A9312" s="42">
        <v>46268</v>
      </c>
      <c r="B9312">
        <v>11</v>
      </c>
      <c r="C9312" t="s">
        <v>958</v>
      </c>
      <c r="D9312" t="s">
        <v>979</v>
      </c>
      <c r="E9312">
        <v>2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25">
      <c r="A9313" s="42">
        <v>46274</v>
      </c>
      <c r="B9313">
        <v>16</v>
      </c>
      <c r="C9313" t="s">
        <v>962</v>
      </c>
      <c r="D9313" t="s">
        <v>980</v>
      </c>
      <c r="E9313">
        <v>32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25">
      <c r="A9314" s="42">
        <v>46276</v>
      </c>
      <c r="B9314">
        <v>14</v>
      </c>
      <c r="C9314" t="s">
        <v>986</v>
      </c>
      <c r="D9314" t="s">
        <v>3</v>
      </c>
      <c r="E9314">
        <v>43</v>
      </c>
      <c r="F9314">
        <v>43</v>
      </c>
      <c r="G9314">
        <v>30</v>
      </c>
      <c r="H9314">
        <v>10</v>
      </c>
      <c r="I9314">
        <v>0</v>
      </c>
      <c r="J9314">
        <v>0</v>
      </c>
    </row>
    <row r="9315" spans="1:10" x14ac:dyDescent="0.25">
      <c r="A9315" s="42">
        <v>46267</v>
      </c>
      <c r="B9315">
        <v>9</v>
      </c>
      <c r="C9315" t="s">
        <v>964</v>
      </c>
      <c r="D9315" t="s">
        <v>967</v>
      </c>
      <c r="E9315">
        <v>717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 x14ac:dyDescent="0.25">
      <c r="A9316" s="42">
        <v>46267</v>
      </c>
      <c r="B9316">
        <v>13</v>
      </c>
      <c r="C9316" t="s">
        <v>978</v>
      </c>
      <c r="D9316" t="s">
        <v>959</v>
      </c>
      <c r="E9316">
        <v>67</v>
      </c>
      <c r="F9316">
        <v>0</v>
      </c>
      <c r="G9316">
        <v>0</v>
      </c>
      <c r="H9316">
        <v>0</v>
      </c>
      <c r="I9316">
        <v>0</v>
      </c>
      <c r="J9316">
        <v>0</v>
      </c>
    </row>
    <row r="9317" spans="1:10" x14ac:dyDescent="0.25">
      <c r="A9317" s="42">
        <v>46267</v>
      </c>
      <c r="B9317">
        <v>10</v>
      </c>
      <c r="C9317" t="s">
        <v>1085</v>
      </c>
      <c r="D9317" t="s">
        <v>963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25">
      <c r="A9318" s="42">
        <v>46269</v>
      </c>
      <c r="B9318">
        <v>13</v>
      </c>
      <c r="C9318" t="s">
        <v>962</v>
      </c>
      <c r="D9318" t="s">
        <v>982</v>
      </c>
      <c r="E9318">
        <v>129</v>
      </c>
      <c r="F9318">
        <v>0</v>
      </c>
      <c r="G9318">
        <v>0</v>
      </c>
      <c r="H9318">
        <v>0</v>
      </c>
      <c r="I9318">
        <v>0</v>
      </c>
      <c r="J9318">
        <v>0</v>
      </c>
    </row>
    <row r="9319" spans="1:10" x14ac:dyDescent="0.25">
      <c r="A9319" s="42">
        <v>46276</v>
      </c>
      <c r="B9319">
        <v>14</v>
      </c>
      <c r="C9319" t="s">
        <v>1015</v>
      </c>
      <c r="D9319" t="s">
        <v>965</v>
      </c>
      <c r="E9319">
        <v>132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25">
      <c r="A9320" s="42">
        <v>46269</v>
      </c>
      <c r="B9320">
        <v>10</v>
      </c>
      <c r="C9320" t="s">
        <v>1098</v>
      </c>
      <c r="D9320" t="s">
        <v>965</v>
      </c>
      <c r="E9320">
        <v>13</v>
      </c>
      <c r="F9320">
        <v>0</v>
      </c>
      <c r="G9320">
        <v>0</v>
      </c>
      <c r="H9320">
        <v>0</v>
      </c>
      <c r="I9320">
        <v>0</v>
      </c>
      <c r="J9320">
        <v>0</v>
      </c>
    </row>
    <row r="9321" spans="1:10" x14ac:dyDescent="0.25">
      <c r="A9321" s="42">
        <v>46266</v>
      </c>
      <c r="B9321">
        <v>8</v>
      </c>
      <c r="C9321" t="s">
        <v>998</v>
      </c>
      <c r="D9321" t="s">
        <v>963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25">
      <c r="A9322" s="42">
        <v>46267</v>
      </c>
      <c r="B9322">
        <v>12</v>
      </c>
      <c r="C9322" t="s">
        <v>960</v>
      </c>
      <c r="D9322" t="s">
        <v>980</v>
      </c>
      <c r="E9322">
        <v>2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25">
      <c r="A9323" s="42">
        <v>46276</v>
      </c>
      <c r="B9323">
        <v>12</v>
      </c>
      <c r="C9323" t="s">
        <v>1098</v>
      </c>
      <c r="D9323" t="s">
        <v>975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25">
      <c r="A9324" s="42">
        <v>46269</v>
      </c>
      <c r="B9324">
        <v>12</v>
      </c>
      <c r="C9324" t="s">
        <v>1098</v>
      </c>
      <c r="D9324" t="s">
        <v>959</v>
      </c>
      <c r="E9324">
        <v>11</v>
      </c>
      <c r="F9324">
        <v>0</v>
      </c>
      <c r="G9324">
        <v>0</v>
      </c>
      <c r="H9324">
        <v>0</v>
      </c>
      <c r="I9324">
        <v>0</v>
      </c>
      <c r="J9324">
        <v>0</v>
      </c>
    </row>
    <row r="9325" spans="1:10" x14ac:dyDescent="0.25">
      <c r="A9325" s="42">
        <v>46269</v>
      </c>
      <c r="B9325">
        <v>16</v>
      </c>
      <c r="C9325" t="s">
        <v>972</v>
      </c>
      <c r="D9325" t="s">
        <v>971</v>
      </c>
      <c r="E9325">
        <v>1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25">
      <c r="A9326" s="42">
        <v>46273</v>
      </c>
      <c r="B9326">
        <v>14</v>
      </c>
      <c r="C9326" t="s">
        <v>1015</v>
      </c>
      <c r="D9326" t="s">
        <v>967</v>
      </c>
      <c r="E9326">
        <v>56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25">
      <c r="A9327" s="42">
        <v>46267</v>
      </c>
      <c r="B9327">
        <v>9</v>
      </c>
      <c r="C9327" t="s">
        <v>1085</v>
      </c>
      <c r="D9327" t="s">
        <v>976</v>
      </c>
      <c r="E9327">
        <v>233</v>
      </c>
      <c r="F9327">
        <v>0</v>
      </c>
      <c r="G9327">
        <v>0</v>
      </c>
      <c r="H9327">
        <v>0</v>
      </c>
      <c r="I9327">
        <v>0</v>
      </c>
      <c r="J9327">
        <v>0</v>
      </c>
    </row>
    <row r="9328" spans="1:10" x14ac:dyDescent="0.25">
      <c r="A9328" s="42">
        <v>46266</v>
      </c>
      <c r="B9328">
        <v>11</v>
      </c>
      <c r="C9328" t="s">
        <v>978</v>
      </c>
      <c r="D9328" t="s">
        <v>980</v>
      </c>
      <c r="E9328">
        <v>4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25">
      <c r="A9329" s="42">
        <v>46276</v>
      </c>
      <c r="B9329">
        <v>9</v>
      </c>
      <c r="C9329" t="s">
        <v>986</v>
      </c>
      <c r="D9329" t="s">
        <v>963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25">
      <c r="A9330" s="42">
        <v>46269</v>
      </c>
      <c r="B9330">
        <v>8</v>
      </c>
      <c r="C9330" t="s">
        <v>964</v>
      </c>
      <c r="D9330" t="s">
        <v>963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25">
      <c r="A9331" s="42">
        <v>46267</v>
      </c>
      <c r="B9331">
        <v>11</v>
      </c>
      <c r="C9331" t="s">
        <v>964</v>
      </c>
      <c r="D9331" t="s">
        <v>982</v>
      </c>
      <c r="E9331">
        <v>1007</v>
      </c>
      <c r="F9331">
        <v>0</v>
      </c>
      <c r="G9331">
        <v>0</v>
      </c>
      <c r="H9331">
        <v>0</v>
      </c>
      <c r="I9331">
        <v>0</v>
      </c>
      <c r="J9331">
        <v>0</v>
      </c>
    </row>
    <row r="9332" spans="1:10" x14ac:dyDescent="0.25">
      <c r="A9332" s="42">
        <v>46274</v>
      </c>
      <c r="B9332">
        <v>15</v>
      </c>
      <c r="C9332" t="s">
        <v>964</v>
      </c>
      <c r="D9332" t="s">
        <v>974</v>
      </c>
      <c r="E9332">
        <v>1</v>
      </c>
      <c r="F9332">
        <v>0</v>
      </c>
      <c r="G9332">
        <v>0</v>
      </c>
      <c r="H9332">
        <v>0</v>
      </c>
      <c r="I9332">
        <v>0</v>
      </c>
      <c r="J9332">
        <v>0</v>
      </c>
    </row>
    <row r="9333" spans="1:10" x14ac:dyDescent="0.25">
      <c r="A9333" s="42">
        <v>46275</v>
      </c>
      <c r="B9333">
        <v>9</v>
      </c>
      <c r="C9333" t="s">
        <v>986</v>
      </c>
      <c r="D9333" t="s">
        <v>965</v>
      </c>
      <c r="E9333">
        <v>41</v>
      </c>
      <c r="F9333">
        <v>0</v>
      </c>
      <c r="G9333">
        <v>0</v>
      </c>
      <c r="H9333">
        <v>0</v>
      </c>
      <c r="I9333">
        <v>0</v>
      </c>
      <c r="J9333">
        <v>0</v>
      </c>
    </row>
    <row r="9334" spans="1:10" x14ac:dyDescent="0.25">
      <c r="A9334" s="42">
        <v>46275</v>
      </c>
      <c r="B9334">
        <v>9</v>
      </c>
      <c r="C9334" t="s">
        <v>972</v>
      </c>
      <c r="D9334" t="s">
        <v>961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25">
      <c r="A9335" s="42">
        <v>46273</v>
      </c>
      <c r="B9335">
        <v>16</v>
      </c>
      <c r="C9335" t="s">
        <v>978</v>
      </c>
      <c r="D9335" t="s">
        <v>969</v>
      </c>
      <c r="E9335">
        <v>1</v>
      </c>
      <c r="F9335">
        <v>1</v>
      </c>
      <c r="G9335">
        <v>0</v>
      </c>
      <c r="H9335">
        <v>0</v>
      </c>
      <c r="I9335">
        <v>0</v>
      </c>
      <c r="J9335">
        <v>0</v>
      </c>
    </row>
    <row r="9336" spans="1:10" x14ac:dyDescent="0.25">
      <c r="A9336" s="42">
        <v>46274</v>
      </c>
      <c r="B9336">
        <v>13</v>
      </c>
      <c r="C9336" t="s">
        <v>960</v>
      </c>
      <c r="D9336" t="s">
        <v>979</v>
      </c>
      <c r="E9336">
        <v>8</v>
      </c>
      <c r="F9336">
        <v>0</v>
      </c>
      <c r="G9336">
        <v>0</v>
      </c>
      <c r="H9336">
        <v>0</v>
      </c>
      <c r="I9336">
        <v>0</v>
      </c>
      <c r="J9336">
        <v>0</v>
      </c>
    </row>
    <row r="9337" spans="1:10" x14ac:dyDescent="0.25">
      <c r="A9337" s="42">
        <v>46266</v>
      </c>
      <c r="B9337">
        <v>11</v>
      </c>
      <c r="C9337" t="s">
        <v>962</v>
      </c>
      <c r="D9337" t="s">
        <v>982</v>
      </c>
      <c r="E9337">
        <v>212</v>
      </c>
      <c r="F9337">
        <v>0</v>
      </c>
      <c r="G9337">
        <v>0</v>
      </c>
      <c r="H9337">
        <v>0</v>
      </c>
      <c r="I9337">
        <v>0</v>
      </c>
      <c r="J9337">
        <v>0</v>
      </c>
    </row>
    <row r="9338" spans="1:10" x14ac:dyDescent="0.25">
      <c r="A9338" s="42">
        <v>46274</v>
      </c>
      <c r="B9338">
        <v>14</v>
      </c>
      <c r="C9338" t="s">
        <v>978</v>
      </c>
      <c r="D9338" t="s">
        <v>977</v>
      </c>
      <c r="E9338">
        <v>2</v>
      </c>
      <c r="F9338">
        <v>0</v>
      </c>
      <c r="G9338">
        <v>0</v>
      </c>
      <c r="H9338">
        <v>0</v>
      </c>
      <c r="I9338">
        <v>0</v>
      </c>
      <c r="J9338">
        <v>0</v>
      </c>
    </row>
    <row r="9339" spans="1:10" x14ac:dyDescent="0.25">
      <c r="A9339" s="42">
        <v>46276</v>
      </c>
      <c r="B9339">
        <v>10</v>
      </c>
      <c r="C9339" t="s">
        <v>998</v>
      </c>
      <c r="D9339" t="s">
        <v>640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</row>
    <row r="9340" spans="1:10" x14ac:dyDescent="0.25">
      <c r="A9340" s="42">
        <v>46273</v>
      </c>
      <c r="B9340">
        <v>9</v>
      </c>
      <c r="C9340" t="s">
        <v>964</v>
      </c>
      <c r="D9340" t="s">
        <v>3</v>
      </c>
      <c r="E9340">
        <v>29</v>
      </c>
      <c r="F9340">
        <v>29</v>
      </c>
      <c r="G9340">
        <v>28</v>
      </c>
      <c r="H9340">
        <v>0</v>
      </c>
      <c r="I9340">
        <v>0</v>
      </c>
      <c r="J9340">
        <v>0</v>
      </c>
    </row>
    <row r="9341" spans="1:10" x14ac:dyDescent="0.25">
      <c r="A9341" s="42">
        <v>46266</v>
      </c>
      <c r="B9341">
        <v>14</v>
      </c>
      <c r="C9341" t="s">
        <v>964</v>
      </c>
      <c r="D9341" t="s">
        <v>967</v>
      </c>
      <c r="E9341">
        <v>501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25">
      <c r="A9342" s="42">
        <v>46276</v>
      </c>
      <c r="B9342">
        <v>9</v>
      </c>
      <c r="C9342" t="s">
        <v>978</v>
      </c>
      <c r="D9342" t="s">
        <v>971</v>
      </c>
      <c r="E9342">
        <v>60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25">
      <c r="A9343" s="42">
        <v>46266</v>
      </c>
      <c r="B9343">
        <v>14</v>
      </c>
      <c r="C9343" t="s">
        <v>962</v>
      </c>
      <c r="D9343" t="s">
        <v>963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25">
      <c r="A9344" s="42">
        <v>46273</v>
      </c>
      <c r="B9344">
        <v>15</v>
      </c>
      <c r="C9344" t="s">
        <v>964</v>
      </c>
      <c r="D9344" t="s">
        <v>974</v>
      </c>
      <c r="E9344">
        <v>1</v>
      </c>
      <c r="F9344">
        <v>0</v>
      </c>
      <c r="G9344">
        <v>0</v>
      </c>
      <c r="H9344">
        <v>0</v>
      </c>
      <c r="I9344">
        <v>0</v>
      </c>
      <c r="J9344">
        <v>0</v>
      </c>
    </row>
    <row r="9345" spans="1:10" x14ac:dyDescent="0.25">
      <c r="A9345" s="42">
        <v>46267</v>
      </c>
      <c r="B9345">
        <v>13</v>
      </c>
      <c r="C9345" t="s">
        <v>999</v>
      </c>
      <c r="D9345" t="s">
        <v>963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</row>
    <row r="9346" spans="1:10" x14ac:dyDescent="0.25">
      <c r="A9346" s="42">
        <v>46274</v>
      </c>
      <c r="B9346">
        <v>8</v>
      </c>
      <c r="C9346" t="s">
        <v>964</v>
      </c>
      <c r="D9346" t="s">
        <v>981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25">
      <c r="A9347" s="42">
        <v>46269</v>
      </c>
      <c r="B9347">
        <v>15</v>
      </c>
      <c r="C9347" t="s">
        <v>962</v>
      </c>
      <c r="D9347" t="s">
        <v>973</v>
      </c>
      <c r="E9347">
        <v>217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 x14ac:dyDescent="0.25">
      <c r="A9348" s="42">
        <v>46275</v>
      </c>
      <c r="B9348">
        <v>12</v>
      </c>
      <c r="C9348" t="s">
        <v>978</v>
      </c>
      <c r="D9348" t="s">
        <v>977</v>
      </c>
      <c r="E9348">
        <v>527</v>
      </c>
      <c r="F9348">
        <v>0</v>
      </c>
      <c r="G9348">
        <v>0</v>
      </c>
      <c r="H9348">
        <v>0</v>
      </c>
      <c r="I9348">
        <v>0</v>
      </c>
      <c r="J9348">
        <v>0</v>
      </c>
    </row>
    <row r="9349" spans="1:10" x14ac:dyDescent="0.25">
      <c r="A9349" s="42">
        <v>46273</v>
      </c>
      <c r="B9349">
        <v>14</v>
      </c>
      <c r="C9349" t="s">
        <v>1098</v>
      </c>
      <c r="D9349" t="s">
        <v>959</v>
      </c>
      <c r="E9349">
        <v>1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 x14ac:dyDescent="0.25">
      <c r="A9350" s="42">
        <v>46268</v>
      </c>
      <c r="B9350">
        <v>12</v>
      </c>
      <c r="C9350" t="s">
        <v>1098</v>
      </c>
      <c r="D9350" t="s">
        <v>982</v>
      </c>
      <c r="E9350">
        <v>143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 x14ac:dyDescent="0.25">
      <c r="A9351" s="42">
        <v>46266</v>
      </c>
      <c r="B9351">
        <v>12</v>
      </c>
      <c r="C9351" t="s">
        <v>1001</v>
      </c>
      <c r="D9351" t="s">
        <v>963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25">
      <c r="A9352" s="42">
        <v>46274</v>
      </c>
      <c r="B9352">
        <v>14</v>
      </c>
      <c r="C9352" t="s">
        <v>964</v>
      </c>
      <c r="D9352" t="s">
        <v>970</v>
      </c>
      <c r="E9352">
        <v>23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25">
      <c r="A9353" s="42">
        <v>46275</v>
      </c>
      <c r="B9353">
        <v>11</v>
      </c>
      <c r="C9353" t="s">
        <v>964</v>
      </c>
      <c r="D9353" t="s">
        <v>967</v>
      </c>
      <c r="E9353">
        <v>436</v>
      </c>
      <c r="F9353">
        <v>0</v>
      </c>
      <c r="G9353">
        <v>0</v>
      </c>
      <c r="H9353">
        <v>0</v>
      </c>
      <c r="I9353">
        <v>0</v>
      </c>
      <c r="J9353">
        <v>0</v>
      </c>
    </row>
    <row r="9354" spans="1:10" x14ac:dyDescent="0.25">
      <c r="A9354" s="42">
        <v>46267</v>
      </c>
      <c r="B9354">
        <v>15</v>
      </c>
      <c r="C9354" t="s">
        <v>966</v>
      </c>
      <c r="D9354" t="s">
        <v>975</v>
      </c>
      <c r="E9354">
        <v>3</v>
      </c>
      <c r="F9354">
        <v>0</v>
      </c>
      <c r="G9354">
        <v>0</v>
      </c>
      <c r="H9354">
        <v>0</v>
      </c>
      <c r="I9354">
        <v>0</v>
      </c>
      <c r="J9354">
        <v>0</v>
      </c>
    </row>
    <row r="9355" spans="1:10" x14ac:dyDescent="0.25">
      <c r="A9355" s="42">
        <v>46276</v>
      </c>
      <c r="B9355">
        <v>8</v>
      </c>
      <c r="C9355" t="s">
        <v>960</v>
      </c>
      <c r="D9355" t="s">
        <v>982</v>
      </c>
      <c r="E9355">
        <v>124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 x14ac:dyDescent="0.25">
      <c r="A9356" s="42">
        <v>46269</v>
      </c>
      <c r="B9356">
        <v>8</v>
      </c>
      <c r="C9356" t="s">
        <v>986</v>
      </c>
      <c r="D9356" t="s">
        <v>640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 x14ac:dyDescent="0.25">
      <c r="A9357" s="42">
        <v>46266</v>
      </c>
      <c r="B9357">
        <v>13</v>
      </c>
      <c r="C9357" t="s">
        <v>1001</v>
      </c>
      <c r="D9357" t="s">
        <v>3</v>
      </c>
      <c r="E9357">
        <v>3</v>
      </c>
      <c r="F9357">
        <v>3</v>
      </c>
      <c r="G9357">
        <v>1</v>
      </c>
      <c r="H9357">
        <v>2</v>
      </c>
      <c r="I9357">
        <v>0</v>
      </c>
      <c r="J9357">
        <v>0</v>
      </c>
    </row>
    <row r="9358" spans="1:10" x14ac:dyDescent="0.25">
      <c r="A9358" s="42">
        <v>46273</v>
      </c>
      <c r="B9358">
        <v>12</v>
      </c>
      <c r="C9358" t="s">
        <v>960</v>
      </c>
      <c r="D9358" t="s">
        <v>983</v>
      </c>
      <c r="E9358">
        <v>1</v>
      </c>
      <c r="F9358">
        <v>1</v>
      </c>
      <c r="G9358">
        <v>0</v>
      </c>
      <c r="H9358">
        <v>0</v>
      </c>
      <c r="I9358">
        <v>0</v>
      </c>
      <c r="J9358">
        <v>0</v>
      </c>
    </row>
    <row r="9359" spans="1:10" x14ac:dyDescent="0.25">
      <c r="A9359" s="42">
        <v>46267</v>
      </c>
      <c r="B9359">
        <v>14</v>
      </c>
      <c r="C9359" t="s">
        <v>972</v>
      </c>
      <c r="D9359" t="s">
        <v>970</v>
      </c>
      <c r="E9359">
        <v>10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25">
      <c r="A9360" s="42">
        <v>46273</v>
      </c>
      <c r="B9360">
        <v>15</v>
      </c>
      <c r="C9360" t="s">
        <v>960</v>
      </c>
      <c r="D9360" t="s">
        <v>979</v>
      </c>
      <c r="E9360">
        <v>14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 x14ac:dyDescent="0.25">
      <c r="A9361" s="42">
        <v>46266</v>
      </c>
      <c r="B9361">
        <v>13</v>
      </c>
      <c r="C9361" t="s">
        <v>958</v>
      </c>
      <c r="D9361" t="s">
        <v>959</v>
      </c>
      <c r="E9361">
        <v>1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 x14ac:dyDescent="0.25">
      <c r="A9362" s="42">
        <v>46274</v>
      </c>
      <c r="B9362">
        <v>9</v>
      </c>
      <c r="C9362" t="s">
        <v>1098</v>
      </c>
      <c r="D9362" t="s">
        <v>959</v>
      </c>
      <c r="E9362">
        <v>40</v>
      </c>
      <c r="F9362">
        <v>0</v>
      </c>
      <c r="G9362">
        <v>0</v>
      </c>
      <c r="H9362">
        <v>0</v>
      </c>
      <c r="I9362">
        <v>0</v>
      </c>
      <c r="J9362">
        <v>0</v>
      </c>
    </row>
    <row r="9363" spans="1:10" x14ac:dyDescent="0.25">
      <c r="A9363" s="42">
        <v>46276</v>
      </c>
      <c r="B9363">
        <v>11</v>
      </c>
      <c r="C9363" t="s">
        <v>964</v>
      </c>
      <c r="D9363" t="s">
        <v>959</v>
      </c>
      <c r="E9363">
        <v>190</v>
      </c>
      <c r="F9363">
        <v>0</v>
      </c>
      <c r="G9363">
        <v>0</v>
      </c>
      <c r="H9363">
        <v>0</v>
      </c>
      <c r="I9363">
        <v>0</v>
      </c>
      <c r="J9363">
        <v>0</v>
      </c>
    </row>
    <row r="9364" spans="1:10" x14ac:dyDescent="0.25">
      <c r="A9364" s="42">
        <v>46274</v>
      </c>
      <c r="B9364">
        <v>10</v>
      </c>
      <c r="C9364" t="s">
        <v>966</v>
      </c>
      <c r="D9364" t="s">
        <v>965</v>
      </c>
      <c r="E9364">
        <v>69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 x14ac:dyDescent="0.25">
      <c r="A9365" s="42">
        <v>46274</v>
      </c>
      <c r="B9365">
        <v>13</v>
      </c>
      <c r="C9365" t="s">
        <v>968</v>
      </c>
      <c r="D9365" t="s">
        <v>977</v>
      </c>
      <c r="E9365">
        <v>3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25">
      <c r="A9366" s="42">
        <v>46276</v>
      </c>
      <c r="B9366">
        <v>10</v>
      </c>
      <c r="C9366" t="s">
        <v>1015</v>
      </c>
      <c r="D9366" t="s">
        <v>971</v>
      </c>
      <c r="E9366">
        <v>13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 x14ac:dyDescent="0.25">
      <c r="A9367" s="42">
        <v>46266</v>
      </c>
      <c r="B9367">
        <v>14</v>
      </c>
      <c r="C9367" t="s">
        <v>964</v>
      </c>
      <c r="D9367" t="s">
        <v>979</v>
      </c>
      <c r="E9367">
        <v>5</v>
      </c>
      <c r="F9367">
        <v>0</v>
      </c>
      <c r="G9367">
        <v>0</v>
      </c>
      <c r="H9367">
        <v>0</v>
      </c>
      <c r="I9367">
        <v>0</v>
      </c>
      <c r="J9367">
        <v>0</v>
      </c>
    </row>
    <row r="9368" spans="1:10" x14ac:dyDescent="0.25">
      <c r="A9368" s="42">
        <v>46273</v>
      </c>
      <c r="B9368">
        <v>9</v>
      </c>
      <c r="C9368" t="s">
        <v>962</v>
      </c>
      <c r="D9368" t="s">
        <v>985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</row>
    <row r="9369" spans="1:10" x14ac:dyDescent="0.25">
      <c r="A9369" s="42">
        <v>46274</v>
      </c>
      <c r="B9369">
        <v>9</v>
      </c>
      <c r="C9369" t="s">
        <v>968</v>
      </c>
      <c r="D9369" t="s">
        <v>980</v>
      </c>
      <c r="E9369">
        <v>6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 x14ac:dyDescent="0.25">
      <c r="A9370" s="42">
        <v>46276</v>
      </c>
      <c r="B9370">
        <v>9</v>
      </c>
      <c r="C9370" t="s">
        <v>1528</v>
      </c>
      <c r="D9370" t="s">
        <v>976</v>
      </c>
      <c r="E9370">
        <v>3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25">
      <c r="A9371" s="42">
        <v>46274</v>
      </c>
      <c r="B9371">
        <v>13</v>
      </c>
      <c r="C9371" t="s">
        <v>964</v>
      </c>
      <c r="D9371" t="s">
        <v>959</v>
      </c>
      <c r="E9371">
        <v>4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 x14ac:dyDescent="0.25">
      <c r="A9372" s="42">
        <v>46274</v>
      </c>
      <c r="B9372">
        <v>13</v>
      </c>
      <c r="C9372" t="s">
        <v>960</v>
      </c>
      <c r="D9372" t="s">
        <v>963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25">
      <c r="A9373" s="42">
        <v>46266</v>
      </c>
      <c r="B9373">
        <v>9</v>
      </c>
      <c r="C9373" t="s">
        <v>966</v>
      </c>
      <c r="D9373" t="s">
        <v>959</v>
      </c>
      <c r="E9373">
        <v>57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25">
      <c r="A9374" s="42">
        <v>46275</v>
      </c>
      <c r="B9374">
        <v>9</v>
      </c>
      <c r="C9374" t="s">
        <v>958</v>
      </c>
      <c r="D9374" t="s">
        <v>976</v>
      </c>
      <c r="E9374">
        <v>1081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 x14ac:dyDescent="0.25">
      <c r="A9375" s="42">
        <v>46267</v>
      </c>
      <c r="B9375">
        <v>10</v>
      </c>
      <c r="C9375" t="s">
        <v>962</v>
      </c>
      <c r="D9375" t="s">
        <v>970</v>
      </c>
      <c r="E9375">
        <v>2</v>
      </c>
      <c r="F9375">
        <v>0</v>
      </c>
      <c r="G9375">
        <v>0</v>
      </c>
      <c r="H9375">
        <v>0</v>
      </c>
      <c r="I9375">
        <v>0</v>
      </c>
      <c r="J9375">
        <v>0</v>
      </c>
    </row>
    <row r="9376" spans="1:10" x14ac:dyDescent="0.25">
      <c r="A9376" s="42">
        <v>46266</v>
      </c>
      <c r="B9376">
        <v>10</v>
      </c>
      <c r="C9376" t="s">
        <v>958</v>
      </c>
      <c r="D9376" t="s">
        <v>980</v>
      </c>
      <c r="E9376">
        <v>5</v>
      </c>
      <c r="F9376">
        <v>0</v>
      </c>
      <c r="G9376">
        <v>0</v>
      </c>
      <c r="H9376">
        <v>0</v>
      </c>
      <c r="I9376">
        <v>0</v>
      </c>
      <c r="J9376">
        <v>0</v>
      </c>
    </row>
    <row r="9377" spans="1:10" x14ac:dyDescent="0.25">
      <c r="A9377" s="42">
        <v>46273</v>
      </c>
      <c r="B9377">
        <v>8</v>
      </c>
      <c r="C9377" t="s">
        <v>964</v>
      </c>
      <c r="D9377" t="s">
        <v>971</v>
      </c>
      <c r="E9377">
        <v>10</v>
      </c>
      <c r="F9377">
        <v>0</v>
      </c>
      <c r="G9377">
        <v>0</v>
      </c>
      <c r="H9377">
        <v>0</v>
      </c>
      <c r="I9377">
        <v>0</v>
      </c>
      <c r="J9377">
        <v>0</v>
      </c>
    </row>
    <row r="9378" spans="1:10" x14ac:dyDescent="0.25">
      <c r="A9378" s="42">
        <v>46275</v>
      </c>
      <c r="B9378">
        <v>9</v>
      </c>
      <c r="C9378" t="s">
        <v>978</v>
      </c>
      <c r="D9378" t="s">
        <v>977</v>
      </c>
      <c r="E9378">
        <v>2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 x14ac:dyDescent="0.25">
      <c r="A9379" s="42">
        <v>46273</v>
      </c>
      <c r="B9379">
        <v>10</v>
      </c>
      <c r="C9379" t="s">
        <v>1098</v>
      </c>
      <c r="D9379" t="s">
        <v>979</v>
      </c>
      <c r="E9379">
        <v>4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25">
      <c r="A9380" s="42">
        <v>46267</v>
      </c>
      <c r="B9380">
        <v>11</v>
      </c>
      <c r="C9380" t="s">
        <v>966</v>
      </c>
      <c r="D9380" t="s">
        <v>971</v>
      </c>
      <c r="E9380">
        <v>1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 x14ac:dyDescent="0.25">
      <c r="A9381" s="42">
        <v>46273</v>
      </c>
      <c r="B9381">
        <v>11</v>
      </c>
      <c r="C9381" t="s">
        <v>978</v>
      </c>
      <c r="D9381" t="s">
        <v>982</v>
      </c>
      <c r="E9381">
        <v>448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25">
      <c r="A9382" s="42">
        <v>46275</v>
      </c>
      <c r="B9382">
        <v>14</v>
      </c>
      <c r="C9382" t="s">
        <v>978</v>
      </c>
      <c r="D9382" t="s">
        <v>1002</v>
      </c>
      <c r="E9382">
        <v>1</v>
      </c>
      <c r="F9382">
        <v>0</v>
      </c>
      <c r="G9382">
        <v>0</v>
      </c>
      <c r="H9382">
        <v>0</v>
      </c>
      <c r="I9382">
        <v>0</v>
      </c>
      <c r="J9382">
        <v>0</v>
      </c>
    </row>
    <row r="9383" spans="1:10" x14ac:dyDescent="0.25">
      <c r="A9383" s="42">
        <v>46267</v>
      </c>
      <c r="B9383">
        <v>13</v>
      </c>
      <c r="C9383" t="s">
        <v>1098</v>
      </c>
      <c r="D9383" t="s">
        <v>640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</row>
    <row r="9384" spans="1:10" x14ac:dyDescent="0.25">
      <c r="A9384" s="42">
        <v>46274</v>
      </c>
      <c r="B9384">
        <v>14</v>
      </c>
      <c r="C9384" t="s">
        <v>1000</v>
      </c>
      <c r="D9384" t="s">
        <v>976</v>
      </c>
      <c r="E9384">
        <v>25</v>
      </c>
      <c r="F9384">
        <v>0</v>
      </c>
      <c r="G9384">
        <v>0</v>
      </c>
      <c r="H9384">
        <v>0</v>
      </c>
      <c r="I9384">
        <v>0</v>
      </c>
      <c r="J9384">
        <v>0</v>
      </c>
    </row>
    <row r="9385" spans="1:10" x14ac:dyDescent="0.25">
      <c r="A9385" s="42">
        <v>46276</v>
      </c>
      <c r="B9385">
        <v>12</v>
      </c>
      <c r="C9385" t="s">
        <v>958</v>
      </c>
      <c r="D9385" t="s">
        <v>970</v>
      </c>
      <c r="E9385">
        <v>39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 x14ac:dyDescent="0.25">
      <c r="A9386" s="42">
        <v>46267</v>
      </c>
      <c r="B9386">
        <v>11</v>
      </c>
      <c r="C9386" t="s">
        <v>1000</v>
      </c>
      <c r="D9386" t="s">
        <v>977</v>
      </c>
      <c r="E9386">
        <v>4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25">
      <c r="A9387" s="42">
        <v>46274</v>
      </c>
      <c r="B9387">
        <v>15</v>
      </c>
      <c r="C9387" t="s">
        <v>964</v>
      </c>
      <c r="D9387" t="s">
        <v>971</v>
      </c>
      <c r="E9387">
        <v>26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25">
      <c r="A9388" s="42">
        <v>46273</v>
      </c>
      <c r="B9388">
        <v>14</v>
      </c>
      <c r="C9388" t="s">
        <v>960</v>
      </c>
      <c r="D9388" t="s">
        <v>973</v>
      </c>
      <c r="E9388">
        <v>75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25">
      <c r="A9389" s="42">
        <v>46266</v>
      </c>
      <c r="B9389">
        <v>15</v>
      </c>
      <c r="C9389" t="s">
        <v>978</v>
      </c>
      <c r="D9389" t="s">
        <v>963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25">
      <c r="A9390" s="42">
        <v>46273</v>
      </c>
      <c r="B9390">
        <v>16</v>
      </c>
      <c r="C9390" t="s">
        <v>962</v>
      </c>
      <c r="D9390" t="s">
        <v>640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25">
      <c r="A9391" s="42">
        <v>46274</v>
      </c>
      <c r="B9391">
        <v>11</v>
      </c>
      <c r="C9391" t="s">
        <v>964</v>
      </c>
      <c r="D9391" t="s">
        <v>965</v>
      </c>
      <c r="E9391">
        <v>105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25">
      <c r="A9392" s="42">
        <v>46267</v>
      </c>
      <c r="B9392">
        <v>8</v>
      </c>
      <c r="C9392" t="s">
        <v>1098</v>
      </c>
      <c r="D9392" t="s">
        <v>959</v>
      </c>
      <c r="E9392">
        <v>4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25">
      <c r="A9393" s="42">
        <v>46268</v>
      </c>
      <c r="B9393">
        <v>14</v>
      </c>
      <c r="C9393" t="s">
        <v>1098</v>
      </c>
      <c r="D9393" t="s">
        <v>959</v>
      </c>
      <c r="E9393">
        <v>24</v>
      </c>
      <c r="F9393">
        <v>0</v>
      </c>
      <c r="G9393">
        <v>0</v>
      </c>
      <c r="H9393">
        <v>0</v>
      </c>
      <c r="I9393">
        <v>0</v>
      </c>
      <c r="J9393">
        <v>0</v>
      </c>
    </row>
    <row r="9394" spans="1:10" x14ac:dyDescent="0.25">
      <c r="A9394" s="42">
        <v>46267</v>
      </c>
      <c r="B9394">
        <v>12</v>
      </c>
      <c r="C9394" t="s">
        <v>958</v>
      </c>
      <c r="D9394" t="s">
        <v>640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</row>
    <row r="9395" spans="1:10" x14ac:dyDescent="0.25">
      <c r="A9395" s="42">
        <v>46267</v>
      </c>
      <c r="B9395">
        <v>8</v>
      </c>
      <c r="C9395" t="s">
        <v>1085</v>
      </c>
      <c r="D9395" t="s">
        <v>976</v>
      </c>
      <c r="E9395">
        <v>41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25">
      <c r="A9396" s="42">
        <v>46274</v>
      </c>
      <c r="B9396">
        <v>15</v>
      </c>
      <c r="C9396" t="s">
        <v>966</v>
      </c>
      <c r="D9396" t="s">
        <v>979</v>
      </c>
      <c r="E9396">
        <v>60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25">
      <c r="A9397" s="42">
        <v>46276</v>
      </c>
      <c r="B9397">
        <v>12</v>
      </c>
      <c r="C9397" t="s">
        <v>958</v>
      </c>
      <c r="D9397" t="s">
        <v>3</v>
      </c>
      <c r="E9397">
        <v>34</v>
      </c>
      <c r="F9397">
        <v>34</v>
      </c>
      <c r="G9397">
        <v>28</v>
      </c>
      <c r="H9397">
        <v>4</v>
      </c>
      <c r="I9397">
        <v>0</v>
      </c>
      <c r="J9397">
        <v>0</v>
      </c>
    </row>
    <row r="9398" spans="1:10" x14ac:dyDescent="0.25">
      <c r="A9398" s="42">
        <v>46273</v>
      </c>
      <c r="B9398">
        <v>9</v>
      </c>
      <c r="C9398" t="s">
        <v>966</v>
      </c>
      <c r="D9398" t="s">
        <v>967</v>
      </c>
      <c r="E9398">
        <v>100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25">
      <c r="A9399" s="42">
        <v>46274</v>
      </c>
      <c r="B9399">
        <v>10</v>
      </c>
      <c r="C9399" t="s">
        <v>978</v>
      </c>
      <c r="D9399" t="s">
        <v>961</v>
      </c>
      <c r="E9399">
        <v>2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25">
      <c r="A9400" s="42">
        <v>46275</v>
      </c>
      <c r="B9400">
        <v>10</v>
      </c>
      <c r="C9400" t="s">
        <v>1000</v>
      </c>
      <c r="D9400" t="s">
        <v>961</v>
      </c>
      <c r="E9400">
        <v>7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25">
      <c r="A9401" s="42">
        <v>46269</v>
      </c>
      <c r="B9401">
        <v>8</v>
      </c>
      <c r="C9401" t="s">
        <v>986</v>
      </c>
      <c r="D9401" t="s">
        <v>971</v>
      </c>
      <c r="E9401">
        <v>1</v>
      </c>
      <c r="F9401">
        <v>0</v>
      </c>
      <c r="G9401">
        <v>0</v>
      </c>
      <c r="H9401">
        <v>0</v>
      </c>
      <c r="I9401">
        <v>0</v>
      </c>
      <c r="J9401">
        <v>0</v>
      </c>
    </row>
    <row r="9402" spans="1:10" x14ac:dyDescent="0.25">
      <c r="A9402" s="42">
        <v>46276</v>
      </c>
      <c r="B9402">
        <v>16</v>
      </c>
      <c r="C9402" t="s">
        <v>966</v>
      </c>
      <c r="D9402" t="s">
        <v>975</v>
      </c>
      <c r="E9402">
        <v>2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25">
      <c r="A9403" s="42">
        <v>46275</v>
      </c>
      <c r="B9403">
        <v>11</v>
      </c>
      <c r="C9403" t="s">
        <v>968</v>
      </c>
      <c r="D9403" t="s">
        <v>959</v>
      </c>
      <c r="E9403">
        <v>72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25">
      <c r="A9404" s="42">
        <v>46267</v>
      </c>
      <c r="B9404">
        <v>14</v>
      </c>
      <c r="C9404" t="s">
        <v>962</v>
      </c>
      <c r="D9404" t="s">
        <v>3</v>
      </c>
      <c r="E9404">
        <v>52</v>
      </c>
      <c r="F9404">
        <v>52</v>
      </c>
      <c r="G9404">
        <v>30</v>
      </c>
      <c r="H9404">
        <v>10</v>
      </c>
      <c r="I9404">
        <v>0</v>
      </c>
      <c r="J9404">
        <v>0</v>
      </c>
    </row>
    <row r="9405" spans="1:10" x14ac:dyDescent="0.25">
      <c r="A9405" s="42">
        <v>46269</v>
      </c>
      <c r="B9405">
        <v>14</v>
      </c>
      <c r="C9405" t="s">
        <v>966</v>
      </c>
      <c r="D9405" t="s">
        <v>973</v>
      </c>
      <c r="E9405">
        <v>308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25">
      <c r="A9406" s="42">
        <v>46276</v>
      </c>
      <c r="B9406">
        <v>15</v>
      </c>
      <c r="C9406" t="s">
        <v>960</v>
      </c>
      <c r="D9406" t="s">
        <v>3</v>
      </c>
      <c r="E9406">
        <v>4</v>
      </c>
      <c r="F9406">
        <v>4</v>
      </c>
      <c r="G9406">
        <v>4</v>
      </c>
      <c r="H9406">
        <v>0</v>
      </c>
      <c r="I9406">
        <v>0</v>
      </c>
      <c r="J9406">
        <v>0</v>
      </c>
    </row>
    <row r="9407" spans="1:10" x14ac:dyDescent="0.25">
      <c r="A9407" s="42">
        <v>46273</v>
      </c>
      <c r="B9407">
        <v>16</v>
      </c>
      <c r="C9407" t="s">
        <v>1015</v>
      </c>
      <c r="D9407" t="s">
        <v>3</v>
      </c>
      <c r="E9407">
        <v>12</v>
      </c>
      <c r="F9407">
        <v>12</v>
      </c>
      <c r="G9407">
        <v>9</v>
      </c>
      <c r="H9407">
        <v>2</v>
      </c>
      <c r="I9407">
        <v>0</v>
      </c>
      <c r="J9407">
        <v>0</v>
      </c>
    </row>
    <row r="9408" spans="1:10" x14ac:dyDescent="0.25">
      <c r="A9408" s="42">
        <v>46274</v>
      </c>
      <c r="B9408">
        <v>12</v>
      </c>
      <c r="C9408" t="s">
        <v>962</v>
      </c>
      <c r="D9408" t="s">
        <v>965</v>
      </c>
      <c r="E9408">
        <v>54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 x14ac:dyDescent="0.25">
      <c r="A9409" s="42">
        <v>46274</v>
      </c>
      <c r="B9409">
        <v>14</v>
      </c>
      <c r="C9409" t="s">
        <v>986</v>
      </c>
      <c r="D9409" t="s">
        <v>977</v>
      </c>
      <c r="E9409">
        <v>5</v>
      </c>
      <c r="F9409">
        <v>0</v>
      </c>
      <c r="G9409">
        <v>0</v>
      </c>
      <c r="H9409">
        <v>0</v>
      </c>
      <c r="I9409">
        <v>0</v>
      </c>
      <c r="J9409">
        <v>0</v>
      </c>
    </row>
    <row r="9410" spans="1:10" x14ac:dyDescent="0.25">
      <c r="A9410" s="42">
        <v>46266</v>
      </c>
      <c r="B9410">
        <v>14</v>
      </c>
      <c r="C9410" t="s">
        <v>958</v>
      </c>
      <c r="D9410" t="s">
        <v>969</v>
      </c>
      <c r="E9410">
        <v>2</v>
      </c>
      <c r="F9410">
        <v>2</v>
      </c>
      <c r="G9410">
        <v>0</v>
      </c>
      <c r="H9410">
        <v>0</v>
      </c>
      <c r="I9410">
        <v>0</v>
      </c>
      <c r="J9410">
        <v>0</v>
      </c>
    </row>
    <row r="9411" spans="1:10" x14ac:dyDescent="0.25">
      <c r="A9411" s="42">
        <v>46266</v>
      </c>
      <c r="B9411">
        <v>9</v>
      </c>
      <c r="C9411" t="s">
        <v>962</v>
      </c>
      <c r="D9411" t="s">
        <v>977</v>
      </c>
      <c r="E9411">
        <v>2</v>
      </c>
      <c r="F9411">
        <v>0</v>
      </c>
      <c r="G9411">
        <v>0</v>
      </c>
      <c r="H9411">
        <v>0</v>
      </c>
      <c r="I9411">
        <v>0</v>
      </c>
      <c r="J9411">
        <v>0</v>
      </c>
    </row>
    <row r="9412" spans="1:10" x14ac:dyDescent="0.25">
      <c r="A9412" s="42">
        <v>46276</v>
      </c>
      <c r="B9412">
        <v>10</v>
      </c>
      <c r="C9412" t="s">
        <v>998</v>
      </c>
      <c r="D9412" t="s">
        <v>3</v>
      </c>
      <c r="E9412">
        <v>12</v>
      </c>
      <c r="F9412">
        <v>12</v>
      </c>
      <c r="G9412">
        <v>9</v>
      </c>
      <c r="H9412">
        <v>2</v>
      </c>
      <c r="I9412">
        <v>0</v>
      </c>
      <c r="J9412">
        <v>0</v>
      </c>
    </row>
    <row r="9413" spans="1:10" x14ac:dyDescent="0.25">
      <c r="A9413" s="42">
        <v>46268</v>
      </c>
      <c r="B9413">
        <v>16</v>
      </c>
      <c r="C9413" t="s">
        <v>966</v>
      </c>
      <c r="D9413" t="s">
        <v>982</v>
      </c>
      <c r="E9413">
        <v>202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25">
      <c r="A9414" s="42">
        <v>46274</v>
      </c>
      <c r="B9414">
        <v>13</v>
      </c>
      <c r="C9414" t="s">
        <v>978</v>
      </c>
      <c r="D9414" t="s">
        <v>980</v>
      </c>
      <c r="E9414">
        <v>4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25">
      <c r="A9415" s="42">
        <v>46266</v>
      </c>
      <c r="B9415">
        <v>13</v>
      </c>
      <c r="C9415" t="s">
        <v>964</v>
      </c>
      <c r="D9415" t="s">
        <v>976</v>
      </c>
      <c r="E9415">
        <v>27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25">
      <c r="A9416" s="42">
        <v>46267</v>
      </c>
      <c r="B9416">
        <v>14</v>
      </c>
      <c r="C9416" t="s">
        <v>978</v>
      </c>
      <c r="D9416" t="s">
        <v>961</v>
      </c>
      <c r="E9416">
        <v>1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25">
      <c r="A9417" s="42">
        <v>46269</v>
      </c>
      <c r="B9417">
        <v>16</v>
      </c>
      <c r="C9417" t="s">
        <v>962</v>
      </c>
      <c r="D9417" t="s">
        <v>965</v>
      </c>
      <c r="E9417">
        <v>35</v>
      </c>
      <c r="F9417">
        <v>0</v>
      </c>
      <c r="G9417">
        <v>0</v>
      </c>
      <c r="H9417">
        <v>0</v>
      </c>
      <c r="I9417">
        <v>0</v>
      </c>
      <c r="J9417">
        <v>0</v>
      </c>
    </row>
    <row r="9418" spans="1:10" x14ac:dyDescent="0.25">
      <c r="A9418" s="42">
        <v>46268</v>
      </c>
      <c r="B9418">
        <v>9</v>
      </c>
      <c r="C9418" t="s">
        <v>978</v>
      </c>
      <c r="D9418" t="s">
        <v>976</v>
      </c>
      <c r="E9418">
        <v>748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25">
      <c r="A9419" s="42">
        <v>46275</v>
      </c>
      <c r="B9419">
        <v>16</v>
      </c>
      <c r="C9419" t="s">
        <v>960</v>
      </c>
      <c r="D9419" t="s">
        <v>640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25">
      <c r="A9420" s="42">
        <v>46276</v>
      </c>
      <c r="B9420">
        <v>12</v>
      </c>
      <c r="C9420" t="s">
        <v>962</v>
      </c>
      <c r="D9420" t="s">
        <v>970</v>
      </c>
      <c r="E9420">
        <v>13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25">
      <c r="A9421" s="42">
        <v>46268</v>
      </c>
      <c r="B9421">
        <v>8</v>
      </c>
      <c r="C9421" t="s">
        <v>999</v>
      </c>
      <c r="D9421" t="s">
        <v>3</v>
      </c>
      <c r="E9421">
        <v>12</v>
      </c>
      <c r="F9421">
        <v>12</v>
      </c>
      <c r="G9421">
        <v>6</v>
      </c>
      <c r="H9421">
        <v>4</v>
      </c>
      <c r="I9421">
        <v>1</v>
      </c>
      <c r="J9421">
        <v>0</v>
      </c>
    </row>
    <row r="9422" spans="1:10" x14ac:dyDescent="0.25">
      <c r="A9422" s="42">
        <v>46267</v>
      </c>
      <c r="B9422">
        <v>15</v>
      </c>
      <c r="C9422" t="s">
        <v>958</v>
      </c>
      <c r="D9422" t="s">
        <v>3</v>
      </c>
      <c r="E9422">
        <v>21</v>
      </c>
      <c r="F9422">
        <v>21</v>
      </c>
      <c r="G9422">
        <v>19</v>
      </c>
      <c r="H9422">
        <v>0</v>
      </c>
      <c r="I9422">
        <v>0</v>
      </c>
      <c r="J9422">
        <v>0</v>
      </c>
    </row>
    <row r="9423" spans="1:10" x14ac:dyDescent="0.25">
      <c r="A9423" s="42">
        <v>46276</v>
      </c>
      <c r="B9423">
        <v>11</v>
      </c>
      <c r="C9423" t="s">
        <v>964</v>
      </c>
      <c r="D9423" t="s">
        <v>976</v>
      </c>
      <c r="E9423">
        <v>1624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 x14ac:dyDescent="0.25">
      <c r="A9424" s="42">
        <v>46269</v>
      </c>
      <c r="B9424">
        <v>12</v>
      </c>
      <c r="C9424" t="s">
        <v>964</v>
      </c>
      <c r="D9424" t="s">
        <v>961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0</v>
      </c>
    </row>
    <row r="9425" spans="1:10" x14ac:dyDescent="0.25">
      <c r="A9425" s="42">
        <v>46269</v>
      </c>
      <c r="B9425">
        <v>14</v>
      </c>
      <c r="C9425" t="s">
        <v>998</v>
      </c>
      <c r="D9425" t="s">
        <v>969</v>
      </c>
      <c r="E9425">
        <v>1</v>
      </c>
      <c r="F9425">
        <v>1</v>
      </c>
      <c r="G9425">
        <v>0</v>
      </c>
      <c r="H9425">
        <v>0</v>
      </c>
      <c r="I9425">
        <v>0</v>
      </c>
      <c r="J9425">
        <v>0</v>
      </c>
    </row>
    <row r="9426" spans="1:10" x14ac:dyDescent="0.25">
      <c r="A9426" s="42">
        <v>46266</v>
      </c>
      <c r="B9426">
        <v>13</v>
      </c>
      <c r="C9426" t="s">
        <v>986</v>
      </c>
      <c r="D9426" t="s">
        <v>969</v>
      </c>
      <c r="E9426">
        <v>1</v>
      </c>
      <c r="F9426">
        <v>1</v>
      </c>
      <c r="G9426">
        <v>0</v>
      </c>
      <c r="H9426">
        <v>0</v>
      </c>
      <c r="I9426">
        <v>0</v>
      </c>
      <c r="J9426">
        <v>0</v>
      </c>
    </row>
    <row r="9427" spans="1:10" x14ac:dyDescent="0.25">
      <c r="A9427" s="42">
        <v>46273</v>
      </c>
      <c r="B9427">
        <v>10</v>
      </c>
      <c r="C9427" t="s">
        <v>964</v>
      </c>
      <c r="D9427" t="s">
        <v>970</v>
      </c>
      <c r="E9427">
        <v>23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 x14ac:dyDescent="0.25">
      <c r="A9428" s="42">
        <v>46274</v>
      </c>
      <c r="B9428">
        <v>9</v>
      </c>
      <c r="C9428" t="s">
        <v>962</v>
      </c>
      <c r="D9428" t="s">
        <v>965</v>
      </c>
      <c r="E9428">
        <v>61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 x14ac:dyDescent="0.25">
      <c r="A9429" s="42">
        <v>46267</v>
      </c>
      <c r="B9429">
        <v>11</v>
      </c>
      <c r="C9429" t="s">
        <v>1085</v>
      </c>
      <c r="D9429" t="s">
        <v>983</v>
      </c>
      <c r="E9429">
        <v>1</v>
      </c>
      <c r="F9429">
        <v>1</v>
      </c>
      <c r="G9429">
        <v>0</v>
      </c>
      <c r="H9429">
        <v>0</v>
      </c>
      <c r="I9429">
        <v>0</v>
      </c>
      <c r="J9429">
        <v>0</v>
      </c>
    </row>
    <row r="9430" spans="1:10" x14ac:dyDescent="0.25">
      <c r="A9430" s="42">
        <v>46266</v>
      </c>
      <c r="B9430">
        <v>14</v>
      </c>
      <c r="C9430" t="s">
        <v>1098</v>
      </c>
      <c r="D9430" t="s">
        <v>967</v>
      </c>
      <c r="E9430">
        <v>7</v>
      </c>
      <c r="F9430">
        <v>0</v>
      </c>
      <c r="G9430">
        <v>0</v>
      </c>
      <c r="H9430">
        <v>0</v>
      </c>
      <c r="I9430">
        <v>0</v>
      </c>
      <c r="J9430">
        <v>0</v>
      </c>
    </row>
    <row r="9431" spans="1:10" x14ac:dyDescent="0.25">
      <c r="A9431" s="42">
        <v>46269</v>
      </c>
      <c r="B9431">
        <v>11</v>
      </c>
      <c r="C9431" t="s">
        <v>962</v>
      </c>
      <c r="D9431" t="s">
        <v>976</v>
      </c>
      <c r="E9431">
        <v>685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 x14ac:dyDescent="0.25">
      <c r="A9432" s="42">
        <v>46267</v>
      </c>
      <c r="B9432">
        <v>10</v>
      </c>
      <c r="C9432" t="s">
        <v>999</v>
      </c>
      <c r="D9432" t="s">
        <v>640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 x14ac:dyDescent="0.25">
      <c r="A9433" s="42">
        <v>46273</v>
      </c>
      <c r="B9433">
        <v>11</v>
      </c>
      <c r="C9433" t="s">
        <v>1015</v>
      </c>
      <c r="D9433" t="s">
        <v>3</v>
      </c>
      <c r="E9433">
        <v>9</v>
      </c>
      <c r="F9433">
        <v>9</v>
      </c>
      <c r="G9433">
        <v>7</v>
      </c>
      <c r="H9433">
        <v>0</v>
      </c>
      <c r="I9433">
        <v>0</v>
      </c>
      <c r="J9433">
        <v>0</v>
      </c>
    </row>
    <row r="9434" spans="1:10" x14ac:dyDescent="0.25">
      <c r="A9434" s="42">
        <v>46276</v>
      </c>
      <c r="B9434">
        <v>12</v>
      </c>
      <c r="C9434" t="s">
        <v>958</v>
      </c>
      <c r="D9434" t="s">
        <v>975</v>
      </c>
      <c r="E9434">
        <v>5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 x14ac:dyDescent="0.25">
      <c r="A9435" s="42">
        <v>46267</v>
      </c>
      <c r="B9435">
        <v>14</v>
      </c>
      <c r="C9435" t="s">
        <v>999</v>
      </c>
      <c r="D9435" t="s">
        <v>977</v>
      </c>
      <c r="E9435">
        <v>5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25">
      <c r="A9436" s="42">
        <v>46275</v>
      </c>
      <c r="B9436">
        <v>9</v>
      </c>
      <c r="C9436" t="s">
        <v>958</v>
      </c>
      <c r="D9436" t="s">
        <v>640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 x14ac:dyDescent="0.25">
      <c r="A9437" s="42">
        <v>46273</v>
      </c>
      <c r="B9437">
        <v>16</v>
      </c>
      <c r="C9437" t="s">
        <v>998</v>
      </c>
      <c r="D9437" t="s">
        <v>970</v>
      </c>
      <c r="E9437">
        <v>3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25">
      <c r="A9438" s="42">
        <v>46273</v>
      </c>
      <c r="B9438">
        <v>10</v>
      </c>
      <c r="C9438" t="s">
        <v>960</v>
      </c>
      <c r="D9438" t="s">
        <v>980</v>
      </c>
      <c r="E9438">
        <v>5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25">
      <c r="A9439" s="42">
        <v>46269</v>
      </c>
      <c r="B9439">
        <v>11</v>
      </c>
      <c r="C9439" t="s">
        <v>1000</v>
      </c>
      <c r="D9439" t="s">
        <v>973</v>
      </c>
      <c r="E9439">
        <v>30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25">
      <c r="A9440" s="42">
        <v>46274</v>
      </c>
      <c r="B9440">
        <v>14</v>
      </c>
      <c r="C9440" t="s">
        <v>958</v>
      </c>
      <c r="D9440" t="s">
        <v>975</v>
      </c>
      <c r="E9440">
        <v>5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 x14ac:dyDescent="0.25">
      <c r="A9441" s="42">
        <v>46276</v>
      </c>
      <c r="B9441">
        <v>14</v>
      </c>
      <c r="C9441" t="s">
        <v>966</v>
      </c>
      <c r="D9441" t="s">
        <v>970</v>
      </c>
      <c r="E9441">
        <v>47</v>
      </c>
      <c r="F9441">
        <v>0</v>
      </c>
      <c r="G9441">
        <v>0</v>
      </c>
      <c r="H9441">
        <v>0</v>
      </c>
      <c r="I9441">
        <v>0</v>
      </c>
      <c r="J9441">
        <v>0</v>
      </c>
    </row>
    <row r="9442" spans="1:10" x14ac:dyDescent="0.25">
      <c r="A9442" s="42">
        <v>46269</v>
      </c>
      <c r="B9442">
        <v>9</v>
      </c>
      <c r="C9442" t="s">
        <v>964</v>
      </c>
      <c r="D9442" t="s">
        <v>961</v>
      </c>
      <c r="E9442">
        <v>2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25">
      <c r="A9443" s="42">
        <v>46276</v>
      </c>
      <c r="B9443">
        <v>13</v>
      </c>
      <c r="C9443" t="s">
        <v>1098</v>
      </c>
      <c r="D9443" t="s">
        <v>976</v>
      </c>
      <c r="E9443">
        <v>4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 x14ac:dyDescent="0.25">
      <c r="A9444" s="42">
        <v>46267</v>
      </c>
      <c r="B9444">
        <v>13</v>
      </c>
      <c r="C9444" t="s">
        <v>999</v>
      </c>
      <c r="D9444" t="s">
        <v>973</v>
      </c>
      <c r="E9444">
        <v>43</v>
      </c>
      <c r="F9444">
        <v>0</v>
      </c>
      <c r="G9444">
        <v>0</v>
      </c>
      <c r="H9444">
        <v>0</v>
      </c>
      <c r="I9444">
        <v>0</v>
      </c>
      <c r="J9444">
        <v>0</v>
      </c>
    </row>
    <row r="9445" spans="1:10" x14ac:dyDescent="0.25">
      <c r="A9445" s="42">
        <v>46269</v>
      </c>
      <c r="B9445">
        <v>15</v>
      </c>
      <c r="C9445" t="s">
        <v>986</v>
      </c>
      <c r="D9445" t="s">
        <v>973</v>
      </c>
      <c r="E9445">
        <v>132</v>
      </c>
      <c r="F9445">
        <v>0</v>
      </c>
      <c r="G9445">
        <v>0</v>
      </c>
      <c r="H9445">
        <v>0</v>
      </c>
      <c r="I9445">
        <v>0</v>
      </c>
      <c r="J9445">
        <v>0</v>
      </c>
    </row>
    <row r="9446" spans="1:10" x14ac:dyDescent="0.25">
      <c r="A9446" s="42">
        <v>46273</v>
      </c>
      <c r="B9446">
        <v>10</v>
      </c>
      <c r="C9446" t="s">
        <v>1000</v>
      </c>
      <c r="D9446" t="s">
        <v>976</v>
      </c>
      <c r="E9446">
        <v>677</v>
      </c>
      <c r="F9446">
        <v>0</v>
      </c>
      <c r="G9446">
        <v>0</v>
      </c>
      <c r="H9446">
        <v>0</v>
      </c>
      <c r="I9446">
        <v>0</v>
      </c>
      <c r="J9446">
        <v>0</v>
      </c>
    </row>
    <row r="9447" spans="1:10" x14ac:dyDescent="0.25">
      <c r="A9447" s="42">
        <v>46274</v>
      </c>
      <c r="B9447">
        <v>11</v>
      </c>
      <c r="C9447" t="s">
        <v>962</v>
      </c>
      <c r="D9447" t="s">
        <v>961</v>
      </c>
      <c r="E9447">
        <v>2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 x14ac:dyDescent="0.25">
      <c r="A9448" s="42">
        <v>46267</v>
      </c>
      <c r="B9448">
        <v>9</v>
      </c>
      <c r="C9448" t="s">
        <v>1098</v>
      </c>
      <c r="D9448" t="s">
        <v>963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 x14ac:dyDescent="0.25">
      <c r="A9449" s="42">
        <v>46276</v>
      </c>
      <c r="B9449">
        <v>9</v>
      </c>
      <c r="C9449" t="s">
        <v>966</v>
      </c>
      <c r="D9449" t="s">
        <v>975</v>
      </c>
      <c r="E9449">
        <v>2</v>
      </c>
      <c r="F9449">
        <v>0</v>
      </c>
      <c r="G9449">
        <v>0</v>
      </c>
      <c r="H9449">
        <v>0</v>
      </c>
      <c r="I9449">
        <v>0</v>
      </c>
      <c r="J9449">
        <v>0</v>
      </c>
    </row>
    <row r="9450" spans="1:10" x14ac:dyDescent="0.25">
      <c r="A9450" s="42">
        <v>46274</v>
      </c>
      <c r="B9450">
        <v>16</v>
      </c>
      <c r="C9450" t="s">
        <v>1098</v>
      </c>
      <c r="D9450" t="s">
        <v>970</v>
      </c>
      <c r="E9450">
        <v>3</v>
      </c>
      <c r="F9450">
        <v>0</v>
      </c>
      <c r="G9450">
        <v>0</v>
      </c>
      <c r="H9450">
        <v>0</v>
      </c>
      <c r="I9450">
        <v>0</v>
      </c>
      <c r="J9450">
        <v>0</v>
      </c>
    </row>
    <row r="9451" spans="1:10" x14ac:dyDescent="0.25">
      <c r="A9451" s="42">
        <v>46268</v>
      </c>
      <c r="B9451">
        <v>13</v>
      </c>
      <c r="C9451" t="s">
        <v>958</v>
      </c>
      <c r="D9451" t="s">
        <v>967</v>
      </c>
      <c r="E9451">
        <v>82</v>
      </c>
      <c r="F9451">
        <v>0</v>
      </c>
      <c r="G9451">
        <v>0</v>
      </c>
      <c r="H9451">
        <v>0</v>
      </c>
      <c r="I9451">
        <v>0</v>
      </c>
      <c r="J9451">
        <v>0</v>
      </c>
    </row>
    <row r="9452" spans="1:10" x14ac:dyDescent="0.25">
      <c r="A9452" s="42">
        <v>46268</v>
      </c>
      <c r="B9452">
        <v>12</v>
      </c>
      <c r="C9452" t="s">
        <v>1098</v>
      </c>
      <c r="D9452" t="s">
        <v>3</v>
      </c>
      <c r="E9452">
        <v>23</v>
      </c>
      <c r="F9452">
        <v>23</v>
      </c>
      <c r="G9452">
        <v>15</v>
      </c>
      <c r="H9452">
        <v>8</v>
      </c>
      <c r="I9452">
        <v>1</v>
      </c>
      <c r="J9452">
        <v>0</v>
      </c>
    </row>
    <row r="9453" spans="1:10" x14ac:dyDescent="0.25">
      <c r="A9453" s="42">
        <v>46276</v>
      </c>
      <c r="B9453">
        <v>8</v>
      </c>
      <c r="C9453" t="s">
        <v>966</v>
      </c>
      <c r="D9453" t="s">
        <v>980</v>
      </c>
      <c r="E9453">
        <v>1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 x14ac:dyDescent="0.25">
      <c r="A9454" s="42">
        <v>46267</v>
      </c>
      <c r="B9454">
        <v>14</v>
      </c>
      <c r="C9454" t="s">
        <v>986</v>
      </c>
      <c r="D9454" t="s">
        <v>980</v>
      </c>
      <c r="E9454">
        <v>1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25">
      <c r="A9455" s="42">
        <v>46276</v>
      </c>
      <c r="B9455">
        <v>10</v>
      </c>
      <c r="C9455" t="s">
        <v>998</v>
      </c>
      <c r="D9455" t="s">
        <v>982</v>
      </c>
      <c r="E9455">
        <v>94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25">
      <c r="A9456" s="42">
        <v>46268</v>
      </c>
      <c r="B9456">
        <v>10</v>
      </c>
      <c r="C9456" t="s">
        <v>972</v>
      </c>
      <c r="D9456" t="s">
        <v>970</v>
      </c>
      <c r="E9456">
        <v>8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25">
      <c r="A9457" s="42">
        <v>46275</v>
      </c>
      <c r="B9457">
        <v>12</v>
      </c>
      <c r="C9457" t="s">
        <v>964</v>
      </c>
      <c r="D9457" t="s">
        <v>971</v>
      </c>
      <c r="E9457">
        <v>45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25">
      <c r="A9458" s="42">
        <v>46274</v>
      </c>
      <c r="B9458">
        <v>8</v>
      </c>
      <c r="C9458" t="s">
        <v>958</v>
      </c>
      <c r="D9458" t="s">
        <v>980</v>
      </c>
      <c r="E9458">
        <v>1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25">
      <c r="A9459" s="42">
        <v>46268</v>
      </c>
      <c r="B9459">
        <v>12</v>
      </c>
      <c r="C9459" t="s">
        <v>958</v>
      </c>
      <c r="D9459" t="s">
        <v>965</v>
      </c>
      <c r="E9459">
        <v>116</v>
      </c>
      <c r="F9459">
        <v>0</v>
      </c>
      <c r="G9459">
        <v>0</v>
      </c>
      <c r="H9459">
        <v>0</v>
      </c>
      <c r="I9459">
        <v>0</v>
      </c>
      <c r="J9459">
        <v>0</v>
      </c>
    </row>
    <row r="9460" spans="1:10" x14ac:dyDescent="0.25">
      <c r="A9460" s="42">
        <v>46268</v>
      </c>
      <c r="B9460">
        <v>8</v>
      </c>
      <c r="C9460" t="s">
        <v>999</v>
      </c>
      <c r="D9460" t="s">
        <v>983</v>
      </c>
      <c r="E9460">
        <v>1</v>
      </c>
      <c r="F9460">
        <v>1</v>
      </c>
      <c r="G9460">
        <v>0</v>
      </c>
      <c r="H9460">
        <v>0</v>
      </c>
      <c r="I9460">
        <v>0</v>
      </c>
      <c r="J9460">
        <v>0</v>
      </c>
    </row>
    <row r="9461" spans="1:10" x14ac:dyDescent="0.25">
      <c r="A9461" s="42">
        <v>46266</v>
      </c>
      <c r="B9461">
        <v>9</v>
      </c>
      <c r="C9461" t="s">
        <v>1001</v>
      </c>
      <c r="D9461" t="s">
        <v>967</v>
      </c>
      <c r="E9461">
        <v>34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25">
      <c r="A9462" s="42">
        <v>46273</v>
      </c>
      <c r="B9462">
        <v>15</v>
      </c>
      <c r="C9462" t="s">
        <v>966</v>
      </c>
      <c r="D9462" t="s">
        <v>640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 x14ac:dyDescent="0.25">
      <c r="A9463" s="42">
        <v>46274</v>
      </c>
      <c r="B9463">
        <v>12</v>
      </c>
      <c r="C9463" t="s">
        <v>1098</v>
      </c>
      <c r="D9463" t="s">
        <v>3</v>
      </c>
      <c r="E9463">
        <v>7</v>
      </c>
      <c r="F9463">
        <v>7</v>
      </c>
      <c r="G9463">
        <v>3</v>
      </c>
      <c r="H9463">
        <v>4</v>
      </c>
      <c r="I9463">
        <v>1</v>
      </c>
      <c r="J9463">
        <v>0</v>
      </c>
    </row>
    <row r="9464" spans="1:10" x14ac:dyDescent="0.25">
      <c r="A9464" s="42">
        <v>46269</v>
      </c>
      <c r="B9464">
        <v>9</v>
      </c>
      <c r="C9464" t="s">
        <v>986</v>
      </c>
      <c r="D9464" t="s">
        <v>973</v>
      </c>
      <c r="E9464">
        <v>151</v>
      </c>
      <c r="F9464">
        <v>0</v>
      </c>
      <c r="G9464">
        <v>0</v>
      </c>
      <c r="H9464">
        <v>0</v>
      </c>
      <c r="I9464">
        <v>0</v>
      </c>
      <c r="J9464">
        <v>0</v>
      </c>
    </row>
    <row r="9465" spans="1:10" x14ac:dyDescent="0.25">
      <c r="A9465" s="42">
        <v>46276</v>
      </c>
      <c r="B9465">
        <v>13</v>
      </c>
      <c r="C9465" t="s">
        <v>968</v>
      </c>
      <c r="D9465" t="s">
        <v>959</v>
      </c>
      <c r="E9465">
        <v>16</v>
      </c>
      <c r="F9465">
        <v>0</v>
      </c>
      <c r="G9465">
        <v>0</v>
      </c>
      <c r="H9465">
        <v>0</v>
      </c>
      <c r="I9465">
        <v>0</v>
      </c>
      <c r="J9465">
        <v>0</v>
      </c>
    </row>
    <row r="9466" spans="1:10" x14ac:dyDescent="0.25">
      <c r="A9466" s="42">
        <v>46267</v>
      </c>
      <c r="B9466">
        <v>14</v>
      </c>
      <c r="C9466" t="s">
        <v>999</v>
      </c>
      <c r="D9466" t="s">
        <v>640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25">
      <c r="A9467" s="42">
        <v>46273</v>
      </c>
      <c r="B9467">
        <v>11</v>
      </c>
      <c r="C9467" t="s">
        <v>972</v>
      </c>
      <c r="D9467" t="s">
        <v>640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 x14ac:dyDescent="0.25">
      <c r="A9468" s="42">
        <v>46275</v>
      </c>
      <c r="B9468">
        <v>15</v>
      </c>
      <c r="C9468" t="s">
        <v>960</v>
      </c>
      <c r="D9468" t="s">
        <v>971</v>
      </c>
      <c r="E9468">
        <v>7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25">
      <c r="A9469" s="42">
        <v>46269</v>
      </c>
      <c r="B9469">
        <v>10</v>
      </c>
      <c r="C9469" t="s">
        <v>1098</v>
      </c>
      <c r="D9469" t="s">
        <v>977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25">
      <c r="A9470" s="42">
        <v>46267</v>
      </c>
      <c r="B9470">
        <v>11</v>
      </c>
      <c r="C9470" t="s">
        <v>999</v>
      </c>
      <c r="D9470" t="s">
        <v>976</v>
      </c>
      <c r="E9470">
        <v>178</v>
      </c>
      <c r="F9470">
        <v>0</v>
      </c>
      <c r="G9470">
        <v>0</v>
      </c>
      <c r="H9470">
        <v>0</v>
      </c>
      <c r="I9470">
        <v>0</v>
      </c>
      <c r="J9470">
        <v>0</v>
      </c>
    </row>
    <row r="9471" spans="1:10" x14ac:dyDescent="0.25">
      <c r="A9471" s="42">
        <v>46274</v>
      </c>
      <c r="B9471">
        <v>10</v>
      </c>
      <c r="C9471" t="s">
        <v>998</v>
      </c>
      <c r="D9471" t="s">
        <v>976</v>
      </c>
      <c r="E9471">
        <v>1352</v>
      </c>
      <c r="F9471">
        <v>0</v>
      </c>
      <c r="G9471">
        <v>0</v>
      </c>
      <c r="H9471">
        <v>0</v>
      </c>
      <c r="I9471">
        <v>0</v>
      </c>
      <c r="J9471">
        <v>0</v>
      </c>
    </row>
    <row r="9472" spans="1:10" x14ac:dyDescent="0.25">
      <c r="A9472" s="42">
        <v>46275</v>
      </c>
      <c r="B9472">
        <v>13</v>
      </c>
      <c r="C9472" t="s">
        <v>966</v>
      </c>
      <c r="D9472" t="s">
        <v>640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</row>
    <row r="9473" spans="1:10" x14ac:dyDescent="0.25">
      <c r="A9473" s="42">
        <v>46276</v>
      </c>
      <c r="B9473">
        <v>16</v>
      </c>
      <c r="C9473" t="s">
        <v>958</v>
      </c>
      <c r="D9473" t="s">
        <v>965</v>
      </c>
      <c r="E9473">
        <v>64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 x14ac:dyDescent="0.25">
      <c r="A9474" s="42">
        <v>46275</v>
      </c>
      <c r="B9474">
        <v>10</v>
      </c>
      <c r="C9474" t="s">
        <v>998</v>
      </c>
      <c r="D9474" t="s">
        <v>973</v>
      </c>
      <c r="E9474">
        <v>158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 x14ac:dyDescent="0.25">
      <c r="A9475" s="42">
        <v>46274</v>
      </c>
      <c r="B9475">
        <v>17</v>
      </c>
      <c r="C9475" t="s">
        <v>962</v>
      </c>
      <c r="D9475" t="s">
        <v>976</v>
      </c>
      <c r="E9475">
        <v>24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 x14ac:dyDescent="0.25">
      <c r="A9476" s="42">
        <v>46267</v>
      </c>
      <c r="B9476">
        <v>16</v>
      </c>
      <c r="C9476" t="s">
        <v>962</v>
      </c>
      <c r="D9476" t="s">
        <v>640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 x14ac:dyDescent="0.25">
      <c r="A9477" s="42">
        <v>46274</v>
      </c>
      <c r="B9477">
        <v>14</v>
      </c>
      <c r="C9477" t="s">
        <v>1015</v>
      </c>
      <c r="D9477" t="s">
        <v>982</v>
      </c>
      <c r="E9477">
        <v>754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 x14ac:dyDescent="0.25">
      <c r="A9478" s="42">
        <v>46269</v>
      </c>
      <c r="B9478">
        <v>11</v>
      </c>
      <c r="C9478" t="s">
        <v>972</v>
      </c>
      <c r="D9478" t="s">
        <v>959</v>
      </c>
      <c r="E9478">
        <v>19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25">
      <c r="A9479" s="42">
        <v>46267</v>
      </c>
      <c r="B9479">
        <v>10</v>
      </c>
      <c r="C9479" t="s">
        <v>978</v>
      </c>
      <c r="D9479" t="s">
        <v>961</v>
      </c>
      <c r="E9479">
        <v>2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 x14ac:dyDescent="0.25">
      <c r="A9480" s="42">
        <v>46267</v>
      </c>
      <c r="B9480">
        <v>9</v>
      </c>
      <c r="C9480" t="s">
        <v>978</v>
      </c>
      <c r="D9480" t="s">
        <v>970</v>
      </c>
      <c r="E9480">
        <v>7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25">
      <c r="A9481" s="42">
        <v>46266</v>
      </c>
      <c r="B9481">
        <v>13</v>
      </c>
      <c r="C9481" t="s">
        <v>986</v>
      </c>
      <c r="D9481" t="s">
        <v>963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25">
      <c r="A9482" s="42">
        <v>46274</v>
      </c>
      <c r="B9482">
        <v>10</v>
      </c>
      <c r="C9482" t="s">
        <v>978</v>
      </c>
      <c r="D9482" t="s">
        <v>977</v>
      </c>
      <c r="E9482">
        <v>15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25">
      <c r="A9483" s="42">
        <v>46274</v>
      </c>
      <c r="B9483">
        <v>15</v>
      </c>
      <c r="C9483" t="s">
        <v>958</v>
      </c>
      <c r="D9483" t="s">
        <v>965</v>
      </c>
      <c r="E9483">
        <v>92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25">
      <c r="A9484" s="42">
        <v>46267</v>
      </c>
      <c r="B9484">
        <v>12</v>
      </c>
      <c r="C9484" t="s">
        <v>1098</v>
      </c>
      <c r="D9484" t="s">
        <v>970</v>
      </c>
      <c r="E9484">
        <v>10</v>
      </c>
      <c r="F9484">
        <v>0</v>
      </c>
      <c r="G9484">
        <v>0</v>
      </c>
      <c r="H9484">
        <v>0</v>
      </c>
      <c r="I9484">
        <v>0</v>
      </c>
      <c r="J9484">
        <v>0</v>
      </c>
    </row>
    <row r="9485" spans="1:10" x14ac:dyDescent="0.25">
      <c r="A9485" s="42">
        <v>46267</v>
      </c>
      <c r="B9485">
        <v>14</v>
      </c>
      <c r="C9485" t="s">
        <v>999</v>
      </c>
      <c r="D9485" t="s">
        <v>3</v>
      </c>
      <c r="E9485">
        <v>12</v>
      </c>
      <c r="F9485">
        <v>12</v>
      </c>
      <c r="G9485">
        <v>10</v>
      </c>
      <c r="H9485">
        <v>0</v>
      </c>
      <c r="I9485">
        <v>2</v>
      </c>
      <c r="J9485">
        <v>0</v>
      </c>
    </row>
    <row r="9486" spans="1:10" x14ac:dyDescent="0.25">
      <c r="A9486" s="42">
        <v>46275</v>
      </c>
      <c r="B9486">
        <v>11</v>
      </c>
      <c r="C9486" t="s">
        <v>998</v>
      </c>
      <c r="D9486" t="s">
        <v>977</v>
      </c>
      <c r="E9486">
        <v>2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 x14ac:dyDescent="0.25">
      <c r="A9487" s="42">
        <v>46267</v>
      </c>
      <c r="B9487">
        <v>9</v>
      </c>
      <c r="C9487" t="s">
        <v>958</v>
      </c>
      <c r="D9487" t="s">
        <v>976</v>
      </c>
      <c r="E9487">
        <v>608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5">
      <c r="A9488" s="42">
        <v>46266</v>
      </c>
      <c r="B9488">
        <v>14</v>
      </c>
      <c r="C9488" t="s">
        <v>1015</v>
      </c>
      <c r="D9488" t="s">
        <v>979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25">
      <c r="A9489" s="42">
        <v>46267</v>
      </c>
      <c r="B9489">
        <v>15</v>
      </c>
      <c r="C9489" t="s">
        <v>964</v>
      </c>
      <c r="D9489" t="s">
        <v>963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25">
      <c r="A9490" s="42">
        <v>46273</v>
      </c>
      <c r="B9490">
        <v>15</v>
      </c>
      <c r="C9490" t="s">
        <v>966</v>
      </c>
      <c r="D9490" t="s">
        <v>959</v>
      </c>
      <c r="E9490">
        <v>137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25">
      <c r="A9491" s="42">
        <v>46276</v>
      </c>
      <c r="B9491">
        <v>12</v>
      </c>
      <c r="C9491" t="s">
        <v>1528</v>
      </c>
      <c r="D9491" t="s">
        <v>963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25">
      <c r="A9492" s="42">
        <v>46268</v>
      </c>
      <c r="B9492">
        <v>15</v>
      </c>
      <c r="C9492" t="s">
        <v>962</v>
      </c>
      <c r="D9492" t="s">
        <v>640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25">
      <c r="A9493" s="42">
        <v>46276</v>
      </c>
      <c r="B9493">
        <v>10</v>
      </c>
      <c r="C9493" t="s">
        <v>1000</v>
      </c>
      <c r="D9493" t="s">
        <v>973</v>
      </c>
      <c r="E9493">
        <v>315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25">
      <c r="A9494" s="42">
        <v>46275</v>
      </c>
      <c r="B9494">
        <v>11</v>
      </c>
      <c r="C9494" t="s">
        <v>972</v>
      </c>
      <c r="D9494" t="s">
        <v>973</v>
      </c>
      <c r="E9494">
        <v>72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 x14ac:dyDescent="0.25">
      <c r="A9495" s="42">
        <v>46266</v>
      </c>
      <c r="B9495">
        <v>14</v>
      </c>
      <c r="C9495" t="s">
        <v>1015</v>
      </c>
      <c r="D9495" t="s">
        <v>980</v>
      </c>
      <c r="E9495">
        <v>1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25">
      <c r="A9496" s="42">
        <v>46269</v>
      </c>
      <c r="B9496">
        <v>11</v>
      </c>
      <c r="C9496" t="s">
        <v>958</v>
      </c>
      <c r="D9496" t="s">
        <v>971</v>
      </c>
      <c r="E9496">
        <v>17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25">
      <c r="A9497" s="42">
        <v>46267</v>
      </c>
      <c r="B9497">
        <v>13</v>
      </c>
      <c r="C9497" t="s">
        <v>978</v>
      </c>
      <c r="D9497" t="s">
        <v>971</v>
      </c>
      <c r="E9497">
        <v>15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25">
      <c r="A9498" s="42">
        <v>46267</v>
      </c>
      <c r="B9498">
        <v>16</v>
      </c>
      <c r="C9498" t="s">
        <v>966</v>
      </c>
      <c r="D9498" t="s">
        <v>965</v>
      </c>
      <c r="E9498">
        <v>38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 x14ac:dyDescent="0.25">
      <c r="A9499" s="42">
        <v>46275</v>
      </c>
      <c r="B9499">
        <v>12</v>
      </c>
      <c r="C9499" t="s">
        <v>962</v>
      </c>
      <c r="D9499" t="s">
        <v>959</v>
      </c>
      <c r="E9499">
        <v>101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5">
      <c r="A9500" s="42">
        <v>46276</v>
      </c>
      <c r="B9500">
        <v>15</v>
      </c>
      <c r="C9500" t="s">
        <v>964</v>
      </c>
      <c r="D9500" t="s">
        <v>967</v>
      </c>
      <c r="E9500">
        <v>411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25">
      <c r="A9501" s="42">
        <v>46274</v>
      </c>
      <c r="B9501">
        <v>11</v>
      </c>
      <c r="C9501" t="s">
        <v>978</v>
      </c>
      <c r="D9501" t="s">
        <v>973</v>
      </c>
      <c r="E9501">
        <v>400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25">
      <c r="A9502" s="42">
        <v>46274</v>
      </c>
      <c r="B9502">
        <v>8</v>
      </c>
      <c r="C9502" t="s">
        <v>958</v>
      </c>
      <c r="D9502" t="s">
        <v>961</v>
      </c>
      <c r="E9502">
        <v>1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25">
      <c r="A9503" s="42">
        <v>46273</v>
      </c>
      <c r="B9503">
        <v>8</v>
      </c>
      <c r="C9503" t="s">
        <v>1098</v>
      </c>
      <c r="D9503" t="s">
        <v>961</v>
      </c>
      <c r="E9503">
        <v>1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25">
      <c r="A9504" s="42">
        <v>46276</v>
      </c>
      <c r="B9504">
        <v>9</v>
      </c>
      <c r="C9504" t="s">
        <v>1015</v>
      </c>
      <c r="D9504" t="s">
        <v>965</v>
      </c>
      <c r="E9504">
        <v>159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25">
      <c r="A9505" s="42">
        <v>46267</v>
      </c>
      <c r="B9505">
        <v>11</v>
      </c>
      <c r="C9505" t="s">
        <v>984</v>
      </c>
      <c r="D9505" t="s">
        <v>977</v>
      </c>
      <c r="E9505">
        <v>3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 x14ac:dyDescent="0.25">
      <c r="A9506" s="42">
        <v>46267</v>
      </c>
      <c r="B9506">
        <v>16</v>
      </c>
      <c r="C9506" t="s">
        <v>1001</v>
      </c>
      <c r="D9506" t="s">
        <v>640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5">
      <c r="A9507" s="42">
        <v>46274</v>
      </c>
      <c r="B9507">
        <v>16</v>
      </c>
      <c r="C9507" t="s">
        <v>966</v>
      </c>
      <c r="D9507" t="s">
        <v>971</v>
      </c>
      <c r="E9507">
        <v>22</v>
      </c>
      <c r="F9507">
        <v>0</v>
      </c>
      <c r="G9507">
        <v>0</v>
      </c>
      <c r="H9507">
        <v>0</v>
      </c>
      <c r="I9507">
        <v>0</v>
      </c>
      <c r="J9507">
        <v>0</v>
      </c>
    </row>
    <row r="9508" spans="1:10" x14ac:dyDescent="0.25">
      <c r="A9508" s="42">
        <v>46273</v>
      </c>
      <c r="B9508">
        <v>12</v>
      </c>
      <c r="C9508" t="s">
        <v>964</v>
      </c>
      <c r="D9508" t="s">
        <v>970</v>
      </c>
      <c r="E9508">
        <v>34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25">
      <c r="A9509" s="42">
        <v>46274</v>
      </c>
      <c r="B9509">
        <v>9</v>
      </c>
      <c r="C9509" t="s">
        <v>998</v>
      </c>
      <c r="D9509" t="s">
        <v>640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25">
      <c r="A9510" s="42">
        <v>46276</v>
      </c>
      <c r="B9510">
        <v>16</v>
      </c>
      <c r="C9510" t="s">
        <v>968</v>
      </c>
      <c r="D9510" t="s">
        <v>982</v>
      </c>
      <c r="E9510">
        <v>135</v>
      </c>
      <c r="F9510">
        <v>0</v>
      </c>
      <c r="G9510">
        <v>0</v>
      </c>
      <c r="H9510">
        <v>0</v>
      </c>
      <c r="I9510">
        <v>0</v>
      </c>
      <c r="J9510">
        <v>0</v>
      </c>
    </row>
    <row r="9511" spans="1:10" x14ac:dyDescent="0.25">
      <c r="A9511" s="42">
        <v>46268</v>
      </c>
      <c r="B9511">
        <v>10</v>
      </c>
      <c r="C9511" t="s">
        <v>1085</v>
      </c>
      <c r="D9511" t="s">
        <v>980</v>
      </c>
      <c r="E9511">
        <v>2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 x14ac:dyDescent="0.25">
      <c r="A9512" s="42">
        <v>46273</v>
      </c>
      <c r="B9512">
        <v>9</v>
      </c>
      <c r="C9512" t="s">
        <v>958</v>
      </c>
      <c r="D9512" t="s">
        <v>961</v>
      </c>
      <c r="E9512">
        <v>2</v>
      </c>
      <c r="F9512">
        <v>0</v>
      </c>
      <c r="G9512">
        <v>0</v>
      </c>
      <c r="H9512">
        <v>0</v>
      </c>
      <c r="I9512">
        <v>0</v>
      </c>
      <c r="J9512">
        <v>0</v>
      </c>
    </row>
    <row r="9513" spans="1:10" x14ac:dyDescent="0.25">
      <c r="A9513" s="42">
        <v>46267</v>
      </c>
      <c r="B9513">
        <v>10</v>
      </c>
      <c r="C9513" t="s">
        <v>1001</v>
      </c>
      <c r="D9513" t="s">
        <v>985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25">
      <c r="A9514" s="42">
        <v>46269</v>
      </c>
      <c r="B9514">
        <v>8</v>
      </c>
      <c r="C9514" t="s">
        <v>972</v>
      </c>
      <c r="D9514" t="s">
        <v>640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25">
      <c r="A9515" s="42">
        <v>46268</v>
      </c>
      <c r="B9515">
        <v>10</v>
      </c>
      <c r="C9515" t="s">
        <v>978</v>
      </c>
      <c r="D9515" t="s">
        <v>973</v>
      </c>
      <c r="E9515">
        <v>324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 x14ac:dyDescent="0.25">
      <c r="A9516" s="42">
        <v>46274</v>
      </c>
      <c r="B9516">
        <v>10</v>
      </c>
      <c r="C9516" t="s">
        <v>972</v>
      </c>
      <c r="D9516" t="s">
        <v>973</v>
      </c>
      <c r="E9516">
        <v>103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25">
      <c r="A9517" s="42">
        <v>46275</v>
      </c>
      <c r="B9517">
        <v>15</v>
      </c>
      <c r="C9517" t="s">
        <v>962</v>
      </c>
      <c r="D9517" t="s">
        <v>976</v>
      </c>
      <c r="E9517">
        <v>1051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25">
      <c r="A9518" s="42">
        <v>46269</v>
      </c>
      <c r="B9518">
        <v>10</v>
      </c>
      <c r="C9518" t="s">
        <v>966</v>
      </c>
      <c r="D9518" t="s">
        <v>976</v>
      </c>
      <c r="E9518">
        <v>613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25">
      <c r="A9519" s="42">
        <v>46268</v>
      </c>
      <c r="B9519">
        <v>16</v>
      </c>
      <c r="C9519" t="s">
        <v>962</v>
      </c>
      <c r="D9519" t="s">
        <v>965</v>
      </c>
      <c r="E9519">
        <v>72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 x14ac:dyDescent="0.25">
      <c r="A9520" s="42">
        <v>46275</v>
      </c>
      <c r="B9520">
        <v>11</v>
      </c>
      <c r="C9520" t="s">
        <v>962</v>
      </c>
      <c r="D9520" t="s">
        <v>975</v>
      </c>
      <c r="E9520">
        <v>2</v>
      </c>
      <c r="F9520">
        <v>0</v>
      </c>
      <c r="G9520">
        <v>0</v>
      </c>
      <c r="H9520">
        <v>0</v>
      </c>
      <c r="I9520">
        <v>0</v>
      </c>
      <c r="J9520">
        <v>0</v>
      </c>
    </row>
    <row r="9521" spans="1:10" x14ac:dyDescent="0.25">
      <c r="A9521" s="42">
        <v>46268</v>
      </c>
      <c r="B9521">
        <v>15</v>
      </c>
      <c r="C9521" t="s">
        <v>972</v>
      </c>
      <c r="D9521" t="s">
        <v>971</v>
      </c>
      <c r="E9521">
        <v>3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25">
      <c r="A9522" s="42">
        <v>46274</v>
      </c>
      <c r="B9522">
        <v>14</v>
      </c>
      <c r="C9522" t="s">
        <v>966</v>
      </c>
      <c r="D9522" t="s">
        <v>961</v>
      </c>
      <c r="E9522">
        <v>1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25">
      <c r="A9523" s="42">
        <v>46269</v>
      </c>
      <c r="B9523">
        <v>13</v>
      </c>
      <c r="C9523" t="s">
        <v>962</v>
      </c>
      <c r="D9523" t="s">
        <v>980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25">
      <c r="A9524" s="42">
        <v>46269</v>
      </c>
      <c r="B9524">
        <v>9</v>
      </c>
      <c r="C9524" t="s">
        <v>1015</v>
      </c>
      <c r="D9524" t="s">
        <v>971</v>
      </c>
      <c r="E9524">
        <v>4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25">
      <c r="A9525" s="42">
        <v>46267</v>
      </c>
      <c r="B9525">
        <v>8</v>
      </c>
      <c r="C9525" t="s">
        <v>962</v>
      </c>
      <c r="D9525" t="s">
        <v>980</v>
      </c>
      <c r="E9525">
        <v>1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25">
      <c r="A9526" s="42">
        <v>46276</v>
      </c>
      <c r="B9526">
        <v>13</v>
      </c>
      <c r="C9526" t="s">
        <v>966</v>
      </c>
      <c r="D9526" t="s">
        <v>982</v>
      </c>
      <c r="E9526">
        <v>21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25">
      <c r="A9527" s="42">
        <v>46276</v>
      </c>
      <c r="B9527">
        <v>10</v>
      </c>
      <c r="C9527" t="s">
        <v>958</v>
      </c>
      <c r="D9527" t="s">
        <v>975</v>
      </c>
      <c r="E9527">
        <v>4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5">
      <c r="A9528" s="42">
        <v>46267</v>
      </c>
      <c r="B9528">
        <v>15</v>
      </c>
      <c r="C9528" t="s">
        <v>1098</v>
      </c>
      <c r="D9528" t="s">
        <v>976</v>
      </c>
      <c r="E9528">
        <v>85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 x14ac:dyDescent="0.25">
      <c r="A9529" s="42">
        <v>46275</v>
      </c>
      <c r="B9529">
        <v>11</v>
      </c>
      <c r="C9529" t="s">
        <v>998</v>
      </c>
      <c r="D9529" t="s">
        <v>963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 x14ac:dyDescent="0.25">
      <c r="A9530" s="42">
        <v>46266</v>
      </c>
      <c r="B9530">
        <v>10</v>
      </c>
      <c r="C9530" t="s">
        <v>998</v>
      </c>
      <c r="D9530" t="s">
        <v>974</v>
      </c>
      <c r="E9530">
        <v>2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 x14ac:dyDescent="0.25">
      <c r="A9531" s="42">
        <v>46269</v>
      </c>
      <c r="B9531">
        <v>10</v>
      </c>
      <c r="C9531" t="s">
        <v>972</v>
      </c>
      <c r="D9531" t="s">
        <v>963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25">
      <c r="A9532" s="42">
        <v>46274</v>
      </c>
      <c r="B9532">
        <v>15</v>
      </c>
      <c r="C9532" t="s">
        <v>1015</v>
      </c>
      <c r="D9532" t="s">
        <v>982</v>
      </c>
      <c r="E9532">
        <v>744</v>
      </c>
      <c r="F9532">
        <v>0</v>
      </c>
      <c r="G9532">
        <v>0</v>
      </c>
      <c r="H9532">
        <v>0</v>
      </c>
      <c r="I9532">
        <v>0</v>
      </c>
      <c r="J9532">
        <v>0</v>
      </c>
    </row>
    <row r="9533" spans="1:10" x14ac:dyDescent="0.25">
      <c r="A9533" s="42">
        <v>46266</v>
      </c>
      <c r="B9533">
        <v>10</v>
      </c>
      <c r="C9533" t="s">
        <v>958</v>
      </c>
      <c r="D9533" t="s">
        <v>965</v>
      </c>
      <c r="E9533">
        <v>42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 x14ac:dyDescent="0.25">
      <c r="A9534" s="42">
        <v>46274</v>
      </c>
      <c r="B9534">
        <v>9</v>
      </c>
      <c r="C9534" t="s">
        <v>1015</v>
      </c>
      <c r="D9534" t="s">
        <v>3</v>
      </c>
      <c r="E9534">
        <v>34</v>
      </c>
      <c r="F9534">
        <v>34</v>
      </c>
      <c r="G9534">
        <v>9</v>
      </c>
      <c r="H9534">
        <v>24</v>
      </c>
      <c r="I9534">
        <v>0</v>
      </c>
      <c r="J9534">
        <v>0</v>
      </c>
    </row>
    <row r="9535" spans="1:10" x14ac:dyDescent="0.25">
      <c r="A9535" s="42">
        <v>46273</v>
      </c>
      <c r="B9535">
        <v>13</v>
      </c>
      <c r="C9535" t="s">
        <v>986</v>
      </c>
      <c r="D9535" t="s">
        <v>959</v>
      </c>
      <c r="E9535">
        <v>15</v>
      </c>
      <c r="F9535">
        <v>0</v>
      </c>
      <c r="G9535">
        <v>0</v>
      </c>
      <c r="H9535">
        <v>0</v>
      </c>
      <c r="I9535">
        <v>0</v>
      </c>
      <c r="J9535">
        <v>0</v>
      </c>
    </row>
    <row r="9536" spans="1:10" x14ac:dyDescent="0.25">
      <c r="A9536" s="42">
        <v>46273</v>
      </c>
      <c r="B9536">
        <v>11</v>
      </c>
      <c r="C9536" t="s">
        <v>964</v>
      </c>
      <c r="D9536" t="s">
        <v>975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25">
      <c r="A9537" s="42">
        <v>46273</v>
      </c>
      <c r="B9537">
        <v>16</v>
      </c>
      <c r="C9537" t="s">
        <v>962</v>
      </c>
      <c r="D9537" t="s">
        <v>980</v>
      </c>
      <c r="E9537">
        <v>23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 x14ac:dyDescent="0.25">
      <c r="A9538" s="42">
        <v>46273</v>
      </c>
      <c r="B9538">
        <v>8</v>
      </c>
      <c r="C9538" t="s">
        <v>958</v>
      </c>
      <c r="D9538" t="s">
        <v>963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25">
      <c r="A9539" s="42">
        <v>46274</v>
      </c>
      <c r="B9539">
        <v>11</v>
      </c>
      <c r="C9539" t="s">
        <v>960</v>
      </c>
      <c r="D9539" t="s">
        <v>970</v>
      </c>
      <c r="E9539">
        <v>6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25">
      <c r="A9540" s="42">
        <v>46276</v>
      </c>
      <c r="B9540">
        <v>14</v>
      </c>
      <c r="C9540" t="s">
        <v>958</v>
      </c>
      <c r="D9540" t="s">
        <v>640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 x14ac:dyDescent="0.25">
      <c r="A9541" s="42">
        <v>46276</v>
      </c>
      <c r="B9541">
        <v>9</v>
      </c>
      <c r="C9541" t="s">
        <v>966</v>
      </c>
      <c r="D9541" t="s">
        <v>973</v>
      </c>
      <c r="E9541">
        <v>280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 x14ac:dyDescent="0.25">
      <c r="A9542" s="42">
        <v>46274</v>
      </c>
      <c r="B9542">
        <v>11</v>
      </c>
      <c r="C9542" t="s">
        <v>966</v>
      </c>
      <c r="D9542" t="s">
        <v>980</v>
      </c>
      <c r="E9542">
        <v>4</v>
      </c>
      <c r="F9542">
        <v>0</v>
      </c>
      <c r="G9542">
        <v>0</v>
      </c>
      <c r="H9542">
        <v>0</v>
      </c>
      <c r="I9542">
        <v>0</v>
      </c>
      <c r="J9542">
        <v>0</v>
      </c>
    </row>
    <row r="9543" spans="1:10" x14ac:dyDescent="0.25">
      <c r="A9543" s="42">
        <v>46273</v>
      </c>
      <c r="B9543">
        <v>10</v>
      </c>
      <c r="C9543" t="s">
        <v>972</v>
      </c>
      <c r="D9543" t="s">
        <v>971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25">
      <c r="A9544" s="42">
        <v>46275</v>
      </c>
      <c r="B9544">
        <v>11</v>
      </c>
      <c r="C9544" t="s">
        <v>986</v>
      </c>
      <c r="D9544" t="s">
        <v>982</v>
      </c>
      <c r="E9544">
        <v>297</v>
      </c>
      <c r="F9544">
        <v>0</v>
      </c>
      <c r="G9544">
        <v>0</v>
      </c>
      <c r="H9544">
        <v>0</v>
      </c>
      <c r="I9544">
        <v>0</v>
      </c>
      <c r="J9544">
        <v>0</v>
      </c>
    </row>
    <row r="9545" spans="1:10" x14ac:dyDescent="0.25">
      <c r="A9545" s="42">
        <v>46274</v>
      </c>
      <c r="B9545">
        <v>14</v>
      </c>
      <c r="C9545" t="s">
        <v>966</v>
      </c>
      <c r="D9545" t="s">
        <v>3</v>
      </c>
      <c r="E9545">
        <v>21</v>
      </c>
      <c r="F9545">
        <v>21</v>
      </c>
      <c r="G9545">
        <v>16</v>
      </c>
      <c r="H9545">
        <v>2</v>
      </c>
      <c r="I9545">
        <v>0</v>
      </c>
      <c r="J9545">
        <v>0</v>
      </c>
    </row>
    <row r="9546" spans="1:10" x14ac:dyDescent="0.25">
      <c r="A9546" s="42">
        <v>46274</v>
      </c>
      <c r="B9546">
        <v>13</v>
      </c>
      <c r="C9546" t="s">
        <v>964</v>
      </c>
      <c r="D9546" t="s">
        <v>973</v>
      </c>
      <c r="E9546">
        <v>2</v>
      </c>
      <c r="F9546">
        <v>0</v>
      </c>
      <c r="G9546">
        <v>0</v>
      </c>
      <c r="H9546">
        <v>0</v>
      </c>
      <c r="I9546">
        <v>0</v>
      </c>
      <c r="J9546">
        <v>0</v>
      </c>
    </row>
    <row r="9547" spans="1:10" x14ac:dyDescent="0.25">
      <c r="A9547" s="42">
        <v>46273</v>
      </c>
      <c r="B9547">
        <v>10</v>
      </c>
      <c r="C9547" t="s">
        <v>986</v>
      </c>
      <c r="D9547" t="s">
        <v>982</v>
      </c>
      <c r="E9547">
        <v>158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 x14ac:dyDescent="0.25">
      <c r="A9548" s="42">
        <v>46274</v>
      </c>
      <c r="B9548">
        <v>14</v>
      </c>
      <c r="C9548" t="s">
        <v>964</v>
      </c>
      <c r="D9548" t="s">
        <v>971</v>
      </c>
      <c r="E9548">
        <v>42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 x14ac:dyDescent="0.25">
      <c r="A9549" s="42">
        <v>46273</v>
      </c>
      <c r="B9549">
        <v>8</v>
      </c>
      <c r="C9549" t="s">
        <v>998</v>
      </c>
      <c r="D9549" t="s">
        <v>965</v>
      </c>
      <c r="E9549">
        <v>1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25">
      <c r="A9550" s="42">
        <v>46273</v>
      </c>
      <c r="B9550">
        <v>14</v>
      </c>
      <c r="C9550" t="s">
        <v>960</v>
      </c>
      <c r="D9550" t="s">
        <v>982</v>
      </c>
      <c r="E9550">
        <v>79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25">
      <c r="A9551" s="42">
        <v>46266</v>
      </c>
      <c r="B9551">
        <v>14</v>
      </c>
      <c r="C9551" t="s">
        <v>1001</v>
      </c>
      <c r="D9551" t="s">
        <v>959</v>
      </c>
      <c r="E9551">
        <v>19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25">
      <c r="A9552" s="42">
        <v>46267</v>
      </c>
      <c r="B9552">
        <v>15</v>
      </c>
      <c r="C9552" t="s">
        <v>964</v>
      </c>
      <c r="D9552" t="s">
        <v>975</v>
      </c>
      <c r="E9552">
        <v>1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 x14ac:dyDescent="0.25">
      <c r="A9553" s="42">
        <v>46266</v>
      </c>
      <c r="B9553">
        <v>10</v>
      </c>
      <c r="C9553" t="s">
        <v>1000</v>
      </c>
      <c r="D9553" t="s">
        <v>961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</row>
    <row r="9554" spans="1:10" x14ac:dyDescent="0.25">
      <c r="A9554" s="42">
        <v>46274</v>
      </c>
      <c r="B9554">
        <v>12</v>
      </c>
      <c r="C9554" t="s">
        <v>958</v>
      </c>
      <c r="D9554" t="s">
        <v>963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25">
      <c r="A9555" s="42">
        <v>46276</v>
      </c>
      <c r="B9555">
        <v>10</v>
      </c>
      <c r="C9555" t="s">
        <v>1015</v>
      </c>
      <c r="D9555" t="s">
        <v>982</v>
      </c>
      <c r="E9555">
        <v>620</v>
      </c>
      <c r="F9555">
        <v>0</v>
      </c>
      <c r="G9555">
        <v>0</v>
      </c>
      <c r="H9555">
        <v>0</v>
      </c>
      <c r="I9555">
        <v>0</v>
      </c>
      <c r="J9555">
        <v>0</v>
      </c>
    </row>
    <row r="9556" spans="1:10" x14ac:dyDescent="0.25">
      <c r="A9556" s="42">
        <v>46274</v>
      </c>
      <c r="B9556">
        <v>16</v>
      </c>
      <c r="C9556" t="s">
        <v>1015</v>
      </c>
      <c r="D9556" t="s">
        <v>640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</row>
    <row r="9557" spans="1:10" x14ac:dyDescent="0.25">
      <c r="A9557" s="42">
        <v>46275</v>
      </c>
      <c r="B9557">
        <v>15</v>
      </c>
      <c r="C9557" t="s">
        <v>958</v>
      </c>
      <c r="D9557" t="s">
        <v>975</v>
      </c>
      <c r="E9557">
        <v>6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25">
      <c r="A9558" s="42">
        <v>46275</v>
      </c>
      <c r="B9558">
        <v>8</v>
      </c>
      <c r="C9558" t="s">
        <v>1015</v>
      </c>
      <c r="D9558" t="s">
        <v>982</v>
      </c>
      <c r="E9558">
        <v>180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25">
      <c r="A9559" s="42">
        <v>46269</v>
      </c>
      <c r="B9559">
        <v>9</v>
      </c>
      <c r="C9559" t="s">
        <v>972</v>
      </c>
      <c r="D9559" t="s">
        <v>959</v>
      </c>
      <c r="E9559">
        <v>14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 x14ac:dyDescent="0.25">
      <c r="A9560" s="42">
        <v>46268</v>
      </c>
      <c r="B9560">
        <v>11</v>
      </c>
      <c r="C9560" t="s">
        <v>972</v>
      </c>
      <c r="D9560" t="s">
        <v>969</v>
      </c>
      <c r="E9560">
        <v>1</v>
      </c>
      <c r="F9560">
        <v>1</v>
      </c>
      <c r="G9560">
        <v>0</v>
      </c>
      <c r="H9560">
        <v>0</v>
      </c>
      <c r="I9560">
        <v>0</v>
      </c>
      <c r="J9560">
        <v>0</v>
      </c>
    </row>
    <row r="9561" spans="1:10" x14ac:dyDescent="0.25">
      <c r="A9561" s="42">
        <v>46267</v>
      </c>
      <c r="B9561">
        <v>14</v>
      </c>
      <c r="C9561" t="s">
        <v>1085</v>
      </c>
      <c r="D9561" t="s">
        <v>973</v>
      </c>
      <c r="E9561">
        <v>66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 x14ac:dyDescent="0.25">
      <c r="A9562" s="42">
        <v>46276</v>
      </c>
      <c r="B9562">
        <v>11</v>
      </c>
      <c r="C9562" t="s">
        <v>972</v>
      </c>
      <c r="D9562" t="s">
        <v>974</v>
      </c>
      <c r="E9562">
        <v>1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25">
      <c r="A9563" s="42">
        <v>46276</v>
      </c>
      <c r="B9563">
        <v>14</v>
      </c>
      <c r="C9563" t="s">
        <v>1528</v>
      </c>
      <c r="D9563" t="s">
        <v>971</v>
      </c>
      <c r="E9563">
        <v>2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25">
      <c r="A9564" s="42">
        <v>46266</v>
      </c>
      <c r="B9564">
        <v>8</v>
      </c>
      <c r="C9564" t="s">
        <v>1000</v>
      </c>
      <c r="D9564" t="s">
        <v>965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 x14ac:dyDescent="0.25">
      <c r="A9565" s="42">
        <v>46269</v>
      </c>
      <c r="B9565">
        <v>8</v>
      </c>
      <c r="C9565" t="s">
        <v>962</v>
      </c>
      <c r="D9565" t="s">
        <v>970</v>
      </c>
      <c r="E9565">
        <v>2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 x14ac:dyDescent="0.25">
      <c r="A9566" s="42">
        <v>46269</v>
      </c>
      <c r="B9566">
        <v>16</v>
      </c>
      <c r="C9566" t="s">
        <v>1098</v>
      </c>
      <c r="D9566" t="s">
        <v>959</v>
      </c>
      <c r="E9566">
        <v>9</v>
      </c>
      <c r="F9566">
        <v>0</v>
      </c>
      <c r="G9566">
        <v>0</v>
      </c>
      <c r="H9566">
        <v>0</v>
      </c>
      <c r="I9566">
        <v>0</v>
      </c>
      <c r="J9566">
        <v>0</v>
      </c>
    </row>
    <row r="9567" spans="1:10" x14ac:dyDescent="0.25">
      <c r="A9567" s="42">
        <v>46269</v>
      </c>
      <c r="B9567">
        <v>15</v>
      </c>
      <c r="C9567" t="s">
        <v>972</v>
      </c>
      <c r="D9567" t="s">
        <v>976</v>
      </c>
      <c r="E9567">
        <v>5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 x14ac:dyDescent="0.25">
      <c r="A9568" s="42">
        <v>46274</v>
      </c>
      <c r="B9568">
        <v>13</v>
      </c>
      <c r="C9568" t="s">
        <v>968</v>
      </c>
      <c r="D9568" t="s">
        <v>970</v>
      </c>
      <c r="E9568">
        <v>7</v>
      </c>
      <c r="F9568">
        <v>0</v>
      </c>
      <c r="G9568">
        <v>0</v>
      </c>
      <c r="H9568">
        <v>0</v>
      </c>
      <c r="I9568">
        <v>0</v>
      </c>
      <c r="J9568">
        <v>0</v>
      </c>
    </row>
    <row r="9569" spans="1:10" x14ac:dyDescent="0.25">
      <c r="A9569" s="42">
        <v>46268</v>
      </c>
      <c r="B9569">
        <v>11</v>
      </c>
      <c r="C9569" t="s">
        <v>972</v>
      </c>
      <c r="D9569" t="s">
        <v>982</v>
      </c>
      <c r="E9569">
        <v>102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25">
      <c r="A9570" s="42">
        <v>46276</v>
      </c>
      <c r="B9570">
        <v>11</v>
      </c>
      <c r="C9570" t="s">
        <v>986</v>
      </c>
      <c r="D9570" t="s">
        <v>976</v>
      </c>
      <c r="E9570">
        <v>969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25">
      <c r="A9571" s="42">
        <v>46267</v>
      </c>
      <c r="B9571">
        <v>9</v>
      </c>
      <c r="C9571" t="s">
        <v>962</v>
      </c>
      <c r="D9571" t="s">
        <v>970</v>
      </c>
      <c r="E9571">
        <v>11</v>
      </c>
      <c r="F9571">
        <v>0</v>
      </c>
      <c r="G9571">
        <v>0</v>
      </c>
      <c r="H9571">
        <v>0</v>
      </c>
      <c r="I9571">
        <v>0</v>
      </c>
      <c r="J9571">
        <v>0</v>
      </c>
    </row>
    <row r="9572" spans="1:10" x14ac:dyDescent="0.25">
      <c r="A9572" s="42">
        <v>46274</v>
      </c>
      <c r="B9572">
        <v>11</v>
      </c>
      <c r="C9572" t="s">
        <v>998</v>
      </c>
      <c r="D9572" t="s">
        <v>965</v>
      </c>
      <c r="E9572">
        <v>48</v>
      </c>
      <c r="F9572">
        <v>0</v>
      </c>
      <c r="G9572">
        <v>0</v>
      </c>
      <c r="H9572">
        <v>0</v>
      </c>
      <c r="I9572">
        <v>0</v>
      </c>
      <c r="J9572">
        <v>0</v>
      </c>
    </row>
    <row r="9573" spans="1:10" x14ac:dyDescent="0.25">
      <c r="A9573" s="42">
        <v>46269</v>
      </c>
      <c r="B9573">
        <v>13</v>
      </c>
      <c r="C9573" t="s">
        <v>964</v>
      </c>
      <c r="D9573" t="s">
        <v>976</v>
      </c>
      <c r="E9573">
        <v>120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 x14ac:dyDescent="0.25">
      <c r="A9574" s="42">
        <v>46273</v>
      </c>
      <c r="B9574">
        <v>10</v>
      </c>
      <c r="C9574" t="s">
        <v>966</v>
      </c>
      <c r="D9574" t="s">
        <v>967</v>
      </c>
      <c r="E9574">
        <v>88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25">
      <c r="A9575" s="42">
        <v>46274</v>
      </c>
      <c r="B9575">
        <v>9</v>
      </c>
      <c r="C9575" t="s">
        <v>966</v>
      </c>
      <c r="D9575" t="s">
        <v>977</v>
      </c>
      <c r="E9575">
        <v>2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 x14ac:dyDescent="0.25">
      <c r="A9576" s="42">
        <v>46266</v>
      </c>
      <c r="B9576">
        <v>13</v>
      </c>
      <c r="C9576" t="s">
        <v>1015</v>
      </c>
      <c r="D9576" t="s">
        <v>959</v>
      </c>
      <c r="E9576">
        <v>2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25">
      <c r="A9577" s="42">
        <v>46266</v>
      </c>
      <c r="B9577">
        <v>8</v>
      </c>
      <c r="C9577" t="s">
        <v>999</v>
      </c>
      <c r="D9577" t="s">
        <v>959</v>
      </c>
      <c r="E9577">
        <v>20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25">
      <c r="A9578" s="42">
        <v>46273</v>
      </c>
      <c r="B9578">
        <v>9</v>
      </c>
      <c r="C9578" t="s">
        <v>1098</v>
      </c>
      <c r="D9578" t="s">
        <v>3</v>
      </c>
      <c r="E9578">
        <v>25</v>
      </c>
      <c r="F9578">
        <v>25</v>
      </c>
      <c r="G9578">
        <v>13</v>
      </c>
      <c r="H9578">
        <v>10</v>
      </c>
      <c r="I9578">
        <v>0</v>
      </c>
      <c r="J9578">
        <v>0</v>
      </c>
    </row>
    <row r="9579" spans="1:10" x14ac:dyDescent="0.25">
      <c r="A9579" s="42">
        <v>46273</v>
      </c>
      <c r="B9579">
        <v>12</v>
      </c>
      <c r="C9579" t="s">
        <v>964</v>
      </c>
      <c r="D9579" t="s">
        <v>977</v>
      </c>
      <c r="E9579">
        <v>17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5">
      <c r="A9580" s="42">
        <v>46274</v>
      </c>
      <c r="B9580">
        <v>11</v>
      </c>
      <c r="C9580" t="s">
        <v>1015</v>
      </c>
      <c r="D9580" t="s">
        <v>982</v>
      </c>
      <c r="E9580">
        <v>650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 x14ac:dyDescent="0.25">
      <c r="A9581" s="42">
        <v>46266</v>
      </c>
      <c r="B9581">
        <v>9</v>
      </c>
      <c r="C9581" t="s">
        <v>966</v>
      </c>
      <c r="D9581" t="s">
        <v>963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25">
      <c r="A9582" s="42">
        <v>46267</v>
      </c>
      <c r="B9582">
        <v>11</v>
      </c>
      <c r="C9582" t="s">
        <v>984</v>
      </c>
      <c r="D9582" t="s">
        <v>973</v>
      </c>
      <c r="E9582">
        <v>39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 x14ac:dyDescent="0.25">
      <c r="A9583" s="42">
        <v>46267</v>
      </c>
      <c r="B9583">
        <v>14</v>
      </c>
      <c r="C9583" t="s">
        <v>960</v>
      </c>
      <c r="D9583" t="s">
        <v>982</v>
      </c>
      <c r="E9583">
        <v>308</v>
      </c>
      <c r="F9583">
        <v>0</v>
      </c>
      <c r="G9583">
        <v>0</v>
      </c>
      <c r="H9583">
        <v>0</v>
      </c>
      <c r="I9583">
        <v>0</v>
      </c>
      <c r="J9583">
        <v>0</v>
      </c>
    </row>
    <row r="9584" spans="1:10" x14ac:dyDescent="0.25">
      <c r="A9584" s="42">
        <v>46266</v>
      </c>
      <c r="B9584">
        <v>15</v>
      </c>
      <c r="C9584" t="s">
        <v>1098</v>
      </c>
      <c r="D9584" t="s">
        <v>982</v>
      </c>
      <c r="E9584">
        <v>118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25">
      <c r="A9585" s="42">
        <v>46274</v>
      </c>
      <c r="B9585">
        <v>8</v>
      </c>
      <c r="C9585" t="s">
        <v>978</v>
      </c>
      <c r="D9585" t="s">
        <v>967</v>
      </c>
      <c r="E9585">
        <v>5</v>
      </c>
      <c r="F9585">
        <v>0</v>
      </c>
      <c r="G9585">
        <v>0</v>
      </c>
      <c r="H9585">
        <v>0</v>
      </c>
      <c r="I9585">
        <v>0</v>
      </c>
      <c r="J9585">
        <v>0</v>
      </c>
    </row>
    <row r="9586" spans="1:10" x14ac:dyDescent="0.25">
      <c r="A9586" s="42">
        <v>46276</v>
      </c>
      <c r="B9586">
        <v>12</v>
      </c>
      <c r="C9586" t="s">
        <v>1015</v>
      </c>
      <c r="D9586" t="s">
        <v>965</v>
      </c>
      <c r="E9586">
        <v>73</v>
      </c>
      <c r="F9586">
        <v>0</v>
      </c>
      <c r="G9586">
        <v>0</v>
      </c>
      <c r="H9586">
        <v>0</v>
      </c>
      <c r="I9586">
        <v>0</v>
      </c>
      <c r="J9586">
        <v>0</v>
      </c>
    </row>
    <row r="9587" spans="1:10" x14ac:dyDescent="0.25">
      <c r="A9587" s="42">
        <v>46266</v>
      </c>
      <c r="B9587">
        <v>16</v>
      </c>
      <c r="C9587" t="s">
        <v>986</v>
      </c>
      <c r="D9587" t="s">
        <v>961</v>
      </c>
      <c r="E9587">
        <v>3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25">
      <c r="A9588" s="42">
        <v>46269</v>
      </c>
      <c r="B9588">
        <v>13</v>
      </c>
      <c r="C9588" t="s">
        <v>966</v>
      </c>
      <c r="D9588" t="s">
        <v>963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25">
      <c r="A9589" s="42">
        <v>46268</v>
      </c>
      <c r="B9589">
        <v>16</v>
      </c>
      <c r="C9589" t="s">
        <v>972</v>
      </c>
      <c r="D9589" t="s">
        <v>976</v>
      </c>
      <c r="E9589">
        <v>175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 x14ac:dyDescent="0.25">
      <c r="A9590" s="42">
        <v>46276</v>
      </c>
      <c r="B9590">
        <v>12</v>
      </c>
      <c r="C9590" t="s">
        <v>964</v>
      </c>
      <c r="D9590" t="s">
        <v>976</v>
      </c>
      <c r="E9590">
        <v>1734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25">
      <c r="A9591" s="42">
        <v>46267</v>
      </c>
      <c r="B9591">
        <v>15</v>
      </c>
      <c r="C9591" t="s">
        <v>999</v>
      </c>
      <c r="D9591" t="s">
        <v>980</v>
      </c>
      <c r="E9591">
        <v>5</v>
      </c>
      <c r="F9591">
        <v>0</v>
      </c>
      <c r="G9591">
        <v>0</v>
      </c>
      <c r="H9591">
        <v>0</v>
      </c>
      <c r="I9591">
        <v>0</v>
      </c>
      <c r="J9591">
        <v>0</v>
      </c>
    </row>
    <row r="9592" spans="1:10" x14ac:dyDescent="0.25">
      <c r="A9592" s="42">
        <v>46267</v>
      </c>
      <c r="B9592">
        <v>11</v>
      </c>
      <c r="C9592" t="s">
        <v>1015</v>
      </c>
      <c r="D9592" t="s">
        <v>959</v>
      </c>
      <c r="E9592">
        <v>12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25">
      <c r="A9593" s="42">
        <v>46275</v>
      </c>
      <c r="B9593">
        <v>9</v>
      </c>
      <c r="C9593" t="s">
        <v>986</v>
      </c>
      <c r="D9593" t="s">
        <v>982</v>
      </c>
      <c r="E9593">
        <v>277</v>
      </c>
      <c r="F9593">
        <v>0</v>
      </c>
      <c r="G9593">
        <v>0</v>
      </c>
      <c r="H9593">
        <v>0</v>
      </c>
      <c r="I9593">
        <v>0</v>
      </c>
      <c r="J9593">
        <v>0</v>
      </c>
    </row>
    <row r="9594" spans="1:10" x14ac:dyDescent="0.25">
      <c r="A9594" s="42">
        <v>46269</v>
      </c>
      <c r="B9594">
        <v>13</v>
      </c>
      <c r="C9594" t="s">
        <v>966</v>
      </c>
      <c r="D9594" t="s">
        <v>965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0</v>
      </c>
    </row>
    <row r="9595" spans="1:10" x14ac:dyDescent="0.25">
      <c r="A9595" s="42">
        <v>46275</v>
      </c>
      <c r="B9595">
        <v>11</v>
      </c>
      <c r="C9595" t="s">
        <v>972</v>
      </c>
      <c r="D9595" t="s">
        <v>977</v>
      </c>
      <c r="E9595">
        <v>45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25">
      <c r="A9596" s="42">
        <v>46268</v>
      </c>
      <c r="B9596">
        <v>16</v>
      </c>
      <c r="C9596" t="s">
        <v>958</v>
      </c>
      <c r="D9596" t="s">
        <v>973</v>
      </c>
      <c r="E9596">
        <v>225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 x14ac:dyDescent="0.25">
      <c r="A9597" s="42">
        <v>46273</v>
      </c>
      <c r="B9597">
        <v>8</v>
      </c>
      <c r="C9597" t="s">
        <v>1098</v>
      </c>
      <c r="D9597" t="s">
        <v>973</v>
      </c>
      <c r="E9597">
        <v>35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25">
      <c r="A9598" s="42">
        <v>46275</v>
      </c>
      <c r="B9598">
        <v>9</v>
      </c>
      <c r="C9598" t="s">
        <v>966</v>
      </c>
      <c r="D9598" t="s">
        <v>640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 x14ac:dyDescent="0.25">
      <c r="A9599" s="42">
        <v>46266</v>
      </c>
      <c r="B9599">
        <v>10</v>
      </c>
      <c r="C9599" t="s">
        <v>966</v>
      </c>
      <c r="D9599" t="s">
        <v>976</v>
      </c>
      <c r="E9599">
        <v>787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25">
      <c r="A9600" s="42">
        <v>46269</v>
      </c>
      <c r="B9600">
        <v>10</v>
      </c>
      <c r="C9600" t="s">
        <v>964</v>
      </c>
      <c r="D9600" t="s">
        <v>973</v>
      </c>
      <c r="E9600">
        <v>471</v>
      </c>
      <c r="F9600">
        <v>0</v>
      </c>
      <c r="G9600">
        <v>0</v>
      </c>
      <c r="H9600">
        <v>0</v>
      </c>
      <c r="I9600">
        <v>0</v>
      </c>
      <c r="J9600">
        <v>0</v>
      </c>
    </row>
    <row r="9601" spans="1:10" x14ac:dyDescent="0.25">
      <c r="A9601" s="42">
        <v>46274</v>
      </c>
      <c r="B9601">
        <v>14</v>
      </c>
      <c r="C9601" t="s">
        <v>998</v>
      </c>
      <c r="D9601" t="s">
        <v>976</v>
      </c>
      <c r="E9601">
        <v>5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25">
      <c r="A9602" s="42">
        <v>46274</v>
      </c>
      <c r="B9602">
        <v>9</v>
      </c>
      <c r="C9602" t="s">
        <v>998</v>
      </c>
      <c r="D9602" t="s">
        <v>982</v>
      </c>
      <c r="E9602">
        <v>7</v>
      </c>
      <c r="F9602">
        <v>0</v>
      </c>
      <c r="G9602">
        <v>0</v>
      </c>
      <c r="H9602">
        <v>0</v>
      </c>
      <c r="I9602">
        <v>0</v>
      </c>
      <c r="J9602">
        <v>0</v>
      </c>
    </row>
    <row r="9603" spans="1:10" x14ac:dyDescent="0.25">
      <c r="A9603" s="42">
        <v>46275</v>
      </c>
      <c r="B9603">
        <v>13</v>
      </c>
      <c r="C9603" t="s">
        <v>1015</v>
      </c>
      <c r="D9603" t="s">
        <v>959</v>
      </c>
      <c r="E9603">
        <v>42</v>
      </c>
      <c r="F9603">
        <v>0</v>
      </c>
      <c r="G9603">
        <v>0</v>
      </c>
      <c r="H9603">
        <v>0</v>
      </c>
      <c r="I9603">
        <v>0</v>
      </c>
      <c r="J9603">
        <v>0</v>
      </c>
    </row>
    <row r="9604" spans="1:10" x14ac:dyDescent="0.25">
      <c r="A9604" s="42">
        <v>46268</v>
      </c>
      <c r="B9604">
        <v>14</v>
      </c>
      <c r="C9604" t="s">
        <v>968</v>
      </c>
      <c r="D9604" t="s">
        <v>976</v>
      </c>
      <c r="E9604">
        <v>960</v>
      </c>
      <c r="F9604">
        <v>0</v>
      </c>
      <c r="G9604">
        <v>0</v>
      </c>
      <c r="H9604">
        <v>0</v>
      </c>
      <c r="I9604">
        <v>0</v>
      </c>
      <c r="J9604">
        <v>0</v>
      </c>
    </row>
    <row r="9605" spans="1:10" x14ac:dyDescent="0.25">
      <c r="A9605" s="42">
        <v>46266</v>
      </c>
      <c r="B9605">
        <v>16</v>
      </c>
      <c r="C9605" t="s">
        <v>966</v>
      </c>
      <c r="D9605" t="s">
        <v>965</v>
      </c>
      <c r="E9605">
        <v>32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5">
      <c r="A9606" s="42">
        <v>46275</v>
      </c>
      <c r="B9606">
        <v>9</v>
      </c>
      <c r="C9606" t="s">
        <v>958</v>
      </c>
      <c r="D9606" t="s">
        <v>977</v>
      </c>
      <c r="E9606">
        <v>4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25">
      <c r="A9607" s="42">
        <v>46268</v>
      </c>
      <c r="B9607">
        <v>16</v>
      </c>
      <c r="C9607" t="s">
        <v>978</v>
      </c>
      <c r="D9607" t="s">
        <v>973</v>
      </c>
      <c r="E9607">
        <v>38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25">
      <c r="A9608" s="42">
        <v>46266</v>
      </c>
      <c r="B9608">
        <v>8</v>
      </c>
      <c r="C9608" t="s">
        <v>998</v>
      </c>
      <c r="D9608" t="s">
        <v>980</v>
      </c>
      <c r="E9608">
        <v>1</v>
      </c>
      <c r="F9608">
        <v>0</v>
      </c>
      <c r="G9608">
        <v>0</v>
      </c>
      <c r="H9608">
        <v>0</v>
      </c>
      <c r="I9608">
        <v>0</v>
      </c>
      <c r="J9608">
        <v>0</v>
      </c>
    </row>
    <row r="9609" spans="1:10" x14ac:dyDescent="0.25">
      <c r="A9609" s="42">
        <v>46273</v>
      </c>
      <c r="B9609">
        <v>16</v>
      </c>
      <c r="C9609" t="s">
        <v>966</v>
      </c>
      <c r="D9609" t="s">
        <v>959</v>
      </c>
      <c r="E9609">
        <v>74</v>
      </c>
      <c r="F9609">
        <v>0</v>
      </c>
      <c r="G9609">
        <v>0</v>
      </c>
      <c r="H9609">
        <v>0</v>
      </c>
      <c r="I9609">
        <v>0</v>
      </c>
      <c r="J9609">
        <v>0</v>
      </c>
    </row>
    <row r="9610" spans="1:10" x14ac:dyDescent="0.25">
      <c r="A9610" s="42">
        <v>46276</v>
      </c>
      <c r="B9610">
        <v>8</v>
      </c>
      <c r="C9610" t="s">
        <v>966</v>
      </c>
      <c r="D9610" t="s">
        <v>971</v>
      </c>
      <c r="E9610">
        <v>7</v>
      </c>
      <c r="F9610">
        <v>0</v>
      </c>
      <c r="G9610">
        <v>0</v>
      </c>
      <c r="H9610">
        <v>0</v>
      </c>
      <c r="I9610">
        <v>0</v>
      </c>
      <c r="J9610">
        <v>0</v>
      </c>
    </row>
    <row r="9611" spans="1:10" x14ac:dyDescent="0.25">
      <c r="A9611" s="42">
        <v>46267</v>
      </c>
      <c r="B9611">
        <v>9</v>
      </c>
      <c r="C9611" t="s">
        <v>999</v>
      </c>
      <c r="D9611" t="s">
        <v>959</v>
      </c>
      <c r="E9611">
        <v>49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 x14ac:dyDescent="0.25">
      <c r="A9612" s="42">
        <v>46274</v>
      </c>
      <c r="B9612">
        <v>16</v>
      </c>
      <c r="C9612" t="s">
        <v>962</v>
      </c>
      <c r="D9612" t="s">
        <v>975</v>
      </c>
      <c r="E9612">
        <v>2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25">
      <c r="A9613" s="42">
        <v>46276</v>
      </c>
      <c r="B9613">
        <v>10</v>
      </c>
      <c r="C9613" t="s">
        <v>968</v>
      </c>
      <c r="D9613" t="s">
        <v>977</v>
      </c>
      <c r="E9613">
        <v>2</v>
      </c>
      <c r="F9613">
        <v>0</v>
      </c>
      <c r="G9613">
        <v>0</v>
      </c>
      <c r="H9613">
        <v>0</v>
      </c>
      <c r="I9613">
        <v>0</v>
      </c>
      <c r="J9613">
        <v>0</v>
      </c>
    </row>
    <row r="9614" spans="1:10" x14ac:dyDescent="0.25">
      <c r="A9614" s="42">
        <v>46275</v>
      </c>
      <c r="B9614">
        <v>9</v>
      </c>
      <c r="C9614" t="s">
        <v>968</v>
      </c>
      <c r="D9614" t="s">
        <v>979</v>
      </c>
      <c r="E9614">
        <v>1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25">
      <c r="A9615" s="42">
        <v>46276</v>
      </c>
      <c r="B9615">
        <v>13</v>
      </c>
      <c r="C9615" t="s">
        <v>978</v>
      </c>
      <c r="D9615" t="s">
        <v>3</v>
      </c>
      <c r="E9615">
        <v>9</v>
      </c>
      <c r="F9615">
        <v>9</v>
      </c>
      <c r="G9615">
        <v>4</v>
      </c>
      <c r="H9615">
        <v>4</v>
      </c>
      <c r="I9615">
        <v>0</v>
      </c>
      <c r="J9615">
        <v>0</v>
      </c>
    </row>
    <row r="9616" spans="1:10" x14ac:dyDescent="0.25">
      <c r="A9616" s="42">
        <v>46275</v>
      </c>
      <c r="B9616">
        <v>14</v>
      </c>
      <c r="C9616" t="s">
        <v>986</v>
      </c>
      <c r="D9616" t="s">
        <v>959</v>
      </c>
      <c r="E9616">
        <v>117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 x14ac:dyDescent="0.25">
      <c r="A9617" s="42">
        <v>46274</v>
      </c>
      <c r="B9617">
        <v>11</v>
      </c>
      <c r="C9617" t="s">
        <v>1015</v>
      </c>
      <c r="D9617" t="s">
        <v>975</v>
      </c>
      <c r="E9617">
        <v>5</v>
      </c>
      <c r="F9617">
        <v>0</v>
      </c>
      <c r="G9617">
        <v>0</v>
      </c>
      <c r="H9617">
        <v>0</v>
      </c>
      <c r="I9617">
        <v>0</v>
      </c>
      <c r="J9617">
        <v>0</v>
      </c>
    </row>
    <row r="9618" spans="1:10" x14ac:dyDescent="0.25">
      <c r="A9618" s="42">
        <v>46267</v>
      </c>
      <c r="B9618">
        <v>15</v>
      </c>
      <c r="C9618" t="s">
        <v>1085</v>
      </c>
      <c r="D9618" t="s">
        <v>3</v>
      </c>
      <c r="E9618">
        <v>9</v>
      </c>
      <c r="F9618">
        <v>9</v>
      </c>
      <c r="G9618">
        <v>6</v>
      </c>
      <c r="H9618">
        <v>2</v>
      </c>
      <c r="I9618">
        <v>0</v>
      </c>
      <c r="J9618">
        <v>0</v>
      </c>
    </row>
    <row r="9619" spans="1:10" x14ac:dyDescent="0.25">
      <c r="A9619" s="42">
        <v>46276</v>
      </c>
      <c r="B9619">
        <v>11</v>
      </c>
      <c r="C9619" t="s">
        <v>1528</v>
      </c>
      <c r="D9619" t="s">
        <v>973</v>
      </c>
      <c r="E9619">
        <v>122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25">
      <c r="A9620" s="42">
        <v>46269</v>
      </c>
      <c r="B9620">
        <v>8</v>
      </c>
      <c r="C9620" t="s">
        <v>986</v>
      </c>
      <c r="D9620" t="s">
        <v>963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 x14ac:dyDescent="0.25">
      <c r="A9621" s="42">
        <v>46274</v>
      </c>
      <c r="B9621">
        <v>13</v>
      </c>
      <c r="C9621" t="s">
        <v>968</v>
      </c>
      <c r="D9621" t="s">
        <v>973</v>
      </c>
      <c r="E9621">
        <v>127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25">
      <c r="A9622" s="42">
        <v>46275</v>
      </c>
      <c r="B9622">
        <v>11</v>
      </c>
      <c r="C9622" t="s">
        <v>978</v>
      </c>
      <c r="D9622" t="s">
        <v>967</v>
      </c>
      <c r="E9622">
        <v>856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25">
      <c r="A9623" s="42">
        <v>46267</v>
      </c>
      <c r="B9623">
        <v>14</v>
      </c>
      <c r="C9623" t="s">
        <v>972</v>
      </c>
      <c r="D9623" t="s">
        <v>973</v>
      </c>
      <c r="E9623">
        <v>59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 x14ac:dyDescent="0.25">
      <c r="A9624" s="42">
        <v>46268</v>
      </c>
      <c r="B9624">
        <v>11</v>
      </c>
      <c r="C9624" t="s">
        <v>964</v>
      </c>
      <c r="D9624" t="s">
        <v>970</v>
      </c>
      <c r="E9624">
        <v>25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 x14ac:dyDescent="0.25">
      <c r="A9625" s="42">
        <v>46266</v>
      </c>
      <c r="B9625">
        <v>10</v>
      </c>
      <c r="C9625" t="s">
        <v>972</v>
      </c>
      <c r="D9625" t="s">
        <v>971</v>
      </c>
      <c r="E9625">
        <v>2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25">
      <c r="A9626" s="42">
        <v>46276</v>
      </c>
      <c r="B9626">
        <v>10</v>
      </c>
      <c r="C9626" t="s">
        <v>966</v>
      </c>
      <c r="D9626" t="s">
        <v>959</v>
      </c>
      <c r="E9626">
        <v>98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25">
      <c r="A9627" s="42">
        <v>46266</v>
      </c>
      <c r="B9627">
        <v>15</v>
      </c>
      <c r="C9627" t="s">
        <v>1098</v>
      </c>
      <c r="D9627" t="s">
        <v>971</v>
      </c>
      <c r="E9627">
        <v>1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25">
      <c r="A9628" s="42">
        <v>46275</v>
      </c>
      <c r="B9628">
        <v>9</v>
      </c>
      <c r="C9628" t="s">
        <v>968</v>
      </c>
      <c r="D9628" t="s">
        <v>973</v>
      </c>
      <c r="E9628">
        <v>292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25">
      <c r="A9629" s="42">
        <v>46268</v>
      </c>
      <c r="B9629">
        <v>16</v>
      </c>
      <c r="C9629" t="s">
        <v>966</v>
      </c>
      <c r="D9629" t="s">
        <v>967</v>
      </c>
      <c r="E9629">
        <v>439</v>
      </c>
      <c r="F9629">
        <v>0</v>
      </c>
      <c r="G9629">
        <v>0</v>
      </c>
      <c r="H9629">
        <v>0</v>
      </c>
      <c r="I9629">
        <v>0</v>
      </c>
      <c r="J9629">
        <v>0</v>
      </c>
    </row>
    <row r="9630" spans="1:10" x14ac:dyDescent="0.25">
      <c r="A9630" s="42">
        <v>46274</v>
      </c>
      <c r="B9630">
        <v>16</v>
      </c>
      <c r="C9630" t="s">
        <v>964</v>
      </c>
      <c r="D9630" t="s">
        <v>975</v>
      </c>
      <c r="E9630">
        <v>7</v>
      </c>
      <c r="F9630">
        <v>0</v>
      </c>
      <c r="G9630">
        <v>0</v>
      </c>
      <c r="H9630">
        <v>0</v>
      </c>
      <c r="I9630">
        <v>0</v>
      </c>
      <c r="J9630">
        <v>0</v>
      </c>
    </row>
    <row r="9631" spans="1:10" x14ac:dyDescent="0.25">
      <c r="A9631" s="42">
        <v>46269</v>
      </c>
      <c r="B9631">
        <v>15</v>
      </c>
      <c r="C9631" t="s">
        <v>986</v>
      </c>
      <c r="D9631" t="s">
        <v>963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</row>
    <row r="9632" spans="1:10" x14ac:dyDescent="0.25">
      <c r="A9632" s="42">
        <v>46275</v>
      </c>
      <c r="B9632">
        <v>12</v>
      </c>
      <c r="C9632" t="s">
        <v>978</v>
      </c>
      <c r="D9632" t="s">
        <v>963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</row>
    <row r="9633" spans="1:10" x14ac:dyDescent="0.25">
      <c r="A9633" s="42">
        <v>46275</v>
      </c>
      <c r="B9633">
        <v>12</v>
      </c>
      <c r="C9633" t="s">
        <v>1098</v>
      </c>
      <c r="D9633" t="s">
        <v>973</v>
      </c>
      <c r="E9633">
        <v>41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25">
      <c r="A9634" s="42">
        <v>46276</v>
      </c>
      <c r="B9634">
        <v>14</v>
      </c>
      <c r="C9634" t="s">
        <v>966</v>
      </c>
      <c r="D9634" t="s">
        <v>965</v>
      </c>
      <c r="E9634">
        <v>123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 x14ac:dyDescent="0.25">
      <c r="A9635" s="42">
        <v>46273</v>
      </c>
      <c r="B9635">
        <v>16</v>
      </c>
      <c r="C9635" t="s">
        <v>960</v>
      </c>
      <c r="D9635" t="s">
        <v>970</v>
      </c>
      <c r="E9635">
        <v>5</v>
      </c>
      <c r="F9635">
        <v>0</v>
      </c>
      <c r="G9635">
        <v>0</v>
      </c>
      <c r="H9635">
        <v>0</v>
      </c>
      <c r="I9635">
        <v>0</v>
      </c>
      <c r="J9635">
        <v>0</v>
      </c>
    </row>
    <row r="9636" spans="1:10" x14ac:dyDescent="0.25">
      <c r="A9636" s="42">
        <v>46274</v>
      </c>
      <c r="B9636">
        <v>15</v>
      </c>
      <c r="C9636" t="s">
        <v>1098</v>
      </c>
      <c r="D9636" t="s">
        <v>965</v>
      </c>
      <c r="E9636">
        <v>2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 x14ac:dyDescent="0.25">
      <c r="A9637" s="42">
        <v>46266</v>
      </c>
      <c r="B9637">
        <v>15</v>
      </c>
      <c r="C9637" t="s">
        <v>999</v>
      </c>
      <c r="D9637" t="s">
        <v>965</v>
      </c>
      <c r="E9637">
        <v>17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 x14ac:dyDescent="0.25">
      <c r="A9638" s="42">
        <v>46273</v>
      </c>
      <c r="B9638">
        <v>8</v>
      </c>
      <c r="C9638" t="s">
        <v>1098</v>
      </c>
      <c r="D9638" t="s">
        <v>976</v>
      </c>
      <c r="E9638">
        <v>103</v>
      </c>
      <c r="F9638">
        <v>0</v>
      </c>
      <c r="G9638">
        <v>0</v>
      </c>
      <c r="H9638">
        <v>0</v>
      </c>
      <c r="I9638">
        <v>0</v>
      </c>
      <c r="J9638">
        <v>0</v>
      </c>
    </row>
    <row r="9639" spans="1:10" x14ac:dyDescent="0.25">
      <c r="A9639" s="42">
        <v>46276</v>
      </c>
      <c r="B9639">
        <v>8</v>
      </c>
      <c r="C9639" t="s">
        <v>966</v>
      </c>
      <c r="D9639" t="s">
        <v>974</v>
      </c>
      <c r="E9639">
        <v>1</v>
      </c>
      <c r="F9639">
        <v>0</v>
      </c>
      <c r="G9639">
        <v>0</v>
      </c>
      <c r="H9639">
        <v>0</v>
      </c>
      <c r="I9639">
        <v>0</v>
      </c>
      <c r="J9639">
        <v>0</v>
      </c>
    </row>
    <row r="9640" spans="1:10" x14ac:dyDescent="0.25">
      <c r="A9640" s="42">
        <v>46275</v>
      </c>
      <c r="B9640">
        <v>10</v>
      </c>
      <c r="C9640" t="s">
        <v>1528</v>
      </c>
      <c r="D9640" t="s">
        <v>976</v>
      </c>
      <c r="E9640">
        <v>503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25">
      <c r="A9641" s="42">
        <v>46274</v>
      </c>
      <c r="B9641">
        <v>13</v>
      </c>
      <c r="C9641" t="s">
        <v>968</v>
      </c>
      <c r="D9641" t="s">
        <v>963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25">
      <c r="A9642" s="42">
        <v>46266</v>
      </c>
      <c r="B9642">
        <v>16</v>
      </c>
      <c r="C9642" t="s">
        <v>1098</v>
      </c>
      <c r="D9642" t="s">
        <v>976</v>
      </c>
      <c r="E9642">
        <v>363</v>
      </c>
      <c r="F9642">
        <v>0</v>
      </c>
      <c r="G9642">
        <v>0</v>
      </c>
      <c r="H9642">
        <v>0</v>
      </c>
      <c r="I9642">
        <v>0</v>
      </c>
      <c r="J9642">
        <v>0</v>
      </c>
    </row>
    <row r="9643" spans="1:10" x14ac:dyDescent="0.25">
      <c r="A9643" s="42">
        <v>46274</v>
      </c>
      <c r="B9643">
        <v>15</v>
      </c>
      <c r="C9643" t="s">
        <v>966</v>
      </c>
      <c r="D9643" t="s">
        <v>1002</v>
      </c>
      <c r="E9643">
        <v>1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 x14ac:dyDescent="0.25">
      <c r="A9644" s="42">
        <v>46274</v>
      </c>
      <c r="B9644">
        <v>13</v>
      </c>
      <c r="C9644" t="s">
        <v>962</v>
      </c>
      <c r="D9644" t="s">
        <v>977</v>
      </c>
      <c r="E9644">
        <v>3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 x14ac:dyDescent="0.25">
      <c r="A9645" s="42">
        <v>46275</v>
      </c>
      <c r="B9645">
        <v>10</v>
      </c>
      <c r="C9645" t="s">
        <v>960</v>
      </c>
      <c r="D9645" t="s">
        <v>973</v>
      </c>
      <c r="E9645">
        <v>243</v>
      </c>
      <c r="F9645">
        <v>0</v>
      </c>
      <c r="G9645">
        <v>0</v>
      </c>
      <c r="H9645">
        <v>0</v>
      </c>
      <c r="I9645">
        <v>0</v>
      </c>
      <c r="J9645">
        <v>0</v>
      </c>
    </row>
    <row r="9646" spans="1:10" x14ac:dyDescent="0.25">
      <c r="A9646" s="42">
        <v>46266</v>
      </c>
      <c r="B9646">
        <v>11</v>
      </c>
      <c r="C9646" t="s">
        <v>1015</v>
      </c>
      <c r="D9646" t="s">
        <v>959</v>
      </c>
      <c r="E9646">
        <v>79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 x14ac:dyDescent="0.25">
      <c r="A9647" s="42">
        <v>46273</v>
      </c>
      <c r="B9647">
        <v>16</v>
      </c>
      <c r="C9647" t="s">
        <v>998</v>
      </c>
      <c r="D9647" t="s">
        <v>982</v>
      </c>
      <c r="E9647">
        <v>15</v>
      </c>
      <c r="F9647">
        <v>0</v>
      </c>
      <c r="G9647">
        <v>0</v>
      </c>
      <c r="H9647">
        <v>0</v>
      </c>
      <c r="I9647">
        <v>0</v>
      </c>
      <c r="J9647">
        <v>0</v>
      </c>
    </row>
    <row r="9648" spans="1:10" x14ac:dyDescent="0.25">
      <c r="A9648" s="42">
        <v>46274</v>
      </c>
      <c r="B9648">
        <v>10</v>
      </c>
      <c r="C9648" t="s">
        <v>968</v>
      </c>
      <c r="D9648" t="s">
        <v>640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25">
      <c r="A9649" s="42">
        <v>46266</v>
      </c>
      <c r="B9649">
        <v>10</v>
      </c>
      <c r="C9649" t="s">
        <v>998</v>
      </c>
      <c r="D9649" t="s">
        <v>961</v>
      </c>
      <c r="E9649">
        <v>4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 x14ac:dyDescent="0.25">
      <c r="A9650" s="42">
        <v>46268</v>
      </c>
      <c r="B9650">
        <v>12</v>
      </c>
      <c r="C9650" t="s">
        <v>968</v>
      </c>
      <c r="D9650" t="s">
        <v>969</v>
      </c>
      <c r="E9650">
        <v>3</v>
      </c>
      <c r="F9650">
        <v>3</v>
      </c>
      <c r="G9650">
        <v>0</v>
      </c>
      <c r="H9650">
        <v>0</v>
      </c>
      <c r="I9650">
        <v>0</v>
      </c>
      <c r="J9650">
        <v>0</v>
      </c>
    </row>
    <row r="9651" spans="1:10" x14ac:dyDescent="0.25">
      <c r="A9651" s="42">
        <v>46267</v>
      </c>
      <c r="B9651">
        <v>11</v>
      </c>
      <c r="C9651" t="s">
        <v>999</v>
      </c>
      <c r="D9651" t="s">
        <v>3</v>
      </c>
      <c r="E9651">
        <v>5</v>
      </c>
      <c r="F9651">
        <v>5</v>
      </c>
      <c r="G9651">
        <v>2</v>
      </c>
      <c r="H9651">
        <v>2</v>
      </c>
      <c r="I9651">
        <v>0</v>
      </c>
      <c r="J9651">
        <v>0</v>
      </c>
    </row>
    <row r="9652" spans="1:10" x14ac:dyDescent="0.25">
      <c r="A9652" s="42">
        <v>46268</v>
      </c>
      <c r="B9652">
        <v>16</v>
      </c>
      <c r="C9652" t="s">
        <v>962</v>
      </c>
      <c r="D9652" t="s">
        <v>974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0</v>
      </c>
    </row>
    <row r="9653" spans="1:10" x14ac:dyDescent="0.25">
      <c r="A9653" s="42">
        <v>46275</v>
      </c>
      <c r="B9653">
        <v>13</v>
      </c>
      <c r="C9653" t="s">
        <v>964</v>
      </c>
      <c r="D9653" t="s">
        <v>967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0</v>
      </c>
    </row>
    <row r="9654" spans="1:10" x14ac:dyDescent="0.25">
      <c r="A9654" s="42">
        <v>46275</v>
      </c>
      <c r="B9654">
        <v>11</v>
      </c>
      <c r="C9654" t="s">
        <v>986</v>
      </c>
      <c r="D9654" t="s">
        <v>961</v>
      </c>
      <c r="E9654">
        <v>2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25">
      <c r="A9655" s="42">
        <v>46268</v>
      </c>
      <c r="B9655">
        <v>13</v>
      </c>
      <c r="C9655" t="s">
        <v>986</v>
      </c>
      <c r="D9655" t="s">
        <v>971</v>
      </c>
      <c r="E9655">
        <v>3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25">
      <c r="A9656" s="42">
        <v>46275</v>
      </c>
      <c r="B9656">
        <v>16</v>
      </c>
      <c r="C9656" t="s">
        <v>972</v>
      </c>
      <c r="D9656" t="s">
        <v>971</v>
      </c>
      <c r="E9656">
        <v>1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25">
      <c r="A9657" s="42">
        <v>46266</v>
      </c>
      <c r="B9657">
        <v>15</v>
      </c>
      <c r="C9657" t="s">
        <v>958</v>
      </c>
      <c r="D9657" t="s">
        <v>959</v>
      </c>
      <c r="E9657">
        <v>70</v>
      </c>
      <c r="F9657">
        <v>0</v>
      </c>
      <c r="G9657">
        <v>0</v>
      </c>
      <c r="H9657">
        <v>0</v>
      </c>
      <c r="I9657">
        <v>0</v>
      </c>
      <c r="J9657">
        <v>0</v>
      </c>
    </row>
    <row r="9658" spans="1:10" x14ac:dyDescent="0.25">
      <c r="A9658" s="42">
        <v>46275</v>
      </c>
      <c r="B9658">
        <v>10</v>
      </c>
      <c r="C9658" t="s">
        <v>978</v>
      </c>
      <c r="D9658" t="s">
        <v>959</v>
      </c>
      <c r="E9658">
        <v>202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 x14ac:dyDescent="0.25">
      <c r="A9659" s="42">
        <v>46266</v>
      </c>
      <c r="B9659">
        <v>14</v>
      </c>
      <c r="C9659" t="s">
        <v>1015</v>
      </c>
      <c r="D9659" t="s">
        <v>967</v>
      </c>
      <c r="E9659">
        <v>3</v>
      </c>
      <c r="F9659">
        <v>0</v>
      </c>
      <c r="G9659">
        <v>0</v>
      </c>
      <c r="H9659">
        <v>0</v>
      </c>
      <c r="I9659">
        <v>0</v>
      </c>
      <c r="J9659">
        <v>0</v>
      </c>
    </row>
    <row r="9660" spans="1:10" x14ac:dyDescent="0.25">
      <c r="A9660" s="42">
        <v>46276</v>
      </c>
      <c r="B9660">
        <v>9</v>
      </c>
      <c r="C9660" t="s">
        <v>978</v>
      </c>
      <c r="D9660" t="s">
        <v>980</v>
      </c>
      <c r="E9660">
        <v>16</v>
      </c>
      <c r="F9660">
        <v>0</v>
      </c>
      <c r="G9660">
        <v>0</v>
      </c>
      <c r="H9660">
        <v>0</v>
      </c>
      <c r="I9660">
        <v>0</v>
      </c>
      <c r="J9660">
        <v>0</v>
      </c>
    </row>
    <row r="9661" spans="1:10" x14ac:dyDescent="0.25">
      <c r="A9661" s="42">
        <v>46269</v>
      </c>
      <c r="B9661">
        <v>13</v>
      </c>
      <c r="C9661" t="s">
        <v>986</v>
      </c>
      <c r="D9661" t="s">
        <v>975</v>
      </c>
      <c r="E9661">
        <v>1</v>
      </c>
      <c r="F9661">
        <v>0</v>
      </c>
      <c r="G9661">
        <v>0</v>
      </c>
      <c r="H9661">
        <v>0</v>
      </c>
      <c r="I9661">
        <v>0</v>
      </c>
      <c r="J9661">
        <v>0</v>
      </c>
    </row>
    <row r="9662" spans="1:10" x14ac:dyDescent="0.25">
      <c r="A9662" s="42">
        <v>46275</v>
      </c>
      <c r="B9662">
        <v>12</v>
      </c>
      <c r="C9662" t="s">
        <v>968</v>
      </c>
      <c r="D9662" t="s">
        <v>967</v>
      </c>
      <c r="E9662">
        <v>39</v>
      </c>
      <c r="F9662">
        <v>0</v>
      </c>
      <c r="G9662">
        <v>0</v>
      </c>
      <c r="H9662">
        <v>0</v>
      </c>
      <c r="I9662">
        <v>0</v>
      </c>
      <c r="J9662">
        <v>0</v>
      </c>
    </row>
    <row r="9663" spans="1:10" x14ac:dyDescent="0.25">
      <c r="A9663" s="42">
        <v>46274</v>
      </c>
      <c r="B9663">
        <v>17</v>
      </c>
      <c r="C9663" t="s">
        <v>986</v>
      </c>
      <c r="D9663" t="s">
        <v>965</v>
      </c>
      <c r="E9663">
        <v>2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 x14ac:dyDescent="0.25">
      <c r="A9664" s="42">
        <v>46273</v>
      </c>
      <c r="B9664">
        <v>13</v>
      </c>
      <c r="C9664" t="s">
        <v>966</v>
      </c>
      <c r="D9664" t="s">
        <v>973</v>
      </c>
      <c r="E9664">
        <v>5</v>
      </c>
      <c r="F9664">
        <v>0</v>
      </c>
      <c r="G9664">
        <v>0</v>
      </c>
      <c r="H9664">
        <v>0</v>
      </c>
      <c r="I9664">
        <v>0</v>
      </c>
      <c r="J9664">
        <v>0</v>
      </c>
    </row>
    <row r="9665" spans="1:10" x14ac:dyDescent="0.25">
      <c r="A9665" s="42">
        <v>46268</v>
      </c>
      <c r="B9665">
        <v>12</v>
      </c>
      <c r="C9665" t="s">
        <v>978</v>
      </c>
      <c r="D9665" t="s">
        <v>640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25">
      <c r="A9666" s="42">
        <v>46276</v>
      </c>
      <c r="B9666">
        <v>11</v>
      </c>
      <c r="C9666" t="s">
        <v>966</v>
      </c>
      <c r="D9666" t="s">
        <v>975</v>
      </c>
      <c r="E9666">
        <v>8</v>
      </c>
      <c r="F9666">
        <v>0</v>
      </c>
      <c r="G9666">
        <v>0</v>
      </c>
      <c r="H9666">
        <v>0</v>
      </c>
      <c r="I9666">
        <v>0</v>
      </c>
      <c r="J9666">
        <v>0</v>
      </c>
    </row>
    <row r="9667" spans="1:10" x14ac:dyDescent="0.25">
      <c r="A9667" s="42">
        <v>46268</v>
      </c>
      <c r="B9667">
        <v>8</v>
      </c>
      <c r="C9667" t="s">
        <v>962</v>
      </c>
      <c r="D9667" t="s">
        <v>965</v>
      </c>
      <c r="E9667">
        <v>17</v>
      </c>
      <c r="F9667">
        <v>0</v>
      </c>
      <c r="G9667">
        <v>0</v>
      </c>
      <c r="H9667">
        <v>0</v>
      </c>
      <c r="I9667">
        <v>0</v>
      </c>
      <c r="J9667">
        <v>0</v>
      </c>
    </row>
    <row r="9668" spans="1:10" x14ac:dyDescent="0.25">
      <c r="A9668" s="42">
        <v>46269</v>
      </c>
      <c r="B9668">
        <v>12</v>
      </c>
      <c r="C9668" t="s">
        <v>978</v>
      </c>
      <c r="D9668" t="s">
        <v>971</v>
      </c>
      <c r="E9668">
        <v>2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 x14ac:dyDescent="0.25">
      <c r="A9669" s="42">
        <v>46274</v>
      </c>
      <c r="B9669">
        <v>15</v>
      </c>
      <c r="C9669" t="s">
        <v>960</v>
      </c>
      <c r="D9669" t="s">
        <v>963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25">
      <c r="A9670" s="42">
        <v>46267</v>
      </c>
      <c r="B9670">
        <v>9</v>
      </c>
      <c r="C9670" t="s">
        <v>999</v>
      </c>
      <c r="D9670" t="s">
        <v>967</v>
      </c>
      <c r="E9670">
        <v>210</v>
      </c>
      <c r="F9670">
        <v>0</v>
      </c>
      <c r="G9670">
        <v>0</v>
      </c>
      <c r="H9670">
        <v>0</v>
      </c>
      <c r="I9670">
        <v>0</v>
      </c>
      <c r="J9670">
        <v>0</v>
      </c>
    </row>
    <row r="9671" spans="1:10" x14ac:dyDescent="0.25">
      <c r="A9671" s="42">
        <v>46275</v>
      </c>
      <c r="B9671">
        <v>14</v>
      </c>
      <c r="C9671" t="s">
        <v>998</v>
      </c>
      <c r="D9671" t="s">
        <v>973</v>
      </c>
      <c r="E9671">
        <v>2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25">
      <c r="A9672" s="42">
        <v>46267</v>
      </c>
      <c r="B9672">
        <v>16</v>
      </c>
      <c r="C9672" t="s">
        <v>958</v>
      </c>
      <c r="D9672" t="s">
        <v>973</v>
      </c>
      <c r="E9672">
        <v>225</v>
      </c>
      <c r="F9672">
        <v>0</v>
      </c>
      <c r="G9672">
        <v>0</v>
      </c>
      <c r="H9672">
        <v>0</v>
      </c>
      <c r="I9672">
        <v>0</v>
      </c>
      <c r="J9672">
        <v>0</v>
      </c>
    </row>
    <row r="9673" spans="1:10" x14ac:dyDescent="0.25">
      <c r="A9673" s="42">
        <v>46267</v>
      </c>
      <c r="B9673">
        <v>8</v>
      </c>
      <c r="C9673" t="s">
        <v>978</v>
      </c>
      <c r="D9673" t="s">
        <v>976</v>
      </c>
      <c r="E9673">
        <v>181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25">
      <c r="A9674" s="42">
        <v>46273</v>
      </c>
      <c r="B9674">
        <v>10</v>
      </c>
      <c r="C9674" t="s">
        <v>964</v>
      </c>
      <c r="D9674" t="s">
        <v>974</v>
      </c>
      <c r="E9674">
        <v>1</v>
      </c>
      <c r="F9674">
        <v>0</v>
      </c>
      <c r="G9674">
        <v>0</v>
      </c>
      <c r="H9674">
        <v>0</v>
      </c>
      <c r="I9674">
        <v>0</v>
      </c>
      <c r="J9674">
        <v>0</v>
      </c>
    </row>
    <row r="9675" spans="1:10" x14ac:dyDescent="0.25">
      <c r="A9675" s="42">
        <v>46268</v>
      </c>
      <c r="B9675">
        <v>15</v>
      </c>
      <c r="C9675" t="s">
        <v>972</v>
      </c>
      <c r="D9675" t="s">
        <v>970</v>
      </c>
      <c r="E9675">
        <v>2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 x14ac:dyDescent="0.25">
      <c r="A9676" s="42">
        <v>46275</v>
      </c>
      <c r="B9676">
        <v>11</v>
      </c>
      <c r="C9676" t="s">
        <v>1528</v>
      </c>
      <c r="D9676" t="s">
        <v>976</v>
      </c>
      <c r="E9676">
        <v>329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25">
      <c r="A9677" s="42">
        <v>46275</v>
      </c>
      <c r="B9677">
        <v>8</v>
      </c>
      <c r="C9677" t="s">
        <v>986</v>
      </c>
      <c r="D9677" t="s">
        <v>976</v>
      </c>
      <c r="E9677">
        <v>347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25">
      <c r="A9678" s="42">
        <v>46268</v>
      </c>
      <c r="B9678">
        <v>12</v>
      </c>
      <c r="C9678" t="s">
        <v>966</v>
      </c>
      <c r="D9678" t="s">
        <v>961</v>
      </c>
      <c r="E9678">
        <v>6</v>
      </c>
      <c r="F9678">
        <v>0</v>
      </c>
      <c r="G9678">
        <v>0</v>
      </c>
      <c r="H9678">
        <v>0</v>
      </c>
      <c r="I9678">
        <v>0</v>
      </c>
      <c r="J9678">
        <v>0</v>
      </c>
    </row>
    <row r="9679" spans="1:10" x14ac:dyDescent="0.25">
      <c r="A9679" s="42">
        <v>46268</v>
      </c>
      <c r="B9679">
        <v>16</v>
      </c>
      <c r="C9679" t="s">
        <v>978</v>
      </c>
      <c r="D9679" t="s">
        <v>959</v>
      </c>
      <c r="E9679">
        <v>10</v>
      </c>
      <c r="F9679">
        <v>0</v>
      </c>
      <c r="G9679">
        <v>0</v>
      </c>
      <c r="H9679">
        <v>0</v>
      </c>
      <c r="I9679">
        <v>0</v>
      </c>
      <c r="J9679">
        <v>0</v>
      </c>
    </row>
    <row r="9680" spans="1:10" x14ac:dyDescent="0.25">
      <c r="A9680" s="42">
        <v>46267</v>
      </c>
      <c r="B9680">
        <v>9</v>
      </c>
      <c r="C9680" t="s">
        <v>960</v>
      </c>
      <c r="D9680" t="s">
        <v>965</v>
      </c>
      <c r="E9680">
        <v>55</v>
      </c>
      <c r="F9680">
        <v>0</v>
      </c>
      <c r="G9680">
        <v>0</v>
      </c>
      <c r="H9680">
        <v>0</v>
      </c>
      <c r="I9680">
        <v>0</v>
      </c>
      <c r="J9680">
        <v>0</v>
      </c>
    </row>
    <row r="9681" spans="1:10" x14ac:dyDescent="0.25">
      <c r="A9681" s="42">
        <v>46275</v>
      </c>
      <c r="B9681">
        <v>13</v>
      </c>
      <c r="C9681" t="s">
        <v>986</v>
      </c>
      <c r="D9681" t="s">
        <v>971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25">
      <c r="A9682" s="42">
        <v>46276</v>
      </c>
      <c r="B9682">
        <v>11</v>
      </c>
      <c r="C9682" t="s">
        <v>966</v>
      </c>
      <c r="D9682" t="s">
        <v>976</v>
      </c>
      <c r="E9682">
        <v>1202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25">
      <c r="A9683" s="42">
        <v>46274</v>
      </c>
      <c r="B9683">
        <v>8</v>
      </c>
      <c r="C9683" t="s">
        <v>1000</v>
      </c>
      <c r="D9683" t="s">
        <v>981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 x14ac:dyDescent="0.25">
      <c r="A9684" s="42">
        <v>46267</v>
      </c>
      <c r="B9684">
        <v>11</v>
      </c>
      <c r="C9684" t="s">
        <v>960</v>
      </c>
      <c r="D9684" t="s">
        <v>979</v>
      </c>
      <c r="E9684">
        <v>65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25">
      <c r="A9685" s="42">
        <v>46266</v>
      </c>
      <c r="B9685">
        <v>13</v>
      </c>
      <c r="C9685" t="s">
        <v>1015</v>
      </c>
      <c r="D9685" t="s">
        <v>3</v>
      </c>
      <c r="E9685">
        <v>3</v>
      </c>
      <c r="F9685">
        <v>3</v>
      </c>
      <c r="G9685">
        <v>1</v>
      </c>
      <c r="H9685">
        <v>0</v>
      </c>
      <c r="I9685">
        <v>0</v>
      </c>
      <c r="J9685">
        <v>0</v>
      </c>
    </row>
    <row r="9686" spans="1:10" x14ac:dyDescent="0.25">
      <c r="A9686" s="42">
        <v>46273</v>
      </c>
      <c r="B9686">
        <v>10</v>
      </c>
      <c r="C9686" t="s">
        <v>964</v>
      </c>
      <c r="D9686" t="s">
        <v>967</v>
      </c>
      <c r="E9686">
        <v>305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25">
      <c r="A9687" s="42">
        <v>46276</v>
      </c>
      <c r="B9687">
        <v>15</v>
      </c>
      <c r="C9687" t="s">
        <v>958</v>
      </c>
      <c r="D9687" t="s">
        <v>965</v>
      </c>
      <c r="E9687">
        <v>121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25">
      <c r="A9688" s="42">
        <v>46267</v>
      </c>
      <c r="B9688">
        <v>9</v>
      </c>
      <c r="C9688" t="s">
        <v>966</v>
      </c>
      <c r="D9688" t="s">
        <v>981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</row>
    <row r="9689" spans="1:10" x14ac:dyDescent="0.25">
      <c r="A9689" s="42">
        <v>46269</v>
      </c>
      <c r="B9689">
        <v>12</v>
      </c>
      <c r="C9689" t="s">
        <v>958</v>
      </c>
      <c r="D9689" t="s">
        <v>982</v>
      </c>
      <c r="E9689">
        <v>382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5">
      <c r="A9690" s="42">
        <v>46274</v>
      </c>
      <c r="B9690">
        <v>15</v>
      </c>
      <c r="C9690" t="s">
        <v>1015</v>
      </c>
      <c r="D9690" t="s">
        <v>965</v>
      </c>
      <c r="E9690">
        <v>130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 x14ac:dyDescent="0.25">
      <c r="A9691" s="42">
        <v>46273</v>
      </c>
      <c r="B9691">
        <v>11</v>
      </c>
      <c r="C9691" t="s">
        <v>1000</v>
      </c>
      <c r="D9691" t="s">
        <v>974</v>
      </c>
      <c r="E9691">
        <v>2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25">
      <c r="A9692" s="42">
        <v>46276</v>
      </c>
      <c r="B9692">
        <v>15</v>
      </c>
      <c r="C9692" t="s">
        <v>968</v>
      </c>
      <c r="D9692" t="s">
        <v>976</v>
      </c>
      <c r="E9692">
        <v>604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25">
      <c r="A9693" s="42">
        <v>46276</v>
      </c>
      <c r="B9693">
        <v>12</v>
      </c>
      <c r="C9693" t="s">
        <v>964</v>
      </c>
      <c r="D9693" t="s">
        <v>963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25">
      <c r="A9694" s="42">
        <v>46269</v>
      </c>
      <c r="B9694">
        <v>12</v>
      </c>
      <c r="C9694" t="s">
        <v>986</v>
      </c>
      <c r="D9694" t="s">
        <v>979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 x14ac:dyDescent="0.25">
      <c r="A9695" s="42">
        <v>46273</v>
      </c>
      <c r="B9695">
        <v>16</v>
      </c>
      <c r="C9695" t="s">
        <v>972</v>
      </c>
      <c r="D9695" t="s">
        <v>981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 x14ac:dyDescent="0.25">
      <c r="A9696" s="42">
        <v>46269</v>
      </c>
      <c r="B9696">
        <v>15</v>
      </c>
      <c r="C9696" t="s">
        <v>964</v>
      </c>
      <c r="D9696" t="s">
        <v>969</v>
      </c>
      <c r="E9696">
        <v>1</v>
      </c>
      <c r="F9696">
        <v>1</v>
      </c>
      <c r="G9696">
        <v>0</v>
      </c>
      <c r="H9696">
        <v>0</v>
      </c>
      <c r="I9696">
        <v>0</v>
      </c>
      <c r="J9696">
        <v>0</v>
      </c>
    </row>
    <row r="9697" spans="1:10" x14ac:dyDescent="0.25">
      <c r="A9697" s="42">
        <v>46275</v>
      </c>
      <c r="B9697">
        <v>10</v>
      </c>
      <c r="C9697" t="s">
        <v>1098</v>
      </c>
      <c r="D9697" t="s">
        <v>969</v>
      </c>
      <c r="E9697">
        <v>1</v>
      </c>
      <c r="F9697">
        <v>1</v>
      </c>
      <c r="G9697">
        <v>0</v>
      </c>
      <c r="H9697">
        <v>0</v>
      </c>
      <c r="I9697">
        <v>0</v>
      </c>
      <c r="J9697">
        <v>0</v>
      </c>
    </row>
    <row r="9698" spans="1:10" x14ac:dyDescent="0.25">
      <c r="A9698" s="42">
        <v>46266</v>
      </c>
      <c r="B9698">
        <v>9</v>
      </c>
      <c r="C9698" t="s">
        <v>1098</v>
      </c>
      <c r="D9698" t="s">
        <v>982</v>
      </c>
      <c r="E9698">
        <v>243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25">
      <c r="A9699" s="42">
        <v>46266</v>
      </c>
      <c r="B9699">
        <v>8</v>
      </c>
      <c r="C9699" t="s">
        <v>986</v>
      </c>
      <c r="D9699" t="s">
        <v>965</v>
      </c>
      <c r="E9699">
        <v>67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25">
      <c r="A9700" s="42">
        <v>46269</v>
      </c>
      <c r="B9700">
        <v>14</v>
      </c>
      <c r="C9700" t="s">
        <v>962</v>
      </c>
      <c r="D9700" t="s">
        <v>976</v>
      </c>
      <c r="E9700">
        <v>301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5">
      <c r="A9701" s="42">
        <v>46273</v>
      </c>
      <c r="B9701">
        <v>9</v>
      </c>
      <c r="C9701" t="s">
        <v>986</v>
      </c>
      <c r="D9701" t="s">
        <v>967</v>
      </c>
      <c r="E9701">
        <v>259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25">
      <c r="A9702" s="42">
        <v>46274</v>
      </c>
      <c r="B9702">
        <v>11</v>
      </c>
      <c r="C9702" t="s">
        <v>978</v>
      </c>
      <c r="D9702" t="s">
        <v>982</v>
      </c>
      <c r="E9702">
        <v>517</v>
      </c>
      <c r="F9702">
        <v>0</v>
      </c>
      <c r="G9702">
        <v>0</v>
      </c>
      <c r="H9702">
        <v>0</v>
      </c>
      <c r="I9702">
        <v>0</v>
      </c>
      <c r="J9702">
        <v>0</v>
      </c>
    </row>
    <row r="9703" spans="1:10" x14ac:dyDescent="0.25">
      <c r="A9703" s="42">
        <v>46269</v>
      </c>
      <c r="B9703">
        <v>15</v>
      </c>
      <c r="C9703" t="s">
        <v>998</v>
      </c>
      <c r="D9703" t="s">
        <v>976</v>
      </c>
      <c r="E9703">
        <v>79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25">
      <c r="A9704" s="42">
        <v>46275</v>
      </c>
      <c r="B9704">
        <v>8</v>
      </c>
      <c r="C9704" t="s">
        <v>998</v>
      </c>
      <c r="D9704" t="s">
        <v>640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25">
      <c r="A9705" s="42">
        <v>46268</v>
      </c>
      <c r="B9705">
        <v>9</v>
      </c>
      <c r="C9705" t="s">
        <v>962</v>
      </c>
      <c r="D9705" t="s">
        <v>3</v>
      </c>
      <c r="E9705">
        <v>33</v>
      </c>
      <c r="F9705">
        <v>33</v>
      </c>
      <c r="G9705">
        <v>27</v>
      </c>
      <c r="H9705">
        <v>2</v>
      </c>
      <c r="I9705">
        <v>0</v>
      </c>
      <c r="J9705">
        <v>0</v>
      </c>
    </row>
    <row r="9706" spans="1:10" x14ac:dyDescent="0.25">
      <c r="A9706" s="42">
        <v>46275</v>
      </c>
      <c r="B9706">
        <v>15</v>
      </c>
      <c r="C9706" t="s">
        <v>1015</v>
      </c>
      <c r="D9706" t="s">
        <v>640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</row>
    <row r="9707" spans="1:10" x14ac:dyDescent="0.25">
      <c r="A9707" s="42">
        <v>46269</v>
      </c>
      <c r="B9707">
        <v>14</v>
      </c>
      <c r="C9707" t="s">
        <v>1098</v>
      </c>
      <c r="D9707" t="s">
        <v>959</v>
      </c>
      <c r="E9707">
        <v>14</v>
      </c>
      <c r="F9707">
        <v>0</v>
      </c>
      <c r="G9707">
        <v>0</v>
      </c>
      <c r="H9707">
        <v>0</v>
      </c>
      <c r="I9707">
        <v>0</v>
      </c>
      <c r="J9707">
        <v>0</v>
      </c>
    </row>
    <row r="9708" spans="1:10" x14ac:dyDescent="0.25">
      <c r="A9708" s="42">
        <v>46273</v>
      </c>
      <c r="B9708">
        <v>12</v>
      </c>
      <c r="C9708" t="s">
        <v>964</v>
      </c>
      <c r="D9708" t="s">
        <v>963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 x14ac:dyDescent="0.25">
      <c r="A9709" s="42">
        <v>46269</v>
      </c>
      <c r="B9709">
        <v>9</v>
      </c>
      <c r="C9709" t="s">
        <v>964</v>
      </c>
      <c r="D9709" t="s">
        <v>967</v>
      </c>
      <c r="E9709">
        <v>372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25">
      <c r="A9710" s="42">
        <v>46267</v>
      </c>
      <c r="B9710">
        <v>14</v>
      </c>
      <c r="C9710" t="s">
        <v>986</v>
      </c>
      <c r="D9710" t="s">
        <v>982</v>
      </c>
      <c r="E9710">
        <v>332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25">
      <c r="A9711" s="42">
        <v>46267</v>
      </c>
      <c r="B9711">
        <v>8</v>
      </c>
      <c r="C9711" t="s">
        <v>972</v>
      </c>
      <c r="D9711" t="s">
        <v>967</v>
      </c>
      <c r="E9711">
        <v>2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 x14ac:dyDescent="0.25">
      <c r="A9712" s="42">
        <v>46273</v>
      </c>
      <c r="B9712">
        <v>16</v>
      </c>
      <c r="C9712" t="s">
        <v>960</v>
      </c>
      <c r="D9712" t="s">
        <v>963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25">
      <c r="A9713" s="42">
        <v>46267</v>
      </c>
      <c r="B9713">
        <v>13</v>
      </c>
      <c r="C9713" t="s">
        <v>962</v>
      </c>
      <c r="D9713" t="s">
        <v>967</v>
      </c>
      <c r="E9713">
        <v>10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25">
      <c r="A9714" s="42">
        <v>46275</v>
      </c>
      <c r="B9714">
        <v>11</v>
      </c>
      <c r="C9714" t="s">
        <v>998</v>
      </c>
      <c r="D9714" t="s">
        <v>982</v>
      </c>
      <c r="E9714">
        <v>73</v>
      </c>
      <c r="F9714">
        <v>0</v>
      </c>
      <c r="G9714">
        <v>0</v>
      </c>
      <c r="H9714">
        <v>0</v>
      </c>
      <c r="I9714">
        <v>0</v>
      </c>
      <c r="J9714">
        <v>0</v>
      </c>
    </row>
    <row r="9715" spans="1:10" x14ac:dyDescent="0.25">
      <c r="A9715" s="42">
        <v>46274</v>
      </c>
      <c r="B9715">
        <v>9</v>
      </c>
      <c r="C9715" t="s">
        <v>964</v>
      </c>
      <c r="D9715" t="s">
        <v>967</v>
      </c>
      <c r="E9715">
        <v>123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5">
      <c r="A9716" s="42">
        <v>46266</v>
      </c>
      <c r="B9716">
        <v>14</v>
      </c>
      <c r="C9716" t="s">
        <v>986</v>
      </c>
      <c r="D9716" t="s">
        <v>973</v>
      </c>
      <c r="E9716">
        <v>247</v>
      </c>
      <c r="F9716">
        <v>0</v>
      </c>
      <c r="G9716">
        <v>0</v>
      </c>
      <c r="H9716">
        <v>0</v>
      </c>
      <c r="I9716">
        <v>0</v>
      </c>
      <c r="J9716">
        <v>0</v>
      </c>
    </row>
    <row r="9717" spans="1:10" x14ac:dyDescent="0.25">
      <c r="A9717" s="42">
        <v>46266</v>
      </c>
      <c r="B9717">
        <v>11</v>
      </c>
      <c r="C9717" t="s">
        <v>986</v>
      </c>
      <c r="D9717" t="s">
        <v>980</v>
      </c>
      <c r="E9717">
        <v>4</v>
      </c>
      <c r="F9717">
        <v>0</v>
      </c>
      <c r="G9717">
        <v>0</v>
      </c>
      <c r="H9717">
        <v>0</v>
      </c>
      <c r="I9717">
        <v>0</v>
      </c>
      <c r="J9717">
        <v>0</v>
      </c>
    </row>
    <row r="9718" spans="1:10" x14ac:dyDescent="0.25">
      <c r="A9718" s="42">
        <v>46269</v>
      </c>
      <c r="B9718">
        <v>9</v>
      </c>
      <c r="C9718" t="s">
        <v>962</v>
      </c>
      <c r="D9718" t="s">
        <v>640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25">
      <c r="A9719" s="42">
        <v>46268</v>
      </c>
      <c r="B9719">
        <v>12</v>
      </c>
      <c r="C9719" t="s">
        <v>958</v>
      </c>
      <c r="D9719" t="s">
        <v>976</v>
      </c>
      <c r="E9719">
        <v>1453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25">
      <c r="A9720" s="42">
        <v>46273</v>
      </c>
      <c r="B9720">
        <v>8</v>
      </c>
      <c r="C9720" t="s">
        <v>978</v>
      </c>
      <c r="D9720" t="s">
        <v>970</v>
      </c>
      <c r="E9720">
        <v>9</v>
      </c>
      <c r="F9720">
        <v>0</v>
      </c>
      <c r="G9720">
        <v>0</v>
      </c>
      <c r="H9720">
        <v>0</v>
      </c>
      <c r="I9720">
        <v>0</v>
      </c>
      <c r="J9720">
        <v>0</v>
      </c>
    </row>
    <row r="9721" spans="1:10" x14ac:dyDescent="0.25">
      <c r="A9721" s="42">
        <v>46276</v>
      </c>
      <c r="B9721">
        <v>14</v>
      </c>
      <c r="C9721" t="s">
        <v>964</v>
      </c>
      <c r="D9721" t="s">
        <v>967</v>
      </c>
      <c r="E9721">
        <v>638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25">
      <c r="A9722" s="42">
        <v>46266</v>
      </c>
      <c r="B9722">
        <v>16</v>
      </c>
      <c r="C9722" t="s">
        <v>958</v>
      </c>
      <c r="D9722" t="s">
        <v>961</v>
      </c>
      <c r="E9722">
        <v>1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25">
      <c r="A9723" s="42">
        <v>46268</v>
      </c>
      <c r="B9723">
        <v>14</v>
      </c>
      <c r="C9723" t="s">
        <v>998</v>
      </c>
      <c r="D9723" t="s">
        <v>976</v>
      </c>
      <c r="E9723">
        <v>18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25">
      <c r="A9724" s="42">
        <v>46267</v>
      </c>
      <c r="B9724">
        <v>10</v>
      </c>
      <c r="C9724" t="s">
        <v>966</v>
      </c>
      <c r="D9724" t="s">
        <v>973</v>
      </c>
      <c r="E9724">
        <v>212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25">
      <c r="A9725" s="42">
        <v>46268</v>
      </c>
      <c r="B9725">
        <v>11</v>
      </c>
      <c r="C9725" t="s">
        <v>962</v>
      </c>
      <c r="D9725" t="s">
        <v>967</v>
      </c>
      <c r="E9725">
        <v>41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25">
      <c r="A9726" s="42">
        <v>46273</v>
      </c>
      <c r="B9726">
        <v>11</v>
      </c>
      <c r="C9726" t="s">
        <v>986</v>
      </c>
      <c r="D9726" t="s">
        <v>959</v>
      </c>
      <c r="E9726">
        <v>33</v>
      </c>
      <c r="F9726">
        <v>0</v>
      </c>
      <c r="G9726">
        <v>0</v>
      </c>
      <c r="H9726">
        <v>0</v>
      </c>
      <c r="I9726">
        <v>0</v>
      </c>
      <c r="J9726">
        <v>0</v>
      </c>
    </row>
    <row r="9727" spans="1:10" x14ac:dyDescent="0.25">
      <c r="A9727" s="42">
        <v>46266</v>
      </c>
      <c r="B9727">
        <v>12</v>
      </c>
      <c r="C9727" t="s">
        <v>1015</v>
      </c>
      <c r="D9727" t="s">
        <v>963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25">
      <c r="A9728" s="42">
        <v>46268</v>
      </c>
      <c r="B9728">
        <v>14</v>
      </c>
      <c r="C9728" t="s">
        <v>964</v>
      </c>
      <c r="D9728" t="s">
        <v>971</v>
      </c>
      <c r="E9728">
        <v>4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 x14ac:dyDescent="0.25">
      <c r="A9729" s="42">
        <v>46268</v>
      </c>
      <c r="B9729">
        <v>10</v>
      </c>
      <c r="C9729" t="s">
        <v>958</v>
      </c>
      <c r="D9729" t="s">
        <v>970</v>
      </c>
      <c r="E9729">
        <v>10</v>
      </c>
      <c r="F9729">
        <v>0</v>
      </c>
      <c r="G9729">
        <v>0</v>
      </c>
      <c r="H9729">
        <v>0</v>
      </c>
      <c r="I9729">
        <v>0</v>
      </c>
      <c r="J9729">
        <v>0</v>
      </c>
    </row>
    <row r="9730" spans="1:10" x14ac:dyDescent="0.25">
      <c r="A9730" s="42">
        <v>46268</v>
      </c>
      <c r="B9730">
        <v>11</v>
      </c>
      <c r="C9730" t="s">
        <v>1098</v>
      </c>
      <c r="D9730" t="s">
        <v>983</v>
      </c>
      <c r="E9730">
        <v>2</v>
      </c>
      <c r="F9730">
        <v>2</v>
      </c>
      <c r="G9730">
        <v>0</v>
      </c>
      <c r="H9730">
        <v>0</v>
      </c>
      <c r="I9730">
        <v>0</v>
      </c>
      <c r="J9730">
        <v>0</v>
      </c>
    </row>
    <row r="9731" spans="1:10" x14ac:dyDescent="0.25">
      <c r="A9731" s="42">
        <v>46273</v>
      </c>
      <c r="B9731">
        <v>12</v>
      </c>
      <c r="C9731" t="s">
        <v>966</v>
      </c>
      <c r="D9731" t="s">
        <v>961</v>
      </c>
      <c r="E9731">
        <v>1</v>
      </c>
      <c r="F9731">
        <v>0</v>
      </c>
      <c r="G9731">
        <v>0</v>
      </c>
      <c r="H9731">
        <v>0</v>
      </c>
      <c r="I9731">
        <v>0</v>
      </c>
      <c r="J9731">
        <v>0</v>
      </c>
    </row>
    <row r="9732" spans="1:10" x14ac:dyDescent="0.25">
      <c r="A9732" s="42">
        <v>46269</v>
      </c>
      <c r="B9732">
        <v>15</v>
      </c>
      <c r="C9732" t="s">
        <v>966</v>
      </c>
      <c r="D9732" t="s">
        <v>959</v>
      </c>
      <c r="E9732">
        <v>115</v>
      </c>
      <c r="F9732">
        <v>0</v>
      </c>
      <c r="G9732">
        <v>0</v>
      </c>
      <c r="H9732">
        <v>0</v>
      </c>
      <c r="I9732">
        <v>0</v>
      </c>
      <c r="J9732">
        <v>0</v>
      </c>
    </row>
    <row r="9733" spans="1:10" x14ac:dyDescent="0.25">
      <c r="A9733" s="42">
        <v>46266</v>
      </c>
      <c r="B9733">
        <v>13</v>
      </c>
      <c r="C9733" t="s">
        <v>962</v>
      </c>
      <c r="D9733" t="s">
        <v>970</v>
      </c>
      <c r="E9733">
        <v>5</v>
      </c>
      <c r="F9733">
        <v>0</v>
      </c>
      <c r="G9733">
        <v>0</v>
      </c>
      <c r="H9733">
        <v>0</v>
      </c>
      <c r="I9733">
        <v>0</v>
      </c>
      <c r="J9733">
        <v>0</v>
      </c>
    </row>
    <row r="9734" spans="1:10" x14ac:dyDescent="0.25">
      <c r="A9734" s="42">
        <v>46273</v>
      </c>
      <c r="B9734">
        <v>17</v>
      </c>
      <c r="C9734" t="s">
        <v>986</v>
      </c>
      <c r="D9734" t="s">
        <v>959</v>
      </c>
      <c r="E9734">
        <v>1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25">
      <c r="A9735" s="42">
        <v>46269</v>
      </c>
      <c r="B9735">
        <v>8</v>
      </c>
      <c r="C9735" t="s">
        <v>978</v>
      </c>
      <c r="D9735" t="s">
        <v>959</v>
      </c>
      <c r="E9735">
        <v>25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25">
      <c r="A9736" s="42">
        <v>46274</v>
      </c>
      <c r="B9736">
        <v>11</v>
      </c>
      <c r="C9736" t="s">
        <v>972</v>
      </c>
      <c r="D9736" t="s">
        <v>975</v>
      </c>
      <c r="E9736">
        <v>1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25">
      <c r="A9737" s="42">
        <v>46269</v>
      </c>
      <c r="B9737">
        <v>11</v>
      </c>
      <c r="C9737" t="s">
        <v>1015</v>
      </c>
      <c r="D9737" t="s">
        <v>3</v>
      </c>
      <c r="E9737">
        <v>1</v>
      </c>
      <c r="F9737">
        <v>1</v>
      </c>
      <c r="G9737">
        <v>1</v>
      </c>
      <c r="H9737">
        <v>0</v>
      </c>
      <c r="I9737">
        <v>0</v>
      </c>
      <c r="J9737">
        <v>0</v>
      </c>
    </row>
    <row r="9738" spans="1:10" x14ac:dyDescent="0.25">
      <c r="A9738" s="42">
        <v>46268</v>
      </c>
      <c r="B9738">
        <v>16</v>
      </c>
      <c r="C9738" t="s">
        <v>986</v>
      </c>
      <c r="D9738" t="s">
        <v>980</v>
      </c>
      <c r="E9738">
        <v>1</v>
      </c>
      <c r="F9738">
        <v>0</v>
      </c>
      <c r="G9738">
        <v>0</v>
      </c>
      <c r="H9738">
        <v>0</v>
      </c>
      <c r="I9738">
        <v>0</v>
      </c>
      <c r="J9738">
        <v>0</v>
      </c>
    </row>
    <row r="9739" spans="1:10" x14ac:dyDescent="0.25">
      <c r="A9739" s="42">
        <v>46269</v>
      </c>
      <c r="B9739">
        <v>13</v>
      </c>
      <c r="C9739" t="s">
        <v>966</v>
      </c>
      <c r="D9739" t="s">
        <v>979</v>
      </c>
      <c r="E9739">
        <v>1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25">
      <c r="A9740" s="42">
        <v>46276</v>
      </c>
      <c r="B9740">
        <v>13</v>
      </c>
      <c r="C9740" t="s">
        <v>964</v>
      </c>
      <c r="D9740" t="s">
        <v>959</v>
      </c>
      <c r="E9740">
        <v>12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25">
      <c r="A9741" s="42">
        <v>46276</v>
      </c>
      <c r="B9741">
        <v>16</v>
      </c>
      <c r="C9741" t="s">
        <v>966</v>
      </c>
      <c r="D9741" t="s">
        <v>959</v>
      </c>
      <c r="E9741">
        <v>86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 x14ac:dyDescent="0.25">
      <c r="A9742" s="42">
        <v>46273</v>
      </c>
      <c r="B9742">
        <v>10</v>
      </c>
      <c r="C9742" t="s">
        <v>958</v>
      </c>
      <c r="D9742" t="s">
        <v>976</v>
      </c>
      <c r="E9742">
        <v>517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 x14ac:dyDescent="0.25">
      <c r="A9743" s="42">
        <v>46276</v>
      </c>
      <c r="B9743">
        <v>12</v>
      </c>
      <c r="C9743" t="s">
        <v>966</v>
      </c>
      <c r="D9743" t="s">
        <v>970</v>
      </c>
      <c r="E9743">
        <v>49</v>
      </c>
      <c r="F9743">
        <v>0</v>
      </c>
      <c r="G9743">
        <v>0</v>
      </c>
      <c r="H9743">
        <v>0</v>
      </c>
      <c r="I9743">
        <v>0</v>
      </c>
      <c r="J9743">
        <v>0</v>
      </c>
    </row>
    <row r="9744" spans="1:10" x14ac:dyDescent="0.25">
      <c r="A9744" s="42">
        <v>46269</v>
      </c>
      <c r="B9744">
        <v>12</v>
      </c>
      <c r="C9744" t="s">
        <v>962</v>
      </c>
      <c r="D9744" t="s">
        <v>975</v>
      </c>
      <c r="E9744">
        <v>1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 x14ac:dyDescent="0.25">
      <c r="A9745" s="42">
        <v>46275</v>
      </c>
      <c r="B9745">
        <v>13</v>
      </c>
      <c r="C9745" t="s">
        <v>1098</v>
      </c>
      <c r="D9745" t="s">
        <v>3</v>
      </c>
      <c r="E9745">
        <v>7</v>
      </c>
      <c r="F9745">
        <v>7</v>
      </c>
      <c r="G9745">
        <v>5</v>
      </c>
      <c r="H9745">
        <v>2</v>
      </c>
      <c r="I9745">
        <v>0</v>
      </c>
      <c r="J9745">
        <v>0</v>
      </c>
    </row>
    <row r="9746" spans="1:10" x14ac:dyDescent="0.25">
      <c r="A9746" s="42">
        <v>46268</v>
      </c>
      <c r="B9746">
        <v>14</v>
      </c>
      <c r="C9746" t="s">
        <v>972</v>
      </c>
      <c r="D9746" t="s">
        <v>977</v>
      </c>
      <c r="E9746">
        <v>3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 x14ac:dyDescent="0.25">
      <c r="A9747" s="42">
        <v>46273</v>
      </c>
      <c r="B9747">
        <v>15</v>
      </c>
      <c r="C9747" t="s">
        <v>1098</v>
      </c>
      <c r="D9747" t="s">
        <v>982</v>
      </c>
      <c r="E9747">
        <v>39</v>
      </c>
      <c r="F9747">
        <v>0</v>
      </c>
      <c r="G9747">
        <v>0</v>
      </c>
      <c r="H9747">
        <v>0</v>
      </c>
      <c r="I9747">
        <v>0</v>
      </c>
      <c r="J9747">
        <v>0</v>
      </c>
    </row>
    <row r="9748" spans="1:10" x14ac:dyDescent="0.25">
      <c r="A9748" s="42">
        <v>46266</v>
      </c>
      <c r="B9748">
        <v>8</v>
      </c>
      <c r="C9748" t="s">
        <v>962</v>
      </c>
      <c r="D9748" t="s">
        <v>980</v>
      </c>
      <c r="E9748">
        <v>2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25">
      <c r="A9749" s="42">
        <v>46268</v>
      </c>
      <c r="B9749">
        <v>10</v>
      </c>
      <c r="C9749" t="s">
        <v>962</v>
      </c>
      <c r="D9749" t="s">
        <v>980</v>
      </c>
      <c r="E9749">
        <v>4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 x14ac:dyDescent="0.25">
      <c r="A9750" s="42">
        <v>46268</v>
      </c>
      <c r="B9750">
        <v>12</v>
      </c>
      <c r="C9750" t="s">
        <v>962</v>
      </c>
      <c r="D9750" t="s">
        <v>977</v>
      </c>
      <c r="E9750">
        <v>6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25">
      <c r="A9751" s="42">
        <v>46268</v>
      </c>
      <c r="B9751">
        <v>11</v>
      </c>
      <c r="C9751" t="s">
        <v>968</v>
      </c>
      <c r="D9751" t="s">
        <v>969</v>
      </c>
      <c r="E9751">
        <v>2</v>
      </c>
      <c r="F9751">
        <v>2</v>
      </c>
      <c r="G9751">
        <v>0</v>
      </c>
      <c r="H9751">
        <v>0</v>
      </c>
      <c r="I9751">
        <v>0</v>
      </c>
      <c r="J9751">
        <v>0</v>
      </c>
    </row>
    <row r="9752" spans="1:10" x14ac:dyDescent="0.25">
      <c r="A9752" s="42">
        <v>46276</v>
      </c>
      <c r="B9752">
        <v>15</v>
      </c>
      <c r="C9752" t="s">
        <v>964</v>
      </c>
      <c r="D9752" t="s">
        <v>959</v>
      </c>
      <c r="E9752">
        <v>139</v>
      </c>
      <c r="F9752">
        <v>0</v>
      </c>
      <c r="G9752">
        <v>0</v>
      </c>
      <c r="H9752">
        <v>0</v>
      </c>
      <c r="I9752">
        <v>0</v>
      </c>
      <c r="J9752">
        <v>0</v>
      </c>
    </row>
    <row r="9753" spans="1:10" x14ac:dyDescent="0.25">
      <c r="A9753" s="42">
        <v>46276</v>
      </c>
      <c r="B9753">
        <v>11</v>
      </c>
      <c r="C9753" t="s">
        <v>962</v>
      </c>
      <c r="D9753" t="s">
        <v>963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</row>
    <row r="9754" spans="1:10" x14ac:dyDescent="0.25">
      <c r="A9754" s="42">
        <v>46274</v>
      </c>
      <c r="B9754">
        <v>11</v>
      </c>
      <c r="C9754" t="s">
        <v>1000</v>
      </c>
      <c r="D9754" t="s">
        <v>982</v>
      </c>
      <c r="E9754">
        <v>206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25">
      <c r="A9755" s="42">
        <v>46274</v>
      </c>
      <c r="B9755">
        <v>15</v>
      </c>
      <c r="C9755" t="s">
        <v>958</v>
      </c>
      <c r="D9755" t="s">
        <v>967</v>
      </c>
      <c r="E9755">
        <v>301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 x14ac:dyDescent="0.25">
      <c r="A9756" s="42">
        <v>46274</v>
      </c>
      <c r="B9756">
        <v>13</v>
      </c>
      <c r="C9756" t="s">
        <v>962</v>
      </c>
      <c r="D9756" t="s">
        <v>961</v>
      </c>
      <c r="E9756">
        <v>3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25">
      <c r="A9757" s="42">
        <v>46268</v>
      </c>
      <c r="B9757">
        <v>8</v>
      </c>
      <c r="C9757" t="s">
        <v>972</v>
      </c>
      <c r="D9757" t="s">
        <v>976</v>
      </c>
      <c r="E9757">
        <v>91</v>
      </c>
      <c r="F9757">
        <v>0</v>
      </c>
      <c r="G9757">
        <v>0</v>
      </c>
      <c r="H9757">
        <v>0</v>
      </c>
      <c r="I9757">
        <v>0</v>
      </c>
      <c r="J9757">
        <v>0</v>
      </c>
    </row>
    <row r="9758" spans="1:10" x14ac:dyDescent="0.25">
      <c r="A9758" s="42">
        <v>46266</v>
      </c>
      <c r="B9758">
        <v>12</v>
      </c>
      <c r="C9758" t="s">
        <v>978</v>
      </c>
      <c r="D9758" t="s">
        <v>983</v>
      </c>
      <c r="E9758">
        <v>1</v>
      </c>
      <c r="F9758">
        <v>1</v>
      </c>
      <c r="G9758">
        <v>0</v>
      </c>
      <c r="H9758">
        <v>0</v>
      </c>
      <c r="I9758">
        <v>0</v>
      </c>
      <c r="J9758">
        <v>0</v>
      </c>
    </row>
    <row r="9759" spans="1:10" x14ac:dyDescent="0.25">
      <c r="A9759" s="42">
        <v>46274</v>
      </c>
      <c r="B9759">
        <v>16</v>
      </c>
      <c r="C9759" t="s">
        <v>958</v>
      </c>
      <c r="D9759" t="s">
        <v>959</v>
      </c>
      <c r="E9759">
        <v>165</v>
      </c>
      <c r="F9759">
        <v>0</v>
      </c>
      <c r="G9759">
        <v>0</v>
      </c>
      <c r="H9759">
        <v>0</v>
      </c>
      <c r="I9759">
        <v>0</v>
      </c>
      <c r="J9759">
        <v>0</v>
      </c>
    </row>
    <row r="9760" spans="1:10" x14ac:dyDescent="0.25">
      <c r="A9760" s="42">
        <v>46276</v>
      </c>
      <c r="B9760">
        <v>12</v>
      </c>
      <c r="C9760" t="s">
        <v>966</v>
      </c>
      <c r="D9760" t="s">
        <v>3</v>
      </c>
      <c r="E9760">
        <v>34</v>
      </c>
      <c r="F9760">
        <v>34</v>
      </c>
      <c r="G9760">
        <v>29</v>
      </c>
      <c r="H9760">
        <v>0</v>
      </c>
      <c r="I9760">
        <v>0</v>
      </c>
      <c r="J9760">
        <v>0</v>
      </c>
    </row>
    <row r="9761" spans="1:10" x14ac:dyDescent="0.25">
      <c r="A9761" s="42">
        <v>46274</v>
      </c>
      <c r="B9761">
        <v>14</v>
      </c>
      <c r="C9761" t="s">
        <v>986</v>
      </c>
      <c r="D9761" t="s">
        <v>961</v>
      </c>
      <c r="E9761">
        <v>2</v>
      </c>
      <c r="F9761">
        <v>0</v>
      </c>
      <c r="G9761">
        <v>0</v>
      </c>
      <c r="H9761">
        <v>0</v>
      </c>
      <c r="I9761">
        <v>0</v>
      </c>
      <c r="J9761">
        <v>0</v>
      </c>
    </row>
    <row r="9762" spans="1:10" x14ac:dyDescent="0.25">
      <c r="A9762" s="42">
        <v>46274</v>
      </c>
      <c r="B9762">
        <v>11</v>
      </c>
      <c r="C9762" t="s">
        <v>958</v>
      </c>
      <c r="D9762" t="s">
        <v>977</v>
      </c>
      <c r="E9762">
        <v>19</v>
      </c>
      <c r="F9762">
        <v>0</v>
      </c>
      <c r="G9762">
        <v>0</v>
      </c>
      <c r="H9762">
        <v>0</v>
      </c>
      <c r="I9762">
        <v>0</v>
      </c>
      <c r="J9762">
        <v>0</v>
      </c>
    </row>
    <row r="9763" spans="1:10" x14ac:dyDescent="0.25">
      <c r="A9763" s="42">
        <v>46274</v>
      </c>
      <c r="B9763">
        <v>9</v>
      </c>
      <c r="C9763" t="s">
        <v>1098</v>
      </c>
      <c r="D9763" t="s">
        <v>975</v>
      </c>
      <c r="E9763">
        <v>2</v>
      </c>
      <c r="F9763">
        <v>0</v>
      </c>
      <c r="G9763">
        <v>0</v>
      </c>
      <c r="H9763">
        <v>0</v>
      </c>
      <c r="I9763">
        <v>0</v>
      </c>
      <c r="J9763">
        <v>0</v>
      </c>
    </row>
    <row r="9764" spans="1:10" x14ac:dyDescent="0.25">
      <c r="A9764" s="42">
        <v>46267</v>
      </c>
      <c r="B9764">
        <v>9</v>
      </c>
      <c r="C9764" t="s">
        <v>966</v>
      </c>
      <c r="D9764" t="s">
        <v>977</v>
      </c>
      <c r="E9764">
        <v>17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25">
      <c r="A9765" s="42">
        <v>46275</v>
      </c>
      <c r="B9765">
        <v>10</v>
      </c>
      <c r="C9765" t="s">
        <v>958</v>
      </c>
      <c r="D9765" t="s">
        <v>967</v>
      </c>
      <c r="E9765">
        <v>137</v>
      </c>
      <c r="F9765">
        <v>0</v>
      </c>
      <c r="G9765">
        <v>0</v>
      </c>
      <c r="H9765">
        <v>0</v>
      </c>
      <c r="I9765">
        <v>0</v>
      </c>
      <c r="J9765">
        <v>0</v>
      </c>
    </row>
    <row r="9766" spans="1:10" x14ac:dyDescent="0.25">
      <c r="A9766" s="42">
        <v>46274</v>
      </c>
      <c r="B9766">
        <v>10</v>
      </c>
      <c r="C9766" t="s">
        <v>998</v>
      </c>
      <c r="D9766" t="s">
        <v>640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 x14ac:dyDescent="0.25">
      <c r="A9767" s="42">
        <v>46274</v>
      </c>
      <c r="B9767">
        <v>15</v>
      </c>
      <c r="C9767" t="s">
        <v>1015</v>
      </c>
      <c r="D9767" t="s">
        <v>976</v>
      </c>
      <c r="E9767">
        <v>2104</v>
      </c>
      <c r="F9767">
        <v>0</v>
      </c>
      <c r="G9767">
        <v>0</v>
      </c>
      <c r="H9767">
        <v>0</v>
      </c>
      <c r="I9767">
        <v>0</v>
      </c>
      <c r="J9767">
        <v>0</v>
      </c>
    </row>
    <row r="9768" spans="1:10" x14ac:dyDescent="0.25">
      <c r="A9768" s="42">
        <v>46275</v>
      </c>
      <c r="B9768">
        <v>14</v>
      </c>
      <c r="C9768" t="s">
        <v>960</v>
      </c>
      <c r="D9768" t="s">
        <v>977</v>
      </c>
      <c r="E9768">
        <v>4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25">
      <c r="A9769" s="42">
        <v>46269</v>
      </c>
      <c r="B9769">
        <v>13</v>
      </c>
      <c r="C9769" t="s">
        <v>958</v>
      </c>
      <c r="D9769" t="s">
        <v>963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</row>
    <row r="9770" spans="1:10" x14ac:dyDescent="0.25">
      <c r="A9770" s="42">
        <v>46269</v>
      </c>
      <c r="B9770">
        <v>11</v>
      </c>
      <c r="C9770" t="s">
        <v>958</v>
      </c>
      <c r="D9770" t="s">
        <v>977</v>
      </c>
      <c r="E9770">
        <v>5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25">
      <c r="A9771" s="42">
        <v>46276</v>
      </c>
      <c r="B9771">
        <v>12</v>
      </c>
      <c r="C9771" t="s">
        <v>964</v>
      </c>
      <c r="D9771" t="s">
        <v>974</v>
      </c>
      <c r="E9771">
        <v>2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25">
      <c r="A9772" s="42">
        <v>46273</v>
      </c>
      <c r="B9772">
        <v>11</v>
      </c>
      <c r="C9772" t="s">
        <v>958</v>
      </c>
      <c r="D9772" t="s">
        <v>963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25">
      <c r="A9773" s="42">
        <v>46274</v>
      </c>
      <c r="B9773">
        <v>15</v>
      </c>
      <c r="C9773" t="s">
        <v>962</v>
      </c>
      <c r="D9773" t="s">
        <v>973</v>
      </c>
      <c r="E9773">
        <v>276</v>
      </c>
      <c r="F9773">
        <v>0</v>
      </c>
      <c r="G9773">
        <v>0</v>
      </c>
      <c r="H9773">
        <v>0</v>
      </c>
      <c r="I9773">
        <v>0</v>
      </c>
      <c r="J9773">
        <v>0</v>
      </c>
    </row>
    <row r="9774" spans="1:10" x14ac:dyDescent="0.25">
      <c r="A9774" s="42">
        <v>46266</v>
      </c>
      <c r="B9774">
        <v>9</v>
      </c>
      <c r="C9774" t="s">
        <v>1098</v>
      </c>
      <c r="D9774" t="s">
        <v>963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25">
      <c r="A9775" s="42">
        <v>46266</v>
      </c>
      <c r="B9775">
        <v>15</v>
      </c>
      <c r="C9775" t="s">
        <v>972</v>
      </c>
      <c r="D9775" t="s">
        <v>976</v>
      </c>
      <c r="E9775">
        <v>36</v>
      </c>
      <c r="F9775">
        <v>0</v>
      </c>
      <c r="G9775">
        <v>0</v>
      </c>
      <c r="H9775">
        <v>0</v>
      </c>
      <c r="I9775">
        <v>0</v>
      </c>
      <c r="J9775">
        <v>0</v>
      </c>
    </row>
    <row r="9776" spans="1:10" x14ac:dyDescent="0.25">
      <c r="A9776" s="42">
        <v>46267</v>
      </c>
      <c r="B9776">
        <v>14</v>
      </c>
      <c r="C9776" t="s">
        <v>978</v>
      </c>
      <c r="D9776" t="s">
        <v>973</v>
      </c>
      <c r="E9776">
        <v>468</v>
      </c>
      <c r="F9776">
        <v>0</v>
      </c>
      <c r="G9776">
        <v>0</v>
      </c>
      <c r="H9776">
        <v>0</v>
      </c>
      <c r="I9776">
        <v>0</v>
      </c>
      <c r="J9776">
        <v>0</v>
      </c>
    </row>
    <row r="9777" spans="1:10" x14ac:dyDescent="0.25">
      <c r="A9777" s="42">
        <v>46273</v>
      </c>
      <c r="B9777">
        <v>10</v>
      </c>
      <c r="C9777" t="s">
        <v>986</v>
      </c>
      <c r="D9777" t="s">
        <v>959</v>
      </c>
      <c r="E9777">
        <v>46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25">
      <c r="A9778" s="42">
        <v>46275</v>
      </c>
      <c r="B9778">
        <v>9</v>
      </c>
      <c r="C9778" t="s">
        <v>968</v>
      </c>
      <c r="D9778" t="s">
        <v>970</v>
      </c>
      <c r="E9778">
        <v>13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25">
      <c r="A9779" s="42">
        <v>46267</v>
      </c>
      <c r="B9779">
        <v>9</v>
      </c>
      <c r="C9779" t="s">
        <v>978</v>
      </c>
      <c r="D9779" t="s">
        <v>3</v>
      </c>
      <c r="E9779">
        <v>12</v>
      </c>
      <c r="F9779">
        <v>12</v>
      </c>
      <c r="G9779">
        <v>8</v>
      </c>
      <c r="H9779">
        <v>0</v>
      </c>
      <c r="I9779">
        <v>0</v>
      </c>
      <c r="J9779">
        <v>0</v>
      </c>
    </row>
    <row r="9780" spans="1:10" x14ac:dyDescent="0.25">
      <c r="A9780" s="42">
        <v>46269</v>
      </c>
      <c r="B9780">
        <v>14</v>
      </c>
      <c r="C9780" t="s">
        <v>972</v>
      </c>
      <c r="D9780" t="s">
        <v>965</v>
      </c>
      <c r="E9780">
        <v>13</v>
      </c>
      <c r="F9780">
        <v>0</v>
      </c>
      <c r="G9780">
        <v>0</v>
      </c>
      <c r="H9780">
        <v>0</v>
      </c>
      <c r="I9780">
        <v>0</v>
      </c>
      <c r="J9780">
        <v>0</v>
      </c>
    </row>
    <row r="9781" spans="1:10" x14ac:dyDescent="0.25">
      <c r="A9781" s="42">
        <v>46273</v>
      </c>
      <c r="B9781">
        <v>11</v>
      </c>
      <c r="C9781" t="s">
        <v>1098</v>
      </c>
      <c r="D9781" t="s">
        <v>3</v>
      </c>
      <c r="E9781">
        <v>9</v>
      </c>
      <c r="F9781">
        <v>9</v>
      </c>
      <c r="G9781">
        <v>6</v>
      </c>
      <c r="H9781">
        <v>2</v>
      </c>
      <c r="I9781">
        <v>0</v>
      </c>
      <c r="J9781">
        <v>0</v>
      </c>
    </row>
    <row r="9782" spans="1:10" x14ac:dyDescent="0.25">
      <c r="A9782" s="42">
        <v>46275</v>
      </c>
      <c r="B9782">
        <v>10</v>
      </c>
      <c r="C9782" t="s">
        <v>960</v>
      </c>
      <c r="D9782" t="s">
        <v>977</v>
      </c>
      <c r="E9782">
        <v>1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25">
      <c r="A9783" s="42">
        <v>46266</v>
      </c>
      <c r="B9783">
        <v>11</v>
      </c>
      <c r="C9783" t="s">
        <v>999</v>
      </c>
      <c r="D9783" t="s">
        <v>3</v>
      </c>
      <c r="E9783">
        <v>12</v>
      </c>
      <c r="F9783">
        <v>12</v>
      </c>
      <c r="G9783">
        <v>9</v>
      </c>
      <c r="H9783">
        <v>2</v>
      </c>
      <c r="I9783">
        <v>3</v>
      </c>
      <c r="J9783">
        <v>0</v>
      </c>
    </row>
    <row r="9784" spans="1:10" x14ac:dyDescent="0.25">
      <c r="A9784" s="42">
        <v>46275</v>
      </c>
      <c r="B9784">
        <v>12</v>
      </c>
      <c r="C9784" t="s">
        <v>1098</v>
      </c>
      <c r="D9784" t="s">
        <v>961</v>
      </c>
      <c r="E9784">
        <v>1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25">
      <c r="A9785" s="42">
        <v>46267</v>
      </c>
      <c r="B9785">
        <v>13</v>
      </c>
      <c r="C9785" t="s">
        <v>986</v>
      </c>
      <c r="D9785" t="s">
        <v>965</v>
      </c>
      <c r="E9785">
        <v>5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5">
      <c r="A9786" s="42">
        <v>46268</v>
      </c>
      <c r="B9786">
        <v>8</v>
      </c>
      <c r="C9786" t="s">
        <v>1001</v>
      </c>
      <c r="D9786" t="s">
        <v>965</v>
      </c>
      <c r="E9786">
        <v>5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5">
      <c r="A9787" s="42">
        <v>46267</v>
      </c>
      <c r="B9787">
        <v>13</v>
      </c>
      <c r="C9787" t="s">
        <v>1098</v>
      </c>
      <c r="D9787" t="s">
        <v>973</v>
      </c>
      <c r="E9787">
        <v>24</v>
      </c>
      <c r="F9787">
        <v>0</v>
      </c>
      <c r="G9787">
        <v>0</v>
      </c>
      <c r="H9787">
        <v>0</v>
      </c>
      <c r="I9787">
        <v>0</v>
      </c>
      <c r="J9787">
        <v>0</v>
      </c>
    </row>
    <row r="9788" spans="1:10" x14ac:dyDescent="0.25">
      <c r="A9788" s="42">
        <v>46266</v>
      </c>
      <c r="B9788">
        <v>12</v>
      </c>
      <c r="C9788" t="s">
        <v>1098</v>
      </c>
      <c r="D9788" t="s">
        <v>970</v>
      </c>
      <c r="E9788">
        <v>1</v>
      </c>
      <c r="F9788">
        <v>0</v>
      </c>
      <c r="G9788">
        <v>0</v>
      </c>
      <c r="H9788">
        <v>0</v>
      </c>
      <c r="I9788">
        <v>0</v>
      </c>
      <c r="J9788">
        <v>0</v>
      </c>
    </row>
    <row r="9789" spans="1:10" x14ac:dyDescent="0.25">
      <c r="A9789" s="42">
        <v>46266</v>
      </c>
      <c r="B9789">
        <v>10</v>
      </c>
      <c r="C9789" t="s">
        <v>964</v>
      </c>
      <c r="D9789" t="s">
        <v>961</v>
      </c>
      <c r="E9789">
        <v>5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25">
      <c r="A9790" s="42">
        <v>46269</v>
      </c>
      <c r="B9790">
        <v>10</v>
      </c>
      <c r="C9790" t="s">
        <v>1015</v>
      </c>
      <c r="D9790" t="s">
        <v>982</v>
      </c>
      <c r="E9790">
        <v>3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25">
      <c r="A9791" s="42">
        <v>46274</v>
      </c>
      <c r="B9791">
        <v>15</v>
      </c>
      <c r="C9791" t="s">
        <v>1015</v>
      </c>
      <c r="D9791" t="s">
        <v>640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</row>
    <row r="9792" spans="1:10" x14ac:dyDescent="0.25">
      <c r="A9792" s="42">
        <v>46273</v>
      </c>
      <c r="B9792">
        <v>16</v>
      </c>
      <c r="C9792" t="s">
        <v>972</v>
      </c>
      <c r="D9792" t="s">
        <v>976</v>
      </c>
      <c r="E9792">
        <v>88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25">
      <c r="A9793" s="42">
        <v>46268</v>
      </c>
      <c r="B9793">
        <v>13</v>
      </c>
      <c r="C9793" t="s">
        <v>968</v>
      </c>
      <c r="D9793" t="s">
        <v>976</v>
      </c>
      <c r="E9793">
        <v>204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25">
      <c r="A9794" s="42">
        <v>46267</v>
      </c>
      <c r="B9794">
        <v>13</v>
      </c>
      <c r="C9794" t="s">
        <v>964</v>
      </c>
      <c r="D9794" t="s">
        <v>3</v>
      </c>
      <c r="E9794">
        <v>3</v>
      </c>
      <c r="F9794">
        <v>3</v>
      </c>
      <c r="G9794">
        <v>1</v>
      </c>
      <c r="H9794">
        <v>2</v>
      </c>
      <c r="I9794">
        <v>0</v>
      </c>
      <c r="J9794">
        <v>0</v>
      </c>
    </row>
    <row r="9795" spans="1:10" x14ac:dyDescent="0.25">
      <c r="A9795" s="42">
        <v>46268</v>
      </c>
      <c r="B9795">
        <v>9</v>
      </c>
      <c r="C9795" t="s">
        <v>958</v>
      </c>
      <c r="D9795" t="s">
        <v>971</v>
      </c>
      <c r="E9795">
        <v>3</v>
      </c>
      <c r="F9795">
        <v>0</v>
      </c>
      <c r="G9795">
        <v>0</v>
      </c>
      <c r="H9795">
        <v>0</v>
      </c>
      <c r="I9795">
        <v>0</v>
      </c>
      <c r="J9795">
        <v>0</v>
      </c>
    </row>
    <row r="9796" spans="1:10" x14ac:dyDescent="0.25">
      <c r="A9796" s="42">
        <v>46268</v>
      </c>
      <c r="B9796">
        <v>10</v>
      </c>
      <c r="C9796" t="s">
        <v>966</v>
      </c>
      <c r="D9796" t="s">
        <v>959</v>
      </c>
      <c r="E9796">
        <v>60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5">
      <c r="A9797" s="42">
        <v>46276</v>
      </c>
      <c r="B9797">
        <v>16</v>
      </c>
      <c r="C9797" t="s">
        <v>958</v>
      </c>
      <c r="D9797" t="s">
        <v>3</v>
      </c>
      <c r="E9797">
        <v>11</v>
      </c>
      <c r="F9797">
        <v>11</v>
      </c>
      <c r="G9797">
        <v>6</v>
      </c>
      <c r="H9797">
        <v>2</v>
      </c>
      <c r="I9797">
        <v>0</v>
      </c>
      <c r="J9797">
        <v>0</v>
      </c>
    </row>
    <row r="9798" spans="1:10" x14ac:dyDescent="0.25">
      <c r="A9798" s="42">
        <v>46266</v>
      </c>
      <c r="B9798">
        <v>9</v>
      </c>
      <c r="C9798" t="s">
        <v>998</v>
      </c>
      <c r="D9798" t="s">
        <v>640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</row>
    <row r="9799" spans="1:10" x14ac:dyDescent="0.25">
      <c r="A9799" s="42">
        <v>46275</v>
      </c>
      <c r="B9799">
        <v>14</v>
      </c>
      <c r="C9799" t="s">
        <v>1528</v>
      </c>
      <c r="D9799" t="s">
        <v>640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25">
      <c r="A9800" s="42">
        <v>46267</v>
      </c>
      <c r="B9800">
        <v>11</v>
      </c>
      <c r="C9800" t="s">
        <v>978</v>
      </c>
      <c r="D9800" t="s">
        <v>967</v>
      </c>
      <c r="E9800">
        <v>105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25">
      <c r="A9801" s="42">
        <v>46269</v>
      </c>
      <c r="B9801">
        <v>10</v>
      </c>
      <c r="C9801" t="s">
        <v>986</v>
      </c>
      <c r="D9801" t="s">
        <v>971</v>
      </c>
      <c r="E9801">
        <v>8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25">
      <c r="A9802" s="42">
        <v>46276</v>
      </c>
      <c r="B9802">
        <v>14</v>
      </c>
      <c r="C9802" t="s">
        <v>960</v>
      </c>
      <c r="D9802" t="s">
        <v>980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</row>
    <row r="9803" spans="1:10" x14ac:dyDescent="0.25">
      <c r="A9803" s="42">
        <v>46268</v>
      </c>
      <c r="B9803">
        <v>13</v>
      </c>
      <c r="C9803" t="s">
        <v>966</v>
      </c>
      <c r="D9803" t="s">
        <v>982</v>
      </c>
      <c r="E9803">
        <v>9</v>
      </c>
      <c r="F9803">
        <v>0</v>
      </c>
      <c r="G9803">
        <v>0</v>
      </c>
      <c r="H9803">
        <v>0</v>
      </c>
      <c r="I9803">
        <v>0</v>
      </c>
      <c r="J9803">
        <v>0</v>
      </c>
    </row>
    <row r="9804" spans="1:10" x14ac:dyDescent="0.25">
      <c r="A9804" s="42">
        <v>46273</v>
      </c>
      <c r="B9804">
        <v>10</v>
      </c>
      <c r="C9804" t="s">
        <v>964</v>
      </c>
      <c r="D9804" t="s">
        <v>971</v>
      </c>
      <c r="E9804">
        <v>43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25">
      <c r="A9805" s="42">
        <v>46269</v>
      </c>
      <c r="B9805">
        <v>10</v>
      </c>
      <c r="C9805" t="s">
        <v>966</v>
      </c>
      <c r="D9805" t="s">
        <v>640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</row>
    <row r="9806" spans="1:10" x14ac:dyDescent="0.25">
      <c r="A9806" s="42">
        <v>46275</v>
      </c>
      <c r="B9806">
        <v>9</v>
      </c>
      <c r="C9806" t="s">
        <v>966</v>
      </c>
      <c r="D9806" t="s">
        <v>970</v>
      </c>
      <c r="E9806">
        <v>25</v>
      </c>
      <c r="F9806">
        <v>0</v>
      </c>
      <c r="G9806">
        <v>0</v>
      </c>
      <c r="H9806">
        <v>0</v>
      </c>
      <c r="I9806">
        <v>0</v>
      </c>
      <c r="J9806">
        <v>0</v>
      </c>
    </row>
    <row r="9807" spans="1:10" x14ac:dyDescent="0.25">
      <c r="A9807" s="42">
        <v>46267</v>
      </c>
      <c r="B9807">
        <v>14</v>
      </c>
      <c r="C9807" t="s">
        <v>1001</v>
      </c>
      <c r="D9807" t="s">
        <v>959</v>
      </c>
      <c r="E9807">
        <v>33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25">
      <c r="A9808" s="42">
        <v>46267</v>
      </c>
      <c r="B9808">
        <v>12</v>
      </c>
      <c r="C9808" t="s">
        <v>1001</v>
      </c>
      <c r="D9808" t="s">
        <v>640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25">
      <c r="A9809" s="42">
        <v>46267</v>
      </c>
      <c r="B9809">
        <v>8</v>
      </c>
      <c r="C9809" t="s">
        <v>1001</v>
      </c>
      <c r="D9809" t="s">
        <v>959</v>
      </c>
      <c r="E9809">
        <v>19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 x14ac:dyDescent="0.25">
      <c r="A9810" s="42">
        <v>46276</v>
      </c>
      <c r="B9810">
        <v>12</v>
      </c>
      <c r="C9810" t="s">
        <v>960</v>
      </c>
      <c r="D9810" t="s">
        <v>970</v>
      </c>
      <c r="E9810">
        <v>9</v>
      </c>
      <c r="F9810">
        <v>0</v>
      </c>
      <c r="G9810">
        <v>0</v>
      </c>
      <c r="H9810">
        <v>0</v>
      </c>
      <c r="I9810">
        <v>0</v>
      </c>
      <c r="J9810">
        <v>0</v>
      </c>
    </row>
    <row r="9811" spans="1:10" x14ac:dyDescent="0.25">
      <c r="A9811" s="42">
        <v>46275</v>
      </c>
      <c r="B9811">
        <v>14</v>
      </c>
      <c r="C9811" t="s">
        <v>1015</v>
      </c>
      <c r="D9811" t="s">
        <v>965</v>
      </c>
      <c r="E9811">
        <v>111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 x14ac:dyDescent="0.25">
      <c r="A9812" s="42">
        <v>46276</v>
      </c>
      <c r="B9812">
        <v>12</v>
      </c>
      <c r="C9812" t="s">
        <v>1015</v>
      </c>
      <c r="D9812" t="s">
        <v>973</v>
      </c>
      <c r="E9812">
        <v>297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25">
      <c r="A9813" s="42">
        <v>46274</v>
      </c>
      <c r="B9813">
        <v>11</v>
      </c>
      <c r="C9813" t="s">
        <v>958</v>
      </c>
      <c r="D9813" t="s">
        <v>967</v>
      </c>
      <c r="E9813">
        <v>158</v>
      </c>
      <c r="F9813">
        <v>0</v>
      </c>
      <c r="G9813">
        <v>0</v>
      </c>
      <c r="H9813">
        <v>0</v>
      </c>
      <c r="I9813">
        <v>0</v>
      </c>
      <c r="J9813">
        <v>0</v>
      </c>
    </row>
    <row r="9814" spans="1:10" x14ac:dyDescent="0.25">
      <c r="A9814" s="42">
        <v>46276</v>
      </c>
      <c r="B9814">
        <v>11</v>
      </c>
      <c r="C9814" t="s">
        <v>966</v>
      </c>
      <c r="D9814" t="s">
        <v>640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25">
      <c r="A9815" s="42">
        <v>46269</v>
      </c>
      <c r="B9815">
        <v>15</v>
      </c>
      <c r="C9815" t="s">
        <v>962</v>
      </c>
      <c r="D9815" t="s">
        <v>980</v>
      </c>
      <c r="E9815">
        <v>15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25">
      <c r="A9816" s="42">
        <v>46275</v>
      </c>
      <c r="B9816">
        <v>11</v>
      </c>
      <c r="C9816" t="s">
        <v>978</v>
      </c>
      <c r="D9816" t="s">
        <v>973</v>
      </c>
      <c r="E9816">
        <v>1001</v>
      </c>
      <c r="F9816">
        <v>0</v>
      </c>
      <c r="G9816">
        <v>0</v>
      </c>
      <c r="H9816">
        <v>0</v>
      </c>
      <c r="I9816">
        <v>0</v>
      </c>
      <c r="J9816">
        <v>0</v>
      </c>
    </row>
    <row r="9817" spans="1:10" x14ac:dyDescent="0.25">
      <c r="A9817" s="42">
        <v>46267</v>
      </c>
      <c r="B9817">
        <v>15</v>
      </c>
      <c r="C9817" t="s">
        <v>962</v>
      </c>
      <c r="D9817" t="s">
        <v>970</v>
      </c>
      <c r="E9817">
        <v>34</v>
      </c>
      <c r="F9817">
        <v>0</v>
      </c>
      <c r="G9817">
        <v>0</v>
      </c>
      <c r="H9817">
        <v>0</v>
      </c>
      <c r="I9817">
        <v>0</v>
      </c>
      <c r="J9817">
        <v>0</v>
      </c>
    </row>
    <row r="9818" spans="1:10" x14ac:dyDescent="0.25">
      <c r="A9818" s="42">
        <v>46269</v>
      </c>
      <c r="B9818">
        <v>14</v>
      </c>
      <c r="C9818" t="s">
        <v>978</v>
      </c>
      <c r="D9818" t="s">
        <v>980</v>
      </c>
      <c r="E9818">
        <v>42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25">
      <c r="A9819" s="42">
        <v>46274</v>
      </c>
      <c r="B9819">
        <v>10</v>
      </c>
      <c r="C9819" t="s">
        <v>962</v>
      </c>
      <c r="D9819" t="s">
        <v>975</v>
      </c>
      <c r="E9819">
        <v>3</v>
      </c>
      <c r="F9819">
        <v>0</v>
      </c>
      <c r="G9819">
        <v>0</v>
      </c>
      <c r="H9819">
        <v>0</v>
      </c>
      <c r="I9819">
        <v>0</v>
      </c>
      <c r="J9819">
        <v>0</v>
      </c>
    </row>
    <row r="9820" spans="1:10" x14ac:dyDescent="0.25">
      <c r="A9820" s="42">
        <v>46266</v>
      </c>
      <c r="B9820">
        <v>12</v>
      </c>
      <c r="C9820" t="s">
        <v>978</v>
      </c>
      <c r="D9820" t="s">
        <v>969</v>
      </c>
      <c r="E9820">
        <v>1</v>
      </c>
      <c r="F9820">
        <v>1</v>
      </c>
      <c r="G9820">
        <v>0</v>
      </c>
      <c r="H9820">
        <v>0</v>
      </c>
      <c r="I9820">
        <v>0</v>
      </c>
      <c r="J9820">
        <v>0</v>
      </c>
    </row>
    <row r="9821" spans="1:10" x14ac:dyDescent="0.25">
      <c r="A9821" s="42">
        <v>46273</v>
      </c>
      <c r="B9821">
        <v>16</v>
      </c>
      <c r="C9821" t="s">
        <v>972</v>
      </c>
      <c r="D9821" t="s">
        <v>963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</row>
    <row r="9822" spans="1:10" x14ac:dyDescent="0.25">
      <c r="A9822" s="42">
        <v>46268</v>
      </c>
      <c r="B9822">
        <v>16</v>
      </c>
      <c r="C9822" t="s">
        <v>966</v>
      </c>
      <c r="D9822" t="s">
        <v>965</v>
      </c>
      <c r="E9822">
        <v>21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 x14ac:dyDescent="0.25">
      <c r="A9823" s="42">
        <v>46275</v>
      </c>
      <c r="B9823">
        <v>9</v>
      </c>
      <c r="C9823" t="s">
        <v>1015</v>
      </c>
      <c r="D9823" t="s">
        <v>975</v>
      </c>
      <c r="E9823">
        <v>5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 x14ac:dyDescent="0.25">
      <c r="A9824" s="42">
        <v>46268</v>
      </c>
      <c r="B9824">
        <v>8</v>
      </c>
      <c r="C9824" t="s">
        <v>999</v>
      </c>
      <c r="D9824" t="s">
        <v>981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</row>
    <row r="9825" spans="1:10" x14ac:dyDescent="0.25">
      <c r="A9825" s="42">
        <v>46276</v>
      </c>
      <c r="B9825">
        <v>8</v>
      </c>
      <c r="C9825" t="s">
        <v>1015</v>
      </c>
      <c r="D9825" t="s">
        <v>963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25">
      <c r="A9826" s="42">
        <v>46267</v>
      </c>
      <c r="B9826">
        <v>15</v>
      </c>
      <c r="C9826" t="s">
        <v>964</v>
      </c>
      <c r="D9826" t="s">
        <v>973</v>
      </c>
      <c r="E9826">
        <v>503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25">
      <c r="A9827" s="42">
        <v>46267</v>
      </c>
      <c r="B9827">
        <v>10</v>
      </c>
      <c r="C9827" t="s">
        <v>999</v>
      </c>
      <c r="D9827" t="s">
        <v>973</v>
      </c>
      <c r="E9827">
        <v>164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25">
      <c r="A9828" s="42">
        <v>46269</v>
      </c>
      <c r="B9828">
        <v>13</v>
      </c>
      <c r="C9828" t="s">
        <v>1015</v>
      </c>
      <c r="D9828" t="s">
        <v>982</v>
      </c>
      <c r="E9828">
        <v>6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 x14ac:dyDescent="0.25">
      <c r="A9829" s="42">
        <v>46274</v>
      </c>
      <c r="B9829">
        <v>15</v>
      </c>
      <c r="C9829" t="s">
        <v>960</v>
      </c>
      <c r="D9829" t="s">
        <v>982</v>
      </c>
      <c r="E9829">
        <v>80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 x14ac:dyDescent="0.25">
      <c r="A9830" s="42">
        <v>46275</v>
      </c>
      <c r="B9830">
        <v>15</v>
      </c>
      <c r="C9830" t="s">
        <v>962</v>
      </c>
      <c r="D9830" t="s">
        <v>640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 x14ac:dyDescent="0.25">
      <c r="A9831" s="42">
        <v>46266</v>
      </c>
      <c r="B9831">
        <v>11</v>
      </c>
      <c r="C9831" t="s">
        <v>972</v>
      </c>
      <c r="D9831" t="s">
        <v>967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0</v>
      </c>
    </row>
    <row r="9832" spans="1:10" x14ac:dyDescent="0.25">
      <c r="A9832" s="42">
        <v>46268</v>
      </c>
      <c r="B9832">
        <v>10</v>
      </c>
      <c r="C9832" t="s">
        <v>986</v>
      </c>
      <c r="D9832" t="s">
        <v>961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25">
      <c r="A9833" s="42">
        <v>46274</v>
      </c>
      <c r="B9833">
        <v>8</v>
      </c>
      <c r="C9833" t="s">
        <v>960</v>
      </c>
      <c r="D9833" t="s">
        <v>973</v>
      </c>
      <c r="E9833">
        <v>68</v>
      </c>
      <c r="F9833">
        <v>0</v>
      </c>
      <c r="G9833">
        <v>0</v>
      </c>
      <c r="H9833">
        <v>0</v>
      </c>
      <c r="I9833">
        <v>0</v>
      </c>
      <c r="J9833">
        <v>0</v>
      </c>
    </row>
    <row r="9834" spans="1:10" x14ac:dyDescent="0.25">
      <c r="A9834" s="42">
        <v>46266</v>
      </c>
      <c r="B9834">
        <v>10</v>
      </c>
      <c r="C9834" t="s">
        <v>964</v>
      </c>
      <c r="D9834" t="s">
        <v>977</v>
      </c>
      <c r="E9834">
        <v>5</v>
      </c>
      <c r="F9834">
        <v>0</v>
      </c>
      <c r="G9834">
        <v>0</v>
      </c>
      <c r="H9834">
        <v>0</v>
      </c>
      <c r="I9834">
        <v>0</v>
      </c>
      <c r="J9834">
        <v>0</v>
      </c>
    </row>
    <row r="9835" spans="1:10" x14ac:dyDescent="0.25">
      <c r="A9835" s="42">
        <v>46268</v>
      </c>
      <c r="B9835">
        <v>16</v>
      </c>
      <c r="C9835" t="s">
        <v>962</v>
      </c>
      <c r="D9835" t="s">
        <v>961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25">
      <c r="A9836" s="42">
        <v>46274</v>
      </c>
      <c r="B9836">
        <v>9</v>
      </c>
      <c r="C9836" t="s">
        <v>968</v>
      </c>
      <c r="D9836" t="s">
        <v>973</v>
      </c>
      <c r="E9836">
        <v>162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 x14ac:dyDescent="0.25">
      <c r="A9837" s="42">
        <v>46273</v>
      </c>
      <c r="B9837">
        <v>17</v>
      </c>
      <c r="C9837" t="s">
        <v>1015</v>
      </c>
      <c r="D9837" t="s">
        <v>983</v>
      </c>
      <c r="E9837">
        <v>1</v>
      </c>
      <c r="F9837">
        <v>1</v>
      </c>
      <c r="G9837">
        <v>0</v>
      </c>
      <c r="H9837">
        <v>0</v>
      </c>
      <c r="I9837">
        <v>0</v>
      </c>
      <c r="J9837">
        <v>0</v>
      </c>
    </row>
    <row r="9838" spans="1:10" x14ac:dyDescent="0.25">
      <c r="A9838" s="42">
        <v>46268</v>
      </c>
      <c r="B9838">
        <v>8</v>
      </c>
      <c r="C9838" t="s">
        <v>1098</v>
      </c>
      <c r="D9838" t="s">
        <v>3</v>
      </c>
      <c r="E9838">
        <v>6</v>
      </c>
      <c r="F9838">
        <v>6</v>
      </c>
      <c r="G9838">
        <v>4</v>
      </c>
      <c r="H9838">
        <v>2</v>
      </c>
      <c r="I9838">
        <v>0</v>
      </c>
      <c r="J9838">
        <v>0</v>
      </c>
    </row>
    <row r="9839" spans="1:10" x14ac:dyDescent="0.25">
      <c r="A9839" s="42">
        <v>46269</v>
      </c>
      <c r="B9839">
        <v>16</v>
      </c>
      <c r="C9839" t="s">
        <v>966</v>
      </c>
      <c r="D9839" t="s">
        <v>981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 x14ac:dyDescent="0.25">
      <c r="A9840" s="42">
        <v>46276</v>
      </c>
      <c r="B9840">
        <v>14</v>
      </c>
      <c r="C9840" t="s">
        <v>968</v>
      </c>
      <c r="D9840" t="s">
        <v>959</v>
      </c>
      <c r="E9840">
        <v>40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25">
      <c r="A9841" s="42">
        <v>46266</v>
      </c>
      <c r="B9841">
        <v>9</v>
      </c>
      <c r="C9841" t="s">
        <v>1001</v>
      </c>
      <c r="D9841" t="s">
        <v>959</v>
      </c>
      <c r="E9841">
        <v>7</v>
      </c>
      <c r="F9841">
        <v>0</v>
      </c>
      <c r="G9841">
        <v>0</v>
      </c>
      <c r="H9841">
        <v>0</v>
      </c>
      <c r="I9841">
        <v>0</v>
      </c>
      <c r="J9841">
        <v>0</v>
      </c>
    </row>
    <row r="9842" spans="1:10" x14ac:dyDescent="0.25">
      <c r="A9842" s="42">
        <v>46275</v>
      </c>
      <c r="B9842">
        <v>15</v>
      </c>
      <c r="C9842" t="s">
        <v>978</v>
      </c>
      <c r="D9842" t="s">
        <v>975</v>
      </c>
      <c r="E9842">
        <v>10</v>
      </c>
      <c r="F9842">
        <v>0</v>
      </c>
      <c r="G9842">
        <v>0</v>
      </c>
      <c r="H9842">
        <v>0</v>
      </c>
      <c r="I9842">
        <v>0</v>
      </c>
      <c r="J9842">
        <v>0</v>
      </c>
    </row>
    <row r="9843" spans="1:10" x14ac:dyDescent="0.25">
      <c r="A9843" s="42">
        <v>46276</v>
      </c>
      <c r="B9843">
        <v>11</v>
      </c>
      <c r="C9843" t="s">
        <v>1098</v>
      </c>
      <c r="D9843" t="s">
        <v>971</v>
      </c>
      <c r="E9843">
        <v>3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 x14ac:dyDescent="0.25">
      <c r="A9844" s="42">
        <v>46266</v>
      </c>
      <c r="B9844">
        <v>8</v>
      </c>
      <c r="C9844" t="s">
        <v>1098</v>
      </c>
      <c r="D9844" t="s">
        <v>973</v>
      </c>
      <c r="E9844">
        <v>94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 x14ac:dyDescent="0.25">
      <c r="A9845" s="42">
        <v>46275</v>
      </c>
      <c r="B9845">
        <v>12</v>
      </c>
      <c r="C9845" t="s">
        <v>1015</v>
      </c>
      <c r="D9845" t="s">
        <v>963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 x14ac:dyDescent="0.25">
      <c r="A9846" s="42">
        <v>46274</v>
      </c>
      <c r="B9846">
        <v>10</v>
      </c>
      <c r="C9846" t="s">
        <v>964</v>
      </c>
      <c r="D9846" t="s">
        <v>3</v>
      </c>
      <c r="E9846">
        <v>24</v>
      </c>
      <c r="F9846">
        <v>24</v>
      </c>
      <c r="G9846">
        <v>19</v>
      </c>
      <c r="H9846">
        <v>0</v>
      </c>
      <c r="I9846">
        <v>0</v>
      </c>
      <c r="J9846">
        <v>0</v>
      </c>
    </row>
    <row r="9847" spans="1:10" x14ac:dyDescent="0.25">
      <c r="A9847" s="42">
        <v>46276</v>
      </c>
      <c r="B9847">
        <v>8</v>
      </c>
      <c r="C9847" t="s">
        <v>968</v>
      </c>
      <c r="D9847" t="s">
        <v>973</v>
      </c>
      <c r="E9847">
        <v>14</v>
      </c>
      <c r="F9847">
        <v>0</v>
      </c>
      <c r="G9847">
        <v>0</v>
      </c>
      <c r="H9847">
        <v>0</v>
      </c>
      <c r="I9847">
        <v>0</v>
      </c>
      <c r="J9847">
        <v>0</v>
      </c>
    </row>
    <row r="9848" spans="1:10" x14ac:dyDescent="0.25">
      <c r="A9848" s="42">
        <v>46266</v>
      </c>
      <c r="B9848">
        <v>13</v>
      </c>
      <c r="C9848" t="s">
        <v>960</v>
      </c>
      <c r="D9848" t="s">
        <v>976</v>
      </c>
      <c r="E9848">
        <v>502</v>
      </c>
      <c r="F9848">
        <v>0</v>
      </c>
      <c r="G9848">
        <v>0</v>
      </c>
      <c r="H9848">
        <v>0</v>
      </c>
      <c r="I9848">
        <v>0</v>
      </c>
      <c r="J9848">
        <v>0</v>
      </c>
    </row>
    <row r="9849" spans="1:10" x14ac:dyDescent="0.25">
      <c r="A9849" s="42">
        <v>46276</v>
      </c>
      <c r="B9849">
        <v>14</v>
      </c>
      <c r="C9849" t="s">
        <v>958</v>
      </c>
      <c r="D9849" t="s">
        <v>977</v>
      </c>
      <c r="E9849">
        <v>21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25">
      <c r="A9850" s="42">
        <v>46266</v>
      </c>
      <c r="B9850">
        <v>8</v>
      </c>
      <c r="C9850" t="s">
        <v>978</v>
      </c>
      <c r="D9850" t="s">
        <v>981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</row>
    <row r="9851" spans="1:10" x14ac:dyDescent="0.25">
      <c r="A9851" s="42">
        <v>46266</v>
      </c>
      <c r="B9851">
        <v>14</v>
      </c>
      <c r="C9851" t="s">
        <v>986</v>
      </c>
      <c r="D9851" t="s">
        <v>980</v>
      </c>
      <c r="E9851">
        <v>1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25">
      <c r="A9852" s="42">
        <v>46274</v>
      </c>
      <c r="B9852">
        <v>12</v>
      </c>
      <c r="C9852" t="s">
        <v>1015</v>
      </c>
      <c r="D9852" t="s">
        <v>975</v>
      </c>
      <c r="E9852">
        <v>4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25">
      <c r="A9853" s="42">
        <v>46273</v>
      </c>
      <c r="B9853">
        <v>9</v>
      </c>
      <c r="C9853" t="s">
        <v>966</v>
      </c>
      <c r="D9853" t="s">
        <v>980</v>
      </c>
      <c r="E9853">
        <v>1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25">
      <c r="A9854" s="42">
        <v>46267</v>
      </c>
      <c r="B9854">
        <v>10</v>
      </c>
      <c r="C9854" t="s">
        <v>999</v>
      </c>
      <c r="D9854" t="s">
        <v>971</v>
      </c>
      <c r="E9854">
        <v>2</v>
      </c>
      <c r="F9854">
        <v>0</v>
      </c>
      <c r="G9854">
        <v>0</v>
      </c>
      <c r="H9854">
        <v>0</v>
      </c>
      <c r="I9854">
        <v>0</v>
      </c>
      <c r="J9854">
        <v>0</v>
      </c>
    </row>
    <row r="9855" spans="1:10" x14ac:dyDescent="0.25">
      <c r="A9855" s="42">
        <v>46269</v>
      </c>
      <c r="B9855">
        <v>15</v>
      </c>
      <c r="C9855" t="s">
        <v>966</v>
      </c>
      <c r="D9855" t="s">
        <v>975</v>
      </c>
      <c r="E9855">
        <v>1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25">
      <c r="A9856" s="42">
        <v>46273</v>
      </c>
      <c r="B9856">
        <v>9</v>
      </c>
      <c r="C9856" t="s">
        <v>978</v>
      </c>
      <c r="D9856" t="s">
        <v>973</v>
      </c>
      <c r="E9856">
        <v>278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25">
      <c r="A9857" s="42">
        <v>46275</v>
      </c>
      <c r="B9857">
        <v>14</v>
      </c>
      <c r="C9857" t="s">
        <v>972</v>
      </c>
      <c r="D9857" t="s">
        <v>976</v>
      </c>
      <c r="E9857">
        <v>307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5">
      <c r="A9858" s="42">
        <v>46275</v>
      </c>
      <c r="B9858">
        <v>17</v>
      </c>
      <c r="C9858" t="s">
        <v>968</v>
      </c>
      <c r="D9858" t="s">
        <v>640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25">
      <c r="A9859" s="42">
        <v>46276</v>
      </c>
      <c r="B9859">
        <v>9</v>
      </c>
      <c r="C9859" t="s">
        <v>962</v>
      </c>
      <c r="D9859" t="s">
        <v>973</v>
      </c>
      <c r="E9859">
        <v>494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25">
      <c r="A9860" s="42">
        <v>46276</v>
      </c>
      <c r="B9860">
        <v>13</v>
      </c>
      <c r="C9860" t="s">
        <v>962</v>
      </c>
      <c r="D9860" t="s">
        <v>959</v>
      </c>
      <c r="E9860">
        <v>24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25">
      <c r="A9861" s="42">
        <v>46269</v>
      </c>
      <c r="B9861">
        <v>13</v>
      </c>
      <c r="C9861" t="s">
        <v>962</v>
      </c>
      <c r="D9861" t="s">
        <v>3</v>
      </c>
      <c r="E9861">
        <v>21</v>
      </c>
      <c r="F9861">
        <v>21</v>
      </c>
      <c r="G9861">
        <v>18</v>
      </c>
      <c r="H9861">
        <v>2</v>
      </c>
      <c r="I9861">
        <v>0</v>
      </c>
      <c r="J9861">
        <v>0</v>
      </c>
    </row>
    <row r="9862" spans="1:10" x14ac:dyDescent="0.25">
      <c r="A9862" s="42">
        <v>46267</v>
      </c>
      <c r="B9862">
        <v>8</v>
      </c>
      <c r="C9862" t="s">
        <v>962</v>
      </c>
      <c r="D9862" t="s">
        <v>974</v>
      </c>
      <c r="E9862">
        <v>1</v>
      </c>
      <c r="F9862">
        <v>0</v>
      </c>
      <c r="G9862">
        <v>0</v>
      </c>
      <c r="H9862">
        <v>0</v>
      </c>
      <c r="I9862">
        <v>0</v>
      </c>
      <c r="J9862">
        <v>0</v>
      </c>
    </row>
    <row r="9863" spans="1:10" x14ac:dyDescent="0.25">
      <c r="A9863" s="42">
        <v>46276</v>
      </c>
      <c r="B9863">
        <v>8</v>
      </c>
      <c r="C9863" t="s">
        <v>986</v>
      </c>
      <c r="D9863" t="s">
        <v>973</v>
      </c>
      <c r="E9863">
        <v>130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25">
      <c r="A9864" s="42">
        <v>46269</v>
      </c>
      <c r="B9864">
        <v>14</v>
      </c>
      <c r="C9864" t="s">
        <v>978</v>
      </c>
      <c r="D9864" t="s">
        <v>976</v>
      </c>
      <c r="E9864">
        <v>919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25">
      <c r="A9865" s="42">
        <v>46269</v>
      </c>
      <c r="B9865">
        <v>8</v>
      </c>
      <c r="C9865" t="s">
        <v>958</v>
      </c>
      <c r="D9865" t="s">
        <v>981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</row>
    <row r="9866" spans="1:10" x14ac:dyDescent="0.25">
      <c r="A9866" s="42">
        <v>46269</v>
      </c>
      <c r="B9866">
        <v>9</v>
      </c>
      <c r="C9866" t="s">
        <v>978</v>
      </c>
      <c r="D9866" t="s">
        <v>640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25">
      <c r="A9867" s="42">
        <v>46273</v>
      </c>
      <c r="B9867">
        <v>12</v>
      </c>
      <c r="C9867" t="s">
        <v>978</v>
      </c>
      <c r="D9867" t="s">
        <v>973</v>
      </c>
      <c r="E9867">
        <v>158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25">
      <c r="A9868" s="42">
        <v>46266</v>
      </c>
      <c r="B9868">
        <v>11</v>
      </c>
      <c r="C9868" t="s">
        <v>1001</v>
      </c>
      <c r="D9868" t="s">
        <v>973</v>
      </c>
      <c r="E9868">
        <v>83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25">
      <c r="A9869" s="42">
        <v>46268</v>
      </c>
      <c r="B9869">
        <v>12</v>
      </c>
      <c r="C9869" t="s">
        <v>964</v>
      </c>
      <c r="D9869" t="s">
        <v>640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25">
      <c r="A9870" s="42">
        <v>46266</v>
      </c>
      <c r="B9870">
        <v>12</v>
      </c>
      <c r="C9870" t="s">
        <v>958</v>
      </c>
      <c r="D9870" t="s">
        <v>969</v>
      </c>
      <c r="E9870">
        <v>1</v>
      </c>
      <c r="F9870">
        <v>1</v>
      </c>
      <c r="G9870">
        <v>0</v>
      </c>
      <c r="H9870">
        <v>0</v>
      </c>
      <c r="I9870">
        <v>0</v>
      </c>
      <c r="J9870">
        <v>0</v>
      </c>
    </row>
    <row r="9871" spans="1:10" x14ac:dyDescent="0.25">
      <c r="A9871" s="42">
        <v>46274</v>
      </c>
      <c r="B9871">
        <v>10</v>
      </c>
      <c r="C9871" t="s">
        <v>1000</v>
      </c>
      <c r="D9871" t="s">
        <v>3</v>
      </c>
      <c r="E9871">
        <v>49</v>
      </c>
      <c r="F9871">
        <v>49</v>
      </c>
      <c r="G9871">
        <v>42</v>
      </c>
      <c r="H9871">
        <v>4</v>
      </c>
      <c r="I9871">
        <v>0</v>
      </c>
      <c r="J9871">
        <v>0</v>
      </c>
    </row>
    <row r="9872" spans="1:10" x14ac:dyDescent="0.25">
      <c r="A9872" s="42">
        <v>46268</v>
      </c>
      <c r="B9872">
        <v>14</v>
      </c>
      <c r="C9872" t="s">
        <v>966</v>
      </c>
      <c r="D9872" t="s">
        <v>973</v>
      </c>
      <c r="E9872">
        <v>444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25">
      <c r="A9873" s="42">
        <v>46268</v>
      </c>
      <c r="B9873">
        <v>9</v>
      </c>
      <c r="C9873" t="s">
        <v>978</v>
      </c>
      <c r="D9873" t="s">
        <v>971</v>
      </c>
      <c r="E9873">
        <v>23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25">
      <c r="A9874" s="42">
        <v>46275</v>
      </c>
      <c r="B9874">
        <v>15</v>
      </c>
      <c r="C9874" t="s">
        <v>1528</v>
      </c>
      <c r="D9874" t="s">
        <v>640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25">
      <c r="A9875" s="42">
        <v>46273</v>
      </c>
      <c r="B9875">
        <v>12</v>
      </c>
      <c r="C9875" t="s">
        <v>960</v>
      </c>
      <c r="D9875" t="s">
        <v>959</v>
      </c>
      <c r="E9875">
        <v>32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25">
      <c r="A9876" s="42">
        <v>46267</v>
      </c>
      <c r="B9876">
        <v>15</v>
      </c>
      <c r="C9876" t="s">
        <v>999</v>
      </c>
      <c r="D9876" t="s">
        <v>977</v>
      </c>
      <c r="E9876">
        <v>7</v>
      </c>
      <c r="F9876">
        <v>0</v>
      </c>
      <c r="G9876">
        <v>0</v>
      </c>
      <c r="H9876">
        <v>0</v>
      </c>
      <c r="I9876">
        <v>0</v>
      </c>
      <c r="J9876">
        <v>0</v>
      </c>
    </row>
    <row r="9877" spans="1:10" x14ac:dyDescent="0.25">
      <c r="A9877" s="42">
        <v>46268</v>
      </c>
      <c r="B9877">
        <v>8</v>
      </c>
      <c r="C9877" t="s">
        <v>966</v>
      </c>
      <c r="D9877" t="s">
        <v>980</v>
      </c>
      <c r="E9877">
        <v>7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25">
      <c r="A9878" s="42">
        <v>46273</v>
      </c>
      <c r="B9878">
        <v>16</v>
      </c>
      <c r="C9878" t="s">
        <v>964</v>
      </c>
      <c r="D9878" t="s">
        <v>965</v>
      </c>
      <c r="E9878">
        <v>155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25">
      <c r="A9879" s="42">
        <v>46273</v>
      </c>
      <c r="B9879">
        <v>10</v>
      </c>
      <c r="C9879" t="s">
        <v>998</v>
      </c>
      <c r="D9879" t="s">
        <v>967</v>
      </c>
      <c r="E9879">
        <v>427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25">
      <c r="A9880" s="42">
        <v>46275</v>
      </c>
      <c r="B9880">
        <v>15</v>
      </c>
      <c r="C9880" t="s">
        <v>978</v>
      </c>
      <c r="D9880" t="s">
        <v>961</v>
      </c>
      <c r="E9880">
        <v>3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25">
      <c r="A9881" s="42">
        <v>46266</v>
      </c>
      <c r="B9881">
        <v>11</v>
      </c>
      <c r="C9881" t="s">
        <v>998</v>
      </c>
      <c r="D9881" t="s">
        <v>959</v>
      </c>
      <c r="E9881">
        <v>66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25">
      <c r="A9882" s="42">
        <v>46274</v>
      </c>
      <c r="B9882">
        <v>16</v>
      </c>
      <c r="C9882" t="s">
        <v>972</v>
      </c>
      <c r="D9882" t="s">
        <v>959</v>
      </c>
      <c r="E9882">
        <v>5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25">
      <c r="A9883" s="42">
        <v>46268</v>
      </c>
      <c r="B9883">
        <v>11</v>
      </c>
      <c r="C9883" t="s">
        <v>968</v>
      </c>
      <c r="D9883" t="s">
        <v>640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25">
      <c r="A9884" s="42">
        <v>46266</v>
      </c>
      <c r="B9884">
        <v>15</v>
      </c>
      <c r="C9884" t="s">
        <v>964</v>
      </c>
      <c r="D9884" t="s">
        <v>982</v>
      </c>
      <c r="E9884">
        <v>440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25">
      <c r="A9885" s="42">
        <v>46275</v>
      </c>
      <c r="B9885">
        <v>14</v>
      </c>
      <c r="C9885" t="s">
        <v>978</v>
      </c>
      <c r="D9885" t="s">
        <v>959</v>
      </c>
      <c r="E9885">
        <v>210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25">
      <c r="A9886" s="42">
        <v>46268</v>
      </c>
      <c r="B9886">
        <v>10</v>
      </c>
      <c r="C9886" t="s">
        <v>966</v>
      </c>
      <c r="D9886" t="s">
        <v>973</v>
      </c>
      <c r="E9886">
        <v>100</v>
      </c>
      <c r="F9886">
        <v>0</v>
      </c>
      <c r="G9886">
        <v>0</v>
      </c>
      <c r="H9886">
        <v>0</v>
      </c>
      <c r="I9886">
        <v>0</v>
      </c>
      <c r="J9886">
        <v>0</v>
      </c>
    </row>
    <row r="9887" spans="1:10" x14ac:dyDescent="0.25">
      <c r="A9887" s="42">
        <v>46275</v>
      </c>
      <c r="B9887">
        <v>14</v>
      </c>
      <c r="C9887" t="s">
        <v>964</v>
      </c>
      <c r="D9887" t="s">
        <v>967</v>
      </c>
      <c r="E9887">
        <v>341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25">
      <c r="A9888" s="42">
        <v>46267</v>
      </c>
      <c r="B9888">
        <v>15</v>
      </c>
      <c r="C9888" t="s">
        <v>999</v>
      </c>
      <c r="D9888" t="s">
        <v>965</v>
      </c>
      <c r="E9888">
        <v>27</v>
      </c>
      <c r="F9888">
        <v>0</v>
      </c>
      <c r="G9888">
        <v>0</v>
      </c>
      <c r="H9888">
        <v>0</v>
      </c>
      <c r="I9888">
        <v>0</v>
      </c>
      <c r="J9888">
        <v>0</v>
      </c>
    </row>
    <row r="9889" spans="1:10" x14ac:dyDescent="0.25">
      <c r="A9889" s="42">
        <v>46267</v>
      </c>
      <c r="B9889">
        <v>9</v>
      </c>
      <c r="C9889" t="s">
        <v>986</v>
      </c>
      <c r="D9889" t="s">
        <v>973</v>
      </c>
      <c r="E9889">
        <v>220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 x14ac:dyDescent="0.25">
      <c r="A9890" s="42">
        <v>46267</v>
      </c>
      <c r="B9890">
        <v>11</v>
      </c>
      <c r="C9890" t="s">
        <v>958</v>
      </c>
      <c r="D9890" t="s">
        <v>979</v>
      </c>
      <c r="E9890">
        <v>2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5">
      <c r="A9891" s="42">
        <v>46276</v>
      </c>
      <c r="B9891">
        <v>16</v>
      </c>
      <c r="C9891" t="s">
        <v>962</v>
      </c>
      <c r="D9891" t="s">
        <v>959</v>
      </c>
      <c r="E9891">
        <v>146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25">
      <c r="A9892" s="42">
        <v>46275</v>
      </c>
      <c r="B9892">
        <v>13</v>
      </c>
      <c r="C9892" t="s">
        <v>972</v>
      </c>
      <c r="D9892" t="s">
        <v>977</v>
      </c>
      <c r="E9892">
        <v>2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25">
      <c r="A9893" s="42">
        <v>46267</v>
      </c>
      <c r="B9893">
        <v>8</v>
      </c>
      <c r="C9893" t="s">
        <v>986</v>
      </c>
      <c r="D9893" t="s">
        <v>983</v>
      </c>
      <c r="E9893">
        <v>1</v>
      </c>
      <c r="F9893">
        <v>1</v>
      </c>
      <c r="G9893">
        <v>0</v>
      </c>
      <c r="H9893">
        <v>0</v>
      </c>
      <c r="I9893">
        <v>0</v>
      </c>
      <c r="J9893">
        <v>0</v>
      </c>
    </row>
    <row r="9894" spans="1:10" x14ac:dyDescent="0.25">
      <c r="A9894" s="42">
        <v>46273</v>
      </c>
      <c r="B9894">
        <v>11</v>
      </c>
      <c r="C9894" t="s">
        <v>998</v>
      </c>
      <c r="D9894" t="s">
        <v>963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25">
      <c r="A9895" s="42">
        <v>46267</v>
      </c>
      <c r="B9895">
        <v>15</v>
      </c>
      <c r="C9895" t="s">
        <v>978</v>
      </c>
      <c r="D9895" t="s">
        <v>967</v>
      </c>
      <c r="E9895">
        <v>22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 x14ac:dyDescent="0.25">
      <c r="A9896" s="42">
        <v>46276</v>
      </c>
      <c r="B9896">
        <v>8</v>
      </c>
      <c r="C9896" t="s">
        <v>962</v>
      </c>
      <c r="D9896" t="s">
        <v>959</v>
      </c>
      <c r="E9896">
        <v>35</v>
      </c>
      <c r="F9896">
        <v>0</v>
      </c>
      <c r="G9896">
        <v>0</v>
      </c>
      <c r="H9896">
        <v>0</v>
      </c>
      <c r="I9896">
        <v>0</v>
      </c>
      <c r="J9896">
        <v>0</v>
      </c>
    </row>
    <row r="9897" spans="1:10" x14ac:dyDescent="0.25">
      <c r="A9897" s="42">
        <v>46274</v>
      </c>
      <c r="B9897">
        <v>13</v>
      </c>
      <c r="C9897" t="s">
        <v>986</v>
      </c>
      <c r="D9897" t="s">
        <v>967</v>
      </c>
      <c r="E9897">
        <v>18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 x14ac:dyDescent="0.25">
      <c r="A9898" s="42">
        <v>46266</v>
      </c>
      <c r="B9898">
        <v>14</v>
      </c>
      <c r="C9898" t="s">
        <v>964</v>
      </c>
      <c r="D9898" t="s">
        <v>976</v>
      </c>
      <c r="E9898">
        <v>1180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25">
      <c r="A9899" s="42">
        <v>46269</v>
      </c>
      <c r="B9899">
        <v>9</v>
      </c>
      <c r="C9899" t="s">
        <v>986</v>
      </c>
      <c r="D9899" t="s">
        <v>974</v>
      </c>
      <c r="E9899">
        <v>1</v>
      </c>
      <c r="F9899">
        <v>0</v>
      </c>
      <c r="G9899">
        <v>0</v>
      </c>
      <c r="H9899">
        <v>0</v>
      </c>
      <c r="I9899">
        <v>0</v>
      </c>
      <c r="J9899">
        <v>0</v>
      </c>
    </row>
    <row r="9900" spans="1:10" x14ac:dyDescent="0.25">
      <c r="A9900" s="42">
        <v>46269</v>
      </c>
      <c r="B9900">
        <v>13</v>
      </c>
      <c r="C9900" t="s">
        <v>986</v>
      </c>
      <c r="D9900" t="s">
        <v>979</v>
      </c>
      <c r="E9900">
        <v>10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25">
      <c r="A9901" s="42">
        <v>46266</v>
      </c>
      <c r="B9901">
        <v>14</v>
      </c>
      <c r="C9901" t="s">
        <v>986</v>
      </c>
      <c r="D9901" t="s">
        <v>3</v>
      </c>
      <c r="E9901">
        <v>28</v>
      </c>
      <c r="F9901">
        <v>28</v>
      </c>
      <c r="G9901">
        <v>19</v>
      </c>
      <c r="H9901">
        <v>4</v>
      </c>
      <c r="I9901">
        <v>0</v>
      </c>
      <c r="J9901">
        <v>0</v>
      </c>
    </row>
    <row r="9902" spans="1:10" x14ac:dyDescent="0.25">
      <c r="A9902" s="42">
        <v>46273</v>
      </c>
      <c r="B9902">
        <v>15</v>
      </c>
      <c r="C9902" t="s">
        <v>1098</v>
      </c>
      <c r="D9902" t="s">
        <v>959</v>
      </c>
      <c r="E9902">
        <v>13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25">
      <c r="A9903" s="42">
        <v>46273</v>
      </c>
      <c r="B9903">
        <v>9</v>
      </c>
      <c r="C9903" t="s">
        <v>1098</v>
      </c>
      <c r="D9903" t="s">
        <v>981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25">
      <c r="A9904" s="42">
        <v>46275</v>
      </c>
      <c r="B9904">
        <v>11</v>
      </c>
      <c r="C9904" t="s">
        <v>1015</v>
      </c>
      <c r="D9904" t="s">
        <v>973</v>
      </c>
      <c r="E9904">
        <v>609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25">
      <c r="A9905" s="42">
        <v>46267</v>
      </c>
      <c r="B9905">
        <v>14</v>
      </c>
      <c r="C9905" t="s">
        <v>964</v>
      </c>
      <c r="D9905" t="s">
        <v>971</v>
      </c>
      <c r="E9905">
        <v>10</v>
      </c>
      <c r="F9905">
        <v>0</v>
      </c>
      <c r="G9905">
        <v>0</v>
      </c>
      <c r="H9905">
        <v>0</v>
      </c>
      <c r="I9905">
        <v>0</v>
      </c>
      <c r="J9905">
        <v>0</v>
      </c>
    </row>
    <row r="9906" spans="1:10" x14ac:dyDescent="0.25">
      <c r="A9906" s="42">
        <v>46276</v>
      </c>
      <c r="B9906">
        <v>9</v>
      </c>
      <c r="C9906" t="s">
        <v>958</v>
      </c>
      <c r="D9906" t="s">
        <v>959</v>
      </c>
      <c r="E9906">
        <v>124</v>
      </c>
      <c r="F9906">
        <v>0</v>
      </c>
      <c r="G9906">
        <v>0</v>
      </c>
      <c r="H9906">
        <v>0</v>
      </c>
      <c r="I9906">
        <v>0</v>
      </c>
      <c r="J9906">
        <v>0</v>
      </c>
    </row>
    <row r="9907" spans="1:10" x14ac:dyDescent="0.25">
      <c r="A9907" s="42">
        <v>46268</v>
      </c>
      <c r="B9907">
        <v>9</v>
      </c>
      <c r="C9907" t="s">
        <v>999</v>
      </c>
      <c r="D9907" t="s">
        <v>981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</row>
    <row r="9908" spans="1:10" x14ac:dyDescent="0.25">
      <c r="A9908" s="42">
        <v>46275</v>
      </c>
      <c r="B9908">
        <v>14</v>
      </c>
      <c r="C9908" t="s">
        <v>1098</v>
      </c>
      <c r="D9908" t="s">
        <v>965</v>
      </c>
      <c r="E9908">
        <v>36</v>
      </c>
      <c r="F9908">
        <v>0</v>
      </c>
      <c r="G9908">
        <v>0</v>
      </c>
      <c r="H9908">
        <v>0</v>
      </c>
      <c r="I9908">
        <v>0</v>
      </c>
      <c r="J9908">
        <v>0</v>
      </c>
    </row>
    <row r="9909" spans="1:10" x14ac:dyDescent="0.25">
      <c r="A9909" s="42">
        <v>46267</v>
      </c>
      <c r="B9909">
        <v>16</v>
      </c>
      <c r="C9909" t="s">
        <v>962</v>
      </c>
      <c r="D9909" t="s">
        <v>977</v>
      </c>
      <c r="E9909">
        <v>4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 x14ac:dyDescent="0.25">
      <c r="A9910" s="42">
        <v>46275</v>
      </c>
      <c r="B9910">
        <v>14</v>
      </c>
      <c r="C9910" t="s">
        <v>968</v>
      </c>
      <c r="D9910" t="s">
        <v>967</v>
      </c>
      <c r="E9910">
        <v>38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 x14ac:dyDescent="0.25">
      <c r="A9911" s="42">
        <v>46275</v>
      </c>
      <c r="B9911">
        <v>8</v>
      </c>
      <c r="C9911" t="s">
        <v>972</v>
      </c>
      <c r="D9911" t="s">
        <v>971</v>
      </c>
      <c r="E9911">
        <v>2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25">
      <c r="A9912" s="42">
        <v>46276</v>
      </c>
      <c r="B9912">
        <v>12</v>
      </c>
      <c r="C9912" t="s">
        <v>972</v>
      </c>
      <c r="D9912" t="s">
        <v>965</v>
      </c>
      <c r="E9912">
        <v>4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25">
      <c r="A9913" s="42">
        <v>46275</v>
      </c>
      <c r="B9913">
        <v>16</v>
      </c>
      <c r="C9913" t="s">
        <v>962</v>
      </c>
      <c r="D9913" t="s">
        <v>973</v>
      </c>
      <c r="E9913">
        <v>485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25">
      <c r="A9914" s="42">
        <v>46274</v>
      </c>
      <c r="B9914">
        <v>11</v>
      </c>
      <c r="C9914" t="s">
        <v>1098</v>
      </c>
      <c r="D9914" t="s">
        <v>976</v>
      </c>
      <c r="E9914">
        <v>354</v>
      </c>
      <c r="F9914">
        <v>0</v>
      </c>
      <c r="G9914">
        <v>0</v>
      </c>
      <c r="H9914">
        <v>0</v>
      </c>
      <c r="I9914">
        <v>0</v>
      </c>
      <c r="J9914">
        <v>0</v>
      </c>
    </row>
    <row r="9915" spans="1:10" x14ac:dyDescent="0.25">
      <c r="A9915" s="42">
        <v>46268</v>
      </c>
      <c r="B9915">
        <v>8</v>
      </c>
      <c r="C9915" t="s">
        <v>978</v>
      </c>
      <c r="D9915" t="s">
        <v>980</v>
      </c>
      <c r="E9915">
        <v>1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 x14ac:dyDescent="0.25">
      <c r="A9916" s="42">
        <v>46266</v>
      </c>
      <c r="B9916">
        <v>14</v>
      </c>
      <c r="C9916" t="s">
        <v>960</v>
      </c>
      <c r="D9916" t="s">
        <v>982</v>
      </c>
      <c r="E9916">
        <v>225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 x14ac:dyDescent="0.25">
      <c r="A9917" s="42">
        <v>46273</v>
      </c>
      <c r="B9917">
        <v>12</v>
      </c>
      <c r="C9917" t="s">
        <v>966</v>
      </c>
      <c r="D9917" t="s">
        <v>980</v>
      </c>
      <c r="E9917">
        <v>1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 x14ac:dyDescent="0.25">
      <c r="A9918" s="42">
        <v>46274</v>
      </c>
      <c r="B9918">
        <v>15</v>
      </c>
      <c r="C9918" t="s">
        <v>1015</v>
      </c>
      <c r="D9918" t="s">
        <v>3</v>
      </c>
      <c r="E9918">
        <v>83</v>
      </c>
      <c r="F9918">
        <v>83</v>
      </c>
      <c r="G9918">
        <v>57</v>
      </c>
      <c r="H9918">
        <v>12</v>
      </c>
      <c r="I9918">
        <v>0</v>
      </c>
      <c r="J9918">
        <v>0</v>
      </c>
    </row>
    <row r="9919" spans="1:10" x14ac:dyDescent="0.25">
      <c r="A9919" s="42">
        <v>46273</v>
      </c>
      <c r="B9919">
        <v>9</v>
      </c>
      <c r="C9919" t="s">
        <v>1015</v>
      </c>
      <c r="D9919" t="s">
        <v>640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 x14ac:dyDescent="0.25">
      <c r="A9920" s="42">
        <v>46269</v>
      </c>
      <c r="B9920">
        <v>15</v>
      </c>
      <c r="C9920" t="s">
        <v>966</v>
      </c>
      <c r="D9920" t="s">
        <v>982</v>
      </c>
      <c r="E9920">
        <v>381</v>
      </c>
      <c r="F9920">
        <v>0</v>
      </c>
      <c r="G9920">
        <v>0</v>
      </c>
      <c r="H9920">
        <v>0</v>
      </c>
      <c r="I9920">
        <v>0</v>
      </c>
      <c r="J9920">
        <v>0</v>
      </c>
    </row>
    <row r="9921" spans="1:10" x14ac:dyDescent="0.25">
      <c r="A9921" s="42">
        <v>46275</v>
      </c>
      <c r="B9921">
        <v>14</v>
      </c>
      <c r="C9921" t="s">
        <v>966</v>
      </c>
      <c r="D9921" t="s">
        <v>975</v>
      </c>
      <c r="E9921">
        <v>2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25">
      <c r="A9922" s="42">
        <v>46269</v>
      </c>
      <c r="B9922">
        <v>15</v>
      </c>
      <c r="C9922" t="s">
        <v>966</v>
      </c>
      <c r="D9922" t="s">
        <v>963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 x14ac:dyDescent="0.25">
      <c r="A9923" s="42">
        <v>46276</v>
      </c>
      <c r="B9923">
        <v>16</v>
      </c>
      <c r="C9923" t="s">
        <v>966</v>
      </c>
      <c r="D9923" t="s">
        <v>973</v>
      </c>
      <c r="E9923">
        <v>161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 x14ac:dyDescent="0.25">
      <c r="A9924" s="42">
        <v>46266</v>
      </c>
      <c r="B9924">
        <v>10</v>
      </c>
      <c r="C9924" t="s">
        <v>999</v>
      </c>
      <c r="D9924" t="s">
        <v>980</v>
      </c>
      <c r="E9924">
        <v>4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 x14ac:dyDescent="0.25">
      <c r="A9925" s="42">
        <v>46269</v>
      </c>
      <c r="B9925">
        <v>16</v>
      </c>
      <c r="C9925" t="s">
        <v>962</v>
      </c>
      <c r="D9925" t="s">
        <v>3</v>
      </c>
      <c r="E9925">
        <v>33</v>
      </c>
      <c r="F9925">
        <v>33</v>
      </c>
      <c r="G9925">
        <v>22</v>
      </c>
      <c r="H9925">
        <v>8</v>
      </c>
      <c r="I9925">
        <v>1</v>
      </c>
      <c r="J9925">
        <v>0</v>
      </c>
    </row>
    <row r="9926" spans="1:10" x14ac:dyDescent="0.25">
      <c r="A9926" s="42">
        <v>46267</v>
      </c>
      <c r="B9926">
        <v>9</v>
      </c>
      <c r="C9926" t="s">
        <v>966</v>
      </c>
      <c r="D9926" t="s">
        <v>971</v>
      </c>
      <c r="E9926">
        <v>1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 x14ac:dyDescent="0.25">
      <c r="A9927" s="42">
        <v>46273</v>
      </c>
      <c r="B9927">
        <v>14</v>
      </c>
      <c r="C9927" t="s">
        <v>962</v>
      </c>
      <c r="D9927" t="s">
        <v>971</v>
      </c>
      <c r="E9927">
        <v>1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25">
      <c r="A9928" s="42">
        <v>46274</v>
      </c>
      <c r="B9928">
        <v>14</v>
      </c>
      <c r="C9928" t="s">
        <v>1015</v>
      </c>
      <c r="D9928" t="s">
        <v>973</v>
      </c>
      <c r="E9928">
        <v>774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25">
      <c r="A9929" s="42">
        <v>46274</v>
      </c>
      <c r="B9929">
        <v>15</v>
      </c>
      <c r="C9929" t="s">
        <v>966</v>
      </c>
      <c r="D9929" t="s">
        <v>976</v>
      </c>
      <c r="E9929">
        <v>1757</v>
      </c>
      <c r="F9929">
        <v>0</v>
      </c>
      <c r="G9929">
        <v>0</v>
      </c>
      <c r="H9929">
        <v>0</v>
      </c>
      <c r="I9929">
        <v>0</v>
      </c>
      <c r="J9929">
        <v>0</v>
      </c>
    </row>
    <row r="9930" spans="1:10" x14ac:dyDescent="0.25">
      <c r="A9930" s="42">
        <v>46267</v>
      </c>
      <c r="B9930">
        <v>8</v>
      </c>
      <c r="C9930" t="s">
        <v>964</v>
      </c>
      <c r="D9930" t="s">
        <v>640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25">
      <c r="A9931" s="42">
        <v>46276</v>
      </c>
      <c r="B9931">
        <v>12</v>
      </c>
      <c r="C9931" t="s">
        <v>962</v>
      </c>
      <c r="D9931" t="s">
        <v>976</v>
      </c>
      <c r="E9931">
        <v>646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25">
      <c r="A9932" s="42">
        <v>46266</v>
      </c>
      <c r="B9932">
        <v>15</v>
      </c>
      <c r="C9932" t="s">
        <v>972</v>
      </c>
      <c r="D9932" t="s">
        <v>3</v>
      </c>
      <c r="E9932">
        <v>5</v>
      </c>
      <c r="F9932">
        <v>5</v>
      </c>
      <c r="G9932">
        <v>5</v>
      </c>
      <c r="H9932">
        <v>0</v>
      </c>
      <c r="I9932">
        <v>0</v>
      </c>
      <c r="J9932">
        <v>0</v>
      </c>
    </row>
    <row r="9933" spans="1:10" x14ac:dyDescent="0.25">
      <c r="A9933" s="42">
        <v>46268</v>
      </c>
      <c r="B9933">
        <v>9</v>
      </c>
      <c r="C9933" t="s">
        <v>998</v>
      </c>
      <c r="D9933" t="s">
        <v>963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</row>
    <row r="9934" spans="1:10" x14ac:dyDescent="0.25">
      <c r="A9934" s="42">
        <v>46267</v>
      </c>
      <c r="B9934">
        <v>9</v>
      </c>
      <c r="C9934" t="s">
        <v>999</v>
      </c>
      <c r="D9934" t="s">
        <v>963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 x14ac:dyDescent="0.25">
      <c r="A9935" s="42">
        <v>46266</v>
      </c>
      <c r="B9935">
        <v>11</v>
      </c>
      <c r="C9935" t="s">
        <v>964</v>
      </c>
      <c r="D9935" t="s">
        <v>965</v>
      </c>
      <c r="E9935">
        <v>76</v>
      </c>
      <c r="F9935">
        <v>0</v>
      </c>
      <c r="G9935">
        <v>0</v>
      </c>
      <c r="H9935">
        <v>0</v>
      </c>
      <c r="I9935">
        <v>0</v>
      </c>
      <c r="J9935">
        <v>0</v>
      </c>
    </row>
    <row r="9936" spans="1:10" x14ac:dyDescent="0.25">
      <c r="A9936" s="42">
        <v>46276</v>
      </c>
      <c r="B9936">
        <v>11</v>
      </c>
      <c r="C9936" t="s">
        <v>978</v>
      </c>
      <c r="D9936" t="s">
        <v>977</v>
      </c>
      <c r="E9936">
        <v>34</v>
      </c>
      <c r="F9936">
        <v>0</v>
      </c>
      <c r="G9936">
        <v>0</v>
      </c>
      <c r="H9936">
        <v>0</v>
      </c>
      <c r="I9936">
        <v>0</v>
      </c>
      <c r="J9936">
        <v>0</v>
      </c>
    </row>
    <row r="9937" spans="1:10" x14ac:dyDescent="0.25">
      <c r="A9937" s="42">
        <v>46273</v>
      </c>
      <c r="B9937">
        <v>10</v>
      </c>
      <c r="C9937" t="s">
        <v>962</v>
      </c>
      <c r="D9937" t="s">
        <v>640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 x14ac:dyDescent="0.25">
      <c r="A9938" s="42">
        <v>46267</v>
      </c>
      <c r="B9938">
        <v>10</v>
      </c>
      <c r="C9938" t="s">
        <v>964</v>
      </c>
      <c r="D9938" t="s">
        <v>973</v>
      </c>
      <c r="E9938">
        <v>616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 x14ac:dyDescent="0.25">
      <c r="A9939" s="42">
        <v>46276</v>
      </c>
      <c r="B9939">
        <v>8</v>
      </c>
      <c r="C9939" t="s">
        <v>964</v>
      </c>
      <c r="D9939" t="s">
        <v>980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25">
      <c r="A9940" s="42">
        <v>46275</v>
      </c>
      <c r="B9940">
        <v>14</v>
      </c>
      <c r="C9940" t="s">
        <v>986</v>
      </c>
      <c r="D9940" t="s">
        <v>982</v>
      </c>
      <c r="E9940">
        <v>337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25">
      <c r="A9941" s="42">
        <v>46266</v>
      </c>
      <c r="B9941">
        <v>13</v>
      </c>
      <c r="C9941" t="s">
        <v>999</v>
      </c>
      <c r="D9941" t="s">
        <v>3</v>
      </c>
      <c r="E9941">
        <v>2</v>
      </c>
      <c r="F9941">
        <v>2</v>
      </c>
      <c r="G9941">
        <v>1</v>
      </c>
      <c r="H9941">
        <v>0</v>
      </c>
      <c r="I9941">
        <v>1</v>
      </c>
      <c r="J9941">
        <v>0</v>
      </c>
    </row>
    <row r="9942" spans="1:10" x14ac:dyDescent="0.25">
      <c r="A9942" s="42">
        <v>46275</v>
      </c>
      <c r="B9942">
        <v>16</v>
      </c>
      <c r="C9942" t="s">
        <v>966</v>
      </c>
      <c r="D9942" t="s">
        <v>963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</row>
    <row r="9943" spans="1:10" x14ac:dyDescent="0.25">
      <c r="A9943" s="42">
        <v>46274</v>
      </c>
      <c r="B9943">
        <v>12</v>
      </c>
      <c r="C9943" t="s">
        <v>964</v>
      </c>
      <c r="D9943" t="s">
        <v>3</v>
      </c>
      <c r="E9943">
        <v>52</v>
      </c>
      <c r="F9943">
        <v>51</v>
      </c>
      <c r="G9943">
        <v>42</v>
      </c>
      <c r="H9943">
        <v>2</v>
      </c>
      <c r="I9943">
        <v>0</v>
      </c>
      <c r="J9943">
        <v>0</v>
      </c>
    </row>
    <row r="9944" spans="1:10" x14ac:dyDescent="0.25">
      <c r="A9944" s="42">
        <v>46276</v>
      </c>
      <c r="B9944">
        <v>13</v>
      </c>
      <c r="C9944" t="s">
        <v>958</v>
      </c>
      <c r="D9944" t="s">
        <v>965</v>
      </c>
      <c r="E9944">
        <v>3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25">
      <c r="A9945" s="42">
        <v>46269</v>
      </c>
      <c r="B9945">
        <v>11</v>
      </c>
      <c r="C9945" t="s">
        <v>998</v>
      </c>
      <c r="D9945" t="s">
        <v>982</v>
      </c>
      <c r="E9945">
        <v>323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25">
      <c r="A9946" s="42">
        <v>46273</v>
      </c>
      <c r="B9946">
        <v>14</v>
      </c>
      <c r="C9946" t="s">
        <v>998</v>
      </c>
      <c r="D9946" t="s">
        <v>959</v>
      </c>
      <c r="E9946">
        <v>1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 x14ac:dyDescent="0.25">
      <c r="A9947" s="42">
        <v>46266</v>
      </c>
      <c r="B9947">
        <v>11</v>
      </c>
      <c r="C9947" t="s">
        <v>962</v>
      </c>
      <c r="D9947" t="s">
        <v>975</v>
      </c>
      <c r="E9947">
        <v>1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25">
      <c r="A9948" s="42">
        <v>46269</v>
      </c>
      <c r="B9948">
        <v>14</v>
      </c>
      <c r="C9948" t="s">
        <v>958</v>
      </c>
      <c r="D9948" t="s">
        <v>965</v>
      </c>
      <c r="E9948">
        <v>145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25">
      <c r="A9949" s="42">
        <v>46269</v>
      </c>
      <c r="B9949">
        <v>15</v>
      </c>
      <c r="C9949" t="s">
        <v>966</v>
      </c>
      <c r="D9949" t="s">
        <v>980</v>
      </c>
      <c r="E9949">
        <v>4</v>
      </c>
      <c r="F9949">
        <v>0</v>
      </c>
      <c r="G9949">
        <v>0</v>
      </c>
      <c r="H9949">
        <v>0</v>
      </c>
      <c r="I9949">
        <v>0</v>
      </c>
      <c r="J9949">
        <v>0</v>
      </c>
    </row>
    <row r="9950" spans="1:10" x14ac:dyDescent="0.25">
      <c r="A9950" s="42">
        <v>46276</v>
      </c>
      <c r="B9950">
        <v>11</v>
      </c>
      <c r="C9950" t="s">
        <v>966</v>
      </c>
      <c r="D9950" t="s">
        <v>982</v>
      </c>
      <c r="E9950">
        <v>387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 x14ac:dyDescent="0.25">
      <c r="A9951" s="42">
        <v>46267</v>
      </c>
      <c r="B9951">
        <v>9</v>
      </c>
      <c r="C9951" t="s">
        <v>964</v>
      </c>
      <c r="D9951" t="s">
        <v>959</v>
      </c>
      <c r="E9951">
        <v>203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 x14ac:dyDescent="0.25">
      <c r="A9952" s="42">
        <v>46275</v>
      </c>
      <c r="B9952">
        <v>12</v>
      </c>
      <c r="C9952" t="s">
        <v>962</v>
      </c>
      <c r="D9952" t="s">
        <v>640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</row>
    <row r="9953" spans="1:10" x14ac:dyDescent="0.25">
      <c r="A9953" s="42">
        <v>46275</v>
      </c>
      <c r="B9953">
        <v>12</v>
      </c>
      <c r="C9953" t="s">
        <v>978</v>
      </c>
      <c r="D9953" t="s">
        <v>971</v>
      </c>
      <c r="E9953">
        <v>8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25">
      <c r="A9954" s="42">
        <v>46274</v>
      </c>
      <c r="B9954">
        <v>14</v>
      </c>
      <c r="C9954" t="s">
        <v>964</v>
      </c>
      <c r="D9954" t="s">
        <v>959</v>
      </c>
      <c r="E9954">
        <v>139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25">
      <c r="A9955" s="42">
        <v>46269</v>
      </c>
      <c r="B9955">
        <v>8</v>
      </c>
      <c r="C9955" t="s">
        <v>966</v>
      </c>
      <c r="D9955" t="s">
        <v>973</v>
      </c>
      <c r="E9955">
        <v>237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25">
      <c r="A9956" s="42">
        <v>46266</v>
      </c>
      <c r="B9956">
        <v>14</v>
      </c>
      <c r="C9956" t="s">
        <v>978</v>
      </c>
      <c r="D9956" t="s">
        <v>963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25">
      <c r="A9957" s="42">
        <v>46276</v>
      </c>
      <c r="B9957">
        <v>11</v>
      </c>
      <c r="C9957" t="s">
        <v>986</v>
      </c>
      <c r="D9957" t="s">
        <v>959</v>
      </c>
      <c r="E9957">
        <v>125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25">
      <c r="A9958" s="42">
        <v>46267</v>
      </c>
      <c r="B9958">
        <v>16</v>
      </c>
      <c r="C9958" t="s">
        <v>999</v>
      </c>
      <c r="D9958" t="s">
        <v>959</v>
      </c>
      <c r="E9958">
        <v>4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25">
      <c r="A9959" s="42">
        <v>46268</v>
      </c>
      <c r="B9959">
        <v>15</v>
      </c>
      <c r="C9959" t="s">
        <v>972</v>
      </c>
      <c r="D9959" t="s">
        <v>976</v>
      </c>
      <c r="E9959">
        <v>52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 x14ac:dyDescent="0.25">
      <c r="A9960" s="42">
        <v>46273</v>
      </c>
      <c r="B9960">
        <v>16</v>
      </c>
      <c r="C9960" t="s">
        <v>966</v>
      </c>
      <c r="D9960" t="s">
        <v>979</v>
      </c>
      <c r="E9960">
        <v>5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25">
      <c r="A9961" s="42">
        <v>46275</v>
      </c>
      <c r="B9961">
        <v>16</v>
      </c>
      <c r="C9961" t="s">
        <v>972</v>
      </c>
      <c r="D9961" t="s">
        <v>976</v>
      </c>
      <c r="E9961">
        <v>108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25">
      <c r="A9962" s="42">
        <v>46273</v>
      </c>
      <c r="B9962">
        <v>10</v>
      </c>
      <c r="C9962" t="s">
        <v>962</v>
      </c>
      <c r="D9962" t="s">
        <v>970</v>
      </c>
      <c r="E9962">
        <v>3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25">
      <c r="A9963" s="42">
        <v>46273</v>
      </c>
      <c r="B9963">
        <v>9</v>
      </c>
      <c r="C9963" t="s">
        <v>998</v>
      </c>
      <c r="D9963" t="s">
        <v>967</v>
      </c>
      <c r="E9963">
        <v>12</v>
      </c>
      <c r="F9963">
        <v>0</v>
      </c>
      <c r="G9963">
        <v>0</v>
      </c>
      <c r="H9963">
        <v>0</v>
      </c>
      <c r="I9963">
        <v>0</v>
      </c>
      <c r="J9963">
        <v>0</v>
      </c>
    </row>
    <row r="9964" spans="1:10" x14ac:dyDescent="0.25">
      <c r="A9964" s="42">
        <v>46268</v>
      </c>
      <c r="B9964">
        <v>10</v>
      </c>
      <c r="C9964" t="s">
        <v>1000</v>
      </c>
      <c r="D9964" t="s">
        <v>970</v>
      </c>
      <c r="E9964">
        <v>28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25">
      <c r="A9965" s="42">
        <v>46276</v>
      </c>
      <c r="B9965">
        <v>11</v>
      </c>
      <c r="C9965" t="s">
        <v>1015</v>
      </c>
      <c r="D9965" t="s">
        <v>973</v>
      </c>
      <c r="E9965">
        <v>492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25">
      <c r="A9966" s="42">
        <v>46275</v>
      </c>
      <c r="B9966">
        <v>16</v>
      </c>
      <c r="C9966" t="s">
        <v>962</v>
      </c>
      <c r="D9966" t="s">
        <v>970</v>
      </c>
      <c r="E9966">
        <v>14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25">
      <c r="A9967" s="42">
        <v>46268</v>
      </c>
      <c r="B9967">
        <v>10</v>
      </c>
      <c r="C9967" t="s">
        <v>962</v>
      </c>
      <c r="D9967" t="s">
        <v>963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25">
      <c r="A9968" s="42">
        <v>46269</v>
      </c>
      <c r="B9968">
        <v>10</v>
      </c>
      <c r="C9968" t="s">
        <v>986</v>
      </c>
      <c r="D9968" t="s">
        <v>982</v>
      </c>
      <c r="E9968">
        <v>162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25">
      <c r="A9969" s="42">
        <v>46274</v>
      </c>
      <c r="B9969">
        <v>9</v>
      </c>
      <c r="C9969" t="s">
        <v>998</v>
      </c>
      <c r="D9969" t="s">
        <v>973</v>
      </c>
      <c r="E9969">
        <v>3</v>
      </c>
      <c r="F9969">
        <v>0</v>
      </c>
      <c r="G9969">
        <v>0</v>
      </c>
      <c r="H9969">
        <v>0</v>
      </c>
      <c r="I9969">
        <v>0</v>
      </c>
      <c r="J9969">
        <v>0</v>
      </c>
    </row>
    <row r="9970" spans="1:10" x14ac:dyDescent="0.25">
      <c r="A9970" s="42">
        <v>46276</v>
      </c>
      <c r="B9970">
        <v>12</v>
      </c>
      <c r="C9970" t="s">
        <v>1015</v>
      </c>
      <c r="D9970" t="s">
        <v>970</v>
      </c>
      <c r="E9970">
        <v>17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 x14ac:dyDescent="0.25">
      <c r="A9971" s="42">
        <v>46274</v>
      </c>
      <c r="B9971">
        <v>10</v>
      </c>
      <c r="C9971" t="s">
        <v>1098</v>
      </c>
      <c r="D9971" t="s">
        <v>961</v>
      </c>
      <c r="E9971">
        <v>3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5">
      <c r="A9972" s="42">
        <v>46267</v>
      </c>
      <c r="B9972">
        <v>16</v>
      </c>
      <c r="C9972" t="s">
        <v>962</v>
      </c>
      <c r="D9972" t="s">
        <v>967</v>
      </c>
      <c r="E9972">
        <v>28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25">
      <c r="A9973" s="42">
        <v>46267</v>
      </c>
      <c r="B9973">
        <v>16</v>
      </c>
      <c r="C9973" t="s">
        <v>978</v>
      </c>
      <c r="D9973" t="s">
        <v>980</v>
      </c>
      <c r="E9973">
        <v>8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25">
      <c r="A9974" s="42">
        <v>46266</v>
      </c>
      <c r="B9974">
        <v>8</v>
      </c>
      <c r="C9974" t="s">
        <v>966</v>
      </c>
      <c r="D9974" t="s">
        <v>959</v>
      </c>
      <c r="E9974">
        <v>166</v>
      </c>
      <c r="F9974">
        <v>0</v>
      </c>
      <c r="G9974">
        <v>0</v>
      </c>
      <c r="H9974">
        <v>0</v>
      </c>
      <c r="I9974">
        <v>0</v>
      </c>
      <c r="J9974">
        <v>0</v>
      </c>
    </row>
    <row r="9975" spans="1:10" x14ac:dyDescent="0.25">
      <c r="A9975" s="42">
        <v>46273</v>
      </c>
      <c r="B9975">
        <v>10</v>
      </c>
      <c r="C9975" t="s">
        <v>1000</v>
      </c>
      <c r="D9975" t="s">
        <v>961</v>
      </c>
      <c r="E9975">
        <v>3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25">
      <c r="A9976" s="42">
        <v>46276</v>
      </c>
      <c r="B9976">
        <v>8</v>
      </c>
      <c r="C9976" t="s">
        <v>966</v>
      </c>
      <c r="D9976" t="s">
        <v>965</v>
      </c>
      <c r="E9976">
        <v>32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 x14ac:dyDescent="0.25">
      <c r="A9977" s="42">
        <v>46266</v>
      </c>
      <c r="B9977">
        <v>11</v>
      </c>
      <c r="C9977" t="s">
        <v>986</v>
      </c>
      <c r="D9977" t="s">
        <v>982</v>
      </c>
      <c r="E9977">
        <v>387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25">
      <c r="A9978" s="42">
        <v>46276</v>
      </c>
      <c r="B9978">
        <v>13</v>
      </c>
      <c r="C9978" t="s">
        <v>958</v>
      </c>
      <c r="D9978" t="s">
        <v>973</v>
      </c>
      <c r="E9978">
        <v>13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25">
      <c r="A9979" s="42">
        <v>46268</v>
      </c>
      <c r="B9979">
        <v>12</v>
      </c>
      <c r="C9979" t="s">
        <v>972</v>
      </c>
      <c r="D9979" t="s">
        <v>973</v>
      </c>
      <c r="E9979">
        <v>100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25">
      <c r="A9980" s="42">
        <v>46268</v>
      </c>
      <c r="B9980">
        <v>10</v>
      </c>
      <c r="C9980" t="s">
        <v>958</v>
      </c>
      <c r="D9980" t="s">
        <v>969</v>
      </c>
      <c r="E9980">
        <v>1</v>
      </c>
      <c r="F9980">
        <v>1</v>
      </c>
      <c r="G9980">
        <v>0</v>
      </c>
      <c r="H9980">
        <v>0</v>
      </c>
      <c r="I9980">
        <v>0</v>
      </c>
      <c r="J9980">
        <v>0</v>
      </c>
    </row>
    <row r="9981" spans="1:10" x14ac:dyDescent="0.25">
      <c r="A9981" s="42">
        <v>46274</v>
      </c>
      <c r="B9981">
        <v>15</v>
      </c>
      <c r="C9981" t="s">
        <v>986</v>
      </c>
      <c r="D9981" t="s">
        <v>982</v>
      </c>
      <c r="E9981">
        <v>178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25">
      <c r="A9982" s="42">
        <v>46275</v>
      </c>
      <c r="B9982">
        <v>10</v>
      </c>
      <c r="C9982" t="s">
        <v>1000</v>
      </c>
      <c r="D9982" t="s">
        <v>970</v>
      </c>
      <c r="E9982">
        <v>23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25">
      <c r="A9983" s="42">
        <v>46276</v>
      </c>
      <c r="B9983">
        <v>9</v>
      </c>
      <c r="C9983" t="s">
        <v>978</v>
      </c>
      <c r="D9983" t="s">
        <v>965</v>
      </c>
      <c r="E9983">
        <v>300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 x14ac:dyDescent="0.25">
      <c r="A9984" s="42">
        <v>46274</v>
      </c>
      <c r="B9984">
        <v>11</v>
      </c>
      <c r="C9984" t="s">
        <v>964</v>
      </c>
      <c r="D9984" t="s">
        <v>977</v>
      </c>
      <c r="E9984">
        <v>18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25">
      <c r="A9985" s="42">
        <v>46274</v>
      </c>
      <c r="B9985">
        <v>16</v>
      </c>
      <c r="C9985" t="s">
        <v>958</v>
      </c>
      <c r="D9985" t="s">
        <v>980</v>
      </c>
      <c r="E9985">
        <v>3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5">
      <c r="A9986" s="42">
        <v>46266</v>
      </c>
      <c r="B9986">
        <v>12</v>
      </c>
      <c r="C9986" t="s">
        <v>999</v>
      </c>
      <c r="D9986" t="s">
        <v>967</v>
      </c>
      <c r="E9986">
        <v>29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25">
      <c r="A9987" s="42">
        <v>46275</v>
      </c>
      <c r="B9987">
        <v>12</v>
      </c>
      <c r="C9987" t="s">
        <v>966</v>
      </c>
      <c r="D9987" t="s">
        <v>976</v>
      </c>
      <c r="E9987">
        <v>1663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 x14ac:dyDescent="0.25">
      <c r="A9988" s="42">
        <v>46269</v>
      </c>
      <c r="B9988">
        <v>12</v>
      </c>
      <c r="C9988" t="s">
        <v>1098</v>
      </c>
      <c r="D9988" t="s">
        <v>973</v>
      </c>
      <c r="E9988">
        <v>35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 x14ac:dyDescent="0.25">
      <c r="A9989" s="42">
        <v>46267</v>
      </c>
      <c r="B9989">
        <v>14</v>
      </c>
      <c r="C9989" t="s">
        <v>1085</v>
      </c>
      <c r="D9989" t="s">
        <v>969</v>
      </c>
      <c r="E9989">
        <v>1</v>
      </c>
      <c r="F9989">
        <v>1</v>
      </c>
      <c r="G9989">
        <v>0</v>
      </c>
      <c r="H9989">
        <v>0</v>
      </c>
      <c r="I9989">
        <v>0</v>
      </c>
      <c r="J9989">
        <v>0</v>
      </c>
    </row>
    <row r="9990" spans="1:10" x14ac:dyDescent="0.25">
      <c r="A9990" s="42">
        <v>46269</v>
      </c>
      <c r="B9990">
        <v>16</v>
      </c>
      <c r="C9990" t="s">
        <v>962</v>
      </c>
      <c r="D9990" t="s">
        <v>971</v>
      </c>
      <c r="E9990">
        <v>2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25">
      <c r="A9991" s="42">
        <v>46268</v>
      </c>
      <c r="B9991">
        <v>12</v>
      </c>
      <c r="C9991" t="s">
        <v>986</v>
      </c>
      <c r="D9991" t="s">
        <v>973</v>
      </c>
      <c r="E9991">
        <v>94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25">
      <c r="A9992" s="42">
        <v>46275</v>
      </c>
      <c r="B9992">
        <v>9</v>
      </c>
      <c r="C9992" t="s">
        <v>966</v>
      </c>
      <c r="D9992" t="s">
        <v>973</v>
      </c>
      <c r="E9992">
        <v>360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25">
      <c r="A9993" s="42">
        <v>46276</v>
      </c>
      <c r="B9993">
        <v>14</v>
      </c>
      <c r="C9993" t="s">
        <v>968</v>
      </c>
      <c r="D9993" t="s">
        <v>3</v>
      </c>
      <c r="E9993">
        <v>12</v>
      </c>
      <c r="F9993">
        <v>12</v>
      </c>
      <c r="G9993">
        <v>10</v>
      </c>
      <c r="H9993">
        <v>2</v>
      </c>
      <c r="I9993">
        <v>0</v>
      </c>
      <c r="J9993">
        <v>0</v>
      </c>
    </row>
    <row r="9994" spans="1:10" x14ac:dyDescent="0.25">
      <c r="A9994" s="42">
        <v>46268</v>
      </c>
      <c r="B9994">
        <v>11</v>
      </c>
      <c r="C9994" t="s">
        <v>998</v>
      </c>
      <c r="D9994" t="s">
        <v>963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25">
      <c r="A9995" s="42">
        <v>46274</v>
      </c>
      <c r="B9995">
        <v>12</v>
      </c>
      <c r="C9995" t="s">
        <v>960</v>
      </c>
      <c r="D9995" t="s">
        <v>640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 x14ac:dyDescent="0.25">
      <c r="A9996" s="42">
        <v>46275</v>
      </c>
      <c r="B9996">
        <v>9</v>
      </c>
      <c r="C9996" t="s">
        <v>966</v>
      </c>
      <c r="D9996" t="s">
        <v>976</v>
      </c>
      <c r="E9996">
        <v>1222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25">
      <c r="A9997" s="42">
        <v>46269</v>
      </c>
      <c r="B9997">
        <v>16</v>
      </c>
      <c r="C9997" t="s">
        <v>966</v>
      </c>
      <c r="D9997" t="s">
        <v>985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25">
      <c r="A9998" s="42">
        <v>46276</v>
      </c>
      <c r="B9998">
        <v>9</v>
      </c>
      <c r="C9998" t="s">
        <v>1015</v>
      </c>
      <c r="D9998" t="s">
        <v>967</v>
      </c>
      <c r="E9998">
        <v>279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 x14ac:dyDescent="0.25">
      <c r="A9999" s="42">
        <v>46273</v>
      </c>
      <c r="B9999">
        <v>12</v>
      </c>
      <c r="C9999" t="s">
        <v>958</v>
      </c>
      <c r="D9999" t="s">
        <v>982</v>
      </c>
      <c r="E9999">
        <v>344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25">
      <c r="A10000" s="42">
        <v>46266</v>
      </c>
      <c r="B10000">
        <v>8</v>
      </c>
      <c r="C10000" t="s">
        <v>962</v>
      </c>
      <c r="D10000" t="s">
        <v>971</v>
      </c>
      <c r="E10000">
        <v>3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 x14ac:dyDescent="0.25">
      <c r="A10001" s="42">
        <v>46267</v>
      </c>
      <c r="B10001">
        <v>13</v>
      </c>
      <c r="C10001" t="s">
        <v>964</v>
      </c>
      <c r="D10001" t="s">
        <v>970</v>
      </c>
      <c r="E10001">
        <v>6</v>
      </c>
      <c r="F10001">
        <v>0</v>
      </c>
      <c r="G10001">
        <v>0</v>
      </c>
      <c r="H10001">
        <v>0</v>
      </c>
      <c r="I10001">
        <v>0</v>
      </c>
      <c r="J10001">
        <v>0</v>
      </c>
    </row>
    <row r="10002" spans="1:10" x14ac:dyDescent="0.25">
      <c r="A10002" s="42">
        <v>46274</v>
      </c>
      <c r="B10002">
        <v>14</v>
      </c>
      <c r="C10002" t="s">
        <v>962</v>
      </c>
      <c r="D10002" t="s">
        <v>970</v>
      </c>
      <c r="E10002">
        <v>31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25">
      <c r="A10003" s="42">
        <v>46275</v>
      </c>
      <c r="B10003">
        <v>11</v>
      </c>
      <c r="C10003" t="s">
        <v>986</v>
      </c>
      <c r="D10003" t="s">
        <v>967</v>
      </c>
      <c r="E10003">
        <v>299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 x14ac:dyDescent="0.25">
      <c r="A10004" s="42">
        <v>46275</v>
      </c>
      <c r="B10004">
        <v>14</v>
      </c>
      <c r="C10004" t="s">
        <v>962</v>
      </c>
      <c r="D10004" t="s">
        <v>963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 x14ac:dyDescent="0.25">
      <c r="A10005" s="42">
        <v>46276</v>
      </c>
      <c r="B10005">
        <v>11</v>
      </c>
      <c r="C10005" t="s">
        <v>966</v>
      </c>
      <c r="D10005" t="s">
        <v>3</v>
      </c>
      <c r="E10005">
        <v>30</v>
      </c>
      <c r="F10005">
        <v>30</v>
      </c>
      <c r="G10005">
        <v>24</v>
      </c>
      <c r="H10005">
        <v>2</v>
      </c>
      <c r="I10005">
        <v>0</v>
      </c>
      <c r="J10005">
        <v>0</v>
      </c>
    </row>
    <row r="10006" spans="1:10" x14ac:dyDescent="0.25">
      <c r="A10006" s="42">
        <v>46266</v>
      </c>
      <c r="B10006">
        <v>15</v>
      </c>
      <c r="C10006" t="s">
        <v>962</v>
      </c>
      <c r="D10006" t="s">
        <v>973</v>
      </c>
      <c r="E10006">
        <v>257</v>
      </c>
      <c r="F10006">
        <v>0</v>
      </c>
      <c r="G10006">
        <v>0</v>
      </c>
      <c r="H10006">
        <v>0</v>
      </c>
      <c r="I10006">
        <v>0</v>
      </c>
      <c r="J10006">
        <v>0</v>
      </c>
    </row>
    <row r="10007" spans="1:10" x14ac:dyDescent="0.25">
      <c r="A10007" s="42">
        <v>46267</v>
      </c>
      <c r="B10007">
        <v>8</v>
      </c>
      <c r="C10007" t="s">
        <v>966</v>
      </c>
      <c r="D10007" t="s">
        <v>980</v>
      </c>
      <c r="E10007">
        <v>2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 x14ac:dyDescent="0.25">
      <c r="A10008" s="42">
        <v>46266</v>
      </c>
      <c r="B10008">
        <v>8</v>
      </c>
      <c r="C10008" t="s">
        <v>986</v>
      </c>
      <c r="D10008" t="s">
        <v>963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</row>
    <row r="10009" spans="1:10" x14ac:dyDescent="0.25">
      <c r="A10009" s="42">
        <v>46268</v>
      </c>
      <c r="B10009">
        <v>9</v>
      </c>
      <c r="C10009" t="s">
        <v>972</v>
      </c>
      <c r="D10009" t="s">
        <v>982</v>
      </c>
      <c r="E10009">
        <v>174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 x14ac:dyDescent="0.25">
      <c r="A10010" s="42">
        <v>46268</v>
      </c>
      <c r="B10010">
        <v>14</v>
      </c>
      <c r="C10010" t="s">
        <v>966</v>
      </c>
      <c r="D10010" t="s">
        <v>975</v>
      </c>
      <c r="E10010">
        <v>1</v>
      </c>
      <c r="F10010">
        <v>0</v>
      </c>
      <c r="G10010">
        <v>0</v>
      </c>
      <c r="H10010">
        <v>0</v>
      </c>
      <c r="I10010">
        <v>0</v>
      </c>
      <c r="J10010">
        <v>0</v>
      </c>
    </row>
    <row r="10011" spans="1:10" x14ac:dyDescent="0.25">
      <c r="A10011" s="42">
        <v>46269</v>
      </c>
      <c r="B10011">
        <v>13</v>
      </c>
      <c r="C10011" t="s">
        <v>978</v>
      </c>
      <c r="D10011" t="s">
        <v>980</v>
      </c>
      <c r="E10011">
        <v>16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 x14ac:dyDescent="0.25">
      <c r="A10012" s="42">
        <v>46266</v>
      </c>
      <c r="B10012">
        <v>11</v>
      </c>
      <c r="C10012" t="s">
        <v>964</v>
      </c>
      <c r="D10012" t="s">
        <v>977</v>
      </c>
      <c r="E10012">
        <v>6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 x14ac:dyDescent="0.25">
      <c r="A10013" s="42">
        <v>46268</v>
      </c>
      <c r="B10013">
        <v>9</v>
      </c>
      <c r="C10013" t="s">
        <v>998</v>
      </c>
      <c r="D10013" t="s">
        <v>976</v>
      </c>
      <c r="E10013">
        <v>49</v>
      </c>
      <c r="F10013">
        <v>0</v>
      </c>
      <c r="G10013">
        <v>0</v>
      </c>
      <c r="H10013">
        <v>0</v>
      </c>
      <c r="I10013">
        <v>0</v>
      </c>
      <c r="J10013">
        <v>0</v>
      </c>
    </row>
    <row r="10014" spans="1:10" x14ac:dyDescent="0.25">
      <c r="A10014" s="42">
        <v>46268</v>
      </c>
      <c r="B10014">
        <v>8</v>
      </c>
      <c r="C10014" t="s">
        <v>1015</v>
      </c>
      <c r="D10014" t="s">
        <v>965</v>
      </c>
      <c r="E10014">
        <v>6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 x14ac:dyDescent="0.25">
      <c r="A10015" s="42">
        <v>46275</v>
      </c>
      <c r="B10015">
        <v>14</v>
      </c>
      <c r="C10015" t="s">
        <v>958</v>
      </c>
      <c r="D10015" t="s">
        <v>959</v>
      </c>
      <c r="E10015">
        <v>171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 x14ac:dyDescent="0.25">
      <c r="A10016" s="42">
        <v>46275</v>
      </c>
      <c r="B10016">
        <v>10</v>
      </c>
      <c r="C10016" t="s">
        <v>1015</v>
      </c>
      <c r="D10016" t="s">
        <v>970</v>
      </c>
      <c r="E10016">
        <v>44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 x14ac:dyDescent="0.25">
      <c r="A10017" s="42">
        <v>46274</v>
      </c>
      <c r="B10017">
        <v>9</v>
      </c>
      <c r="C10017" t="s">
        <v>972</v>
      </c>
      <c r="D10017" t="s">
        <v>980</v>
      </c>
      <c r="E10017">
        <v>1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 x14ac:dyDescent="0.25">
      <c r="A10018" s="42">
        <v>46276</v>
      </c>
      <c r="B10018">
        <v>16</v>
      </c>
      <c r="C10018" t="s">
        <v>958</v>
      </c>
      <c r="D10018" t="s">
        <v>976</v>
      </c>
      <c r="E10018">
        <v>862</v>
      </c>
      <c r="F10018">
        <v>0</v>
      </c>
      <c r="G10018">
        <v>0</v>
      </c>
      <c r="H10018">
        <v>0</v>
      </c>
      <c r="I10018">
        <v>0</v>
      </c>
      <c r="J10018">
        <v>0</v>
      </c>
    </row>
    <row r="10019" spans="1:10" x14ac:dyDescent="0.25">
      <c r="A10019" s="42">
        <v>46273</v>
      </c>
      <c r="B10019">
        <v>9</v>
      </c>
      <c r="C10019" t="s">
        <v>978</v>
      </c>
      <c r="D10019" t="s">
        <v>971</v>
      </c>
      <c r="E10019">
        <v>3</v>
      </c>
      <c r="F10019">
        <v>0</v>
      </c>
      <c r="G10019">
        <v>0</v>
      </c>
      <c r="H10019">
        <v>0</v>
      </c>
      <c r="I10019">
        <v>0</v>
      </c>
      <c r="J10019">
        <v>0</v>
      </c>
    </row>
    <row r="10020" spans="1:10" x14ac:dyDescent="0.25">
      <c r="A10020" s="42">
        <v>46274</v>
      </c>
      <c r="B10020">
        <v>12</v>
      </c>
      <c r="C10020" t="s">
        <v>964</v>
      </c>
      <c r="D10020" t="s">
        <v>971</v>
      </c>
      <c r="E10020">
        <v>22</v>
      </c>
      <c r="F10020">
        <v>0</v>
      </c>
      <c r="G10020">
        <v>0</v>
      </c>
      <c r="H10020">
        <v>0</v>
      </c>
      <c r="I10020">
        <v>0</v>
      </c>
      <c r="J10020">
        <v>0</v>
      </c>
    </row>
    <row r="10021" spans="1:10" x14ac:dyDescent="0.25">
      <c r="A10021" s="42">
        <v>46274</v>
      </c>
      <c r="B10021">
        <v>16</v>
      </c>
      <c r="C10021" t="s">
        <v>962</v>
      </c>
      <c r="D10021" t="s">
        <v>982</v>
      </c>
      <c r="E10021">
        <v>431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 x14ac:dyDescent="0.25">
      <c r="A10022" s="42">
        <v>46274</v>
      </c>
      <c r="B10022">
        <v>14</v>
      </c>
      <c r="C10022" t="s">
        <v>958</v>
      </c>
      <c r="D10022" t="s">
        <v>982</v>
      </c>
      <c r="E10022">
        <v>592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 x14ac:dyDescent="0.25">
      <c r="A10023" s="42">
        <v>46266</v>
      </c>
      <c r="B10023">
        <v>11</v>
      </c>
      <c r="C10023" t="s">
        <v>1015</v>
      </c>
      <c r="D10023" t="s">
        <v>965</v>
      </c>
      <c r="E10023">
        <v>94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 x14ac:dyDescent="0.25">
      <c r="A10024" s="42">
        <v>46275</v>
      </c>
      <c r="B10024">
        <v>10</v>
      </c>
      <c r="C10024" t="s">
        <v>962</v>
      </c>
      <c r="D10024" t="s">
        <v>967</v>
      </c>
      <c r="E10024">
        <v>138</v>
      </c>
      <c r="F10024">
        <v>0</v>
      </c>
      <c r="G10024">
        <v>0</v>
      </c>
      <c r="H10024">
        <v>0</v>
      </c>
      <c r="I10024">
        <v>0</v>
      </c>
      <c r="J10024">
        <v>0</v>
      </c>
    </row>
    <row r="10025" spans="1:10" x14ac:dyDescent="0.25">
      <c r="A10025" s="42">
        <v>46275</v>
      </c>
      <c r="B10025">
        <v>13</v>
      </c>
      <c r="C10025" t="s">
        <v>1015</v>
      </c>
      <c r="D10025" t="s">
        <v>967</v>
      </c>
      <c r="E10025">
        <v>77</v>
      </c>
      <c r="F10025">
        <v>0</v>
      </c>
      <c r="G10025">
        <v>0</v>
      </c>
      <c r="H10025">
        <v>0</v>
      </c>
      <c r="I10025">
        <v>0</v>
      </c>
      <c r="J10025">
        <v>0</v>
      </c>
    </row>
    <row r="10026" spans="1:10" x14ac:dyDescent="0.25">
      <c r="A10026" s="42">
        <v>46275</v>
      </c>
      <c r="B10026">
        <v>10</v>
      </c>
      <c r="C10026" t="s">
        <v>964</v>
      </c>
      <c r="D10026" t="s">
        <v>971</v>
      </c>
      <c r="E10026">
        <v>20</v>
      </c>
      <c r="F10026">
        <v>0</v>
      </c>
      <c r="G10026">
        <v>0</v>
      </c>
      <c r="H10026">
        <v>0</v>
      </c>
      <c r="I10026">
        <v>0</v>
      </c>
      <c r="J10026">
        <v>0</v>
      </c>
    </row>
    <row r="10027" spans="1:10" x14ac:dyDescent="0.25">
      <c r="A10027" s="42">
        <v>46269</v>
      </c>
      <c r="B10027">
        <v>8</v>
      </c>
      <c r="C10027" t="s">
        <v>966</v>
      </c>
      <c r="D10027" t="s">
        <v>963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 x14ac:dyDescent="0.25">
      <c r="A10028" s="42">
        <v>46269</v>
      </c>
      <c r="B10028">
        <v>14</v>
      </c>
      <c r="C10028" t="s">
        <v>1098</v>
      </c>
      <c r="D10028" t="s">
        <v>982</v>
      </c>
      <c r="E10028">
        <v>105</v>
      </c>
      <c r="F10028">
        <v>0</v>
      </c>
      <c r="G10028">
        <v>0</v>
      </c>
      <c r="H10028">
        <v>0</v>
      </c>
      <c r="I10028">
        <v>0</v>
      </c>
      <c r="J10028">
        <v>0</v>
      </c>
    </row>
    <row r="10029" spans="1:10" x14ac:dyDescent="0.25">
      <c r="A10029" s="42">
        <v>46275</v>
      </c>
      <c r="B10029">
        <v>14</v>
      </c>
      <c r="C10029" t="s">
        <v>978</v>
      </c>
      <c r="D10029" t="s">
        <v>982</v>
      </c>
      <c r="E10029">
        <v>915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 x14ac:dyDescent="0.25">
      <c r="A10030" s="42">
        <v>46267</v>
      </c>
      <c r="B10030">
        <v>9</v>
      </c>
      <c r="C10030" t="s">
        <v>1085</v>
      </c>
      <c r="D10030" t="s">
        <v>965</v>
      </c>
      <c r="E10030">
        <v>16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 x14ac:dyDescent="0.25">
      <c r="A10031" s="42">
        <v>46267</v>
      </c>
      <c r="B10031">
        <v>8</v>
      </c>
      <c r="C10031" t="s">
        <v>986</v>
      </c>
      <c r="D10031" t="s">
        <v>967</v>
      </c>
      <c r="E10031">
        <v>8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 x14ac:dyDescent="0.25">
      <c r="A10032" s="42">
        <v>46276</v>
      </c>
      <c r="B10032">
        <v>10</v>
      </c>
      <c r="C10032" t="s">
        <v>986</v>
      </c>
      <c r="D10032" t="s">
        <v>982</v>
      </c>
      <c r="E10032">
        <v>439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25">
      <c r="A10033" s="42">
        <v>46273</v>
      </c>
      <c r="B10033">
        <v>16</v>
      </c>
      <c r="C10033" t="s">
        <v>964</v>
      </c>
      <c r="D10033" t="s">
        <v>959</v>
      </c>
      <c r="E10033">
        <v>172</v>
      </c>
      <c r="F10033">
        <v>0</v>
      </c>
      <c r="G10033">
        <v>0</v>
      </c>
      <c r="H10033">
        <v>0</v>
      </c>
      <c r="I10033">
        <v>0</v>
      </c>
      <c r="J10033">
        <v>0</v>
      </c>
    </row>
    <row r="10034" spans="1:10" x14ac:dyDescent="0.25">
      <c r="A10034" s="42">
        <v>46273</v>
      </c>
      <c r="B10034">
        <v>11</v>
      </c>
      <c r="C10034" t="s">
        <v>972</v>
      </c>
      <c r="D10034" t="s">
        <v>967</v>
      </c>
      <c r="E10034">
        <v>23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 x14ac:dyDescent="0.25">
      <c r="A10035" s="42">
        <v>46276</v>
      </c>
      <c r="B10035">
        <v>11</v>
      </c>
      <c r="C10035" t="s">
        <v>978</v>
      </c>
      <c r="D10035" t="s">
        <v>976</v>
      </c>
      <c r="E10035">
        <v>2073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 x14ac:dyDescent="0.25">
      <c r="A10036" s="42">
        <v>46269</v>
      </c>
      <c r="B10036">
        <v>14</v>
      </c>
      <c r="C10036" t="s">
        <v>1098</v>
      </c>
      <c r="D10036" t="s">
        <v>979</v>
      </c>
      <c r="E10036">
        <v>5</v>
      </c>
      <c r="F10036">
        <v>0</v>
      </c>
      <c r="G10036">
        <v>0</v>
      </c>
      <c r="H10036">
        <v>0</v>
      </c>
      <c r="I10036">
        <v>0</v>
      </c>
      <c r="J10036">
        <v>0</v>
      </c>
    </row>
    <row r="10037" spans="1:10" x14ac:dyDescent="0.25">
      <c r="A10037" s="42">
        <v>46269</v>
      </c>
      <c r="B10037">
        <v>14</v>
      </c>
      <c r="C10037" t="s">
        <v>958</v>
      </c>
      <c r="D10037" t="s">
        <v>959</v>
      </c>
      <c r="E10037">
        <v>105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 x14ac:dyDescent="0.25">
      <c r="A10038" s="42">
        <v>46267</v>
      </c>
      <c r="B10038">
        <v>11</v>
      </c>
      <c r="C10038" t="s">
        <v>960</v>
      </c>
      <c r="D10038" t="s">
        <v>971</v>
      </c>
      <c r="E10038">
        <v>28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 x14ac:dyDescent="0.25">
      <c r="A10039" s="42">
        <v>46268</v>
      </c>
      <c r="B10039">
        <v>10</v>
      </c>
      <c r="C10039" t="s">
        <v>998</v>
      </c>
      <c r="D10039" t="s">
        <v>967</v>
      </c>
      <c r="E10039">
        <v>489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 x14ac:dyDescent="0.25">
      <c r="A10040" s="42">
        <v>46269</v>
      </c>
      <c r="B10040">
        <v>8</v>
      </c>
      <c r="C10040" t="s">
        <v>958</v>
      </c>
      <c r="D10040" t="s">
        <v>959</v>
      </c>
      <c r="E10040">
        <v>119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 x14ac:dyDescent="0.25">
      <c r="A10041" s="42">
        <v>46268</v>
      </c>
      <c r="B10041">
        <v>14</v>
      </c>
      <c r="C10041" t="s">
        <v>958</v>
      </c>
      <c r="D10041" t="s">
        <v>976</v>
      </c>
      <c r="E10041">
        <v>1755</v>
      </c>
      <c r="F10041">
        <v>0</v>
      </c>
      <c r="G10041">
        <v>0</v>
      </c>
      <c r="H10041">
        <v>0</v>
      </c>
      <c r="I10041">
        <v>0</v>
      </c>
      <c r="J10041">
        <v>0</v>
      </c>
    </row>
    <row r="10042" spans="1:10" x14ac:dyDescent="0.25">
      <c r="A10042" s="42">
        <v>46275</v>
      </c>
      <c r="B10042">
        <v>16</v>
      </c>
      <c r="C10042" t="s">
        <v>1098</v>
      </c>
      <c r="D10042" t="s">
        <v>971</v>
      </c>
      <c r="E10042">
        <v>3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 x14ac:dyDescent="0.25">
      <c r="A10043" s="42">
        <v>46269</v>
      </c>
      <c r="B10043">
        <v>12</v>
      </c>
      <c r="C10043" t="s">
        <v>978</v>
      </c>
      <c r="D10043" t="s">
        <v>961</v>
      </c>
      <c r="E10043">
        <v>3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25">
      <c r="A10044" s="42">
        <v>46266</v>
      </c>
      <c r="B10044">
        <v>12</v>
      </c>
      <c r="C10044" t="s">
        <v>964</v>
      </c>
      <c r="D10044" t="s">
        <v>982</v>
      </c>
      <c r="E10044">
        <v>479</v>
      </c>
      <c r="F10044">
        <v>0</v>
      </c>
      <c r="G10044">
        <v>0</v>
      </c>
      <c r="H10044">
        <v>0</v>
      </c>
      <c r="I10044">
        <v>0</v>
      </c>
      <c r="J10044">
        <v>0</v>
      </c>
    </row>
    <row r="10045" spans="1:10" x14ac:dyDescent="0.25">
      <c r="A10045" s="42">
        <v>46275</v>
      </c>
      <c r="B10045">
        <v>16</v>
      </c>
      <c r="C10045" t="s">
        <v>1098</v>
      </c>
      <c r="D10045" t="s">
        <v>973</v>
      </c>
      <c r="E10045">
        <v>25</v>
      </c>
      <c r="F10045">
        <v>0</v>
      </c>
      <c r="G10045">
        <v>0</v>
      </c>
      <c r="H10045">
        <v>0</v>
      </c>
      <c r="I10045">
        <v>0</v>
      </c>
      <c r="J10045">
        <v>0</v>
      </c>
    </row>
    <row r="10046" spans="1:10" x14ac:dyDescent="0.25">
      <c r="A10046" s="42">
        <v>46274</v>
      </c>
      <c r="B10046">
        <v>14</v>
      </c>
      <c r="C10046" t="s">
        <v>958</v>
      </c>
      <c r="D10046" t="s">
        <v>963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 x14ac:dyDescent="0.25">
      <c r="A10047" s="42">
        <v>46269</v>
      </c>
      <c r="B10047">
        <v>8</v>
      </c>
      <c r="C10047" t="s">
        <v>958</v>
      </c>
      <c r="D10047" t="s">
        <v>640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</row>
    <row r="10048" spans="1:10" x14ac:dyDescent="0.25">
      <c r="A10048" s="42">
        <v>46269</v>
      </c>
      <c r="B10048">
        <v>14</v>
      </c>
      <c r="C10048" t="s">
        <v>1098</v>
      </c>
      <c r="D10048" t="s">
        <v>976</v>
      </c>
      <c r="E10048">
        <v>180</v>
      </c>
      <c r="F10048">
        <v>0</v>
      </c>
      <c r="G10048">
        <v>0</v>
      </c>
      <c r="H10048">
        <v>0</v>
      </c>
      <c r="I10048">
        <v>0</v>
      </c>
      <c r="J10048">
        <v>0</v>
      </c>
    </row>
    <row r="10049" spans="1:10" x14ac:dyDescent="0.25">
      <c r="A10049" s="42">
        <v>46275</v>
      </c>
      <c r="B10049">
        <v>11</v>
      </c>
      <c r="C10049" t="s">
        <v>964</v>
      </c>
      <c r="D10049" t="s">
        <v>976</v>
      </c>
      <c r="E10049">
        <v>1271</v>
      </c>
      <c r="F10049">
        <v>0</v>
      </c>
      <c r="G10049">
        <v>0</v>
      </c>
      <c r="H10049">
        <v>0</v>
      </c>
      <c r="I10049">
        <v>0</v>
      </c>
      <c r="J10049">
        <v>0</v>
      </c>
    </row>
    <row r="10050" spans="1:10" x14ac:dyDescent="0.25">
      <c r="A10050" s="42">
        <v>46275</v>
      </c>
      <c r="B10050">
        <v>9</v>
      </c>
      <c r="C10050" t="s">
        <v>964</v>
      </c>
      <c r="D10050" t="s">
        <v>3</v>
      </c>
      <c r="E10050">
        <v>38</v>
      </c>
      <c r="F10050">
        <v>38</v>
      </c>
      <c r="G10050">
        <v>29</v>
      </c>
      <c r="H10050">
        <v>8</v>
      </c>
      <c r="I10050">
        <v>1</v>
      </c>
      <c r="J10050">
        <v>0</v>
      </c>
    </row>
    <row r="10051" spans="1:10" x14ac:dyDescent="0.25">
      <c r="A10051" s="42">
        <v>46269</v>
      </c>
      <c r="B10051">
        <v>10</v>
      </c>
      <c r="C10051" t="s">
        <v>986</v>
      </c>
      <c r="D10051" t="s">
        <v>959</v>
      </c>
      <c r="E10051">
        <v>34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 x14ac:dyDescent="0.25">
      <c r="A10052" s="42">
        <v>46269</v>
      </c>
      <c r="B10052">
        <v>12</v>
      </c>
      <c r="C10052" t="s">
        <v>978</v>
      </c>
      <c r="D10052" t="s">
        <v>980</v>
      </c>
      <c r="E10052">
        <v>10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 x14ac:dyDescent="0.25">
      <c r="A10053" s="42">
        <v>46273</v>
      </c>
      <c r="B10053">
        <v>10</v>
      </c>
      <c r="C10053" t="s">
        <v>998</v>
      </c>
      <c r="D10053" t="s">
        <v>980</v>
      </c>
      <c r="E10053">
        <v>5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 x14ac:dyDescent="0.25">
      <c r="A10054" s="42">
        <v>46267</v>
      </c>
      <c r="B10054">
        <v>11</v>
      </c>
      <c r="C10054" t="s">
        <v>1098</v>
      </c>
      <c r="D10054" t="s">
        <v>640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</row>
    <row r="10055" spans="1:10" x14ac:dyDescent="0.25">
      <c r="A10055" s="42">
        <v>46269</v>
      </c>
      <c r="B10055">
        <v>11</v>
      </c>
      <c r="C10055" t="s">
        <v>978</v>
      </c>
      <c r="D10055" t="s">
        <v>961</v>
      </c>
      <c r="E10055">
        <v>4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 x14ac:dyDescent="0.25">
      <c r="A10056" s="42">
        <v>46274</v>
      </c>
      <c r="B10056">
        <v>9</v>
      </c>
      <c r="C10056" t="s">
        <v>986</v>
      </c>
      <c r="D10056" t="s">
        <v>3</v>
      </c>
      <c r="E10056">
        <v>26</v>
      </c>
      <c r="F10056">
        <v>26</v>
      </c>
      <c r="G10056">
        <v>22</v>
      </c>
      <c r="H10056">
        <v>0</v>
      </c>
      <c r="I10056">
        <v>0</v>
      </c>
      <c r="J10056">
        <v>0</v>
      </c>
    </row>
    <row r="10057" spans="1:10" x14ac:dyDescent="0.25">
      <c r="A10057" s="42">
        <v>46269</v>
      </c>
      <c r="B10057">
        <v>10</v>
      </c>
      <c r="C10057" t="s">
        <v>978</v>
      </c>
      <c r="D10057" t="s">
        <v>3</v>
      </c>
      <c r="E10057">
        <v>40</v>
      </c>
      <c r="F10057">
        <v>40</v>
      </c>
      <c r="G10057">
        <v>28</v>
      </c>
      <c r="H10057">
        <v>6</v>
      </c>
      <c r="I10057">
        <v>0</v>
      </c>
      <c r="J10057">
        <v>0</v>
      </c>
    </row>
    <row r="10058" spans="1:10" x14ac:dyDescent="0.25">
      <c r="A10058" s="42">
        <v>46273</v>
      </c>
      <c r="B10058">
        <v>13</v>
      </c>
      <c r="C10058" t="s">
        <v>1098</v>
      </c>
      <c r="D10058" t="s">
        <v>976</v>
      </c>
      <c r="E10058">
        <v>2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25">
      <c r="A10059" s="42">
        <v>46274</v>
      </c>
      <c r="B10059">
        <v>14</v>
      </c>
      <c r="C10059" t="s">
        <v>978</v>
      </c>
      <c r="D10059" t="s">
        <v>976</v>
      </c>
      <c r="E10059">
        <v>609</v>
      </c>
      <c r="F10059">
        <v>0</v>
      </c>
      <c r="G10059">
        <v>0</v>
      </c>
      <c r="H10059">
        <v>0</v>
      </c>
      <c r="I10059">
        <v>0</v>
      </c>
      <c r="J10059">
        <v>0</v>
      </c>
    </row>
    <row r="10060" spans="1:10" x14ac:dyDescent="0.25">
      <c r="A10060" s="42">
        <v>46268</v>
      </c>
      <c r="B10060">
        <v>10</v>
      </c>
      <c r="C10060" t="s">
        <v>966</v>
      </c>
      <c r="D10060" t="s">
        <v>979</v>
      </c>
      <c r="E10060">
        <v>2</v>
      </c>
      <c r="F10060">
        <v>0</v>
      </c>
      <c r="G10060">
        <v>0</v>
      </c>
      <c r="H10060">
        <v>0</v>
      </c>
      <c r="I10060">
        <v>0</v>
      </c>
      <c r="J10060">
        <v>0</v>
      </c>
    </row>
    <row r="10061" spans="1:10" x14ac:dyDescent="0.25">
      <c r="A10061" s="42">
        <v>46266</v>
      </c>
      <c r="B10061">
        <v>10</v>
      </c>
      <c r="C10061" t="s">
        <v>999</v>
      </c>
      <c r="D10061" t="s">
        <v>970</v>
      </c>
      <c r="E10061">
        <v>14</v>
      </c>
      <c r="F10061">
        <v>0</v>
      </c>
      <c r="G10061">
        <v>0</v>
      </c>
      <c r="H10061">
        <v>0</v>
      </c>
      <c r="I10061">
        <v>0</v>
      </c>
      <c r="J10061">
        <v>0</v>
      </c>
    </row>
    <row r="10062" spans="1:10" x14ac:dyDescent="0.25">
      <c r="A10062" s="42">
        <v>46267</v>
      </c>
      <c r="B10062">
        <v>11</v>
      </c>
      <c r="C10062" t="s">
        <v>1098</v>
      </c>
      <c r="D10062" t="s">
        <v>983</v>
      </c>
      <c r="E10062">
        <v>1</v>
      </c>
      <c r="F10062">
        <v>1</v>
      </c>
      <c r="G10062">
        <v>0</v>
      </c>
      <c r="H10062">
        <v>0</v>
      </c>
      <c r="I10062">
        <v>0</v>
      </c>
      <c r="J10062">
        <v>0</v>
      </c>
    </row>
    <row r="10063" spans="1:10" x14ac:dyDescent="0.25">
      <c r="A10063" s="42">
        <v>46268</v>
      </c>
      <c r="B10063">
        <v>12</v>
      </c>
      <c r="C10063" t="s">
        <v>978</v>
      </c>
      <c r="D10063" t="s">
        <v>965</v>
      </c>
      <c r="E10063">
        <v>15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 x14ac:dyDescent="0.25">
      <c r="A10064" s="42">
        <v>46266</v>
      </c>
      <c r="B10064">
        <v>9</v>
      </c>
      <c r="C10064" t="s">
        <v>986</v>
      </c>
      <c r="D10064" t="s">
        <v>981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</row>
    <row r="10065" spans="1:10" x14ac:dyDescent="0.25">
      <c r="A10065" s="42">
        <v>46274</v>
      </c>
      <c r="B10065">
        <v>10</v>
      </c>
      <c r="C10065" t="s">
        <v>962</v>
      </c>
      <c r="D10065" t="s">
        <v>3</v>
      </c>
      <c r="E10065">
        <v>47</v>
      </c>
      <c r="F10065">
        <v>47</v>
      </c>
      <c r="G10065">
        <v>36</v>
      </c>
      <c r="H10065">
        <v>6</v>
      </c>
      <c r="I10065">
        <v>1</v>
      </c>
      <c r="J10065">
        <v>0</v>
      </c>
    </row>
    <row r="10066" spans="1:10" x14ac:dyDescent="0.25">
      <c r="A10066" s="42">
        <v>46273</v>
      </c>
      <c r="B10066">
        <v>14</v>
      </c>
      <c r="C10066" t="s">
        <v>978</v>
      </c>
      <c r="D10066" t="s">
        <v>959</v>
      </c>
      <c r="E10066">
        <v>147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 x14ac:dyDescent="0.25">
      <c r="A10067" s="42">
        <v>46266</v>
      </c>
      <c r="B10067">
        <v>13</v>
      </c>
      <c r="C10067" t="s">
        <v>999</v>
      </c>
      <c r="D10067" t="s">
        <v>983</v>
      </c>
      <c r="E10067">
        <v>1</v>
      </c>
      <c r="F10067">
        <v>1</v>
      </c>
      <c r="G10067">
        <v>0</v>
      </c>
      <c r="H10067">
        <v>0</v>
      </c>
      <c r="I10067">
        <v>0</v>
      </c>
      <c r="J10067">
        <v>0</v>
      </c>
    </row>
    <row r="10068" spans="1:10" x14ac:dyDescent="0.25">
      <c r="A10068" s="42">
        <v>46269</v>
      </c>
      <c r="B10068">
        <v>11</v>
      </c>
      <c r="C10068" t="s">
        <v>978</v>
      </c>
      <c r="D10068" t="s">
        <v>982</v>
      </c>
      <c r="E10068">
        <v>547</v>
      </c>
      <c r="F10068">
        <v>0</v>
      </c>
      <c r="G10068">
        <v>0</v>
      </c>
      <c r="H10068">
        <v>0</v>
      </c>
      <c r="I10068">
        <v>0</v>
      </c>
      <c r="J10068">
        <v>0</v>
      </c>
    </row>
    <row r="10069" spans="1:10" x14ac:dyDescent="0.25">
      <c r="A10069" s="42">
        <v>46276</v>
      </c>
      <c r="B10069">
        <v>10</v>
      </c>
      <c r="C10069" t="s">
        <v>1528</v>
      </c>
      <c r="D10069" t="s">
        <v>976</v>
      </c>
      <c r="E10069">
        <v>724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25">
      <c r="A10070" s="42">
        <v>46276</v>
      </c>
      <c r="B10070">
        <v>9</v>
      </c>
      <c r="C10070" t="s">
        <v>958</v>
      </c>
      <c r="D10070" t="s">
        <v>965</v>
      </c>
      <c r="E10070">
        <v>133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 x14ac:dyDescent="0.25">
      <c r="A10071" s="42">
        <v>46269</v>
      </c>
      <c r="B10071">
        <v>12</v>
      </c>
      <c r="C10071" t="s">
        <v>966</v>
      </c>
      <c r="D10071" t="s">
        <v>975</v>
      </c>
      <c r="E10071">
        <v>1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25">
      <c r="A10072" s="42">
        <v>46274</v>
      </c>
      <c r="B10072">
        <v>16</v>
      </c>
      <c r="C10072" t="s">
        <v>960</v>
      </c>
      <c r="D10072" t="s">
        <v>979</v>
      </c>
      <c r="E10072">
        <v>7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 x14ac:dyDescent="0.25">
      <c r="A10073" s="42">
        <v>46268</v>
      </c>
      <c r="B10073">
        <v>11</v>
      </c>
      <c r="C10073" t="s">
        <v>958</v>
      </c>
      <c r="D10073" t="s">
        <v>975</v>
      </c>
      <c r="E10073">
        <v>1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 x14ac:dyDescent="0.25">
      <c r="A10074" s="42">
        <v>46268</v>
      </c>
      <c r="B10074">
        <v>10</v>
      </c>
      <c r="C10074" t="s">
        <v>1000</v>
      </c>
      <c r="D10074" t="s">
        <v>977</v>
      </c>
      <c r="E10074">
        <v>2</v>
      </c>
      <c r="F10074">
        <v>0</v>
      </c>
      <c r="G10074">
        <v>0</v>
      </c>
      <c r="H10074">
        <v>0</v>
      </c>
      <c r="I10074">
        <v>0</v>
      </c>
      <c r="J10074">
        <v>0</v>
      </c>
    </row>
    <row r="10075" spans="1:10" x14ac:dyDescent="0.25">
      <c r="A10075" s="42">
        <v>46274</v>
      </c>
      <c r="B10075">
        <v>12</v>
      </c>
      <c r="C10075" t="s">
        <v>962</v>
      </c>
      <c r="D10075" t="s">
        <v>973</v>
      </c>
      <c r="E10075">
        <v>284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 x14ac:dyDescent="0.25">
      <c r="A10076" s="42">
        <v>46266</v>
      </c>
      <c r="B10076">
        <v>12</v>
      </c>
      <c r="C10076" t="s">
        <v>1085</v>
      </c>
      <c r="D10076" t="s">
        <v>982</v>
      </c>
      <c r="E10076">
        <v>54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25">
      <c r="A10077" s="42">
        <v>46273</v>
      </c>
      <c r="B10077">
        <v>11</v>
      </c>
      <c r="C10077" t="s">
        <v>966</v>
      </c>
      <c r="D10077" t="s">
        <v>982</v>
      </c>
      <c r="E10077">
        <v>285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 x14ac:dyDescent="0.25">
      <c r="A10078" s="42">
        <v>46267</v>
      </c>
      <c r="B10078">
        <v>8</v>
      </c>
      <c r="C10078" t="s">
        <v>964</v>
      </c>
      <c r="D10078" t="s">
        <v>973</v>
      </c>
      <c r="E10078">
        <v>108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 x14ac:dyDescent="0.25">
      <c r="A10079" s="42">
        <v>46276</v>
      </c>
      <c r="B10079">
        <v>15</v>
      </c>
      <c r="C10079" t="s">
        <v>964</v>
      </c>
      <c r="D10079" t="s">
        <v>3</v>
      </c>
      <c r="E10079">
        <v>31</v>
      </c>
      <c r="F10079">
        <v>31</v>
      </c>
      <c r="G10079">
        <v>25</v>
      </c>
      <c r="H10079">
        <v>2</v>
      </c>
      <c r="I10079">
        <v>0</v>
      </c>
      <c r="J10079">
        <v>0</v>
      </c>
    </row>
    <row r="10080" spans="1:10" x14ac:dyDescent="0.25">
      <c r="A10080" s="42">
        <v>46275</v>
      </c>
      <c r="B10080">
        <v>15</v>
      </c>
      <c r="C10080" t="s">
        <v>960</v>
      </c>
      <c r="D10080" t="s">
        <v>963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</row>
    <row r="10081" spans="1:10" x14ac:dyDescent="0.25">
      <c r="A10081" s="42">
        <v>46276</v>
      </c>
      <c r="B10081">
        <v>10</v>
      </c>
      <c r="C10081" t="s">
        <v>1015</v>
      </c>
      <c r="D10081" t="s">
        <v>983</v>
      </c>
      <c r="E10081">
        <v>1</v>
      </c>
      <c r="F10081">
        <v>1</v>
      </c>
      <c r="G10081">
        <v>0</v>
      </c>
      <c r="H10081">
        <v>0</v>
      </c>
      <c r="I10081">
        <v>0</v>
      </c>
      <c r="J10081">
        <v>0</v>
      </c>
    </row>
    <row r="10082" spans="1:10" x14ac:dyDescent="0.25">
      <c r="A10082" s="42">
        <v>46269</v>
      </c>
      <c r="B10082">
        <v>8</v>
      </c>
      <c r="C10082" t="s">
        <v>962</v>
      </c>
      <c r="D10082" t="s">
        <v>973</v>
      </c>
      <c r="E10082">
        <v>48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 x14ac:dyDescent="0.25">
      <c r="A10083" s="42">
        <v>46266</v>
      </c>
      <c r="B10083">
        <v>10</v>
      </c>
      <c r="C10083" t="s">
        <v>986</v>
      </c>
      <c r="D10083" t="s">
        <v>976</v>
      </c>
      <c r="E10083">
        <v>618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 x14ac:dyDescent="0.25">
      <c r="A10084" s="42">
        <v>46268</v>
      </c>
      <c r="B10084">
        <v>9</v>
      </c>
      <c r="C10084" t="s">
        <v>1098</v>
      </c>
      <c r="D10084" t="s">
        <v>982</v>
      </c>
      <c r="E10084">
        <v>151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25">
      <c r="A10085" s="42">
        <v>46275</v>
      </c>
      <c r="B10085">
        <v>10</v>
      </c>
      <c r="C10085" t="s">
        <v>1015</v>
      </c>
      <c r="D10085" t="s">
        <v>976</v>
      </c>
      <c r="E10085">
        <v>1574</v>
      </c>
      <c r="F10085">
        <v>0</v>
      </c>
      <c r="G10085">
        <v>0</v>
      </c>
      <c r="H10085">
        <v>0</v>
      </c>
      <c r="I10085">
        <v>0</v>
      </c>
      <c r="J10085">
        <v>0</v>
      </c>
    </row>
    <row r="10086" spans="1:10" x14ac:dyDescent="0.25">
      <c r="A10086" s="42">
        <v>46275</v>
      </c>
      <c r="B10086">
        <v>11</v>
      </c>
      <c r="C10086" t="s">
        <v>968</v>
      </c>
      <c r="D10086" t="s">
        <v>979</v>
      </c>
      <c r="E10086">
        <v>3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25">
      <c r="A10087" s="42">
        <v>46267</v>
      </c>
      <c r="B10087">
        <v>11</v>
      </c>
      <c r="C10087" t="s">
        <v>958</v>
      </c>
      <c r="D10087" t="s">
        <v>640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25">
      <c r="A10088" s="42">
        <v>46266</v>
      </c>
      <c r="B10088">
        <v>10</v>
      </c>
      <c r="C10088" t="s">
        <v>964</v>
      </c>
      <c r="D10088" t="s">
        <v>982</v>
      </c>
      <c r="E10088">
        <v>371</v>
      </c>
      <c r="F10088">
        <v>0</v>
      </c>
      <c r="G10088">
        <v>0</v>
      </c>
      <c r="H10088">
        <v>0</v>
      </c>
      <c r="I10088">
        <v>0</v>
      </c>
      <c r="J10088">
        <v>0</v>
      </c>
    </row>
    <row r="10089" spans="1:10" x14ac:dyDescent="0.25">
      <c r="A10089" s="42">
        <v>46275</v>
      </c>
      <c r="B10089">
        <v>16</v>
      </c>
      <c r="C10089" t="s">
        <v>1098</v>
      </c>
      <c r="D10089" t="s">
        <v>982</v>
      </c>
      <c r="E10089">
        <v>59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25">
      <c r="A10090" s="42">
        <v>46274</v>
      </c>
      <c r="B10090">
        <v>9</v>
      </c>
      <c r="C10090" t="s">
        <v>958</v>
      </c>
      <c r="D10090" t="s">
        <v>977</v>
      </c>
      <c r="E10090">
        <v>2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25">
      <c r="A10091" s="42">
        <v>46266</v>
      </c>
      <c r="B10091">
        <v>10</v>
      </c>
      <c r="C10091" t="s">
        <v>964</v>
      </c>
      <c r="D10091" t="s">
        <v>976</v>
      </c>
      <c r="E10091">
        <v>808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25">
      <c r="A10092" s="42">
        <v>46267</v>
      </c>
      <c r="B10092">
        <v>9</v>
      </c>
      <c r="C10092" t="s">
        <v>1098</v>
      </c>
      <c r="D10092" t="s">
        <v>967</v>
      </c>
      <c r="E10092">
        <v>11</v>
      </c>
      <c r="F10092">
        <v>0</v>
      </c>
      <c r="G10092">
        <v>0</v>
      </c>
      <c r="H10092">
        <v>0</v>
      </c>
      <c r="I10092">
        <v>0</v>
      </c>
      <c r="J10092">
        <v>0</v>
      </c>
    </row>
    <row r="10093" spans="1:10" x14ac:dyDescent="0.25">
      <c r="A10093" s="42">
        <v>46268</v>
      </c>
      <c r="B10093">
        <v>9</v>
      </c>
      <c r="C10093" t="s">
        <v>964</v>
      </c>
      <c r="D10093" t="s">
        <v>982</v>
      </c>
      <c r="E10093">
        <v>845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25">
      <c r="A10094" s="42">
        <v>46267</v>
      </c>
      <c r="B10094">
        <v>16</v>
      </c>
      <c r="C10094" t="s">
        <v>1098</v>
      </c>
      <c r="D10094" t="s">
        <v>982</v>
      </c>
      <c r="E10094">
        <v>136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 x14ac:dyDescent="0.25">
      <c r="A10095" s="42">
        <v>46267</v>
      </c>
      <c r="B10095">
        <v>16</v>
      </c>
      <c r="C10095" t="s">
        <v>986</v>
      </c>
      <c r="D10095" t="s">
        <v>963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25">
      <c r="A10096" s="42">
        <v>46276</v>
      </c>
      <c r="B10096">
        <v>13</v>
      </c>
      <c r="C10096" t="s">
        <v>986</v>
      </c>
      <c r="D10096" t="s">
        <v>971</v>
      </c>
      <c r="E10096">
        <v>9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25">
      <c r="A10097" s="42">
        <v>46275</v>
      </c>
      <c r="B10097">
        <v>10</v>
      </c>
      <c r="C10097" t="s">
        <v>958</v>
      </c>
      <c r="D10097" t="s">
        <v>982</v>
      </c>
      <c r="E10097">
        <v>445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 x14ac:dyDescent="0.25">
      <c r="A10098" s="42">
        <v>46276</v>
      </c>
      <c r="B10098">
        <v>14</v>
      </c>
      <c r="C10098" t="s">
        <v>986</v>
      </c>
      <c r="D10098" t="s">
        <v>967</v>
      </c>
      <c r="E10098">
        <v>318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 x14ac:dyDescent="0.25">
      <c r="A10099" s="42">
        <v>46266</v>
      </c>
      <c r="B10099">
        <v>13</v>
      </c>
      <c r="C10099" t="s">
        <v>986</v>
      </c>
      <c r="D10099" t="s">
        <v>970</v>
      </c>
      <c r="E10099">
        <v>11</v>
      </c>
      <c r="F10099">
        <v>0</v>
      </c>
      <c r="G10099">
        <v>0</v>
      </c>
      <c r="H10099">
        <v>0</v>
      </c>
      <c r="I10099">
        <v>0</v>
      </c>
      <c r="J10099">
        <v>0</v>
      </c>
    </row>
    <row r="10100" spans="1:10" x14ac:dyDescent="0.25">
      <c r="A10100" s="42">
        <v>46267</v>
      </c>
      <c r="B10100">
        <v>12</v>
      </c>
      <c r="C10100" t="s">
        <v>1098</v>
      </c>
      <c r="D10100" t="s">
        <v>640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 x14ac:dyDescent="0.25">
      <c r="A10101" s="42">
        <v>46268</v>
      </c>
      <c r="B10101">
        <v>15</v>
      </c>
      <c r="C10101" t="s">
        <v>964</v>
      </c>
      <c r="D10101" t="s">
        <v>963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 x14ac:dyDescent="0.25">
      <c r="A10102" s="42">
        <v>46276</v>
      </c>
      <c r="B10102">
        <v>15</v>
      </c>
      <c r="C10102" t="s">
        <v>966</v>
      </c>
      <c r="D10102" t="s">
        <v>971</v>
      </c>
      <c r="E10102">
        <v>34</v>
      </c>
      <c r="F10102">
        <v>0</v>
      </c>
      <c r="G10102">
        <v>0</v>
      </c>
      <c r="H10102">
        <v>0</v>
      </c>
      <c r="I10102">
        <v>0</v>
      </c>
      <c r="J10102">
        <v>0</v>
      </c>
    </row>
    <row r="10103" spans="1:10" x14ac:dyDescent="0.25">
      <c r="A10103" s="42">
        <v>46267</v>
      </c>
      <c r="B10103">
        <v>11</v>
      </c>
      <c r="C10103" t="s">
        <v>1085</v>
      </c>
      <c r="D10103" t="s">
        <v>959</v>
      </c>
      <c r="E10103">
        <v>27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 x14ac:dyDescent="0.25">
      <c r="A10104" s="42">
        <v>46267</v>
      </c>
      <c r="B10104">
        <v>8</v>
      </c>
      <c r="C10104" t="s">
        <v>958</v>
      </c>
      <c r="D10104" t="s">
        <v>981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 x14ac:dyDescent="0.25">
      <c r="A10105" s="42">
        <v>46269</v>
      </c>
      <c r="B10105">
        <v>11</v>
      </c>
      <c r="C10105" t="s">
        <v>1098</v>
      </c>
      <c r="D10105" t="s">
        <v>967</v>
      </c>
      <c r="E10105">
        <v>68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 x14ac:dyDescent="0.25">
      <c r="A10106" s="42">
        <v>46275</v>
      </c>
      <c r="B10106">
        <v>12</v>
      </c>
      <c r="C10106" t="s">
        <v>958</v>
      </c>
      <c r="D10106" t="s">
        <v>975</v>
      </c>
      <c r="E10106">
        <v>3</v>
      </c>
      <c r="F10106">
        <v>0</v>
      </c>
      <c r="G10106">
        <v>0</v>
      </c>
      <c r="H10106">
        <v>0</v>
      </c>
      <c r="I10106">
        <v>0</v>
      </c>
      <c r="J10106">
        <v>0</v>
      </c>
    </row>
    <row r="10107" spans="1:10" x14ac:dyDescent="0.25">
      <c r="A10107" s="42">
        <v>46273</v>
      </c>
      <c r="B10107">
        <v>8</v>
      </c>
      <c r="C10107" t="s">
        <v>998</v>
      </c>
      <c r="D10107" t="s">
        <v>981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 x14ac:dyDescent="0.25">
      <c r="A10108" s="42">
        <v>46268</v>
      </c>
      <c r="B10108">
        <v>14</v>
      </c>
      <c r="C10108" t="s">
        <v>968</v>
      </c>
      <c r="D10108" t="s">
        <v>640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 x14ac:dyDescent="0.25">
      <c r="A10109" s="42">
        <v>46275</v>
      </c>
      <c r="B10109">
        <v>17</v>
      </c>
      <c r="C10109" t="s">
        <v>968</v>
      </c>
      <c r="D10109" t="s">
        <v>982</v>
      </c>
      <c r="E10109">
        <v>5</v>
      </c>
      <c r="F10109">
        <v>0</v>
      </c>
      <c r="G10109">
        <v>0</v>
      </c>
      <c r="H10109">
        <v>0</v>
      </c>
      <c r="I10109">
        <v>0</v>
      </c>
      <c r="J10109">
        <v>0</v>
      </c>
    </row>
    <row r="10110" spans="1:10" x14ac:dyDescent="0.25">
      <c r="A10110" s="42">
        <v>46276</v>
      </c>
      <c r="B10110">
        <v>15</v>
      </c>
      <c r="C10110" t="s">
        <v>1015</v>
      </c>
      <c r="D10110" t="s">
        <v>969</v>
      </c>
      <c r="E10110">
        <v>1</v>
      </c>
      <c r="F10110">
        <v>1</v>
      </c>
      <c r="G10110">
        <v>0</v>
      </c>
      <c r="H10110">
        <v>0</v>
      </c>
      <c r="I10110">
        <v>0</v>
      </c>
      <c r="J10110">
        <v>0</v>
      </c>
    </row>
    <row r="10111" spans="1:10" x14ac:dyDescent="0.25">
      <c r="A10111" s="42">
        <v>46269</v>
      </c>
      <c r="B10111">
        <v>15</v>
      </c>
      <c r="C10111" t="s">
        <v>964</v>
      </c>
      <c r="D10111" t="s">
        <v>965</v>
      </c>
      <c r="E10111">
        <v>112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 x14ac:dyDescent="0.25">
      <c r="A10112" s="42">
        <v>46275</v>
      </c>
      <c r="B10112">
        <v>9</v>
      </c>
      <c r="C10112" t="s">
        <v>962</v>
      </c>
      <c r="D10112" t="s">
        <v>975</v>
      </c>
      <c r="E10112">
        <v>4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 x14ac:dyDescent="0.25">
      <c r="A10113" s="42">
        <v>46273</v>
      </c>
      <c r="B10113">
        <v>16</v>
      </c>
      <c r="C10113" t="s">
        <v>972</v>
      </c>
      <c r="D10113" t="s">
        <v>973</v>
      </c>
      <c r="E10113">
        <v>25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25">
      <c r="A10114" s="42">
        <v>46273</v>
      </c>
      <c r="B10114">
        <v>9</v>
      </c>
      <c r="C10114" t="s">
        <v>958</v>
      </c>
      <c r="D10114" t="s">
        <v>976</v>
      </c>
      <c r="E10114">
        <v>943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 x14ac:dyDescent="0.25">
      <c r="A10115" s="42">
        <v>46276</v>
      </c>
      <c r="B10115">
        <v>15</v>
      </c>
      <c r="C10115" t="s">
        <v>1528</v>
      </c>
      <c r="D10115" t="s">
        <v>982</v>
      </c>
      <c r="E10115">
        <v>4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 x14ac:dyDescent="0.25">
      <c r="A10116" s="42">
        <v>46267</v>
      </c>
      <c r="B10116">
        <v>9</v>
      </c>
      <c r="C10116" t="s">
        <v>1000</v>
      </c>
      <c r="D10116" t="s">
        <v>976</v>
      </c>
      <c r="E10116">
        <v>6</v>
      </c>
      <c r="F10116">
        <v>0</v>
      </c>
      <c r="G10116">
        <v>0</v>
      </c>
      <c r="H10116">
        <v>0</v>
      </c>
      <c r="I10116">
        <v>0</v>
      </c>
      <c r="J10116">
        <v>0</v>
      </c>
    </row>
    <row r="10117" spans="1:10" x14ac:dyDescent="0.25">
      <c r="A10117" s="42">
        <v>46276</v>
      </c>
      <c r="B10117">
        <v>16</v>
      </c>
      <c r="C10117" t="s">
        <v>964</v>
      </c>
      <c r="D10117" t="s">
        <v>973</v>
      </c>
      <c r="E10117">
        <v>360</v>
      </c>
      <c r="F10117">
        <v>0</v>
      </c>
      <c r="G10117">
        <v>0</v>
      </c>
      <c r="H10117">
        <v>0</v>
      </c>
      <c r="I10117">
        <v>0</v>
      </c>
      <c r="J10117">
        <v>0</v>
      </c>
    </row>
    <row r="10118" spans="1:10" x14ac:dyDescent="0.25">
      <c r="A10118" s="42">
        <v>46274</v>
      </c>
      <c r="B10118">
        <v>11</v>
      </c>
      <c r="C10118" t="s">
        <v>958</v>
      </c>
      <c r="D10118" t="s">
        <v>973</v>
      </c>
      <c r="E10118">
        <v>392</v>
      </c>
      <c r="F10118">
        <v>0</v>
      </c>
      <c r="G10118">
        <v>0</v>
      </c>
      <c r="H10118">
        <v>0</v>
      </c>
      <c r="I10118">
        <v>0</v>
      </c>
      <c r="J10118">
        <v>0</v>
      </c>
    </row>
    <row r="10119" spans="1:10" x14ac:dyDescent="0.25">
      <c r="A10119" s="42">
        <v>46266</v>
      </c>
      <c r="B10119">
        <v>11</v>
      </c>
      <c r="C10119" t="s">
        <v>1098</v>
      </c>
      <c r="D10119" t="s">
        <v>969</v>
      </c>
      <c r="E10119">
        <v>1</v>
      </c>
      <c r="F10119">
        <v>1</v>
      </c>
      <c r="G10119">
        <v>0</v>
      </c>
      <c r="H10119">
        <v>0</v>
      </c>
      <c r="I10119">
        <v>0</v>
      </c>
      <c r="J10119">
        <v>0</v>
      </c>
    </row>
    <row r="10120" spans="1:10" x14ac:dyDescent="0.25">
      <c r="A10120" s="42">
        <v>46273</v>
      </c>
      <c r="B10120">
        <v>14</v>
      </c>
      <c r="C10120" t="s">
        <v>960</v>
      </c>
      <c r="D10120" t="s">
        <v>963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 x14ac:dyDescent="0.25">
      <c r="A10121" s="42">
        <v>46267</v>
      </c>
      <c r="B10121">
        <v>14</v>
      </c>
      <c r="C10121" t="s">
        <v>966</v>
      </c>
      <c r="D10121" t="s">
        <v>976</v>
      </c>
      <c r="E10121">
        <v>1363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25">
      <c r="A10122" s="42">
        <v>46274</v>
      </c>
      <c r="B10122">
        <v>11</v>
      </c>
      <c r="C10122" t="s">
        <v>968</v>
      </c>
      <c r="D10122" t="s">
        <v>963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 x14ac:dyDescent="0.25">
      <c r="A10123" s="42">
        <v>46274</v>
      </c>
      <c r="B10123">
        <v>14</v>
      </c>
      <c r="C10123" t="s">
        <v>966</v>
      </c>
      <c r="D10123" t="s">
        <v>965</v>
      </c>
      <c r="E10123">
        <v>88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25">
      <c r="A10124" s="42">
        <v>46276</v>
      </c>
      <c r="B10124">
        <v>13</v>
      </c>
      <c r="C10124" t="s">
        <v>966</v>
      </c>
      <c r="D10124" t="s">
        <v>640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 x14ac:dyDescent="0.25">
      <c r="A10125" s="42">
        <v>46276</v>
      </c>
      <c r="B10125">
        <v>11</v>
      </c>
      <c r="C10125" t="s">
        <v>978</v>
      </c>
      <c r="D10125" t="s">
        <v>975</v>
      </c>
      <c r="E10125">
        <v>3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 x14ac:dyDescent="0.25">
      <c r="A10126" s="42">
        <v>46267</v>
      </c>
      <c r="B10126">
        <v>9</v>
      </c>
      <c r="C10126" t="s">
        <v>964</v>
      </c>
      <c r="D10126" t="s">
        <v>640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</row>
    <row r="10127" spans="1:10" x14ac:dyDescent="0.25">
      <c r="A10127" s="42">
        <v>46269</v>
      </c>
      <c r="B10127">
        <v>11</v>
      </c>
      <c r="C10127" t="s">
        <v>966</v>
      </c>
      <c r="D10127" t="s">
        <v>967</v>
      </c>
      <c r="E10127">
        <v>557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25">
      <c r="A10128" s="42">
        <v>46274</v>
      </c>
      <c r="B10128">
        <v>9</v>
      </c>
      <c r="C10128" t="s">
        <v>958</v>
      </c>
      <c r="D10128" t="s">
        <v>981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</row>
    <row r="10129" spans="1:10" x14ac:dyDescent="0.25">
      <c r="A10129" s="42">
        <v>46275</v>
      </c>
      <c r="B10129">
        <v>11</v>
      </c>
      <c r="C10129" t="s">
        <v>958</v>
      </c>
      <c r="D10129" t="s">
        <v>976</v>
      </c>
      <c r="E10129">
        <v>1187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 x14ac:dyDescent="0.25">
      <c r="A10130" s="42">
        <v>46266</v>
      </c>
      <c r="B10130">
        <v>14</v>
      </c>
      <c r="C10130" t="s">
        <v>962</v>
      </c>
      <c r="D10130" t="s">
        <v>3</v>
      </c>
      <c r="E10130">
        <v>28</v>
      </c>
      <c r="F10130">
        <v>28</v>
      </c>
      <c r="G10130">
        <v>24</v>
      </c>
      <c r="H10130">
        <v>0</v>
      </c>
      <c r="I10130">
        <v>0</v>
      </c>
      <c r="J10130">
        <v>0</v>
      </c>
    </row>
    <row r="10131" spans="1:10" x14ac:dyDescent="0.25">
      <c r="A10131" s="42">
        <v>46273</v>
      </c>
      <c r="B10131">
        <v>10</v>
      </c>
      <c r="C10131" t="s">
        <v>998</v>
      </c>
      <c r="D10131" t="s">
        <v>981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 x14ac:dyDescent="0.25">
      <c r="A10132" s="42">
        <v>46273</v>
      </c>
      <c r="B10132">
        <v>16</v>
      </c>
      <c r="C10132" t="s">
        <v>986</v>
      </c>
      <c r="D10132" t="s">
        <v>981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 x14ac:dyDescent="0.25">
      <c r="A10133" s="42">
        <v>46266</v>
      </c>
      <c r="B10133">
        <v>11</v>
      </c>
      <c r="C10133" t="s">
        <v>964</v>
      </c>
      <c r="D10133" t="s">
        <v>980</v>
      </c>
      <c r="E10133">
        <v>36</v>
      </c>
      <c r="F10133">
        <v>0</v>
      </c>
      <c r="G10133">
        <v>0</v>
      </c>
      <c r="H10133">
        <v>0</v>
      </c>
      <c r="I10133">
        <v>0</v>
      </c>
      <c r="J10133">
        <v>0</v>
      </c>
    </row>
    <row r="10134" spans="1:10" x14ac:dyDescent="0.25">
      <c r="A10134" s="42">
        <v>46275</v>
      </c>
      <c r="B10134">
        <v>12</v>
      </c>
      <c r="C10134" t="s">
        <v>964</v>
      </c>
      <c r="D10134" t="s">
        <v>974</v>
      </c>
      <c r="E10134">
        <v>1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 x14ac:dyDescent="0.25">
      <c r="A10135" s="42">
        <v>46267</v>
      </c>
      <c r="B10135">
        <v>9</v>
      </c>
      <c r="C10135" t="s">
        <v>964</v>
      </c>
      <c r="D10135" t="s">
        <v>970</v>
      </c>
      <c r="E10135">
        <v>21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25">
      <c r="A10136" s="42">
        <v>46274</v>
      </c>
      <c r="B10136">
        <v>10</v>
      </c>
      <c r="C10136" t="s">
        <v>966</v>
      </c>
      <c r="D10136" t="s">
        <v>971</v>
      </c>
      <c r="E10136">
        <v>15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 x14ac:dyDescent="0.25">
      <c r="A10137" s="42">
        <v>46266</v>
      </c>
      <c r="B10137">
        <v>10</v>
      </c>
      <c r="C10137" t="s">
        <v>999</v>
      </c>
      <c r="D10137" t="s">
        <v>967</v>
      </c>
      <c r="E10137">
        <v>122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25">
      <c r="A10138" s="42">
        <v>46274</v>
      </c>
      <c r="B10138">
        <v>15</v>
      </c>
      <c r="C10138" t="s">
        <v>968</v>
      </c>
      <c r="D10138" t="s">
        <v>982</v>
      </c>
      <c r="E10138">
        <v>112</v>
      </c>
      <c r="F10138">
        <v>0</v>
      </c>
      <c r="G10138">
        <v>0</v>
      </c>
      <c r="H10138">
        <v>0</v>
      </c>
      <c r="I10138">
        <v>0</v>
      </c>
      <c r="J10138">
        <v>0</v>
      </c>
    </row>
    <row r="10139" spans="1:10" x14ac:dyDescent="0.25">
      <c r="A10139" s="42">
        <v>46276</v>
      </c>
      <c r="B10139">
        <v>14</v>
      </c>
      <c r="C10139" t="s">
        <v>998</v>
      </c>
      <c r="D10139" t="s">
        <v>959</v>
      </c>
      <c r="E10139">
        <v>2</v>
      </c>
      <c r="F10139">
        <v>0</v>
      </c>
      <c r="G10139">
        <v>0</v>
      </c>
      <c r="H10139">
        <v>0</v>
      </c>
      <c r="I10139">
        <v>0</v>
      </c>
      <c r="J10139">
        <v>0</v>
      </c>
    </row>
    <row r="10140" spans="1:10" x14ac:dyDescent="0.25">
      <c r="A10140" s="42">
        <v>46273</v>
      </c>
      <c r="B10140">
        <v>13</v>
      </c>
      <c r="C10140" t="s">
        <v>978</v>
      </c>
      <c r="D10140" t="s">
        <v>640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 x14ac:dyDescent="0.25">
      <c r="A10141" s="42">
        <v>46274</v>
      </c>
      <c r="B10141">
        <v>16</v>
      </c>
      <c r="C10141" t="s">
        <v>978</v>
      </c>
      <c r="D10141" t="s">
        <v>975</v>
      </c>
      <c r="E10141">
        <v>2</v>
      </c>
      <c r="F10141">
        <v>0</v>
      </c>
      <c r="G10141">
        <v>0</v>
      </c>
      <c r="H10141">
        <v>0</v>
      </c>
      <c r="I10141">
        <v>0</v>
      </c>
      <c r="J10141">
        <v>0</v>
      </c>
    </row>
    <row r="10142" spans="1:10" x14ac:dyDescent="0.25">
      <c r="A10142" s="42">
        <v>46275</v>
      </c>
      <c r="B10142">
        <v>9</v>
      </c>
      <c r="C10142" t="s">
        <v>986</v>
      </c>
      <c r="D10142" t="s">
        <v>980</v>
      </c>
      <c r="E10142">
        <v>2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 x14ac:dyDescent="0.25">
      <c r="A10143" s="42">
        <v>46268</v>
      </c>
      <c r="B10143">
        <v>9</v>
      </c>
      <c r="C10143" t="s">
        <v>958</v>
      </c>
      <c r="D10143" t="s">
        <v>965</v>
      </c>
      <c r="E10143">
        <v>34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25">
      <c r="A10144" s="42">
        <v>46275</v>
      </c>
      <c r="B10144">
        <v>14</v>
      </c>
      <c r="C10144" t="s">
        <v>962</v>
      </c>
      <c r="D10144" t="s">
        <v>959</v>
      </c>
      <c r="E10144">
        <v>73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 x14ac:dyDescent="0.25">
      <c r="A10145" s="42">
        <v>46273</v>
      </c>
      <c r="B10145">
        <v>10</v>
      </c>
      <c r="C10145" t="s">
        <v>972</v>
      </c>
      <c r="D10145" t="s">
        <v>982</v>
      </c>
      <c r="E10145">
        <v>172</v>
      </c>
      <c r="F10145">
        <v>0</v>
      </c>
      <c r="G10145">
        <v>0</v>
      </c>
      <c r="H10145">
        <v>0</v>
      </c>
      <c r="I10145">
        <v>0</v>
      </c>
      <c r="J10145">
        <v>0</v>
      </c>
    </row>
    <row r="10146" spans="1:10" x14ac:dyDescent="0.25">
      <c r="A10146" s="42">
        <v>46267</v>
      </c>
      <c r="B10146">
        <v>9</v>
      </c>
      <c r="C10146" t="s">
        <v>1098</v>
      </c>
      <c r="D10146" t="s">
        <v>980</v>
      </c>
      <c r="E10146">
        <v>1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 x14ac:dyDescent="0.25">
      <c r="A10147" s="42">
        <v>46269</v>
      </c>
      <c r="B10147">
        <v>16</v>
      </c>
      <c r="C10147" t="s">
        <v>1098</v>
      </c>
      <c r="D10147" t="s">
        <v>963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25">
      <c r="A10148" s="42">
        <v>46274</v>
      </c>
      <c r="B10148">
        <v>14</v>
      </c>
      <c r="C10148" t="s">
        <v>978</v>
      </c>
      <c r="D10148" t="s">
        <v>970</v>
      </c>
      <c r="E10148">
        <v>10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 x14ac:dyDescent="0.25">
      <c r="A10149" s="42">
        <v>46275</v>
      </c>
      <c r="B10149">
        <v>15</v>
      </c>
      <c r="C10149" t="s">
        <v>978</v>
      </c>
      <c r="D10149" t="s">
        <v>965</v>
      </c>
      <c r="E10149">
        <v>191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25">
      <c r="A10150" s="42">
        <v>46266</v>
      </c>
      <c r="B10150">
        <v>8</v>
      </c>
      <c r="C10150" t="s">
        <v>999</v>
      </c>
      <c r="D10150" t="s">
        <v>973</v>
      </c>
      <c r="E10150">
        <v>107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25">
      <c r="A10151" s="42">
        <v>46266</v>
      </c>
      <c r="B10151">
        <v>11</v>
      </c>
      <c r="C10151" t="s">
        <v>972</v>
      </c>
      <c r="D10151" t="s">
        <v>959</v>
      </c>
      <c r="E10151">
        <v>2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 x14ac:dyDescent="0.25">
      <c r="A10152" s="42">
        <v>46273</v>
      </c>
      <c r="B10152">
        <v>10</v>
      </c>
      <c r="C10152" t="s">
        <v>966</v>
      </c>
      <c r="D10152" t="s">
        <v>982</v>
      </c>
      <c r="E10152">
        <v>130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25">
      <c r="A10153" s="42">
        <v>46269</v>
      </c>
      <c r="B10153">
        <v>16</v>
      </c>
      <c r="C10153" t="s">
        <v>1098</v>
      </c>
      <c r="D10153" t="s">
        <v>976</v>
      </c>
      <c r="E10153">
        <v>88</v>
      </c>
      <c r="F10153">
        <v>0</v>
      </c>
      <c r="G10153">
        <v>0</v>
      </c>
      <c r="H10153">
        <v>0</v>
      </c>
      <c r="I10153">
        <v>0</v>
      </c>
      <c r="J10153">
        <v>0</v>
      </c>
    </row>
    <row r="10154" spans="1:10" x14ac:dyDescent="0.25">
      <c r="A10154" s="42">
        <v>46276</v>
      </c>
      <c r="B10154">
        <v>11</v>
      </c>
      <c r="C10154" t="s">
        <v>966</v>
      </c>
      <c r="D10154" t="s">
        <v>977</v>
      </c>
      <c r="E10154">
        <v>21</v>
      </c>
      <c r="F10154">
        <v>0</v>
      </c>
      <c r="G10154">
        <v>0</v>
      </c>
      <c r="H10154">
        <v>0</v>
      </c>
      <c r="I10154">
        <v>0</v>
      </c>
      <c r="J10154">
        <v>0</v>
      </c>
    </row>
    <row r="10155" spans="1:10" x14ac:dyDescent="0.25">
      <c r="A10155" s="42">
        <v>46267</v>
      </c>
      <c r="B10155">
        <v>16</v>
      </c>
      <c r="C10155" t="s">
        <v>964</v>
      </c>
      <c r="D10155" t="s">
        <v>965</v>
      </c>
      <c r="E10155">
        <v>43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 x14ac:dyDescent="0.25">
      <c r="A10156" s="42">
        <v>46266</v>
      </c>
      <c r="B10156">
        <v>14</v>
      </c>
      <c r="C10156" t="s">
        <v>972</v>
      </c>
      <c r="D10156" t="s">
        <v>965</v>
      </c>
      <c r="E10156">
        <v>3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 x14ac:dyDescent="0.25">
      <c r="A10157" s="42">
        <v>46273</v>
      </c>
      <c r="B10157">
        <v>14</v>
      </c>
      <c r="C10157" t="s">
        <v>966</v>
      </c>
      <c r="D10157" t="s">
        <v>963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 x14ac:dyDescent="0.25">
      <c r="A10158" s="42">
        <v>46269</v>
      </c>
      <c r="B10158">
        <v>10</v>
      </c>
      <c r="C10158" t="s">
        <v>978</v>
      </c>
      <c r="D10158" t="s">
        <v>980</v>
      </c>
      <c r="E10158">
        <v>3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25">
      <c r="A10159" s="42">
        <v>46268</v>
      </c>
      <c r="B10159">
        <v>9</v>
      </c>
      <c r="C10159" t="s">
        <v>958</v>
      </c>
      <c r="D10159" t="s">
        <v>981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25">
      <c r="A10160" s="42">
        <v>46266</v>
      </c>
      <c r="B10160">
        <v>8</v>
      </c>
      <c r="C10160" t="s">
        <v>962</v>
      </c>
      <c r="D10160" t="s">
        <v>970</v>
      </c>
      <c r="E10160">
        <v>1</v>
      </c>
      <c r="F10160">
        <v>0</v>
      </c>
      <c r="G10160">
        <v>0</v>
      </c>
      <c r="H10160">
        <v>0</v>
      </c>
      <c r="I10160">
        <v>0</v>
      </c>
      <c r="J10160">
        <v>0</v>
      </c>
    </row>
    <row r="10161" spans="1:10" x14ac:dyDescent="0.25">
      <c r="A10161" s="42">
        <v>46269</v>
      </c>
      <c r="B10161">
        <v>12</v>
      </c>
      <c r="C10161" t="s">
        <v>1098</v>
      </c>
      <c r="D10161" t="s">
        <v>982</v>
      </c>
      <c r="E10161">
        <v>68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25">
      <c r="A10162" s="42">
        <v>46274</v>
      </c>
      <c r="B10162">
        <v>13</v>
      </c>
      <c r="C10162" t="s">
        <v>962</v>
      </c>
      <c r="D10162" t="s">
        <v>959</v>
      </c>
      <c r="E10162">
        <v>55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 x14ac:dyDescent="0.25">
      <c r="A10163" s="42">
        <v>46267</v>
      </c>
      <c r="B10163">
        <v>11</v>
      </c>
      <c r="C10163" t="s">
        <v>1015</v>
      </c>
      <c r="D10163" t="s">
        <v>967</v>
      </c>
      <c r="E10163">
        <v>10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25">
      <c r="A10164" s="42">
        <v>46274</v>
      </c>
      <c r="B10164">
        <v>11</v>
      </c>
      <c r="C10164" t="s">
        <v>1528</v>
      </c>
      <c r="D10164" t="s">
        <v>973</v>
      </c>
      <c r="E10164">
        <v>41</v>
      </c>
      <c r="F10164">
        <v>0</v>
      </c>
      <c r="G10164">
        <v>0</v>
      </c>
      <c r="H10164">
        <v>0</v>
      </c>
      <c r="I10164">
        <v>0</v>
      </c>
      <c r="J10164">
        <v>0</v>
      </c>
    </row>
    <row r="10165" spans="1:10" x14ac:dyDescent="0.25">
      <c r="A10165" s="42">
        <v>46267</v>
      </c>
      <c r="B10165">
        <v>10</v>
      </c>
      <c r="C10165" t="s">
        <v>966</v>
      </c>
      <c r="D10165" t="s">
        <v>961</v>
      </c>
      <c r="E10165">
        <v>1</v>
      </c>
      <c r="F10165">
        <v>0</v>
      </c>
      <c r="G10165">
        <v>0</v>
      </c>
      <c r="H10165">
        <v>0</v>
      </c>
      <c r="I10165">
        <v>0</v>
      </c>
      <c r="J10165">
        <v>0</v>
      </c>
    </row>
    <row r="10166" spans="1:10" x14ac:dyDescent="0.25">
      <c r="A10166" s="42">
        <v>46273</v>
      </c>
      <c r="B10166">
        <v>10</v>
      </c>
      <c r="C10166" t="s">
        <v>964</v>
      </c>
      <c r="D10166" t="s">
        <v>977</v>
      </c>
      <c r="E10166">
        <v>12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25">
      <c r="A10167" s="42">
        <v>46268</v>
      </c>
      <c r="B10167">
        <v>14</v>
      </c>
      <c r="C10167" t="s">
        <v>958</v>
      </c>
      <c r="D10167" t="s">
        <v>971</v>
      </c>
      <c r="E10167">
        <v>2</v>
      </c>
      <c r="F10167">
        <v>0</v>
      </c>
      <c r="G10167">
        <v>0</v>
      </c>
      <c r="H10167">
        <v>0</v>
      </c>
      <c r="I10167">
        <v>0</v>
      </c>
      <c r="J10167">
        <v>0</v>
      </c>
    </row>
    <row r="10168" spans="1:10" x14ac:dyDescent="0.25">
      <c r="A10168" s="42">
        <v>46268</v>
      </c>
      <c r="B10168">
        <v>16</v>
      </c>
      <c r="C10168" t="s">
        <v>962</v>
      </c>
      <c r="D10168" t="s">
        <v>980</v>
      </c>
      <c r="E10168">
        <v>4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25">
      <c r="A10169" s="42">
        <v>46273</v>
      </c>
      <c r="B10169">
        <v>11</v>
      </c>
      <c r="C10169" t="s">
        <v>1098</v>
      </c>
      <c r="D10169" t="s">
        <v>970</v>
      </c>
      <c r="E10169">
        <v>3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25">
      <c r="A10170" s="42">
        <v>46275</v>
      </c>
      <c r="B10170">
        <v>12</v>
      </c>
      <c r="C10170" t="s">
        <v>962</v>
      </c>
      <c r="D10170" t="s">
        <v>977</v>
      </c>
      <c r="E10170">
        <v>204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 x14ac:dyDescent="0.25">
      <c r="A10171" s="42">
        <v>46273</v>
      </c>
      <c r="B10171">
        <v>14</v>
      </c>
      <c r="C10171" t="s">
        <v>964</v>
      </c>
      <c r="D10171" t="s">
        <v>973</v>
      </c>
      <c r="E10171">
        <v>605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 x14ac:dyDescent="0.25">
      <c r="A10172" s="42">
        <v>46266</v>
      </c>
      <c r="B10172">
        <v>10</v>
      </c>
      <c r="C10172" t="s">
        <v>1098</v>
      </c>
      <c r="D10172" t="s">
        <v>980</v>
      </c>
      <c r="E10172">
        <v>3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25">
      <c r="A10173" s="42">
        <v>46266</v>
      </c>
      <c r="B10173">
        <v>10</v>
      </c>
      <c r="C10173" t="s">
        <v>958</v>
      </c>
      <c r="D10173" t="s">
        <v>975</v>
      </c>
      <c r="E10173">
        <v>1</v>
      </c>
      <c r="F10173">
        <v>0</v>
      </c>
      <c r="G10173">
        <v>0</v>
      </c>
      <c r="H10173">
        <v>0</v>
      </c>
      <c r="I10173">
        <v>0</v>
      </c>
      <c r="J10173">
        <v>0</v>
      </c>
    </row>
    <row r="10174" spans="1:10" x14ac:dyDescent="0.25">
      <c r="A10174" s="42">
        <v>46276</v>
      </c>
      <c r="B10174">
        <v>11</v>
      </c>
      <c r="C10174" t="s">
        <v>958</v>
      </c>
      <c r="D10174" t="s">
        <v>959</v>
      </c>
      <c r="E10174">
        <v>186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 x14ac:dyDescent="0.25">
      <c r="A10175" s="42">
        <v>46276</v>
      </c>
      <c r="B10175">
        <v>12</v>
      </c>
      <c r="C10175" t="s">
        <v>958</v>
      </c>
      <c r="D10175" t="s">
        <v>973</v>
      </c>
      <c r="E10175">
        <v>495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 x14ac:dyDescent="0.25">
      <c r="A10176" s="42">
        <v>46268</v>
      </c>
      <c r="B10176">
        <v>8</v>
      </c>
      <c r="C10176" t="s">
        <v>986</v>
      </c>
      <c r="D10176" t="s">
        <v>965</v>
      </c>
      <c r="E10176">
        <v>8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 x14ac:dyDescent="0.25">
      <c r="A10177" s="42">
        <v>46267</v>
      </c>
      <c r="B10177">
        <v>11</v>
      </c>
      <c r="C10177" t="s">
        <v>958</v>
      </c>
      <c r="D10177" t="s">
        <v>973</v>
      </c>
      <c r="E10177">
        <v>237</v>
      </c>
      <c r="F10177">
        <v>0</v>
      </c>
      <c r="G10177">
        <v>0</v>
      </c>
      <c r="H10177">
        <v>0</v>
      </c>
      <c r="I10177">
        <v>0</v>
      </c>
      <c r="J10177">
        <v>0</v>
      </c>
    </row>
    <row r="10178" spans="1:10" x14ac:dyDescent="0.25">
      <c r="A10178" s="42">
        <v>46269</v>
      </c>
      <c r="B10178">
        <v>10</v>
      </c>
      <c r="C10178" t="s">
        <v>986</v>
      </c>
      <c r="D10178" t="s">
        <v>3</v>
      </c>
      <c r="E10178">
        <v>18</v>
      </c>
      <c r="F10178">
        <v>18</v>
      </c>
      <c r="G10178">
        <v>14</v>
      </c>
      <c r="H10178">
        <v>2</v>
      </c>
      <c r="I10178">
        <v>0</v>
      </c>
      <c r="J10178">
        <v>0</v>
      </c>
    </row>
    <row r="10179" spans="1:10" x14ac:dyDescent="0.25">
      <c r="A10179" s="42">
        <v>46268</v>
      </c>
      <c r="B10179">
        <v>8</v>
      </c>
      <c r="C10179" t="s">
        <v>1098</v>
      </c>
      <c r="D10179" t="s">
        <v>961</v>
      </c>
      <c r="E10179">
        <v>1</v>
      </c>
      <c r="F10179">
        <v>0</v>
      </c>
      <c r="G10179">
        <v>0</v>
      </c>
      <c r="H10179">
        <v>0</v>
      </c>
      <c r="I10179">
        <v>0</v>
      </c>
      <c r="J10179">
        <v>0</v>
      </c>
    </row>
    <row r="10180" spans="1:10" x14ac:dyDescent="0.25">
      <c r="A10180" s="42">
        <v>46273</v>
      </c>
      <c r="B10180">
        <v>12</v>
      </c>
      <c r="C10180" t="s">
        <v>986</v>
      </c>
      <c r="D10180" t="s">
        <v>963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 x14ac:dyDescent="0.25">
      <c r="A10181" s="42">
        <v>46275</v>
      </c>
      <c r="B10181">
        <v>10</v>
      </c>
      <c r="C10181" t="s">
        <v>968</v>
      </c>
      <c r="D10181" t="s">
        <v>959</v>
      </c>
      <c r="E10181">
        <v>54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 x14ac:dyDescent="0.25">
      <c r="A10182" s="42">
        <v>46266</v>
      </c>
      <c r="B10182">
        <v>14</v>
      </c>
      <c r="C10182" t="s">
        <v>986</v>
      </c>
      <c r="D10182" t="s">
        <v>970</v>
      </c>
      <c r="E10182">
        <v>32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 x14ac:dyDescent="0.25">
      <c r="A10183" s="42">
        <v>46273</v>
      </c>
      <c r="B10183">
        <v>14</v>
      </c>
      <c r="C10183" t="s">
        <v>998</v>
      </c>
      <c r="D10183" t="s">
        <v>982</v>
      </c>
      <c r="E10183">
        <v>5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 x14ac:dyDescent="0.25">
      <c r="A10184" s="42">
        <v>46266</v>
      </c>
      <c r="B10184">
        <v>13</v>
      </c>
      <c r="C10184" t="s">
        <v>1015</v>
      </c>
      <c r="D10184" t="s">
        <v>970</v>
      </c>
      <c r="E10184">
        <v>3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25">
      <c r="A10185" s="42">
        <v>46268</v>
      </c>
      <c r="B10185">
        <v>8</v>
      </c>
      <c r="C10185" t="s">
        <v>986</v>
      </c>
      <c r="D10185" t="s">
        <v>967</v>
      </c>
      <c r="E10185">
        <v>3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 x14ac:dyDescent="0.25">
      <c r="A10186" s="42">
        <v>46267</v>
      </c>
      <c r="B10186">
        <v>8</v>
      </c>
      <c r="C10186" t="s">
        <v>999</v>
      </c>
      <c r="D10186" t="s">
        <v>981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</row>
    <row r="10187" spans="1:10" x14ac:dyDescent="0.25">
      <c r="A10187" s="42">
        <v>46269</v>
      </c>
      <c r="B10187">
        <v>8</v>
      </c>
      <c r="C10187" t="s">
        <v>972</v>
      </c>
      <c r="D10187" t="s">
        <v>965</v>
      </c>
      <c r="E10187">
        <v>17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 x14ac:dyDescent="0.25">
      <c r="A10188" s="42">
        <v>46274</v>
      </c>
      <c r="B10188">
        <v>15</v>
      </c>
      <c r="C10188" t="s">
        <v>1528</v>
      </c>
      <c r="D10188" t="s">
        <v>640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</row>
    <row r="10189" spans="1:10" x14ac:dyDescent="0.25">
      <c r="A10189" s="42">
        <v>46276</v>
      </c>
      <c r="B10189">
        <v>12</v>
      </c>
      <c r="C10189" t="s">
        <v>972</v>
      </c>
      <c r="D10189" t="s">
        <v>967</v>
      </c>
      <c r="E10189">
        <v>9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25">
      <c r="A10190" s="42">
        <v>46275</v>
      </c>
      <c r="B10190">
        <v>16</v>
      </c>
      <c r="C10190" t="s">
        <v>960</v>
      </c>
      <c r="D10190" t="s">
        <v>973</v>
      </c>
      <c r="E10190">
        <v>91</v>
      </c>
      <c r="F10190">
        <v>0</v>
      </c>
      <c r="G10190">
        <v>0</v>
      </c>
      <c r="H10190">
        <v>0</v>
      </c>
      <c r="I10190">
        <v>0</v>
      </c>
      <c r="J10190">
        <v>0</v>
      </c>
    </row>
    <row r="10191" spans="1:10" x14ac:dyDescent="0.25">
      <c r="A10191" s="42">
        <v>46274</v>
      </c>
      <c r="B10191">
        <v>11</v>
      </c>
      <c r="C10191" t="s">
        <v>972</v>
      </c>
      <c r="D10191" t="s">
        <v>970</v>
      </c>
      <c r="E10191">
        <v>14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25">
      <c r="A10192" s="42">
        <v>46266</v>
      </c>
      <c r="B10192">
        <v>11</v>
      </c>
      <c r="C10192" t="s">
        <v>962</v>
      </c>
      <c r="D10192" t="s">
        <v>976</v>
      </c>
      <c r="E10192">
        <v>413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25">
      <c r="A10193" s="42">
        <v>46267</v>
      </c>
      <c r="B10193">
        <v>9</v>
      </c>
      <c r="C10193" t="s">
        <v>1085</v>
      </c>
      <c r="D10193" t="s">
        <v>3</v>
      </c>
      <c r="E10193">
        <v>17</v>
      </c>
      <c r="F10193">
        <v>17</v>
      </c>
      <c r="G10193">
        <v>12</v>
      </c>
      <c r="H10193">
        <v>2</v>
      </c>
      <c r="I10193">
        <v>0</v>
      </c>
      <c r="J10193">
        <v>0</v>
      </c>
    </row>
    <row r="10194" spans="1:10" x14ac:dyDescent="0.25">
      <c r="A10194" s="42">
        <v>46267</v>
      </c>
      <c r="B10194">
        <v>10</v>
      </c>
      <c r="C10194" t="s">
        <v>958</v>
      </c>
      <c r="D10194" t="s">
        <v>970</v>
      </c>
      <c r="E10194">
        <v>7</v>
      </c>
      <c r="F10194">
        <v>0</v>
      </c>
      <c r="G10194">
        <v>0</v>
      </c>
      <c r="H10194">
        <v>0</v>
      </c>
      <c r="I10194">
        <v>0</v>
      </c>
      <c r="J10194">
        <v>0</v>
      </c>
    </row>
    <row r="10195" spans="1:10" x14ac:dyDescent="0.25">
      <c r="A10195" s="42">
        <v>46269</v>
      </c>
      <c r="B10195">
        <v>9</v>
      </c>
      <c r="C10195" t="s">
        <v>966</v>
      </c>
      <c r="D10195" t="s">
        <v>3</v>
      </c>
      <c r="E10195">
        <v>24</v>
      </c>
      <c r="F10195">
        <v>24</v>
      </c>
      <c r="G10195">
        <v>20</v>
      </c>
      <c r="H10195">
        <v>2</v>
      </c>
      <c r="I10195">
        <v>0</v>
      </c>
      <c r="J10195">
        <v>0</v>
      </c>
    </row>
    <row r="10196" spans="1:10" x14ac:dyDescent="0.25">
      <c r="A10196" s="42">
        <v>46267</v>
      </c>
      <c r="B10196">
        <v>9</v>
      </c>
      <c r="C10196" t="s">
        <v>964</v>
      </c>
      <c r="D10196" t="s">
        <v>3</v>
      </c>
      <c r="E10196">
        <v>21</v>
      </c>
      <c r="F10196">
        <v>21</v>
      </c>
      <c r="G10196">
        <v>14</v>
      </c>
      <c r="H10196">
        <v>6</v>
      </c>
      <c r="I10196">
        <v>0</v>
      </c>
      <c r="J10196">
        <v>0</v>
      </c>
    </row>
    <row r="10197" spans="1:10" x14ac:dyDescent="0.25">
      <c r="A10197" s="42">
        <v>46269</v>
      </c>
      <c r="B10197">
        <v>16</v>
      </c>
      <c r="C10197" t="s">
        <v>998</v>
      </c>
      <c r="D10197" t="s">
        <v>973</v>
      </c>
      <c r="E10197">
        <v>3</v>
      </c>
      <c r="F10197">
        <v>0</v>
      </c>
      <c r="G10197">
        <v>0</v>
      </c>
      <c r="H10197">
        <v>0</v>
      </c>
      <c r="I10197">
        <v>0</v>
      </c>
      <c r="J10197">
        <v>0</v>
      </c>
    </row>
    <row r="10198" spans="1:10" x14ac:dyDescent="0.25">
      <c r="A10198" s="42">
        <v>46274</v>
      </c>
      <c r="B10198">
        <v>14</v>
      </c>
      <c r="C10198" t="s">
        <v>966</v>
      </c>
      <c r="D10198" t="s">
        <v>959</v>
      </c>
      <c r="E10198">
        <v>127</v>
      </c>
      <c r="F10198">
        <v>0</v>
      </c>
      <c r="G10198">
        <v>0</v>
      </c>
      <c r="H10198">
        <v>0</v>
      </c>
      <c r="I10198">
        <v>0</v>
      </c>
      <c r="J10198">
        <v>0</v>
      </c>
    </row>
    <row r="10199" spans="1:10" x14ac:dyDescent="0.25">
      <c r="A10199" s="42">
        <v>46268</v>
      </c>
      <c r="B10199">
        <v>14</v>
      </c>
      <c r="C10199" t="s">
        <v>966</v>
      </c>
      <c r="D10199" t="s">
        <v>976</v>
      </c>
      <c r="E10199">
        <v>1267</v>
      </c>
      <c r="F10199">
        <v>0</v>
      </c>
      <c r="G10199">
        <v>0</v>
      </c>
      <c r="H10199">
        <v>0</v>
      </c>
      <c r="I10199">
        <v>0</v>
      </c>
      <c r="J10199">
        <v>0</v>
      </c>
    </row>
    <row r="10200" spans="1:10" x14ac:dyDescent="0.25">
      <c r="A10200" s="42">
        <v>46268</v>
      </c>
      <c r="B10200">
        <v>10</v>
      </c>
      <c r="C10200" t="s">
        <v>966</v>
      </c>
      <c r="D10200" t="s">
        <v>977</v>
      </c>
      <c r="E10200">
        <v>2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25">
      <c r="A10201" s="42">
        <v>46274</v>
      </c>
      <c r="B10201">
        <v>15</v>
      </c>
      <c r="C10201" t="s">
        <v>978</v>
      </c>
      <c r="D10201" t="s">
        <v>971</v>
      </c>
      <c r="E10201">
        <v>2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 x14ac:dyDescent="0.25">
      <c r="A10202" s="42">
        <v>46276</v>
      </c>
      <c r="B10202">
        <v>8</v>
      </c>
      <c r="C10202" t="s">
        <v>1098</v>
      </c>
      <c r="D10202" t="s">
        <v>975</v>
      </c>
      <c r="E10202">
        <v>3</v>
      </c>
      <c r="F10202">
        <v>0</v>
      </c>
      <c r="G10202">
        <v>0</v>
      </c>
      <c r="H10202">
        <v>0</v>
      </c>
      <c r="I10202">
        <v>0</v>
      </c>
      <c r="J10202">
        <v>0</v>
      </c>
    </row>
    <row r="10203" spans="1:10" x14ac:dyDescent="0.25">
      <c r="A10203" s="42">
        <v>46269</v>
      </c>
      <c r="B10203">
        <v>13</v>
      </c>
      <c r="C10203" t="s">
        <v>972</v>
      </c>
      <c r="D10203" t="s">
        <v>982</v>
      </c>
      <c r="E10203">
        <v>46</v>
      </c>
      <c r="F10203">
        <v>0</v>
      </c>
      <c r="G10203">
        <v>0</v>
      </c>
      <c r="H10203">
        <v>0</v>
      </c>
      <c r="I10203">
        <v>0</v>
      </c>
      <c r="J10203">
        <v>0</v>
      </c>
    </row>
    <row r="10204" spans="1:10" x14ac:dyDescent="0.25">
      <c r="A10204" s="42">
        <v>46266</v>
      </c>
      <c r="B10204">
        <v>10</v>
      </c>
      <c r="C10204" t="s">
        <v>1001</v>
      </c>
      <c r="D10204" t="s">
        <v>959</v>
      </c>
      <c r="E10204">
        <v>29</v>
      </c>
      <c r="F10204">
        <v>0</v>
      </c>
      <c r="G10204">
        <v>0</v>
      </c>
      <c r="H10204">
        <v>0</v>
      </c>
      <c r="I10204">
        <v>0</v>
      </c>
      <c r="J10204">
        <v>0</v>
      </c>
    </row>
    <row r="10205" spans="1:10" x14ac:dyDescent="0.25">
      <c r="A10205" s="42">
        <v>46269</v>
      </c>
      <c r="B10205">
        <v>16</v>
      </c>
      <c r="C10205" t="s">
        <v>986</v>
      </c>
      <c r="D10205" t="s">
        <v>980</v>
      </c>
      <c r="E10205">
        <v>5</v>
      </c>
      <c r="F10205">
        <v>0</v>
      </c>
      <c r="G10205">
        <v>0</v>
      </c>
      <c r="H10205">
        <v>0</v>
      </c>
      <c r="I10205">
        <v>0</v>
      </c>
      <c r="J10205">
        <v>0</v>
      </c>
    </row>
    <row r="10206" spans="1:10" x14ac:dyDescent="0.25">
      <c r="A10206" s="42">
        <v>46274</v>
      </c>
      <c r="B10206">
        <v>10</v>
      </c>
      <c r="C10206" t="s">
        <v>986</v>
      </c>
      <c r="D10206" t="s">
        <v>3</v>
      </c>
      <c r="E10206">
        <v>26</v>
      </c>
      <c r="F10206">
        <v>26</v>
      </c>
      <c r="G10206">
        <v>16</v>
      </c>
      <c r="H10206">
        <v>4</v>
      </c>
      <c r="I10206">
        <v>0</v>
      </c>
      <c r="J10206">
        <v>0</v>
      </c>
    </row>
    <row r="10207" spans="1:10" x14ac:dyDescent="0.25">
      <c r="A10207" s="42">
        <v>46274</v>
      </c>
      <c r="B10207">
        <v>9</v>
      </c>
      <c r="C10207" t="s">
        <v>960</v>
      </c>
      <c r="D10207" t="s">
        <v>959</v>
      </c>
      <c r="E10207">
        <v>66</v>
      </c>
      <c r="F10207">
        <v>0</v>
      </c>
      <c r="G10207">
        <v>0</v>
      </c>
      <c r="H10207">
        <v>0</v>
      </c>
      <c r="I10207">
        <v>0</v>
      </c>
      <c r="J10207">
        <v>0</v>
      </c>
    </row>
    <row r="10208" spans="1:10" x14ac:dyDescent="0.25">
      <c r="A10208" s="42">
        <v>46274</v>
      </c>
      <c r="B10208">
        <v>15</v>
      </c>
      <c r="C10208" t="s">
        <v>986</v>
      </c>
      <c r="D10208" t="s">
        <v>973</v>
      </c>
      <c r="E10208">
        <v>159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25">
      <c r="A10209" s="42">
        <v>46267</v>
      </c>
      <c r="B10209">
        <v>16</v>
      </c>
      <c r="C10209" t="s">
        <v>984</v>
      </c>
      <c r="D10209" t="s">
        <v>959</v>
      </c>
      <c r="E10209">
        <v>47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 x14ac:dyDescent="0.25">
      <c r="A10210" s="42">
        <v>46276</v>
      </c>
      <c r="B10210">
        <v>8</v>
      </c>
      <c r="C10210" t="s">
        <v>960</v>
      </c>
      <c r="D10210" t="s">
        <v>963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</row>
    <row r="10211" spans="1:10" x14ac:dyDescent="0.25">
      <c r="A10211" s="42">
        <v>46276</v>
      </c>
      <c r="B10211">
        <v>10</v>
      </c>
      <c r="C10211" t="s">
        <v>1528</v>
      </c>
      <c r="D10211" t="s">
        <v>982</v>
      </c>
      <c r="E10211">
        <v>189</v>
      </c>
      <c r="F10211">
        <v>0</v>
      </c>
      <c r="G10211">
        <v>0</v>
      </c>
      <c r="H10211">
        <v>0</v>
      </c>
      <c r="I10211">
        <v>0</v>
      </c>
      <c r="J10211">
        <v>0</v>
      </c>
    </row>
    <row r="10212" spans="1:10" x14ac:dyDescent="0.25">
      <c r="A10212" s="42">
        <v>46275</v>
      </c>
      <c r="B10212">
        <v>12</v>
      </c>
      <c r="C10212" t="s">
        <v>960</v>
      </c>
      <c r="D10212" t="s">
        <v>961</v>
      </c>
      <c r="E10212">
        <v>3</v>
      </c>
      <c r="F10212">
        <v>0</v>
      </c>
      <c r="G10212">
        <v>0</v>
      </c>
      <c r="H10212">
        <v>0</v>
      </c>
      <c r="I10212">
        <v>0</v>
      </c>
      <c r="J10212">
        <v>0</v>
      </c>
    </row>
    <row r="10213" spans="1:10" x14ac:dyDescent="0.25">
      <c r="A10213" s="42">
        <v>46274</v>
      </c>
      <c r="B10213">
        <v>9</v>
      </c>
      <c r="C10213" t="s">
        <v>978</v>
      </c>
      <c r="D10213" t="s">
        <v>976</v>
      </c>
      <c r="E10213">
        <v>766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 x14ac:dyDescent="0.25">
      <c r="A10214" s="42">
        <v>46268</v>
      </c>
      <c r="B10214">
        <v>9</v>
      </c>
      <c r="C10214" t="s">
        <v>962</v>
      </c>
      <c r="D10214" t="s">
        <v>959</v>
      </c>
      <c r="E10214">
        <v>58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 x14ac:dyDescent="0.25">
      <c r="A10215" s="42">
        <v>46268</v>
      </c>
      <c r="B10215">
        <v>14</v>
      </c>
      <c r="C10215" t="s">
        <v>986</v>
      </c>
      <c r="D10215" t="s">
        <v>970</v>
      </c>
      <c r="E10215">
        <v>10</v>
      </c>
      <c r="F10215">
        <v>0</v>
      </c>
      <c r="G10215">
        <v>0</v>
      </c>
      <c r="H10215">
        <v>0</v>
      </c>
      <c r="I10215">
        <v>0</v>
      </c>
      <c r="J10215">
        <v>0</v>
      </c>
    </row>
    <row r="10216" spans="1:10" x14ac:dyDescent="0.25">
      <c r="A10216" s="42">
        <v>46267</v>
      </c>
      <c r="B10216">
        <v>16</v>
      </c>
      <c r="C10216" t="s">
        <v>1098</v>
      </c>
      <c r="D10216" t="s">
        <v>963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</row>
    <row r="10217" spans="1:10" x14ac:dyDescent="0.25">
      <c r="A10217" s="42">
        <v>46268</v>
      </c>
      <c r="B10217">
        <v>9</v>
      </c>
      <c r="C10217" t="s">
        <v>1085</v>
      </c>
      <c r="D10217" t="s">
        <v>3</v>
      </c>
      <c r="E10217">
        <v>30</v>
      </c>
      <c r="F10217">
        <v>30</v>
      </c>
      <c r="G10217">
        <v>18</v>
      </c>
      <c r="H10217">
        <v>8</v>
      </c>
      <c r="I10217">
        <v>1</v>
      </c>
      <c r="J10217">
        <v>0</v>
      </c>
    </row>
    <row r="10218" spans="1:10" x14ac:dyDescent="0.25">
      <c r="A10218" s="42">
        <v>46269</v>
      </c>
      <c r="B10218">
        <v>11</v>
      </c>
      <c r="C10218" t="s">
        <v>998</v>
      </c>
      <c r="D10218" t="s">
        <v>977</v>
      </c>
      <c r="E10218">
        <v>1</v>
      </c>
      <c r="F10218">
        <v>0</v>
      </c>
      <c r="G10218">
        <v>0</v>
      </c>
      <c r="H10218">
        <v>0</v>
      </c>
      <c r="I10218">
        <v>0</v>
      </c>
      <c r="J10218">
        <v>0</v>
      </c>
    </row>
    <row r="10219" spans="1:10" x14ac:dyDescent="0.25">
      <c r="A10219" s="42">
        <v>46267</v>
      </c>
      <c r="B10219">
        <v>10</v>
      </c>
      <c r="C10219" t="s">
        <v>958</v>
      </c>
      <c r="D10219" t="s">
        <v>963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 x14ac:dyDescent="0.25">
      <c r="A10220" s="42">
        <v>46269</v>
      </c>
      <c r="B10220">
        <v>9</v>
      </c>
      <c r="C10220" t="s">
        <v>998</v>
      </c>
      <c r="D10220" t="s">
        <v>965</v>
      </c>
      <c r="E10220">
        <v>4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 x14ac:dyDescent="0.25">
      <c r="A10221" s="42">
        <v>46268</v>
      </c>
      <c r="B10221">
        <v>9</v>
      </c>
      <c r="C10221" t="s">
        <v>978</v>
      </c>
      <c r="D10221" t="s">
        <v>980</v>
      </c>
      <c r="E10221">
        <v>3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 x14ac:dyDescent="0.25">
      <c r="A10222" s="42">
        <v>46273</v>
      </c>
      <c r="B10222">
        <v>15</v>
      </c>
      <c r="C10222" t="s">
        <v>958</v>
      </c>
      <c r="D10222" t="s">
        <v>980</v>
      </c>
      <c r="E10222">
        <v>4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 x14ac:dyDescent="0.25">
      <c r="A10223" s="42">
        <v>46275</v>
      </c>
      <c r="B10223">
        <v>14</v>
      </c>
      <c r="C10223" t="s">
        <v>962</v>
      </c>
      <c r="D10223" t="s">
        <v>3</v>
      </c>
      <c r="E10223">
        <v>37</v>
      </c>
      <c r="F10223">
        <v>37</v>
      </c>
      <c r="G10223">
        <v>28</v>
      </c>
      <c r="H10223">
        <v>4</v>
      </c>
      <c r="I10223">
        <v>1</v>
      </c>
      <c r="J10223">
        <v>0</v>
      </c>
    </row>
    <row r="10224" spans="1:10" x14ac:dyDescent="0.25">
      <c r="A10224" s="42">
        <v>46269</v>
      </c>
      <c r="B10224">
        <v>15</v>
      </c>
      <c r="C10224" t="s">
        <v>986</v>
      </c>
      <c r="D10224" t="s">
        <v>961</v>
      </c>
      <c r="E10224">
        <v>1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25">
      <c r="A10225" s="42">
        <v>46274</v>
      </c>
      <c r="B10225">
        <v>11</v>
      </c>
      <c r="C10225" t="s">
        <v>1015</v>
      </c>
      <c r="D10225" t="s">
        <v>963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</row>
    <row r="10226" spans="1:10" x14ac:dyDescent="0.25">
      <c r="A10226" s="42">
        <v>46268</v>
      </c>
      <c r="B10226">
        <v>14</v>
      </c>
      <c r="C10226" t="s">
        <v>962</v>
      </c>
      <c r="D10226" t="s">
        <v>982</v>
      </c>
      <c r="E10226">
        <v>298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 x14ac:dyDescent="0.25">
      <c r="A10227" s="42">
        <v>46274</v>
      </c>
      <c r="B10227">
        <v>9</v>
      </c>
      <c r="C10227" t="s">
        <v>964</v>
      </c>
      <c r="D10227" t="s">
        <v>973</v>
      </c>
      <c r="E10227">
        <v>344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 x14ac:dyDescent="0.25">
      <c r="A10228" s="42">
        <v>46275</v>
      </c>
      <c r="B10228">
        <v>14</v>
      </c>
      <c r="C10228" t="s">
        <v>1098</v>
      </c>
      <c r="D10228" t="s">
        <v>976</v>
      </c>
      <c r="E10228">
        <v>258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 x14ac:dyDescent="0.25">
      <c r="A10229" s="42">
        <v>46273</v>
      </c>
      <c r="B10229">
        <v>9</v>
      </c>
      <c r="C10229" t="s">
        <v>964</v>
      </c>
      <c r="D10229" t="s">
        <v>980</v>
      </c>
      <c r="E10229">
        <v>4</v>
      </c>
      <c r="F10229">
        <v>0</v>
      </c>
      <c r="G10229">
        <v>0</v>
      </c>
      <c r="H10229">
        <v>0</v>
      </c>
      <c r="I10229">
        <v>0</v>
      </c>
      <c r="J10229">
        <v>0</v>
      </c>
    </row>
    <row r="10230" spans="1:10" x14ac:dyDescent="0.25">
      <c r="A10230" s="42">
        <v>46268</v>
      </c>
      <c r="B10230">
        <v>12</v>
      </c>
      <c r="C10230" t="s">
        <v>986</v>
      </c>
      <c r="D10230" t="s">
        <v>963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25">
      <c r="A10231" s="42">
        <v>46274</v>
      </c>
      <c r="B10231">
        <v>11</v>
      </c>
      <c r="C10231" t="s">
        <v>972</v>
      </c>
      <c r="D10231" t="s">
        <v>971</v>
      </c>
      <c r="E10231">
        <v>2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 x14ac:dyDescent="0.25">
      <c r="A10232" s="42">
        <v>46273</v>
      </c>
      <c r="B10232">
        <v>9</v>
      </c>
      <c r="C10232" t="s">
        <v>966</v>
      </c>
      <c r="D10232" t="s">
        <v>973</v>
      </c>
      <c r="E10232">
        <v>265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 x14ac:dyDescent="0.25">
      <c r="A10233" s="42">
        <v>46268</v>
      </c>
      <c r="B10233">
        <v>14</v>
      </c>
      <c r="C10233" t="s">
        <v>978</v>
      </c>
      <c r="D10233" t="s">
        <v>979</v>
      </c>
      <c r="E10233">
        <v>1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 x14ac:dyDescent="0.25">
      <c r="A10234" s="42">
        <v>46275</v>
      </c>
      <c r="B10234">
        <v>10</v>
      </c>
      <c r="C10234" t="s">
        <v>964</v>
      </c>
      <c r="D10234" t="s">
        <v>967</v>
      </c>
      <c r="E10234">
        <v>280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25">
      <c r="A10235" s="42">
        <v>46266</v>
      </c>
      <c r="B10235">
        <v>15</v>
      </c>
      <c r="C10235" t="s">
        <v>964</v>
      </c>
      <c r="D10235" t="s">
        <v>970</v>
      </c>
      <c r="E10235">
        <v>15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 x14ac:dyDescent="0.25">
      <c r="A10236" s="42">
        <v>46276</v>
      </c>
      <c r="B10236">
        <v>12</v>
      </c>
      <c r="C10236" t="s">
        <v>964</v>
      </c>
      <c r="D10236" t="s">
        <v>967</v>
      </c>
      <c r="E10236">
        <v>605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 x14ac:dyDescent="0.25">
      <c r="A10237" s="42">
        <v>46267</v>
      </c>
      <c r="B10237">
        <v>13</v>
      </c>
      <c r="C10237" t="s">
        <v>978</v>
      </c>
      <c r="D10237" t="s">
        <v>640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</row>
    <row r="10238" spans="1:10" x14ac:dyDescent="0.25">
      <c r="A10238" s="42">
        <v>46275</v>
      </c>
      <c r="B10238">
        <v>15</v>
      </c>
      <c r="C10238" t="s">
        <v>986</v>
      </c>
      <c r="D10238" t="s">
        <v>982</v>
      </c>
      <c r="E10238">
        <v>305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 x14ac:dyDescent="0.25">
      <c r="A10239" s="42">
        <v>46275</v>
      </c>
      <c r="B10239">
        <v>10</v>
      </c>
      <c r="C10239" t="s">
        <v>962</v>
      </c>
      <c r="D10239" t="s">
        <v>976</v>
      </c>
      <c r="E10239">
        <v>552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 x14ac:dyDescent="0.25">
      <c r="A10240" s="42">
        <v>46267</v>
      </c>
      <c r="B10240">
        <v>10</v>
      </c>
      <c r="C10240" t="s">
        <v>964</v>
      </c>
      <c r="D10240" t="s">
        <v>976</v>
      </c>
      <c r="E10240">
        <v>1897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25">
      <c r="A10241" s="42">
        <v>46275</v>
      </c>
      <c r="B10241">
        <v>10</v>
      </c>
      <c r="C10241" t="s">
        <v>962</v>
      </c>
      <c r="D10241" t="s">
        <v>973</v>
      </c>
      <c r="E10241">
        <v>262</v>
      </c>
      <c r="F10241">
        <v>0</v>
      </c>
      <c r="G10241">
        <v>0</v>
      </c>
      <c r="H10241">
        <v>0</v>
      </c>
      <c r="I10241">
        <v>0</v>
      </c>
      <c r="J10241">
        <v>0</v>
      </c>
    </row>
    <row r="10242" spans="1:10" x14ac:dyDescent="0.25">
      <c r="A10242" s="42">
        <v>46267</v>
      </c>
      <c r="B10242">
        <v>15</v>
      </c>
      <c r="C10242" t="s">
        <v>998</v>
      </c>
      <c r="D10242" t="s">
        <v>971</v>
      </c>
      <c r="E10242">
        <v>1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 x14ac:dyDescent="0.25">
      <c r="A10243" s="42">
        <v>46274</v>
      </c>
      <c r="B10243">
        <v>15</v>
      </c>
      <c r="C10243" t="s">
        <v>964</v>
      </c>
      <c r="D10243" t="s">
        <v>963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</row>
    <row r="10244" spans="1:10" x14ac:dyDescent="0.25">
      <c r="A10244" s="42">
        <v>46274</v>
      </c>
      <c r="B10244">
        <v>8</v>
      </c>
      <c r="C10244" t="s">
        <v>978</v>
      </c>
      <c r="D10244" t="s">
        <v>973</v>
      </c>
      <c r="E10244">
        <v>14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 x14ac:dyDescent="0.25">
      <c r="A10245" s="42">
        <v>46274</v>
      </c>
      <c r="B10245">
        <v>12</v>
      </c>
      <c r="C10245" t="s">
        <v>986</v>
      </c>
      <c r="D10245" t="s">
        <v>959</v>
      </c>
      <c r="E10245">
        <v>36</v>
      </c>
      <c r="F10245">
        <v>0</v>
      </c>
      <c r="G10245">
        <v>0</v>
      </c>
      <c r="H10245">
        <v>0</v>
      </c>
      <c r="I10245">
        <v>0</v>
      </c>
      <c r="J10245">
        <v>0</v>
      </c>
    </row>
    <row r="10246" spans="1:10" x14ac:dyDescent="0.25">
      <c r="A10246" s="42">
        <v>46267</v>
      </c>
      <c r="B10246">
        <v>12</v>
      </c>
      <c r="C10246" t="s">
        <v>1001</v>
      </c>
      <c r="D10246" t="s">
        <v>965</v>
      </c>
      <c r="E10246">
        <v>4</v>
      </c>
      <c r="F10246">
        <v>0</v>
      </c>
      <c r="G10246">
        <v>0</v>
      </c>
      <c r="H10246">
        <v>0</v>
      </c>
      <c r="I10246">
        <v>0</v>
      </c>
      <c r="J10246">
        <v>0</v>
      </c>
    </row>
    <row r="10247" spans="1:10" x14ac:dyDescent="0.25">
      <c r="A10247" s="42">
        <v>46269</v>
      </c>
      <c r="B10247">
        <v>14</v>
      </c>
      <c r="C10247" t="s">
        <v>962</v>
      </c>
      <c r="D10247" t="s">
        <v>975</v>
      </c>
      <c r="E10247">
        <v>2</v>
      </c>
      <c r="F10247">
        <v>0</v>
      </c>
      <c r="G10247">
        <v>0</v>
      </c>
      <c r="H10247">
        <v>0</v>
      </c>
      <c r="I10247">
        <v>0</v>
      </c>
      <c r="J10247">
        <v>0</v>
      </c>
    </row>
    <row r="10248" spans="1:10" x14ac:dyDescent="0.25">
      <c r="A10248" s="42">
        <v>46266</v>
      </c>
      <c r="B10248">
        <v>15</v>
      </c>
      <c r="C10248" t="s">
        <v>998</v>
      </c>
      <c r="D10248" t="s">
        <v>982</v>
      </c>
      <c r="E10248">
        <v>2</v>
      </c>
      <c r="F10248">
        <v>0</v>
      </c>
      <c r="G10248">
        <v>0</v>
      </c>
      <c r="H10248">
        <v>0</v>
      </c>
      <c r="I10248">
        <v>0</v>
      </c>
      <c r="J10248">
        <v>0</v>
      </c>
    </row>
    <row r="10249" spans="1:10" x14ac:dyDescent="0.25">
      <c r="A10249" s="42">
        <v>46274</v>
      </c>
      <c r="B10249">
        <v>11</v>
      </c>
      <c r="C10249" t="s">
        <v>1528</v>
      </c>
      <c r="D10249" t="s">
        <v>965</v>
      </c>
      <c r="E10249">
        <v>8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 x14ac:dyDescent="0.25">
      <c r="A10250" s="42">
        <v>46274</v>
      </c>
      <c r="B10250">
        <v>10</v>
      </c>
      <c r="C10250" t="s">
        <v>958</v>
      </c>
      <c r="D10250" t="s">
        <v>970</v>
      </c>
      <c r="E10250">
        <v>11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25">
      <c r="A10251" s="42">
        <v>46269</v>
      </c>
      <c r="B10251">
        <v>15</v>
      </c>
      <c r="C10251" t="s">
        <v>978</v>
      </c>
      <c r="D10251" t="s">
        <v>980</v>
      </c>
      <c r="E10251">
        <v>32</v>
      </c>
      <c r="F10251">
        <v>0</v>
      </c>
      <c r="G10251">
        <v>0</v>
      </c>
      <c r="H10251">
        <v>0</v>
      </c>
      <c r="I10251">
        <v>0</v>
      </c>
      <c r="J10251">
        <v>0</v>
      </c>
    </row>
    <row r="10252" spans="1:10" x14ac:dyDescent="0.25">
      <c r="A10252" s="42">
        <v>46266</v>
      </c>
      <c r="B10252">
        <v>14</v>
      </c>
      <c r="C10252" t="s">
        <v>999</v>
      </c>
      <c r="D10252" t="s">
        <v>3</v>
      </c>
      <c r="E10252">
        <v>10</v>
      </c>
      <c r="F10252">
        <v>10</v>
      </c>
      <c r="G10252">
        <v>7</v>
      </c>
      <c r="H10252">
        <v>0</v>
      </c>
      <c r="I10252">
        <v>0</v>
      </c>
      <c r="J10252">
        <v>0</v>
      </c>
    </row>
    <row r="10253" spans="1:10" x14ac:dyDescent="0.25">
      <c r="A10253" s="42">
        <v>46276</v>
      </c>
      <c r="B10253">
        <v>9</v>
      </c>
      <c r="C10253" t="s">
        <v>958</v>
      </c>
      <c r="D10253" t="s">
        <v>981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25">
      <c r="A10254" s="42">
        <v>46274</v>
      </c>
      <c r="B10254">
        <v>12</v>
      </c>
      <c r="C10254" t="s">
        <v>966</v>
      </c>
      <c r="D10254" t="s">
        <v>640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</row>
    <row r="10255" spans="1:10" x14ac:dyDescent="0.25">
      <c r="A10255" s="42">
        <v>46269</v>
      </c>
      <c r="B10255">
        <v>8</v>
      </c>
      <c r="C10255" t="s">
        <v>1098</v>
      </c>
      <c r="D10255" t="s">
        <v>959</v>
      </c>
      <c r="E10255">
        <v>30</v>
      </c>
      <c r="F10255">
        <v>0</v>
      </c>
      <c r="G10255">
        <v>0</v>
      </c>
      <c r="H10255">
        <v>0</v>
      </c>
      <c r="I10255">
        <v>0</v>
      </c>
      <c r="J10255">
        <v>0</v>
      </c>
    </row>
    <row r="10256" spans="1:10" x14ac:dyDescent="0.25">
      <c r="A10256" s="42">
        <v>46266</v>
      </c>
      <c r="B10256">
        <v>16</v>
      </c>
      <c r="C10256" t="s">
        <v>986</v>
      </c>
      <c r="D10256" t="s">
        <v>983</v>
      </c>
      <c r="E10256">
        <v>1</v>
      </c>
      <c r="F10256">
        <v>1</v>
      </c>
      <c r="G10256">
        <v>0</v>
      </c>
      <c r="H10256">
        <v>0</v>
      </c>
      <c r="I10256">
        <v>0</v>
      </c>
      <c r="J10256">
        <v>0</v>
      </c>
    </row>
    <row r="10257" spans="1:10" x14ac:dyDescent="0.25">
      <c r="A10257" s="42">
        <v>46274</v>
      </c>
      <c r="B10257">
        <v>12</v>
      </c>
      <c r="C10257" t="s">
        <v>972</v>
      </c>
      <c r="D10257" t="s">
        <v>965</v>
      </c>
      <c r="E10257">
        <v>12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 x14ac:dyDescent="0.25">
      <c r="A10258" s="42">
        <v>46269</v>
      </c>
      <c r="B10258">
        <v>8</v>
      </c>
      <c r="C10258" t="s">
        <v>958</v>
      </c>
      <c r="D10258" t="s">
        <v>967</v>
      </c>
      <c r="E10258">
        <v>328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 x14ac:dyDescent="0.25">
      <c r="A10259" s="42">
        <v>46267</v>
      </c>
      <c r="B10259">
        <v>15</v>
      </c>
      <c r="C10259" t="s">
        <v>978</v>
      </c>
      <c r="D10259" t="s">
        <v>959</v>
      </c>
      <c r="E10259">
        <v>56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25">
      <c r="A10260" s="42">
        <v>46275</v>
      </c>
      <c r="B10260">
        <v>14</v>
      </c>
      <c r="C10260" t="s">
        <v>972</v>
      </c>
      <c r="D10260" t="s">
        <v>971</v>
      </c>
      <c r="E10260">
        <v>4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25">
      <c r="A10261" s="42">
        <v>46274</v>
      </c>
      <c r="B10261">
        <v>9</v>
      </c>
      <c r="C10261" t="s">
        <v>1015</v>
      </c>
      <c r="D10261" t="s">
        <v>981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 x14ac:dyDescent="0.25">
      <c r="A10262" s="42">
        <v>46267</v>
      </c>
      <c r="B10262">
        <v>10</v>
      </c>
      <c r="C10262" t="s">
        <v>978</v>
      </c>
      <c r="D10262" t="s">
        <v>3</v>
      </c>
      <c r="E10262">
        <v>24</v>
      </c>
      <c r="F10262">
        <v>24</v>
      </c>
      <c r="G10262">
        <v>20</v>
      </c>
      <c r="H10262">
        <v>0</v>
      </c>
      <c r="I10262">
        <v>0</v>
      </c>
      <c r="J10262">
        <v>0</v>
      </c>
    </row>
    <row r="10263" spans="1:10" x14ac:dyDescent="0.25">
      <c r="A10263" s="42">
        <v>46274</v>
      </c>
      <c r="B10263">
        <v>9</v>
      </c>
      <c r="C10263" t="s">
        <v>986</v>
      </c>
      <c r="D10263" t="s">
        <v>971</v>
      </c>
      <c r="E10263">
        <v>1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25">
      <c r="A10264" s="42">
        <v>46266</v>
      </c>
      <c r="B10264">
        <v>9</v>
      </c>
      <c r="C10264" t="s">
        <v>999</v>
      </c>
      <c r="D10264" t="s">
        <v>967</v>
      </c>
      <c r="E10264">
        <v>69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25">
      <c r="A10265" s="42">
        <v>46273</v>
      </c>
      <c r="B10265">
        <v>13</v>
      </c>
      <c r="C10265" t="s">
        <v>986</v>
      </c>
      <c r="D10265" t="s">
        <v>965</v>
      </c>
      <c r="E10265">
        <v>6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25">
      <c r="A10266" s="42">
        <v>46268</v>
      </c>
      <c r="B10266">
        <v>9</v>
      </c>
      <c r="C10266" t="s">
        <v>958</v>
      </c>
      <c r="D10266" t="s">
        <v>975</v>
      </c>
      <c r="E10266">
        <v>3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 x14ac:dyDescent="0.25">
      <c r="A10267" s="42">
        <v>46273</v>
      </c>
      <c r="B10267">
        <v>10</v>
      </c>
      <c r="C10267" t="s">
        <v>962</v>
      </c>
      <c r="D10267" t="s">
        <v>976</v>
      </c>
      <c r="E10267">
        <v>502</v>
      </c>
      <c r="F10267">
        <v>0</v>
      </c>
      <c r="G10267">
        <v>0</v>
      </c>
      <c r="H10267">
        <v>0</v>
      </c>
      <c r="I10267">
        <v>0</v>
      </c>
      <c r="J10267">
        <v>0</v>
      </c>
    </row>
    <row r="10268" spans="1:10" x14ac:dyDescent="0.25">
      <c r="A10268" s="42">
        <v>46267</v>
      </c>
      <c r="B10268">
        <v>9</v>
      </c>
      <c r="C10268" t="s">
        <v>1001</v>
      </c>
      <c r="D10268" t="s">
        <v>975</v>
      </c>
      <c r="E10268">
        <v>2</v>
      </c>
      <c r="F10268">
        <v>0</v>
      </c>
      <c r="G10268">
        <v>0</v>
      </c>
      <c r="H10268">
        <v>0</v>
      </c>
      <c r="I10268">
        <v>0</v>
      </c>
      <c r="J10268">
        <v>0</v>
      </c>
    </row>
    <row r="10269" spans="1:10" x14ac:dyDescent="0.25">
      <c r="A10269" s="42">
        <v>46274</v>
      </c>
      <c r="B10269">
        <v>13</v>
      </c>
      <c r="C10269" t="s">
        <v>972</v>
      </c>
      <c r="D10269" t="s">
        <v>971</v>
      </c>
      <c r="E10269">
        <v>1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 x14ac:dyDescent="0.25">
      <c r="A10270" s="42">
        <v>46267</v>
      </c>
      <c r="B10270">
        <v>12</v>
      </c>
      <c r="C10270" t="s">
        <v>966</v>
      </c>
      <c r="D10270" t="s">
        <v>979</v>
      </c>
      <c r="E10270">
        <v>17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25">
      <c r="A10271" s="42">
        <v>46275</v>
      </c>
      <c r="B10271">
        <v>15</v>
      </c>
      <c r="C10271" t="s">
        <v>1528</v>
      </c>
      <c r="D10271" t="s">
        <v>967</v>
      </c>
      <c r="E10271">
        <v>7</v>
      </c>
      <c r="F10271">
        <v>0</v>
      </c>
      <c r="G10271">
        <v>0</v>
      </c>
      <c r="H10271">
        <v>0</v>
      </c>
      <c r="I10271">
        <v>0</v>
      </c>
      <c r="J10271">
        <v>0</v>
      </c>
    </row>
    <row r="10272" spans="1:10" x14ac:dyDescent="0.25">
      <c r="A10272" s="42">
        <v>46268</v>
      </c>
      <c r="B10272">
        <v>9</v>
      </c>
      <c r="C10272" t="s">
        <v>1085</v>
      </c>
      <c r="D10272" t="s">
        <v>965</v>
      </c>
      <c r="E10272">
        <v>29</v>
      </c>
      <c r="F10272">
        <v>0</v>
      </c>
      <c r="G10272">
        <v>0</v>
      </c>
      <c r="H10272">
        <v>0</v>
      </c>
      <c r="I10272">
        <v>0</v>
      </c>
      <c r="J10272">
        <v>0</v>
      </c>
    </row>
    <row r="10273" spans="1:10" x14ac:dyDescent="0.25">
      <c r="A10273" s="42">
        <v>46268</v>
      </c>
      <c r="B10273">
        <v>13</v>
      </c>
      <c r="C10273" t="s">
        <v>964</v>
      </c>
      <c r="D10273" t="s">
        <v>965</v>
      </c>
      <c r="E10273">
        <v>4</v>
      </c>
      <c r="F10273">
        <v>0</v>
      </c>
      <c r="G10273">
        <v>0</v>
      </c>
      <c r="H10273">
        <v>0</v>
      </c>
      <c r="I10273">
        <v>0</v>
      </c>
      <c r="J10273">
        <v>0</v>
      </c>
    </row>
    <row r="10274" spans="1:10" x14ac:dyDescent="0.25">
      <c r="A10274" s="42">
        <v>46275</v>
      </c>
      <c r="B10274">
        <v>14</v>
      </c>
      <c r="C10274" t="s">
        <v>966</v>
      </c>
      <c r="D10274" t="s">
        <v>974</v>
      </c>
      <c r="E10274">
        <v>2</v>
      </c>
      <c r="F10274">
        <v>0</v>
      </c>
      <c r="G10274">
        <v>0</v>
      </c>
      <c r="H10274">
        <v>0</v>
      </c>
      <c r="I10274">
        <v>0</v>
      </c>
      <c r="J10274">
        <v>0</v>
      </c>
    </row>
    <row r="10275" spans="1:10" x14ac:dyDescent="0.25">
      <c r="A10275" s="42">
        <v>46268</v>
      </c>
      <c r="B10275">
        <v>14</v>
      </c>
      <c r="C10275" t="s">
        <v>962</v>
      </c>
      <c r="D10275" t="s">
        <v>965</v>
      </c>
      <c r="E10275">
        <v>69</v>
      </c>
      <c r="F10275">
        <v>0</v>
      </c>
      <c r="G10275">
        <v>0</v>
      </c>
      <c r="H10275">
        <v>0</v>
      </c>
      <c r="I10275">
        <v>0</v>
      </c>
      <c r="J10275">
        <v>0</v>
      </c>
    </row>
    <row r="10276" spans="1:10" x14ac:dyDescent="0.25">
      <c r="A10276" s="42">
        <v>46266</v>
      </c>
      <c r="B10276">
        <v>15</v>
      </c>
      <c r="C10276" t="s">
        <v>978</v>
      </c>
      <c r="D10276" t="s">
        <v>967</v>
      </c>
      <c r="E10276">
        <v>129</v>
      </c>
      <c r="F10276">
        <v>0</v>
      </c>
      <c r="G10276">
        <v>0</v>
      </c>
      <c r="H10276">
        <v>0</v>
      </c>
      <c r="I10276">
        <v>0</v>
      </c>
      <c r="J10276">
        <v>0</v>
      </c>
    </row>
    <row r="10277" spans="1:10" x14ac:dyDescent="0.25">
      <c r="A10277" s="42">
        <v>46276</v>
      </c>
      <c r="B10277">
        <v>9</v>
      </c>
      <c r="C10277" t="s">
        <v>998</v>
      </c>
      <c r="D10277" t="s">
        <v>971</v>
      </c>
      <c r="E10277">
        <v>1</v>
      </c>
      <c r="F10277">
        <v>0</v>
      </c>
      <c r="G10277">
        <v>0</v>
      </c>
      <c r="H10277">
        <v>0</v>
      </c>
      <c r="I10277">
        <v>0</v>
      </c>
      <c r="J10277">
        <v>0</v>
      </c>
    </row>
    <row r="10278" spans="1:10" x14ac:dyDescent="0.25">
      <c r="A10278" s="42">
        <v>46266</v>
      </c>
      <c r="B10278">
        <v>8</v>
      </c>
      <c r="C10278" t="s">
        <v>998</v>
      </c>
      <c r="D10278" t="s">
        <v>959</v>
      </c>
      <c r="E10278">
        <v>3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 x14ac:dyDescent="0.25">
      <c r="A10279" s="42">
        <v>46274</v>
      </c>
      <c r="B10279">
        <v>17</v>
      </c>
      <c r="C10279" t="s">
        <v>962</v>
      </c>
      <c r="D10279" t="s">
        <v>967</v>
      </c>
      <c r="E10279">
        <v>12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25">
      <c r="A10280" s="42">
        <v>46276</v>
      </c>
      <c r="B10280">
        <v>16</v>
      </c>
      <c r="C10280" t="s">
        <v>986</v>
      </c>
      <c r="D10280" t="s">
        <v>982</v>
      </c>
      <c r="E10280">
        <v>258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25">
      <c r="A10281" s="42">
        <v>46267</v>
      </c>
      <c r="B10281">
        <v>10</v>
      </c>
      <c r="C10281" t="s">
        <v>964</v>
      </c>
      <c r="D10281" t="s">
        <v>982</v>
      </c>
      <c r="E10281">
        <v>875</v>
      </c>
      <c r="F10281">
        <v>0</v>
      </c>
      <c r="G10281">
        <v>0</v>
      </c>
      <c r="H10281">
        <v>0</v>
      </c>
      <c r="I10281">
        <v>0</v>
      </c>
      <c r="J10281">
        <v>0</v>
      </c>
    </row>
    <row r="10282" spans="1:10" x14ac:dyDescent="0.25">
      <c r="A10282" s="42">
        <v>46267</v>
      </c>
      <c r="B10282">
        <v>14</v>
      </c>
      <c r="C10282" t="s">
        <v>1001</v>
      </c>
      <c r="D10282" t="s">
        <v>983</v>
      </c>
      <c r="E10282">
        <v>2</v>
      </c>
      <c r="F10282">
        <v>2</v>
      </c>
      <c r="G10282">
        <v>0</v>
      </c>
      <c r="H10282">
        <v>0</v>
      </c>
      <c r="I10282">
        <v>0</v>
      </c>
      <c r="J10282">
        <v>0</v>
      </c>
    </row>
    <row r="10283" spans="1:10" x14ac:dyDescent="0.25">
      <c r="A10283" s="42">
        <v>46268</v>
      </c>
      <c r="B10283">
        <v>9</v>
      </c>
      <c r="C10283" t="s">
        <v>1001</v>
      </c>
      <c r="D10283" t="s">
        <v>970</v>
      </c>
      <c r="E10283">
        <v>4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25">
      <c r="A10284" s="42">
        <v>46266</v>
      </c>
      <c r="B10284">
        <v>9</v>
      </c>
      <c r="C10284" t="s">
        <v>986</v>
      </c>
      <c r="D10284" t="s">
        <v>982</v>
      </c>
      <c r="E10284">
        <v>467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25">
      <c r="A10285" s="42">
        <v>46276</v>
      </c>
      <c r="B10285">
        <v>14</v>
      </c>
      <c r="C10285" t="s">
        <v>964</v>
      </c>
      <c r="D10285" t="s">
        <v>959</v>
      </c>
      <c r="E10285">
        <v>166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25">
      <c r="A10286" s="42">
        <v>46269</v>
      </c>
      <c r="B10286">
        <v>16</v>
      </c>
      <c r="C10286" t="s">
        <v>986</v>
      </c>
      <c r="D10286" t="s">
        <v>976</v>
      </c>
      <c r="E10286">
        <v>466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 x14ac:dyDescent="0.25">
      <c r="A10287" s="42">
        <v>46276</v>
      </c>
      <c r="B10287">
        <v>14</v>
      </c>
      <c r="C10287" t="s">
        <v>968</v>
      </c>
      <c r="D10287" t="s">
        <v>967</v>
      </c>
      <c r="E10287">
        <v>121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 x14ac:dyDescent="0.25">
      <c r="A10288" s="42">
        <v>46274</v>
      </c>
      <c r="B10288">
        <v>9</v>
      </c>
      <c r="C10288" t="s">
        <v>962</v>
      </c>
      <c r="D10288" t="s">
        <v>961</v>
      </c>
      <c r="E10288">
        <v>2</v>
      </c>
      <c r="F10288">
        <v>0</v>
      </c>
      <c r="G10288">
        <v>0</v>
      </c>
      <c r="H10288">
        <v>0</v>
      </c>
      <c r="I10288">
        <v>0</v>
      </c>
      <c r="J10288">
        <v>0</v>
      </c>
    </row>
    <row r="10289" spans="1:10" x14ac:dyDescent="0.25">
      <c r="A10289" s="42">
        <v>46276</v>
      </c>
      <c r="B10289">
        <v>15</v>
      </c>
      <c r="C10289" t="s">
        <v>958</v>
      </c>
      <c r="D10289" t="s">
        <v>961</v>
      </c>
      <c r="E10289">
        <v>2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 x14ac:dyDescent="0.25">
      <c r="A10290" s="42">
        <v>46273</v>
      </c>
      <c r="B10290">
        <v>11</v>
      </c>
      <c r="C10290" t="s">
        <v>958</v>
      </c>
      <c r="D10290" t="s">
        <v>974</v>
      </c>
      <c r="E10290">
        <v>1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 x14ac:dyDescent="0.25">
      <c r="A10291" s="42">
        <v>46267</v>
      </c>
      <c r="B10291">
        <v>12</v>
      </c>
      <c r="C10291" t="s">
        <v>998</v>
      </c>
      <c r="D10291" t="s">
        <v>982</v>
      </c>
      <c r="E10291">
        <v>1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 x14ac:dyDescent="0.25">
      <c r="A10292" s="42">
        <v>46267</v>
      </c>
      <c r="B10292">
        <v>8</v>
      </c>
      <c r="C10292" t="s">
        <v>999</v>
      </c>
      <c r="D10292" t="s">
        <v>975</v>
      </c>
      <c r="E10292">
        <v>1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 x14ac:dyDescent="0.25">
      <c r="A10293" s="42">
        <v>46269</v>
      </c>
      <c r="B10293">
        <v>8</v>
      </c>
      <c r="C10293" t="s">
        <v>986</v>
      </c>
      <c r="D10293" t="s">
        <v>3</v>
      </c>
      <c r="E10293">
        <v>3</v>
      </c>
      <c r="F10293">
        <v>3</v>
      </c>
      <c r="G10293">
        <v>2</v>
      </c>
      <c r="H10293">
        <v>0</v>
      </c>
      <c r="I10293">
        <v>0</v>
      </c>
      <c r="J10293">
        <v>0</v>
      </c>
    </row>
    <row r="10294" spans="1:10" x14ac:dyDescent="0.25">
      <c r="A10294" s="42">
        <v>46268</v>
      </c>
      <c r="B10294">
        <v>13</v>
      </c>
      <c r="C10294" t="s">
        <v>962</v>
      </c>
      <c r="D10294" t="s">
        <v>977</v>
      </c>
      <c r="E10294">
        <v>1</v>
      </c>
      <c r="F10294">
        <v>0</v>
      </c>
      <c r="G10294">
        <v>0</v>
      </c>
      <c r="H10294">
        <v>0</v>
      </c>
      <c r="I10294">
        <v>0</v>
      </c>
      <c r="J10294">
        <v>0</v>
      </c>
    </row>
    <row r="10295" spans="1:10" x14ac:dyDescent="0.25">
      <c r="A10295" s="42">
        <v>46274</v>
      </c>
      <c r="B10295">
        <v>10</v>
      </c>
      <c r="C10295" t="s">
        <v>978</v>
      </c>
      <c r="D10295" t="s">
        <v>973</v>
      </c>
      <c r="E10295">
        <v>212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 x14ac:dyDescent="0.25">
      <c r="A10296" s="42">
        <v>46268</v>
      </c>
      <c r="B10296">
        <v>15</v>
      </c>
      <c r="C10296" t="s">
        <v>1098</v>
      </c>
      <c r="D10296" t="s">
        <v>983</v>
      </c>
      <c r="E10296">
        <v>1</v>
      </c>
      <c r="F10296">
        <v>1</v>
      </c>
      <c r="G10296">
        <v>0</v>
      </c>
      <c r="H10296">
        <v>0</v>
      </c>
      <c r="I10296">
        <v>0</v>
      </c>
      <c r="J10296">
        <v>0</v>
      </c>
    </row>
    <row r="10297" spans="1:10" x14ac:dyDescent="0.25">
      <c r="A10297" s="42">
        <v>46266</v>
      </c>
      <c r="B10297">
        <v>11</v>
      </c>
      <c r="C10297" t="s">
        <v>1098</v>
      </c>
      <c r="D10297" t="s">
        <v>970</v>
      </c>
      <c r="E10297">
        <v>8</v>
      </c>
      <c r="F10297">
        <v>0</v>
      </c>
      <c r="G10297">
        <v>0</v>
      </c>
      <c r="H10297">
        <v>0</v>
      </c>
      <c r="I10297">
        <v>0</v>
      </c>
      <c r="J10297">
        <v>0</v>
      </c>
    </row>
    <row r="10298" spans="1:10" x14ac:dyDescent="0.25">
      <c r="A10298" s="42">
        <v>46267</v>
      </c>
      <c r="B10298">
        <v>12</v>
      </c>
      <c r="C10298" t="s">
        <v>1085</v>
      </c>
      <c r="D10298" t="s">
        <v>967</v>
      </c>
      <c r="E10298">
        <v>21</v>
      </c>
      <c r="F10298">
        <v>0</v>
      </c>
      <c r="G10298">
        <v>0</v>
      </c>
      <c r="H10298">
        <v>0</v>
      </c>
      <c r="I10298">
        <v>0</v>
      </c>
      <c r="J10298">
        <v>0</v>
      </c>
    </row>
    <row r="10299" spans="1:10" x14ac:dyDescent="0.25">
      <c r="A10299" s="42">
        <v>46274</v>
      </c>
      <c r="B10299">
        <v>14</v>
      </c>
      <c r="C10299" t="s">
        <v>964</v>
      </c>
      <c r="D10299" t="s">
        <v>982</v>
      </c>
      <c r="E10299">
        <v>566</v>
      </c>
      <c r="F10299">
        <v>0</v>
      </c>
      <c r="G10299">
        <v>0</v>
      </c>
      <c r="H10299">
        <v>0</v>
      </c>
      <c r="I10299">
        <v>0</v>
      </c>
      <c r="J10299">
        <v>0</v>
      </c>
    </row>
    <row r="10300" spans="1:10" x14ac:dyDescent="0.25">
      <c r="A10300" s="42">
        <v>46267</v>
      </c>
      <c r="B10300">
        <v>12</v>
      </c>
      <c r="C10300" t="s">
        <v>1098</v>
      </c>
      <c r="D10300" t="s">
        <v>959</v>
      </c>
      <c r="E10300">
        <v>58</v>
      </c>
      <c r="F10300">
        <v>0</v>
      </c>
      <c r="G10300">
        <v>0</v>
      </c>
      <c r="H10300">
        <v>0</v>
      </c>
      <c r="I10300">
        <v>0</v>
      </c>
      <c r="J10300">
        <v>0</v>
      </c>
    </row>
    <row r="10301" spans="1:10" x14ac:dyDescent="0.25">
      <c r="A10301" s="42">
        <v>46266</v>
      </c>
      <c r="B10301">
        <v>16</v>
      </c>
      <c r="C10301" t="s">
        <v>978</v>
      </c>
      <c r="D10301" t="s">
        <v>640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</row>
    <row r="10302" spans="1:10" x14ac:dyDescent="0.25">
      <c r="A10302" s="42">
        <v>46275</v>
      </c>
      <c r="B10302">
        <v>8</v>
      </c>
      <c r="C10302" t="s">
        <v>1098</v>
      </c>
      <c r="D10302" t="s">
        <v>959</v>
      </c>
      <c r="E10302">
        <v>8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25">
      <c r="A10303" s="42">
        <v>46273</v>
      </c>
      <c r="B10303">
        <v>12</v>
      </c>
      <c r="C10303" t="s">
        <v>978</v>
      </c>
      <c r="D10303" t="s">
        <v>982</v>
      </c>
      <c r="E10303">
        <v>258</v>
      </c>
      <c r="F10303">
        <v>0</v>
      </c>
      <c r="G10303">
        <v>0</v>
      </c>
      <c r="H10303">
        <v>0</v>
      </c>
      <c r="I10303">
        <v>0</v>
      </c>
      <c r="J10303">
        <v>0</v>
      </c>
    </row>
    <row r="10304" spans="1:10" x14ac:dyDescent="0.25">
      <c r="A10304" s="42">
        <v>46268</v>
      </c>
      <c r="B10304">
        <v>14</v>
      </c>
      <c r="C10304" t="s">
        <v>998</v>
      </c>
      <c r="D10304" t="s">
        <v>963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</row>
    <row r="10305" spans="1:10" x14ac:dyDescent="0.25">
      <c r="A10305" s="42">
        <v>46268</v>
      </c>
      <c r="B10305">
        <v>9</v>
      </c>
      <c r="C10305" t="s">
        <v>1001</v>
      </c>
      <c r="D10305" t="s">
        <v>985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</row>
    <row r="10306" spans="1:10" x14ac:dyDescent="0.25">
      <c r="A10306" s="42">
        <v>46267</v>
      </c>
      <c r="B10306">
        <v>11</v>
      </c>
      <c r="C10306" t="s">
        <v>962</v>
      </c>
      <c r="D10306" t="s">
        <v>982</v>
      </c>
      <c r="E10306">
        <v>218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 x14ac:dyDescent="0.25">
      <c r="A10307" s="42">
        <v>46276</v>
      </c>
      <c r="B10307">
        <v>10</v>
      </c>
      <c r="C10307" t="s">
        <v>1015</v>
      </c>
      <c r="D10307" t="s">
        <v>3</v>
      </c>
      <c r="E10307">
        <v>50</v>
      </c>
      <c r="F10307">
        <v>50</v>
      </c>
      <c r="G10307">
        <v>37</v>
      </c>
      <c r="H10307">
        <v>8</v>
      </c>
      <c r="I10307">
        <v>0</v>
      </c>
      <c r="J10307">
        <v>0</v>
      </c>
    </row>
    <row r="10308" spans="1:10" x14ac:dyDescent="0.25">
      <c r="A10308" s="42">
        <v>46269</v>
      </c>
      <c r="B10308">
        <v>14</v>
      </c>
      <c r="C10308" t="s">
        <v>966</v>
      </c>
      <c r="D10308" t="s">
        <v>979</v>
      </c>
      <c r="E10308">
        <v>34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 x14ac:dyDescent="0.25">
      <c r="A10309" s="42">
        <v>46275</v>
      </c>
      <c r="B10309">
        <v>11</v>
      </c>
      <c r="C10309" t="s">
        <v>960</v>
      </c>
      <c r="D10309" t="s">
        <v>970</v>
      </c>
      <c r="E10309">
        <v>13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25">
      <c r="A10310" s="42">
        <v>46266</v>
      </c>
      <c r="B10310">
        <v>14</v>
      </c>
      <c r="C10310" t="s">
        <v>960</v>
      </c>
      <c r="D10310" t="s">
        <v>973</v>
      </c>
      <c r="E10310">
        <v>262</v>
      </c>
      <c r="F10310">
        <v>0</v>
      </c>
      <c r="G10310">
        <v>0</v>
      </c>
      <c r="H10310">
        <v>0</v>
      </c>
      <c r="I10310">
        <v>0</v>
      </c>
      <c r="J10310">
        <v>0</v>
      </c>
    </row>
    <row r="10311" spans="1:10" x14ac:dyDescent="0.25">
      <c r="A10311" s="42">
        <v>46276</v>
      </c>
      <c r="B10311">
        <v>14</v>
      </c>
      <c r="C10311" t="s">
        <v>960</v>
      </c>
      <c r="D10311" t="s">
        <v>977</v>
      </c>
      <c r="E10311">
        <v>2</v>
      </c>
      <c r="F10311">
        <v>0</v>
      </c>
      <c r="G10311">
        <v>0</v>
      </c>
      <c r="H10311">
        <v>0</v>
      </c>
      <c r="I10311">
        <v>0</v>
      </c>
      <c r="J10311">
        <v>0</v>
      </c>
    </row>
    <row r="10312" spans="1:10" x14ac:dyDescent="0.25">
      <c r="A10312" s="42">
        <v>46274</v>
      </c>
      <c r="B10312">
        <v>8</v>
      </c>
      <c r="C10312" t="s">
        <v>962</v>
      </c>
      <c r="D10312" t="s">
        <v>959</v>
      </c>
      <c r="E10312">
        <v>45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 x14ac:dyDescent="0.25">
      <c r="A10313" s="42">
        <v>46268</v>
      </c>
      <c r="B10313">
        <v>10</v>
      </c>
      <c r="C10313" t="s">
        <v>1000</v>
      </c>
      <c r="D10313" t="s">
        <v>974</v>
      </c>
      <c r="E10313">
        <v>3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 x14ac:dyDescent="0.25">
      <c r="A10314" s="42">
        <v>46275</v>
      </c>
      <c r="B10314">
        <v>8</v>
      </c>
      <c r="C10314" t="s">
        <v>960</v>
      </c>
      <c r="D10314" t="s">
        <v>967</v>
      </c>
      <c r="E10314">
        <v>16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 x14ac:dyDescent="0.25">
      <c r="A10315" s="42">
        <v>46268</v>
      </c>
      <c r="B10315">
        <v>11</v>
      </c>
      <c r="C10315" t="s">
        <v>972</v>
      </c>
      <c r="D10315" t="s">
        <v>973</v>
      </c>
      <c r="E10315">
        <v>70</v>
      </c>
      <c r="F10315">
        <v>0</v>
      </c>
      <c r="G10315">
        <v>0</v>
      </c>
      <c r="H10315">
        <v>0</v>
      </c>
      <c r="I10315">
        <v>0</v>
      </c>
      <c r="J10315">
        <v>0</v>
      </c>
    </row>
    <row r="10316" spans="1:10" x14ac:dyDescent="0.25">
      <c r="A10316" s="42">
        <v>46267</v>
      </c>
      <c r="B10316">
        <v>9</v>
      </c>
      <c r="C10316" t="s">
        <v>978</v>
      </c>
      <c r="D10316" t="s">
        <v>980</v>
      </c>
      <c r="E10316">
        <v>2</v>
      </c>
      <c r="F10316">
        <v>0</v>
      </c>
      <c r="G10316">
        <v>0</v>
      </c>
      <c r="H10316">
        <v>0</v>
      </c>
      <c r="I10316">
        <v>0</v>
      </c>
      <c r="J10316">
        <v>0</v>
      </c>
    </row>
    <row r="10317" spans="1:10" x14ac:dyDescent="0.25">
      <c r="A10317" s="42">
        <v>46273</v>
      </c>
      <c r="B10317">
        <v>10</v>
      </c>
      <c r="C10317" t="s">
        <v>972</v>
      </c>
      <c r="D10317" t="s">
        <v>640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</row>
    <row r="10318" spans="1:10" x14ac:dyDescent="0.25">
      <c r="A10318" s="42">
        <v>46273</v>
      </c>
      <c r="B10318">
        <v>16</v>
      </c>
      <c r="C10318" t="s">
        <v>1015</v>
      </c>
      <c r="D10318" t="s">
        <v>975</v>
      </c>
      <c r="E10318">
        <v>1</v>
      </c>
      <c r="F10318">
        <v>0</v>
      </c>
      <c r="G10318">
        <v>0</v>
      </c>
      <c r="H10318">
        <v>0</v>
      </c>
      <c r="I10318">
        <v>0</v>
      </c>
      <c r="J10318">
        <v>0</v>
      </c>
    </row>
    <row r="10319" spans="1:10" x14ac:dyDescent="0.25">
      <c r="A10319" s="42">
        <v>46267</v>
      </c>
      <c r="B10319">
        <v>13</v>
      </c>
      <c r="C10319" t="s">
        <v>962</v>
      </c>
      <c r="D10319" t="s">
        <v>971</v>
      </c>
      <c r="E10319">
        <v>5</v>
      </c>
      <c r="F10319">
        <v>0</v>
      </c>
      <c r="G10319">
        <v>0</v>
      </c>
      <c r="H10319">
        <v>0</v>
      </c>
      <c r="I10319">
        <v>0</v>
      </c>
      <c r="J10319">
        <v>0</v>
      </c>
    </row>
    <row r="10320" spans="1:10" x14ac:dyDescent="0.25">
      <c r="A10320" s="42">
        <v>46275</v>
      </c>
      <c r="B10320">
        <v>10</v>
      </c>
      <c r="C10320" t="s">
        <v>958</v>
      </c>
      <c r="D10320" t="s">
        <v>974</v>
      </c>
      <c r="E10320">
        <v>2</v>
      </c>
      <c r="F10320">
        <v>0</v>
      </c>
      <c r="G10320">
        <v>0</v>
      </c>
      <c r="H10320">
        <v>0</v>
      </c>
      <c r="I10320">
        <v>0</v>
      </c>
      <c r="J10320">
        <v>0</v>
      </c>
    </row>
    <row r="10321" spans="1:10" x14ac:dyDescent="0.25">
      <c r="A10321" s="42">
        <v>46276</v>
      </c>
      <c r="B10321">
        <v>12</v>
      </c>
      <c r="C10321" t="s">
        <v>964</v>
      </c>
      <c r="D10321" t="s">
        <v>965</v>
      </c>
      <c r="E10321">
        <v>138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25">
      <c r="A10322" s="42">
        <v>46275</v>
      </c>
      <c r="B10322">
        <v>9</v>
      </c>
      <c r="C10322" t="s">
        <v>1015</v>
      </c>
      <c r="D10322" t="s">
        <v>976</v>
      </c>
      <c r="E10322">
        <v>2080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25">
      <c r="A10323" s="42">
        <v>46267</v>
      </c>
      <c r="B10323">
        <v>15</v>
      </c>
      <c r="C10323" t="s">
        <v>964</v>
      </c>
      <c r="D10323" t="s">
        <v>959</v>
      </c>
      <c r="E10323">
        <v>178</v>
      </c>
      <c r="F10323">
        <v>0</v>
      </c>
      <c r="G10323">
        <v>0</v>
      </c>
      <c r="H10323">
        <v>0</v>
      </c>
      <c r="I10323">
        <v>0</v>
      </c>
      <c r="J10323">
        <v>0</v>
      </c>
    </row>
    <row r="10324" spans="1:10" x14ac:dyDescent="0.25">
      <c r="A10324" s="42">
        <v>46268</v>
      </c>
      <c r="B10324">
        <v>11</v>
      </c>
      <c r="C10324" t="s">
        <v>998</v>
      </c>
      <c r="D10324" t="s">
        <v>973</v>
      </c>
      <c r="E10324">
        <v>74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 x14ac:dyDescent="0.25">
      <c r="A10325" s="42">
        <v>46268</v>
      </c>
      <c r="B10325">
        <v>16</v>
      </c>
      <c r="C10325" t="s">
        <v>966</v>
      </c>
      <c r="D10325" t="s">
        <v>961</v>
      </c>
      <c r="E10325">
        <v>2</v>
      </c>
      <c r="F10325">
        <v>0</v>
      </c>
      <c r="G10325">
        <v>0</v>
      </c>
      <c r="H10325">
        <v>0</v>
      </c>
      <c r="I10325">
        <v>0</v>
      </c>
      <c r="J10325">
        <v>0</v>
      </c>
    </row>
    <row r="10326" spans="1:10" x14ac:dyDescent="0.25">
      <c r="A10326" s="42">
        <v>46268</v>
      </c>
      <c r="B10326">
        <v>12</v>
      </c>
      <c r="C10326" t="s">
        <v>958</v>
      </c>
      <c r="D10326" t="s">
        <v>961</v>
      </c>
      <c r="E10326">
        <v>4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25">
      <c r="A10327" s="42">
        <v>46269</v>
      </c>
      <c r="B10327">
        <v>16</v>
      </c>
      <c r="C10327" t="s">
        <v>964</v>
      </c>
      <c r="D10327" t="s">
        <v>959</v>
      </c>
      <c r="E10327">
        <v>135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25">
      <c r="A10328" s="42">
        <v>46269</v>
      </c>
      <c r="B10328">
        <v>13</v>
      </c>
      <c r="C10328" t="s">
        <v>964</v>
      </c>
      <c r="D10328" t="s">
        <v>973</v>
      </c>
      <c r="E10328">
        <v>35</v>
      </c>
      <c r="F10328">
        <v>0</v>
      </c>
      <c r="G10328">
        <v>0</v>
      </c>
      <c r="H10328">
        <v>0</v>
      </c>
      <c r="I10328">
        <v>0</v>
      </c>
      <c r="J10328">
        <v>0</v>
      </c>
    </row>
    <row r="10329" spans="1:10" x14ac:dyDescent="0.25">
      <c r="A10329" s="42">
        <v>46267</v>
      </c>
      <c r="B10329">
        <v>15</v>
      </c>
      <c r="C10329" t="s">
        <v>1098</v>
      </c>
      <c r="D10329" t="s">
        <v>963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</row>
    <row r="10330" spans="1:10" x14ac:dyDescent="0.25">
      <c r="A10330" s="42">
        <v>46276</v>
      </c>
      <c r="B10330">
        <v>10</v>
      </c>
      <c r="C10330" t="s">
        <v>964</v>
      </c>
      <c r="D10330" t="s">
        <v>3</v>
      </c>
      <c r="E10330">
        <v>14</v>
      </c>
      <c r="F10330">
        <v>14</v>
      </c>
      <c r="G10330">
        <v>11</v>
      </c>
      <c r="H10330">
        <v>0</v>
      </c>
      <c r="I10330">
        <v>0</v>
      </c>
      <c r="J10330">
        <v>0</v>
      </c>
    </row>
    <row r="10331" spans="1:10" x14ac:dyDescent="0.25">
      <c r="A10331" s="42">
        <v>46276</v>
      </c>
      <c r="B10331">
        <v>12</v>
      </c>
      <c r="C10331" t="s">
        <v>978</v>
      </c>
      <c r="D10331" t="s">
        <v>965</v>
      </c>
      <c r="E10331">
        <v>150</v>
      </c>
      <c r="F10331">
        <v>0</v>
      </c>
      <c r="G10331">
        <v>0</v>
      </c>
      <c r="H10331">
        <v>0</v>
      </c>
      <c r="I10331">
        <v>0</v>
      </c>
      <c r="J10331">
        <v>0</v>
      </c>
    </row>
    <row r="10332" spans="1:10" x14ac:dyDescent="0.25">
      <c r="A10332" s="42">
        <v>46266</v>
      </c>
      <c r="B10332">
        <v>12</v>
      </c>
      <c r="C10332" t="s">
        <v>986</v>
      </c>
      <c r="D10332" t="s">
        <v>3</v>
      </c>
      <c r="E10332">
        <v>14</v>
      </c>
      <c r="F10332">
        <v>14</v>
      </c>
      <c r="G10332">
        <v>13</v>
      </c>
      <c r="H10332">
        <v>0</v>
      </c>
      <c r="I10332">
        <v>0</v>
      </c>
      <c r="J10332">
        <v>0</v>
      </c>
    </row>
    <row r="10333" spans="1:10" x14ac:dyDescent="0.25">
      <c r="A10333" s="42">
        <v>46268</v>
      </c>
      <c r="B10333">
        <v>9</v>
      </c>
      <c r="C10333" t="s">
        <v>958</v>
      </c>
      <c r="D10333" t="s">
        <v>973</v>
      </c>
      <c r="E10333">
        <v>263</v>
      </c>
      <c r="F10333">
        <v>0</v>
      </c>
      <c r="G10333">
        <v>0</v>
      </c>
      <c r="H10333">
        <v>0</v>
      </c>
      <c r="I10333">
        <v>0</v>
      </c>
      <c r="J10333">
        <v>0</v>
      </c>
    </row>
    <row r="10334" spans="1:10" x14ac:dyDescent="0.25">
      <c r="A10334" s="42">
        <v>46268</v>
      </c>
      <c r="B10334">
        <v>13</v>
      </c>
      <c r="C10334" t="s">
        <v>968</v>
      </c>
      <c r="D10334" t="s">
        <v>969</v>
      </c>
      <c r="E10334">
        <v>3</v>
      </c>
      <c r="F10334">
        <v>3</v>
      </c>
      <c r="G10334">
        <v>0</v>
      </c>
      <c r="H10334">
        <v>0</v>
      </c>
      <c r="I10334">
        <v>0</v>
      </c>
      <c r="J10334">
        <v>0</v>
      </c>
    </row>
    <row r="10335" spans="1:10" x14ac:dyDescent="0.25">
      <c r="A10335" s="42">
        <v>46273</v>
      </c>
      <c r="B10335">
        <v>16</v>
      </c>
      <c r="C10335" t="s">
        <v>1000</v>
      </c>
      <c r="D10335" t="s">
        <v>982</v>
      </c>
      <c r="E10335">
        <v>4</v>
      </c>
      <c r="F10335">
        <v>0</v>
      </c>
      <c r="G10335">
        <v>0</v>
      </c>
      <c r="H10335">
        <v>0</v>
      </c>
      <c r="I10335">
        <v>0</v>
      </c>
      <c r="J10335">
        <v>0</v>
      </c>
    </row>
    <row r="10336" spans="1:10" x14ac:dyDescent="0.25">
      <c r="A10336" s="42">
        <v>46274</v>
      </c>
      <c r="B10336">
        <v>10</v>
      </c>
      <c r="C10336" t="s">
        <v>986</v>
      </c>
      <c r="D10336" t="s">
        <v>961</v>
      </c>
      <c r="E10336">
        <v>5</v>
      </c>
      <c r="F10336">
        <v>0</v>
      </c>
      <c r="G10336">
        <v>0</v>
      </c>
      <c r="H10336">
        <v>0</v>
      </c>
      <c r="I10336">
        <v>0</v>
      </c>
      <c r="J10336">
        <v>0</v>
      </c>
    </row>
    <row r="10337" spans="1:10" x14ac:dyDescent="0.25">
      <c r="A10337" s="42">
        <v>46269</v>
      </c>
      <c r="B10337">
        <v>15</v>
      </c>
      <c r="C10337" t="s">
        <v>998</v>
      </c>
      <c r="D10337" t="s">
        <v>965</v>
      </c>
      <c r="E10337">
        <v>7</v>
      </c>
      <c r="F10337">
        <v>0</v>
      </c>
      <c r="G10337">
        <v>0</v>
      </c>
      <c r="H10337">
        <v>0</v>
      </c>
      <c r="I10337">
        <v>0</v>
      </c>
      <c r="J10337">
        <v>0</v>
      </c>
    </row>
    <row r="10338" spans="1:10" x14ac:dyDescent="0.25">
      <c r="A10338" s="42">
        <v>46269</v>
      </c>
      <c r="B10338">
        <v>8</v>
      </c>
      <c r="C10338" t="s">
        <v>966</v>
      </c>
      <c r="D10338" t="s">
        <v>970</v>
      </c>
      <c r="E10338">
        <v>9</v>
      </c>
      <c r="F10338">
        <v>0</v>
      </c>
      <c r="G10338">
        <v>0</v>
      </c>
      <c r="H10338">
        <v>0</v>
      </c>
      <c r="I10338">
        <v>0</v>
      </c>
      <c r="J10338">
        <v>0</v>
      </c>
    </row>
    <row r="10339" spans="1:10" x14ac:dyDescent="0.25">
      <c r="A10339" s="42">
        <v>46269</v>
      </c>
      <c r="B10339">
        <v>16</v>
      </c>
      <c r="C10339" t="s">
        <v>966</v>
      </c>
      <c r="D10339" t="s">
        <v>965</v>
      </c>
      <c r="E10339">
        <v>71</v>
      </c>
      <c r="F10339">
        <v>0</v>
      </c>
      <c r="G10339">
        <v>0</v>
      </c>
      <c r="H10339">
        <v>0</v>
      </c>
      <c r="I10339">
        <v>0</v>
      </c>
      <c r="J10339">
        <v>0</v>
      </c>
    </row>
    <row r="10340" spans="1:10" x14ac:dyDescent="0.25">
      <c r="A10340" s="42">
        <v>46269</v>
      </c>
      <c r="B10340">
        <v>8</v>
      </c>
      <c r="C10340" t="s">
        <v>978</v>
      </c>
      <c r="D10340" t="s">
        <v>965</v>
      </c>
      <c r="E10340">
        <v>15</v>
      </c>
      <c r="F10340">
        <v>0</v>
      </c>
      <c r="G10340">
        <v>0</v>
      </c>
      <c r="H10340">
        <v>0</v>
      </c>
      <c r="I10340">
        <v>0</v>
      </c>
      <c r="J10340">
        <v>0</v>
      </c>
    </row>
    <row r="10341" spans="1:10" x14ac:dyDescent="0.25">
      <c r="A10341" s="42">
        <v>46276</v>
      </c>
      <c r="B10341">
        <v>13</v>
      </c>
      <c r="C10341" t="s">
        <v>978</v>
      </c>
      <c r="D10341" t="s">
        <v>975</v>
      </c>
      <c r="E10341">
        <v>1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25">
      <c r="A10342" s="42">
        <v>46269</v>
      </c>
      <c r="B10342">
        <v>10</v>
      </c>
      <c r="C10342" t="s">
        <v>964</v>
      </c>
      <c r="D10342" t="s">
        <v>640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</row>
    <row r="10343" spans="1:10" x14ac:dyDescent="0.25">
      <c r="A10343" s="42">
        <v>46268</v>
      </c>
      <c r="B10343">
        <v>15</v>
      </c>
      <c r="C10343" t="s">
        <v>998</v>
      </c>
      <c r="D10343" t="s">
        <v>973</v>
      </c>
      <c r="E10343">
        <v>6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25">
      <c r="A10344" s="42">
        <v>46275</v>
      </c>
      <c r="B10344">
        <v>10</v>
      </c>
      <c r="C10344" t="s">
        <v>1098</v>
      </c>
      <c r="D10344" t="s">
        <v>975</v>
      </c>
      <c r="E10344">
        <v>2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25">
      <c r="A10345" s="42">
        <v>46268</v>
      </c>
      <c r="B10345">
        <v>11</v>
      </c>
      <c r="C10345" t="s">
        <v>964</v>
      </c>
      <c r="D10345" t="s">
        <v>959</v>
      </c>
      <c r="E10345">
        <v>265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 x14ac:dyDescent="0.25">
      <c r="A10346" s="42">
        <v>46276</v>
      </c>
      <c r="B10346">
        <v>12</v>
      </c>
      <c r="C10346" t="s">
        <v>986</v>
      </c>
      <c r="D10346" t="s">
        <v>976</v>
      </c>
      <c r="E10346">
        <v>294</v>
      </c>
      <c r="F10346">
        <v>0</v>
      </c>
      <c r="G10346">
        <v>0</v>
      </c>
      <c r="H10346">
        <v>0</v>
      </c>
      <c r="I10346">
        <v>0</v>
      </c>
      <c r="J10346">
        <v>0</v>
      </c>
    </row>
    <row r="10347" spans="1:10" x14ac:dyDescent="0.25">
      <c r="A10347" s="42">
        <v>46267</v>
      </c>
      <c r="B10347">
        <v>15</v>
      </c>
      <c r="C10347" t="s">
        <v>1001</v>
      </c>
      <c r="D10347" t="s">
        <v>973</v>
      </c>
      <c r="E10347">
        <v>104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 x14ac:dyDescent="0.25">
      <c r="A10348" s="42">
        <v>46275</v>
      </c>
      <c r="B10348">
        <v>12</v>
      </c>
      <c r="C10348" t="s">
        <v>966</v>
      </c>
      <c r="D10348" t="s">
        <v>970</v>
      </c>
      <c r="E10348">
        <v>56</v>
      </c>
      <c r="F10348">
        <v>0</v>
      </c>
      <c r="G10348">
        <v>0</v>
      </c>
      <c r="H10348">
        <v>0</v>
      </c>
      <c r="I10348">
        <v>0</v>
      </c>
      <c r="J10348">
        <v>0</v>
      </c>
    </row>
    <row r="10349" spans="1:10" x14ac:dyDescent="0.25">
      <c r="A10349" s="42">
        <v>46266</v>
      </c>
      <c r="B10349">
        <v>8</v>
      </c>
      <c r="C10349" t="s">
        <v>966</v>
      </c>
      <c r="D10349" t="s">
        <v>3</v>
      </c>
      <c r="E10349">
        <v>35</v>
      </c>
      <c r="F10349">
        <v>35</v>
      </c>
      <c r="G10349">
        <v>32</v>
      </c>
      <c r="H10349">
        <v>0</v>
      </c>
      <c r="I10349">
        <v>0</v>
      </c>
      <c r="J10349">
        <v>0</v>
      </c>
    </row>
    <row r="10350" spans="1:10" x14ac:dyDescent="0.25">
      <c r="A10350" s="42">
        <v>46267</v>
      </c>
      <c r="B10350">
        <v>11</v>
      </c>
      <c r="C10350" t="s">
        <v>960</v>
      </c>
      <c r="D10350" t="s">
        <v>977</v>
      </c>
      <c r="E10350">
        <v>7</v>
      </c>
      <c r="F10350">
        <v>0</v>
      </c>
      <c r="G10350">
        <v>0</v>
      </c>
      <c r="H10350">
        <v>0</v>
      </c>
      <c r="I10350">
        <v>0</v>
      </c>
      <c r="J10350">
        <v>0</v>
      </c>
    </row>
    <row r="10351" spans="1:10" x14ac:dyDescent="0.25">
      <c r="A10351" s="42">
        <v>46274</v>
      </c>
      <c r="B10351">
        <v>14</v>
      </c>
      <c r="C10351" t="s">
        <v>998</v>
      </c>
      <c r="D10351" t="s">
        <v>982</v>
      </c>
      <c r="E10351">
        <v>3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 x14ac:dyDescent="0.25">
      <c r="A10352" s="42">
        <v>46273</v>
      </c>
      <c r="B10352">
        <v>9</v>
      </c>
      <c r="C10352" t="s">
        <v>1000</v>
      </c>
      <c r="D10352" t="s">
        <v>981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25">
      <c r="A10353" s="42">
        <v>46267</v>
      </c>
      <c r="B10353">
        <v>9</v>
      </c>
      <c r="C10353" t="s">
        <v>986</v>
      </c>
      <c r="D10353" t="s">
        <v>980</v>
      </c>
      <c r="E10353">
        <v>3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 x14ac:dyDescent="0.25">
      <c r="A10354" s="42">
        <v>46268</v>
      </c>
      <c r="B10354">
        <v>8</v>
      </c>
      <c r="C10354" t="s">
        <v>962</v>
      </c>
      <c r="D10354" t="s">
        <v>982</v>
      </c>
      <c r="E10354">
        <v>90</v>
      </c>
      <c r="F10354">
        <v>0</v>
      </c>
      <c r="G10354">
        <v>0</v>
      </c>
      <c r="H10354">
        <v>0</v>
      </c>
      <c r="I10354">
        <v>0</v>
      </c>
      <c r="J10354">
        <v>0</v>
      </c>
    </row>
    <row r="10355" spans="1:10" x14ac:dyDescent="0.25">
      <c r="A10355" s="42">
        <v>46274</v>
      </c>
      <c r="B10355">
        <v>9</v>
      </c>
      <c r="C10355" t="s">
        <v>968</v>
      </c>
      <c r="D10355" t="s">
        <v>981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25">
      <c r="A10356" s="42">
        <v>46268</v>
      </c>
      <c r="B10356">
        <v>11</v>
      </c>
      <c r="C10356" t="s">
        <v>1098</v>
      </c>
      <c r="D10356" t="s">
        <v>967</v>
      </c>
      <c r="E10356">
        <v>39</v>
      </c>
      <c r="F10356">
        <v>0</v>
      </c>
      <c r="G10356">
        <v>0</v>
      </c>
      <c r="H10356">
        <v>0</v>
      </c>
      <c r="I10356">
        <v>0</v>
      </c>
      <c r="J10356">
        <v>0</v>
      </c>
    </row>
    <row r="10357" spans="1:10" x14ac:dyDescent="0.25">
      <c r="A10357" s="42">
        <v>46273</v>
      </c>
      <c r="B10357">
        <v>8</v>
      </c>
      <c r="C10357" t="s">
        <v>962</v>
      </c>
      <c r="D10357" t="s">
        <v>3</v>
      </c>
      <c r="E10357">
        <v>30</v>
      </c>
      <c r="F10357">
        <v>30</v>
      </c>
      <c r="G10357">
        <v>19</v>
      </c>
      <c r="H10357">
        <v>6</v>
      </c>
      <c r="I10357">
        <v>0</v>
      </c>
      <c r="J10357">
        <v>0</v>
      </c>
    </row>
    <row r="10358" spans="1:10" x14ac:dyDescent="0.25">
      <c r="A10358" s="42">
        <v>46266</v>
      </c>
      <c r="B10358">
        <v>14</v>
      </c>
      <c r="C10358" t="s">
        <v>999</v>
      </c>
      <c r="D10358" t="s">
        <v>970</v>
      </c>
      <c r="E10358">
        <v>5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 x14ac:dyDescent="0.25">
      <c r="A10359" s="42">
        <v>46267</v>
      </c>
      <c r="B10359">
        <v>8</v>
      </c>
      <c r="C10359" t="s">
        <v>998</v>
      </c>
      <c r="D10359" t="s">
        <v>959</v>
      </c>
      <c r="E10359">
        <v>9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25">
      <c r="A10360" s="42">
        <v>46276</v>
      </c>
      <c r="B10360">
        <v>13</v>
      </c>
      <c r="C10360" t="s">
        <v>964</v>
      </c>
      <c r="D10360" t="s">
        <v>980</v>
      </c>
      <c r="E10360">
        <v>1</v>
      </c>
      <c r="F10360">
        <v>0</v>
      </c>
      <c r="G10360">
        <v>0</v>
      </c>
      <c r="H10360">
        <v>0</v>
      </c>
      <c r="I10360">
        <v>0</v>
      </c>
      <c r="J10360">
        <v>0</v>
      </c>
    </row>
    <row r="10361" spans="1:10" x14ac:dyDescent="0.25">
      <c r="A10361" s="42">
        <v>46267</v>
      </c>
      <c r="B10361">
        <v>13</v>
      </c>
      <c r="C10361" t="s">
        <v>958</v>
      </c>
      <c r="D10361" t="s">
        <v>959</v>
      </c>
      <c r="E10361">
        <v>3</v>
      </c>
      <c r="F10361">
        <v>0</v>
      </c>
      <c r="G10361">
        <v>0</v>
      </c>
      <c r="H10361">
        <v>0</v>
      </c>
      <c r="I10361">
        <v>0</v>
      </c>
      <c r="J10361">
        <v>0</v>
      </c>
    </row>
    <row r="10362" spans="1:10" x14ac:dyDescent="0.25">
      <c r="A10362" s="42">
        <v>46269</v>
      </c>
      <c r="B10362">
        <v>9</v>
      </c>
      <c r="C10362" t="s">
        <v>978</v>
      </c>
      <c r="D10362" t="s">
        <v>981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25">
      <c r="A10363" s="42">
        <v>46266</v>
      </c>
      <c r="B10363">
        <v>9</v>
      </c>
      <c r="C10363" t="s">
        <v>1001</v>
      </c>
      <c r="D10363" t="s">
        <v>973</v>
      </c>
      <c r="E10363">
        <v>100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25">
      <c r="A10364" s="42">
        <v>46268</v>
      </c>
      <c r="B10364">
        <v>9</v>
      </c>
      <c r="C10364" t="s">
        <v>966</v>
      </c>
      <c r="D10364" t="s">
        <v>981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</row>
    <row r="10365" spans="1:10" x14ac:dyDescent="0.25">
      <c r="A10365" s="42">
        <v>46268</v>
      </c>
      <c r="B10365">
        <v>10</v>
      </c>
      <c r="C10365" t="s">
        <v>986</v>
      </c>
      <c r="D10365" t="s">
        <v>977</v>
      </c>
      <c r="E10365">
        <v>1</v>
      </c>
      <c r="F10365">
        <v>0</v>
      </c>
      <c r="G10365">
        <v>0</v>
      </c>
      <c r="H10365">
        <v>0</v>
      </c>
      <c r="I10365">
        <v>0</v>
      </c>
      <c r="J10365">
        <v>0</v>
      </c>
    </row>
    <row r="10366" spans="1:10" x14ac:dyDescent="0.25">
      <c r="A10366" s="42">
        <v>46273</v>
      </c>
      <c r="B10366">
        <v>8</v>
      </c>
      <c r="C10366" t="s">
        <v>998</v>
      </c>
      <c r="D10366" t="s">
        <v>973</v>
      </c>
      <c r="E10366">
        <v>1</v>
      </c>
      <c r="F10366">
        <v>0</v>
      </c>
      <c r="G10366">
        <v>0</v>
      </c>
      <c r="H10366">
        <v>0</v>
      </c>
      <c r="I10366">
        <v>0</v>
      </c>
      <c r="J10366">
        <v>0</v>
      </c>
    </row>
    <row r="10367" spans="1:10" x14ac:dyDescent="0.25">
      <c r="A10367" s="42">
        <v>46275</v>
      </c>
      <c r="B10367">
        <v>13</v>
      </c>
      <c r="C10367" t="s">
        <v>968</v>
      </c>
      <c r="D10367" t="s">
        <v>970</v>
      </c>
      <c r="E10367">
        <v>5</v>
      </c>
      <c r="F10367">
        <v>0</v>
      </c>
      <c r="G10367">
        <v>0</v>
      </c>
      <c r="H10367">
        <v>0</v>
      </c>
      <c r="I10367">
        <v>0</v>
      </c>
      <c r="J10367">
        <v>0</v>
      </c>
    </row>
    <row r="10368" spans="1:10" x14ac:dyDescent="0.25">
      <c r="A10368" s="42">
        <v>46267</v>
      </c>
      <c r="B10368">
        <v>12</v>
      </c>
      <c r="C10368" t="s">
        <v>1098</v>
      </c>
      <c r="D10368" t="s">
        <v>971</v>
      </c>
      <c r="E10368">
        <v>9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25">
      <c r="A10369" s="42">
        <v>46268</v>
      </c>
      <c r="B10369">
        <v>11</v>
      </c>
      <c r="C10369" t="s">
        <v>1098</v>
      </c>
      <c r="D10369" t="s">
        <v>959</v>
      </c>
      <c r="E10369">
        <v>18</v>
      </c>
      <c r="F10369">
        <v>0</v>
      </c>
      <c r="G10369">
        <v>0</v>
      </c>
      <c r="H10369">
        <v>0</v>
      </c>
      <c r="I10369">
        <v>0</v>
      </c>
      <c r="J10369">
        <v>0</v>
      </c>
    </row>
    <row r="10370" spans="1:10" x14ac:dyDescent="0.25">
      <c r="A10370" s="42">
        <v>46273</v>
      </c>
      <c r="B10370">
        <v>16</v>
      </c>
      <c r="C10370" t="s">
        <v>1015</v>
      </c>
      <c r="D10370" t="s">
        <v>982</v>
      </c>
      <c r="E10370">
        <v>121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 x14ac:dyDescent="0.25">
      <c r="A10371" s="42">
        <v>46275</v>
      </c>
      <c r="B10371">
        <v>9</v>
      </c>
      <c r="C10371" t="s">
        <v>964</v>
      </c>
      <c r="D10371" t="s">
        <v>963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 x14ac:dyDescent="0.25">
      <c r="A10372" s="42">
        <v>46276</v>
      </c>
      <c r="B10372">
        <v>16</v>
      </c>
      <c r="C10372" t="s">
        <v>986</v>
      </c>
      <c r="D10372" t="s">
        <v>976</v>
      </c>
      <c r="E10372">
        <v>983</v>
      </c>
      <c r="F10372">
        <v>0</v>
      </c>
      <c r="G10372">
        <v>0</v>
      </c>
      <c r="H10372">
        <v>0</v>
      </c>
      <c r="I10372">
        <v>0</v>
      </c>
      <c r="J10372">
        <v>0</v>
      </c>
    </row>
    <row r="10373" spans="1:10" x14ac:dyDescent="0.25">
      <c r="A10373" s="42">
        <v>46276</v>
      </c>
      <c r="B10373">
        <v>9</v>
      </c>
      <c r="C10373" t="s">
        <v>958</v>
      </c>
      <c r="D10373" t="s">
        <v>967</v>
      </c>
      <c r="E10373">
        <v>198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 x14ac:dyDescent="0.25">
      <c r="A10374" s="42">
        <v>46267</v>
      </c>
      <c r="B10374">
        <v>10</v>
      </c>
      <c r="C10374" t="s">
        <v>998</v>
      </c>
      <c r="D10374" t="s">
        <v>965</v>
      </c>
      <c r="E10374">
        <v>146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25">
      <c r="A10375" s="42">
        <v>46266</v>
      </c>
      <c r="B10375">
        <v>9</v>
      </c>
      <c r="C10375" t="s">
        <v>978</v>
      </c>
      <c r="D10375" t="s">
        <v>970</v>
      </c>
      <c r="E10375">
        <v>37</v>
      </c>
      <c r="F10375">
        <v>0</v>
      </c>
      <c r="G10375">
        <v>0</v>
      </c>
      <c r="H10375">
        <v>0</v>
      </c>
      <c r="I10375">
        <v>0</v>
      </c>
      <c r="J10375">
        <v>0</v>
      </c>
    </row>
    <row r="10376" spans="1:10" x14ac:dyDescent="0.25">
      <c r="A10376" s="42">
        <v>46267</v>
      </c>
      <c r="B10376">
        <v>16</v>
      </c>
      <c r="C10376" t="s">
        <v>972</v>
      </c>
      <c r="D10376" t="s">
        <v>973</v>
      </c>
      <c r="E10376">
        <v>81</v>
      </c>
      <c r="F10376">
        <v>0</v>
      </c>
      <c r="G10376">
        <v>0</v>
      </c>
      <c r="H10376">
        <v>0</v>
      </c>
      <c r="I10376">
        <v>0</v>
      </c>
      <c r="J10376">
        <v>0</v>
      </c>
    </row>
    <row r="10377" spans="1:10" x14ac:dyDescent="0.25">
      <c r="A10377" s="42">
        <v>46267</v>
      </c>
      <c r="B10377">
        <v>8</v>
      </c>
      <c r="C10377" t="s">
        <v>1085</v>
      </c>
      <c r="D10377" t="s">
        <v>980</v>
      </c>
      <c r="E10377">
        <v>1</v>
      </c>
      <c r="F10377">
        <v>0</v>
      </c>
      <c r="G10377">
        <v>0</v>
      </c>
      <c r="H10377">
        <v>0</v>
      </c>
      <c r="I10377">
        <v>0</v>
      </c>
      <c r="J10377">
        <v>0</v>
      </c>
    </row>
    <row r="10378" spans="1:10" x14ac:dyDescent="0.25">
      <c r="A10378" s="42">
        <v>46269</v>
      </c>
      <c r="B10378">
        <v>12</v>
      </c>
      <c r="C10378" t="s">
        <v>972</v>
      </c>
      <c r="D10378" t="s">
        <v>973</v>
      </c>
      <c r="E10378">
        <v>32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 x14ac:dyDescent="0.25">
      <c r="A10379" s="42">
        <v>46267</v>
      </c>
      <c r="B10379">
        <v>15</v>
      </c>
      <c r="C10379" t="s">
        <v>1001</v>
      </c>
      <c r="D10379" t="s">
        <v>959</v>
      </c>
      <c r="E10379">
        <v>31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 x14ac:dyDescent="0.25">
      <c r="A10380" s="42">
        <v>46275</v>
      </c>
      <c r="B10380">
        <v>11</v>
      </c>
      <c r="C10380" t="s">
        <v>968</v>
      </c>
      <c r="D10380" t="s">
        <v>976</v>
      </c>
      <c r="E10380">
        <v>281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 x14ac:dyDescent="0.25">
      <c r="A10381" s="42">
        <v>46268</v>
      </c>
      <c r="B10381">
        <v>8</v>
      </c>
      <c r="C10381" t="s">
        <v>986</v>
      </c>
      <c r="D10381" t="s">
        <v>3</v>
      </c>
      <c r="E10381">
        <v>12</v>
      </c>
      <c r="F10381">
        <v>12</v>
      </c>
      <c r="G10381">
        <v>2</v>
      </c>
      <c r="H10381">
        <v>8</v>
      </c>
      <c r="I10381">
        <v>0</v>
      </c>
      <c r="J10381">
        <v>0</v>
      </c>
    </row>
    <row r="10382" spans="1:10" x14ac:dyDescent="0.25">
      <c r="A10382" s="42">
        <v>46266</v>
      </c>
      <c r="B10382">
        <v>12</v>
      </c>
      <c r="C10382" t="s">
        <v>1001</v>
      </c>
      <c r="D10382" t="s">
        <v>983</v>
      </c>
      <c r="E10382">
        <v>2</v>
      </c>
      <c r="F10382">
        <v>2</v>
      </c>
      <c r="G10382">
        <v>0</v>
      </c>
      <c r="H10382">
        <v>0</v>
      </c>
      <c r="I10382">
        <v>0</v>
      </c>
      <c r="J10382">
        <v>0</v>
      </c>
    </row>
    <row r="10383" spans="1:10" x14ac:dyDescent="0.25">
      <c r="A10383" s="42">
        <v>46268</v>
      </c>
      <c r="B10383">
        <v>12</v>
      </c>
      <c r="C10383" t="s">
        <v>972</v>
      </c>
      <c r="D10383" t="s">
        <v>982</v>
      </c>
      <c r="E10383">
        <v>184</v>
      </c>
      <c r="F10383">
        <v>0</v>
      </c>
      <c r="G10383">
        <v>0</v>
      </c>
      <c r="H10383">
        <v>0</v>
      </c>
      <c r="I10383">
        <v>0</v>
      </c>
      <c r="J10383">
        <v>0</v>
      </c>
    </row>
    <row r="10384" spans="1:10" x14ac:dyDescent="0.25">
      <c r="A10384" s="42">
        <v>46266</v>
      </c>
      <c r="B10384">
        <v>8</v>
      </c>
      <c r="C10384" t="s">
        <v>966</v>
      </c>
      <c r="D10384" t="s">
        <v>980</v>
      </c>
      <c r="E10384">
        <v>1</v>
      </c>
      <c r="F10384">
        <v>0</v>
      </c>
      <c r="G10384">
        <v>0</v>
      </c>
      <c r="H10384">
        <v>0</v>
      </c>
      <c r="I10384">
        <v>0</v>
      </c>
      <c r="J10384">
        <v>0</v>
      </c>
    </row>
    <row r="10385" spans="1:10" x14ac:dyDescent="0.25">
      <c r="A10385" s="42">
        <v>46267</v>
      </c>
      <c r="B10385">
        <v>8</v>
      </c>
      <c r="C10385" t="s">
        <v>964</v>
      </c>
      <c r="D10385" t="s">
        <v>982</v>
      </c>
      <c r="E10385">
        <v>163</v>
      </c>
      <c r="F10385">
        <v>0</v>
      </c>
      <c r="G10385">
        <v>0</v>
      </c>
      <c r="H10385">
        <v>0</v>
      </c>
      <c r="I10385">
        <v>0</v>
      </c>
      <c r="J10385">
        <v>0</v>
      </c>
    </row>
    <row r="10386" spans="1:10" x14ac:dyDescent="0.25">
      <c r="A10386" s="42">
        <v>46276</v>
      </c>
      <c r="B10386">
        <v>12</v>
      </c>
      <c r="C10386" t="s">
        <v>1015</v>
      </c>
      <c r="D10386" t="s">
        <v>640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</row>
    <row r="10387" spans="1:10" x14ac:dyDescent="0.25">
      <c r="A10387" s="42">
        <v>46276</v>
      </c>
      <c r="B10387">
        <v>11</v>
      </c>
      <c r="C10387" t="s">
        <v>958</v>
      </c>
      <c r="D10387" t="s">
        <v>3</v>
      </c>
      <c r="E10387">
        <v>36</v>
      </c>
      <c r="F10387">
        <v>35</v>
      </c>
      <c r="G10387">
        <v>31</v>
      </c>
      <c r="H10387">
        <v>4</v>
      </c>
      <c r="I10387">
        <v>0</v>
      </c>
      <c r="J10387">
        <v>0</v>
      </c>
    </row>
    <row r="10388" spans="1:10" x14ac:dyDescent="0.25">
      <c r="A10388" s="42">
        <v>46266</v>
      </c>
      <c r="B10388">
        <v>14</v>
      </c>
      <c r="C10388" t="s">
        <v>972</v>
      </c>
      <c r="D10388" t="s">
        <v>967</v>
      </c>
      <c r="E10388">
        <v>1</v>
      </c>
      <c r="F10388">
        <v>0</v>
      </c>
      <c r="G10388">
        <v>0</v>
      </c>
      <c r="H10388">
        <v>0</v>
      </c>
      <c r="I10388">
        <v>0</v>
      </c>
      <c r="J10388">
        <v>0</v>
      </c>
    </row>
    <row r="10389" spans="1:10" x14ac:dyDescent="0.25">
      <c r="A10389" s="42">
        <v>46268</v>
      </c>
      <c r="B10389">
        <v>14</v>
      </c>
      <c r="C10389" t="s">
        <v>1098</v>
      </c>
      <c r="D10389" t="s">
        <v>965</v>
      </c>
      <c r="E10389">
        <v>34</v>
      </c>
      <c r="F10389">
        <v>0</v>
      </c>
      <c r="G10389">
        <v>0</v>
      </c>
      <c r="H10389">
        <v>0</v>
      </c>
      <c r="I10389">
        <v>0</v>
      </c>
      <c r="J10389">
        <v>0</v>
      </c>
    </row>
    <row r="10390" spans="1:10" x14ac:dyDescent="0.25">
      <c r="A10390" s="42">
        <v>46275</v>
      </c>
      <c r="B10390">
        <v>11</v>
      </c>
      <c r="C10390" t="s">
        <v>958</v>
      </c>
      <c r="D10390" t="s">
        <v>973</v>
      </c>
      <c r="E10390">
        <v>551</v>
      </c>
      <c r="F10390">
        <v>0</v>
      </c>
      <c r="G10390">
        <v>0</v>
      </c>
      <c r="H10390">
        <v>0</v>
      </c>
      <c r="I10390">
        <v>0</v>
      </c>
      <c r="J10390">
        <v>0</v>
      </c>
    </row>
    <row r="10391" spans="1:10" x14ac:dyDescent="0.25">
      <c r="A10391" s="42">
        <v>46275</v>
      </c>
      <c r="B10391">
        <v>10</v>
      </c>
      <c r="C10391" t="s">
        <v>1528</v>
      </c>
      <c r="D10391" t="s">
        <v>982</v>
      </c>
      <c r="E10391">
        <v>147</v>
      </c>
      <c r="F10391">
        <v>0</v>
      </c>
      <c r="G10391">
        <v>0</v>
      </c>
      <c r="H10391">
        <v>0</v>
      </c>
      <c r="I10391">
        <v>0</v>
      </c>
      <c r="J10391">
        <v>0</v>
      </c>
    </row>
    <row r="10392" spans="1:10" x14ac:dyDescent="0.25">
      <c r="A10392" s="42">
        <v>46276</v>
      </c>
      <c r="B10392">
        <v>16</v>
      </c>
      <c r="C10392" t="s">
        <v>978</v>
      </c>
      <c r="D10392" t="s">
        <v>977</v>
      </c>
      <c r="E10392">
        <v>40</v>
      </c>
      <c r="F10392">
        <v>0</v>
      </c>
      <c r="G10392">
        <v>0</v>
      </c>
      <c r="H10392">
        <v>0</v>
      </c>
      <c r="I10392">
        <v>0</v>
      </c>
      <c r="J10392">
        <v>0</v>
      </c>
    </row>
    <row r="10393" spans="1:10" x14ac:dyDescent="0.25">
      <c r="A10393" s="42">
        <v>46267</v>
      </c>
      <c r="B10393">
        <v>8</v>
      </c>
      <c r="C10393" t="s">
        <v>1001</v>
      </c>
      <c r="D10393" t="s">
        <v>983</v>
      </c>
      <c r="E10393">
        <v>1</v>
      </c>
      <c r="F10393">
        <v>1</v>
      </c>
      <c r="G10393">
        <v>0</v>
      </c>
      <c r="H10393">
        <v>0</v>
      </c>
      <c r="I10393">
        <v>0</v>
      </c>
      <c r="J10393">
        <v>0</v>
      </c>
    </row>
    <row r="10394" spans="1:10" x14ac:dyDescent="0.25">
      <c r="A10394" s="42">
        <v>46266</v>
      </c>
      <c r="B10394">
        <v>12</v>
      </c>
      <c r="C10394" t="s">
        <v>999</v>
      </c>
      <c r="D10394" t="s">
        <v>982</v>
      </c>
      <c r="E10394">
        <v>14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25">
      <c r="A10395" s="42">
        <v>46268</v>
      </c>
      <c r="B10395">
        <v>8</v>
      </c>
      <c r="C10395" t="s">
        <v>966</v>
      </c>
      <c r="D10395" t="s">
        <v>977</v>
      </c>
      <c r="E10395">
        <v>11</v>
      </c>
      <c r="F10395">
        <v>0</v>
      </c>
      <c r="G10395">
        <v>0</v>
      </c>
      <c r="H10395">
        <v>0</v>
      </c>
      <c r="I10395">
        <v>0</v>
      </c>
      <c r="J10395">
        <v>0</v>
      </c>
    </row>
    <row r="10396" spans="1:10" x14ac:dyDescent="0.25">
      <c r="A10396" s="42">
        <v>46267</v>
      </c>
      <c r="B10396">
        <v>11</v>
      </c>
      <c r="C10396" t="s">
        <v>986</v>
      </c>
      <c r="D10396" t="s">
        <v>975</v>
      </c>
      <c r="E10396">
        <v>1</v>
      </c>
      <c r="F10396">
        <v>0</v>
      </c>
      <c r="G10396">
        <v>0</v>
      </c>
      <c r="H10396">
        <v>0</v>
      </c>
      <c r="I10396">
        <v>0</v>
      </c>
      <c r="J10396">
        <v>0</v>
      </c>
    </row>
    <row r="10397" spans="1:10" x14ac:dyDescent="0.25">
      <c r="A10397" s="42">
        <v>46276</v>
      </c>
      <c r="B10397">
        <v>12</v>
      </c>
      <c r="C10397" t="s">
        <v>986</v>
      </c>
      <c r="D10397" t="s">
        <v>965</v>
      </c>
      <c r="E10397">
        <v>28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 x14ac:dyDescent="0.25">
      <c r="A10398" s="42">
        <v>46268</v>
      </c>
      <c r="B10398">
        <v>8</v>
      </c>
      <c r="C10398" t="s">
        <v>962</v>
      </c>
      <c r="D10398" t="s">
        <v>977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>
        <v>0</v>
      </c>
    </row>
    <row r="10399" spans="1:10" x14ac:dyDescent="0.25">
      <c r="A10399" s="42">
        <v>46268</v>
      </c>
      <c r="B10399">
        <v>14</v>
      </c>
      <c r="C10399" t="s">
        <v>958</v>
      </c>
      <c r="D10399" t="s">
        <v>975</v>
      </c>
      <c r="E10399">
        <v>4</v>
      </c>
      <c r="F10399">
        <v>0</v>
      </c>
      <c r="G10399">
        <v>0</v>
      </c>
      <c r="H10399">
        <v>0</v>
      </c>
      <c r="I10399">
        <v>0</v>
      </c>
      <c r="J10399">
        <v>0</v>
      </c>
    </row>
    <row r="10400" spans="1:10" x14ac:dyDescent="0.25">
      <c r="A10400" s="42">
        <v>46266</v>
      </c>
      <c r="B10400">
        <v>13</v>
      </c>
      <c r="C10400" t="s">
        <v>958</v>
      </c>
      <c r="D10400" t="s">
        <v>980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0</v>
      </c>
    </row>
    <row r="10401" spans="1:10" x14ac:dyDescent="0.25">
      <c r="A10401" s="42">
        <v>46266</v>
      </c>
      <c r="B10401">
        <v>15</v>
      </c>
      <c r="C10401" t="s">
        <v>999</v>
      </c>
      <c r="D10401" t="s">
        <v>977</v>
      </c>
      <c r="E10401">
        <v>8</v>
      </c>
      <c r="F10401">
        <v>0</v>
      </c>
      <c r="G10401">
        <v>0</v>
      </c>
      <c r="H10401">
        <v>0</v>
      </c>
      <c r="I10401">
        <v>0</v>
      </c>
      <c r="J10401">
        <v>0</v>
      </c>
    </row>
    <row r="10402" spans="1:10" x14ac:dyDescent="0.25">
      <c r="A10402" s="42">
        <v>46274</v>
      </c>
      <c r="B10402">
        <v>10</v>
      </c>
      <c r="C10402" t="s">
        <v>966</v>
      </c>
      <c r="D10402" t="s">
        <v>982</v>
      </c>
      <c r="E10402">
        <v>336</v>
      </c>
      <c r="F10402">
        <v>0</v>
      </c>
      <c r="G10402">
        <v>0</v>
      </c>
      <c r="H10402">
        <v>0</v>
      </c>
      <c r="I10402">
        <v>0</v>
      </c>
      <c r="J10402">
        <v>0</v>
      </c>
    </row>
    <row r="10403" spans="1:10" x14ac:dyDescent="0.25">
      <c r="A10403" s="42">
        <v>46273</v>
      </c>
      <c r="B10403">
        <v>14</v>
      </c>
      <c r="C10403" t="s">
        <v>972</v>
      </c>
      <c r="D10403" t="s">
        <v>976</v>
      </c>
      <c r="E10403">
        <v>35</v>
      </c>
      <c r="F10403">
        <v>0</v>
      </c>
      <c r="G10403">
        <v>0</v>
      </c>
      <c r="H10403">
        <v>0</v>
      </c>
      <c r="I10403">
        <v>0</v>
      </c>
      <c r="J10403">
        <v>0</v>
      </c>
    </row>
    <row r="10404" spans="1:10" x14ac:dyDescent="0.25">
      <c r="A10404" s="42">
        <v>46276</v>
      </c>
      <c r="B10404">
        <v>13</v>
      </c>
      <c r="C10404" t="s">
        <v>966</v>
      </c>
      <c r="D10404" t="s">
        <v>970</v>
      </c>
      <c r="E10404">
        <v>3</v>
      </c>
      <c r="F10404">
        <v>0</v>
      </c>
      <c r="G10404">
        <v>0</v>
      </c>
      <c r="H10404">
        <v>0</v>
      </c>
      <c r="I10404">
        <v>0</v>
      </c>
      <c r="J10404">
        <v>0</v>
      </c>
    </row>
    <row r="10405" spans="1:10" x14ac:dyDescent="0.25">
      <c r="A10405" s="42">
        <v>46274</v>
      </c>
      <c r="B10405">
        <v>14</v>
      </c>
      <c r="C10405" t="s">
        <v>986</v>
      </c>
      <c r="D10405" t="s">
        <v>980</v>
      </c>
      <c r="E10405">
        <v>7</v>
      </c>
      <c r="F10405">
        <v>0</v>
      </c>
      <c r="G10405">
        <v>0</v>
      </c>
      <c r="H10405">
        <v>0</v>
      </c>
      <c r="I10405">
        <v>0</v>
      </c>
      <c r="J10405">
        <v>0</v>
      </c>
    </row>
    <row r="10406" spans="1:10" x14ac:dyDescent="0.25">
      <c r="A10406" s="42">
        <v>46274</v>
      </c>
      <c r="B10406">
        <v>11</v>
      </c>
      <c r="C10406" t="s">
        <v>962</v>
      </c>
      <c r="D10406" t="s">
        <v>970</v>
      </c>
      <c r="E10406">
        <v>10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25">
      <c r="A10407" s="42">
        <v>46273</v>
      </c>
      <c r="B10407">
        <v>8</v>
      </c>
      <c r="C10407" t="s">
        <v>978</v>
      </c>
      <c r="D10407" t="s">
        <v>3</v>
      </c>
      <c r="E10407">
        <v>18</v>
      </c>
      <c r="F10407">
        <v>18</v>
      </c>
      <c r="G10407">
        <v>11</v>
      </c>
      <c r="H10407">
        <v>2</v>
      </c>
      <c r="I10407">
        <v>1</v>
      </c>
      <c r="J10407">
        <v>0</v>
      </c>
    </row>
    <row r="10408" spans="1:10" x14ac:dyDescent="0.25">
      <c r="A10408" s="42">
        <v>46276</v>
      </c>
      <c r="B10408">
        <v>14</v>
      </c>
      <c r="C10408" t="s">
        <v>1015</v>
      </c>
      <c r="D10408" t="s">
        <v>980</v>
      </c>
      <c r="E10408">
        <v>7</v>
      </c>
      <c r="F10408">
        <v>0</v>
      </c>
      <c r="G10408">
        <v>0</v>
      </c>
      <c r="H10408">
        <v>0</v>
      </c>
      <c r="I10408">
        <v>0</v>
      </c>
      <c r="J10408">
        <v>0</v>
      </c>
    </row>
    <row r="10409" spans="1:10" x14ac:dyDescent="0.25">
      <c r="A10409" s="42">
        <v>46269</v>
      </c>
      <c r="B10409">
        <v>15</v>
      </c>
      <c r="C10409" t="s">
        <v>978</v>
      </c>
      <c r="D10409" t="s">
        <v>976</v>
      </c>
      <c r="E10409">
        <v>542</v>
      </c>
      <c r="F10409">
        <v>0</v>
      </c>
      <c r="G10409">
        <v>0</v>
      </c>
      <c r="H10409">
        <v>0</v>
      </c>
      <c r="I10409">
        <v>0</v>
      </c>
      <c r="J10409">
        <v>0</v>
      </c>
    </row>
    <row r="10410" spans="1:10" x14ac:dyDescent="0.25">
      <c r="A10410" s="42">
        <v>46276</v>
      </c>
      <c r="B10410">
        <v>14</v>
      </c>
      <c r="C10410" t="s">
        <v>962</v>
      </c>
      <c r="D10410" t="s">
        <v>973</v>
      </c>
      <c r="E10410">
        <v>566</v>
      </c>
      <c r="F10410">
        <v>0</v>
      </c>
      <c r="G10410">
        <v>0</v>
      </c>
      <c r="H10410">
        <v>0</v>
      </c>
      <c r="I10410">
        <v>0</v>
      </c>
      <c r="J10410">
        <v>0</v>
      </c>
    </row>
    <row r="10411" spans="1:10" x14ac:dyDescent="0.25">
      <c r="A10411" s="42">
        <v>46268</v>
      </c>
      <c r="B10411">
        <v>10</v>
      </c>
      <c r="C10411" t="s">
        <v>1085</v>
      </c>
      <c r="D10411" t="s">
        <v>3</v>
      </c>
      <c r="E10411">
        <v>6</v>
      </c>
      <c r="F10411">
        <v>6</v>
      </c>
      <c r="G10411">
        <v>5</v>
      </c>
      <c r="H10411">
        <v>0</v>
      </c>
      <c r="I10411">
        <v>0</v>
      </c>
      <c r="J10411">
        <v>0</v>
      </c>
    </row>
    <row r="10412" spans="1:10" x14ac:dyDescent="0.25">
      <c r="A10412" s="42">
        <v>46275</v>
      </c>
      <c r="B10412">
        <v>15</v>
      </c>
      <c r="C10412" t="s">
        <v>968</v>
      </c>
      <c r="D10412" t="s">
        <v>961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25">
      <c r="A10413" s="42">
        <v>46274</v>
      </c>
      <c r="B10413">
        <v>8</v>
      </c>
      <c r="C10413" t="s">
        <v>1098</v>
      </c>
      <c r="D10413" t="s">
        <v>973</v>
      </c>
      <c r="E10413">
        <v>56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 x14ac:dyDescent="0.25">
      <c r="A10414" s="42">
        <v>46267</v>
      </c>
      <c r="B10414">
        <v>16</v>
      </c>
      <c r="C10414" t="s">
        <v>978</v>
      </c>
      <c r="D10414" t="s">
        <v>961</v>
      </c>
      <c r="E10414">
        <v>2</v>
      </c>
      <c r="F10414">
        <v>0</v>
      </c>
      <c r="G10414">
        <v>0</v>
      </c>
      <c r="H10414">
        <v>0</v>
      </c>
      <c r="I10414">
        <v>0</v>
      </c>
      <c r="J10414">
        <v>0</v>
      </c>
    </row>
    <row r="10415" spans="1:10" x14ac:dyDescent="0.25">
      <c r="A10415" s="42">
        <v>46266</v>
      </c>
      <c r="B10415">
        <v>10</v>
      </c>
      <c r="C10415" t="s">
        <v>962</v>
      </c>
      <c r="D10415" t="s">
        <v>976</v>
      </c>
      <c r="E10415">
        <v>678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 x14ac:dyDescent="0.25">
      <c r="A10416" s="42">
        <v>46276</v>
      </c>
      <c r="B10416">
        <v>9</v>
      </c>
      <c r="C10416" t="s">
        <v>964</v>
      </c>
      <c r="D10416" t="s">
        <v>971</v>
      </c>
      <c r="E10416">
        <v>20</v>
      </c>
      <c r="F10416">
        <v>0</v>
      </c>
      <c r="G10416">
        <v>0</v>
      </c>
      <c r="H10416">
        <v>0</v>
      </c>
      <c r="I10416">
        <v>0</v>
      </c>
      <c r="J10416">
        <v>0</v>
      </c>
    </row>
    <row r="10417" spans="1:10" x14ac:dyDescent="0.25">
      <c r="A10417" s="42">
        <v>46273</v>
      </c>
      <c r="B10417">
        <v>10</v>
      </c>
      <c r="C10417" t="s">
        <v>998</v>
      </c>
      <c r="D10417" t="s">
        <v>974</v>
      </c>
      <c r="E10417">
        <v>4</v>
      </c>
      <c r="F10417">
        <v>0</v>
      </c>
      <c r="G10417">
        <v>0</v>
      </c>
      <c r="H10417">
        <v>0</v>
      </c>
      <c r="I10417">
        <v>0</v>
      </c>
      <c r="J10417">
        <v>0</v>
      </c>
    </row>
    <row r="10418" spans="1:10" x14ac:dyDescent="0.25">
      <c r="A10418" s="42">
        <v>46273</v>
      </c>
      <c r="B10418">
        <v>11</v>
      </c>
      <c r="C10418" t="s">
        <v>1000</v>
      </c>
      <c r="D10418" t="s">
        <v>959</v>
      </c>
      <c r="E10418">
        <v>40</v>
      </c>
      <c r="F10418">
        <v>0</v>
      </c>
      <c r="G10418">
        <v>0</v>
      </c>
      <c r="H10418">
        <v>0</v>
      </c>
      <c r="I10418">
        <v>0</v>
      </c>
      <c r="J10418">
        <v>0</v>
      </c>
    </row>
    <row r="10419" spans="1:10" x14ac:dyDescent="0.25">
      <c r="A10419" s="42">
        <v>46274</v>
      </c>
      <c r="B10419">
        <v>14</v>
      </c>
      <c r="C10419" t="s">
        <v>964</v>
      </c>
      <c r="D10419" t="s">
        <v>973</v>
      </c>
      <c r="E10419">
        <v>479</v>
      </c>
      <c r="F10419">
        <v>0</v>
      </c>
      <c r="G10419">
        <v>0</v>
      </c>
      <c r="H10419">
        <v>0</v>
      </c>
      <c r="I10419">
        <v>0</v>
      </c>
      <c r="J10419">
        <v>0</v>
      </c>
    </row>
    <row r="10420" spans="1:10" x14ac:dyDescent="0.25">
      <c r="A10420" s="42">
        <v>46274</v>
      </c>
      <c r="B10420">
        <v>11</v>
      </c>
      <c r="C10420" t="s">
        <v>978</v>
      </c>
      <c r="D10420" t="s">
        <v>976</v>
      </c>
      <c r="E10420">
        <v>1114</v>
      </c>
      <c r="F10420">
        <v>0</v>
      </c>
      <c r="G10420">
        <v>0</v>
      </c>
      <c r="H10420">
        <v>0</v>
      </c>
      <c r="I10420">
        <v>0</v>
      </c>
      <c r="J10420">
        <v>0</v>
      </c>
    </row>
    <row r="10421" spans="1:10" x14ac:dyDescent="0.25">
      <c r="A10421" s="42">
        <v>46274</v>
      </c>
      <c r="B10421">
        <v>15</v>
      </c>
      <c r="C10421" t="s">
        <v>978</v>
      </c>
      <c r="D10421" t="s">
        <v>963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25">
      <c r="A10422" s="42">
        <v>46268</v>
      </c>
      <c r="B10422">
        <v>15</v>
      </c>
      <c r="C10422" t="s">
        <v>986</v>
      </c>
      <c r="D10422" t="s">
        <v>977</v>
      </c>
      <c r="E10422">
        <v>12</v>
      </c>
      <c r="F10422">
        <v>0</v>
      </c>
      <c r="G10422">
        <v>0</v>
      </c>
      <c r="H10422">
        <v>0</v>
      </c>
      <c r="I10422">
        <v>0</v>
      </c>
      <c r="J10422">
        <v>0</v>
      </c>
    </row>
    <row r="10423" spans="1:10" x14ac:dyDescent="0.25">
      <c r="A10423" s="42">
        <v>46266</v>
      </c>
      <c r="B10423">
        <v>11</v>
      </c>
      <c r="C10423" t="s">
        <v>966</v>
      </c>
      <c r="D10423" t="s">
        <v>967</v>
      </c>
      <c r="E10423">
        <v>725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25">
      <c r="A10424" s="42">
        <v>46276</v>
      </c>
      <c r="B10424">
        <v>15</v>
      </c>
      <c r="C10424" t="s">
        <v>978</v>
      </c>
      <c r="D10424" t="s">
        <v>976</v>
      </c>
      <c r="E10424">
        <v>1345</v>
      </c>
      <c r="F10424">
        <v>0</v>
      </c>
      <c r="G10424">
        <v>0</v>
      </c>
      <c r="H10424">
        <v>0</v>
      </c>
      <c r="I10424">
        <v>0</v>
      </c>
      <c r="J10424">
        <v>0</v>
      </c>
    </row>
    <row r="10425" spans="1:10" x14ac:dyDescent="0.25">
      <c r="A10425" s="42">
        <v>46269</v>
      </c>
      <c r="B10425">
        <v>15</v>
      </c>
      <c r="C10425" t="s">
        <v>972</v>
      </c>
      <c r="D10425" t="s">
        <v>982</v>
      </c>
      <c r="E10425">
        <v>1</v>
      </c>
      <c r="F10425">
        <v>0</v>
      </c>
      <c r="G10425">
        <v>0</v>
      </c>
      <c r="H10425">
        <v>0</v>
      </c>
      <c r="I10425">
        <v>0</v>
      </c>
      <c r="J10425">
        <v>0</v>
      </c>
    </row>
    <row r="10426" spans="1:10" x14ac:dyDescent="0.25">
      <c r="A10426" s="42">
        <v>46276</v>
      </c>
      <c r="B10426">
        <v>13</v>
      </c>
      <c r="C10426" t="s">
        <v>978</v>
      </c>
      <c r="D10426" t="s">
        <v>980</v>
      </c>
      <c r="E10426">
        <v>1</v>
      </c>
      <c r="F10426">
        <v>0</v>
      </c>
      <c r="G10426">
        <v>0</v>
      </c>
      <c r="H10426">
        <v>0</v>
      </c>
      <c r="I10426">
        <v>0</v>
      </c>
      <c r="J10426">
        <v>0</v>
      </c>
    </row>
    <row r="10427" spans="1:10" x14ac:dyDescent="0.25">
      <c r="A10427" s="42">
        <v>46274</v>
      </c>
      <c r="B10427">
        <v>8</v>
      </c>
      <c r="C10427" t="s">
        <v>968</v>
      </c>
      <c r="D10427" t="s">
        <v>965</v>
      </c>
      <c r="E10427">
        <v>11</v>
      </c>
      <c r="F10427">
        <v>0</v>
      </c>
      <c r="G10427">
        <v>0</v>
      </c>
      <c r="H10427">
        <v>0</v>
      </c>
      <c r="I10427">
        <v>0</v>
      </c>
      <c r="J10427">
        <v>0</v>
      </c>
    </row>
    <row r="10428" spans="1:10" x14ac:dyDescent="0.25">
      <c r="A10428" s="42">
        <v>46276</v>
      </c>
      <c r="B10428">
        <v>13</v>
      </c>
      <c r="C10428" t="s">
        <v>972</v>
      </c>
      <c r="D10428" t="s">
        <v>967</v>
      </c>
      <c r="E10428">
        <v>2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 x14ac:dyDescent="0.25">
      <c r="A10429" s="42">
        <v>46266</v>
      </c>
      <c r="B10429">
        <v>8</v>
      </c>
      <c r="C10429" t="s">
        <v>1000</v>
      </c>
      <c r="D10429" t="s">
        <v>981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</row>
    <row r="10430" spans="1:10" x14ac:dyDescent="0.25">
      <c r="A10430" s="42">
        <v>46268</v>
      </c>
      <c r="B10430">
        <v>15</v>
      </c>
      <c r="C10430" t="s">
        <v>986</v>
      </c>
      <c r="D10430" t="s">
        <v>982</v>
      </c>
      <c r="E10430">
        <v>206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 x14ac:dyDescent="0.25">
      <c r="A10431" s="42">
        <v>46267</v>
      </c>
      <c r="B10431">
        <v>13</v>
      </c>
      <c r="C10431" t="s">
        <v>960</v>
      </c>
      <c r="D10431" t="s">
        <v>979</v>
      </c>
      <c r="E10431">
        <v>18</v>
      </c>
      <c r="F10431">
        <v>0</v>
      </c>
      <c r="G10431">
        <v>0</v>
      </c>
      <c r="H10431">
        <v>0</v>
      </c>
      <c r="I10431">
        <v>0</v>
      </c>
      <c r="J10431">
        <v>0</v>
      </c>
    </row>
    <row r="10432" spans="1:10" x14ac:dyDescent="0.25">
      <c r="A10432" s="42">
        <v>46268</v>
      </c>
      <c r="B10432">
        <v>10</v>
      </c>
      <c r="C10432" t="s">
        <v>1085</v>
      </c>
      <c r="D10432" t="s">
        <v>969</v>
      </c>
      <c r="E10432">
        <v>1</v>
      </c>
      <c r="F10432">
        <v>1</v>
      </c>
      <c r="G10432">
        <v>0</v>
      </c>
      <c r="H10432">
        <v>0</v>
      </c>
      <c r="I10432">
        <v>0</v>
      </c>
      <c r="J10432">
        <v>0</v>
      </c>
    </row>
    <row r="10433" spans="1:10" x14ac:dyDescent="0.25">
      <c r="A10433" s="42">
        <v>46275</v>
      </c>
      <c r="B10433">
        <v>10</v>
      </c>
      <c r="C10433" t="s">
        <v>998</v>
      </c>
      <c r="D10433" t="s">
        <v>967</v>
      </c>
      <c r="E10433">
        <v>267</v>
      </c>
      <c r="F10433">
        <v>0</v>
      </c>
      <c r="G10433">
        <v>0</v>
      </c>
      <c r="H10433">
        <v>0</v>
      </c>
      <c r="I10433">
        <v>0</v>
      </c>
      <c r="J10433">
        <v>0</v>
      </c>
    </row>
    <row r="10434" spans="1:10" x14ac:dyDescent="0.25">
      <c r="A10434" s="42">
        <v>46276</v>
      </c>
      <c r="B10434">
        <v>9</v>
      </c>
      <c r="C10434" t="s">
        <v>1015</v>
      </c>
      <c r="D10434" t="s">
        <v>971</v>
      </c>
      <c r="E10434">
        <v>23</v>
      </c>
      <c r="F10434">
        <v>0</v>
      </c>
      <c r="G10434">
        <v>0</v>
      </c>
      <c r="H10434">
        <v>0</v>
      </c>
      <c r="I10434">
        <v>0</v>
      </c>
      <c r="J10434">
        <v>0</v>
      </c>
    </row>
    <row r="10435" spans="1:10" x14ac:dyDescent="0.25">
      <c r="A10435" s="42">
        <v>46276</v>
      </c>
      <c r="B10435">
        <v>11</v>
      </c>
      <c r="C10435" t="s">
        <v>1098</v>
      </c>
      <c r="D10435" t="s">
        <v>969</v>
      </c>
      <c r="E10435">
        <v>2</v>
      </c>
      <c r="F10435">
        <v>2</v>
      </c>
      <c r="G10435">
        <v>0</v>
      </c>
      <c r="H10435">
        <v>0</v>
      </c>
      <c r="I10435">
        <v>0</v>
      </c>
      <c r="J10435">
        <v>0</v>
      </c>
    </row>
    <row r="10436" spans="1:10" x14ac:dyDescent="0.25">
      <c r="A10436" s="42">
        <v>46266</v>
      </c>
      <c r="B10436">
        <v>16</v>
      </c>
      <c r="C10436" t="s">
        <v>1098</v>
      </c>
      <c r="D10436" t="s">
        <v>967</v>
      </c>
      <c r="E10436">
        <v>29</v>
      </c>
      <c r="F10436">
        <v>0</v>
      </c>
      <c r="G10436">
        <v>0</v>
      </c>
      <c r="H10436">
        <v>0</v>
      </c>
      <c r="I10436">
        <v>0</v>
      </c>
      <c r="J10436">
        <v>0</v>
      </c>
    </row>
    <row r="10437" spans="1:10" x14ac:dyDescent="0.25">
      <c r="A10437" s="42">
        <v>46275</v>
      </c>
      <c r="B10437">
        <v>9</v>
      </c>
      <c r="C10437" t="s">
        <v>978</v>
      </c>
      <c r="D10437" t="s">
        <v>3</v>
      </c>
      <c r="E10437">
        <v>22</v>
      </c>
      <c r="F10437">
        <v>22</v>
      </c>
      <c r="G10437">
        <v>19</v>
      </c>
      <c r="H10437">
        <v>0</v>
      </c>
      <c r="I10437">
        <v>0</v>
      </c>
      <c r="J10437">
        <v>0</v>
      </c>
    </row>
    <row r="10438" spans="1:10" x14ac:dyDescent="0.25">
      <c r="A10438" s="42">
        <v>46266</v>
      </c>
      <c r="B10438">
        <v>10</v>
      </c>
      <c r="C10438" t="s">
        <v>958</v>
      </c>
      <c r="D10438" t="s">
        <v>963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</row>
    <row r="10439" spans="1:10" x14ac:dyDescent="0.25">
      <c r="A10439" s="42">
        <v>46268</v>
      </c>
      <c r="B10439">
        <v>15</v>
      </c>
      <c r="C10439" t="s">
        <v>978</v>
      </c>
      <c r="D10439" t="s">
        <v>640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 x14ac:dyDescent="0.25">
      <c r="A10440" s="42">
        <v>46266</v>
      </c>
      <c r="B10440">
        <v>8</v>
      </c>
      <c r="C10440" t="s">
        <v>999</v>
      </c>
      <c r="D10440" t="s">
        <v>965</v>
      </c>
      <c r="E10440">
        <v>15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25">
      <c r="A10441" s="42">
        <v>46274</v>
      </c>
      <c r="B10441">
        <v>13</v>
      </c>
      <c r="C10441" t="s">
        <v>978</v>
      </c>
      <c r="D10441" t="s">
        <v>3</v>
      </c>
      <c r="E10441">
        <v>6</v>
      </c>
      <c r="F10441">
        <v>6</v>
      </c>
      <c r="G10441">
        <v>4</v>
      </c>
      <c r="H10441">
        <v>0</v>
      </c>
      <c r="I10441">
        <v>0</v>
      </c>
      <c r="J10441">
        <v>0</v>
      </c>
    </row>
    <row r="10442" spans="1:10" x14ac:dyDescent="0.25">
      <c r="A10442" s="42">
        <v>46268</v>
      </c>
      <c r="B10442">
        <v>16</v>
      </c>
      <c r="C10442" t="s">
        <v>968</v>
      </c>
      <c r="D10442" t="s">
        <v>969</v>
      </c>
      <c r="E10442">
        <v>1</v>
      </c>
      <c r="F10442">
        <v>1</v>
      </c>
      <c r="G10442">
        <v>0</v>
      </c>
      <c r="H10442">
        <v>0</v>
      </c>
      <c r="I10442">
        <v>0</v>
      </c>
      <c r="J10442">
        <v>0</v>
      </c>
    </row>
    <row r="10443" spans="1:10" x14ac:dyDescent="0.25">
      <c r="A10443" s="42">
        <v>46269</v>
      </c>
      <c r="B10443">
        <v>16</v>
      </c>
      <c r="C10443" t="s">
        <v>958</v>
      </c>
      <c r="D10443" t="s">
        <v>981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 x14ac:dyDescent="0.25">
      <c r="A10444" s="42">
        <v>46269</v>
      </c>
      <c r="B10444">
        <v>15</v>
      </c>
      <c r="C10444" t="s">
        <v>972</v>
      </c>
      <c r="D10444" t="s">
        <v>640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25">
      <c r="A10445" s="42">
        <v>46275</v>
      </c>
      <c r="B10445">
        <v>11</v>
      </c>
      <c r="C10445" t="s">
        <v>1528</v>
      </c>
      <c r="D10445" t="s">
        <v>963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25">
      <c r="A10446" s="42">
        <v>46267</v>
      </c>
      <c r="B10446">
        <v>11</v>
      </c>
      <c r="C10446" t="s">
        <v>960</v>
      </c>
      <c r="D10446" t="s">
        <v>976</v>
      </c>
      <c r="E10446">
        <v>658</v>
      </c>
      <c r="F10446">
        <v>0</v>
      </c>
      <c r="G10446">
        <v>0</v>
      </c>
      <c r="H10446">
        <v>0</v>
      </c>
      <c r="I10446">
        <v>0</v>
      </c>
      <c r="J10446">
        <v>0</v>
      </c>
    </row>
    <row r="10447" spans="1:10" x14ac:dyDescent="0.25">
      <c r="A10447" s="42">
        <v>46269</v>
      </c>
      <c r="B10447">
        <v>16</v>
      </c>
      <c r="C10447" t="s">
        <v>962</v>
      </c>
      <c r="D10447" t="s">
        <v>970</v>
      </c>
      <c r="E10447">
        <v>12</v>
      </c>
      <c r="F10447">
        <v>0</v>
      </c>
      <c r="G10447">
        <v>0</v>
      </c>
      <c r="H10447">
        <v>0</v>
      </c>
      <c r="I10447">
        <v>0</v>
      </c>
      <c r="J10447">
        <v>0</v>
      </c>
    </row>
    <row r="10448" spans="1:10" x14ac:dyDescent="0.25">
      <c r="A10448" s="42">
        <v>46267</v>
      </c>
      <c r="B10448">
        <v>16</v>
      </c>
      <c r="C10448" t="s">
        <v>962</v>
      </c>
      <c r="D10448" t="s">
        <v>971</v>
      </c>
      <c r="E10448">
        <v>11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25">
      <c r="A10449" s="42">
        <v>46275</v>
      </c>
      <c r="B10449">
        <v>10</v>
      </c>
      <c r="C10449" t="s">
        <v>1528</v>
      </c>
      <c r="D10449" t="s">
        <v>967</v>
      </c>
      <c r="E10449">
        <v>262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25">
      <c r="A10450" s="42">
        <v>46268</v>
      </c>
      <c r="B10450">
        <v>15</v>
      </c>
      <c r="C10450" t="s">
        <v>978</v>
      </c>
      <c r="D10450" t="s">
        <v>982</v>
      </c>
      <c r="E10450">
        <v>110</v>
      </c>
      <c r="F10450">
        <v>0</v>
      </c>
      <c r="G10450">
        <v>0</v>
      </c>
      <c r="H10450">
        <v>0</v>
      </c>
      <c r="I10450">
        <v>0</v>
      </c>
      <c r="J10450">
        <v>0</v>
      </c>
    </row>
    <row r="10451" spans="1:10" x14ac:dyDescent="0.25">
      <c r="A10451" s="42">
        <v>46267</v>
      </c>
      <c r="B10451">
        <v>11</v>
      </c>
      <c r="C10451" t="s">
        <v>998</v>
      </c>
      <c r="D10451" t="s">
        <v>967</v>
      </c>
      <c r="E10451">
        <v>5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 x14ac:dyDescent="0.25">
      <c r="A10452" s="42">
        <v>46273</v>
      </c>
      <c r="B10452">
        <v>9</v>
      </c>
      <c r="C10452" t="s">
        <v>1000</v>
      </c>
      <c r="D10452" t="s">
        <v>967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 x14ac:dyDescent="0.25">
      <c r="A10453" s="42">
        <v>46276</v>
      </c>
      <c r="B10453">
        <v>12</v>
      </c>
      <c r="C10453" t="s">
        <v>968</v>
      </c>
      <c r="D10453" t="s">
        <v>959</v>
      </c>
      <c r="E10453">
        <v>16</v>
      </c>
      <c r="F10453">
        <v>0</v>
      </c>
      <c r="G10453">
        <v>0</v>
      </c>
      <c r="H10453">
        <v>0</v>
      </c>
      <c r="I10453">
        <v>0</v>
      </c>
      <c r="J10453">
        <v>0</v>
      </c>
    </row>
    <row r="10454" spans="1:10" x14ac:dyDescent="0.25">
      <c r="A10454" s="42">
        <v>46273</v>
      </c>
      <c r="B10454">
        <v>13</v>
      </c>
      <c r="C10454" t="s">
        <v>958</v>
      </c>
      <c r="D10454" t="s">
        <v>959</v>
      </c>
      <c r="E10454">
        <v>1</v>
      </c>
      <c r="F10454">
        <v>0</v>
      </c>
      <c r="G10454">
        <v>0</v>
      </c>
      <c r="H10454">
        <v>0</v>
      </c>
      <c r="I10454">
        <v>0</v>
      </c>
      <c r="J10454">
        <v>0</v>
      </c>
    </row>
    <row r="10455" spans="1:10" x14ac:dyDescent="0.25">
      <c r="A10455" s="42">
        <v>46274</v>
      </c>
      <c r="B10455">
        <v>16</v>
      </c>
      <c r="C10455" t="s">
        <v>960</v>
      </c>
      <c r="D10455" t="s">
        <v>980</v>
      </c>
      <c r="E10455">
        <v>11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 x14ac:dyDescent="0.25">
      <c r="A10456" s="42">
        <v>46274</v>
      </c>
      <c r="B10456">
        <v>10</v>
      </c>
      <c r="C10456" t="s">
        <v>964</v>
      </c>
      <c r="D10456" t="s">
        <v>967</v>
      </c>
      <c r="E10456">
        <v>261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25">
      <c r="A10457" s="42">
        <v>46268</v>
      </c>
      <c r="B10457">
        <v>12</v>
      </c>
      <c r="C10457" t="s">
        <v>986</v>
      </c>
      <c r="D10457" t="s">
        <v>965</v>
      </c>
      <c r="E10457">
        <v>20</v>
      </c>
      <c r="F10457">
        <v>0</v>
      </c>
      <c r="G10457">
        <v>0</v>
      </c>
      <c r="H10457">
        <v>0</v>
      </c>
      <c r="I10457">
        <v>0</v>
      </c>
      <c r="J10457">
        <v>0</v>
      </c>
    </row>
    <row r="10458" spans="1:10" x14ac:dyDescent="0.25">
      <c r="A10458" s="42">
        <v>46275</v>
      </c>
      <c r="B10458">
        <v>16</v>
      </c>
      <c r="C10458" t="s">
        <v>1098</v>
      </c>
      <c r="D10458" t="s">
        <v>977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0</v>
      </c>
    </row>
    <row r="10459" spans="1:10" x14ac:dyDescent="0.25">
      <c r="A10459" s="42">
        <v>46267</v>
      </c>
      <c r="B10459">
        <v>9</v>
      </c>
      <c r="C10459" t="s">
        <v>964</v>
      </c>
      <c r="D10459" t="s">
        <v>980</v>
      </c>
      <c r="E10459">
        <v>29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25">
      <c r="A10460" s="42">
        <v>46268</v>
      </c>
      <c r="B10460">
        <v>9</v>
      </c>
      <c r="C10460" t="s">
        <v>978</v>
      </c>
      <c r="D10460" t="s">
        <v>973</v>
      </c>
      <c r="E10460">
        <v>251</v>
      </c>
      <c r="F10460">
        <v>0</v>
      </c>
      <c r="G10460">
        <v>0</v>
      </c>
      <c r="H10460">
        <v>0</v>
      </c>
      <c r="I10460">
        <v>0</v>
      </c>
      <c r="J10460">
        <v>0</v>
      </c>
    </row>
    <row r="10461" spans="1:10" x14ac:dyDescent="0.25">
      <c r="A10461" s="42">
        <v>46276</v>
      </c>
      <c r="B10461">
        <v>16</v>
      </c>
      <c r="C10461" t="s">
        <v>962</v>
      </c>
      <c r="D10461" t="s">
        <v>640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 x14ac:dyDescent="0.25">
      <c r="A10462" s="42">
        <v>46276</v>
      </c>
      <c r="B10462">
        <v>10</v>
      </c>
      <c r="C10462" t="s">
        <v>978</v>
      </c>
      <c r="D10462" t="s">
        <v>980</v>
      </c>
      <c r="E10462">
        <v>8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25">
      <c r="A10463" s="42">
        <v>46275</v>
      </c>
      <c r="B10463">
        <v>11</v>
      </c>
      <c r="C10463" t="s">
        <v>1098</v>
      </c>
      <c r="D10463" t="s">
        <v>967</v>
      </c>
      <c r="E10463">
        <v>45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25">
      <c r="A10464" s="42">
        <v>46268</v>
      </c>
      <c r="B10464">
        <v>11</v>
      </c>
      <c r="C10464" t="s">
        <v>1098</v>
      </c>
      <c r="D10464" t="s">
        <v>979</v>
      </c>
      <c r="E10464">
        <v>12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 x14ac:dyDescent="0.25">
      <c r="A10465" s="42">
        <v>46269</v>
      </c>
      <c r="B10465">
        <v>16</v>
      </c>
      <c r="C10465" t="s">
        <v>1098</v>
      </c>
      <c r="D10465" t="s">
        <v>969</v>
      </c>
      <c r="E10465">
        <v>1</v>
      </c>
      <c r="F10465">
        <v>1</v>
      </c>
      <c r="G10465">
        <v>0</v>
      </c>
      <c r="H10465">
        <v>0</v>
      </c>
      <c r="I10465">
        <v>0</v>
      </c>
      <c r="J10465">
        <v>0</v>
      </c>
    </row>
    <row r="10466" spans="1:10" x14ac:dyDescent="0.25">
      <c r="A10466" s="42">
        <v>46267</v>
      </c>
      <c r="B10466">
        <v>14</v>
      </c>
      <c r="C10466" t="s">
        <v>1098</v>
      </c>
      <c r="D10466" t="s">
        <v>959</v>
      </c>
      <c r="E10466">
        <v>19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 x14ac:dyDescent="0.25">
      <c r="A10467" s="42">
        <v>46273</v>
      </c>
      <c r="B10467">
        <v>10</v>
      </c>
      <c r="C10467" t="s">
        <v>1098</v>
      </c>
      <c r="D10467" t="s">
        <v>967</v>
      </c>
      <c r="E10467">
        <v>72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 x14ac:dyDescent="0.25">
      <c r="A10468" s="42">
        <v>46276</v>
      </c>
      <c r="B10468">
        <v>11</v>
      </c>
      <c r="C10468" t="s">
        <v>960</v>
      </c>
      <c r="D10468" t="s">
        <v>982</v>
      </c>
      <c r="E10468">
        <v>305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 x14ac:dyDescent="0.25">
      <c r="A10469" s="42">
        <v>46268</v>
      </c>
      <c r="B10469">
        <v>13</v>
      </c>
      <c r="C10469" t="s">
        <v>962</v>
      </c>
      <c r="D10469" t="s">
        <v>976</v>
      </c>
      <c r="E10469">
        <v>122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25">
      <c r="A10470" s="42">
        <v>46276</v>
      </c>
      <c r="B10470">
        <v>10</v>
      </c>
      <c r="C10470" t="s">
        <v>962</v>
      </c>
      <c r="D10470" t="s">
        <v>969</v>
      </c>
      <c r="E10470">
        <v>1</v>
      </c>
      <c r="F10470">
        <v>1</v>
      </c>
      <c r="G10470">
        <v>0</v>
      </c>
      <c r="H10470">
        <v>0</v>
      </c>
      <c r="I10470">
        <v>0</v>
      </c>
      <c r="J10470">
        <v>0</v>
      </c>
    </row>
    <row r="10471" spans="1:10" x14ac:dyDescent="0.25">
      <c r="A10471" s="42">
        <v>46266</v>
      </c>
      <c r="B10471">
        <v>13</v>
      </c>
      <c r="C10471" t="s">
        <v>978</v>
      </c>
      <c r="D10471" t="s">
        <v>982</v>
      </c>
      <c r="E10471">
        <v>134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25">
      <c r="A10472" s="42">
        <v>46266</v>
      </c>
      <c r="B10472">
        <v>12</v>
      </c>
      <c r="C10472" t="s">
        <v>1098</v>
      </c>
      <c r="D10472" t="s">
        <v>982</v>
      </c>
      <c r="E10472">
        <v>24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 x14ac:dyDescent="0.25">
      <c r="A10473" s="42">
        <v>46267</v>
      </c>
      <c r="B10473">
        <v>14</v>
      </c>
      <c r="C10473" t="s">
        <v>958</v>
      </c>
      <c r="D10473" t="s">
        <v>3</v>
      </c>
      <c r="E10473">
        <v>18</v>
      </c>
      <c r="F10473">
        <v>18</v>
      </c>
      <c r="G10473">
        <v>16</v>
      </c>
      <c r="H10473">
        <v>2</v>
      </c>
      <c r="I10473">
        <v>0</v>
      </c>
      <c r="J10473">
        <v>0</v>
      </c>
    </row>
    <row r="10474" spans="1:10" x14ac:dyDescent="0.25">
      <c r="A10474" s="42">
        <v>46275</v>
      </c>
      <c r="B10474">
        <v>16</v>
      </c>
      <c r="C10474" t="s">
        <v>972</v>
      </c>
      <c r="D10474" t="s">
        <v>970</v>
      </c>
      <c r="E10474">
        <v>3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25">
      <c r="A10475" s="42">
        <v>46266</v>
      </c>
      <c r="B10475">
        <v>12</v>
      </c>
      <c r="C10475" t="s">
        <v>962</v>
      </c>
      <c r="D10475" t="s">
        <v>970</v>
      </c>
      <c r="E10475">
        <v>8</v>
      </c>
      <c r="F10475">
        <v>0</v>
      </c>
      <c r="G10475">
        <v>0</v>
      </c>
      <c r="H10475">
        <v>0</v>
      </c>
      <c r="I10475">
        <v>0</v>
      </c>
      <c r="J10475">
        <v>0</v>
      </c>
    </row>
    <row r="10476" spans="1:10" x14ac:dyDescent="0.25">
      <c r="A10476" s="42">
        <v>46268</v>
      </c>
      <c r="B10476">
        <v>10</v>
      </c>
      <c r="C10476" t="s">
        <v>1015</v>
      </c>
      <c r="D10476" t="s">
        <v>965</v>
      </c>
      <c r="E10476">
        <v>10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 x14ac:dyDescent="0.25">
      <c r="A10477" s="42">
        <v>46268</v>
      </c>
      <c r="B10477">
        <v>8</v>
      </c>
      <c r="C10477" t="s">
        <v>964</v>
      </c>
      <c r="D10477" t="s">
        <v>982</v>
      </c>
      <c r="E10477">
        <v>306</v>
      </c>
      <c r="F10477">
        <v>0</v>
      </c>
      <c r="G10477">
        <v>0</v>
      </c>
      <c r="H10477">
        <v>0</v>
      </c>
      <c r="I10477">
        <v>0</v>
      </c>
      <c r="J10477">
        <v>0</v>
      </c>
    </row>
    <row r="10478" spans="1:10" x14ac:dyDescent="0.25">
      <c r="A10478" s="42">
        <v>46266</v>
      </c>
      <c r="B10478">
        <v>13</v>
      </c>
      <c r="C10478" t="s">
        <v>960</v>
      </c>
      <c r="D10478" t="s">
        <v>973</v>
      </c>
      <c r="E10478">
        <v>201</v>
      </c>
      <c r="F10478">
        <v>0</v>
      </c>
      <c r="G10478">
        <v>0</v>
      </c>
      <c r="H10478">
        <v>0</v>
      </c>
      <c r="I10478">
        <v>0</v>
      </c>
      <c r="J10478">
        <v>0</v>
      </c>
    </row>
    <row r="10479" spans="1:10" x14ac:dyDescent="0.25">
      <c r="A10479" s="42">
        <v>46276</v>
      </c>
      <c r="B10479">
        <v>8</v>
      </c>
      <c r="C10479" t="s">
        <v>1098</v>
      </c>
      <c r="D10479" t="s">
        <v>3</v>
      </c>
      <c r="E10479">
        <v>5</v>
      </c>
      <c r="F10479">
        <v>5</v>
      </c>
      <c r="G10479">
        <v>3</v>
      </c>
      <c r="H10479">
        <v>2</v>
      </c>
      <c r="I10479">
        <v>0</v>
      </c>
      <c r="J10479">
        <v>0</v>
      </c>
    </row>
    <row r="10480" spans="1:10" x14ac:dyDescent="0.25">
      <c r="A10480" s="42">
        <v>46276</v>
      </c>
      <c r="B10480">
        <v>13</v>
      </c>
      <c r="C10480" t="s">
        <v>960</v>
      </c>
      <c r="D10480" t="s">
        <v>959</v>
      </c>
      <c r="E10480">
        <v>2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 x14ac:dyDescent="0.25">
      <c r="A10481" s="42">
        <v>46269</v>
      </c>
      <c r="B10481">
        <v>12</v>
      </c>
      <c r="C10481" t="s">
        <v>978</v>
      </c>
      <c r="D10481" t="s">
        <v>965</v>
      </c>
      <c r="E10481">
        <v>29</v>
      </c>
      <c r="F10481">
        <v>0</v>
      </c>
      <c r="G10481">
        <v>0</v>
      </c>
      <c r="H10481">
        <v>0</v>
      </c>
      <c r="I10481">
        <v>0</v>
      </c>
      <c r="J10481">
        <v>0</v>
      </c>
    </row>
    <row r="10482" spans="1:10" x14ac:dyDescent="0.25">
      <c r="A10482" s="42">
        <v>46273</v>
      </c>
      <c r="B10482">
        <v>16</v>
      </c>
      <c r="C10482" t="s">
        <v>964</v>
      </c>
      <c r="D10482" t="s">
        <v>982</v>
      </c>
      <c r="E10482">
        <v>551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25">
      <c r="A10483" s="42">
        <v>46276</v>
      </c>
      <c r="B10483">
        <v>10</v>
      </c>
      <c r="C10483" t="s">
        <v>960</v>
      </c>
      <c r="D10483" t="s">
        <v>3</v>
      </c>
      <c r="E10483">
        <v>18</v>
      </c>
      <c r="F10483">
        <v>18</v>
      </c>
      <c r="G10483">
        <v>13</v>
      </c>
      <c r="H10483">
        <v>2</v>
      </c>
      <c r="I10483">
        <v>0</v>
      </c>
      <c r="J10483">
        <v>0</v>
      </c>
    </row>
    <row r="10484" spans="1:10" x14ac:dyDescent="0.25">
      <c r="A10484" s="42">
        <v>46274</v>
      </c>
      <c r="B10484">
        <v>11</v>
      </c>
      <c r="C10484" t="s">
        <v>968</v>
      </c>
      <c r="D10484" t="s">
        <v>3</v>
      </c>
      <c r="E10484">
        <v>5</v>
      </c>
      <c r="F10484">
        <v>4</v>
      </c>
      <c r="G10484">
        <v>4</v>
      </c>
      <c r="H10484">
        <v>0</v>
      </c>
      <c r="I10484">
        <v>0</v>
      </c>
      <c r="J10484">
        <v>0</v>
      </c>
    </row>
    <row r="10485" spans="1:10" x14ac:dyDescent="0.25">
      <c r="A10485" s="42">
        <v>46266</v>
      </c>
      <c r="B10485">
        <v>9</v>
      </c>
      <c r="C10485" t="s">
        <v>958</v>
      </c>
      <c r="D10485" t="s">
        <v>961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0</v>
      </c>
    </row>
    <row r="10486" spans="1:10" x14ac:dyDescent="0.25">
      <c r="A10486" s="42">
        <v>46276</v>
      </c>
      <c r="B10486">
        <v>11</v>
      </c>
      <c r="C10486" t="s">
        <v>966</v>
      </c>
      <c r="D10486" t="s">
        <v>963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</row>
    <row r="10487" spans="1:10" x14ac:dyDescent="0.25">
      <c r="A10487" s="42">
        <v>46275</v>
      </c>
      <c r="B10487">
        <v>12</v>
      </c>
      <c r="C10487" t="s">
        <v>1098</v>
      </c>
      <c r="D10487" t="s">
        <v>3</v>
      </c>
      <c r="E10487">
        <v>6</v>
      </c>
      <c r="F10487">
        <v>6</v>
      </c>
      <c r="G10487">
        <v>4</v>
      </c>
      <c r="H10487">
        <v>2</v>
      </c>
      <c r="I10487">
        <v>0</v>
      </c>
      <c r="J10487">
        <v>0</v>
      </c>
    </row>
    <row r="10488" spans="1:10" x14ac:dyDescent="0.25">
      <c r="A10488" s="42">
        <v>46273</v>
      </c>
      <c r="B10488">
        <v>14</v>
      </c>
      <c r="C10488" t="s">
        <v>958</v>
      </c>
      <c r="D10488" t="s">
        <v>977</v>
      </c>
      <c r="E10488">
        <v>8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 x14ac:dyDescent="0.25">
      <c r="A10489" s="42">
        <v>46266</v>
      </c>
      <c r="B10489">
        <v>9</v>
      </c>
      <c r="C10489" t="s">
        <v>978</v>
      </c>
      <c r="D10489" t="s">
        <v>973</v>
      </c>
      <c r="E10489">
        <v>502</v>
      </c>
      <c r="F10489">
        <v>0</v>
      </c>
      <c r="G10489">
        <v>0</v>
      </c>
      <c r="H10489">
        <v>0</v>
      </c>
      <c r="I10489">
        <v>0</v>
      </c>
      <c r="J10489">
        <v>0</v>
      </c>
    </row>
    <row r="10490" spans="1:10" x14ac:dyDescent="0.25">
      <c r="A10490" s="42">
        <v>46267</v>
      </c>
      <c r="B10490">
        <v>8</v>
      </c>
      <c r="C10490" t="s">
        <v>986</v>
      </c>
      <c r="D10490" t="s">
        <v>981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</row>
    <row r="10491" spans="1:10" x14ac:dyDescent="0.25">
      <c r="A10491" s="42">
        <v>46275</v>
      </c>
      <c r="B10491">
        <v>12</v>
      </c>
      <c r="C10491" t="s">
        <v>964</v>
      </c>
      <c r="D10491" t="s">
        <v>973</v>
      </c>
      <c r="E10491">
        <v>549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 x14ac:dyDescent="0.25">
      <c r="A10492" s="42">
        <v>46275</v>
      </c>
      <c r="B10492">
        <v>11</v>
      </c>
      <c r="C10492" t="s">
        <v>966</v>
      </c>
      <c r="D10492" t="s">
        <v>3</v>
      </c>
      <c r="E10492">
        <v>22</v>
      </c>
      <c r="F10492">
        <v>22</v>
      </c>
      <c r="G10492">
        <v>20</v>
      </c>
      <c r="H10492">
        <v>2</v>
      </c>
      <c r="I10492">
        <v>0</v>
      </c>
      <c r="J10492">
        <v>0</v>
      </c>
    </row>
    <row r="10493" spans="1:10" x14ac:dyDescent="0.25">
      <c r="A10493" s="42">
        <v>46273</v>
      </c>
      <c r="B10493">
        <v>15</v>
      </c>
      <c r="C10493" t="s">
        <v>958</v>
      </c>
      <c r="D10493" t="s">
        <v>640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 x14ac:dyDescent="0.25">
      <c r="A10494" s="42">
        <v>46273</v>
      </c>
      <c r="B10494">
        <v>9</v>
      </c>
      <c r="C10494" t="s">
        <v>972</v>
      </c>
      <c r="D10494" t="s">
        <v>965</v>
      </c>
      <c r="E10494">
        <v>22</v>
      </c>
      <c r="F10494">
        <v>0</v>
      </c>
      <c r="G10494">
        <v>0</v>
      </c>
      <c r="H10494">
        <v>0</v>
      </c>
      <c r="I10494">
        <v>0</v>
      </c>
      <c r="J10494">
        <v>0</v>
      </c>
    </row>
    <row r="10495" spans="1:10" x14ac:dyDescent="0.25">
      <c r="A10495" s="42">
        <v>46273</v>
      </c>
      <c r="B10495">
        <v>12</v>
      </c>
      <c r="C10495" t="s">
        <v>972</v>
      </c>
      <c r="D10495" t="s">
        <v>980</v>
      </c>
      <c r="E10495">
        <v>9</v>
      </c>
      <c r="F10495">
        <v>0</v>
      </c>
      <c r="G10495">
        <v>0</v>
      </c>
      <c r="H10495">
        <v>0</v>
      </c>
      <c r="I10495">
        <v>0</v>
      </c>
      <c r="J10495">
        <v>0</v>
      </c>
    </row>
    <row r="10496" spans="1:10" x14ac:dyDescent="0.25">
      <c r="A10496" s="42">
        <v>46276</v>
      </c>
      <c r="B10496">
        <v>8</v>
      </c>
      <c r="C10496" t="s">
        <v>964</v>
      </c>
      <c r="D10496" t="s">
        <v>977</v>
      </c>
      <c r="E10496">
        <v>2</v>
      </c>
      <c r="F10496">
        <v>0</v>
      </c>
      <c r="G10496">
        <v>0</v>
      </c>
      <c r="H10496">
        <v>0</v>
      </c>
      <c r="I10496">
        <v>0</v>
      </c>
      <c r="J10496">
        <v>0</v>
      </c>
    </row>
    <row r="10497" spans="1:10" x14ac:dyDescent="0.25">
      <c r="A10497" s="42">
        <v>46273</v>
      </c>
      <c r="B10497">
        <v>17</v>
      </c>
      <c r="C10497" t="s">
        <v>962</v>
      </c>
      <c r="D10497" t="s">
        <v>961</v>
      </c>
      <c r="E10497">
        <v>1</v>
      </c>
      <c r="F10497">
        <v>0</v>
      </c>
      <c r="G10497">
        <v>0</v>
      </c>
      <c r="H10497">
        <v>0</v>
      </c>
      <c r="I10497">
        <v>0</v>
      </c>
      <c r="J10497">
        <v>0</v>
      </c>
    </row>
    <row r="10498" spans="1:10" x14ac:dyDescent="0.25">
      <c r="A10498" s="42">
        <v>46268</v>
      </c>
      <c r="B10498">
        <v>12</v>
      </c>
      <c r="C10498" t="s">
        <v>962</v>
      </c>
      <c r="D10498" t="s">
        <v>3</v>
      </c>
      <c r="E10498">
        <v>31</v>
      </c>
      <c r="F10498">
        <v>31</v>
      </c>
      <c r="G10498">
        <v>19</v>
      </c>
      <c r="H10498">
        <v>4</v>
      </c>
      <c r="I10498">
        <v>0</v>
      </c>
      <c r="J10498">
        <v>0</v>
      </c>
    </row>
    <row r="10499" spans="1:10" x14ac:dyDescent="0.25">
      <c r="A10499" s="42">
        <v>46267</v>
      </c>
      <c r="B10499">
        <v>14</v>
      </c>
      <c r="C10499" t="s">
        <v>1001</v>
      </c>
      <c r="D10499" t="s">
        <v>967</v>
      </c>
      <c r="E10499">
        <v>83</v>
      </c>
      <c r="F10499">
        <v>0</v>
      </c>
      <c r="G10499">
        <v>0</v>
      </c>
      <c r="H10499">
        <v>0</v>
      </c>
      <c r="I10499">
        <v>0</v>
      </c>
      <c r="J10499">
        <v>0</v>
      </c>
    </row>
    <row r="10500" spans="1:10" x14ac:dyDescent="0.25">
      <c r="A10500" s="42">
        <v>46273</v>
      </c>
      <c r="B10500">
        <v>8</v>
      </c>
      <c r="C10500" t="s">
        <v>962</v>
      </c>
      <c r="D10500" t="s">
        <v>970</v>
      </c>
      <c r="E10500">
        <v>5</v>
      </c>
      <c r="F10500">
        <v>0</v>
      </c>
      <c r="G10500">
        <v>0</v>
      </c>
      <c r="H10500">
        <v>0</v>
      </c>
      <c r="I10500">
        <v>0</v>
      </c>
      <c r="J10500">
        <v>0</v>
      </c>
    </row>
    <row r="10501" spans="1:10" x14ac:dyDescent="0.25">
      <c r="A10501" s="42">
        <v>46266</v>
      </c>
      <c r="B10501">
        <v>11</v>
      </c>
      <c r="C10501" t="s">
        <v>972</v>
      </c>
      <c r="D10501" t="s">
        <v>973</v>
      </c>
      <c r="E10501">
        <v>14</v>
      </c>
      <c r="F10501">
        <v>0</v>
      </c>
      <c r="G10501">
        <v>0</v>
      </c>
      <c r="H10501">
        <v>0</v>
      </c>
      <c r="I10501">
        <v>0</v>
      </c>
      <c r="J10501">
        <v>0</v>
      </c>
    </row>
    <row r="10502" spans="1:10" x14ac:dyDescent="0.25">
      <c r="A10502" s="42">
        <v>46266</v>
      </c>
      <c r="B10502">
        <v>16</v>
      </c>
      <c r="C10502" t="s">
        <v>962</v>
      </c>
      <c r="D10502" t="s">
        <v>959</v>
      </c>
      <c r="E10502">
        <v>2</v>
      </c>
      <c r="F10502">
        <v>0</v>
      </c>
      <c r="G10502">
        <v>0</v>
      </c>
      <c r="H10502">
        <v>0</v>
      </c>
      <c r="I10502">
        <v>0</v>
      </c>
      <c r="J10502">
        <v>0</v>
      </c>
    </row>
    <row r="10503" spans="1:10" x14ac:dyDescent="0.25">
      <c r="A10503" s="42">
        <v>46276</v>
      </c>
      <c r="B10503">
        <v>10</v>
      </c>
      <c r="C10503" t="s">
        <v>958</v>
      </c>
      <c r="D10503" t="s">
        <v>980</v>
      </c>
      <c r="E10503">
        <v>3</v>
      </c>
      <c r="F10503">
        <v>0</v>
      </c>
      <c r="G10503">
        <v>0</v>
      </c>
      <c r="H10503">
        <v>0</v>
      </c>
      <c r="I10503">
        <v>0</v>
      </c>
      <c r="J10503">
        <v>0</v>
      </c>
    </row>
    <row r="10504" spans="1:10" x14ac:dyDescent="0.25">
      <c r="A10504" s="42">
        <v>46274</v>
      </c>
      <c r="B10504">
        <v>14</v>
      </c>
      <c r="C10504" t="s">
        <v>964</v>
      </c>
      <c r="D10504" t="s">
        <v>976</v>
      </c>
      <c r="E10504">
        <v>1635</v>
      </c>
      <c r="F10504">
        <v>0</v>
      </c>
      <c r="G10504">
        <v>0</v>
      </c>
      <c r="H10504">
        <v>0</v>
      </c>
      <c r="I10504">
        <v>0</v>
      </c>
      <c r="J10504">
        <v>0</v>
      </c>
    </row>
    <row r="10505" spans="1:10" x14ac:dyDescent="0.25">
      <c r="A10505" s="42">
        <v>46276</v>
      </c>
      <c r="B10505">
        <v>15</v>
      </c>
      <c r="C10505" t="s">
        <v>978</v>
      </c>
      <c r="D10505" t="s">
        <v>961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0</v>
      </c>
    </row>
    <row r="10506" spans="1:10" x14ac:dyDescent="0.25">
      <c r="A10506" s="42">
        <v>46274</v>
      </c>
      <c r="B10506">
        <v>14</v>
      </c>
      <c r="C10506" t="s">
        <v>960</v>
      </c>
      <c r="D10506" t="s">
        <v>977</v>
      </c>
      <c r="E10506">
        <v>2</v>
      </c>
      <c r="F10506">
        <v>0</v>
      </c>
      <c r="G10506">
        <v>0</v>
      </c>
      <c r="H10506">
        <v>0</v>
      </c>
      <c r="I10506">
        <v>0</v>
      </c>
      <c r="J10506">
        <v>0</v>
      </c>
    </row>
    <row r="10507" spans="1:10" x14ac:dyDescent="0.25">
      <c r="A10507" s="42">
        <v>46267</v>
      </c>
      <c r="B10507">
        <v>15</v>
      </c>
      <c r="C10507" t="s">
        <v>962</v>
      </c>
      <c r="D10507" t="s">
        <v>3</v>
      </c>
      <c r="E10507">
        <v>30</v>
      </c>
      <c r="F10507">
        <v>30</v>
      </c>
      <c r="G10507">
        <v>22</v>
      </c>
      <c r="H10507">
        <v>4</v>
      </c>
      <c r="I10507">
        <v>2</v>
      </c>
      <c r="J10507">
        <v>0</v>
      </c>
    </row>
    <row r="10508" spans="1:10" x14ac:dyDescent="0.25">
      <c r="A10508" s="42">
        <v>46274</v>
      </c>
      <c r="B10508">
        <v>10</v>
      </c>
      <c r="C10508" t="s">
        <v>972</v>
      </c>
      <c r="D10508" t="s">
        <v>980</v>
      </c>
      <c r="E10508">
        <v>2</v>
      </c>
      <c r="F10508">
        <v>0</v>
      </c>
      <c r="G10508">
        <v>0</v>
      </c>
      <c r="H10508">
        <v>0</v>
      </c>
      <c r="I10508">
        <v>0</v>
      </c>
      <c r="J10508">
        <v>0</v>
      </c>
    </row>
    <row r="10509" spans="1:10" x14ac:dyDescent="0.25">
      <c r="A10509" s="42">
        <v>46275</v>
      </c>
      <c r="B10509">
        <v>16</v>
      </c>
      <c r="C10509" t="s">
        <v>986</v>
      </c>
      <c r="D10509" t="s">
        <v>970</v>
      </c>
      <c r="E10509">
        <v>20</v>
      </c>
      <c r="F10509">
        <v>0</v>
      </c>
      <c r="G10509">
        <v>0</v>
      </c>
      <c r="H10509">
        <v>0</v>
      </c>
      <c r="I10509">
        <v>0</v>
      </c>
      <c r="J10509">
        <v>0</v>
      </c>
    </row>
    <row r="10510" spans="1:10" x14ac:dyDescent="0.25">
      <c r="A10510" s="42">
        <v>46276</v>
      </c>
      <c r="B10510">
        <v>11</v>
      </c>
      <c r="C10510" t="s">
        <v>978</v>
      </c>
      <c r="D10510" t="s">
        <v>961</v>
      </c>
      <c r="E10510">
        <v>2</v>
      </c>
      <c r="F10510">
        <v>0</v>
      </c>
      <c r="G10510">
        <v>0</v>
      </c>
      <c r="H10510">
        <v>0</v>
      </c>
      <c r="I10510">
        <v>0</v>
      </c>
      <c r="J10510">
        <v>0</v>
      </c>
    </row>
    <row r="10511" spans="1:10" x14ac:dyDescent="0.25">
      <c r="A10511" s="42">
        <v>46266</v>
      </c>
      <c r="B10511">
        <v>8</v>
      </c>
      <c r="C10511" t="s">
        <v>964</v>
      </c>
      <c r="D10511" t="s">
        <v>982</v>
      </c>
      <c r="E10511">
        <v>8</v>
      </c>
      <c r="F10511">
        <v>0</v>
      </c>
      <c r="G10511">
        <v>0</v>
      </c>
      <c r="H10511">
        <v>0</v>
      </c>
      <c r="I10511">
        <v>0</v>
      </c>
      <c r="J10511">
        <v>0</v>
      </c>
    </row>
    <row r="10512" spans="1:10" x14ac:dyDescent="0.25">
      <c r="A10512" s="42">
        <v>46275</v>
      </c>
      <c r="B10512">
        <v>15</v>
      </c>
      <c r="C10512" t="s">
        <v>1015</v>
      </c>
      <c r="D10512" t="s">
        <v>976</v>
      </c>
      <c r="E10512">
        <v>276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 x14ac:dyDescent="0.25">
      <c r="A10513" s="42">
        <v>46275</v>
      </c>
      <c r="B10513">
        <v>8</v>
      </c>
      <c r="C10513" t="s">
        <v>958</v>
      </c>
      <c r="D10513" t="s">
        <v>959</v>
      </c>
      <c r="E10513">
        <v>34</v>
      </c>
      <c r="F10513">
        <v>0</v>
      </c>
      <c r="G10513">
        <v>0</v>
      </c>
      <c r="H10513">
        <v>0</v>
      </c>
      <c r="I10513">
        <v>0</v>
      </c>
      <c r="J10513">
        <v>0</v>
      </c>
    </row>
    <row r="10514" spans="1:10" x14ac:dyDescent="0.25">
      <c r="A10514" s="42">
        <v>46274</v>
      </c>
      <c r="B10514">
        <v>8</v>
      </c>
      <c r="C10514" t="s">
        <v>1098</v>
      </c>
      <c r="D10514" t="s">
        <v>976</v>
      </c>
      <c r="E10514">
        <v>174</v>
      </c>
      <c r="F10514">
        <v>0</v>
      </c>
      <c r="G10514">
        <v>0</v>
      </c>
      <c r="H10514">
        <v>0</v>
      </c>
      <c r="I10514">
        <v>0</v>
      </c>
      <c r="J10514">
        <v>0</v>
      </c>
    </row>
    <row r="10515" spans="1:10" x14ac:dyDescent="0.25">
      <c r="A10515" s="42">
        <v>46276</v>
      </c>
      <c r="B10515">
        <v>11</v>
      </c>
      <c r="C10515" t="s">
        <v>1098</v>
      </c>
      <c r="D10515" t="s">
        <v>977</v>
      </c>
      <c r="E10515">
        <v>2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 x14ac:dyDescent="0.25">
      <c r="A10516" s="42">
        <v>46276</v>
      </c>
      <c r="B10516">
        <v>10</v>
      </c>
      <c r="C10516" t="s">
        <v>978</v>
      </c>
      <c r="D10516" t="s">
        <v>983</v>
      </c>
      <c r="E10516">
        <v>1</v>
      </c>
      <c r="F10516">
        <v>1</v>
      </c>
      <c r="G10516">
        <v>0</v>
      </c>
      <c r="H10516">
        <v>0</v>
      </c>
      <c r="I10516">
        <v>0</v>
      </c>
      <c r="J10516">
        <v>0</v>
      </c>
    </row>
    <row r="10517" spans="1:10" x14ac:dyDescent="0.25">
      <c r="A10517" s="42">
        <v>46275</v>
      </c>
      <c r="B10517">
        <v>10</v>
      </c>
      <c r="C10517" t="s">
        <v>972</v>
      </c>
      <c r="D10517" t="s">
        <v>982</v>
      </c>
      <c r="E10517">
        <v>170</v>
      </c>
      <c r="F10517">
        <v>0</v>
      </c>
      <c r="G10517">
        <v>0</v>
      </c>
      <c r="H10517">
        <v>0</v>
      </c>
      <c r="I10517">
        <v>0</v>
      </c>
      <c r="J10517">
        <v>0</v>
      </c>
    </row>
    <row r="10518" spans="1:10" x14ac:dyDescent="0.25">
      <c r="A10518" s="42">
        <v>46274</v>
      </c>
      <c r="B10518">
        <v>10</v>
      </c>
      <c r="C10518" t="s">
        <v>960</v>
      </c>
      <c r="D10518" t="s">
        <v>969</v>
      </c>
      <c r="E10518">
        <v>2</v>
      </c>
      <c r="F10518">
        <v>2</v>
      </c>
      <c r="G10518">
        <v>0</v>
      </c>
      <c r="H10518">
        <v>0</v>
      </c>
      <c r="I10518">
        <v>0</v>
      </c>
      <c r="J10518">
        <v>0</v>
      </c>
    </row>
    <row r="10519" spans="1:10" x14ac:dyDescent="0.25">
      <c r="A10519" s="42">
        <v>46274</v>
      </c>
      <c r="B10519">
        <v>16</v>
      </c>
      <c r="C10519" t="s">
        <v>1015</v>
      </c>
      <c r="D10519" t="s">
        <v>970</v>
      </c>
      <c r="E10519">
        <v>89</v>
      </c>
      <c r="F10519">
        <v>0</v>
      </c>
      <c r="G10519">
        <v>0</v>
      </c>
      <c r="H10519">
        <v>0</v>
      </c>
      <c r="I10519">
        <v>0</v>
      </c>
      <c r="J10519">
        <v>0</v>
      </c>
    </row>
    <row r="10520" spans="1:10" x14ac:dyDescent="0.25">
      <c r="A10520" s="42">
        <v>46274</v>
      </c>
      <c r="B10520">
        <v>15</v>
      </c>
      <c r="C10520" t="s">
        <v>972</v>
      </c>
      <c r="D10520" t="s">
        <v>959</v>
      </c>
      <c r="E10520">
        <v>2</v>
      </c>
      <c r="F10520">
        <v>0</v>
      </c>
      <c r="G10520">
        <v>0</v>
      </c>
      <c r="H10520">
        <v>0</v>
      </c>
      <c r="I10520">
        <v>0</v>
      </c>
      <c r="J10520">
        <v>0</v>
      </c>
    </row>
    <row r="10521" spans="1:10" x14ac:dyDescent="0.25">
      <c r="A10521" s="42">
        <v>46269</v>
      </c>
      <c r="B10521">
        <v>8</v>
      </c>
      <c r="C10521" t="s">
        <v>1098</v>
      </c>
      <c r="D10521" t="s">
        <v>982</v>
      </c>
      <c r="E10521">
        <v>148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25">
      <c r="A10522" s="42">
        <v>46269</v>
      </c>
      <c r="B10522">
        <v>13</v>
      </c>
      <c r="C10522" t="s">
        <v>972</v>
      </c>
      <c r="D10522" t="s">
        <v>967</v>
      </c>
      <c r="E10522">
        <v>31</v>
      </c>
      <c r="F10522">
        <v>0</v>
      </c>
      <c r="G10522">
        <v>0</v>
      </c>
      <c r="H10522">
        <v>0</v>
      </c>
      <c r="I10522">
        <v>0</v>
      </c>
      <c r="J10522">
        <v>0</v>
      </c>
    </row>
    <row r="10523" spans="1:10" x14ac:dyDescent="0.25">
      <c r="A10523" s="42">
        <v>46267</v>
      </c>
      <c r="B10523">
        <v>12</v>
      </c>
      <c r="C10523" t="s">
        <v>978</v>
      </c>
      <c r="D10523" t="s">
        <v>961</v>
      </c>
      <c r="E10523">
        <v>3</v>
      </c>
      <c r="F10523">
        <v>0</v>
      </c>
      <c r="G10523">
        <v>0</v>
      </c>
      <c r="H10523">
        <v>0</v>
      </c>
      <c r="I10523">
        <v>0</v>
      </c>
      <c r="J10523">
        <v>0</v>
      </c>
    </row>
    <row r="10524" spans="1:10" x14ac:dyDescent="0.25">
      <c r="A10524" s="42">
        <v>46276</v>
      </c>
      <c r="B10524">
        <v>16</v>
      </c>
      <c r="C10524" t="s">
        <v>964</v>
      </c>
      <c r="D10524" t="s">
        <v>971</v>
      </c>
      <c r="E10524">
        <v>61</v>
      </c>
      <c r="F10524">
        <v>0</v>
      </c>
      <c r="G10524">
        <v>0</v>
      </c>
      <c r="H10524">
        <v>0</v>
      </c>
      <c r="I10524">
        <v>0</v>
      </c>
      <c r="J10524">
        <v>0</v>
      </c>
    </row>
    <row r="10525" spans="1:10" x14ac:dyDescent="0.25">
      <c r="A10525" s="42">
        <v>46268</v>
      </c>
      <c r="B10525">
        <v>14</v>
      </c>
      <c r="C10525" t="s">
        <v>966</v>
      </c>
      <c r="D10525" t="s">
        <v>979</v>
      </c>
      <c r="E10525">
        <v>23</v>
      </c>
      <c r="F10525">
        <v>0</v>
      </c>
      <c r="G10525">
        <v>0</v>
      </c>
      <c r="H10525">
        <v>0</v>
      </c>
      <c r="I10525">
        <v>0</v>
      </c>
      <c r="J10525">
        <v>0</v>
      </c>
    </row>
    <row r="10526" spans="1:10" x14ac:dyDescent="0.25">
      <c r="A10526" s="42">
        <v>46276</v>
      </c>
      <c r="B10526">
        <v>10</v>
      </c>
      <c r="C10526" t="s">
        <v>958</v>
      </c>
      <c r="D10526" t="s">
        <v>967</v>
      </c>
      <c r="E10526">
        <v>295</v>
      </c>
      <c r="F10526">
        <v>0</v>
      </c>
      <c r="G10526">
        <v>0</v>
      </c>
      <c r="H10526">
        <v>0</v>
      </c>
      <c r="I10526">
        <v>0</v>
      </c>
      <c r="J10526">
        <v>0</v>
      </c>
    </row>
    <row r="10527" spans="1:10" x14ac:dyDescent="0.25">
      <c r="A10527" s="42">
        <v>46274</v>
      </c>
      <c r="B10527">
        <v>11</v>
      </c>
      <c r="C10527" t="s">
        <v>1000</v>
      </c>
      <c r="D10527" t="s">
        <v>976</v>
      </c>
      <c r="E10527">
        <v>600</v>
      </c>
      <c r="F10527">
        <v>0</v>
      </c>
      <c r="G10527">
        <v>0</v>
      </c>
      <c r="H10527">
        <v>0</v>
      </c>
      <c r="I10527">
        <v>0</v>
      </c>
      <c r="J10527">
        <v>0</v>
      </c>
    </row>
    <row r="10528" spans="1:10" x14ac:dyDescent="0.25">
      <c r="A10528" s="42">
        <v>46266</v>
      </c>
      <c r="B10528">
        <v>11</v>
      </c>
      <c r="C10528" t="s">
        <v>958</v>
      </c>
      <c r="D10528" t="s">
        <v>640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</row>
    <row r="10529" spans="1:10" x14ac:dyDescent="0.25">
      <c r="A10529" s="42">
        <v>46268</v>
      </c>
      <c r="B10529">
        <v>16</v>
      </c>
      <c r="C10529" t="s">
        <v>978</v>
      </c>
      <c r="D10529" t="s">
        <v>971</v>
      </c>
      <c r="E10529">
        <v>2</v>
      </c>
      <c r="F10529">
        <v>0</v>
      </c>
      <c r="G10529">
        <v>0</v>
      </c>
      <c r="H10529">
        <v>0</v>
      </c>
      <c r="I10529">
        <v>0</v>
      </c>
      <c r="J10529">
        <v>0</v>
      </c>
    </row>
    <row r="10530" spans="1:10" x14ac:dyDescent="0.25">
      <c r="A10530" s="42">
        <v>46268</v>
      </c>
      <c r="B10530">
        <v>8</v>
      </c>
      <c r="C10530" t="s">
        <v>986</v>
      </c>
      <c r="D10530" t="s">
        <v>959</v>
      </c>
      <c r="E10530">
        <v>13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 x14ac:dyDescent="0.25">
      <c r="A10531" s="42">
        <v>46266</v>
      </c>
      <c r="B10531">
        <v>11</v>
      </c>
      <c r="C10531" t="s">
        <v>962</v>
      </c>
      <c r="D10531" t="s">
        <v>977</v>
      </c>
      <c r="E10531">
        <v>6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 x14ac:dyDescent="0.25">
      <c r="A10532" s="42">
        <v>46275</v>
      </c>
      <c r="B10532">
        <v>14</v>
      </c>
      <c r="C10532" t="s">
        <v>972</v>
      </c>
      <c r="D10532" t="s">
        <v>982</v>
      </c>
      <c r="E10532">
        <v>137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25">
      <c r="A10533" s="42">
        <v>46274</v>
      </c>
      <c r="B10533">
        <v>15</v>
      </c>
      <c r="C10533" t="s">
        <v>964</v>
      </c>
      <c r="D10533" t="s">
        <v>979</v>
      </c>
      <c r="E10533">
        <v>19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 x14ac:dyDescent="0.25">
      <c r="A10534" s="42">
        <v>46269</v>
      </c>
      <c r="B10534">
        <v>10</v>
      </c>
      <c r="C10534" t="s">
        <v>964</v>
      </c>
      <c r="D10534" t="s">
        <v>979</v>
      </c>
      <c r="E10534">
        <v>2</v>
      </c>
      <c r="F10534">
        <v>0</v>
      </c>
      <c r="G10534">
        <v>0</v>
      </c>
      <c r="H10534">
        <v>0</v>
      </c>
      <c r="I10534">
        <v>0</v>
      </c>
      <c r="J10534">
        <v>0</v>
      </c>
    </row>
    <row r="10535" spans="1:10" x14ac:dyDescent="0.25">
      <c r="A10535" s="42">
        <v>46274</v>
      </c>
      <c r="B10535">
        <v>8</v>
      </c>
      <c r="C10535" t="s">
        <v>966</v>
      </c>
      <c r="D10535" t="s">
        <v>3</v>
      </c>
      <c r="E10535">
        <v>9</v>
      </c>
      <c r="F10535">
        <v>9</v>
      </c>
      <c r="G10535">
        <v>7</v>
      </c>
      <c r="H10535">
        <v>0</v>
      </c>
      <c r="I10535">
        <v>0</v>
      </c>
      <c r="J10535">
        <v>0</v>
      </c>
    </row>
    <row r="10536" spans="1:10" x14ac:dyDescent="0.25">
      <c r="A10536" s="42">
        <v>46266</v>
      </c>
      <c r="B10536">
        <v>9</v>
      </c>
      <c r="C10536" t="s">
        <v>1001</v>
      </c>
      <c r="D10536" t="s">
        <v>640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</row>
    <row r="10537" spans="1:10" x14ac:dyDescent="0.25">
      <c r="A10537" s="42">
        <v>46273</v>
      </c>
      <c r="B10537">
        <v>8</v>
      </c>
      <c r="C10537" t="s">
        <v>958</v>
      </c>
      <c r="D10537" t="s">
        <v>959</v>
      </c>
      <c r="E10537">
        <v>54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 x14ac:dyDescent="0.25">
      <c r="A10538" s="42">
        <v>46273</v>
      </c>
      <c r="B10538">
        <v>10</v>
      </c>
      <c r="C10538" t="s">
        <v>978</v>
      </c>
      <c r="D10538" t="s">
        <v>981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</row>
    <row r="10539" spans="1:10" x14ac:dyDescent="0.25">
      <c r="A10539" s="42">
        <v>46275</v>
      </c>
      <c r="B10539">
        <v>9</v>
      </c>
      <c r="C10539" t="s">
        <v>1015</v>
      </c>
      <c r="D10539" t="s">
        <v>982</v>
      </c>
      <c r="E10539">
        <v>951</v>
      </c>
      <c r="F10539">
        <v>0</v>
      </c>
      <c r="G10539">
        <v>0</v>
      </c>
      <c r="H10539">
        <v>0</v>
      </c>
      <c r="I10539">
        <v>0</v>
      </c>
      <c r="J10539">
        <v>0</v>
      </c>
    </row>
    <row r="10540" spans="1:10" x14ac:dyDescent="0.25">
      <c r="A10540" s="42">
        <v>46268</v>
      </c>
      <c r="B10540">
        <v>11</v>
      </c>
      <c r="C10540" t="s">
        <v>978</v>
      </c>
      <c r="D10540" t="s">
        <v>967</v>
      </c>
      <c r="E10540">
        <v>123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 x14ac:dyDescent="0.25">
      <c r="A10541" s="42">
        <v>46269</v>
      </c>
      <c r="B10541">
        <v>9</v>
      </c>
      <c r="C10541" t="s">
        <v>986</v>
      </c>
      <c r="D10541" t="s">
        <v>975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 x14ac:dyDescent="0.25">
      <c r="A10542" s="42">
        <v>46266</v>
      </c>
      <c r="B10542">
        <v>8</v>
      </c>
      <c r="C10542" t="s">
        <v>962</v>
      </c>
      <c r="D10542" t="s">
        <v>982</v>
      </c>
      <c r="E10542">
        <v>139</v>
      </c>
      <c r="F10542">
        <v>0</v>
      </c>
      <c r="G10542">
        <v>0</v>
      </c>
      <c r="H10542">
        <v>0</v>
      </c>
      <c r="I10542">
        <v>0</v>
      </c>
      <c r="J10542">
        <v>0</v>
      </c>
    </row>
    <row r="10543" spans="1:10" x14ac:dyDescent="0.25">
      <c r="A10543" s="42">
        <v>46273</v>
      </c>
      <c r="B10543">
        <v>14</v>
      </c>
      <c r="C10543" t="s">
        <v>964</v>
      </c>
      <c r="D10543" t="s">
        <v>967</v>
      </c>
      <c r="E10543">
        <v>371</v>
      </c>
      <c r="F10543">
        <v>0</v>
      </c>
      <c r="G10543">
        <v>0</v>
      </c>
      <c r="H10543">
        <v>0</v>
      </c>
      <c r="I10543">
        <v>0</v>
      </c>
      <c r="J10543">
        <v>0</v>
      </c>
    </row>
    <row r="10544" spans="1:10" x14ac:dyDescent="0.25">
      <c r="A10544" s="42">
        <v>46273</v>
      </c>
      <c r="B10544">
        <v>9</v>
      </c>
      <c r="C10544" t="s">
        <v>978</v>
      </c>
      <c r="D10544" t="s">
        <v>967</v>
      </c>
      <c r="E10544">
        <v>299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 x14ac:dyDescent="0.25">
      <c r="A10545" s="42">
        <v>46276</v>
      </c>
      <c r="B10545">
        <v>14</v>
      </c>
      <c r="C10545" t="s">
        <v>962</v>
      </c>
      <c r="D10545" t="s">
        <v>3</v>
      </c>
      <c r="E10545">
        <v>67</v>
      </c>
      <c r="F10545">
        <v>67</v>
      </c>
      <c r="G10545">
        <v>54</v>
      </c>
      <c r="H10545">
        <v>4</v>
      </c>
      <c r="I10545">
        <v>0</v>
      </c>
      <c r="J10545">
        <v>0</v>
      </c>
    </row>
    <row r="10546" spans="1:10" x14ac:dyDescent="0.25">
      <c r="A10546" s="42">
        <v>46276</v>
      </c>
      <c r="B10546">
        <v>8</v>
      </c>
      <c r="C10546" t="s">
        <v>964</v>
      </c>
      <c r="D10546" t="s">
        <v>959</v>
      </c>
      <c r="E10546">
        <v>66</v>
      </c>
      <c r="F10546">
        <v>0</v>
      </c>
      <c r="G10546">
        <v>0</v>
      </c>
      <c r="H10546">
        <v>0</v>
      </c>
      <c r="I10546">
        <v>0</v>
      </c>
      <c r="J10546">
        <v>0</v>
      </c>
    </row>
    <row r="10547" spans="1:10" x14ac:dyDescent="0.25">
      <c r="A10547" s="42">
        <v>46268</v>
      </c>
      <c r="B10547">
        <v>12</v>
      </c>
      <c r="C10547" t="s">
        <v>1098</v>
      </c>
      <c r="D10547" t="s">
        <v>976</v>
      </c>
      <c r="E10547">
        <v>281</v>
      </c>
      <c r="F10547">
        <v>0</v>
      </c>
      <c r="G10547">
        <v>0</v>
      </c>
      <c r="H10547">
        <v>0</v>
      </c>
      <c r="I10547">
        <v>0</v>
      </c>
      <c r="J10547">
        <v>0</v>
      </c>
    </row>
    <row r="10548" spans="1:10" x14ac:dyDescent="0.25">
      <c r="A10548" s="42">
        <v>46267</v>
      </c>
      <c r="B10548">
        <v>12</v>
      </c>
      <c r="C10548" t="s">
        <v>999</v>
      </c>
      <c r="D10548" t="s">
        <v>3</v>
      </c>
      <c r="E10548">
        <v>12</v>
      </c>
      <c r="F10548">
        <v>12</v>
      </c>
      <c r="G10548">
        <v>7</v>
      </c>
      <c r="H10548">
        <v>4</v>
      </c>
      <c r="I10548">
        <v>1</v>
      </c>
      <c r="J10548">
        <v>0</v>
      </c>
    </row>
    <row r="10549" spans="1:10" x14ac:dyDescent="0.25">
      <c r="A10549" s="42">
        <v>46273</v>
      </c>
      <c r="B10549">
        <v>9</v>
      </c>
      <c r="C10549" t="s">
        <v>978</v>
      </c>
      <c r="D10549" t="s">
        <v>976</v>
      </c>
      <c r="E10549">
        <v>956</v>
      </c>
      <c r="F10549">
        <v>0</v>
      </c>
      <c r="G10549">
        <v>0</v>
      </c>
      <c r="H10549">
        <v>0</v>
      </c>
      <c r="I10549">
        <v>0</v>
      </c>
      <c r="J10549">
        <v>0</v>
      </c>
    </row>
    <row r="10550" spans="1:10" x14ac:dyDescent="0.25">
      <c r="A10550" s="42">
        <v>46267</v>
      </c>
      <c r="B10550">
        <v>8</v>
      </c>
      <c r="C10550" t="s">
        <v>958</v>
      </c>
      <c r="D10550" t="s">
        <v>980</v>
      </c>
      <c r="E10550">
        <v>1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 x14ac:dyDescent="0.25">
      <c r="A10551" s="42">
        <v>46267</v>
      </c>
      <c r="B10551">
        <v>14</v>
      </c>
      <c r="C10551" t="s">
        <v>962</v>
      </c>
      <c r="D10551" t="s">
        <v>977</v>
      </c>
      <c r="E10551">
        <v>9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 x14ac:dyDescent="0.25">
      <c r="A10552" s="42">
        <v>46276</v>
      </c>
      <c r="B10552">
        <v>11</v>
      </c>
      <c r="C10552" t="s">
        <v>964</v>
      </c>
      <c r="D10552" t="s">
        <v>970</v>
      </c>
      <c r="E10552">
        <v>24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 x14ac:dyDescent="0.25">
      <c r="A10553" s="42">
        <v>46276</v>
      </c>
      <c r="B10553">
        <v>10</v>
      </c>
      <c r="C10553" t="s">
        <v>1528</v>
      </c>
      <c r="D10553" t="s">
        <v>980</v>
      </c>
      <c r="E10553">
        <v>4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 x14ac:dyDescent="0.25">
      <c r="A10554" s="42">
        <v>46266</v>
      </c>
      <c r="B10554">
        <v>8</v>
      </c>
      <c r="C10554" t="s">
        <v>1000</v>
      </c>
      <c r="D10554" t="s">
        <v>970</v>
      </c>
      <c r="E10554">
        <v>2</v>
      </c>
      <c r="F10554">
        <v>0</v>
      </c>
      <c r="G10554">
        <v>0</v>
      </c>
      <c r="H10554">
        <v>0</v>
      </c>
      <c r="I10554">
        <v>0</v>
      </c>
      <c r="J10554">
        <v>0</v>
      </c>
    </row>
    <row r="10555" spans="1:10" x14ac:dyDescent="0.25">
      <c r="A10555" s="42">
        <v>46269</v>
      </c>
      <c r="B10555">
        <v>13</v>
      </c>
      <c r="C10555" t="s">
        <v>966</v>
      </c>
      <c r="D10555" t="s">
        <v>967</v>
      </c>
      <c r="E10555">
        <v>6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 x14ac:dyDescent="0.25">
      <c r="A10556" s="42">
        <v>46274</v>
      </c>
      <c r="B10556">
        <v>14</v>
      </c>
      <c r="C10556" t="s">
        <v>966</v>
      </c>
      <c r="D10556" t="s">
        <v>980</v>
      </c>
      <c r="E10556">
        <v>5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 x14ac:dyDescent="0.25">
      <c r="A10557" s="42">
        <v>46273</v>
      </c>
      <c r="B10557">
        <v>13</v>
      </c>
      <c r="C10557" t="s">
        <v>964</v>
      </c>
      <c r="D10557" t="s">
        <v>973</v>
      </c>
      <c r="E10557">
        <v>11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 x14ac:dyDescent="0.25">
      <c r="A10558" s="42">
        <v>46275</v>
      </c>
      <c r="B10558">
        <v>12</v>
      </c>
      <c r="C10558" t="s">
        <v>978</v>
      </c>
      <c r="D10558" t="s">
        <v>982</v>
      </c>
      <c r="E10558">
        <v>865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25">
      <c r="A10559" s="42">
        <v>46274</v>
      </c>
      <c r="B10559">
        <v>15</v>
      </c>
      <c r="C10559" t="s">
        <v>968</v>
      </c>
      <c r="D10559" t="s">
        <v>973</v>
      </c>
      <c r="E10559">
        <v>116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25">
      <c r="A10560" s="42">
        <v>46275</v>
      </c>
      <c r="B10560">
        <v>9</v>
      </c>
      <c r="C10560" t="s">
        <v>1098</v>
      </c>
      <c r="D10560" t="s">
        <v>976</v>
      </c>
      <c r="E10560">
        <v>316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 x14ac:dyDescent="0.25">
      <c r="A10561" s="42">
        <v>46275</v>
      </c>
      <c r="B10561">
        <v>10</v>
      </c>
      <c r="C10561" t="s">
        <v>962</v>
      </c>
      <c r="D10561" t="s">
        <v>959</v>
      </c>
      <c r="E10561">
        <v>98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 x14ac:dyDescent="0.25">
      <c r="A10562" s="42">
        <v>46276</v>
      </c>
      <c r="B10562">
        <v>14</v>
      </c>
      <c r="C10562" t="s">
        <v>960</v>
      </c>
      <c r="D10562" t="s">
        <v>971</v>
      </c>
      <c r="E10562">
        <v>8</v>
      </c>
      <c r="F10562">
        <v>0</v>
      </c>
      <c r="G10562">
        <v>0</v>
      </c>
      <c r="H10562">
        <v>0</v>
      </c>
      <c r="I10562">
        <v>0</v>
      </c>
      <c r="J10562">
        <v>0</v>
      </c>
    </row>
    <row r="10563" spans="1:10" x14ac:dyDescent="0.25">
      <c r="A10563" s="42">
        <v>46274</v>
      </c>
      <c r="B10563">
        <v>16</v>
      </c>
      <c r="C10563" t="s">
        <v>968</v>
      </c>
      <c r="D10563" t="s">
        <v>971</v>
      </c>
      <c r="E10563">
        <v>2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25">
      <c r="A10564" s="42">
        <v>46276</v>
      </c>
      <c r="B10564">
        <v>13</v>
      </c>
      <c r="C10564" t="s">
        <v>1015</v>
      </c>
      <c r="D10564" t="s">
        <v>970</v>
      </c>
      <c r="E10564">
        <v>12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25">
      <c r="A10565" s="42">
        <v>46266</v>
      </c>
      <c r="B10565">
        <v>8</v>
      </c>
      <c r="C10565" t="s">
        <v>1001</v>
      </c>
      <c r="D10565" t="s">
        <v>973</v>
      </c>
      <c r="E10565">
        <v>31</v>
      </c>
      <c r="F10565">
        <v>0</v>
      </c>
      <c r="G10565">
        <v>0</v>
      </c>
      <c r="H10565">
        <v>0</v>
      </c>
      <c r="I10565">
        <v>0</v>
      </c>
      <c r="J10565">
        <v>0</v>
      </c>
    </row>
    <row r="10566" spans="1:10" x14ac:dyDescent="0.25">
      <c r="A10566" s="42">
        <v>46273</v>
      </c>
      <c r="B10566">
        <v>8</v>
      </c>
      <c r="C10566" t="s">
        <v>958</v>
      </c>
      <c r="D10566" t="s">
        <v>970</v>
      </c>
      <c r="E10566">
        <v>12</v>
      </c>
      <c r="F10566">
        <v>0</v>
      </c>
      <c r="G10566">
        <v>0</v>
      </c>
      <c r="H10566">
        <v>0</v>
      </c>
      <c r="I10566">
        <v>0</v>
      </c>
      <c r="J10566">
        <v>0</v>
      </c>
    </row>
    <row r="10567" spans="1:10" x14ac:dyDescent="0.25">
      <c r="A10567" s="42">
        <v>46274</v>
      </c>
      <c r="B10567">
        <v>10</v>
      </c>
      <c r="C10567" t="s">
        <v>962</v>
      </c>
      <c r="D10567" t="s">
        <v>982</v>
      </c>
      <c r="E10567">
        <v>364</v>
      </c>
      <c r="F10567">
        <v>0</v>
      </c>
      <c r="G10567">
        <v>0</v>
      </c>
      <c r="H10567">
        <v>0</v>
      </c>
      <c r="I10567">
        <v>0</v>
      </c>
      <c r="J10567">
        <v>0</v>
      </c>
    </row>
    <row r="10568" spans="1:10" x14ac:dyDescent="0.25">
      <c r="A10568" s="42">
        <v>46275</v>
      </c>
      <c r="B10568">
        <v>8</v>
      </c>
      <c r="C10568" t="s">
        <v>958</v>
      </c>
      <c r="D10568" t="s">
        <v>977</v>
      </c>
      <c r="E10568">
        <v>3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25">
      <c r="A10569" s="42">
        <v>46275</v>
      </c>
      <c r="B10569">
        <v>9</v>
      </c>
      <c r="C10569" t="s">
        <v>1098</v>
      </c>
      <c r="D10569" t="s">
        <v>3</v>
      </c>
      <c r="E10569">
        <v>9</v>
      </c>
      <c r="F10569">
        <v>9</v>
      </c>
      <c r="G10569">
        <v>7</v>
      </c>
      <c r="H10569">
        <v>2</v>
      </c>
      <c r="I10569">
        <v>0</v>
      </c>
      <c r="J10569">
        <v>0</v>
      </c>
    </row>
    <row r="10570" spans="1:10" x14ac:dyDescent="0.25">
      <c r="A10570" s="42">
        <v>46276</v>
      </c>
      <c r="B10570">
        <v>11</v>
      </c>
      <c r="C10570" t="s">
        <v>1098</v>
      </c>
      <c r="D10570" t="s">
        <v>959</v>
      </c>
      <c r="E10570">
        <v>14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 x14ac:dyDescent="0.25">
      <c r="A10571" s="42">
        <v>46266</v>
      </c>
      <c r="B10571">
        <v>16</v>
      </c>
      <c r="C10571" t="s">
        <v>998</v>
      </c>
      <c r="D10571" t="s">
        <v>970</v>
      </c>
      <c r="E10571">
        <v>3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 x14ac:dyDescent="0.25">
      <c r="A10572" s="42">
        <v>46275</v>
      </c>
      <c r="B10572">
        <v>16</v>
      </c>
      <c r="C10572" t="s">
        <v>978</v>
      </c>
      <c r="D10572" t="s">
        <v>982</v>
      </c>
      <c r="E10572">
        <v>1001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25">
      <c r="A10573" s="42">
        <v>46275</v>
      </c>
      <c r="B10573">
        <v>15</v>
      </c>
      <c r="C10573" t="s">
        <v>960</v>
      </c>
      <c r="D10573" t="s">
        <v>974</v>
      </c>
      <c r="E10573">
        <v>1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25">
      <c r="A10574" s="42">
        <v>46269</v>
      </c>
      <c r="B10574">
        <v>10</v>
      </c>
      <c r="C10574" t="s">
        <v>1015</v>
      </c>
      <c r="D10574" t="s">
        <v>959</v>
      </c>
      <c r="E10574">
        <v>1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 x14ac:dyDescent="0.25">
      <c r="A10575" s="42">
        <v>46276</v>
      </c>
      <c r="B10575">
        <v>9</v>
      </c>
      <c r="C10575" t="s">
        <v>960</v>
      </c>
      <c r="D10575" t="s">
        <v>977</v>
      </c>
      <c r="E10575">
        <v>2</v>
      </c>
      <c r="F10575">
        <v>0</v>
      </c>
      <c r="G10575">
        <v>0</v>
      </c>
      <c r="H10575">
        <v>0</v>
      </c>
      <c r="I10575">
        <v>0</v>
      </c>
      <c r="J10575">
        <v>0</v>
      </c>
    </row>
    <row r="10576" spans="1:10" x14ac:dyDescent="0.25">
      <c r="A10576" s="42">
        <v>46273</v>
      </c>
      <c r="B10576">
        <v>12</v>
      </c>
      <c r="C10576" t="s">
        <v>1098</v>
      </c>
      <c r="D10576" t="s">
        <v>970</v>
      </c>
      <c r="E10576">
        <v>2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25">
      <c r="A10577" s="42">
        <v>46273</v>
      </c>
      <c r="B10577">
        <v>10</v>
      </c>
      <c r="C10577" t="s">
        <v>964</v>
      </c>
      <c r="D10577" t="s">
        <v>963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</row>
    <row r="10578" spans="1:10" x14ac:dyDescent="0.25">
      <c r="A10578" s="42">
        <v>46267</v>
      </c>
      <c r="B10578">
        <v>12</v>
      </c>
      <c r="C10578" t="s">
        <v>958</v>
      </c>
      <c r="D10578" t="s">
        <v>976</v>
      </c>
      <c r="E10578">
        <v>657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 x14ac:dyDescent="0.25">
      <c r="A10579" s="42">
        <v>46273</v>
      </c>
      <c r="B10579">
        <v>9</v>
      </c>
      <c r="C10579" t="s">
        <v>1000</v>
      </c>
      <c r="D10579" t="s">
        <v>971</v>
      </c>
      <c r="E10579">
        <v>1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25">
      <c r="A10580" s="42">
        <v>46273</v>
      </c>
      <c r="B10580">
        <v>15</v>
      </c>
      <c r="C10580" t="s">
        <v>958</v>
      </c>
      <c r="D10580" t="s">
        <v>3</v>
      </c>
      <c r="E10580">
        <v>38</v>
      </c>
      <c r="F10580">
        <v>38</v>
      </c>
      <c r="G10580">
        <v>30</v>
      </c>
      <c r="H10580">
        <v>2</v>
      </c>
      <c r="I10580">
        <v>0</v>
      </c>
      <c r="J10580">
        <v>0</v>
      </c>
    </row>
    <row r="10581" spans="1:10" x14ac:dyDescent="0.25">
      <c r="A10581" s="42">
        <v>46267</v>
      </c>
      <c r="B10581">
        <v>16</v>
      </c>
      <c r="C10581" t="s">
        <v>998</v>
      </c>
      <c r="D10581" t="s">
        <v>963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</row>
    <row r="10582" spans="1:10" x14ac:dyDescent="0.25">
      <c r="A10582" s="42">
        <v>46274</v>
      </c>
      <c r="B10582">
        <v>16</v>
      </c>
      <c r="C10582" t="s">
        <v>958</v>
      </c>
      <c r="D10582" t="s">
        <v>974</v>
      </c>
      <c r="E10582">
        <v>1</v>
      </c>
      <c r="F10582">
        <v>0</v>
      </c>
      <c r="G10582">
        <v>0</v>
      </c>
      <c r="H10582">
        <v>0</v>
      </c>
      <c r="I10582">
        <v>0</v>
      </c>
      <c r="J10582">
        <v>0</v>
      </c>
    </row>
    <row r="10583" spans="1:10" x14ac:dyDescent="0.25">
      <c r="A10583" s="42">
        <v>46274</v>
      </c>
      <c r="B10583">
        <v>11</v>
      </c>
      <c r="C10583" t="s">
        <v>1000</v>
      </c>
      <c r="D10583" t="s">
        <v>970</v>
      </c>
      <c r="E10583">
        <v>16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25">
      <c r="A10584" s="42">
        <v>46266</v>
      </c>
      <c r="B10584">
        <v>8</v>
      </c>
      <c r="C10584" t="s">
        <v>1085</v>
      </c>
      <c r="D10584" t="s">
        <v>967</v>
      </c>
      <c r="E10584">
        <v>7</v>
      </c>
      <c r="F10584">
        <v>0</v>
      </c>
      <c r="G10584">
        <v>0</v>
      </c>
      <c r="H10584">
        <v>0</v>
      </c>
      <c r="I10584">
        <v>0</v>
      </c>
      <c r="J10584">
        <v>0</v>
      </c>
    </row>
    <row r="10585" spans="1:10" x14ac:dyDescent="0.25">
      <c r="A10585" s="42">
        <v>46275</v>
      </c>
      <c r="B10585">
        <v>10</v>
      </c>
      <c r="C10585" t="s">
        <v>1015</v>
      </c>
      <c r="D10585" t="s">
        <v>982</v>
      </c>
      <c r="E10585">
        <v>608</v>
      </c>
      <c r="F10585">
        <v>0</v>
      </c>
      <c r="G10585">
        <v>0</v>
      </c>
      <c r="H10585">
        <v>0</v>
      </c>
      <c r="I10585">
        <v>0</v>
      </c>
      <c r="J10585">
        <v>0</v>
      </c>
    </row>
    <row r="10586" spans="1:10" x14ac:dyDescent="0.25">
      <c r="A10586" s="42">
        <v>46266</v>
      </c>
      <c r="B10586">
        <v>16</v>
      </c>
      <c r="C10586" t="s">
        <v>998</v>
      </c>
      <c r="D10586" t="s">
        <v>982</v>
      </c>
      <c r="E10586">
        <v>1</v>
      </c>
      <c r="F10586">
        <v>0</v>
      </c>
      <c r="G10586">
        <v>0</v>
      </c>
      <c r="H10586">
        <v>0</v>
      </c>
      <c r="I10586">
        <v>0</v>
      </c>
      <c r="J10586">
        <v>0</v>
      </c>
    </row>
    <row r="10587" spans="1:10" x14ac:dyDescent="0.25">
      <c r="A10587" s="42">
        <v>46267</v>
      </c>
      <c r="B10587">
        <v>8</v>
      </c>
      <c r="C10587" t="s">
        <v>986</v>
      </c>
      <c r="D10587" t="s">
        <v>973</v>
      </c>
      <c r="E10587">
        <v>116</v>
      </c>
      <c r="F10587">
        <v>0</v>
      </c>
      <c r="G10587">
        <v>0</v>
      </c>
      <c r="H10587">
        <v>0</v>
      </c>
      <c r="I10587">
        <v>0</v>
      </c>
      <c r="J10587">
        <v>0</v>
      </c>
    </row>
    <row r="10588" spans="1:10" x14ac:dyDescent="0.25">
      <c r="A10588" s="42">
        <v>46266</v>
      </c>
      <c r="B10588">
        <v>10</v>
      </c>
      <c r="C10588" t="s">
        <v>1000</v>
      </c>
      <c r="D10588" t="s">
        <v>967</v>
      </c>
      <c r="E10588">
        <v>70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25">
      <c r="A10589" s="42">
        <v>46269</v>
      </c>
      <c r="B10589">
        <v>16</v>
      </c>
      <c r="C10589" t="s">
        <v>972</v>
      </c>
      <c r="D10589" t="s">
        <v>970</v>
      </c>
      <c r="E10589">
        <v>1</v>
      </c>
      <c r="F10589">
        <v>0</v>
      </c>
      <c r="G10589">
        <v>0</v>
      </c>
      <c r="H10589">
        <v>0</v>
      </c>
      <c r="I10589">
        <v>0</v>
      </c>
      <c r="J10589">
        <v>0</v>
      </c>
    </row>
    <row r="10590" spans="1:10" x14ac:dyDescent="0.25">
      <c r="A10590" s="42">
        <v>46274</v>
      </c>
      <c r="B10590">
        <v>8</v>
      </c>
      <c r="C10590" t="s">
        <v>958</v>
      </c>
      <c r="D10590" t="s">
        <v>973</v>
      </c>
      <c r="E10590">
        <v>152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25">
      <c r="A10591" s="42">
        <v>46266</v>
      </c>
      <c r="B10591">
        <v>9</v>
      </c>
      <c r="C10591" t="s">
        <v>1098</v>
      </c>
      <c r="D10591" t="s">
        <v>3</v>
      </c>
      <c r="E10591">
        <v>38</v>
      </c>
      <c r="F10591">
        <v>38</v>
      </c>
      <c r="G10591">
        <v>28</v>
      </c>
      <c r="H10591">
        <v>10</v>
      </c>
      <c r="I10591">
        <v>1</v>
      </c>
      <c r="J10591">
        <v>0</v>
      </c>
    </row>
    <row r="10592" spans="1:10" x14ac:dyDescent="0.25">
      <c r="A10592" s="42">
        <v>46268</v>
      </c>
      <c r="B10592">
        <v>8</v>
      </c>
      <c r="C10592" t="s">
        <v>962</v>
      </c>
      <c r="D10592" t="s">
        <v>961</v>
      </c>
      <c r="E10592">
        <v>2</v>
      </c>
      <c r="F10592">
        <v>0</v>
      </c>
      <c r="G10592">
        <v>0</v>
      </c>
      <c r="H10592">
        <v>0</v>
      </c>
      <c r="I10592">
        <v>0</v>
      </c>
      <c r="J10592">
        <v>0</v>
      </c>
    </row>
    <row r="10593" spans="1:10" x14ac:dyDescent="0.25">
      <c r="A10593" s="42">
        <v>46273</v>
      </c>
      <c r="B10593">
        <v>16</v>
      </c>
      <c r="C10593" t="s">
        <v>966</v>
      </c>
      <c r="D10593" t="s">
        <v>977</v>
      </c>
      <c r="E10593">
        <v>3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25">
      <c r="A10594" s="42">
        <v>46274</v>
      </c>
      <c r="B10594">
        <v>13</v>
      </c>
      <c r="C10594" t="s">
        <v>986</v>
      </c>
      <c r="D10594" t="s">
        <v>965</v>
      </c>
      <c r="E10594">
        <v>10</v>
      </c>
      <c r="F10594">
        <v>0</v>
      </c>
      <c r="G10594">
        <v>0</v>
      </c>
      <c r="H10594">
        <v>0</v>
      </c>
      <c r="I10594">
        <v>0</v>
      </c>
      <c r="J10594">
        <v>0</v>
      </c>
    </row>
    <row r="10595" spans="1:10" x14ac:dyDescent="0.25">
      <c r="A10595" s="42">
        <v>46269</v>
      </c>
      <c r="B10595">
        <v>15</v>
      </c>
      <c r="C10595" t="s">
        <v>962</v>
      </c>
      <c r="D10595" t="s">
        <v>970</v>
      </c>
      <c r="E10595">
        <v>12</v>
      </c>
      <c r="F10595">
        <v>0</v>
      </c>
      <c r="G10595">
        <v>0</v>
      </c>
      <c r="H10595">
        <v>0</v>
      </c>
      <c r="I10595">
        <v>0</v>
      </c>
      <c r="J10595">
        <v>0</v>
      </c>
    </row>
    <row r="10596" spans="1:10" x14ac:dyDescent="0.25">
      <c r="A10596" s="42">
        <v>46266</v>
      </c>
      <c r="B10596">
        <v>11</v>
      </c>
      <c r="C10596" t="s">
        <v>998</v>
      </c>
      <c r="D10596" t="s">
        <v>976</v>
      </c>
      <c r="E10596">
        <v>1024</v>
      </c>
      <c r="F10596">
        <v>0</v>
      </c>
      <c r="G10596">
        <v>0</v>
      </c>
      <c r="H10596">
        <v>0</v>
      </c>
      <c r="I10596">
        <v>0</v>
      </c>
      <c r="J10596">
        <v>0</v>
      </c>
    </row>
    <row r="10597" spans="1:10" x14ac:dyDescent="0.25">
      <c r="A10597" s="42">
        <v>46268</v>
      </c>
      <c r="B10597">
        <v>14</v>
      </c>
      <c r="C10597" t="s">
        <v>978</v>
      </c>
      <c r="D10597" t="s">
        <v>975</v>
      </c>
      <c r="E10597">
        <v>2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 x14ac:dyDescent="0.25">
      <c r="A10598" s="42">
        <v>46274</v>
      </c>
      <c r="B10598">
        <v>13</v>
      </c>
      <c r="C10598" t="s">
        <v>968</v>
      </c>
      <c r="D10598" t="s">
        <v>965</v>
      </c>
      <c r="E10598">
        <v>14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25">
      <c r="A10599" s="42">
        <v>46266</v>
      </c>
      <c r="B10599">
        <v>11</v>
      </c>
      <c r="C10599" t="s">
        <v>1098</v>
      </c>
      <c r="D10599" t="s">
        <v>971</v>
      </c>
      <c r="E10599">
        <v>5</v>
      </c>
      <c r="F10599">
        <v>0</v>
      </c>
      <c r="G10599">
        <v>0</v>
      </c>
      <c r="H10599">
        <v>0</v>
      </c>
      <c r="I10599">
        <v>0</v>
      </c>
      <c r="J10599">
        <v>0</v>
      </c>
    </row>
    <row r="10600" spans="1:10" x14ac:dyDescent="0.25">
      <c r="A10600" s="42">
        <v>46267</v>
      </c>
      <c r="B10600">
        <v>10</v>
      </c>
      <c r="C10600" t="s">
        <v>1085</v>
      </c>
      <c r="D10600" t="s">
        <v>982</v>
      </c>
      <c r="E10600">
        <v>52</v>
      </c>
      <c r="F10600">
        <v>0</v>
      </c>
      <c r="G10600">
        <v>0</v>
      </c>
      <c r="H10600">
        <v>0</v>
      </c>
      <c r="I10600">
        <v>0</v>
      </c>
      <c r="J10600">
        <v>0</v>
      </c>
    </row>
    <row r="10601" spans="1:10" x14ac:dyDescent="0.25">
      <c r="A10601" s="42">
        <v>46275</v>
      </c>
      <c r="B10601">
        <v>11</v>
      </c>
      <c r="C10601" t="s">
        <v>960</v>
      </c>
      <c r="D10601" t="s">
        <v>977</v>
      </c>
      <c r="E10601">
        <v>114</v>
      </c>
      <c r="F10601">
        <v>0</v>
      </c>
      <c r="G10601">
        <v>0</v>
      </c>
      <c r="H10601">
        <v>0</v>
      </c>
      <c r="I10601">
        <v>0</v>
      </c>
      <c r="J10601">
        <v>0</v>
      </c>
    </row>
    <row r="10602" spans="1:10" x14ac:dyDescent="0.25">
      <c r="A10602" s="42">
        <v>46266</v>
      </c>
      <c r="B10602">
        <v>15</v>
      </c>
      <c r="C10602" t="s">
        <v>966</v>
      </c>
      <c r="D10602" t="s">
        <v>640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 x14ac:dyDescent="0.25">
      <c r="A10603" s="42">
        <v>46266</v>
      </c>
      <c r="B10603">
        <v>9</v>
      </c>
      <c r="C10603" t="s">
        <v>972</v>
      </c>
      <c r="D10603" t="s">
        <v>965</v>
      </c>
      <c r="E10603">
        <v>4</v>
      </c>
      <c r="F10603">
        <v>0</v>
      </c>
      <c r="G10603">
        <v>0</v>
      </c>
      <c r="H10603">
        <v>0</v>
      </c>
      <c r="I10603">
        <v>0</v>
      </c>
      <c r="J10603">
        <v>0</v>
      </c>
    </row>
    <row r="10604" spans="1:10" x14ac:dyDescent="0.25">
      <c r="A10604" s="42">
        <v>46273</v>
      </c>
      <c r="B10604">
        <v>8</v>
      </c>
      <c r="C10604" t="s">
        <v>960</v>
      </c>
      <c r="D10604" t="s">
        <v>982</v>
      </c>
      <c r="E10604">
        <v>18</v>
      </c>
      <c r="F10604">
        <v>0</v>
      </c>
      <c r="G10604">
        <v>0</v>
      </c>
      <c r="H10604">
        <v>0</v>
      </c>
      <c r="I10604">
        <v>0</v>
      </c>
      <c r="J10604">
        <v>0</v>
      </c>
    </row>
    <row r="10605" spans="1:10" x14ac:dyDescent="0.25">
      <c r="A10605" s="42">
        <v>46275</v>
      </c>
      <c r="B10605">
        <v>9</v>
      </c>
      <c r="C10605" t="s">
        <v>978</v>
      </c>
      <c r="D10605" t="s">
        <v>965</v>
      </c>
      <c r="E10605">
        <v>44</v>
      </c>
      <c r="F10605">
        <v>0</v>
      </c>
      <c r="G10605">
        <v>0</v>
      </c>
      <c r="H10605">
        <v>0</v>
      </c>
      <c r="I10605">
        <v>0</v>
      </c>
      <c r="J10605">
        <v>0</v>
      </c>
    </row>
    <row r="10606" spans="1:10" x14ac:dyDescent="0.25">
      <c r="A10606" s="42">
        <v>46275</v>
      </c>
      <c r="B10606">
        <v>8</v>
      </c>
      <c r="C10606" t="s">
        <v>966</v>
      </c>
      <c r="D10606" t="s">
        <v>980</v>
      </c>
      <c r="E10606">
        <v>1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25">
      <c r="A10607" s="42">
        <v>46274</v>
      </c>
      <c r="B10607">
        <v>11</v>
      </c>
      <c r="C10607" t="s">
        <v>972</v>
      </c>
      <c r="D10607" t="s">
        <v>967</v>
      </c>
      <c r="E10607">
        <v>115</v>
      </c>
      <c r="F10607">
        <v>0</v>
      </c>
      <c r="G10607">
        <v>0</v>
      </c>
      <c r="H10607">
        <v>0</v>
      </c>
      <c r="I10607">
        <v>0</v>
      </c>
      <c r="J10607">
        <v>0</v>
      </c>
    </row>
    <row r="10608" spans="1:10" x14ac:dyDescent="0.25">
      <c r="A10608" s="42">
        <v>46267</v>
      </c>
      <c r="B10608">
        <v>15</v>
      </c>
      <c r="C10608" t="s">
        <v>1098</v>
      </c>
      <c r="D10608" t="s">
        <v>959</v>
      </c>
      <c r="E10608">
        <v>10</v>
      </c>
      <c r="F10608">
        <v>0</v>
      </c>
      <c r="G10608">
        <v>0</v>
      </c>
      <c r="H10608">
        <v>0</v>
      </c>
      <c r="I10608">
        <v>0</v>
      </c>
      <c r="J10608">
        <v>0</v>
      </c>
    </row>
    <row r="10609" spans="1:10" x14ac:dyDescent="0.25">
      <c r="A10609" s="42">
        <v>46268</v>
      </c>
      <c r="B10609">
        <v>11</v>
      </c>
      <c r="C10609" t="s">
        <v>966</v>
      </c>
      <c r="D10609" t="s">
        <v>971</v>
      </c>
      <c r="E10609">
        <v>1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 x14ac:dyDescent="0.25">
      <c r="A10610" s="42">
        <v>46269</v>
      </c>
      <c r="B10610">
        <v>11</v>
      </c>
      <c r="C10610" t="s">
        <v>962</v>
      </c>
      <c r="D10610" t="s">
        <v>971</v>
      </c>
      <c r="E10610">
        <v>9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 x14ac:dyDescent="0.25">
      <c r="A10611" s="42">
        <v>46267</v>
      </c>
      <c r="B10611">
        <v>10</v>
      </c>
      <c r="C10611" t="s">
        <v>1001</v>
      </c>
      <c r="D10611" t="s">
        <v>967</v>
      </c>
      <c r="E10611">
        <v>55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25">
      <c r="A10612" s="42">
        <v>46273</v>
      </c>
      <c r="B10612">
        <v>9</v>
      </c>
      <c r="C10612" t="s">
        <v>964</v>
      </c>
      <c r="D10612" t="s">
        <v>970</v>
      </c>
      <c r="E10612">
        <v>35</v>
      </c>
      <c r="F10612">
        <v>0</v>
      </c>
      <c r="G10612">
        <v>0</v>
      </c>
      <c r="H10612">
        <v>0</v>
      </c>
      <c r="I10612">
        <v>0</v>
      </c>
      <c r="J10612">
        <v>0</v>
      </c>
    </row>
    <row r="10613" spans="1:10" x14ac:dyDescent="0.25">
      <c r="A10613" s="42">
        <v>46274</v>
      </c>
      <c r="B10613">
        <v>12</v>
      </c>
      <c r="C10613" t="s">
        <v>1098</v>
      </c>
      <c r="D10613" t="s">
        <v>977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25">
      <c r="A10614" s="42">
        <v>46268</v>
      </c>
      <c r="B10614">
        <v>8</v>
      </c>
      <c r="C10614" t="s">
        <v>1001</v>
      </c>
      <c r="D10614" t="s">
        <v>959</v>
      </c>
      <c r="E10614">
        <v>15</v>
      </c>
      <c r="F10614">
        <v>0</v>
      </c>
      <c r="G10614">
        <v>0</v>
      </c>
      <c r="H10614">
        <v>0</v>
      </c>
      <c r="I10614">
        <v>0</v>
      </c>
      <c r="J10614">
        <v>0</v>
      </c>
    </row>
    <row r="10615" spans="1:10" x14ac:dyDescent="0.25">
      <c r="A10615" s="42">
        <v>46269</v>
      </c>
      <c r="B10615">
        <v>12</v>
      </c>
      <c r="C10615" t="s">
        <v>966</v>
      </c>
      <c r="D10615" t="s">
        <v>982</v>
      </c>
      <c r="E10615">
        <v>303</v>
      </c>
      <c r="F10615">
        <v>0</v>
      </c>
      <c r="G10615">
        <v>0</v>
      </c>
      <c r="H10615">
        <v>0</v>
      </c>
      <c r="I10615">
        <v>0</v>
      </c>
      <c r="J10615">
        <v>0</v>
      </c>
    </row>
    <row r="10616" spans="1:10" x14ac:dyDescent="0.25">
      <c r="A10616" s="42">
        <v>46274</v>
      </c>
      <c r="B10616">
        <v>8</v>
      </c>
      <c r="C10616" t="s">
        <v>968</v>
      </c>
      <c r="D10616" t="s">
        <v>959</v>
      </c>
      <c r="E10616">
        <v>18</v>
      </c>
      <c r="F10616">
        <v>0</v>
      </c>
      <c r="G10616">
        <v>0</v>
      </c>
      <c r="H10616">
        <v>0</v>
      </c>
      <c r="I10616">
        <v>0</v>
      </c>
      <c r="J10616">
        <v>0</v>
      </c>
    </row>
    <row r="10617" spans="1:10" x14ac:dyDescent="0.25">
      <c r="A10617" s="42">
        <v>46274</v>
      </c>
      <c r="B10617">
        <v>12</v>
      </c>
      <c r="C10617" t="s">
        <v>986</v>
      </c>
      <c r="D10617" t="s">
        <v>967</v>
      </c>
      <c r="E10617">
        <v>47</v>
      </c>
      <c r="F10617">
        <v>0</v>
      </c>
      <c r="G10617">
        <v>0</v>
      </c>
      <c r="H10617">
        <v>0</v>
      </c>
      <c r="I10617">
        <v>0</v>
      </c>
      <c r="J10617">
        <v>0</v>
      </c>
    </row>
    <row r="10618" spans="1:10" x14ac:dyDescent="0.25">
      <c r="A10618" s="42">
        <v>46274</v>
      </c>
      <c r="B10618">
        <v>8</v>
      </c>
      <c r="C10618" t="s">
        <v>1098</v>
      </c>
      <c r="D10618" t="s">
        <v>975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0</v>
      </c>
    </row>
    <row r="10619" spans="1:10" x14ac:dyDescent="0.25">
      <c r="A10619" s="42">
        <v>46273</v>
      </c>
      <c r="B10619">
        <v>16</v>
      </c>
      <c r="C10619" t="s">
        <v>986</v>
      </c>
      <c r="D10619" t="s">
        <v>959</v>
      </c>
      <c r="E10619">
        <v>74</v>
      </c>
      <c r="F10619">
        <v>0</v>
      </c>
      <c r="G10619">
        <v>0</v>
      </c>
      <c r="H10619">
        <v>0</v>
      </c>
      <c r="I10619">
        <v>0</v>
      </c>
      <c r="J10619">
        <v>0</v>
      </c>
    </row>
    <row r="10620" spans="1:10" x14ac:dyDescent="0.25">
      <c r="A10620" s="42">
        <v>46267</v>
      </c>
      <c r="B10620">
        <v>10</v>
      </c>
      <c r="C10620" t="s">
        <v>999</v>
      </c>
      <c r="D10620" t="s">
        <v>3</v>
      </c>
      <c r="E10620">
        <v>18</v>
      </c>
      <c r="F10620">
        <v>18</v>
      </c>
      <c r="G10620">
        <v>8</v>
      </c>
      <c r="H10620">
        <v>8</v>
      </c>
      <c r="I10620">
        <v>2</v>
      </c>
      <c r="J10620">
        <v>0</v>
      </c>
    </row>
    <row r="10621" spans="1:10" x14ac:dyDescent="0.25">
      <c r="A10621" s="42">
        <v>46275</v>
      </c>
      <c r="B10621">
        <v>9</v>
      </c>
      <c r="C10621" t="s">
        <v>966</v>
      </c>
      <c r="D10621" t="s">
        <v>3</v>
      </c>
      <c r="E10621">
        <v>34</v>
      </c>
      <c r="F10621">
        <v>34</v>
      </c>
      <c r="G10621">
        <v>26</v>
      </c>
      <c r="H10621">
        <v>2</v>
      </c>
      <c r="I10621">
        <v>0</v>
      </c>
      <c r="J10621">
        <v>0</v>
      </c>
    </row>
    <row r="10622" spans="1:10" x14ac:dyDescent="0.25">
      <c r="A10622" s="42">
        <v>46273</v>
      </c>
      <c r="B10622">
        <v>9</v>
      </c>
      <c r="C10622" t="s">
        <v>1015</v>
      </c>
      <c r="D10622" t="s">
        <v>3</v>
      </c>
      <c r="E10622">
        <v>15</v>
      </c>
      <c r="F10622">
        <v>15</v>
      </c>
      <c r="G10622">
        <v>8</v>
      </c>
      <c r="H10622">
        <v>6</v>
      </c>
      <c r="I10622">
        <v>0</v>
      </c>
      <c r="J10622">
        <v>0</v>
      </c>
    </row>
    <row r="10623" spans="1:10" x14ac:dyDescent="0.25">
      <c r="A10623" s="42">
        <v>46273</v>
      </c>
      <c r="B10623">
        <v>14</v>
      </c>
      <c r="C10623" t="s">
        <v>1098</v>
      </c>
      <c r="D10623" t="s">
        <v>967</v>
      </c>
      <c r="E10623">
        <v>5</v>
      </c>
      <c r="F10623">
        <v>0</v>
      </c>
      <c r="G10623">
        <v>0</v>
      </c>
      <c r="H10623">
        <v>0</v>
      </c>
      <c r="I10623">
        <v>0</v>
      </c>
      <c r="J10623">
        <v>0</v>
      </c>
    </row>
    <row r="10624" spans="1:10" x14ac:dyDescent="0.25">
      <c r="A10624" s="42">
        <v>46275</v>
      </c>
      <c r="B10624">
        <v>16</v>
      </c>
      <c r="C10624" t="s">
        <v>966</v>
      </c>
      <c r="D10624" t="s">
        <v>970</v>
      </c>
      <c r="E10624">
        <v>23</v>
      </c>
      <c r="F10624">
        <v>0</v>
      </c>
      <c r="G10624">
        <v>0</v>
      </c>
      <c r="H10624">
        <v>0</v>
      </c>
      <c r="I10624">
        <v>0</v>
      </c>
      <c r="J10624">
        <v>0</v>
      </c>
    </row>
    <row r="10625" spans="1:10" x14ac:dyDescent="0.25">
      <c r="A10625" s="42">
        <v>46269</v>
      </c>
      <c r="B10625">
        <v>10</v>
      </c>
      <c r="C10625" t="s">
        <v>966</v>
      </c>
      <c r="D10625" t="s">
        <v>980</v>
      </c>
      <c r="E10625">
        <v>9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 x14ac:dyDescent="0.25">
      <c r="A10626" s="42">
        <v>46276</v>
      </c>
      <c r="B10626">
        <v>9</v>
      </c>
      <c r="C10626" t="s">
        <v>960</v>
      </c>
      <c r="D10626" t="s">
        <v>961</v>
      </c>
      <c r="E10626">
        <v>1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 x14ac:dyDescent="0.25">
      <c r="A10627" s="42">
        <v>46266</v>
      </c>
      <c r="B10627">
        <v>12</v>
      </c>
      <c r="C10627" t="s">
        <v>978</v>
      </c>
      <c r="D10627" t="s">
        <v>965</v>
      </c>
      <c r="E10627">
        <v>21</v>
      </c>
      <c r="F10627">
        <v>0</v>
      </c>
      <c r="G10627">
        <v>0</v>
      </c>
      <c r="H10627">
        <v>0</v>
      </c>
      <c r="I10627">
        <v>0</v>
      </c>
      <c r="J10627">
        <v>0</v>
      </c>
    </row>
    <row r="10628" spans="1:10" x14ac:dyDescent="0.25">
      <c r="A10628" s="42">
        <v>46276</v>
      </c>
      <c r="B10628">
        <v>16</v>
      </c>
      <c r="C10628" t="s">
        <v>968</v>
      </c>
      <c r="D10628" t="s">
        <v>976</v>
      </c>
      <c r="E10628">
        <v>508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25">
      <c r="A10629" s="42">
        <v>46274</v>
      </c>
      <c r="B10629">
        <v>15</v>
      </c>
      <c r="C10629" t="s">
        <v>968</v>
      </c>
      <c r="D10629" t="s">
        <v>971</v>
      </c>
      <c r="E10629">
        <v>1</v>
      </c>
      <c r="F10629">
        <v>0</v>
      </c>
      <c r="G10629">
        <v>0</v>
      </c>
      <c r="H10629">
        <v>0</v>
      </c>
      <c r="I10629">
        <v>0</v>
      </c>
      <c r="J10629">
        <v>0</v>
      </c>
    </row>
    <row r="10630" spans="1:10" x14ac:dyDescent="0.25">
      <c r="A10630" s="42">
        <v>46267</v>
      </c>
      <c r="B10630">
        <v>8</v>
      </c>
      <c r="C10630" t="s">
        <v>966</v>
      </c>
      <c r="D10630" t="s">
        <v>981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</row>
    <row r="10631" spans="1:10" x14ac:dyDescent="0.25">
      <c r="A10631" s="42">
        <v>46276</v>
      </c>
      <c r="B10631">
        <v>16</v>
      </c>
      <c r="C10631" t="s">
        <v>964</v>
      </c>
      <c r="D10631" t="s">
        <v>970</v>
      </c>
      <c r="E10631">
        <v>21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 x14ac:dyDescent="0.25">
      <c r="A10632" s="42">
        <v>46275</v>
      </c>
      <c r="B10632">
        <v>8</v>
      </c>
      <c r="C10632" t="s">
        <v>958</v>
      </c>
      <c r="D10632" t="s">
        <v>961</v>
      </c>
      <c r="E10632">
        <v>1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 x14ac:dyDescent="0.25">
      <c r="A10633" s="42">
        <v>46267</v>
      </c>
      <c r="B10633">
        <v>16</v>
      </c>
      <c r="C10633" t="s">
        <v>1001</v>
      </c>
      <c r="D10633" t="s">
        <v>967</v>
      </c>
      <c r="E10633">
        <v>5</v>
      </c>
      <c r="F10633">
        <v>0</v>
      </c>
      <c r="G10633">
        <v>0</v>
      </c>
      <c r="H10633">
        <v>0</v>
      </c>
      <c r="I10633">
        <v>0</v>
      </c>
      <c r="J10633">
        <v>0</v>
      </c>
    </row>
    <row r="10634" spans="1:10" x14ac:dyDescent="0.25">
      <c r="A10634" s="42">
        <v>46273</v>
      </c>
      <c r="B10634">
        <v>15</v>
      </c>
      <c r="C10634" t="s">
        <v>986</v>
      </c>
      <c r="D10634" t="s">
        <v>959</v>
      </c>
      <c r="E10634">
        <v>190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 x14ac:dyDescent="0.25">
      <c r="A10635" s="42">
        <v>46269</v>
      </c>
      <c r="B10635">
        <v>13</v>
      </c>
      <c r="C10635" t="s">
        <v>962</v>
      </c>
      <c r="D10635" t="s">
        <v>975</v>
      </c>
      <c r="E10635">
        <v>2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 x14ac:dyDescent="0.25">
      <c r="A10636" s="42">
        <v>46267</v>
      </c>
      <c r="B10636">
        <v>14</v>
      </c>
      <c r="C10636" t="s">
        <v>1001</v>
      </c>
      <c r="D10636" t="s">
        <v>965</v>
      </c>
      <c r="E10636">
        <v>17</v>
      </c>
      <c r="F10636">
        <v>0</v>
      </c>
      <c r="G10636">
        <v>0</v>
      </c>
      <c r="H10636">
        <v>0</v>
      </c>
      <c r="I10636">
        <v>0</v>
      </c>
      <c r="J10636">
        <v>0</v>
      </c>
    </row>
    <row r="10637" spans="1:10" x14ac:dyDescent="0.25">
      <c r="A10637" s="42">
        <v>46268</v>
      </c>
      <c r="B10637">
        <v>15</v>
      </c>
      <c r="C10637" t="s">
        <v>986</v>
      </c>
      <c r="D10637" t="s">
        <v>979</v>
      </c>
      <c r="E10637">
        <v>8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 x14ac:dyDescent="0.25">
      <c r="A10638" s="42">
        <v>46274</v>
      </c>
      <c r="B10638">
        <v>14</v>
      </c>
      <c r="C10638" t="s">
        <v>978</v>
      </c>
      <c r="D10638" t="s">
        <v>967</v>
      </c>
      <c r="E10638">
        <v>185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 x14ac:dyDescent="0.25">
      <c r="A10639" s="42">
        <v>46269</v>
      </c>
      <c r="B10639">
        <v>11</v>
      </c>
      <c r="C10639" t="s">
        <v>978</v>
      </c>
      <c r="D10639" t="s">
        <v>3</v>
      </c>
      <c r="E10639">
        <v>36</v>
      </c>
      <c r="F10639">
        <v>36</v>
      </c>
      <c r="G10639">
        <v>25</v>
      </c>
      <c r="H10639">
        <v>4</v>
      </c>
      <c r="I10639">
        <v>0</v>
      </c>
      <c r="J10639">
        <v>0</v>
      </c>
    </row>
    <row r="10640" spans="1:10" x14ac:dyDescent="0.25">
      <c r="A10640" s="42">
        <v>46275</v>
      </c>
      <c r="B10640">
        <v>13</v>
      </c>
      <c r="C10640" t="s">
        <v>966</v>
      </c>
      <c r="D10640" t="s">
        <v>3</v>
      </c>
      <c r="E10640">
        <v>1</v>
      </c>
      <c r="F10640">
        <v>1</v>
      </c>
      <c r="G10640">
        <v>1</v>
      </c>
      <c r="H10640">
        <v>0</v>
      </c>
      <c r="I10640">
        <v>0</v>
      </c>
      <c r="J10640">
        <v>0</v>
      </c>
    </row>
    <row r="10641" spans="1:10" x14ac:dyDescent="0.25">
      <c r="A10641" s="42">
        <v>46275</v>
      </c>
      <c r="B10641">
        <v>10</v>
      </c>
      <c r="C10641" t="s">
        <v>962</v>
      </c>
      <c r="D10641" t="s">
        <v>980</v>
      </c>
      <c r="E10641">
        <v>19</v>
      </c>
      <c r="F10641">
        <v>0</v>
      </c>
      <c r="G10641">
        <v>0</v>
      </c>
      <c r="H10641">
        <v>0</v>
      </c>
      <c r="I10641">
        <v>0</v>
      </c>
      <c r="J10641">
        <v>0</v>
      </c>
    </row>
    <row r="10642" spans="1:10" x14ac:dyDescent="0.25">
      <c r="A10642" s="42">
        <v>46273</v>
      </c>
      <c r="B10642">
        <v>8</v>
      </c>
      <c r="C10642" t="s">
        <v>1098</v>
      </c>
      <c r="D10642" t="s">
        <v>959</v>
      </c>
      <c r="E10642">
        <v>12</v>
      </c>
      <c r="F10642">
        <v>0</v>
      </c>
      <c r="G10642">
        <v>0</v>
      </c>
      <c r="H10642">
        <v>0</v>
      </c>
      <c r="I10642">
        <v>0</v>
      </c>
      <c r="J10642">
        <v>0</v>
      </c>
    </row>
    <row r="10643" spans="1:10" x14ac:dyDescent="0.25">
      <c r="A10643" s="42">
        <v>46267</v>
      </c>
      <c r="B10643">
        <v>10</v>
      </c>
      <c r="C10643" t="s">
        <v>1098</v>
      </c>
      <c r="D10643" t="s">
        <v>970</v>
      </c>
      <c r="E10643">
        <v>26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 x14ac:dyDescent="0.25">
      <c r="A10644" s="42">
        <v>46267</v>
      </c>
      <c r="B10644">
        <v>10</v>
      </c>
      <c r="C10644" t="s">
        <v>966</v>
      </c>
      <c r="D10644" t="s">
        <v>965</v>
      </c>
      <c r="E10644">
        <v>21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 x14ac:dyDescent="0.25">
      <c r="A10645" s="42">
        <v>46267</v>
      </c>
      <c r="B10645">
        <v>14</v>
      </c>
      <c r="C10645" t="s">
        <v>964</v>
      </c>
      <c r="D10645" t="s">
        <v>979</v>
      </c>
      <c r="E10645">
        <v>52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25">
      <c r="A10646" s="42">
        <v>46266</v>
      </c>
      <c r="B10646">
        <v>13</v>
      </c>
      <c r="C10646" t="s">
        <v>964</v>
      </c>
      <c r="D10646" t="s">
        <v>967</v>
      </c>
      <c r="E10646">
        <v>9</v>
      </c>
      <c r="F10646">
        <v>0</v>
      </c>
      <c r="G10646">
        <v>0</v>
      </c>
      <c r="H10646">
        <v>0</v>
      </c>
      <c r="I10646">
        <v>0</v>
      </c>
      <c r="J10646">
        <v>0</v>
      </c>
    </row>
    <row r="10647" spans="1:10" x14ac:dyDescent="0.25">
      <c r="A10647" s="42">
        <v>46268</v>
      </c>
      <c r="B10647">
        <v>12</v>
      </c>
      <c r="C10647" t="s">
        <v>978</v>
      </c>
      <c r="D10647" t="s">
        <v>977</v>
      </c>
      <c r="E10647">
        <v>1</v>
      </c>
      <c r="F10647">
        <v>0</v>
      </c>
      <c r="G10647">
        <v>0</v>
      </c>
      <c r="H10647">
        <v>0</v>
      </c>
      <c r="I10647">
        <v>0</v>
      </c>
      <c r="J10647">
        <v>0</v>
      </c>
    </row>
    <row r="10648" spans="1:10" x14ac:dyDescent="0.25">
      <c r="A10648" s="42">
        <v>46269</v>
      </c>
      <c r="B10648">
        <v>13</v>
      </c>
      <c r="C10648" t="s">
        <v>962</v>
      </c>
      <c r="D10648" t="s">
        <v>959</v>
      </c>
      <c r="E10648">
        <v>22</v>
      </c>
      <c r="F10648">
        <v>0</v>
      </c>
      <c r="G10648">
        <v>0</v>
      </c>
      <c r="H10648">
        <v>0</v>
      </c>
      <c r="I10648">
        <v>0</v>
      </c>
      <c r="J10648">
        <v>0</v>
      </c>
    </row>
    <row r="10649" spans="1:10" x14ac:dyDescent="0.25">
      <c r="A10649" s="42">
        <v>46273</v>
      </c>
      <c r="B10649">
        <v>8</v>
      </c>
      <c r="C10649" t="s">
        <v>1015</v>
      </c>
      <c r="D10649" t="s">
        <v>967</v>
      </c>
      <c r="E10649">
        <v>18</v>
      </c>
      <c r="F10649">
        <v>0</v>
      </c>
      <c r="G10649">
        <v>0</v>
      </c>
      <c r="H10649">
        <v>0</v>
      </c>
      <c r="I10649">
        <v>0</v>
      </c>
      <c r="J10649">
        <v>0</v>
      </c>
    </row>
    <row r="10650" spans="1:10" x14ac:dyDescent="0.25">
      <c r="A10650" s="42">
        <v>46273</v>
      </c>
      <c r="B10650">
        <v>10</v>
      </c>
      <c r="C10650" t="s">
        <v>1000</v>
      </c>
      <c r="D10650" t="s">
        <v>973</v>
      </c>
      <c r="E10650">
        <v>253</v>
      </c>
      <c r="F10650">
        <v>0</v>
      </c>
      <c r="G10650">
        <v>0</v>
      </c>
      <c r="H10650">
        <v>0</v>
      </c>
      <c r="I10650">
        <v>0</v>
      </c>
      <c r="J10650">
        <v>0</v>
      </c>
    </row>
    <row r="10651" spans="1:10" x14ac:dyDescent="0.25">
      <c r="A10651" s="42">
        <v>46269</v>
      </c>
      <c r="B10651">
        <v>9</v>
      </c>
      <c r="C10651" t="s">
        <v>964</v>
      </c>
      <c r="D10651" t="s">
        <v>963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25">
      <c r="A10652" s="42">
        <v>46274</v>
      </c>
      <c r="B10652">
        <v>15</v>
      </c>
      <c r="C10652" t="s">
        <v>986</v>
      </c>
      <c r="D10652" t="s">
        <v>3</v>
      </c>
      <c r="E10652">
        <v>10</v>
      </c>
      <c r="F10652">
        <v>10</v>
      </c>
      <c r="G10652">
        <v>8</v>
      </c>
      <c r="H10652">
        <v>0</v>
      </c>
      <c r="I10652">
        <v>0</v>
      </c>
      <c r="J10652">
        <v>0</v>
      </c>
    </row>
    <row r="10653" spans="1:10" x14ac:dyDescent="0.25">
      <c r="A10653" s="42">
        <v>46276</v>
      </c>
      <c r="B10653">
        <v>9</v>
      </c>
      <c r="C10653" t="s">
        <v>998</v>
      </c>
      <c r="D10653" t="s">
        <v>982</v>
      </c>
      <c r="E10653">
        <v>9</v>
      </c>
      <c r="F10653">
        <v>0</v>
      </c>
      <c r="G10653">
        <v>0</v>
      </c>
      <c r="H10653">
        <v>0</v>
      </c>
      <c r="I10653">
        <v>0</v>
      </c>
      <c r="J10653">
        <v>0</v>
      </c>
    </row>
    <row r="10654" spans="1:10" x14ac:dyDescent="0.25">
      <c r="A10654" s="42">
        <v>46275</v>
      </c>
      <c r="B10654">
        <v>8</v>
      </c>
      <c r="C10654" t="s">
        <v>966</v>
      </c>
      <c r="D10654" t="s">
        <v>640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25">
      <c r="A10655" s="42">
        <v>46275</v>
      </c>
      <c r="B10655">
        <v>14</v>
      </c>
      <c r="C10655" t="s">
        <v>978</v>
      </c>
      <c r="D10655" t="s">
        <v>640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 x14ac:dyDescent="0.25">
      <c r="A10656" s="42">
        <v>46267</v>
      </c>
      <c r="B10656">
        <v>9</v>
      </c>
      <c r="C10656" t="s">
        <v>958</v>
      </c>
      <c r="D10656" t="s">
        <v>963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25">
      <c r="A10657" s="42">
        <v>46266</v>
      </c>
      <c r="B10657">
        <v>10</v>
      </c>
      <c r="C10657" t="s">
        <v>1085</v>
      </c>
      <c r="D10657" t="s">
        <v>977</v>
      </c>
      <c r="E10657">
        <v>4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25">
      <c r="A10658" s="42">
        <v>46269</v>
      </c>
      <c r="B10658">
        <v>11</v>
      </c>
      <c r="C10658" t="s">
        <v>962</v>
      </c>
      <c r="D10658" t="s">
        <v>967</v>
      </c>
      <c r="E10658">
        <v>172</v>
      </c>
      <c r="F10658">
        <v>0</v>
      </c>
      <c r="G10658">
        <v>0</v>
      </c>
      <c r="H10658">
        <v>0</v>
      </c>
      <c r="I10658">
        <v>0</v>
      </c>
      <c r="J10658">
        <v>0</v>
      </c>
    </row>
    <row r="10659" spans="1:10" x14ac:dyDescent="0.25">
      <c r="A10659" s="42">
        <v>46267</v>
      </c>
      <c r="B10659">
        <v>9</v>
      </c>
      <c r="C10659" t="s">
        <v>978</v>
      </c>
      <c r="D10659" t="s">
        <v>971</v>
      </c>
      <c r="E10659">
        <v>4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25">
      <c r="A10660" s="42">
        <v>46269</v>
      </c>
      <c r="B10660">
        <v>9</v>
      </c>
      <c r="C10660" t="s">
        <v>998</v>
      </c>
      <c r="D10660" t="s">
        <v>971</v>
      </c>
      <c r="E10660">
        <v>1</v>
      </c>
      <c r="F10660">
        <v>0</v>
      </c>
      <c r="G10660">
        <v>0</v>
      </c>
      <c r="H10660">
        <v>0</v>
      </c>
      <c r="I10660">
        <v>0</v>
      </c>
      <c r="J10660">
        <v>0</v>
      </c>
    </row>
    <row r="10661" spans="1:10" x14ac:dyDescent="0.25">
      <c r="A10661" s="42">
        <v>46274</v>
      </c>
      <c r="B10661">
        <v>14</v>
      </c>
      <c r="C10661" t="s">
        <v>986</v>
      </c>
      <c r="D10661" t="s">
        <v>965</v>
      </c>
      <c r="E10661">
        <v>26</v>
      </c>
      <c r="F10661">
        <v>0</v>
      </c>
      <c r="G10661">
        <v>0</v>
      </c>
      <c r="H10661">
        <v>0</v>
      </c>
      <c r="I10661">
        <v>0</v>
      </c>
      <c r="J10661">
        <v>0</v>
      </c>
    </row>
    <row r="10662" spans="1:10" x14ac:dyDescent="0.25">
      <c r="A10662" s="42">
        <v>46266</v>
      </c>
      <c r="B10662">
        <v>14</v>
      </c>
      <c r="C10662" t="s">
        <v>966</v>
      </c>
      <c r="D10662" t="s">
        <v>3</v>
      </c>
      <c r="E10662">
        <v>41</v>
      </c>
      <c r="F10662">
        <v>41</v>
      </c>
      <c r="G10662">
        <v>36</v>
      </c>
      <c r="H10662">
        <v>2</v>
      </c>
      <c r="I10662">
        <v>0</v>
      </c>
      <c r="J10662">
        <v>0</v>
      </c>
    </row>
    <row r="10663" spans="1:10" x14ac:dyDescent="0.25">
      <c r="A10663" s="42">
        <v>46275</v>
      </c>
      <c r="B10663">
        <v>11</v>
      </c>
      <c r="C10663" t="s">
        <v>1098</v>
      </c>
      <c r="D10663" t="s">
        <v>640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25">
      <c r="A10664" s="42">
        <v>46276</v>
      </c>
      <c r="B10664">
        <v>11</v>
      </c>
      <c r="C10664" t="s">
        <v>1015</v>
      </c>
      <c r="D10664" t="s">
        <v>640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25">
      <c r="A10665" s="42">
        <v>46274</v>
      </c>
      <c r="B10665">
        <v>11</v>
      </c>
      <c r="C10665" t="s">
        <v>972</v>
      </c>
      <c r="D10665" t="s">
        <v>640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 x14ac:dyDescent="0.25">
      <c r="A10666" s="42">
        <v>46266</v>
      </c>
      <c r="B10666">
        <v>15</v>
      </c>
      <c r="C10666" t="s">
        <v>978</v>
      </c>
      <c r="D10666" t="s">
        <v>974</v>
      </c>
      <c r="E10666">
        <v>1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25">
      <c r="A10667" s="42">
        <v>46276</v>
      </c>
      <c r="B10667">
        <v>14</v>
      </c>
      <c r="C10667" t="s">
        <v>966</v>
      </c>
      <c r="D10667" t="s">
        <v>975</v>
      </c>
      <c r="E10667">
        <v>11</v>
      </c>
      <c r="F10667">
        <v>0</v>
      </c>
      <c r="G10667">
        <v>0</v>
      </c>
      <c r="H10667">
        <v>0</v>
      </c>
      <c r="I10667">
        <v>0</v>
      </c>
      <c r="J10667">
        <v>0</v>
      </c>
    </row>
    <row r="10668" spans="1:10" x14ac:dyDescent="0.25">
      <c r="A10668" s="42">
        <v>46266</v>
      </c>
      <c r="B10668">
        <v>14</v>
      </c>
      <c r="C10668" t="s">
        <v>962</v>
      </c>
      <c r="D10668" t="s">
        <v>971</v>
      </c>
      <c r="E10668">
        <v>9</v>
      </c>
      <c r="F10668">
        <v>0</v>
      </c>
      <c r="G10668">
        <v>0</v>
      </c>
      <c r="H10668">
        <v>0</v>
      </c>
      <c r="I10668">
        <v>0</v>
      </c>
      <c r="J10668">
        <v>0</v>
      </c>
    </row>
    <row r="10669" spans="1:10" x14ac:dyDescent="0.25">
      <c r="A10669" s="42">
        <v>46268</v>
      </c>
      <c r="B10669">
        <v>8</v>
      </c>
      <c r="C10669" t="s">
        <v>998</v>
      </c>
      <c r="D10669" t="s">
        <v>967</v>
      </c>
      <c r="E10669">
        <v>1</v>
      </c>
      <c r="F10669">
        <v>0</v>
      </c>
      <c r="G10669">
        <v>0</v>
      </c>
      <c r="H10669">
        <v>0</v>
      </c>
      <c r="I10669">
        <v>0</v>
      </c>
      <c r="J10669">
        <v>0</v>
      </c>
    </row>
    <row r="10670" spans="1:10" x14ac:dyDescent="0.25">
      <c r="A10670" s="42">
        <v>46274</v>
      </c>
      <c r="B10670">
        <v>11</v>
      </c>
      <c r="C10670" t="s">
        <v>998</v>
      </c>
      <c r="D10670" t="s">
        <v>980</v>
      </c>
      <c r="E10670">
        <v>3</v>
      </c>
      <c r="F10670">
        <v>0</v>
      </c>
      <c r="G10670">
        <v>0</v>
      </c>
      <c r="H10670">
        <v>0</v>
      </c>
      <c r="I10670">
        <v>0</v>
      </c>
      <c r="J10670">
        <v>0</v>
      </c>
    </row>
    <row r="10671" spans="1:10" x14ac:dyDescent="0.25">
      <c r="A10671" s="42">
        <v>46274</v>
      </c>
      <c r="B10671">
        <v>12</v>
      </c>
      <c r="C10671" t="s">
        <v>1015</v>
      </c>
      <c r="D10671" t="s">
        <v>976</v>
      </c>
      <c r="E10671">
        <v>2144</v>
      </c>
      <c r="F10671">
        <v>0</v>
      </c>
      <c r="G10671">
        <v>0</v>
      </c>
      <c r="H10671">
        <v>0</v>
      </c>
      <c r="I10671">
        <v>0</v>
      </c>
      <c r="J10671">
        <v>0</v>
      </c>
    </row>
    <row r="10672" spans="1:10" x14ac:dyDescent="0.25">
      <c r="A10672" s="42">
        <v>46275</v>
      </c>
      <c r="B10672">
        <v>14</v>
      </c>
      <c r="C10672" t="s">
        <v>962</v>
      </c>
      <c r="D10672" t="s">
        <v>967</v>
      </c>
      <c r="E10672">
        <v>123</v>
      </c>
      <c r="F10672">
        <v>0</v>
      </c>
      <c r="G10672">
        <v>0</v>
      </c>
      <c r="H10672">
        <v>0</v>
      </c>
      <c r="I10672">
        <v>0</v>
      </c>
      <c r="J10672">
        <v>0</v>
      </c>
    </row>
    <row r="10673" spans="1:10" x14ac:dyDescent="0.25">
      <c r="A10673" s="42">
        <v>46268</v>
      </c>
      <c r="B10673">
        <v>10</v>
      </c>
      <c r="C10673" t="s">
        <v>986</v>
      </c>
      <c r="D10673" t="s">
        <v>982</v>
      </c>
      <c r="E10673">
        <v>148</v>
      </c>
      <c r="F10673">
        <v>0</v>
      </c>
      <c r="G10673">
        <v>0</v>
      </c>
      <c r="H10673">
        <v>0</v>
      </c>
      <c r="I10673">
        <v>0</v>
      </c>
      <c r="J10673">
        <v>0</v>
      </c>
    </row>
    <row r="10674" spans="1:10" x14ac:dyDescent="0.25">
      <c r="A10674" s="42">
        <v>46269</v>
      </c>
      <c r="B10674">
        <v>15</v>
      </c>
      <c r="C10674" t="s">
        <v>964</v>
      </c>
      <c r="D10674" t="s">
        <v>973</v>
      </c>
      <c r="E10674">
        <v>325</v>
      </c>
      <c r="F10674">
        <v>0</v>
      </c>
      <c r="G10674">
        <v>0</v>
      </c>
      <c r="H10674">
        <v>0</v>
      </c>
      <c r="I10674">
        <v>0</v>
      </c>
      <c r="J10674">
        <v>0</v>
      </c>
    </row>
    <row r="10675" spans="1:10" x14ac:dyDescent="0.25">
      <c r="A10675" s="42">
        <v>46276</v>
      </c>
      <c r="B10675">
        <v>12</v>
      </c>
      <c r="C10675" t="s">
        <v>960</v>
      </c>
      <c r="D10675" t="s">
        <v>977</v>
      </c>
      <c r="E10675">
        <v>3</v>
      </c>
      <c r="F10675">
        <v>0</v>
      </c>
      <c r="G10675">
        <v>0</v>
      </c>
      <c r="H10675">
        <v>0</v>
      </c>
      <c r="I10675">
        <v>0</v>
      </c>
      <c r="J10675">
        <v>0</v>
      </c>
    </row>
    <row r="10676" spans="1:10" x14ac:dyDescent="0.25">
      <c r="A10676" s="42">
        <v>46269</v>
      </c>
      <c r="B10676">
        <v>13</v>
      </c>
      <c r="C10676" t="s">
        <v>962</v>
      </c>
      <c r="D10676" t="s">
        <v>963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</row>
    <row r="10677" spans="1:10" x14ac:dyDescent="0.25">
      <c r="A10677" s="42">
        <v>46266</v>
      </c>
      <c r="B10677">
        <v>15</v>
      </c>
      <c r="C10677" t="s">
        <v>972</v>
      </c>
      <c r="D10677" t="s">
        <v>967</v>
      </c>
      <c r="E10677">
        <v>2</v>
      </c>
      <c r="F10677">
        <v>0</v>
      </c>
      <c r="G10677">
        <v>0</v>
      </c>
      <c r="H10677">
        <v>0</v>
      </c>
      <c r="I10677">
        <v>0</v>
      </c>
      <c r="J10677">
        <v>0</v>
      </c>
    </row>
    <row r="10678" spans="1:10" x14ac:dyDescent="0.25">
      <c r="A10678" s="42">
        <v>46275</v>
      </c>
      <c r="B10678">
        <v>14</v>
      </c>
      <c r="C10678" t="s">
        <v>986</v>
      </c>
      <c r="D10678" t="s">
        <v>980</v>
      </c>
      <c r="E10678">
        <v>2</v>
      </c>
      <c r="F10678">
        <v>0</v>
      </c>
      <c r="G10678">
        <v>0</v>
      </c>
      <c r="H10678">
        <v>0</v>
      </c>
      <c r="I10678">
        <v>0</v>
      </c>
      <c r="J10678">
        <v>0</v>
      </c>
    </row>
    <row r="10679" spans="1:10" x14ac:dyDescent="0.25">
      <c r="A10679" s="42">
        <v>46275</v>
      </c>
      <c r="B10679">
        <v>11</v>
      </c>
      <c r="C10679" t="s">
        <v>986</v>
      </c>
      <c r="D10679" t="s">
        <v>970</v>
      </c>
      <c r="E10679">
        <v>18</v>
      </c>
      <c r="F10679">
        <v>0</v>
      </c>
      <c r="G10679">
        <v>0</v>
      </c>
      <c r="H10679">
        <v>0</v>
      </c>
      <c r="I10679">
        <v>0</v>
      </c>
      <c r="J10679">
        <v>0</v>
      </c>
    </row>
    <row r="10680" spans="1:10" x14ac:dyDescent="0.25">
      <c r="A10680" s="42">
        <v>46267</v>
      </c>
      <c r="B10680">
        <v>14</v>
      </c>
      <c r="C10680" t="s">
        <v>960</v>
      </c>
      <c r="D10680" t="s">
        <v>3</v>
      </c>
      <c r="E10680">
        <v>50</v>
      </c>
      <c r="F10680">
        <v>50</v>
      </c>
      <c r="G10680">
        <v>44</v>
      </c>
      <c r="H10680">
        <v>2</v>
      </c>
      <c r="I10680">
        <v>0</v>
      </c>
      <c r="J10680">
        <v>0</v>
      </c>
    </row>
    <row r="10681" spans="1:10" x14ac:dyDescent="0.25">
      <c r="A10681" s="42">
        <v>46276</v>
      </c>
      <c r="B10681">
        <v>10</v>
      </c>
      <c r="C10681" t="s">
        <v>962</v>
      </c>
      <c r="D10681" t="s">
        <v>977</v>
      </c>
      <c r="E10681">
        <v>3</v>
      </c>
      <c r="F10681">
        <v>0</v>
      </c>
      <c r="G10681">
        <v>0</v>
      </c>
      <c r="H10681">
        <v>0</v>
      </c>
      <c r="I10681">
        <v>0</v>
      </c>
      <c r="J10681">
        <v>0</v>
      </c>
    </row>
    <row r="10682" spans="1:10" x14ac:dyDescent="0.25">
      <c r="A10682" s="42">
        <v>46269</v>
      </c>
      <c r="B10682">
        <v>8</v>
      </c>
      <c r="C10682" t="s">
        <v>958</v>
      </c>
      <c r="D10682" t="s">
        <v>977</v>
      </c>
      <c r="E10682">
        <v>4</v>
      </c>
      <c r="F10682">
        <v>0</v>
      </c>
      <c r="G10682">
        <v>0</v>
      </c>
      <c r="H10682">
        <v>0</v>
      </c>
      <c r="I10682">
        <v>0</v>
      </c>
      <c r="J10682">
        <v>0</v>
      </c>
    </row>
    <row r="10683" spans="1:10" x14ac:dyDescent="0.25">
      <c r="A10683" s="42">
        <v>46273</v>
      </c>
      <c r="B10683">
        <v>10</v>
      </c>
      <c r="C10683" t="s">
        <v>972</v>
      </c>
      <c r="D10683" t="s">
        <v>973</v>
      </c>
      <c r="E10683">
        <v>91</v>
      </c>
      <c r="F10683">
        <v>0</v>
      </c>
      <c r="G10683">
        <v>0</v>
      </c>
      <c r="H10683">
        <v>0</v>
      </c>
      <c r="I10683">
        <v>0</v>
      </c>
      <c r="J10683">
        <v>0</v>
      </c>
    </row>
    <row r="10684" spans="1:10" x14ac:dyDescent="0.25">
      <c r="A10684" s="42">
        <v>46275</v>
      </c>
      <c r="B10684">
        <v>10</v>
      </c>
      <c r="C10684" t="s">
        <v>1000</v>
      </c>
      <c r="D10684" t="s">
        <v>965</v>
      </c>
      <c r="E10684">
        <v>92</v>
      </c>
      <c r="F10684">
        <v>0</v>
      </c>
      <c r="G10684">
        <v>0</v>
      </c>
      <c r="H10684">
        <v>0</v>
      </c>
      <c r="I10684">
        <v>0</v>
      </c>
      <c r="J10684">
        <v>0</v>
      </c>
    </row>
    <row r="10685" spans="1:10" x14ac:dyDescent="0.25">
      <c r="A10685" s="42">
        <v>46269</v>
      </c>
      <c r="B10685">
        <v>14</v>
      </c>
      <c r="C10685" t="s">
        <v>978</v>
      </c>
      <c r="D10685" t="s">
        <v>985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</row>
    <row r="10686" spans="1:10" x14ac:dyDescent="0.25">
      <c r="A10686" s="42">
        <v>46269</v>
      </c>
      <c r="B10686">
        <v>12</v>
      </c>
      <c r="C10686" t="s">
        <v>986</v>
      </c>
      <c r="D10686" t="s">
        <v>969</v>
      </c>
      <c r="E10686">
        <v>2</v>
      </c>
      <c r="F10686">
        <v>2</v>
      </c>
      <c r="G10686">
        <v>0</v>
      </c>
      <c r="H10686">
        <v>0</v>
      </c>
      <c r="I10686">
        <v>0</v>
      </c>
      <c r="J10686">
        <v>0</v>
      </c>
    </row>
    <row r="10687" spans="1:10" x14ac:dyDescent="0.25">
      <c r="A10687" s="42">
        <v>46275</v>
      </c>
      <c r="B10687">
        <v>10</v>
      </c>
      <c r="C10687" t="s">
        <v>958</v>
      </c>
      <c r="D10687" t="s">
        <v>961</v>
      </c>
      <c r="E10687">
        <v>3</v>
      </c>
      <c r="F10687">
        <v>0</v>
      </c>
      <c r="G10687">
        <v>0</v>
      </c>
      <c r="H10687">
        <v>0</v>
      </c>
      <c r="I10687">
        <v>0</v>
      </c>
      <c r="J10687">
        <v>0</v>
      </c>
    </row>
    <row r="10688" spans="1:10" x14ac:dyDescent="0.25">
      <c r="A10688" s="42">
        <v>46268</v>
      </c>
      <c r="B10688">
        <v>8</v>
      </c>
      <c r="C10688" t="s">
        <v>972</v>
      </c>
      <c r="D10688" t="s">
        <v>967</v>
      </c>
      <c r="E10688">
        <v>1</v>
      </c>
      <c r="F10688">
        <v>0</v>
      </c>
      <c r="G10688">
        <v>0</v>
      </c>
      <c r="H10688">
        <v>0</v>
      </c>
      <c r="I10688">
        <v>0</v>
      </c>
      <c r="J10688">
        <v>0</v>
      </c>
    </row>
    <row r="10689" spans="1:10" x14ac:dyDescent="0.25">
      <c r="A10689" s="42">
        <v>46267</v>
      </c>
      <c r="B10689">
        <v>15</v>
      </c>
      <c r="C10689" t="s">
        <v>972</v>
      </c>
      <c r="D10689" t="s">
        <v>965</v>
      </c>
      <c r="E10689">
        <v>12</v>
      </c>
      <c r="F10689">
        <v>0</v>
      </c>
      <c r="G10689">
        <v>0</v>
      </c>
      <c r="H10689">
        <v>0</v>
      </c>
      <c r="I10689">
        <v>0</v>
      </c>
      <c r="J10689">
        <v>0</v>
      </c>
    </row>
    <row r="10690" spans="1:10" x14ac:dyDescent="0.25">
      <c r="A10690" s="42">
        <v>46276</v>
      </c>
      <c r="B10690">
        <v>11</v>
      </c>
      <c r="C10690" t="s">
        <v>1098</v>
      </c>
      <c r="D10690" t="s">
        <v>976</v>
      </c>
      <c r="E10690">
        <v>125</v>
      </c>
      <c r="F10690">
        <v>0</v>
      </c>
      <c r="G10690">
        <v>0</v>
      </c>
      <c r="H10690">
        <v>0</v>
      </c>
      <c r="I10690">
        <v>0</v>
      </c>
      <c r="J10690">
        <v>0</v>
      </c>
    </row>
    <row r="10691" spans="1:10" x14ac:dyDescent="0.25">
      <c r="A10691" s="42">
        <v>46275</v>
      </c>
      <c r="B10691">
        <v>10</v>
      </c>
      <c r="C10691" t="s">
        <v>1000</v>
      </c>
      <c r="D10691" t="s">
        <v>975</v>
      </c>
      <c r="E10691">
        <v>1</v>
      </c>
      <c r="F10691">
        <v>0</v>
      </c>
      <c r="G10691">
        <v>0</v>
      </c>
      <c r="H10691">
        <v>0</v>
      </c>
      <c r="I10691">
        <v>0</v>
      </c>
      <c r="J10691">
        <v>0</v>
      </c>
    </row>
    <row r="10692" spans="1:10" x14ac:dyDescent="0.25">
      <c r="A10692" s="42">
        <v>46267</v>
      </c>
      <c r="B10692">
        <v>11</v>
      </c>
      <c r="C10692" t="s">
        <v>958</v>
      </c>
      <c r="D10692" t="s">
        <v>963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</row>
    <row r="10693" spans="1:10" x14ac:dyDescent="0.25">
      <c r="A10693" s="42">
        <v>46266</v>
      </c>
      <c r="B10693">
        <v>13</v>
      </c>
      <c r="C10693" t="s">
        <v>999</v>
      </c>
      <c r="D10693" t="s">
        <v>967</v>
      </c>
      <c r="E10693">
        <v>31</v>
      </c>
      <c r="F10693">
        <v>0</v>
      </c>
      <c r="G10693">
        <v>0</v>
      </c>
      <c r="H10693">
        <v>0</v>
      </c>
      <c r="I10693">
        <v>0</v>
      </c>
      <c r="J10693">
        <v>0</v>
      </c>
    </row>
    <row r="10694" spans="1:10" x14ac:dyDescent="0.25">
      <c r="A10694" s="42">
        <v>46266</v>
      </c>
      <c r="B10694">
        <v>9</v>
      </c>
      <c r="C10694" t="s">
        <v>1085</v>
      </c>
      <c r="D10694" t="s">
        <v>963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</row>
    <row r="10695" spans="1:10" x14ac:dyDescent="0.25">
      <c r="A10695" s="42">
        <v>46268</v>
      </c>
      <c r="B10695">
        <v>10</v>
      </c>
      <c r="C10695" t="s">
        <v>966</v>
      </c>
      <c r="D10695" t="s">
        <v>971</v>
      </c>
      <c r="E10695">
        <v>2</v>
      </c>
      <c r="F10695">
        <v>0</v>
      </c>
      <c r="G10695">
        <v>0</v>
      </c>
      <c r="H10695">
        <v>0</v>
      </c>
      <c r="I10695">
        <v>0</v>
      </c>
      <c r="J10695">
        <v>0</v>
      </c>
    </row>
    <row r="10696" spans="1:10" x14ac:dyDescent="0.25">
      <c r="A10696" s="42">
        <v>46268</v>
      </c>
      <c r="B10696">
        <v>10</v>
      </c>
      <c r="C10696" t="s">
        <v>962</v>
      </c>
      <c r="D10696" t="s">
        <v>975</v>
      </c>
      <c r="E10696">
        <v>2</v>
      </c>
      <c r="F10696">
        <v>0</v>
      </c>
      <c r="G10696">
        <v>0</v>
      </c>
      <c r="H10696">
        <v>0</v>
      </c>
      <c r="I10696">
        <v>0</v>
      </c>
      <c r="J10696">
        <v>0</v>
      </c>
    </row>
    <row r="10697" spans="1:10" x14ac:dyDescent="0.25">
      <c r="A10697" s="42">
        <v>46268</v>
      </c>
      <c r="B10697">
        <v>10</v>
      </c>
      <c r="C10697" t="s">
        <v>1000</v>
      </c>
      <c r="D10697" t="s">
        <v>959</v>
      </c>
      <c r="E10697">
        <v>65</v>
      </c>
      <c r="F10697">
        <v>0</v>
      </c>
      <c r="G10697">
        <v>0</v>
      </c>
      <c r="H10697">
        <v>0</v>
      </c>
      <c r="I10697">
        <v>0</v>
      </c>
      <c r="J10697">
        <v>0</v>
      </c>
    </row>
    <row r="10698" spans="1:10" x14ac:dyDescent="0.25">
      <c r="A10698" s="42">
        <v>46266</v>
      </c>
      <c r="B10698">
        <v>8</v>
      </c>
      <c r="C10698" t="s">
        <v>966</v>
      </c>
      <c r="D10698" t="s">
        <v>975</v>
      </c>
      <c r="E10698">
        <v>1</v>
      </c>
      <c r="F10698">
        <v>0</v>
      </c>
      <c r="G10698">
        <v>0</v>
      </c>
      <c r="H10698">
        <v>0</v>
      </c>
      <c r="I10698">
        <v>0</v>
      </c>
      <c r="J10698">
        <v>0</v>
      </c>
    </row>
    <row r="10699" spans="1:10" x14ac:dyDescent="0.25">
      <c r="A10699" s="42">
        <v>46274</v>
      </c>
      <c r="B10699">
        <v>12</v>
      </c>
      <c r="C10699" t="s">
        <v>960</v>
      </c>
      <c r="D10699" t="s">
        <v>970</v>
      </c>
      <c r="E10699">
        <v>11</v>
      </c>
      <c r="F10699">
        <v>0</v>
      </c>
      <c r="G10699">
        <v>0</v>
      </c>
      <c r="H10699">
        <v>0</v>
      </c>
      <c r="I10699">
        <v>0</v>
      </c>
      <c r="J10699">
        <v>0</v>
      </c>
    </row>
    <row r="10700" spans="1:10" x14ac:dyDescent="0.25">
      <c r="A10700" s="42">
        <v>46275</v>
      </c>
      <c r="B10700">
        <v>14</v>
      </c>
      <c r="C10700" t="s">
        <v>1098</v>
      </c>
      <c r="D10700" t="s">
        <v>959</v>
      </c>
      <c r="E10700">
        <v>24</v>
      </c>
      <c r="F10700">
        <v>0</v>
      </c>
      <c r="G10700">
        <v>0</v>
      </c>
      <c r="H10700">
        <v>0</v>
      </c>
      <c r="I10700">
        <v>0</v>
      </c>
      <c r="J10700">
        <v>0</v>
      </c>
    </row>
    <row r="10701" spans="1:10" x14ac:dyDescent="0.25">
      <c r="A10701" s="42">
        <v>46269</v>
      </c>
      <c r="B10701">
        <v>13</v>
      </c>
      <c r="C10701" t="s">
        <v>966</v>
      </c>
      <c r="D10701" t="s">
        <v>976</v>
      </c>
      <c r="E10701">
        <v>27</v>
      </c>
      <c r="F10701">
        <v>0</v>
      </c>
      <c r="G10701">
        <v>0</v>
      </c>
      <c r="H10701">
        <v>0</v>
      </c>
      <c r="I10701">
        <v>0</v>
      </c>
      <c r="J10701">
        <v>0</v>
      </c>
    </row>
    <row r="10702" spans="1:10" x14ac:dyDescent="0.25">
      <c r="A10702" s="42">
        <v>46275</v>
      </c>
      <c r="B10702">
        <v>13</v>
      </c>
      <c r="C10702" t="s">
        <v>978</v>
      </c>
      <c r="D10702" t="s">
        <v>965</v>
      </c>
      <c r="E10702">
        <v>45</v>
      </c>
      <c r="F10702">
        <v>0</v>
      </c>
      <c r="G10702">
        <v>0</v>
      </c>
      <c r="H10702">
        <v>0</v>
      </c>
      <c r="I10702">
        <v>0</v>
      </c>
      <c r="J10702">
        <v>0</v>
      </c>
    </row>
    <row r="10703" spans="1:10" x14ac:dyDescent="0.25">
      <c r="A10703" s="42">
        <v>46275</v>
      </c>
      <c r="B10703">
        <v>12</v>
      </c>
      <c r="C10703" t="s">
        <v>960</v>
      </c>
      <c r="D10703" t="s">
        <v>973</v>
      </c>
      <c r="E10703">
        <v>75</v>
      </c>
      <c r="F10703">
        <v>0</v>
      </c>
      <c r="G10703">
        <v>0</v>
      </c>
      <c r="H10703">
        <v>0</v>
      </c>
      <c r="I10703">
        <v>0</v>
      </c>
      <c r="J10703">
        <v>0</v>
      </c>
    </row>
    <row r="10704" spans="1:10" x14ac:dyDescent="0.25">
      <c r="A10704" s="42">
        <v>46266</v>
      </c>
      <c r="B10704">
        <v>14</v>
      </c>
      <c r="C10704" t="s">
        <v>986</v>
      </c>
      <c r="D10704" t="s">
        <v>967</v>
      </c>
      <c r="E10704">
        <v>75</v>
      </c>
      <c r="F10704">
        <v>0</v>
      </c>
      <c r="G10704">
        <v>0</v>
      </c>
      <c r="H10704">
        <v>0</v>
      </c>
      <c r="I10704">
        <v>0</v>
      </c>
      <c r="J10704">
        <v>0</v>
      </c>
    </row>
    <row r="10705" spans="1:10" x14ac:dyDescent="0.25">
      <c r="A10705" s="42">
        <v>46276</v>
      </c>
      <c r="B10705">
        <v>10</v>
      </c>
      <c r="C10705" t="s">
        <v>964</v>
      </c>
      <c r="D10705" t="s">
        <v>971</v>
      </c>
      <c r="E10705">
        <v>20</v>
      </c>
      <c r="F10705">
        <v>0</v>
      </c>
      <c r="G10705">
        <v>0</v>
      </c>
      <c r="H10705">
        <v>0</v>
      </c>
      <c r="I10705">
        <v>0</v>
      </c>
      <c r="J10705">
        <v>0</v>
      </c>
    </row>
    <row r="10706" spans="1:10" x14ac:dyDescent="0.25">
      <c r="A10706" s="42">
        <v>46269</v>
      </c>
      <c r="B10706">
        <v>16</v>
      </c>
      <c r="C10706" t="s">
        <v>958</v>
      </c>
      <c r="D10706" t="s">
        <v>971</v>
      </c>
      <c r="E10706">
        <v>44</v>
      </c>
      <c r="F10706">
        <v>0</v>
      </c>
      <c r="G10706">
        <v>0</v>
      </c>
      <c r="H10706">
        <v>0</v>
      </c>
      <c r="I10706">
        <v>0</v>
      </c>
      <c r="J10706">
        <v>0</v>
      </c>
    </row>
    <row r="10707" spans="1:10" x14ac:dyDescent="0.25">
      <c r="A10707" s="42">
        <v>46275</v>
      </c>
      <c r="B10707">
        <v>12</v>
      </c>
      <c r="C10707" t="s">
        <v>960</v>
      </c>
      <c r="D10707" t="s">
        <v>976</v>
      </c>
      <c r="E10707">
        <v>125</v>
      </c>
      <c r="F10707">
        <v>0</v>
      </c>
      <c r="G10707">
        <v>0</v>
      </c>
      <c r="H10707">
        <v>0</v>
      </c>
      <c r="I10707">
        <v>0</v>
      </c>
      <c r="J10707">
        <v>0</v>
      </c>
    </row>
    <row r="10708" spans="1:10" x14ac:dyDescent="0.25">
      <c r="A10708" s="42">
        <v>46276</v>
      </c>
      <c r="B10708">
        <v>12</v>
      </c>
      <c r="C10708" t="s">
        <v>958</v>
      </c>
      <c r="D10708" t="s">
        <v>980</v>
      </c>
      <c r="E10708">
        <v>4</v>
      </c>
      <c r="F10708">
        <v>0</v>
      </c>
      <c r="G10708">
        <v>0</v>
      </c>
      <c r="H10708">
        <v>0</v>
      </c>
      <c r="I10708">
        <v>0</v>
      </c>
      <c r="J10708">
        <v>0</v>
      </c>
    </row>
    <row r="10709" spans="1:10" x14ac:dyDescent="0.25">
      <c r="A10709" s="42">
        <v>46273</v>
      </c>
      <c r="B10709">
        <v>16</v>
      </c>
      <c r="C10709" t="s">
        <v>964</v>
      </c>
      <c r="D10709" t="s">
        <v>973</v>
      </c>
      <c r="E10709">
        <v>420</v>
      </c>
      <c r="F10709">
        <v>0</v>
      </c>
      <c r="G10709">
        <v>0</v>
      </c>
      <c r="H10709">
        <v>0</v>
      </c>
      <c r="I10709">
        <v>0</v>
      </c>
      <c r="J10709">
        <v>0</v>
      </c>
    </row>
    <row r="10710" spans="1:10" x14ac:dyDescent="0.25">
      <c r="A10710" s="42">
        <v>46276</v>
      </c>
      <c r="B10710">
        <v>13</v>
      </c>
      <c r="C10710" t="s">
        <v>958</v>
      </c>
      <c r="D10710" t="s">
        <v>982</v>
      </c>
      <c r="E10710">
        <v>11</v>
      </c>
      <c r="F10710">
        <v>0</v>
      </c>
      <c r="G10710">
        <v>0</v>
      </c>
      <c r="H10710">
        <v>0</v>
      </c>
      <c r="I10710">
        <v>0</v>
      </c>
      <c r="J10710">
        <v>0</v>
      </c>
    </row>
    <row r="10711" spans="1:10" x14ac:dyDescent="0.25">
      <c r="A10711" s="42">
        <v>46276</v>
      </c>
      <c r="B10711">
        <v>14</v>
      </c>
      <c r="C10711" t="s">
        <v>986</v>
      </c>
      <c r="D10711" t="s">
        <v>976</v>
      </c>
      <c r="E10711">
        <v>1205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 x14ac:dyDescent="0.25">
      <c r="A10712" s="42">
        <v>46269</v>
      </c>
      <c r="B10712">
        <v>13</v>
      </c>
      <c r="C10712" t="s">
        <v>978</v>
      </c>
      <c r="D10712" t="s">
        <v>977</v>
      </c>
      <c r="E10712">
        <v>1</v>
      </c>
      <c r="F10712">
        <v>0</v>
      </c>
      <c r="G10712">
        <v>0</v>
      </c>
      <c r="H10712">
        <v>0</v>
      </c>
      <c r="I10712">
        <v>0</v>
      </c>
      <c r="J10712">
        <v>0</v>
      </c>
    </row>
    <row r="10713" spans="1:10" x14ac:dyDescent="0.25">
      <c r="A10713" s="42">
        <v>46273</v>
      </c>
      <c r="B10713">
        <v>15</v>
      </c>
      <c r="C10713" t="s">
        <v>1015</v>
      </c>
      <c r="D10713" t="s">
        <v>981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</row>
    <row r="10714" spans="1:10" x14ac:dyDescent="0.25">
      <c r="A10714" s="42">
        <v>46266</v>
      </c>
      <c r="B10714">
        <v>12</v>
      </c>
      <c r="C10714" t="s">
        <v>960</v>
      </c>
      <c r="D10714" t="s">
        <v>982</v>
      </c>
      <c r="E10714">
        <v>106</v>
      </c>
      <c r="F10714">
        <v>0</v>
      </c>
      <c r="G10714">
        <v>0</v>
      </c>
      <c r="H10714">
        <v>0</v>
      </c>
      <c r="I10714">
        <v>0</v>
      </c>
      <c r="J10714">
        <v>0</v>
      </c>
    </row>
    <row r="10715" spans="1:10" x14ac:dyDescent="0.25">
      <c r="A10715" s="42">
        <v>46266</v>
      </c>
      <c r="B10715">
        <v>14</v>
      </c>
      <c r="C10715" t="s">
        <v>962</v>
      </c>
      <c r="D10715" t="s">
        <v>974</v>
      </c>
      <c r="E10715">
        <v>1</v>
      </c>
      <c r="F10715">
        <v>0</v>
      </c>
      <c r="G10715">
        <v>0</v>
      </c>
      <c r="H10715">
        <v>0</v>
      </c>
      <c r="I10715">
        <v>0</v>
      </c>
      <c r="J10715">
        <v>0</v>
      </c>
    </row>
    <row r="10716" spans="1:10" x14ac:dyDescent="0.25">
      <c r="A10716" s="42">
        <v>46269</v>
      </c>
      <c r="B10716">
        <v>14</v>
      </c>
      <c r="C10716" t="s">
        <v>958</v>
      </c>
      <c r="D10716" t="s">
        <v>963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</row>
    <row r="10717" spans="1:10" x14ac:dyDescent="0.25">
      <c r="A10717" s="42">
        <v>46269</v>
      </c>
      <c r="B10717">
        <v>16</v>
      </c>
      <c r="C10717" t="s">
        <v>978</v>
      </c>
      <c r="D10717" t="s">
        <v>980</v>
      </c>
      <c r="E10717">
        <v>25</v>
      </c>
      <c r="F10717">
        <v>0</v>
      </c>
      <c r="G10717">
        <v>0</v>
      </c>
      <c r="H10717">
        <v>0</v>
      </c>
      <c r="I10717">
        <v>0</v>
      </c>
      <c r="J10717">
        <v>0</v>
      </c>
    </row>
    <row r="10718" spans="1:10" x14ac:dyDescent="0.25">
      <c r="A10718" s="42">
        <v>46275</v>
      </c>
      <c r="B10718">
        <v>12</v>
      </c>
      <c r="C10718" t="s">
        <v>972</v>
      </c>
      <c r="D10718" t="s">
        <v>963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</row>
    <row r="10719" spans="1:10" x14ac:dyDescent="0.25">
      <c r="A10719" s="42">
        <v>46273</v>
      </c>
      <c r="B10719">
        <v>16</v>
      </c>
      <c r="C10719" t="s">
        <v>964</v>
      </c>
      <c r="D10719" t="s">
        <v>979</v>
      </c>
      <c r="E10719">
        <v>3</v>
      </c>
      <c r="F10719">
        <v>0</v>
      </c>
      <c r="G10719">
        <v>0</v>
      </c>
      <c r="H10719">
        <v>0</v>
      </c>
      <c r="I10719">
        <v>0</v>
      </c>
      <c r="J10719">
        <v>0</v>
      </c>
    </row>
    <row r="10720" spans="1:10" x14ac:dyDescent="0.25">
      <c r="A10720" s="42">
        <v>46275</v>
      </c>
      <c r="B10720">
        <v>8</v>
      </c>
      <c r="C10720" t="s">
        <v>964</v>
      </c>
      <c r="D10720" t="s">
        <v>977</v>
      </c>
      <c r="E10720">
        <v>3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 x14ac:dyDescent="0.25">
      <c r="A10721" s="42">
        <v>46274</v>
      </c>
      <c r="B10721">
        <v>10</v>
      </c>
      <c r="C10721" t="s">
        <v>978</v>
      </c>
      <c r="D10721" t="s">
        <v>963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</row>
    <row r="10722" spans="1:10" x14ac:dyDescent="0.25">
      <c r="A10722" s="42">
        <v>46275</v>
      </c>
      <c r="B10722">
        <v>14</v>
      </c>
      <c r="C10722" t="s">
        <v>962</v>
      </c>
      <c r="D10722" t="s">
        <v>970</v>
      </c>
      <c r="E10722">
        <v>5</v>
      </c>
      <c r="F10722">
        <v>0</v>
      </c>
      <c r="G10722">
        <v>0</v>
      </c>
      <c r="H10722">
        <v>0</v>
      </c>
      <c r="I10722">
        <v>0</v>
      </c>
      <c r="J10722">
        <v>0</v>
      </c>
    </row>
    <row r="10723" spans="1:10" x14ac:dyDescent="0.25">
      <c r="A10723" s="42">
        <v>46267</v>
      </c>
      <c r="B10723">
        <v>10</v>
      </c>
      <c r="C10723" t="s">
        <v>1085</v>
      </c>
      <c r="D10723" t="s">
        <v>3</v>
      </c>
      <c r="E10723">
        <v>9</v>
      </c>
      <c r="F10723">
        <v>9</v>
      </c>
      <c r="G10723">
        <v>5</v>
      </c>
      <c r="H10723">
        <v>2</v>
      </c>
      <c r="I10723">
        <v>0</v>
      </c>
      <c r="J10723">
        <v>0</v>
      </c>
    </row>
    <row r="10724" spans="1:10" x14ac:dyDescent="0.25">
      <c r="A10724" s="42">
        <v>46267</v>
      </c>
      <c r="B10724">
        <v>15</v>
      </c>
      <c r="C10724" t="s">
        <v>1000</v>
      </c>
      <c r="D10724" t="s">
        <v>976</v>
      </c>
      <c r="E10724">
        <v>10</v>
      </c>
      <c r="F10724">
        <v>0</v>
      </c>
      <c r="G10724">
        <v>0</v>
      </c>
      <c r="H10724">
        <v>0</v>
      </c>
      <c r="I10724">
        <v>0</v>
      </c>
      <c r="J10724">
        <v>0</v>
      </c>
    </row>
    <row r="10725" spans="1:10" x14ac:dyDescent="0.25">
      <c r="A10725" s="42">
        <v>46276</v>
      </c>
      <c r="B10725">
        <v>9</v>
      </c>
      <c r="C10725" t="s">
        <v>964</v>
      </c>
      <c r="D10725" t="s">
        <v>973</v>
      </c>
      <c r="E10725">
        <v>425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 x14ac:dyDescent="0.25">
      <c r="A10726" s="42">
        <v>46275</v>
      </c>
      <c r="B10726">
        <v>14</v>
      </c>
      <c r="C10726" t="s">
        <v>986</v>
      </c>
      <c r="D10726" t="s">
        <v>961</v>
      </c>
      <c r="E10726">
        <v>1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25">
      <c r="A10727" s="42">
        <v>46267</v>
      </c>
      <c r="B10727">
        <v>12</v>
      </c>
      <c r="C10727" t="s">
        <v>1098</v>
      </c>
      <c r="D10727" t="s">
        <v>975</v>
      </c>
      <c r="E10727">
        <v>1</v>
      </c>
      <c r="F10727">
        <v>0</v>
      </c>
      <c r="G10727">
        <v>0</v>
      </c>
      <c r="H10727">
        <v>0</v>
      </c>
      <c r="I10727">
        <v>0</v>
      </c>
      <c r="J10727">
        <v>0</v>
      </c>
    </row>
    <row r="10728" spans="1:10" x14ac:dyDescent="0.25">
      <c r="A10728" s="42">
        <v>46276</v>
      </c>
      <c r="B10728">
        <v>10</v>
      </c>
      <c r="C10728" t="s">
        <v>958</v>
      </c>
      <c r="D10728" t="s">
        <v>963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</row>
    <row r="10729" spans="1:10" x14ac:dyDescent="0.25">
      <c r="A10729" s="42">
        <v>46275</v>
      </c>
      <c r="B10729">
        <v>9</v>
      </c>
      <c r="C10729" t="s">
        <v>960</v>
      </c>
      <c r="D10729" t="s">
        <v>982</v>
      </c>
      <c r="E10729">
        <v>255</v>
      </c>
      <c r="F10729">
        <v>0</v>
      </c>
      <c r="G10729">
        <v>0</v>
      </c>
      <c r="H10729">
        <v>0</v>
      </c>
      <c r="I10729">
        <v>0</v>
      </c>
      <c r="J10729">
        <v>0</v>
      </c>
    </row>
    <row r="10730" spans="1:10" x14ac:dyDescent="0.25">
      <c r="A10730" s="42">
        <v>46273</v>
      </c>
      <c r="B10730">
        <v>15</v>
      </c>
      <c r="C10730" t="s">
        <v>960</v>
      </c>
      <c r="D10730" t="s">
        <v>967</v>
      </c>
      <c r="E10730">
        <v>86</v>
      </c>
      <c r="F10730">
        <v>0</v>
      </c>
      <c r="G10730">
        <v>0</v>
      </c>
      <c r="H10730">
        <v>0</v>
      </c>
      <c r="I10730">
        <v>0</v>
      </c>
      <c r="J10730">
        <v>0</v>
      </c>
    </row>
    <row r="10731" spans="1:10" x14ac:dyDescent="0.25">
      <c r="A10731" s="42">
        <v>46267</v>
      </c>
      <c r="B10731">
        <v>9</v>
      </c>
      <c r="C10731" t="s">
        <v>1098</v>
      </c>
      <c r="D10731" t="s">
        <v>976</v>
      </c>
      <c r="E10731">
        <v>357</v>
      </c>
      <c r="F10731">
        <v>0</v>
      </c>
      <c r="G10731">
        <v>0</v>
      </c>
      <c r="H10731">
        <v>0</v>
      </c>
      <c r="I10731">
        <v>0</v>
      </c>
      <c r="J10731">
        <v>0</v>
      </c>
    </row>
    <row r="10732" spans="1:10" x14ac:dyDescent="0.25">
      <c r="A10732" s="42">
        <v>46274</v>
      </c>
      <c r="B10732">
        <v>14</v>
      </c>
      <c r="C10732" t="s">
        <v>966</v>
      </c>
      <c r="D10732" t="s">
        <v>979</v>
      </c>
      <c r="E10732">
        <v>29</v>
      </c>
      <c r="F10732">
        <v>0</v>
      </c>
      <c r="G10732">
        <v>0</v>
      </c>
      <c r="H10732">
        <v>0</v>
      </c>
      <c r="I10732">
        <v>0</v>
      </c>
      <c r="J10732">
        <v>0</v>
      </c>
    </row>
    <row r="10733" spans="1:10" x14ac:dyDescent="0.25">
      <c r="A10733" s="42">
        <v>46276</v>
      </c>
      <c r="B10733">
        <v>15</v>
      </c>
      <c r="C10733" t="s">
        <v>978</v>
      </c>
      <c r="D10733" t="s">
        <v>959</v>
      </c>
      <c r="E10733">
        <v>162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25">
      <c r="A10734" s="42">
        <v>46275</v>
      </c>
      <c r="B10734">
        <v>11</v>
      </c>
      <c r="C10734" t="s">
        <v>1015</v>
      </c>
      <c r="D10734" t="s">
        <v>965</v>
      </c>
      <c r="E10734">
        <v>53</v>
      </c>
      <c r="F10734">
        <v>0</v>
      </c>
      <c r="G10734">
        <v>0</v>
      </c>
      <c r="H10734">
        <v>0</v>
      </c>
      <c r="I10734">
        <v>0</v>
      </c>
      <c r="J10734">
        <v>0</v>
      </c>
    </row>
    <row r="10735" spans="1:10" x14ac:dyDescent="0.25">
      <c r="A10735" s="42">
        <v>46266</v>
      </c>
      <c r="B10735">
        <v>8</v>
      </c>
      <c r="C10735" t="s">
        <v>972</v>
      </c>
      <c r="D10735" t="s">
        <v>969</v>
      </c>
      <c r="E10735">
        <v>2</v>
      </c>
      <c r="F10735">
        <v>2</v>
      </c>
      <c r="G10735">
        <v>0</v>
      </c>
      <c r="H10735">
        <v>0</v>
      </c>
      <c r="I10735">
        <v>0</v>
      </c>
      <c r="J10735">
        <v>0</v>
      </c>
    </row>
    <row r="10736" spans="1:10" x14ac:dyDescent="0.25">
      <c r="A10736" s="42">
        <v>46274</v>
      </c>
      <c r="B10736">
        <v>13</v>
      </c>
      <c r="C10736" t="s">
        <v>978</v>
      </c>
      <c r="D10736" t="s">
        <v>961</v>
      </c>
      <c r="E10736">
        <v>1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 x14ac:dyDescent="0.25">
      <c r="A10737" s="42">
        <v>46266</v>
      </c>
      <c r="B10737">
        <v>8</v>
      </c>
      <c r="C10737" t="s">
        <v>962</v>
      </c>
      <c r="D10737" t="s">
        <v>3</v>
      </c>
      <c r="E10737">
        <v>27</v>
      </c>
      <c r="F10737">
        <v>27</v>
      </c>
      <c r="G10737">
        <v>26</v>
      </c>
      <c r="H10737">
        <v>0</v>
      </c>
      <c r="I10737">
        <v>2</v>
      </c>
      <c r="J10737">
        <v>0</v>
      </c>
    </row>
    <row r="10738" spans="1:10" x14ac:dyDescent="0.25">
      <c r="A10738" s="42">
        <v>46273</v>
      </c>
      <c r="B10738">
        <v>14</v>
      </c>
      <c r="C10738" t="s">
        <v>958</v>
      </c>
      <c r="D10738" t="s">
        <v>963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 x14ac:dyDescent="0.25">
      <c r="A10739" s="42">
        <v>46274</v>
      </c>
      <c r="B10739">
        <v>11</v>
      </c>
      <c r="C10739" t="s">
        <v>1000</v>
      </c>
      <c r="D10739" t="s">
        <v>640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</row>
    <row r="10740" spans="1:10" x14ac:dyDescent="0.25">
      <c r="A10740" s="42">
        <v>46267</v>
      </c>
      <c r="B10740">
        <v>12</v>
      </c>
      <c r="C10740" t="s">
        <v>999</v>
      </c>
      <c r="D10740" t="s">
        <v>976</v>
      </c>
      <c r="E10740">
        <v>352</v>
      </c>
      <c r="F10740">
        <v>0</v>
      </c>
      <c r="G10740">
        <v>0</v>
      </c>
      <c r="H10740">
        <v>0</v>
      </c>
      <c r="I10740">
        <v>0</v>
      </c>
      <c r="J10740">
        <v>0</v>
      </c>
    </row>
    <row r="10741" spans="1:10" x14ac:dyDescent="0.25">
      <c r="A10741" s="42">
        <v>46274</v>
      </c>
      <c r="B10741">
        <v>9</v>
      </c>
      <c r="C10741" t="s">
        <v>972</v>
      </c>
      <c r="D10741" t="s">
        <v>973</v>
      </c>
      <c r="E10741">
        <v>121</v>
      </c>
      <c r="F10741">
        <v>0</v>
      </c>
      <c r="G10741">
        <v>0</v>
      </c>
      <c r="H10741">
        <v>0</v>
      </c>
      <c r="I10741">
        <v>0</v>
      </c>
      <c r="J10741">
        <v>0</v>
      </c>
    </row>
    <row r="10742" spans="1:10" x14ac:dyDescent="0.25">
      <c r="A10742" s="42">
        <v>46276</v>
      </c>
      <c r="B10742">
        <v>16</v>
      </c>
      <c r="C10742" t="s">
        <v>960</v>
      </c>
      <c r="D10742" t="s">
        <v>982</v>
      </c>
      <c r="E10742">
        <v>107</v>
      </c>
      <c r="F10742">
        <v>0</v>
      </c>
      <c r="G10742">
        <v>0</v>
      </c>
      <c r="H10742">
        <v>0</v>
      </c>
      <c r="I10742">
        <v>0</v>
      </c>
      <c r="J10742">
        <v>0</v>
      </c>
    </row>
    <row r="10743" spans="1:10" x14ac:dyDescent="0.25">
      <c r="A10743" s="42">
        <v>46269</v>
      </c>
      <c r="B10743">
        <v>10</v>
      </c>
      <c r="C10743" t="s">
        <v>998</v>
      </c>
      <c r="D10743" t="s">
        <v>965</v>
      </c>
      <c r="E10743">
        <v>143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25">
      <c r="A10744" s="42">
        <v>46274</v>
      </c>
      <c r="B10744">
        <v>10</v>
      </c>
      <c r="C10744" t="s">
        <v>1000</v>
      </c>
      <c r="D10744" t="s">
        <v>969</v>
      </c>
      <c r="E10744">
        <v>2</v>
      </c>
      <c r="F10744">
        <v>2</v>
      </c>
      <c r="G10744">
        <v>0</v>
      </c>
      <c r="H10744">
        <v>0</v>
      </c>
      <c r="I10744">
        <v>0</v>
      </c>
      <c r="J10744">
        <v>0</v>
      </c>
    </row>
    <row r="10745" spans="1:10" x14ac:dyDescent="0.25">
      <c r="A10745" s="42">
        <v>46273</v>
      </c>
      <c r="B10745">
        <v>11</v>
      </c>
      <c r="C10745" t="s">
        <v>966</v>
      </c>
      <c r="D10745" t="s">
        <v>965</v>
      </c>
      <c r="E10745">
        <v>66</v>
      </c>
      <c r="F10745">
        <v>0</v>
      </c>
      <c r="G10745">
        <v>0</v>
      </c>
      <c r="H10745">
        <v>0</v>
      </c>
      <c r="I10745">
        <v>0</v>
      </c>
      <c r="J10745">
        <v>0</v>
      </c>
    </row>
    <row r="10746" spans="1:10" x14ac:dyDescent="0.25">
      <c r="A10746" s="42">
        <v>46274</v>
      </c>
      <c r="B10746">
        <v>11</v>
      </c>
      <c r="C10746" t="s">
        <v>964</v>
      </c>
      <c r="D10746" t="s">
        <v>980</v>
      </c>
      <c r="E10746">
        <v>6</v>
      </c>
      <c r="F10746">
        <v>0</v>
      </c>
      <c r="G10746">
        <v>0</v>
      </c>
      <c r="H10746">
        <v>0</v>
      </c>
      <c r="I10746">
        <v>0</v>
      </c>
      <c r="J10746">
        <v>0</v>
      </c>
    </row>
    <row r="10747" spans="1:10" x14ac:dyDescent="0.25">
      <c r="A10747" s="42">
        <v>46268</v>
      </c>
      <c r="B10747">
        <v>15</v>
      </c>
      <c r="C10747" t="s">
        <v>986</v>
      </c>
      <c r="D10747" t="s">
        <v>973</v>
      </c>
      <c r="E10747">
        <v>207</v>
      </c>
      <c r="F10747">
        <v>0</v>
      </c>
      <c r="G10747">
        <v>0</v>
      </c>
      <c r="H10747">
        <v>0</v>
      </c>
      <c r="I10747">
        <v>0</v>
      </c>
      <c r="J10747">
        <v>0</v>
      </c>
    </row>
    <row r="10748" spans="1:10" x14ac:dyDescent="0.25">
      <c r="A10748" s="42">
        <v>46267</v>
      </c>
      <c r="B10748">
        <v>15</v>
      </c>
      <c r="C10748" t="s">
        <v>999</v>
      </c>
      <c r="D10748" t="s">
        <v>975</v>
      </c>
      <c r="E10748">
        <v>1</v>
      </c>
      <c r="F10748">
        <v>0</v>
      </c>
      <c r="G10748">
        <v>0</v>
      </c>
      <c r="H10748">
        <v>0</v>
      </c>
      <c r="I10748">
        <v>0</v>
      </c>
      <c r="J10748">
        <v>0</v>
      </c>
    </row>
    <row r="10749" spans="1:10" x14ac:dyDescent="0.25">
      <c r="A10749" s="42">
        <v>46269</v>
      </c>
      <c r="B10749">
        <v>8</v>
      </c>
      <c r="C10749" t="s">
        <v>964</v>
      </c>
      <c r="D10749" t="s">
        <v>982</v>
      </c>
      <c r="E10749">
        <v>336</v>
      </c>
      <c r="F10749">
        <v>0</v>
      </c>
      <c r="G10749">
        <v>0</v>
      </c>
      <c r="H10749">
        <v>0</v>
      </c>
      <c r="I10749">
        <v>0</v>
      </c>
      <c r="J10749">
        <v>0</v>
      </c>
    </row>
    <row r="10750" spans="1:10" x14ac:dyDescent="0.25">
      <c r="A10750" s="42">
        <v>46275</v>
      </c>
      <c r="B10750">
        <v>14</v>
      </c>
      <c r="C10750" t="s">
        <v>978</v>
      </c>
      <c r="D10750" t="s">
        <v>965</v>
      </c>
      <c r="E10750">
        <v>164</v>
      </c>
      <c r="F10750">
        <v>0</v>
      </c>
      <c r="G10750">
        <v>0</v>
      </c>
      <c r="H10750">
        <v>0</v>
      </c>
      <c r="I10750">
        <v>0</v>
      </c>
      <c r="J10750">
        <v>0</v>
      </c>
    </row>
    <row r="10751" spans="1:10" x14ac:dyDescent="0.25">
      <c r="A10751" s="42">
        <v>46269</v>
      </c>
      <c r="B10751">
        <v>8</v>
      </c>
      <c r="C10751" t="s">
        <v>1015</v>
      </c>
      <c r="D10751" t="s">
        <v>976</v>
      </c>
      <c r="E10751">
        <v>27</v>
      </c>
      <c r="F10751">
        <v>0</v>
      </c>
      <c r="G10751">
        <v>0</v>
      </c>
      <c r="H10751">
        <v>0</v>
      </c>
      <c r="I10751">
        <v>0</v>
      </c>
      <c r="J10751">
        <v>0</v>
      </c>
    </row>
    <row r="10752" spans="1:10" x14ac:dyDescent="0.25">
      <c r="A10752" s="42">
        <v>46268</v>
      </c>
      <c r="B10752">
        <v>11</v>
      </c>
      <c r="C10752" t="s">
        <v>958</v>
      </c>
      <c r="D10752" t="s">
        <v>961</v>
      </c>
      <c r="E10752">
        <v>4</v>
      </c>
      <c r="F10752">
        <v>0</v>
      </c>
      <c r="G10752">
        <v>0</v>
      </c>
      <c r="H10752">
        <v>0</v>
      </c>
      <c r="I10752">
        <v>0</v>
      </c>
      <c r="J10752">
        <v>0</v>
      </c>
    </row>
    <row r="10753" spans="1:10" x14ac:dyDescent="0.25">
      <c r="A10753" s="42">
        <v>46267</v>
      </c>
      <c r="B10753">
        <v>10</v>
      </c>
      <c r="C10753" t="s">
        <v>986</v>
      </c>
      <c r="D10753" t="s">
        <v>973</v>
      </c>
      <c r="E10753">
        <v>155</v>
      </c>
      <c r="F10753">
        <v>0</v>
      </c>
      <c r="G10753">
        <v>0</v>
      </c>
      <c r="H10753">
        <v>0</v>
      </c>
      <c r="I10753">
        <v>0</v>
      </c>
      <c r="J10753">
        <v>0</v>
      </c>
    </row>
    <row r="10754" spans="1:10" x14ac:dyDescent="0.25">
      <c r="A10754" s="42">
        <v>46268</v>
      </c>
      <c r="B10754">
        <v>13</v>
      </c>
      <c r="C10754" t="s">
        <v>962</v>
      </c>
      <c r="D10754" t="s">
        <v>640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</row>
    <row r="10755" spans="1:10" x14ac:dyDescent="0.25">
      <c r="A10755" s="42">
        <v>46267</v>
      </c>
      <c r="B10755">
        <v>13</v>
      </c>
      <c r="C10755" t="s">
        <v>966</v>
      </c>
      <c r="D10755" t="s">
        <v>967</v>
      </c>
      <c r="E10755">
        <v>35</v>
      </c>
      <c r="F10755">
        <v>0</v>
      </c>
      <c r="G10755">
        <v>0</v>
      </c>
      <c r="H10755">
        <v>0</v>
      </c>
      <c r="I10755">
        <v>0</v>
      </c>
      <c r="J10755">
        <v>0</v>
      </c>
    </row>
    <row r="10756" spans="1:10" x14ac:dyDescent="0.25">
      <c r="A10756" s="42">
        <v>46273</v>
      </c>
      <c r="B10756">
        <v>12</v>
      </c>
      <c r="C10756" t="s">
        <v>958</v>
      </c>
      <c r="D10756" t="s">
        <v>977</v>
      </c>
      <c r="E10756">
        <v>2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 x14ac:dyDescent="0.25">
      <c r="A10757" s="42">
        <v>46266</v>
      </c>
      <c r="B10757">
        <v>11</v>
      </c>
      <c r="C10757" t="s">
        <v>966</v>
      </c>
      <c r="D10757" t="s">
        <v>970</v>
      </c>
      <c r="E10757">
        <v>30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 x14ac:dyDescent="0.25">
      <c r="A10758" s="42">
        <v>46274</v>
      </c>
      <c r="B10758">
        <v>14</v>
      </c>
      <c r="C10758" t="s">
        <v>968</v>
      </c>
      <c r="D10758" t="s">
        <v>977</v>
      </c>
      <c r="E10758">
        <v>3</v>
      </c>
      <c r="F10758">
        <v>0</v>
      </c>
      <c r="G10758">
        <v>0</v>
      </c>
      <c r="H10758">
        <v>0</v>
      </c>
      <c r="I10758">
        <v>0</v>
      </c>
      <c r="J10758">
        <v>0</v>
      </c>
    </row>
    <row r="10759" spans="1:10" x14ac:dyDescent="0.25">
      <c r="A10759" s="42">
        <v>46269</v>
      </c>
      <c r="B10759">
        <v>16</v>
      </c>
      <c r="C10759" t="s">
        <v>998</v>
      </c>
      <c r="D10759" t="s">
        <v>976</v>
      </c>
      <c r="E10759">
        <v>6</v>
      </c>
      <c r="F10759">
        <v>0</v>
      </c>
      <c r="G10759">
        <v>0</v>
      </c>
      <c r="H10759">
        <v>0</v>
      </c>
      <c r="I10759">
        <v>0</v>
      </c>
      <c r="J10759">
        <v>0</v>
      </c>
    </row>
    <row r="10760" spans="1:10" x14ac:dyDescent="0.25">
      <c r="A10760" s="42">
        <v>46276</v>
      </c>
      <c r="B10760">
        <v>15</v>
      </c>
      <c r="C10760" t="s">
        <v>962</v>
      </c>
      <c r="D10760" t="s">
        <v>3</v>
      </c>
      <c r="E10760">
        <v>50</v>
      </c>
      <c r="F10760">
        <v>50</v>
      </c>
      <c r="G10760">
        <v>33</v>
      </c>
      <c r="H10760">
        <v>12</v>
      </c>
      <c r="I10760">
        <v>3</v>
      </c>
      <c r="J10760">
        <v>0</v>
      </c>
    </row>
    <row r="10761" spans="1:10" x14ac:dyDescent="0.25">
      <c r="A10761" s="42">
        <v>46269</v>
      </c>
      <c r="B10761">
        <v>16</v>
      </c>
      <c r="C10761" t="s">
        <v>972</v>
      </c>
      <c r="D10761" t="s">
        <v>980</v>
      </c>
      <c r="E10761">
        <v>6</v>
      </c>
      <c r="F10761">
        <v>0</v>
      </c>
      <c r="G10761">
        <v>0</v>
      </c>
      <c r="H10761">
        <v>0</v>
      </c>
      <c r="I10761">
        <v>0</v>
      </c>
      <c r="J10761">
        <v>0</v>
      </c>
    </row>
    <row r="10762" spans="1:10" x14ac:dyDescent="0.25">
      <c r="A10762" s="42">
        <v>46266</v>
      </c>
      <c r="B10762">
        <v>8</v>
      </c>
      <c r="C10762" t="s">
        <v>978</v>
      </c>
      <c r="D10762" t="s">
        <v>967</v>
      </c>
      <c r="E10762">
        <v>12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 x14ac:dyDescent="0.25">
      <c r="A10763" s="42">
        <v>46273</v>
      </c>
      <c r="B10763">
        <v>11</v>
      </c>
      <c r="C10763" t="s">
        <v>998</v>
      </c>
      <c r="D10763" t="s">
        <v>976</v>
      </c>
      <c r="E10763">
        <v>634</v>
      </c>
      <c r="F10763">
        <v>0</v>
      </c>
      <c r="G10763">
        <v>0</v>
      </c>
      <c r="H10763">
        <v>0</v>
      </c>
      <c r="I10763">
        <v>0</v>
      </c>
      <c r="J10763">
        <v>0</v>
      </c>
    </row>
    <row r="10764" spans="1:10" x14ac:dyDescent="0.25">
      <c r="A10764" s="42">
        <v>46276</v>
      </c>
      <c r="B10764">
        <v>15</v>
      </c>
      <c r="C10764" t="s">
        <v>972</v>
      </c>
      <c r="D10764" t="s">
        <v>982</v>
      </c>
      <c r="E10764">
        <v>47</v>
      </c>
      <c r="F10764">
        <v>0</v>
      </c>
      <c r="G10764">
        <v>0</v>
      </c>
      <c r="H10764">
        <v>0</v>
      </c>
      <c r="I10764">
        <v>0</v>
      </c>
      <c r="J10764">
        <v>0</v>
      </c>
    </row>
    <row r="10765" spans="1:10" x14ac:dyDescent="0.25">
      <c r="A10765" s="42">
        <v>46274</v>
      </c>
      <c r="B10765">
        <v>11</v>
      </c>
      <c r="C10765" t="s">
        <v>966</v>
      </c>
      <c r="D10765" t="s">
        <v>974</v>
      </c>
      <c r="E10765">
        <v>1</v>
      </c>
      <c r="F10765">
        <v>0</v>
      </c>
      <c r="G10765">
        <v>0</v>
      </c>
      <c r="H10765">
        <v>0</v>
      </c>
      <c r="I10765">
        <v>0</v>
      </c>
      <c r="J10765">
        <v>0</v>
      </c>
    </row>
    <row r="10766" spans="1:10" x14ac:dyDescent="0.25">
      <c r="A10766" s="42">
        <v>46267</v>
      </c>
      <c r="B10766">
        <v>16</v>
      </c>
      <c r="C10766" t="s">
        <v>986</v>
      </c>
      <c r="D10766" t="s">
        <v>970</v>
      </c>
      <c r="E10766">
        <v>65</v>
      </c>
      <c r="F10766">
        <v>0</v>
      </c>
      <c r="G10766">
        <v>0</v>
      </c>
      <c r="H10766">
        <v>0</v>
      </c>
      <c r="I10766">
        <v>0</v>
      </c>
      <c r="J10766">
        <v>0</v>
      </c>
    </row>
    <row r="10767" spans="1:10" x14ac:dyDescent="0.25">
      <c r="A10767" s="42">
        <v>46276</v>
      </c>
      <c r="B10767">
        <v>12</v>
      </c>
      <c r="C10767" t="s">
        <v>962</v>
      </c>
      <c r="D10767" t="s">
        <v>967</v>
      </c>
      <c r="E10767">
        <v>195</v>
      </c>
      <c r="F10767">
        <v>0</v>
      </c>
      <c r="G10767">
        <v>0</v>
      </c>
      <c r="H10767">
        <v>0</v>
      </c>
      <c r="I10767">
        <v>0</v>
      </c>
      <c r="J10767">
        <v>0</v>
      </c>
    </row>
    <row r="10768" spans="1:10" x14ac:dyDescent="0.25">
      <c r="A10768" s="42">
        <v>46273</v>
      </c>
      <c r="B10768">
        <v>14</v>
      </c>
      <c r="C10768" t="s">
        <v>972</v>
      </c>
      <c r="D10768" t="s">
        <v>970</v>
      </c>
      <c r="E10768">
        <v>2</v>
      </c>
      <c r="F10768">
        <v>0</v>
      </c>
      <c r="G10768">
        <v>0</v>
      </c>
      <c r="H10768">
        <v>0</v>
      </c>
      <c r="I10768">
        <v>0</v>
      </c>
      <c r="J10768">
        <v>0</v>
      </c>
    </row>
    <row r="10769" spans="1:10" x14ac:dyDescent="0.25">
      <c r="A10769" s="42">
        <v>46274</v>
      </c>
      <c r="B10769">
        <v>16</v>
      </c>
      <c r="C10769" t="s">
        <v>1098</v>
      </c>
      <c r="D10769" t="s">
        <v>982</v>
      </c>
      <c r="E10769">
        <v>28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 x14ac:dyDescent="0.25">
      <c r="A10770" s="42">
        <v>46266</v>
      </c>
      <c r="B10770">
        <v>12</v>
      </c>
      <c r="C10770" t="s">
        <v>960</v>
      </c>
      <c r="D10770" t="s">
        <v>3</v>
      </c>
      <c r="E10770">
        <v>29</v>
      </c>
      <c r="F10770">
        <v>29</v>
      </c>
      <c r="G10770">
        <v>24</v>
      </c>
      <c r="H10770">
        <v>4</v>
      </c>
      <c r="I10770">
        <v>0</v>
      </c>
      <c r="J10770">
        <v>0</v>
      </c>
    </row>
    <row r="10771" spans="1:10" x14ac:dyDescent="0.25">
      <c r="A10771" s="42">
        <v>46275</v>
      </c>
      <c r="B10771">
        <v>16</v>
      </c>
      <c r="C10771" t="s">
        <v>968</v>
      </c>
      <c r="D10771" t="s">
        <v>3</v>
      </c>
      <c r="E10771">
        <v>2</v>
      </c>
      <c r="F10771">
        <v>2</v>
      </c>
      <c r="G10771">
        <v>2</v>
      </c>
      <c r="H10771">
        <v>0</v>
      </c>
      <c r="I10771">
        <v>0</v>
      </c>
      <c r="J10771">
        <v>0</v>
      </c>
    </row>
    <row r="10772" spans="1:10" x14ac:dyDescent="0.25">
      <c r="A10772" s="42">
        <v>46276</v>
      </c>
      <c r="B10772">
        <v>14</v>
      </c>
      <c r="C10772" t="s">
        <v>1015</v>
      </c>
      <c r="D10772" t="s">
        <v>640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</row>
    <row r="10773" spans="1:10" x14ac:dyDescent="0.25">
      <c r="A10773" s="42">
        <v>46274</v>
      </c>
      <c r="B10773">
        <v>10</v>
      </c>
      <c r="C10773" t="s">
        <v>966</v>
      </c>
      <c r="D10773" t="s">
        <v>973</v>
      </c>
      <c r="E10773">
        <v>293</v>
      </c>
      <c r="F10773">
        <v>0</v>
      </c>
      <c r="G10773">
        <v>0</v>
      </c>
      <c r="H10773">
        <v>0</v>
      </c>
      <c r="I10773">
        <v>0</v>
      </c>
      <c r="J10773">
        <v>0</v>
      </c>
    </row>
    <row r="10774" spans="1:10" x14ac:dyDescent="0.25">
      <c r="A10774" s="42">
        <v>46276</v>
      </c>
      <c r="B10774">
        <v>16</v>
      </c>
      <c r="C10774" t="s">
        <v>962</v>
      </c>
      <c r="D10774" t="s">
        <v>982</v>
      </c>
      <c r="E10774">
        <v>539</v>
      </c>
      <c r="F10774">
        <v>0</v>
      </c>
      <c r="G10774">
        <v>0</v>
      </c>
      <c r="H10774">
        <v>0</v>
      </c>
      <c r="I10774">
        <v>0</v>
      </c>
      <c r="J10774">
        <v>0</v>
      </c>
    </row>
    <row r="10775" spans="1:10" x14ac:dyDescent="0.25">
      <c r="A10775" s="42">
        <v>46276</v>
      </c>
      <c r="B10775">
        <v>9</v>
      </c>
      <c r="C10775" t="s">
        <v>986</v>
      </c>
      <c r="D10775" t="s">
        <v>1002</v>
      </c>
      <c r="E10775">
        <v>1</v>
      </c>
      <c r="F10775">
        <v>0</v>
      </c>
      <c r="G10775">
        <v>0</v>
      </c>
      <c r="H10775">
        <v>0</v>
      </c>
      <c r="I10775">
        <v>0</v>
      </c>
      <c r="J10775">
        <v>0</v>
      </c>
    </row>
    <row r="10776" spans="1:10" x14ac:dyDescent="0.25">
      <c r="A10776" s="42">
        <v>46268</v>
      </c>
      <c r="B10776">
        <v>10</v>
      </c>
      <c r="C10776" t="s">
        <v>958</v>
      </c>
      <c r="D10776" t="s">
        <v>640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</row>
    <row r="10777" spans="1:10" x14ac:dyDescent="0.25">
      <c r="A10777" s="42">
        <v>46266</v>
      </c>
      <c r="B10777">
        <v>16</v>
      </c>
      <c r="C10777" t="s">
        <v>978</v>
      </c>
      <c r="D10777" t="s">
        <v>959</v>
      </c>
      <c r="E10777">
        <v>137</v>
      </c>
      <c r="F10777">
        <v>0</v>
      </c>
      <c r="G10777">
        <v>0</v>
      </c>
      <c r="H10777">
        <v>0</v>
      </c>
      <c r="I10777">
        <v>0</v>
      </c>
      <c r="J10777">
        <v>0</v>
      </c>
    </row>
    <row r="10778" spans="1:10" x14ac:dyDescent="0.25">
      <c r="A10778" s="42">
        <v>46276</v>
      </c>
      <c r="B10778">
        <v>10</v>
      </c>
      <c r="C10778" t="s">
        <v>998</v>
      </c>
      <c r="D10778" t="s">
        <v>970</v>
      </c>
      <c r="E10778">
        <v>11</v>
      </c>
      <c r="F10778">
        <v>0</v>
      </c>
      <c r="G10778">
        <v>0</v>
      </c>
      <c r="H10778">
        <v>0</v>
      </c>
      <c r="I10778">
        <v>0</v>
      </c>
      <c r="J10778">
        <v>0</v>
      </c>
    </row>
    <row r="10779" spans="1:10" x14ac:dyDescent="0.25">
      <c r="A10779" s="42">
        <v>46274</v>
      </c>
      <c r="B10779">
        <v>11</v>
      </c>
      <c r="C10779" t="s">
        <v>998</v>
      </c>
      <c r="D10779" t="s">
        <v>969</v>
      </c>
      <c r="E10779">
        <v>1</v>
      </c>
      <c r="F10779">
        <v>1</v>
      </c>
      <c r="G10779">
        <v>0</v>
      </c>
      <c r="H10779">
        <v>0</v>
      </c>
      <c r="I10779">
        <v>0</v>
      </c>
      <c r="J10779">
        <v>0</v>
      </c>
    </row>
    <row r="10780" spans="1:10" x14ac:dyDescent="0.25">
      <c r="A10780" s="42">
        <v>46267</v>
      </c>
      <c r="B10780">
        <v>15</v>
      </c>
      <c r="C10780" t="s">
        <v>958</v>
      </c>
      <c r="D10780" t="s">
        <v>963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</row>
    <row r="10781" spans="1:10" x14ac:dyDescent="0.25">
      <c r="A10781" s="42">
        <v>46273</v>
      </c>
      <c r="B10781">
        <v>12</v>
      </c>
      <c r="C10781" t="s">
        <v>986</v>
      </c>
      <c r="D10781" t="s">
        <v>980</v>
      </c>
      <c r="E10781">
        <v>1</v>
      </c>
      <c r="F10781">
        <v>0</v>
      </c>
      <c r="G10781">
        <v>0</v>
      </c>
      <c r="H10781">
        <v>0</v>
      </c>
      <c r="I10781">
        <v>0</v>
      </c>
      <c r="J10781">
        <v>0</v>
      </c>
    </row>
    <row r="10782" spans="1:10" x14ac:dyDescent="0.25">
      <c r="A10782" s="42">
        <v>46276</v>
      </c>
      <c r="B10782">
        <v>9</v>
      </c>
      <c r="C10782" t="s">
        <v>962</v>
      </c>
      <c r="D10782" t="s">
        <v>982</v>
      </c>
      <c r="E10782">
        <v>621</v>
      </c>
      <c r="F10782">
        <v>0</v>
      </c>
      <c r="G10782">
        <v>0</v>
      </c>
      <c r="H10782">
        <v>0</v>
      </c>
      <c r="I10782">
        <v>0</v>
      </c>
      <c r="J10782">
        <v>0</v>
      </c>
    </row>
    <row r="10783" spans="1:10" x14ac:dyDescent="0.25">
      <c r="A10783" s="42">
        <v>46274</v>
      </c>
      <c r="B10783">
        <v>16</v>
      </c>
      <c r="C10783" t="s">
        <v>958</v>
      </c>
      <c r="D10783" t="s">
        <v>977</v>
      </c>
      <c r="E10783">
        <v>5</v>
      </c>
      <c r="F10783">
        <v>0</v>
      </c>
      <c r="G10783">
        <v>0</v>
      </c>
      <c r="H10783">
        <v>0</v>
      </c>
      <c r="I10783">
        <v>0</v>
      </c>
      <c r="J10783">
        <v>0</v>
      </c>
    </row>
    <row r="10784" spans="1:10" x14ac:dyDescent="0.25">
      <c r="A10784" s="42">
        <v>46273</v>
      </c>
      <c r="B10784">
        <v>12</v>
      </c>
      <c r="C10784" t="s">
        <v>1098</v>
      </c>
      <c r="D10784" t="s">
        <v>982</v>
      </c>
      <c r="E10784">
        <v>193</v>
      </c>
      <c r="F10784">
        <v>0</v>
      </c>
      <c r="G10784">
        <v>0</v>
      </c>
      <c r="H10784">
        <v>0</v>
      </c>
      <c r="I10784">
        <v>0</v>
      </c>
      <c r="J10784">
        <v>0</v>
      </c>
    </row>
    <row r="10785" spans="1:10" x14ac:dyDescent="0.25">
      <c r="A10785" s="42">
        <v>46273</v>
      </c>
      <c r="B10785">
        <v>8</v>
      </c>
      <c r="C10785" t="s">
        <v>962</v>
      </c>
      <c r="D10785" t="s">
        <v>967</v>
      </c>
      <c r="E10785">
        <v>33</v>
      </c>
      <c r="F10785">
        <v>0</v>
      </c>
      <c r="G10785">
        <v>0</v>
      </c>
      <c r="H10785">
        <v>0</v>
      </c>
      <c r="I10785">
        <v>0</v>
      </c>
      <c r="J10785">
        <v>0</v>
      </c>
    </row>
    <row r="10786" spans="1:10" x14ac:dyDescent="0.25">
      <c r="A10786" s="42">
        <v>46266</v>
      </c>
      <c r="B10786">
        <v>13</v>
      </c>
      <c r="C10786" t="s">
        <v>1085</v>
      </c>
      <c r="D10786" t="s">
        <v>980</v>
      </c>
      <c r="E10786">
        <v>1</v>
      </c>
      <c r="F10786">
        <v>0</v>
      </c>
      <c r="G10786">
        <v>0</v>
      </c>
      <c r="H10786">
        <v>0</v>
      </c>
      <c r="I10786">
        <v>0</v>
      </c>
      <c r="J10786">
        <v>0</v>
      </c>
    </row>
    <row r="10787" spans="1:10" x14ac:dyDescent="0.25">
      <c r="A10787" s="42">
        <v>46268</v>
      </c>
      <c r="B10787">
        <v>14</v>
      </c>
      <c r="C10787" t="s">
        <v>958</v>
      </c>
      <c r="D10787" t="s">
        <v>980</v>
      </c>
      <c r="E10787">
        <v>40</v>
      </c>
      <c r="F10787">
        <v>0</v>
      </c>
      <c r="G10787">
        <v>0</v>
      </c>
      <c r="H10787">
        <v>0</v>
      </c>
      <c r="I10787">
        <v>0</v>
      </c>
      <c r="J10787">
        <v>0</v>
      </c>
    </row>
    <row r="10788" spans="1:10" x14ac:dyDescent="0.25">
      <c r="A10788" s="42">
        <v>46269</v>
      </c>
      <c r="B10788">
        <v>8</v>
      </c>
      <c r="C10788" t="s">
        <v>1098</v>
      </c>
      <c r="D10788" t="s">
        <v>976</v>
      </c>
      <c r="E10788">
        <v>218</v>
      </c>
      <c r="F10788">
        <v>0</v>
      </c>
      <c r="G10788">
        <v>0</v>
      </c>
      <c r="H10788">
        <v>0</v>
      </c>
      <c r="I10788">
        <v>0</v>
      </c>
      <c r="J10788">
        <v>0</v>
      </c>
    </row>
    <row r="10789" spans="1:10" x14ac:dyDescent="0.25">
      <c r="A10789" s="42">
        <v>46274</v>
      </c>
      <c r="B10789">
        <v>9</v>
      </c>
      <c r="C10789" t="s">
        <v>968</v>
      </c>
      <c r="D10789" t="s">
        <v>965</v>
      </c>
      <c r="E10789">
        <v>18</v>
      </c>
      <c r="F10789">
        <v>0</v>
      </c>
      <c r="G10789">
        <v>0</v>
      </c>
      <c r="H10789">
        <v>0</v>
      </c>
      <c r="I10789">
        <v>0</v>
      </c>
      <c r="J10789">
        <v>0</v>
      </c>
    </row>
    <row r="10790" spans="1:10" x14ac:dyDescent="0.25">
      <c r="A10790" s="42">
        <v>46267</v>
      </c>
      <c r="B10790">
        <v>13</v>
      </c>
      <c r="C10790" t="s">
        <v>972</v>
      </c>
      <c r="D10790" t="s">
        <v>971</v>
      </c>
      <c r="E10790">
        <v>1</v>
      </c>
      <c r="F10790">
        <v>0</v>
      </c>
      <c r="G10790">
        <v>0</v>
      </c>
      <c r="H10790">
        <v>0</v>
      </c>
      <c r="I10790">
        <v>0</v>
      </c>
      <c r="J10790">
        <v>0</v>
      </c>
    </row>
    <row r="10791" spans="1:10" x14ac:dyDescent="0.25">
      <c r="A10791" s="42">
        <v>46268</v>
      </c>
      <c r="B10791">
        <v>14</v>
      </c>
      <c r="C10791" t="s">
        <v>1098</v>
      </c>
      <c r="D10791" t="s">
        <v>3</v>
      </c>
      <c r="E10791">
        <v>15</v>
      </c>
      <c r="F10791">
        <v>15</v>
      </c>
      <c r="G10791">
        <v>15</v>
      </c>
      <c r="H10791">
        <v>0</v>
      </c>
      <c r="I10791">
        <v>0</v>
      </c>
      <c r="J10791">
        <v>0</v>
      </c>
    </row>
    <row r="10792" spans="1:10" x14ac:dyDescent="0.25">
      <c r="A10792" s="42">
        <v>46269</v>
      </c>
      <c r="B10792">
        <v>8</v>
      </c>
      <c r="C10792" t="s">
        <v>966</v>
      </c>
      <c r="D10792" t="s">
        <v>965</v>
      </c>
      <c r="E10792">
        <v>27</v>
      </c>
      <c r="F10792">
        <v>0</v>
      </c>
      <c r="G10792">
        <v>0</v>
      </c>
      <c r="H10792">
        <v>0</v>
      </c>
      <c r="I10792">
        <v>0</v>
      </c>
      <c r="J10792">
        <v>0</v>
      </c>
    </row>
    <row r="10793" spans="1:10" x14ac:dyDescent="0.25">
      <c r="A10793" s="42">
        <v>46276</v>
      </c>
      <c r="B10793">
        <v>12</v>
      </c>
      <c r="C10793" t="s">
        <v>958</v>
      </c>
      <c r="D10793" t="s">
        <v>959</v>
      </c>
      <c r="E10793">
        <v>177</v>
      </c>
      <c r="F10793">
        <v>0</v>
      </c>
      <c r="G10793">
        <v>0</v>
      </c>
      <c r="H10793">
        <v>0</v>
      </c>
      <c r="I10793">
        <v>0</v>
      </c>
      <c r="J10793">
        <v>0</v>
      </c>
    </row>
    <row r="10794" spans="1:10" x14ac:dyDescent="0.25">
      <c r="A10794" s="42">
        <v>46267</v>
      </c>
      <c r="B10794">
        <v>10</v>
      </c>
      <c r="C10794" t="s">
        <v>966</v>
      </c>
      <c r="D10794" t="s">
        <v>963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</row>
    <row r="10795" spans="1:10" x14ac:dyDescent="0.25">
      <c r="A10795" s="42">
        <v>46266</v>
      </c>
      <c r="B10795">
        <v>13</v>
      </c>
      <c r="C10795" t="s">
        <v>978</v>
      </c>
      <c r="D10795" t="s">
        <v>965</v>
      </c>
      <c r="E10795">
        <v>25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 x14ac:dyDescent="0.25">
      <c r="A10796" s="42">
        <v>46274</v>
      </c>
      <c r="B10796">
        <v>10</v>
      </c>
      <c r="C10796" t="s">
        <v>986</v>
      </c>
      <c r="D10796" t="s">
        <v>959</v>
      </c>
      <c r="E10796">
        <v>128</v>
      </c>
      <c r="F10796">
        <v>0</v>
      </c>
      <c r="G10796">
        <v>0</v>
      </c>
      <c r="H10796">
        <v>0</v>
      </c>
      <c r="I10796">
        <v>0</v>
      </c>
      <c r="J10796">
        <v>0</v>
      </c>
    </row>
    <row r="10797" spans="1:10" x14ac:dyDescent="0.25">
      <c r="A10797" s="42">
        <v>46269</v>
      </c>
      <c r="B10797">
        <v>11</v>
      </c>
      <c r="C10797" t="s">
        <v>1015</v>
      </c>
      <c r="D10797" t="s">
        <v>973</v>
      </c>
      <c r="E10797">
        <v>20</v>
      </c>
      <c r="F10797">
        <v>0</v>
      </c>
      <c r="G10797">
        <v>0</v>
      </c>
      <c r="H10797">
        <v>0</v>
      </c>
      <c r="I10797">
        <v>0</v>
      </c>
      <c r="J10797">
        <v>0</v>
      </c>
    </row>
    <row r="10798" spans="1:10" x14ac:dyDescent="0.25">
      <c r="A10798" s="42">
        <v>46268</v>
      </c>
      <c r="B10798">
        <v>12</v>
      </c>
      <c r="C10798" t="s">
        <v>986</v>
      </c>
      <c r="D10798" t="s">
        <v>959</v>
      </c>
      <c r="E10798">
        <v>26</v>
      </c>
      <c r="F10798">
        <v>0</v>
      </c>
      <c r="G10798">
        <v>0</v>
      </c>
      <c r="H10798">
        <v>0</v>
      </c>
      <c r="I10798">
        <v>0</v>
      </c>
      <c r="J10798">
        <v>0</v>
      </c>
    </row>
    <row r="10799" spans="1:10" x14ac:dyDescent="0.25">
      <c r="A10799" s="42">
        <v>46273</v>
      </c>
      <c r="B10799">
        <v>9</v>
      </c>
      <c r="C10799" t="s">
        <v>978</v>
      </c>
      <c r="D10799" t="s">
        <v>969</v>
      </c>
      <c r="E10799">
        <v>1</v>
      </c>
      <c r="F10799">
        <v>1</v>
      </c>
      <c r="G10799">
        <v>0</v>
      </c>
      <c r="H10799">
        <v>0</v>
      </c>
      <c r="I10799">
        <v>0</v>
      </c>
      <c r="J10799">
        <v>0</v>
      </c>
    </row>
    <row r="10800" spans="1:10" x14ac:dyDescent="0.25">
      <c r="A10800" s="42">
        <v>46267</v>
      </c>
      <c r="B10800">
        <v>16</v>
      </c>
      <c r="C10800" t="s">
        <v>962</v>
      </c>
      <c r="D10800" t="s">
        <v>963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</row>
    <row r="10801" spans="1:10" x14ac:dyDescent="0.25">
      <c r="A10801" s="42">
        <v>46274</v>
      </c>
      <c r="B10801">
        <v>9</v>
      </c>
      <c r="C10801" t="s">
        <v>1015</v>
      </c>
      <c r="D10801" t="s">
        <v>967</v>
      </c>
      <c r="E10801">
        <v>92</v>
      </c>
      <c r="F10801">
        <v>0</v>
      </c>
      <c r="G10801">
        <v>0</v>
      </c>
      <c r="H10801">
        <v>0</v>
      </c>
      <c r="I10801">
        <v>0</v>
      </c>
      <c r="J10801">
        <v>0</v>
      </c>
    </row>
    <row r="10802" spans="1:10" x14ac:dyDescent="0.25">
      <c r="A10802" s="42">
        <v>46275</v>
      </c>
      <c r="B10802">
        <v>16</v>
      </c>
      <c r="C10802" t="s">
        <v>960</v>
      </c>
      <c r="D10802" t="s">
        <v>975</v>
      </c>
      <c r="E10802">
        <v>1</v>
      </c>
      <c r="F10802">
        <v>0</v>
      </c>
      <c r="G10802">
        <v>0</v>
      </c>
      <c r="H10802">
        <v>0</v>
      </c>
      <c r="I10802">
        <v>0</v>
      </c>
      <c r="J10802">
        <v>0</v>
      </c>
    </row>
    <row r="10803" spans="1:10" x14ac:dyDescent="0.25">
      <c r="A10803" s="42">
        <v>46269</v>
      </c>
      <c r="B10803">
        <v>9</v>
      </c>
      <c r="C10803" t="s">
        <v>978</v>
      </c>
      <c r="D10803" t="s">
        <v>973</v>
      </c>
      <c r="E10803">
        <v>220</v>
      </c>
      <c r="F10803">
        <v>0</v>
      </c>
      <c r="G10803">
        <v>0</v>
      </c>
      <c r="H10803">
        <v>0</v>
      </c>
      <c r="I10803">
        <v>0</v>
      </c>
      <c r="J10803">
        <v>0</v>
      </c>
    </row>
    <row r="10804" spans="1:10" x14ac:dyDescent="0.25">
      <c r="A10804" s="42">
        <v>46275</v>
      </c>
      <c r="B10804">
        <v>14</v>
      </c>
      <c r="C10804" t="s">
        <v>964</v>
      </c>
      <c r="D10804" t="s">
        <v>975</v>
      </c>
      <c r="E10804">
        <v>6</v>
      </c>
      <c r="F10804">
        <v>0</v>
      </c>
      <c r="G10804">
        <v>0</v>
      </c>
      <c r="H10804">
        <v>0</v>
      </c>
      <c r="I10804">
        <v>0</v>
      </c>
      <c r="J10804">
        <v>0</v>
      </c>
    </row>
    <row r="10805" spans="1:10" x14ac:dyDescent="0.25">
      <c r="A10805" s="42">
        <v>46268</v>
      </c>
      <c r="B10805">
        <v>15</v>
      </c>
      <c r="C10805" t="s">
        <v>998</v>
      </c>
      <c r="D10805" t="s">
        <v>959</v>
      </c>
      <c r="E10805">
        <v>1</v>
      </c>
      <c r="F10805">
        <v>0</v>
      </c>
      <c r="G10805">
        <v>0</v>
      </c>
      <c r="H10805">
        <v>0</v>
      </c>
      <c r="I10805">
        <v>0</v>
      </c>
      <c r="J10805">
        <v>0</v>
      </c>
    </row>
    <row r="10806" spans="1:10" x14ac:dyDescent="0.25">
      <c r="A10806" s="42">
        <v>46275</v>
      </c>
      <c r="B10806">
        <v>10</v>
      </c>
      <c r="C10806" t="s">
        <v>998</v>
      </c>
      <c r="D10806" t="s">
        <v>640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</row>
    <row r="10807" spans="1:10" x14ac:dyDescent="0.25">
      <c r="A10807" s="42">
        <v>46266</v>
      </c>
      <c r="B10807">
        <v>14</v>
      </c>
      <c r="C10807" t="s">
        <v>978</v>
      </c>
      <c r="D10807" t="s">
        <v>640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</row>
    <row r="10808" spans="1:10" x14ac:dyDescent="0.25">
      <c r="A10808" s="42">
        <v>46274</v>
      </c>
      <c r="B10808">
        <v>10</v>
      </c>
      <c r="C10808" t="s">
        <v>1000</v>
      </c>
      <c r="D10808" t="s">
        <v>970</v>
      </c>
      <c r="E10808">
        <v>12</v>
      </c>
      <c r="F10808">
        <v>0</v>
      </c>
      <c r="G10808">
        <v>0</v>
      </c>
      <c r="H10808">
        <v>0</v>
      </c>
      <c r="I10808">
        <v>0</v>
      </c>
      <c r="J10808">
        <v>0</v>
      </c>
    </row>
    <row r="10809" spans="1:10" x14ac:dyDescent="0.25">
      <c r="A10809" s="42">
        <v>46275</v>
      </c>
      <c r="B10809">
        <v>14</v>
      </c>
      <c r="C10809" t="s">
        <v>1015</v>
      </c>
      <c r="D10809" t="s">
        <v>974</v>
      </c>
      <c r="E10809">
        <v>2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 x14ac:dyDescent="0.25">
      <c r="A10810" s="42">
        <v>46269</v>
      </c>
      <c r="B10810">
        <v>9</v>
      </c>
      <c r="C10810" t="s">
        <v>962</v>
      </c>
      <c r="D10810" t="s">
        <v>959</v>
      </c>
      <c r="E10810">
        <v>23</v>
      </c>
      <c r="F10810">
        <v>0</v>
      </c>
      <c r="G10810">
        <v>0</v>
      </c>
      <c r="H10810">
        <v>0</v>
      </c>
      <c r="I10810">
        <v>0</v>
      </c>
      <c r="J10810">
        <v>0</v>
      </c>
    </row>
    <row r="10811" spans="1:10" x14ac:dyDescent="0.25">
      <c r="A10811" s="42">
        <v>46267</v>
      </c>
      <c r="B10811">
        <v>10</v>
      </c>
      <c r="C10811" t="s">
        <v>960</v>
      </c>
      <c r="D10811" t="s">
        <v>975</v>
      </c>
      <c r="E10811">
        <v>1</v>
      </c>
      <c r="F10811">
        <v>0</v>
      </c>
      <c r="G10811">
        <v>0</v>
      </c>
      <c r="H10811">
        <v>0</v>
      </c>
      <c r="I10811">
        <v>0</v>
      </c>
      <c r="J10811">
        <v>0</v>
      </c>
    </row>
    <row r="10812" spans="1:10" x14ac:dyDescent="0.25">
      <c r="A10812" s="42">
        <v>46267</v>
      </c>
      <c r="B10812">
        <v>11</v>
      </c>
      <c r="C10812" t="s">
        <v>1085</v>
      </c>
      <c r="D10812" t="s">
        <v>976</v>
      </c>
      <c r="E10812">
        <v>239</v>
      </c>
      <c r="F10812">
        <v>0</v>
      </c>
      <c r="G10812">
        <v>0</v>
      </c>
      <c r="H10812">
        <v>0</v>
      </c>
      <c r="I10812">
        <v>0</v>
      </c>
      <c r="J10812">
        <v>0</v>
      </c>
    </row>
    <row r="10813" spans="1:10" x14ac:dyDescent="0.25">
      <c r="A10813" s="42">
        <v>46274</v>
      </c>
      <c r="B10813">
        <v>13</v>
      </c>
      <c r="C10813" t="s">
        <v>960</v>
      </c>
      <c r="D10813" t="s">
        <v>965</v>
      </c>
      <c r="E10813">
        <v>27</v>
      </c>
      <c r="F10813">
        <v>0</v>
      </c>
      <c r="G10813">
        <v>0</v>
      </c>
      <c r="H10813">
        <v>0</v>
      </c>
      <c r="I10813">
        <v>0</v>
      </c>
      <c r="J10813">
        <v>0</v>
      </c>
    </row>
    <row r="10814" spans="1:10" x14ac:dyDescent="0.25">
      <c r="A10814" s="42">
        <v>46267</v>
      </c>
      <c r="B10814">
        <v>15</v>
      </c>
      <c r="C10814" t="s">
        <v>1098</v>
      </c>
      <c r="D10814" t="s">
        <v>640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</row>
    <row r="10815" spans="1:10" x14ac:dyDescent="0.25">
      <c r="A10815" s="42">
        <v>46276</v>
      </c>
      <c r="B10815">
        <v>13</v>
      </c>
      <c r="C10815" t="s">
        <v>986</v>
      </c>
      <c r="D10815" t="s">
        <v>640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</row>
    <row r="10816" spans="1:10" x14ac:dyDescent="0.25">
      <c r="A10816" s="42">
        <v>46276</v>
      </c>
      <c r="B10816">
        <v>10</v>
      </c>
      <c r="C10816" t="s">
        <v>998</v>
      </c>
      <c r="D10816" t="s">
        <v>977</v>
      </c>
      <c r="E10816">
        <v>1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 x14ac:dyDescent="0.25">
      <c r="A10817" s="42">
        <v>46276</v>
      </c>
      <c r="B10817">
        <v>16</v>
      </c>
      <c r="C10817" t="s">
        <v>966</v>
      </c>
      <c r="D10817" t="s">
        <v>980</v>
      </c>
      <c r="E10817">
        <v>1</v>
      </c>
      <c r="F10817">
        <v>0</v>
      </c>
      <c r="G10817">
        <v>0</v>
      </c>
      <c r="H10817">
        <v>0</v>
      </c>
      <c r="I10817">
        <v>0</v>
      </c>
      <c r="J10817">
        <v>0</v>
      </c>
    </row>
    <row r="10818" spans="1:10" x14ac:dyDescent="0.25">
      <c r="A10818" s="42">
        <v>46275</v>
      </c>
      <c r="B10818">
        <v>11</v>
      </c>
      <c r="C10818" t="s">
        <v>966</v>
      </c>
      <c r="D10818" t="s">
        <v>974</v>
      </c>
      <c r="E10818">
        <v>1</v>
      </c>
      <c r="F10818">
        <v>0</v>
      </c>
      <c r="G10818">
        <v>0</v>
      </c>
      <c r="H10818">
        <v>0</v>
      </c>
      <c r="I10818">
        <v>0</v>
      </c>
      <c r="J10818">
        <v>0</v>
      </c>
    </row>
    <row r="10819" spans="1:10" x14ac:dyDescent="0.25">
      <c r="A10819" s="42">
        <v>46273</v>
      </c>
      <c r="B10819">
        <v>9</v>
      </c>
      <c r="C10819" t="s">
        <v>986</v>
      </c>
      <c r="D10819" t="s">
        <v>982</v>
      </c>
      <c r="E10819">
        <v>312</v>
      </c>
      <c r="F10819">
        <v>0</v>
      </c>
      <c r="G10819">
        <v>0</v>
      </c>
      <c r="H10819">
        <v>0</v>
      </c>
      <c r="I10819">
        <v>0</v>
      </c>
      <c r="J10819">
        <v>0</v>
      </c>
    </row>
    <row r="10820" spans="1:10" x14ac:dyDescent="0.25">
      <c r="A10820" s="42">
        <v>46276</v>
      </c>
      <c r="B10820">
        <v>16</v>
      </c>
      <c r="C10820" t="s">
        <v>962</v>
      </c>
      <c r="D10820" t="s">
        <v>970</v>
      </c>
      <c r="E10820">
        <v>31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 x14ac:dyDescent="0.25">
      <c r="A10821" s="42">
        <v>46273</v>
      </c>
      <c r="B10821">
        <v>17</v>
      </c>
      <c r="C10821" t="s">
        <v>1015</v>
      </c>
      <c r="D10821" t="s">
        <v>976</v>
      </c>
      <c r="E10821">
        <v>1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25">
      <c r="A10822" s="42">
        <v>46276</v>
      </c>
      <c r="B10822">
        <v>14</v>
      </c>
      <c r="C10822" t="s">
        <v>978</v>
      </c>
      <c r="D10822" t="s">
        <v>971</v>
      </c>
      <c r="E10822">
        <v>20</v>
      </c>
      <c r="F10822">
        <v>0</v>
      </c>
      <c r="G10822">
        <v>0</v>
      </c>
      <c r="H10822">
        <v>0</v>
      </c>
      <c r="I10822">
        <v>0</v>
      </c>
      <c r="J10822">
        <v>0</v>
      </c>
    </row>
    <row r="10823" spans="1:10" x14ac:dyDescent="0.25">
      <c r="A10823" s="42">
        <v>46267</v>
      </c>
      <c r="B10823">
        <v>16</v>
      </c>
      <c r="C10823" t="s">
        <v>986</v>
      </c>
      <c r="D10823" t="s">
        <v>973</v>
      </c>
      <c r="E10823">
        <v>453</v>
      </c>
      <c r="F10823">
        <v>0</v>
      </c>
      <c r="G10823">
        <v>0</v>
      </c>
      <c r="H10823">
        <v>0</v>
      </c>
      <c r="I10823">
        <v>0</v>
      </c>
      <c r="J10823">
        <v>0</v>
      </c>
    </row>
    <row r="10824" spans="1:10" x14ac:dyDescent="0.25">
      <c r="A10824" s="42">
        <v>46273</v>
      </c>
      <c r="B10824">
        <v>14</v>
      </c>
      <c r="C10824" t="s">
        <v>960</v>
      </c>
      <c r="D10824" t="s">
        <v>979</v>
      </c>
      <c r="E10824">
        <v>4</v>
      </c>
      <c r="F10824">
        <v>0</v>
      </c>
      <c r="G10824">
        <v>0</v>
      </c>
      <c r="H10824">
        <v>0</v>
      </c>
      <c r="I10824">
        <v>0</v>
      </c>
      <c r="J10824">
        <v>0</v>
      </c>
    </row>
    <row r="10825" spans="1:10" x14ac:dyDescent="0.25">
      <c r="A10825" s="42">
        <v>46276</v>
      </c>
      <c r="B10825">
        <v>14</v>
      </c>
      <c r="C10825" t="s">
        <v>978</v>
      </c>
      <c r="D10825" t="s">
        <v>3</v>
      </c>
      <c r="E10825">
        <v>29</v>
      </c>
      <c r="F10825">
        <v>29</v>
      </c>
      <c r="G10825">
        <v>22</v>
      </c>
      <c r="H10825">
        <v>2</v>
      </c>
      <c r="I10825">
        <v>0</v>
      </c>
      <c r="J10825">
        <v>0</v>
      </c>
    </row>
    <row r="10826" spans="1:10" x14ac:dyDescent="0.25">
      <c r="A10826" s="42">
        <v>46269</v>
      </c>
      <c r="B10826">
        <v>9</v>
      </c>
      <c r="C10826" t="s">
        <v>964</v>
      </c>
      <c r="D10826" t="s">
        <v>965</v>
      </c>
      <c r="E10826">
        <v>31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 x14ac:dyDescent="0.25">
      <c r="A10827" s="42">
        <v>46273</v>
      </c>
      <c r="B10827">
        <v>8</v>
      </c>
      <c r="C10827" t="s">
        <v>958</v>
      </c>
      <c r="D10827" t="s">
        <v>3</v>
      </c>
      <c r="E10827">
        <v>33</v>
      </c>
      <c r="F10827">
        <v>32</v>
      </c>
      <c r="G10827">
        <v>25</v>
      </c>
      <c r="H10827">
        <v>4</v>
      </c>
      <c r="I10827">
        <v>0</v>
      </c>
      <c r="J10827">
        <v>0</v>
      </c>
    </row>
    <row r="10828" spans="1:10" x14ac:dyDescent="0.25">
      <c r="A10828" s="42">
        <v>46266</v>
      </c>
      <c r="B10828">
        <v>16</v>
      </c>
      <c r="C10828" t="s">
        <v>978</v>
      </c>
      <c r="D10828" t="s">
        <v>980</v>
      </c>
      <c r="E10828">
        <v>9</v>
      </c>
      <c r="F10828">
        <v>0</v>
      </c>
      <c r="G10828">
        <v>0</v>
      </c>
      <c r="H10828">
        <v>0</v>
      </c>
      <c r="I10828">
        <v>0</v>
      </c>
      <c r="J10828">
        <v>0</v>
      </c>
    </row>
    <row r="10829" spans="1:10" x14ac:dyDescent="0.25">
      <c r="A10829" s="42">
        <v>46273</v>
      </c>
      <c r="B10829">
        <v>15</v>
      </c>
      <c r="C10829" t="s">
        <v>984</v>
      </c>
      <c r="D10829" t="s">
        <v>977</v>
      </c>
      <c r="E10829">
        <v>1</v>
      </c>
      <c r="F10829">
        <v>0</v>
      </c>
      <c r="G10829">
        <v>0</v>
      </c>
      <c r="H10829">
        <v>0</v>
      </c>
      <c r="I10829">
        <v>0</v>
      </c>
      <c r="J10829">
        <v>0</v>
      </c>
    </row>
    <row r="10830" spans="1:10" x14ac:dyDescent="0.25">
      <c r="A10830" s="42">
        <v>46268</v>
      </c>
      <c r="B10830">
        <v>8</v>
      </c>
      <c r="C10830" t="s">
        <v>1085</v>
      </c>
      <c r="D10830" t="s">
        <v>961</v>
      </c>
      <c r="E10830">
        <v>1</v>
      </c>
      <c r="F10830">
        <v>0</v>
      </c>
      <c r="G10830">
        <v>0</v>
      </c>
      <c r="H10830">
        <v>0</v>
      </c>
      <c r="I10830">
        <v>0</v>
      </c>
      <c r="J10830">
        <v>0</v>
      </c>
    </row>
    <row r="10831" spans="1:10" x14ac:dyDescent="0.25">
      <c r="A10831" s="42">
        <v>46269</v>
      </c>
      <c r="B10831">
        <v>8</v>
      </c>
      <c r="C10831" t="s">
        <v>962</v>
      </c>
      <c r="D10831" t="s">
        <v>967</v>
      </c>
      <c r="E10831">
        <v>1</v>
      </c>
      <c r="F10831">
        <v>0</v>
      </c>
      <c r="G10831">
        <v>0</v>
      </c>
      <c r="H10831">
        <v>0</v>
      </c>
      <c r="I10831">
        <v>0</v>
      </c>
      <c r="J10831">
        <v>0</v>
      </c>
    </row>
    <row r="10832" spans="1:10" x14ac:dyDescent="0.25">
      <c r="A10832" s="42">
        <v>46269</v>
      </c>
      <c r="B10832">
        <v>16</v>
      </c>
      <c r="C10832" t="s">
        <v>966</v>
      </c>
      <c r="D10832" t="s">
        <v>982</v>
      </c>
      <c r="E10832">
        <v>177</v>
      </c>
      <c r="F10832">
        <v>0</v>
      </c>
      <c r="G10832">
        <v>0</v>
      </c>
      <c r="H10832">
        <v>0</v>
      </c>
      <c r="I10832">
        <v>0</v>
      </c>
      <c r="J10832">
        <v>0</v>
      </c>
    </row>
    <row r="10833" spans="1:10" x14ac:dyDescent="0.25">
      <c r="A10833" s="42">
        <v>46266</v>
      </c>
      <c r="B10833">
        <v>13</v>
      </c>
      <c r="C10833" t="s">
        <v>999</v>
      </c>
      <c r="D10833" t="s">
        <v>965</v>
      </c>
      <c r="E10833">
        <v>3</v>
      </c>
      <c r="F10833">
        <v>0</v>
      </c>
      <c r="G10833">
        <v>0</v>
      </c>
      <c r="H10833">
        <v>0</v>
      </c>
      <c r="I10833">
        <v>0</v>
      </c>
      <c r="J10833">
        <v>0</v>
      </c>
    </row>
    <row r="10834" spans="1:10" x14ac:dyDescent="0.25">
      <c r="A10834" s="42">
        <v>46274</v>
      </c>
      <c r="B10834">
        <v>8</v>
      </c>
      <c r="C10834" t="s">
        <v>960</v>
      </c>
      <c r="D10834" t="s">
        <v>982</v>
      </c>
      <c r="E10834">
        <v>65</v>
      </c>
      <c r="F10834">
        <v>0</v>
      </c>
      <c r="G10834">
        <v>0</v>
      </c>
      <c r="H10834">
        <v>0</v>
      </c>
      <c r="I10834">
        <v>0</v>
      </c>
      <c r="J10834">
        <v>0</v>
      </c>
    </row>
    <row r="10835" spans="1:10" x14ac:dyDescent="0.25">
      <c r="A10835" s="42">
        <v>46269</v>
      </c>
      <c r="B10835">
        <v>13</v>
      </c>
      <c r="C10835" t="s">
        <v>966</v>
      </c>
      <c r="D10835" t="s">
        <v>970</v>
      </c>
      <c r="E10835">
        <v>1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 x14ac:dyDescent="0.25">
      <c r="A10836" s="42">
        <v>46276</v>
      </c>
      <c r="B10836">
        <v>9</v>
      </c>
      <c r="C10836" t="s">
        <v>1015</v>
      </c>
      <c r="D10836" t="s">
        <v>980</v>
      </c>
      <c r="E10836">
        <v>1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 x14ac:dyDescent="0.25">
      <c r="A10837" s="42">
        <v>46275</v>
      </c>
      <c r="B10837">
        <v>12</v>
      </c>
      <c r="C10837" t="s">
        <v>986</v>
      </c>
      <c r="D10837" t="s">
        <v>980</v>
      </c>
      <c r="E10837">
        <v>16</v>
      </c>
      <c r="F10837">
        <v>0</v>
      </c>
      <c r="G10837">
        <v>0</v>
      </c>
      <c r="H10837">
        <v>0</v>
      </c>
      <c r="I10837">
        <v>0</v>
      </c>
      <c r="J10837">
        <v>0</v>
      </c>
    </row>
    <row r="10838" spans="1:10" x14ac:dyDescent="0.25">
      <c r="A10838" s="42">
        <v>46275</v>
      </c>
      <c r="B10838">
        <v>16</v>
      </c>
      <c r="C10838" t="s">
        <v>972</v>
      </c>
      <c r="D10838" t="s">
        <v>973</v>
      </c>
      <c r="E10838">
        <v>34</v>
      </c>
      <c r="F10838">
        <v>0</v>
      </c>
      <c r="G10838">
        <v>0</v>
      </c>
      <c r="H10838">
        <v>0</v>
      </c>
      <c r="I10838">
        <v>0</v>
      </c>
      <c r="J10838">
        <v>0</v>
      </c>
    </row>
    <row r="10839" spans="1:10" x14ac:dyDescent="0.25">
      <c r="A10839" s="42">
        <v>46274</v>
      </c>
      <c r="B10839">
        <v>9</v>
      </c>
      <c r="C10839" t="s">
        <v>960</v>
      </c>
      <c r="D10839" t="s">
        <v>640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25">
      <c r="A10840" s="42">
        <v>46267</v>
      </c>
      <c r="B10840">
        <v>15</v>
      </c>
      <c r="C10840" t="s">
        <v>972</v>
      </c>
      <c r="D10840" t="s">
        <v>640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</row>
    <row r="10841" spans="1:10" x14ac:dyDescent="0.25">
      <c r="A10841" s="42">
        <v>46276</v>
      </c>
      <c r="B10841">
        <v>16</v>
      </c>
      <c r="C10841" t="s">
        <v>962</v>
      </c>
      <c r="D10841" t="s">
        <v>974</v>
      </c>
      <c r="E10841">
        <v>3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25">
      <c r="A10842" s="42">
        <v>46268</v>
      </c>
      <c r="B10842">
        <v>8</v>
      </c>
      <c r="C10842" t="s">
        <v>999</v>
      </c>
      <c r="D10842" t="s">
        <v>967</v>
      </c>
      <c r="E10842">
        <v>90</v>
      </c>
      <c r="F10842">
        <v>0</v>
      </c>
      <c r="G10842">
        <v>0</v>
      </c>
      <c r="H10842">
        <v>0</v>
      </c>
      <c r="I10842">
        <v>0</v>
      </c>
      <c r="J10842">
        <v>0</v>
      </c>
    </row>
    <row r="10843" spans="1:10" x14ac:dyDescent="0.25">
      <c r="A10843" s="42">
        <v>46276</v>
      </c>
      <c r="B10843">
        <v>14</v>
      </c>
      <c r="C10843" t="s">
        <v>978</v>
      </c>
      <c r="D10843" t="s">
        <v>965</v>
      </c>
      <c r="E10843">
        <v>217</v>
      </c>
      <c r="F10843">
        <v>0</v>
      </c>
      <c r="G10843">
        <v>0</v>
      </c>
      <c r="H10843">
        <v>0</v>
      </c>
      <c r="I10843">
        <v>0</v>
      </c>
      <c r="J10843">
        <v>0</v>
      </c>
    </row>
    <row r="10844" spans="1:10" x14ac:dyDescent="0.25">
      <c r="A10844" s="42">
        <v>46274</v>
      </c>
      <c r="B10844">
        <v>12</v>
      </c>
      <c r="C10844" t="s">
        <v>962</v>
      </c>
      <c r="D10844" t="s">
        <v>976</v>
      </c>
      <c r="E10844">
        <v>819</v>
      </c>
      <c r="F10844">
        <v>0</v>
      </c>
      <c r="G10844">
        <v>0</v>
      </c>
      <c r="H10844">
        <v>0</v>
      </c>
      <c r="I10844">
        <v>0</v>
      </c>
      <c r="J10844">
        <v>0</v>
      </c>
    </row>
    <row r="10845" spans="1:10" x14ac:dyDescent="0.25">
      <c r="A10845" s="42">
        <v>46276</v>
      </c>
      <c r="B10845">
        <v>16</v>
      </c>
      <c r="C10845" t="s">
        <v>960</v>
      </c>
      <c r="D10845" t="s">
        <v>967</v>
      </c>
      <c r="E10845">
        <v>116</v>
      </c>
      <c r="F10845">
        <v>0</v>
      </c>
      <c r="G10845">
        <v>0</v>
      </c>
      <c r="H10845">
        <v>0</v>
      </c>
      <c r="I10845">
        <v>0</v>
      </c>
      <c r="J10845">
        <v>0</v>
      </c>
    </row>
    <row r="10846" spans="1:10" x14ac:dyDescent="0.25">
      <c r="A10846" s="42">
        <v>46273</v>
      </c>
      <c r="B10846">
        <v>10</v>
      </c>
      <c r="C10846" t="s">
        <v>986</v>
      </c>
      <c r="D10846" t="s">
        <v>970</v>
      </c>
      <c r="E10846">
        <v>3</v>
      </c>
      <c r="F10846">
        <v>0</v>
      </c>
      <c r="G10846">
        <v>0</v>
      </c>
      <c r="H10846">
        <v>0</v>
      </c>
      <c r="I10846">
        <v>0</v>
      </c>
      <c r="J10846">
        <v>0</v>
      </c>
    </row>
    <row r="10847" spans="1:10" x14ac:dyDescent="0.25">
      <c r="A10847" s="42">
        <v>46275</v>
      </c>
      <c r="B10847">
        <v>8</v>
      </c>
      <c r="C10847" t="s">
        <v>978</v>
      </c>
      <c r="D10847" t="s">
        <v>965</v>
      </c>
      <c r="E10847">
        <v>14</v>
      </c>
      <c r="F10847">
        <v>0</v>
      </c>
      <c r="G10847">
        <v>0</v>
      </c>
      <c r="H10847">
        <v>0</v>
      </c>
      <c r="I10847">
        <v>0</v>
      </c>
      <c r="J10847">
        <v>0</v>
      </c>
    </row>
    <row r="10848" spans="1:10" x14ac:dyDescent="0.25">
      <c r="A10848" s="42">
        <v>46275</v>
      </c>
      <c r="B10848">
        <v>16</v>
      </c>
      <c r="C10848" t="s">
        <v>1015</v>
      </c>
      <c r="D10848" t="s">
        <v>959</v>
      </c>
      <c r="E10848">
        <v>33</v>
      </c>
      <c r="F10848">
        <v>0</v>
      </c>
      <c r="G10848">
        <v>0</v>
      </c>
      <c r="H10848">
        <v>0</v>
      </c>
      <c r="I10848">
        <v>0</v>
      </c>
      <c r="J10848">
        <v>0</v>
      </c>
    </row>
    <row r="10849" spans="1:10" x14ac:dyDescent="0.25">
      <c r="A10849" s="42">
        <v>46267</v>
      </c>
      <c r="B10849">
        <v>11</v>
      </c>
      <c r="C10849" t="s">
        <v>986</v>
      </c>
      <c r="D10849" t="s">
        <v>982</v>
      </c>
      <c r="E10849">
        <v>173</v>
      </c>
      <c r="F10849">
        <v>0</v>
      </c>
      <c r="G10849">
        <v>0</v>
      </c>
      <c r="H10849">
        <v>0</v>
      </c>
      <c r="I10849">
        <v>0</v>
      </c>
      <c r="J10849">
        <v>0</v>
      </c>
    </row>
    <row r="10850" spans="1:10" x14ac:dyDescent="0.25">
      <c r="A10850" s="42">
        <v>46269</v>
      </c>
      <c r="B10850">
        <v>12</v>
      </c>
      <c r="C10850" t="s">
        <v>964</v>
      </c>
      <c r="D10850" t="s">
        <v>965</v>
      </c>
      <c r="E10850">
        <v>240</v>
      </c>
      <c r="F10850">
        <v>0</v>
      </c>
      <c r="G10850">
        <v>0</v>
      </c>
      <c r="H10850">
        <v>0</v>
      </c>
      <c r="I10850">
        <v>0</v>
      </c>
      <c r="J10850">
        <v>0</v>
      </c>
    </row>
    <row r="10851" spans="1:10" x14ac:dyDescent="0.25">
      <c r="A10851" s="42">
        <v>46268</v>
      </c>
      <c r="B10851">
        <v>10</v>
      </c>
      <c r="C10851" t="s">
        <v>1000</v>
      </c>
      <c r="D10851" t="s">
        <v>3</v>
      </c>
      <c r="E10851">
        <v>51</v>
      </c>
      <c r="F10851">
        <v>51</v>
      </c>
      <c r="G10851">
        <v>40</v>
      </c>
      <c r="H10851">
        <v>8</v>
      </c>
      <c r="I10851">
        <v>1</v>
      </c>
      <c r="J10851">
        <v>0</v>
      </c>
    </row>
    <row r="10852" spans="1:10" x14ac:dyDescent="0.25">
      <c r="A10852" s="42">
        <v>46266</v>
      </c>
      <c r="B10852">
        <v>14</v>
      </c>
      <c r="C10852" t="s">
        <v>958</v>
      </c>
      <c r="D10852" t="s">
        <v>640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</row>
    <row r="10853" spans="1:10" x14ac:dyDescent="0.25">
      <c r="A10853" s="42">
        <v>46268</v>
      </c>
      <c r="B10853">
        <v>12</v>
      </c>
      <c r="C10853" t="s">
        <v>972</v>
      </c>
      <c r="D10853" t="s">
        <v>959</v>
      </c>
      <c r="E10853">
        <v>31</v>
      </c>
      <c r="F10853">
        <v>0</v>
      </c>
      <c r="G10853">
        <v>0</v>
      </c>
      <c r="H10853">
        <v>0</v>
      </c>
      <c r="I10853">
        <v>0</v>
      </c>
      <c r="J10853">
        <v>0</v>
      </c>
    </row>
    <row r="10854" spans="1:10" x14ac:dyDescent="0.25">
      <c r="A10854" s="42">
        <v>46273</v>
      </c>
      <c r="B10854">
        <v>14</v>
      </c>
      <c r="C10854" t="s">
        <v>986</v>
      </c>
      <c r="D10854" t="s">
        <v>3</v>
      </c>
      <c r="E10854">
        <v>32</v>
      </c>
      <c r="F10854">
        <v>32</v>
      </c>
      <c r="G10854">
        <v>29</v>
      </c>
      <c r="H10854">
        <v>0</v>
      </c>
      <c r="I10854">
        <v>0</v>
      </c>
      <c r="J10854">
        <v>0</v>
      </c>
    </row>
    <row r="10855" spans="1:10" x14ac:dyDescent="0.25">
      <c r="A10855" s="42">
        <v>46269</v>
      </c>
      <c r="B10855">
        <v>14</v>
      </c>
      <c r="C10855" t="s">
        <v>958</v>
      </c>
      <c r="D10855" t="s">
        <v>982</v>
      </c>
      <c r="E10855">
        <v>434</v>
      </c>
      <c r="F10855">
        <v>0</v>
      </c>
      <c r="G10855">
        <v>0</v>
      </c>
      <c r="H10855">
        <v>0</v>
      </c>
      <c r="I10855">
        <v>0</v>
      </c>
      <c r="J10855">
        <v>0</v>
      </c>
    </row>
    <row r="10856" spans="1:10" x14ac:dyDescent="0.25">
      <c r="A10856" s="42">
        <v>46273</v>
      </c>
      <c r="B10856">
        <v>11</v>
      </c>
      <c r="C10856" t="s">
        <v>1015</v>
      </c>
      <c r="D10856" t="s">
        <v>976</v>
      </c>
      <c r="E10856">
        <v>221</v>
      </c>
      <c r="F10856">
        <v>0</v>
      </c>
      <c r="G10856">
        <v>0</v>
      </c>
      <c r="H10856">
        <v>0</v>
      </c>
      <c r="I10856">
        <v>0</v>
      </c>
      <c r="J10856">
        <v>0</v>
      </c>
    </row>
    <row r="10857" spans="1:10" x14ac:dyDescent="0.25">
      <c r="A10857" s="42">
        <v>46273</v>
      </c>
      <c r="B10857">
        <v>10</v>
      </c>
      <c r="C10857" t="s">
        <v>1000</v>
      </c>
      <c r="D10857" t="s">
        <v>3</v>
      </c>
      <c r="E10857">
        <v>61</v>
      </c>
      <c r="F10857">
        <v>60</v>
      </c>
      <c r="G10857">
        <v>40</v>
      </c>
      <c r="H10857">
        <v>14</v>
      </c>
      <c r="I10857">
        <v>2</v>
      </c>
      <c r="J10857">
        <v>0</v>
      </c>
    </row>
    <row r="10858" spans="1:10" x14ac:dyDescent="0.25">
      <c r="A10858" s="42">
        <v>46273</v>
      </c>
      <c r="B10858">
        <v>12</v>
      </c>
      <c r="C10858" t="s">
        <v>962</v>
      </c>
      <c r="D10858" t="s">
        <v>971</v>
      </c>
      <c r="E10858">
        <v>1</v>
      </c>
      <c r="F10858">
        <v>0</v>
      </c>
      <c r="G10858">
        <v>0</v>
      </c>
      <c r="H10858">
        <v>0</v>
      </c>
      <c r="I10858">
        <v>0</v>
      </c>
      <c r="J10858">
        <v>0</v>
      </c>
    </row>
    <row r="10859" spans="1:10" x14ac:dyDescent="0.25">
      <c r="A10859" s="42">
        <v>46266</v>
      </c>
      <c r="B10859">
        <v>8</v>
      </c>
      <c r="C10859" t="s">
        <v>1098</v>
      </c>
      <c r="D10859" t="s">
        <v>970</v>
      </c>
      <c r="E10859">
        <v>4</v>
      </c>
      <c r="F10859">
        <v>0</v>
      </c>
      <c r="G10859">
        <v>0</v>
      </c>
      <c r="H10859">
        <v>0</v>
      </c>
      <c r="I10859">
        <v>0</v>
      </c>
      <c r="J10859">
        <v>0</v>
      </c>
    </row>
    <row r="10860" spans="1:10" x14ac:dyDescent="0.25">
      <c r="A10860" s="42">
        <v>46267</v>
      </c>
      <c r="B10860">
        <v>10</v>
      </c>
      <c r="C10860" t="s">
        <v>998</v>
      </c>
      <c r="D10860" t="s">
        <v>980</v>
      </c>
      <c r="E10860">
        <v>10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 x14ac:dyDescent="0.25">
      <c r="A10861" s="42">
        <v>46274</v>
      </c>
      <c r="B10861">
        <v>15</v>
      </c>
      <c r="C10861" t="s">
        <v>1000</v>
      </c>
      <c r="D10861" t="s">
        <v>967</v>
      </c>
      <c r="E10861">
        <v>2</v>
      </c>
      <c r="F10861">
        <v>0</v>
      </c>
      <c r="G10861">
        <v>0</v>
      </c>
      <c r="H10861">
        <v>0</v>
      </c>
      <c r="I10861">
        <v>0</v>
      </c>
      <c r="J10861">
        <v>0</v>
      </c>
    </row>
    <row r="10862" spans="1:10" x14ac:dyDescent="0.25">
      <c r="A10862" s="42">
        <v>46275</v>
      </c>
      <c r="B10862">
        <v>14</v>
      </c>
      <c r="C10862" t="s">
        <v>986</v>
      </c>
      <c r="D10862" t="s">
        <v>971</v>
      </c>
      <c r="E10862">
        <v>11</v>
      </c>
      <c r="F10862">
        <v>0</v>
      </c>
      <c r="G10862">
        <v>0</v>
      </c>
      <c r="H10862">
        <v>0</v>
      </c>
      <c r="I10862">
        <v>0</v>
      </c>
      <c r="J10862">
        <v>0</v>
      </c>
    </row>
    <row r="10863" spans="1:10" x14ac:dyDescent="0.25">
      <c r="A10863" s="42">
        <v>46273</v>
      </c>
      <c r="B10863">
        <v>11</v>
      </c>
      <c r="C10863" t="s">
        <v>964</v>
      </c>
      <c r="D10863" t="s">
        <v>980</v>
      </c>
      <c r="E10863">
        <v>1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25">
      <c r="A10864" s="42">
        <v>46273</v>
      </c>
      <c r="B10864">
        <v>8</v>
      </c>
      <c r="C10864" t="s">
        <v>966</v>
      </c>
      <c r="D10864" t="s">
        <v>963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25">
      <c r="A10865" s="42">
        <v>46266</v>
      </c>
      <c r="B10865">
        <v>11</v>
      </c>
      <c r="C10865" t="s">
        <v>964</v>
      </c>
      <c r="D10865" t="s">
        <v>975</v>
      </c>
      <c r="E10865">
        <v>2</v>
      </c>
      <c r="F10865">
        <v>0</v>
      </c>
      <c r="G10865">
        <v>0</v>
      </c>
      <c r="H10865">
        <v>0</v>
      </c>
      <c r="I10865">
        <v>0</v>
      </c>
      <c r="J10865">
        <v>0</v>
      </c>
    </row>
    <row r="10866" spans="1:10" x14ac:dyDescent="0.25">
      <c r="A10866" s="42">
        <v>46273</v>
      </c>
      <c r="B10866">
        <v>14</v>
      </c>
      <c r="C10866" t="s">
        <v>966</v>
      </c>
      <c r="D10866" t="s">
        <v>967</v>
      </c>
      <c r="E10866">
        <v>365</v>
      </c>
      <c r="F10866">
        <v>0</v>
      </c>
      <c r="G10866">
        <v>0</v>
      </c>
      <c r="H10866">
        <v>0</v>
      </c>
      <c r="I10866">
        <v>0</v>
      </c>
      <c r="J10866">
        <v>0</v>
      </c>
    </row>
    <row r="10867" spans="1:10" x14ac:dyDescent="0.25">
      <c r="A10867" s="42">
        <v>46274</v>
      </c>
      <c r="B10867">
        <v>11</v>
      </c>
      <c r="C10867" t="s">
        <v>1000</v>
      </c>
      <c r="D10867" t="s">
        <v>963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 x14ac:dyDescent="0.25">
      <c r="A10868" s="42">
        <v>46275</v>
      </c>
      <c r="B10868">
        <v>12</v>
      </c>
      <c r="C10868" t="s">
        <v>962</v>
      </c>
      <c r="D10868" t="s">
        <v>967</v>
      </c>
      <c r="E10868">
        <v>105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 x14ac:dyDescent="0.25">
      <c r="A10869" s="42">
        <v>46276</v>
      </c>
      <c r="B10869">
        <v>11</v>
      </c>
      <c r="C10869" t="s">
        <v>962</v>
      </c>
      <c r="D10869" t="s">
        <v>961</v>
      </c>
      <c r="E10869">
        <v>3</v>
      </c>
      <c r="F10869">
        <v>0</v>
      </c>
      <c r="G10869">
        <v>0</v>
      </c>
      <c r="H10869">
        <v>0</v>
      </c>
      <c r="I10869">
        <v>0</v>
      </c>
      <c r="J10869">
        <v>0</v>
      </c>
    </row>
    <row r="10870" spans="1:10" x14ac:dyDescent="0.25">
      <c r="A10870" s="42">
        <v>46268</v>
      </c>
      <c r="B10870">
        <v>8</v>
      </c>
      <c r="C10870" t="s">
        <v>964</v>
      </c>
      <c r="D10870" t="s">
        <v>971</v>
      </c>
      <c r="E10870">
        <v>2</v>
      </c>
      <c r="F10870">
        <v>0</v>
      </c>
      <c r="G10870">
        <v>0</v>
      </c>
      <c r="H10870">
        <v>0</v>
      </c>
      <c r="I10870">
        <v>0</v>
      </c>
      <c r="J10870">
        <v>0</v>
      </c>
    </row>
    <row r="10871" spans="1:10" x14ac:dyDescent="0.25">
      <c r="A10871" s="42">
        <v>46269</v>
      </c>
      <c r="B10871">
        <v>12</v>
      </c>
      <c r="C10871" t="s">
        <v>978</v>
      </c>
      <c r="D10871" t="s">
        <v>640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 x14ac:dyDescent="0.25">
      <c r="A10872" s="42">
        <v>46273</v>
      </c>
      <c r="B10872">
        <v>10</v>
      </c>
      <c r="C10872" t="s">
        <v>986</v>
      </c>
      <c r="D10872" t="s">
        <v>976</v>
      </c>
      <c r="E10872">
        <v>343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 x14ac:dyDescent="0.25">
      <c r="A10873" s="42">
        <v>46268</v>
      </c>
      <c r="B10873">
        <v>14</v>
      </c>
      <c r="C10873" t="s">
        <v>1098</v>
      </c>
      <c r="D10873" t="s">
        <v>640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</row>
    <row r="10874" spans="1:10" x14ac:dyDescent="0.25">
      <c r="A10874" s="42">
        <v>46269</v>
      </c>
      <c r="B10874">
        <v>14</v>
      </c>
      <c r="C10874" t="s">
        <v>966</v>
      </c>
      <c r="D10874" t="s">
        <v>975</v>
      </c>
      <c r="E10874">
        <v>5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25">
      <c r="A10875" s="42">
        <v>46275</v>
      </c>
      <c r="B10875">
        <v>9</v>
      </c>
      <c r="C10875" t="s">
        <v>964</v>
      </c>
      <c r="D10875" t="s">
        <v>973</v>
      </c>
      <c r="E10875">
        <v>473</v>
      </c>
      <c r="F10875">
        <v>0</v>
      </c>
      <c r="G10875">
        <v>0</v>
      </c>
      <c r="H10875">
        <v>0</v>
      </c>
      <c r="I10875">
        <v>0</v>
      </c>
      <c r="J10875">
        <v>0</v>
      </c>
    </row>
    <row r="10876" spans="1:10" x14ac:dyDescent="0.25">
      <c r="A10876" s="42">
        <v>46273</v>
      </c>
      <c r="B10876">
        <v>11</v>
      </c>
      <c r="C10876" t="s">
        <v>1000</v>
      </c>
      <c r="D10876" t="s">
        <v>983</v>
      </c>
      <c r="E10876">
        <v>1</v>
      </c>
      <c r="F10876">
        <v>1</v>
      </c>
      <c r="G10876">
        <v>0</v>
      </c>
      <c r="H10876">
        <v>0</v>
      </c>
      <c r="I10876">
        <v>0</v>
      </c>
      <c r="J10876">
        <v>0</v>
      </c>
    </row>
    <row r="10877" spans="1:10" x14ac:dyDescent="0.25">
      <c r="A10877" s="42">
        <v>46274</v>
      </c>
      <c r="B10877">
        <v>8</v>
      </c>
      <c r="C10877" t="s">
        <v>964</v>
      </c>
      <c r="D10877" t="s">
        <v>976</v>
      </c>
      <c r="E10877">
        <v>1233</v>
      </c>
      <c r="F10877">
        <v>0</v>
      </c>
      <c r="G10877">
        <v>0</v>
      </c>
      <c r="H10877">
        <v>0</v>
      </c>
      <c r="I10877">
        <v>0</v>
      </c>
      <c r="J10877">
        <v>0</v>
      </c>
    </row>
    <row r="10878" spans="1:10" x14ac:dyDescent="0.25">
      <c r="A10878" s="42">
        <v>46276</v>
      </c>
      <c r="B10878">
        <v>8</v>
      </c>
      <c r="C10878" t="s">
        <v>962</v>
      </c>
      <c r="D10878" t="s">
        <v>982</v>
      </c>
      <c r="E10878">
        <v>161</v>
      </c>
      <c r="F10878">
        <v>0</v>
      </c>
      <c r="G10878">
        <v>0</v>
      </c>
      <c r="H10878">
        <v>0</v>
      </c>
      <c r="I10878">
        <v>0</v>
      </c>
      <c r="J10878">
        <v>0</v>
      </c>
    </row>
    <row r="10879" spans="1:10" x14ac:dyDescent="0.25">
      <c r="A10879" s="42">
        <v>46267</v>
      </c>
      <c r="B10879">
        <v>10</v>
      </c>
      <c r="C10879" t="s">
        <v>1000</v>
      </c>
      <c r="D10879" t="s">
        <v>640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</row>
    <row r="10880" spans="1:10" x14ac:dyDescent="0.25">
      <c r="A10880" s="42">
        <v>46269</v>
      </c>
      <c r="B10880">
        <v>12</v>
      </c>
      <c r="C10880" t="s">
        <v>966</v>
      </c>
      <c r="D10880" t="s">
        <v>973</v>
      </c>
      <c r="E10880">
        <v>334</v>
      </c>
      <c r="F10880">
        <v>0</v>
      </c>
      <c r="G10880">
        <v>0</v>
      </c>
      <c r="H10880">
        <v>0</v>
      </c>
      <c r="I10880">
        <v>0</v>
      </c>
      <c r="J10880">
        <v>0</v>
      </c>
    </row>
    <row r="10881" spans="1:10" x14ac:dyDescent="0.25">
      <c r="A10881" s="42">
        <v>46275</v>
      </c>
      <c r="B10881">
        <v>9</v>
      </c>
      <c r="C10881" t="s">
        <v>962</v>
      </c>
      <c r="D10881" t="s">
        <v>3</v>
      </c>
      <c r="E10881">
        <v>41</v>
      </c>
      <c r="F10881">
        <v>41</v>
      </c>
      <c r="G10881">
        <v>32</v>
      </c>
      <c r="H10881">
        <v>4</v>
      </c>
      <c r="I10881">
        <v>0</v>
      </c>
      <c r="J10881">
        <v>0</v>
      </c>
    </row>
    <row r="10882" spans="1:10" x14ac:dyDescent="0.25">
      <c r="A10882" s="42">
        <v>46276</v>
      </c>
      <c r="B10882">
        <v>9</v>
      </c>
      <c r="C10882" t="s">
        <v>960</v>
      </c>
      <c r="D10882" t="s">
        <v>980</v>
      </c>
      <c r="E10882">
        <v>4</v>
      </c>
      <c r="F10882">
        <v>0</v>
      </c>
      <c r="G10882">
        <v>0</v>
      </c>
      <c r="H10882">
        <v>0</v>
      </c>
      <c r="I10882">
        <v>0</v>
      </c>
      <c r="J10882">
        <v>0</v>
      </c>
    </row>
    <row r="10883" spans="1:10" x14ac:dyDescent="0.25">
      <c r="A10883" s="42">
        <v>46269</v>
      </c>
      <c r="B10883">
        <v>10</v>
      </c>
      <c r="C10883" t="s">
        <v>1000</v>
      </c>
      <c r="D10883" t="s">
        <v>974</v>
      </c>
      <c r="E10883">
        <v>2</v>
      </c>
      <c r="F10883">
        <v>0</v>
      </c>
      <c r="G10883">
        <v>0</v>
      </c>
      <c r="H10883">
        <v>0</v>
      </c>
      <c r="I10883">
        <v>0</v>
      </c>
      <c r="J10883">
        <v>0</v>
      </c>
    </row>
    <row r="10884" spans="1:10" x14ac:dyDescent="0.25">
      <c r="A10884" s="42">
        <v>46266</v>
      </c>
      <c r="B10884">
        <v>13</v>
      </c>
      <c r="C10884" t="s">
        <v>962</v>
      </c>
      <c r="D10884" t="s">
        <v>967</v>
      </c>
      <c r="E10884">
        <v>13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 x14ac:dyDescent="0.25">
      <c r="A10885" s="42">
        <v>46267</v>
      </c>
      <c r="B10885">
        <v>11</v>
      </c>
      <c r="C10885" t="s">
        <v>1098</v>
      </c>
      <c r="D10885" t="s">
        <v>973</v>
      </c>
      <c r="E10885">
        <v>135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 x14ac:dyDescent="0.25">
      <c r="A10886" s="42">
        <v>46266</v>
      </c>
      <c r="B10886">
        <v>8</v>
      </c>
      <c r="C10886" t="s">
        <v>999</v>
      </c>
      <c r="D10886" t="s">
        <v>963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</row>
    <row r="10887" spans="1:10" x14ac:dyDescent="0.25">
      <c r="A10887" s="42">
        <v>46276</v>
      </c>
      <c r="B10887">
        <v>8</v>
      </c>
      <c r="C10887" t="s">
        <v>964</v>
      </c>
      <c r="D10887" t="s">
        <v>982</v>
      </c>
      <c r="E10887">
        <v>307</v>
      </c>
      <c r="F10887">
        <v>0</v>
      </c>
      <c r="G10887">
        <v>0</v>
      </c>
      <c r="H10887">
        <v>0</v>
      </c>
      <c r="I10887">
        <v>0</v>
      </c>
      <c r="J10887">
        <v>0</v>
      </c>
    </row>
    <row r="10888" spans="1:10" x14ac:dyDescent="0.25">
      <c r="A10888" s="42">
        <v>46275</v>
      </c>
      <c r="B10888">
        <v>13</v>
      </c>
      <c r="C10888" t="s">
        <v>986</v>
      </c>
      <c r="D10888" t="s">
        <v>973</v>
      </c>
      <c r="E10888">
        <v>88</v>
      </c>
      <c r="F10888">
        <v>0</v>
      </c>
      <c r="G10888">
        <v>0</v>
      </c>
      <c r="H10888">
        <v>0</v>
      </c>
      <c r="I10888">
        <v>0</v>
      </c>
      <c r="J10888">
        <v>0</v>
      </c>
    </row>
    <row r="10889" spans="1:10" x14ac:dyDescent="0.25">
      <c r="A10889" s="42">
        <v>46274</v>
      </c>
      <c r="B10889">
        <v>12</v>
      </c>
      <c r="C10889" t="s">
        <v>978</v>
      </c>
      <c r="D10889" t="s">
        <v>973</v>
      </c>
      <c r="E10889">
        <v>119</v>
      </c>
      <c r="F10889">
        <v>0</v>
      </c>
      <c r="G10889">
        <v>0</v>
      </c>
      <c r="H10889">
        <v>0</v>
      </c>
      <c r="I10889">
        <v>0</v>
      </c>
      <c r="J10889">
        <v>0</v>
      </c>
    </row>
    <row r="10890" spans="1:10" x14ac:dyDescent="0.25">
      <c r="A10890" s="42">
        <v>46273</v>
      </c>
      <c r="B10890">
        <v>9</v>
      </c>
      <c r="C10890" t="s">
        <v>966</v>
      </c>
      <c r="D10890" t="s">
        <v>961</v>
      </c>
      <c r="E10890">
        <v>1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 x14ac:dyDescent="0.25">
      <c r="A10891" s="42">
        <v>46266</v>
      </c>
      <c r="B10891">
        <v>10</v>
      </c>
      <c r="C10891" t="s">
        <v>972</v>
      </c>
      <c r="D10891" t="s">
        <v>959</v>
      </c>
      <c r="E10891">
        <v>10</v>
      </c>
      <c r="F10891">
        <v>0</v>
      </c>
      <c r="G10891">
        <v>0</v>
      </c>
      <c r="H10891">
        <v>0</v>
      </c>
      <c r="I10891">
        <v>0</v>
      </c>
      <c r="J10891">
        <v>0</v>
      </c>
    </row>
    <row r="10892" spans="1:10" x14ac:dyDescent="0.25">
      <c r="A10892" s="42">
        <v>46274</v>
      </c>
      <c r="B10892">
        <v>13</v>
      </c>
      <c r="C10892" t="s">
        <v>962</v>
      </c>
      <c r="D10892" t="s">
        <v>971</v>
      </c>
      <c r="E10892">
        <v>3</v>
      </c>
      <c r="F10892">
        <v>0</v>
      </c>
      <c r="G10892">
        <v>0</v>
      </c>
      <c r="H10892">
        <v>0</v>
      </c>
      <c r="I10892">
        <v>0</v>
      </c>
      <c r="J10892">
        <v>0</v>
      </c>
    </row>
    <row r="10893" spans="1:10" x14ac:dyDescent="0.25">
      <c r="A10893" s="42">
        <v>46268</v>
      </c>
      <c r="B10893">
        <v>14</v>
      </c>
      <c r="C10893" t="s">
        <v>972</v>
      </c>
      <c r="D10893" t="s">
        <v>973</v>
      </c>
      <c r="E10893">
        <v>127</v>
      </c>
      <c r="F10893">
        <v>0</v>
      </c>
      <c r="G10893">
        <v>0</v>
      </c>
      <c r="H10893">
        <v>0</v>
      </c>
      <c r="I10893">
        <v>0</v>
      </c>
      <c r="J10893">
        <v>0</v>
      </c>
    </row>
    <row r="10894" spans="1:10" x14ac:dyDescent="0.25">
      <c r="A10894" s="42">
        <v>46268</v>
      </c>
      <c r="B10894">
        <v>15</v>
      </c>
      <c r="C10894" t="s">
        <v>968</v>
      </c>
      <c r="D10894" t="s">
        <v>974</v>
      </c>
      <c r="E10894">
        <v>2</v>
      </c>
      <c r="F10894">
        <v>0</v>
      </c>
      <c r="G10894">
        <v>0</v>
      </c>
      <c r="H10894">
        <v>0</v>
      </c>
      <c r="I10894">
        <v>0</v>
      </c>
      <c r="J10894">
        <v>0</v>
      </c>
    </row>
    <row r="10895" spans="1:10" x14ac:dyDescent="0.25">
      <c r="A10895" s="42">
        <v>46269</v>
      </c>
      <c r="B10895">
        <v>14</v>
      </c>
      <c r="C10895" t="s">
        <v>962</v>
      </c>
      <c r="D10895" t="s">
        <v>963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</row>
    <row r="10896" spans="1:10" x14ac:dyDescent="0.25">
      <c r="A10896" s="42">
        <v>46266</v>
      </c>
      <c r="B10896">
        <v>16</v>
      </c>
      <c r="C10896" t="s">
        <v>966</v>
      </c>
      <c r="D10896" t="s">
        <v>970</v>
      </c>
      <c r="E10896">
        <v>21</v>
      </c>
      <c r="F10896">
        <v>0</v>
      </c>
      <c r="G10896">
        <v>0</v>
      </c>
      <c r="H10896">
        <v>0</v>
      </c>
      <c r="I10896">
        <v>0</v>
      </c>
      <c r="J10896">
        <v>0</v>
      </c>
    </row>
    <row r="10897" spans="1:10" x14ac:dyDescent="0.25">
      <c r="A10897" s="42">
        <v>46274</v>
      </c>
      <c r="B10897">
        <v>15</v>
      </c>
      <c r="C10897" t="s">
        <v>978</v>
      </c>
      <c r="D10897" t="s">
        <v>640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</row>
    <row r="10898" spans="1:10" x14ac:dyDescent="0.25">
      <c r="A10898" s="42">
        <v>46273</v>
      </c>
      <c r="B10898">
        <v>12</v>
      </c>
      <c r="C10898" t="s">
        <v>960</v>
      </c>
      <c r="D10898" t="s">
        <v>3</v>
      </c>
      <c r="E10898">
        <v>13</v>
      </c>
      <c r="F10898">
        <v>13</v>
      </c>
      <c r="G10898">
        <v>10</v>
      </c>
      <c r="H10898">
        <v>0</v>
      </c>
      <c r="I10898">
        <v>0</v>
      </c>
      <c r="J10898">
        <v>0</v>
      </c>
    </row>
    <row r="10899" spans="1:10" x14ac:dyDescent="0.25">
      <c r="A10899" s="42">
        <v>46267</v>
      </c>
      <c r="B10899">
        <v>12</v>
      </c>
      <c r="C10899" t="s">
        <v>1098</v>
      </c>
      <c r="D10899" t="s">
        <v>982</v>
      </c>
      <c r="E10899">
        <v>250</v>
      </c>
      <c r="F10899">
        <v>0</v>
      </c>
      <c r="G10899">
        <v>0</v>
      </c>
      <c r="H10899">
        <v>0</v>
      </c>
      <c r="I10899">
        <v>0</v>
      </c>
      <c r="J10899">
        <v>0</v>
      </c>
    </row>
    <row r="10900" spans="1:10" x14ac:dyDescent="0.25">
      <c r="A10900" s="42">
        <v>46267</v>
      </c>
      <c r="B10900">
        <v>15</v>
      </c>
      <c r="C10900" t="s">
        <v>1085</v>
      </c>
      <c r="D10900" t="s">
        <v>967</v>
      </c>
      <c r="E10900">
        <v>53</v>
      </c>
      <c r="F10900">
        <v>0</v>
      </c>
      <c r="G10900">
        <v>0</v>
      </c>
      <c r="H10900">
        <v>0</v>
      </c>
      <c r="I10900">
        <v>0</v>
      </c>
      <c r="J10900">
        <v>0</v>
      </c>
    </row>
    <row r="10901" spans="1:10" x14ac:dyDescent="0.25">
      <c r="A10901" s="42">
        <v>46267</v>
      </c>
      <c r="B10901">
        <v>14</v>
      </c>
      <c r="C10901" t="s">
        <v>986</v>
      </c>
      <c r="D10901" t="s">
        <v>973</v>
      </c>
      <c r="E10901">
        <v>301</v>
      </c>
      <c r="F10901">
        <v>0</v>
      </c>
      <c r="G10901">
        <v>0</v>
      </c>
      <c r="H10901">
        <v>0</v>
      </c>
      <c r="I10901">
        <v>0</v>
      </c>
      <c r="J10901">
        <v>0</v>
      </c>
    </row>
    <row r="10902" spans="1:10" x14ac:dyDescent="0.25">
      <c r="A10902" s="42">
        <v>46268</v>
      </c>
      <c r="B10902">
        <v>12</v>
      </c>
      <c r="C10902" t="s">
        <v>966</v>
      </c>
      <c r="D10902" t="s">
        <v>967</v>
      </c>
      <c r="E10902">
        <v>792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 x14ac:dyDescent="0.25">
      <c r="A10903" s="42">
        <v>46276</v>
      </c>
      <c r="B10903">
        <v>10</v>
      </c>
      <c r="C10903" t="s">
        <v>1015</v>
      </c>
      <c r="D10903" t="s">
        <v>973</v>
      </c>
      <c r="E10903">
        <v>582</v>
      </c>
      <c r="F10903">
        <v>0</v>
      </c>
      <c r="G10903">
        <v>0</v>
      </c>
      <c r="H10903">
        <v>0</v>
      </c>
      <c r="I10903">
        <v>0</v>
      </c>
      <c r="J10903">
        <v>0</v>
      </c>
    </row>
    <row r="10904" spans="1:10" x14ac:dyDescent="0.25">
      <c r="A10904" s="42">
        <v>46268</v>
      </c>
      <c r="B10904">
        <v>8</v>
      </c>
      <c r="C10904" t="s">
        <v>972</v>
      </c>
      <c r="D10904" t="s">
        <v>963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</row>
    <row r="10905" spans="1:10" x14ac:dyDescent="0.25">
      <c r="A10905" s="42">
        <v>46269</v>
      </c>
      <c r="B10905">
        <v>14</v>
      </c>
      <c r="C10905" t="s">
        <v>978</v>
      </c>
      <c r="D10905" t="s">
        <v>973</v>
      </c>
      <c r="E10905">
        <v>339</v>
      </c>
      <c r="F10905">
        <v>0</v>
      </c>
      <c r="G10905">
        <v>0</v>
      </c>
      <c r="H10905">
        <v>0</v>
      </c>
      <c r="I10905">
        <v>0</v>
      </c>
      <c r="J10905">
        <v>0</v>
      </c>
    </row>
    <row r="10906" spans="1:10" x14ac:dyDescent="0.25">
      <c r="A10906" s="42">
        <v>46273</v>
      </c>
      <c r="B10906">
        <v>16</v>
      </c>
      <c r="C10906" t="s">
        <v>966</v>
      </c>
      <c r="D10906" t="s">
        <v>973</v>
      </c>
      <c r="E10906">
        <v>149</v>
      </c>
      <c r="F10906">
        <v>0</v>
      </c>
      <c r="G10906">
        <v>0</v>
      </c>
      <c r="H10906">
        <v>0</v>
      </c>
      <c r="I10906">
        <v>0</v>
      </c>
      <c r="J10906">
        <v>0</v>
      </c>
    </row>
    <row r="10907" spans="1:10" x14ac:dyDescent="0.25">
      <c r="A10907" s="42">
        <v>46274</v>
      </c>
      <c r="B10907">
        <v>16</v>
      </c>
      <c r="C10907" t="s">
        <v>960</v>
      </c>
      <c r="D10907" t="s">
        <v>969</v>
      </c>
      <c r="E10907">
        <v>1</v>
      </c>
      <c r="F10907">
        <v>1</v>
      </c>
      <c r="G10907">
        <v>0</v>
      </c>
      <c r="H10907">
        <v>0</v>
      </c>
      <c r="I10907">
        <v>0</v>
      </c>
      <c r="J10907">
        <v>0</v>
      </c>
    </row>
    <row r="10908" spans="1:10" x14ac:dyDescent="0.25">
      <c r="A10908" s="42">
        <v>46275</v>
      </c>
      <c r="B10908">
        <v>8</v>
      </c>
      <c r="C10908" t="s">
        <v>958</v>
      </c>
      <c r="D10908" t="s">
        <v>965</v>
      </c>
      <c r="E10908">
        <v>35</v>
      </c>
      <c r="F10908">
        <v>0</v>
      </c>
      <c r="G10908">
        <v>0</v>
      </c>
      <c r="H10908">
        <v>0</v>
      </c>
      <c r="I10908">
        <v>0</v>
      </c>
      <c r="J10908">
        <v>0</v>
      </c>
    </row>
    <row r="10909" spans="1:10" x14ac:dyDescent="0.25">
      <c r="A10909" s="42">
        <v>46274</v>
      </c>
      <c r="B10909">
        <v>12</v>
      </c>
      <c r="C10909" t="s">
        <v>964</v>
      </c>
      <c r="D10909" t="s">
        <v>982</v>
      </c>
      <c r="E10909">
        <v>579</v>
      </c>
      <c r="F10909">
        <v>0</v>
      </c>
      <c r="G10909">
        <v>0</v>
      </c>
      <c r="H10909">
        <v>0</v>
      </c>
      <c r="I10909">
        <v>0</v>
      </c>
      <c r="J10909">
        <v>0</v>
      </c>
    </row>
    <row r="10910" spans="1:10" x14ac:dyDescent="0.25">
      <c r="A10910" s="42">
        <v>46273</v>
      </c>
      <c r="B10910">
        <v>15</v>
      </c>
      <c r="C10910" t="s">
        <v>958</v>
      </c>
      <c r="D10910" t="s">
        <v>977</v>
      </c>
      <c r="E10910">
        <v>11</v>
      </c>
      <c r="F10910">
        <v>0</v>
      </c>
      <c r="G10910">
        <v>0</v>
      </c>
      <c r="H10910">
        <v>0</v>
      </c>
      <c r="I10910">
        <v>0</v>
      </c>
      <c r="J10910">
        <v>0</v>
      </c>
    </row>
    <row r="10911" spans="1:10" x14ac:dyDescent="0.25">
      <c r="A10911" s="42">
        <v>46267</v>
      </c>
      <c r="B10911">
        <v>14</v>
      </c>
      <c r="C10911" t="s">
        <v>999</v>
      </c>
      <c r="D10911" t="s">
        <v>965</v>
      </c>
      <c r="E10911">
        <v>23</v>
      </c>
      <c r="F10911">
        <v>0</v>
      </c>
      <c r="G10911">
        <v>0</v>
      </c>
      <c r="H10911">
        <v>0</v>
      </c>
      <c r="I10911">
        <v>0</v>
      </c>
      <c r="J10911">
        <v>0</v>
      </c>
    </row>
    <row r="10912" spans="1:10" x14ac:dyDescent="0.25">
      <c r="A10912" s="42">
        <v>46269</v>
      </c>
      <c r="B10912">
        <v>8</v>
      </c>
      <c r="C10912" t="s">
        <v>972</v>
      </c>
      <c r="D10912" t="s">
        <v>959</v>
      </c>
      <c r="E10912">
        <v>19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 x14ac:dyDescent="0.25">
      <c r="A10913" s="42">
        <v>46267</v>
      </c>
      <c r="B10913">
        <v>8</v>
      </c>
      <c r="C10913" t="s">
        <v>999</v>
      </c>
      <c r="D10913" t="s">
        <v>982</v>
      </c>
      <c r="E10913">
        <v>90</v>
      </c>
      <c r="F10913">
        <v>0</v>
      </c>
      <c r="G10913">
        <v>0</v>
      </c>
      <c r="H10913">
        <v>0</v>
      </c>
      <c r="I10913">
        <v>0</v>
      </c>
      <c r="J10913">
        <v>0</v>
      </c>
    </row>
    <row r="10914" spans="1:10" x14ac:dyDescent="0.25">
      <c r="A10914" s="42">
        <v>46268</v>
      </c>
      <c r="B10914">
        <v>12</v>
      </c>
      <c r="C10914" t="s">
        <v>968</v>
      </c>
      <c r="D10914" t="s">
        <v>970</v>
      </c>
      <c r="E10914">
        <v>9</v>
      </c>
      <c r="F10914">
        <v>0</v>
      </c>
      <c r="G10914">
        <v>0</v>
      </c>
      <c r="H10914">
        <v>0</v>
      </c>
      <c r="I10914">
        <v>0</v>
      </c>
      <c r="J10914">
        <v>0</v>
      </c>
    </row>
    <row r="10915" spans="1:10" x14ac:dyDescent="0.25">
      <c r="A10915" s="42">
        <v>46267</v>
      </c>
      <c r="B10915">
        <v>9</v>
      </c>
      <c r="C10915" t="s">
        <v>972</v>
      </c>
      <c r="D10915" t="s">
        <v>976</v>
      </c>
      <c r="E10915">
        <v>8</v>
      </c>
      <c r="F10915">
        <v>0</v>
      </c>
      <c r="G10915">
        <v>0</v>
      </c>
      <c r="H10915">
        <v>0</v>
      </c>
      <c r="I10915">
        <v>0</v>
      </c>
      <c r="J10915">
        <v>0</v>
      </c>
    </row>
    <row r="10916" spans="1:10" x14ac:dyDescent="0.25">
      <c r="A10916" s="42">
        <v>46274</v>
      </c>
      <c r="B10916">
        <v>17</v>
      </c>
      <c r="C10916" t="s">
        <v>986</v>
      </c>
      <c r="D10916" t="s">
        <v>3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25">
      <c r="A10917" s="42">
        <v>46274</v>
      </c>
      <c r="B10917">
        <v>12</v>
      </c>
      <c r="C10917" t="s">
        <v>960</v>
      </c>
      <c r="D10917" t="s">
        <v>975</v>
      </c>
      <c r="E10917">
        <v>3</v>
      </c>
      <c r="F10917">
        <v>0</v>
      </c>
      <c r="G10917">
        <v>0</v>
      </c>
      <c r="H10917">
        <v>0</v>
      </c>
      <c r="I10917">
        <v>0</v>
      </c>
      <c r="J10917">
        <v>0</v>
      </c>
    </row>
    <row r="10918" spans="1:10" x14ac:dyDescent="0.25">
      <c r="A10918" s="42">
        <v>46274</v>
      </c>
      <c r="B10918">
        <v>17</v>
      </c>
      <c r="C10918" t="s">
        <v>978</v>
      </c>
      <c r="D10918" t="s">
        <v>980</v>
      </c>
      <c r="E10918">
        <v>3</v>
      </c>
      <c r="F10918">
        <v>0</v>
      </c>
      <c r="G10918">
        <v>0</v>
      </c>
      <c r="H10918">
        <v>0</v>
      </c>
      <c r="I10918">
        <v>0</v>
      </c>
      <c r="J10918">
        <v>0</v>
      </c>
    </row>
    <row r="10919" spans="1:10" x14ac:dyDescent="0.25">
      <c r="A10919" s="42">
        <v>46269</v>
      </c>
      <c r="B10919">
        <v>12</v>
      </c>
      <c r="C10919" t="s">
        <v>978</v>
      </c>
      <c r="D10919" t="s">
        <v>977</v>
      </c>
      <c r="E10919">
        <v>9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 x14ac:dyDescent="0.25">
      <c r="A10920" s="42">
        <v>46273</v>
      </c>
      <c r="B10920">
        <v>12</v>
      </c>
      <c r="C10920" t="s">
        <v>960</v>
      </c>
      <c r="D10920" t="s">
        <v>980</v>
      </c>
      <c r="E10920">
        <v>4</v>
      </c>
      <c r="F10920">
        <v>0</v>
      </c>
      <c r="G10920">
        <v>0</v>
      </c>
      <c r="H10920">
        <v>0</v>
      </c>
      <c r="I10920">
        <v>0</v>
      </c>
      <c r="J10920">
        <v>0</v>
      </c>
    </row>
    <row r="10921" spans="1:10" x14ac:dyDescent="0.25">
      <c r="A10921" s="42">
        <v>46275</v>
      </c>
      <c r="B10921">
        <v>15</v>
      </c>
      <c r="C10921" t="s">
        <v>1098</v>
      </c>
      <c r="D10921" t="s">
        <v>965</v>
      </c>
      <c r="E10921">
        <v>7</v>
      </c>
      <c r="F10921">
        <v>0</v>
      </c>
      <c r="G10921">
        <v>0</v>
      </c>
      <c r="H10921">
        <v>0</v>
      </c>
      <c r="I10921">
        <v>0</v>
      </c>
      <c r="J10921">
        <v>0</v>
      </c>
    </row>
    <row r="10922" spans="1:10" x14ac:dyDescent="0.25">
      <c r="A10922" s="42">
        <v>46276</v>
      </c>
      <c r="B10922">
        <v>13</v>
      </c>
      <c r="C10922" t="s">
        <v>966</v>
      </c>
      <c r="D10922" t="s">
        <v>971</v>
      </c>
      <c r="E10922">
        <v>3</v>
      </c>
      <c r="F10922">
        <v>0</v>
      </c>
      <c r="G10922">
        <v>0</v>
      </c>
      <c r="H10922">
        <v>0</v>
      </c>
      <c r="I10922">
        <v>0</v>
      </c>
      <c r="J10922">
        <v>0</v>
      </c>
    </row>
    <row r="10923" spans="1:10" x14ac:dyDescent="0.25">
      <c r="A10923" s="42">
        <v>46273</v>
      </c>
      <c r="B10923">
        <v>16</v>
      </c>
      <c r="C10923" t="s">
        <v>1098</v>
      </c>
      <c r="D10923" t="s">
        <v>640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 x14ac:dyDescent="0.25">
      <c r="A10924" s="42">
        <v>46269</v>
      </c>
      <c r="B10924">
        <v>11</v>
      </c>
      <c r="C10924" t="s">
        <v>972</v>
      </c>
      <c r="D10924" t="s">
        <v>965</v>
      </c>
      <c r="E10924">
        <v>21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25">
      <c r="A10925" s="42">
        <v>46276</v>
      </c>
      <c r="B10925">
        <v>10</v>
      </c>
      <c r="C10925" t="s">
        <v>998</v>
      </c>
      <c r="D10925" t="s">
        <v>963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</row>
    <row r="10926" spans="1:10" x14ac:dyDescent="0.25">
      <c r="A10926" s="42">
        <v>46266</v>
      </c>
      <c r="B10926">
        <v>15</v>
      </c>
      <c r="C10926" t="s">
        <v>962</v>
      </c>
      <c r="D10926" t="s">
        <v>976</v>
      </c>
      <c r="E10926">
        <v>656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25">
      <c r="A10927" s="42">
        <v>46266</v>
      </c>
      <c r="B10927">
        <v>11</v>
      </c>
      <c r="C10927" t="s">
        <v>962</v>
      </c>
      <c r="D10927" t="s">
        <v>3</v>
      </c>
      <c r="E10927">
        <v>37</v>
      </c>
      <c r="F10927">
        <v>37</v>
      </c>
      <c r="G10927">
        <v>30</v>
      </c>
      <c r="H10927">
        <v>4</v>
      </c>
      <c r="I10927">
        <v>0</v>
      </c>
      <c r="J10927">
        <v>0</v>
      </c>
    </row>
    <row r="10928" spans="1:10" x14ac:dyDescent="0.25">
      <c r="A10928" s="42">
        <v>46273</v>
      </c>
      <c r="B10928">
        <v>11</v>
      </c>
      <c r="C10928" t="s">
        <v>958</v>
      </c>
      <c r="D10928" t="s">
        <v>980</v>
      </c>
      <c r="E10928">
        <v>2</v>
      </c>
      <c r="F10928">
        <v>0</v>
      </c>
      <c r="G10928">
        <v>0</v>
      </c>
      <c r="H10928">
        <v>0</v>
      </c>
      <c r="I10928">
        <v>0</v>
      </c>
      <c r="J10928">
        <v>0</v>
      </c>
    </row>
    <row r="10929" spans="1:10" x14ac:dyDescent="0.25">
      <c r="A10929" s="42">
        <v>46274</v>
      </c>
      <c r="B10929">
        <v>13</v>
      </c>
      <c r="C10929" t="s">
        <v>986</v>
      </c>
      <c r="D10929" t="s">
        <v>973</v>
      </c>
      <c r="E10929">
        <v>39</v>
      </c>
      <c r="F10929">
        <v>0</v>
      </c>
      <c r="G10929">
        <v>0</v>
      </c>
      <c r="H10929">
        <v>0</v>
      </c>
      <c r="I10929">
        <v>0</v>
      </c>
      <c r="J10929">
        <v>0</v>
      </c>
    </row>
    <row r="10930" spans="1:10" x14ac:dyDescent="0.25">
      <c r="A10930" s="42">
        <v>46275</v>
      </c>
      <c r="B10930">
        <v>11</v>
      </c>
      <c r="C10930" t="s">
        <v>1015</v>
      </c>
      <c r="D10930" t="s">
        <v>977</v>
      </c>
      <c r="E10930">
        <v>212</v>
      </c>
      <c r="F10930">
        <v>0</v>
      </c>
      <c r="G10930">
        <v>0</v>
      </c>
      <c r="H10930">
        <v>0</v>
      </c>
      <c r="I10930">
        <v>0</v>
      </c>
      <c r="J10930">
        <v>0</v>
      </c>
    </row>
    <row r="10931" spans="1:10" x14ac:dyDescent="0.25">
      <c r="A10931" s="42">
        <v>46275</v>
      </c>
      <c r="B10931">
        <v>8</v>
      </c>
      <c r="C10931" t="s">
        <v>964</v>
      </c>
      <c r="D10931" t="s">
        <v>640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</row>
    <row r="10932" spans="1:10" x14ac:dyDescent="0.25">
      <c r="A10932" s="42">
        <v>46268</v>
      </c>
      <c r="B10932">
        <v>11</v>
      </c>
      <c r="C10932" t="s">
        <v>998</v>
      </c>
      <c r="D10932" t="s">
        <v>3</v>
      </c>
      <c r="E10932">
        <v>14</v>
      </c>
      <c r="F10932">
        <v>14</v>
      </c>
      <c r="G10932">
        <v>10</v>
      </c>
      <c r="H10932">
        <v>2</v>
      </c>
      <c r="I10932">
        <v>1</v>
      </c>
      <c r="J10932">
        <v>0</v>
      </c>
    </row>
    <row r="10933" spans="1:10" x14ac:dyDescent="0.25">
      <c r="A10933" s="42">
        <v>46269</v>
      </c>
      <c r="B10933">
        <v>13</v>
      </c>
      <c r="C10933" t="s">
        <v>1098</v>
      </c>
      <c r="D10933" t="s">
        <v>979</v>
      </c>
      <c r="E10933">
        <v>4</v>
      </c>
      <c r="F10933">
        <v>0</v>
      </c>
      <c r="G10933">
        <v>0</v>
      </c>
      <c r="H10933">
        <v>0</v>
      </c>
      <c r="I10933">
        <v>0</v>
      </c>
      <c r="J10933">
        <v>0</v>
      </c>
    </row>
    <row r="10934" spans="1:10" x14ac:dyDescent="0.25">
      <c r="A10934" s="42">
        <v>46269</v>
      </c>
      <c r="B10934">
        <v>9</v>
      </c>
      <c r="C10934" t="s">
        <v>972</v>
      </c>
      <c r="D10934" t="s">
        <v>982</v>
      </c>
      <c r="E10934">
        <v>61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 x14ac:dyDescent="0.25">
      <c r="A10935" s="42">
        <v>46274</v>
      </c>
      <c r="B10935">
        <v>12</v>
      </c>
      <c r="C10935" t="s">
        <v>968</v>
      </c>
      <c r="D10935" t="s">
        <v>982</v>
      </c>
      <c r="E10935">
        <v>201</v>
      </c>
      <c r="F10935">
        <v>0</v>
      </c>
      <c r="G10935">
        <v>0</v>
      </c>
      <c r="H10935">
        <v>0</v>
      </c>
      <c r="I10935">
        <v>0</v>
      </c>
      <c r="J10935">
        <v>0</v>
      </c>
    </row>
    <row r="10936" spans="1:10" x14ac:dyDescent="0.25">
      <c r="A10936" s="42">
        <v>46275</v>
      </c>
      <c r="B10936">
        <v>14</v>
      </c>
      <c r="C10936" t="s">
        <v>986</v>
      </c>
      <c r="D10936" t="s">
        <v>975</v>
      </c>
      <c r="E10936">
        <v>2</v>
      </c>
      <c r="F10936">
        <v>0</v>
      </c>
      <c r="G10936">
        <v>0</v>
      </c>
      <c r="H10936">
        <v>0</v>
      </c>
      <c r="I10936">
        <v>0</v>
      </c>
      <c r="J10936">
        <v>0</v>
      </c>
    </row>
    <row r="10937" spans="1:10" x14ac:dyDescent="0.25">
      <c r="A10937" s="42">
        <v>46267</v>
      </c>
      <c r="B10937">
        <v>12</v>
      </c>
      <c r="C10937" t="s">
        <v>999</v>
      </c>
      <c r="D10937" t="s">
        <v>977</v>
      </c>
      <c r="E10937">
        <v>4</v>
      </c>
      <c r="F10937">
        <v>0</v>
      </c>
      <c r="G10937">
        <v>0</v>
      </c>
      <c r="H10937">
        <v>0</v>
      </c>
      <c r="I10937">
        <v>0</v>
      </c>
      <c r="J10937">
        <v>0</v>
      </c>
    </row>
    <row r="10938" spans="1:10" x14ac:dyDescent="0.25">
      <c r="A10938" s="42">
        <v>46268</v>
      </c>
      <c r="B10938">
        <v>11</v>
      </c>
      <c r="C10938" t="s">
        <v>964</v>
      </c>
      <c r="D10938" t="s">
        <v>976</v>
      </c>
      <c r="E10938">
        <v>2230</v>
      </c>
      <c r="F10938">
        <v>0</v>
      </c>
      <c r="G10938">
        <v>0</v>
      </c>
      <c r="H10938">
        <v>0</v>
      </c>
      <c r="I10938">
        <v>0</v>
      </c>
      <c r="J10938">
        <v>0</v>
      </c>
    </row>
    <row r="10939" spans="1:10" x14ac:dyDescent="0.25">
      <c r="A10939" s="42">
        <v>46268</v>
      </c>
      <c r="B10939">
        <v>12</v>
      </c>
      <c r="C10939" t="s">
        <v>964</v>
      </c>
      <c r="D10939" t="s">
        <v>3</v>
      </c>
      <c r="E10939">
        <v>20</v>
      </c>
      <c r="F10939">
        <v>20</v>
      </c>
      <c r="G10939">
        <v>15</v>
      </c>
      <c r="H10939">
        <v>4</v>
      </c>
      <c r="I10939">
        <v>0</v>
      </c>
      <c r="J10939">
        <v>0</v>
      </c>
    </row>
    <row r="10940" spans="1:10" x14ac:dyDescent="0.25">
      <c r="A10940" s="42">
        <v>46266</v>
      </c>
      <c r="B10940">
        <v>14</v>
      </c>
      <c r="C10940" t="s">
        <v>1085</v>
      </c>
      <c r="D10940" t="s">
        <v>3</v>
      </c>
      <c r="E10940">
        <v>12</v>
      </c>
      <c r="F10940">
        <v>12</v>
      </c>
      <c r="G10940">
        <v>6</v>
      </c>
      <c r="H10940">
        <v>6</v>
      </c>
      <c r="I10940">
        <v>0</v>
      </c>
      <c r="J10940">
        <v>0</v>
      </c>
    </row>
    <row r="10941" spans="1:10" x14ac:dyDescent="0.25">
      <c r="A10941" s="42">
        <v>46276</v>
      </c>
      <c r="B10941">
        <v>9</v>
      </c>
      <c r="C10941" t="s">
        <v>968</v>
      </c>
      <c r="D10941" t="s">
        <v>963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</row>
    <row r="10942" spans="1:10" x14ac:dyDescent="0.25">
      <c r="A10942" s="42">
        <v>46276</v>
      </c>
      <c r="B10942">
        <v>8</v>
      </c>
      <c r="C10942" t="s">
        <v>972</v>
      </c>
      <c r="D10942" t="s">
        <v>971</v>
      </c>
      <c r="E10942">
        <v>1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25">
      <c r="A10943" s="42">
        <v>46274</v>
      </c>
      <c r="B10943">
        <v>15</v>
      </c>
      <c r="C10943" t="s">
        <v>1015</v>
      </c>
      <c r="D10943" t="s">
        <v>973</v>
      </c>
      <c r="E10943">
        <v>716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25">
      <c r="A10944" s="42">
        <v>46269</v>
      </c>
      <c r="B10944">
        <v>10</v>
      </c>
      <c r="C10944" t="s">
        <v>1000</v>
      </c>
      <c r="D10944" t="s">
        <v>970</v>
      </c>
      <c r="E10944">
        <v>13</v>
      </c>
      <c r="F10944">
        <v>0</v>
      </c>
      <c r="G10944">
        <v>0</v>
      </c>
      <c r="H10944">
        <v>0</v>
      </c>
      <c r="I10944">
        <v>0</v>
      </c>
      <c r="J10944">
        <v>0</v>
      </c>
    </row>
    <row r="10945" spans="1:10" x14ac:dyDescent="0.25">
      <c r="A10945" s="42">
        <v>46275</v>
      </c>
      <c r="B10945">
        <v>16</v>
      </c>
      <c r="C10945" t="s">
        <v>972</v>
      </c>
      <c r="D10945" t="s">
        <v>969</v>
      </c>
      <c r="E10945">
        <v>1</v>
      </c>
      <c r="F10945">
        <v>1</v>
      </c>
      <c r="G10945">
        <v>0</v>
      </c>
      <c r="H10945">
        <v>0</v>
      </c>
      <c r="I10945">
        <v>0</v>
      </c>
      <c r="J10945">
        <v>0</v>
      </c>
    </row>
    <row r="10946" spans="1:10" x14ac:dyDescent="0.25">
      <c r="A10946" s="42">
        <v>46267</v>
      </c>
      <c r="B10946">
        <v>12</v>
      </c>
      <c r="C10946" t="s">
        <v>964</v>
      </c>
      <c r="D10946" t="s">
        <v>961</v>
      </c>
      <c r="E10946">
        <v>7</v>
      </c>
      <c r="F10946">
        <v>0</v>
      </c>
      <c r="G10946">
        <v>0</v>
      </c>
      <c r="H10946">
        <v>0</v>
      </c>
      <c r="I10946">
        <v>0</v>
      </c>
      <c r="J10946">
        <v>0</v>
      </c>
    </row>
    <row r="10947" spans="1:10" x14ac:dyDescent="0.25">
      <c r="A10947" s="42">
        <v>46266</v>
      </c>
      <c r="B10947">
        <v>12</v>
      </c>
      <c r="C10947" t="s">
        <v>999</v>
      </c>
      <c r="D10947" t="s">
        <v>959</v>
      </c>
      <c r="E10947">
        <v>8</v>
      </c>
      <c r="F10947">
        <v>0</v>
      </c>
      <c r="G10947">
        <v>0</v>
      </c>
      <c r="H10947">
        <v>0</v>
      </c>
      <c r="I10947">
        <v>0</v>
      </c>
      <c r="J10947">
        <v>0</v>
      </c>
    </row>
    <row r="10948" spans="1:10" x14ac:dyDescent="0.25">
      <c r="A10948" s="42">
        <v>46273</v>
      </c>
      <c r="B10948">
        <v>9</v>
      </c>
      <c r="C10948" t="s">
        <v>962</v>
      </c>
      <c r="D10948" t="s">
        <v>981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</row>
    <row r="10949" spans="1:10" x14ac:dyDescent="0.25">
      <c r="A10949" s="42">
        <v>46266</v>
      </c>
      <c r="B10949">
        <v>15</v>
      </c>
      <c r="C10949" t="s">
        <v>972</v>
      </c>
      <c r="D10949" t="s">
        <v>965</v>
      </c>
      <c r="E10949">
        <v>3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 x14ac:dyDescent="0.25">
      <c r="A10950" s="42">
        <v>46267</v>
      </c>
      <c r="B10950">
        <v>9</v>
      </c>
      <c r="C10950" t="s">
        <v>964</v>
      </c>
      <c r="D10950" t="s">
        <v>973</v>
      </c>
      <c r="E10950">
        <v>572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25">
      <c r="A10951" s="42">
        <v>46274</v>
      </c>
      <c r="B10951">
        <v>15</v>
      </c>
      <c r="C10951" t="s">
        <v>964</v>
      </c>
      <c r="D10951" t="s">
        <v>959</v>
      </c>
      <c r="E10951">
        <v>165</v>
      </c>
      <c r="F10951">
        <v>0</v>
      </c>
      <c r="G10951">
        <v>0</v>
      </c>
      <c r="H10951">
        <v>0</v>
      </c>
      <c r="I10951">
        <v>0</v>
      </c>
      <c r="J10951">
        <v>0</v>
      </c>
    </row>
    <row r="10952" spans="1:10" x14ac:dyDescent="0.25">
      <c r="A10952" s="42">
        <v>46274</v>
      </c>
      <c r="B10952">
        <v>9</v>
      </c>
      <c r="C10952" t="s">
        <v>1015</v>
      </c>
      <c r="D10952" t="s">
        <v>973</v>
      </c>
      <c r="E10952">
        <v>151</v>
      </c>
      <c r="F10952">
        <v>0</v>
      </c>
      <c r="G10952">
        <v>0</v>
      </c>
      <c r="H10952">
        <v>0</v>
      </c>
      <c r="I10952">
        <v>0</v>
      </c>
      <c r="J10952">
        <v>0</v>
      </c>
    </row>
    <row r="10953" spans="1:10" x14ac:dyDescent="0.25">
      <c r="A10953" s="42">
        <v>46266</v>
      </c>
      <c r="B10953">
        <v>15</v>
      </c>
      <c r="C10953" t="s">
        <v>958</v>
      </c>
      <c r="D10953" t="s">
        <v>970</v>
      </c>
      <c r="E10953">
        <v>28</v>
      </c>
      <c r="F10953">
        <v>0</v>
      </c>
      <c r="G10953">
        <v>0</v>
      </c>
      <c r="H10953">
        <v>0</v>
      </c>
      <c r="I10953">
        <v>0</v>
      </c>
      <c r="J10953">
        <v>0</v>
      </c>
    </row>
    <row r="10954" spans="1:10" x14ac:dyDescent="0.25">
      <c r="A10954" s="42">
        <v>46267</v>
      </c>
      <c r="B10954">
        <v>16</v>
      </c>
      <c r="C10954" t="s">
        <v>964</v>
      </c>
      <c r="D10954" t="s">
        <v>973</v>
      </c>
      <c r="E10954">
        <v>326</v>
      </c>
      <c r="F10954">
        <v>0</v>
      </c>
      <c r="G10954">
        <v>0</v>
      </c>
      <c r="H10954">
        <v>0</v>
      </c>
      <c r="I10954">
        <v>0</v>
      </c>
      <c r="J10954">
        <v>0</v>
      </c>
    </row>
    <row r="10955" spans="1:10" x14ac:dyDescent="0.25">
      <c r="A10955" s="42">
        <v>46276</v>
      </c>
      <c r="B10955">
        <v>15</v>
      </c>
      <c r="C10955" t="s">
        <v>978</v>
      </c>
      <c r="D10955" t="s">
        <v>975</v>
      </c>
      <c r="E10955">
        <v>8</v>
      </c>
      <c r="F10955">
        <v>0</v>
      </c>
      <c r="G10955">
        <v>0</v>
      </c>
      <c r="H10955">
        <v>0</v>
      </c>
      <c r="I10955">
        <v>0</v>
      </c>
      <c r="J10955">
        <v>0</v>
      </c>
    </row>
    <row r="10956" spans="1:10" x14ac:dyDescent="0.25">
      <c r="A10956" s="42">
        <v>46267</v>
      </c>
      <c r="B10956">
        <v>9</v>
      </c>
      <c r="C10956" t="s">
        <v>999</v>
      </c>
      <c r="D10956" t="s">
        <v>973</v>
      </c>
      <c r="E10956">
        <v>202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 x14ac:dyDescent="0.25">
      <c r="A10957" s="42">
        <v>46274</v>
      </c>
      <c r="B10957">
        <v>11</v>
      </c>
      <c r="C10957" t="s">
        <v>978</v>
      </c>
      <c r="D10957" t="s">
        <v>965</v>
      </c>
      <c r="E10957">
        <v>61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 x14ac:dyDescent="0.25">
      <c r="A10958" s="42">
        <v>46274</v>
      </c>
      <c r="B10958">
        <v>10</v>
      </c>
      <c r="C10958" t="s">
        <v>1000</v>
      </c>
      <c r="D10958" t="s">
        <v>975</v>
      </c>
      <c r="E10958">
        <v>1</v>
      </c>
      <c r="F10958">
        <v>0</v>
      </c>
      <c r="G10958">
        <v>0</v>
      </c>
      <c r="H10958">
        <v>0</v>
      </c>
      <c r="I10958">
        <v>0</v>
      </c>
      <c r="J10958">
        <v>0</v>
      </c>
    </row>
    <row r="10959" spans="1:10" x14ac:dyDescent="0.25">
      <c r="A10959" s="42">
        <v>46275</v>
      </c>
      <c r="B10959">
        <v>9</v>
      </c>
      <c r="C10959" t="s">
        <v>1098</v>
      </c>
      <c r="D10959" t="s">
        <v>973</v>
      </c>
      <c r="E10959">
        <v>86</v>
      </c>
      <c r="F10959">
        <v>0</v>
      </c>
      <c r="G10959">
        <v>0</v>
      </c>
      <c r="H10959">
        <v>0</v>
      </c>
      <c r="I10959">
        <v>0</v>
      </c>
      <c r="J10959">
        <v>0</v>
      </c>
    </row>
    <row r="10960" spans="1:10" x14ac:dyDescent="0.25">
      <c r="A10960" s="42">
        <v>46276</v>
      </c>
      <c r="B10960">
        <v>12</v>
      </c>
      <c r="C10960" t="s">
        <v>962</v>
      </c>
      <c r="D10960" t="s">
        <v>980</v>
      </c>
      <c r="E10960">
        <v>3</v>
      </c>
      <c r="F10960">
        <v>0</v>
      </c>
      <c r="G10960">
        <v>0</v>
      </c>
      <c r="H10960">
        <v>0</v>
      </c>
      <c r="I10960">
        <v>0</v>
      </c>
      <c r="J10960">
        <v>0</v>
      </c>
    </row>
    <row r="10961" spans="1:10" x14ac:dyDescent="0.25">
      <c r="A10961" s="42">
        <v>46276</v>
      </c>
      <c r="B10961">
        <v>11</v>
      </c>
      <c r="C10961" t="s">
        <v>966</v>
      </c>
      <c r="D10961" t="s">
        <v>973</v>
      </c>
      <c r="E10961">
        <v>347</v>
      </c>
      <c r="F10961">
        <v>0</v>
      </c>
      <c r="G10961">
        <v>0</v>
      </c>
      <c r="H10961">
        <v>0</v>
      </c>
      <c r="I10961">
        <v>0</v>
      </c>
      <c r="J10961">
        <v>0</v>
      </c>
    </row>
    <row r="10962" spans="1:10" x14ac:dyDescent="0.25">
      <c r="A10962" s="42">
        <v>46275</v>
      </c>
      <c r="B10962">
        <v>14</v>
      </c>
      <c r="C10962" t="s">
        <v>1000</v>
      </c>
      <c r="D10962" t="s">
        <v>963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</row>
    <row r="10963" spans="1:10" x14ac:dyDescent="0.25">
      <c r="A10963" s="42">
        <v>46273</v>
      </c>
      <c r="B10963">
        <v>14</v>
      </c>
      <c r="C10963" t="s">
        <v>978</v>
      </c>
      <c r="D10963" t="s">
        <v>980</v>
      </c>
      <c r="E10963">
        <v>36</v>
      </c>
      <c r="F10963">
        <v>0</v>
      </c>
      <c r="G10963">
        <v>0</v>
      </c>
      <c r="H10963">
        <v>0</v>
      </c>
      <c r="I10963">
        <v>0</v>
      </c>
      <c r="J10963">
        <v>0</v>
      </c>
    </row>
    <row r="10964" spans="1:10" x14ac:dyDescent="0.25">
      <c r="A10964" s="42">
        <v>46266</v>
      </c>
      <c r="B10964">
        <v>10</v>
      </c>
      <c r="C10964" t="s">
        <v>1085</v>
      </c>
      <c r="D10964" t="s">
        <v>967</v>
      </c>
      <c r="E10964">
        <v>104</v>
      </c>
      <c r="F10964">
        <v>0</v>
      </c>
      <c r="G10964">
        <v>0</v>
      </c>
      <c r="H10964">
        <v>0</v>
      </c>
      <c r="I10964">
        <v>0</v>
      </c>
      <c r="J10964">
        <v>0</v>
      </c>
    </row>
    <row r="10965" spans="1:10" x14ac:dyDescent="0.25">
      <c r="A10965" s="42">
        <v>46266</v>
      </c>
      <c r="B10965">
        <v>9</v>
      </c>
      <c r="C10965" t="s">
        <v>966</v>
      </c>
      <c r="D10965" t="s">
        <v>970</v>
      </c>
      <c r="E10965">
        <v>48</v>
      </c>
      <c r="F10965">
        <v>0</v>
      </c>
      <c r="G10965">
        <v>0</v>
      </c>
      <c r="H10965">
        <v>0</v>
      </c>
      <c r="I10965">
        <v>0</v>
      </c>
      <c r="J10965">
        <v>0</v>
      </c>
    </row>
    <row r="10966" spans="1:10" x14ac:dyDescent="0.25">
      <c r="A10966" s="42">
        <v>46268</v>
      </c>
      <c r="B10966">
        <v>11</v>
      </c>
      <c r="C10966" t="s">
        <v>966</v>
      </c>
      <c r="D10966" t="s">
        <v>973</v>
      </c>
      <c r="E10966">
        <v>225</v>
      </c>
      <c r="F10966">
        <v>0</v>
      </c>
      <c r="G10966">
        <v>0</v>
      </c>
      <c r="H10966">
        <v>0</v>
      </c>
      <c r="I10966">
        <v>0</v>
      </c>
      <c r="J10966">
        <v>0</v>
      </c>
    </row>
    <row r="10967" spans="1:10" x14ac:dyDescent="0.25">
      <c r="A10967" s="42">
        <v>46269</v>
      </c>
      <c r="B10967">
        <v>11</v>
      </c>
      <c r="C10967" t="s">
        <v>964</v>
      </c>
      <c r="D10967" t="s">
        <v>967</v>
      </c>
      <c r="E10967">
        <v>728</v>
      </c>
      <c r="F10967">
        <v>0</v>
      </c>
      <c r="G10967">
        <v>0</v>
      </c>
      <c r="H10967">
        <v>0</v>
      </c>
      <c r="I10967">
        <v>0</v>
      </c>
      <c r="J10967">
        <v>0</v>
      </c>
    </row>
    <row r="10968" spans="1:10" x14ac:dyDescent="0.25">
      <c r="A10968" s="42">
        <v>46276</v>
      </c>
      <c r="B10968">
        <v>15</v>
      </c>
      <c r="C10968" t="s">
        <v>958</v>
      </c>
      <c r="D10968" t="s">
        <v>963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</row>
    <row r="10969" spans="1:10" x14ac:dyDescent="0.25">
      <c r="A10969" s="42">
        <v>46276</v>
      </c>
      <c r="B10969">
        <v>15</v>
      </c>
      <c r="C10969" t="s">
        <v>964</v>
      </c>
      <c r="D10969" t="s">
        <v>973</v>
      </c>
      <c r="E10969">
        <v>265</v>
      </c>
      <c r="F10969">
        <v>0</v>
      </c>
      <c r="G10969">
        <v>0</v>
      </c>
      <c r="H10969">
        <v>0</v>
      </c>
      <c r="I10969">
        <v>0</v>
      </c>
      <c r="J10969">
        <v>0</v>
      </c>
    </row>
    <row r="10970" spans="1:10" x14ac:dyDescent="0.25">
      <c r="A10970" s="42">
        <v>46273</v>
      </c>
      <c r="B10970">
        <v>16</v>
      </c>
      <c r="C10970" t="s">
        <v>972</v>
      </c>
      <c r="D10970" t="s">
        <v>965</v>
      </c>
      <c r="E10970">
        <v>5</v>
      </c>
      <c r="F10970">
        <v>0</v>
      </c>
      <c r="G10970">
        <v>0</v>
      </c>
      <c r="H10970">
        <v>0</v>
      </c>
      <c r="I10970">
        <v>0</v>
      </c>
      <c r="J10970">
        <v>0</v>
      </c>
    </row>
    <row r="10971" spans="1:10" x14ac:dyDescent="0.25">
      <c r="A10971" s="42">
        <v>46273</v>
      </c>
      <c r="B10971">
        <v>9</v>
      </c>
      <c r="C10971" t="s">
        <v>986</v>
      </c>
      <c r="D10971" t="s">
        <v>976</v>
      </c>
      <c r="E10971">
        <v>891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 x14ac:dyDescent="0.25">
      <c r="A10972" s="42">
        <v>46268</v>
      </c>
      <c r="B10972">
        <v>10</v>
      </c>
      <c r="C10972" t="s">
        <v>1015</v>
      </c>
      <c r="D10972" t="s">
        <v>967</v>
      </c>
      <c r="E10972">
        <v>11</v>
      </c>
      <c r="F10972">
        <v>0</v>
      </c>
      <c r="G10972">
        <v>0</v>
      </c>
      <c r="H10972">
        <v>0</v>
      </c>
      <c r="I10972">
        <v>0</v>
      </c>
      <c r="J10972">
        <v>0</v>
      </c>
    </row>
    <row r="10973" spans="1:10" x14ac:dyDescent="0.25">
      <c r="A10973" s="42">
        <v>46269</v>
      </c>
      <c r="B10973">
        <v>15</v>
      </c>
      <c r="C10973" t="s">
        <v>964</v>
      </c>
      <c r="D10973" t="s">
        <v>961</v>
      </c>
      <c r="E10973">
        <v>2</v>
      </c>
      <c r="F10973">
        <v>0</v>
      </c>
      <c r="G10973">
        <v>0</v>
      </c>
      <c r="H10973">
        <v>0</v>
      </c>
      <c r="I10973">
        <v>0</v>
      </c>
      <c r="J10973">
        <v>0</v>
      </c>
    </row>
    <row r="10974" spans="1:10" x14ac:dyDescent="0.25">
      <c r="A10974" s="42">
        <v>46273</v>
      </c>
      <c r="B10974">
        <v>12</v>
      </c>
      <c r="C10974" t="s">
        <v>972</v>
      </c>
      <c r="D10974" t="s">
        <v>970</v>
      </c>
      <c r="E10974">
        <v>10</v>
      </c>
      <c r="F10974">
        <v>0</v>
      </c>
      <c r="G10974">
        <v>0</v>
      </c>
      <c r="H10974">
        <v>0</v>
      </c>
      <c r="I10974">
        <v>0</v>
      </c>
      <c r="J10974">
        <v>0</v>
      </c>
    </row>
    <row r="10975" spans="1:10" x14ac:dyDescent="0.25">
      <c r="A10975" s="42">
        <v>46268</v>
      </c>
      <c r="B10975">
        <v>9</v>
      </c>
      <c r="C10975" t="s">
        <v>966</v>
      </c>
      <c r="D10975" t="s">
        <v>3</v>
      </c>
      <c r="E10975">
        <v>23</v>
      </c>
      <c r="F10975">
        <v>23</v>
      </c>
      <c r="G10975">
        <v>18</v>
      </c>
      <c r="H10975">
        <v>2</v>
      </c>
      <c r="I10975">
        <v>0</v>
      </c>
      <c r="J10975">
        <v>0</v>
      </c>
    </row>
    <row r="10976" spans="1:10" x14ac:dyDescent="0.25">
      <c r="A10976" s="42">
        <v>46269</v>
      </c>
      <c r="B10976">
        <v>8</v>
      </c>
      <c r="C10976" t="s">
        <v>962</v>
      </c>
      <c r="D10976" t="s">
        <v>982</v>
      </c>
      <c r="E10976">
        <v>54</v>
      </c>
      <c r="F10976">
        <v>0</v>
      </c>
      <c r="G10976">
        <v>0</v>
      </c>
      <c r="H10976">
        <v>0</v>
      </c>
      <c r="I10976">
        <v>0</v>
      </c>
      <c r="J10976">
        <v>0</v>
      </c>
    </row>
    <row r="10977" spans="1:10" x14ac:dyDescent="0.25">
      <c r="A10977" s="42">
        <v>46273</v>
      </c>
      <c r="B10977">
        <v>14</v>
      </c>
      <c r="C10977" t="s">
        <v>1098</v>
      </c>
      <c r="D10977" t="s">
        <v>982</v>
      </c>
      <c r="E10977">
        <v>23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 x14ac:dyDescent="0.25">
      <c r="A10978" s="42">
        <v>46274</v>
      </c>
      <c r="B10978">
        <v>12</v>
      </c>
      <c r="C10978" t="s">
        <v>968</v>
      </c>
      <c r="D10978" t="s">
        <v>3</v>
      </c>
      <c r="E10978">
        <v>24</v>
      </c>
      <c r="F10978">
        <v>24</v>
      </c>
      <c r="G10978">
        <v>20</v>
      </c>
      <c r="H10978">
        <v>0</v>
      </c>
      <c r="I10978">
        <v>0</v>
      </c>
      <c r="J10978">
        <v>0</v>
      </c>
    </row>
    <row r="10979" spans="1:10" x14ac:dyDescent="0.25">
      <c r="A10979" s="42">
        <v>46274</v>
      </c>
      <c r="B10979">
        <v>9</v>
      </c>
      <c r="C10979" t="s">
        <v>972</v>
      </c>
      <c r="D10979" t="s">
        <v>969</v>
      </c>
      <c r="E10979">
        <v>1</v>
      </c>
      <c r="F10979">
        <v>1</v>
      </c>
      <c r="G10979">
        <v>0</v>
      </c>
      <c r="H10979">
        <v>0</v>
      </c>
      <c r="I10979">
        <v>0</v>
      </c>
      <c r="J10979">
        <v>0</v>
      </c>
    </row>
    <row r="10980" spans="1:10" x14ac:dyDescent="0.25">
      <c r="A10980" s="42">
        <v>46268</v>
      </c>
      <c r="B10980">
        <v>8</v>
      </c>
      <c r="C10980" t="s">
        <v>962</v>
      </c>
      <c r="D10980" t="s">
        <v>976</v>
      </c>
      <c r="E10980">
        <v>136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 x14ac:dyDescent="0.25">
      <c r="A10981" s="42">
        <v>46267</v>
      </c>
      <c r="B10981">
        <v>16</v>
      </c>
      <c r="C10981" t="s">
        <v>1098</v>
      </c>
      <c r="D10981" t="s">
        <v>975</v>
      </c>
      <c r="E10981">
        <v>1</v>
      </c>
      <c r="F10981">
        <v>0</v>
      </c>
      <c r="G10981">
        <v>0</v>
      </c>
      <c r="H10981">
        <v>0</v>
      </c>
      <c r="I10981">
        <v>0</v>
      </c>
      <c r="J10981">
        <v>0</v>
      </c>
    </row>
    <row r="10982" spans="1:10" x14ac:dyDescent="0.25">
      <c r="A10982" s="42">
        <v>46266</v>
      </c>
      <c r="B10982">
        <v>13</v>
      </c>
      <c r="C10982" t="s">
        <v>1085</v>
      </c>
      <c r="D10982" t="s">
        <v>965</v>
      </c>
      <c r="E10982">
        <v>1</v>
      </c>
      <c r="F10982">
        <v>0</v>
      </c>
      <c r="G10982">
        <v>0</v>
      </c>
      <c r="H10982">
        <v>0</v>
      </c>
      <c r="I10982">
        <v>0</v>
      </c>
      <c r="J10982">
        <v>0</v>
      </c>
    </row>
    <row r="10983" spans="1:10" x14ac:dyDescent="0.25">
      <c r="A10983" s="42">
        <v>46275</v>
      </c>
      <c r="B10983">
        <v>15</v>
      </c>
      <c r="C10983" t="s">
        <v>972</v>
      </c>
      <c r="D10983" t="s">
        <v>967</v>
      </c>
      <c r="E10983">
        <v>12</v>
      </c>
      <c r="F10983">
        <v>0</v>
      </c>
      <c r="G10983">
        <v>0</v>
      </c>
      <c r="H10983">
        <v>0</v>
      </c>
      <c r="I10983">
        <v>0</v>
      </c>
      <c r="J10983">
        <v>0</v>
      </c>
    </row>
    <row r="10984" spans="1:10" x14ac:dyDescent="0.25">
      <c r="A10984" s="42">
        <v>46275</v>
      </c>
      <c r="B10984">
        <v>13</v>
      </c>
      <c r="C10984" t="s">
        <v>978</v>
      </c>
      <c r="D10984" t="s">
        <v>971</v>
      </c>
      <c r="E10984">
        <v>5</v>
      </c>
      <c r="F10984">
        <v>0</v>
      </c>
      <c r="G10984">
        <v>0</v>
      </c>
      <c r="H10984">
        <v>0</v>
      </c>
      <c r="I10984">
        <v>0</v>
      </c>
      <c r="J10984">
        <v>0</v>
      </c>
    </row>
    <row r="10985" spans="1:10" x14ac:dyDescent="0.25">
      <c r="A10985" s="42">
        <v>46275</v>
      </c>
      <c r="B10985">
        <v>14</v>
      </c>
      <c r="C10985" t="s">
        <v>972</v>
      </c>
      <c r="D10985" t="s">
        <v>967</v>
      </c>
      <c r="E10985">
        <v>49</v>
      </c>
      <c r="F10985">
        <v>0</v>
      </c>
      <c r="G10985">
        <v>0</v>
      </c>
      <c r="H10985">
        <v>0</v>
      </c>
      <c r="I10985">
        <v>0</v>
      </c>
      <c r="J10985">
        <v>0</v>
      </c>
    </row>
    <row r="10986" spans="1:10" x14ac:dyDescent="0.25">
      <c r="A10986" s="42">
        <v>46276</v>
      </c>
      <c r="B10986">
        <v>15</v>
      </c>
      <c r="C10986" t="s">
        <v>958</v>
      </c>
      <c r="D10986" t="s">
        <v>973</v>
      </c>
      <c r="E10986">
        <v>435</v>
      </c>
      <c r="F10986">
        <v>0</v>
      </c>
      <c r="G10986">
        <v>0</v>
      </c>
      <c r="H10986">
        <v>0</v>
      </c>
      <c r="I10986">
        <v>0</v>
      </c>
      <c r="J10986">
        <v>0</v>
      </c>
    </row>
    <row r="10987" spans="1:10" x14ac:dyDescent="0.25">
      <c r="A10987" s="42">
        <v>46266</v>
      </c>
      <c r="B10987">
        <v>10</v>
      </c>
      <c r="C10987" t="s">
        <v>1001</v>
      </c>
      <c r="D10987" t="s">
        <v>976</v>
      </c>
      <c r="E10987">
        <v>101</v>
      </c>
      <c r="F10987">
        <v>0</v>
      </c>
      <c r="G10987">
        <v>0</v>
      </c>
      <c r="H10987">
        <v>0</v>
      </c>
      <c r="I10987">
        <v>0</v>
      </c>
      <c r="J10987">
        <v>0</v>
      </c>
    </row>
    <row r="10988" spans="1:10" x14ac:dyDescent="0.25">
      <c r="A10988" s="42">
        <v>46274</v>
      </c>
      <c r="B10988">
        <v>15</v>
      </c>
      <c r="C10988" t="s">
        <v>966</v>
      </c>
      <c r="D10988" t="s">
        <v>967</v>
      </c>
      <c r="E10988">
        <v>460</v>
      </c>
      <c r="F10988">
        <v>0</v>
      </c>
      <c r="G10988">
        <v>0</v>
      </c>
      <c r="H10988">
        <v>0</v>
      </c>
      <c r="I10988">
        <v>0</v>
      </c>
      <c r="J10988">
        <v>0</v>
      </c>
    </row>
    <row r="10989" spans="1:10" x14ac:dyDescent="0.25">
      <c r="A10989" s="42">
        <v>46275</v>
      </c>
      <c r="B10989">
        <v>13</v>
      </c>
      <c r="C10989" t="s">
        <v>1098</v>
      </c>
      <c r="D10989" t="s">
        <v>976</v>
      </c>
      <c r="E10989">
        <v>192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25">
      <c r="A10990" s="42">
        <v>46273</v>
      </c>
      <c r="B10990">
        <v>14</v>
      </c>
      <c r="C10990" t="s">
        <v>966</v>
      </c>
      <c r="D10990" t="s">
        <v>965</v>
      </c>
      <c r="E10990">
        <v>110</v>
      </c>
      <c r="F10990">
        <v>0</v>
      </c>
      <c r="G10990">
        <v>0</v>
      </c>
      <c r="H10990">
        <v>0</v>
      </c>
      <c r="I10990">
        <v>0</v>
      </c>
      <c r="J10990">
        <v>0</v>
      </c>
    </row>
    <row r="10991" spans="1:10" x14ac:dyDescent="0.25">
      <c r="A10991" s="42">
        <v>46273</v>
      </c>
      <c r="B10991">
        <v>17</v>
      </c>
      <c r="C10991" t="s">
        <v>986</v>
      </c>
      <c r="D10991" t="s">
        <v>982</v>
      </c>
      <c r="E10991">
        <v>1</v>
      </c>
      <c r="F10991">
        <v>0</v>
      </c>
      <c r="G10991">
        <v>0</v>
      </c>
      <c r="H10991">
        <v>0</v>
      </c>
      <c r="I10991">
        <v>0</v>
      </c>
      <c r="J10991">
        <v>0</v>
      </c>
    </row>
    <row r="10992" spans="1:10" x14ac:dyDescent="0.25">
      <c r="A10992" s="42">
        <v>46273</v>
      </c>
      <c r="B10992">
        <v>14</v>
      </c>
      <c r="C10992" t="s">
        <v>966</v>
      </c>
      <c r="D10992" t="s">
        <v>981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</row>
    <row r="10993" spans="1:10" x14ac:dyDescent="0.25">
      <c r="A10993" s="42">
        <v>46274</v>
      </c>
      <c r="B10993">
        <v>8</v>
      </c>
      <c r="C10993" t="s">
        <v>962</v>
      </c>
      <c r="D10993" t="s">
        <v>970</v>
      </c>
      <c r="E10993">
        <v>1</v>
      </c>
      <c r="F10993">
        <v>0</v>
      </c>
      <c r="G10993">
        <v>0</v>
      </c>
      <c r="H10993">
        <v>0</v>
      </c>
      <c r="I10993">
        <v>0</v>
      </c>
      <c r="J10993">
        <v>0</v>
      </c>
    </row>
    <row r="10994" spans="1:10" x14ac:dyDescent="0.25">
      <c r="A10994" s="42">
        <v>46275</v>
      </c>
      <c r="B10994">
        <v>12</v>
      </c>
      <c r="C10994" t="s">
        <v>972</v>
      </c>
      <c r="D10994" t="s">
        <v>970</v>
      </c>
      <c r="E10994">
        <v>2</v>
      </c>
      <c r="F10994">
        <v>0</v>
      </c>
      <c r="G10994">
        <v>0</v>
      </c>
      <c r="H10994">
        <v>0</v>
      </c>
      <c r="I10994">
        <v>0</v>
      </c>
      <c r="J10994">
        <v>0</v>
      </c>
    </row>
    <row r="10995" spans="1:10" x14ac:dyDescent="0.25">
      <c r="A10995" s="42">
        <v>46267</v>
      </c>
      <c r="B10995">
        <v>8</v>
      </c>
      <c r="C10995" t="s">
        <v>1085</v>
      </c>
      <c r="D10995" t="s">
        <v>982</v>
      </c>
      <c r="E10995">
        <v>16</v>
      </c>
      <c r="F10995">
        <v>0</v>
      </c>
      <c r="G10995">
        <v>0</v>
      </c>
      <c r="H10995">
        <v>0</v>
      </c>
      <c r="I10995">
        <v>0</v>
      </c>
      <c r="J10995">
        <v>0</v>
      </c>
    </row>
    <row r="10996" spans="1:10" x14ac:dyDescent="0.25">
      <c r="A10996" s="42">
        <v>46268</v>
      </c>
      <c r="B10996">
        <v>10</v>
      </c>
      <c r="C10996" t="s">
        <v>958</v>
      </c>
      <c r="D10996" t="s">
        <v>959</v>
      </c>
      <c r="E10996">
        <v>63</v>
      </c>
      <c r="F10996">
        <v>0</v>
      </c>
      <c r="G10996">
        <v>0</v>
      </c>
      <c r="H10996">
        <v>0</v>
      </c>
      <c r="I10996">
        <v>0</v>
      </c>
      <c r="J10996">
        <v>0</v>
      </c>
    </row>
    <row r="10997" spans="1:10" x14ac:dyDescent="0.25">
      <c r="A10997" s="42">
        <v>46276</v>
      </c>
      <c r="B10997">
        <v>9</v>
      </c>
      <c r="C10997" t="s">
        <v>1015</v>
      </c>
      <c r="D10997" t="s">
        <v>981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 x14ac:dyDescent="0.25">
      <c r="A10998" s="42">
        <v>46273</v>
      </c>
      <c r="B10998">
        <v>15</v>
      </c>
      <c r="C10998" t="s">
        <v>966</v>
      </c>
      <c r="D10998" t="s">
        <v>971</v>
      </c>
      <c r="E10998">
        <v>24</v>
      </c>
      <c r="F10998">
        <v>0</v>
      </c>
      <c r="G10998">
        <v>0</v>
      </c>
      <c r="H10998">
        <v>0</v>
      </c>
      <c r="I10998">
        <v>0</v>
      </c>
      <c r="J10998">
        <v>0</v>
      </c>
    </row>
    <row r="10999" spans="1:10" x14ac:dyDescent="0.25">
      <c r="A10999" s="42">
        <v>46267</v>
      </c>
      <c r="B10999">
        <v>14</v>
      </c>
      <c r="C10999" t="s">
        <v>1001</v>
      </c>
      <c r="D10999" t="s">
        <v>977</v>
      </c>
      <c r="E10999">
        <v>2</v>
      </c>
      <c r="F10999">
        <v>0</v>
      </c>
      <c r="G10999">
        <v>0</v>
      </c>
      <c r="H10999">
        <v>0</v>
      </c>
      <c r="I10999">
        <v>0</v>
      </c>
      <c r="J10999">
        <v>0</v>
      </c>
    </row>
    <row r="11000" spans="1:10" x14ac:dyDescent="0.25">
      <c r="A11000" s="42">
        <v>46275</v>
      </c>
      <c r="B11000">
        <v>16</v>
      </c>
      <c r="C11000" t="s">
        <v>966</v>
      </c>
      <c r="D11000" t="s">
        <v>965</v>
      </c>
      <c r="E11000">
        <v>52</v>
      </c>
      <c r="F11000">
        <v>0</v>
      </c>
      <c r="G11000">
        <v>0</v>
      </c>
      <c r="H11000">
        <v>0</v>
      </c>
      <c r="I11000">
        <v>0</v>
      </c>
      <c r="J11000">
        <v>0</v>
      </c>
    </row>
    <row r="11001" spans="1:10" x14ac:dyDescent="0.25">
      <c r="A11001" s="42">
        <v>46266</v>
      </c>
      <c r="B11001">
        <v>16</v>
      </c>
      <c r="C11001" t="s">
        <v>962</v>
      </c>
      <c r="D11001" t="s">
        <v>640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</row>
    <row r="11002" spans="1:10" x14ac:dyDescent="0.25">
      <c r="A11002" s="42">
        <v>46275</v>
      </c>
      <c r="B11002">
        <v>14</v>
      </c>
      <c r="C11002" t="s">
        <v>960</v>
      </c>
      <c r="D11002" t="s">
        <v>3</v>
      </c>
      <c r="E11002">
        <v>19</v>
      </c>
      <c r="F11002">
        <v>19</v>
      </c>
      <c r="G11002">
        <v>16</v>
      </c>
      <c r="H11002">
        <v>0</v>
      </c>
      <c r="I11002">
        <v>0</v>
      </c>
      <c r="J11002">
        <v>0</v>
      </c>
    </row>
    <row r="11003" spans="1:10" x14ac:dyDescent="0.25">
      <c r="A11003" s="42">
        <v>46267</v>
      </c>
      <c r="B11003">
        <v>9</v>
      </c>
      <c r="C11003" t="s">
        <v>1098</v>
      </c>
      <c r="D11003" t="s">
        <v>959</v>
      </c>
      <c r="E11003">
        <v>31</v>
      </c>
      <c r="F11003">
        <v>0</v>
      </c>
      <c r="G11003">
        <v>0</v>
      </c>
      <c r="H11003">
        <v>0</v>
      </c>
      <c r="I11003">
        <v>0</v>
      </c>
      <c r="J11003">
        <v>0</v>
      </c>
    </row>
    <row r="11004" spans="1:10" x14ac:dyDescent="0.25">
      <c r="A11004" s="42">
        <v>46273</v>
      </c>
      <c r="B11004">
        <v>13</v>
      </c>
      <c r="C11004" t="s">
        <v>962</v>
      </c>
      <c r="D11004" t="s">
        <v>980</v>
      </c>
      <c r="E11004">
        <v>8</v>
      </c>
      <c r="F11004">
        <v>0</v>
      </c>
      <c r="G11004">
        <v>0</v>
      </c>
      <c r="H11004">
        <v>0</v>
      </c>
      <c r="I11004">
        <v>0</v>
      </c>
      <c r="J11004">
        <v>0</v>
      </c>
    </row>
    <row r="11005" spans="1:10" x14ac:dyDescent="0.25">
      <c r="A11005" s="42">
        <v>46273</v>
      </c>
      <c r="B11005">
        <v>12</v>
      </c>
      <c r="C11005" t="s">
        <v>960</v>
      </c>
      <c r="D11005" t="s">
        <v>640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</row>
    <row r="11006" spans="1:10" x14ac:dyDescent="0.25">
      <c r="A11006" s="42">
        <v>46268</v>
      </c>
      <c r="B11006">
        <v>11</v>
      </c>
      <c r="C11006" t="s">
        <v>998</v>
      </c>
      <c r="D11006" t="s">
        <v>959</v>
      </c>
      <c r="E11006">
        <v>28</v>
      </c>
      <c r="F11006">
        <v>0</v>
      </c>
      <c r="G11006">
        <v>0</v>
      </c>
      <c r="H11006">
        <v>0</v>
      </c>
      <c r="I11006">
        <v>0</v>
      </c>
      <c r="J11006">
        <v>0</v>
      </c>
    </row>
    <row r="11007" spans="1:10" x14ac:dyDescent="0.25">
      <c r="A11007" s="42">
        <v>46275</v>
      </c>
      <c r="B11007">
        <v>8</v>
      </c>
      <c r="C11007" t="s">
        <v>958</v>
      </c>
      <c r="D11007" t="s">
        <v>973</v>
      </c>
      <c r="E11007">
        <v>124</v>
      </c>
      <c r="F11007">
        <v>0</v>
      </c>
      <c r="G11007">
        <v>0</v>
      </c>
      <c r="H11007">
        <v>0</v>
      </c>
      <c r="I11007">
        <v>0</v>
      </c>
      <c r="J11007">
        <v>0</v>
      </c>
    </row>
    <row r="11008" spans="1:10" x14ac:dyDescent="0.25">
      <c r="A11008" s="42">
        <v>46276</v>
      </c>
      <c r="B11008">
        <v>10</v>
      </c>
      <c r="C11008" t="s">
        <v>1000</v>
      </c>
      <c r="D11008" t="s">
        <v>976</v>
      </c>
      <c r="E11008">
        <v>905</v>
      </c>
      <c r="F11008">
        <v>0</v>
      </c>
      <c r="G11008">
        <v>0</v>
      </c>
      <c r="H11008">
        <v>0</v>
      </c>
      <c r="I11008">
        <v>0</v>
      </c>
      <c r="J11008">
        <v>0</v>
      </c>
    </row>
    <row r="11009" spans="1:10" x14ac:dyDescent="0.25">
      <c r="A11009" s="42">
        <v>46273</v>
      </c>
      <c r="B11009">
        <v>10</v>
      </c>
      <c r="C11009" t="s">
        <v>1098</v>
      </c>
      <c r="D11009" t="s">
        <v>963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</row>
    <row r="11010" spans="1:10" x14ac:dyDescent="0.25">
      <c r="A11010" s="42">
        <v>46268</v>
      </c>
      <c r="B11010">
        <v>10</v>
      </c>
      <c r="C11010" t="s">
        <v>1015</v>
      </c>
      <c r="D11010" t="s">
        <v>959</v>
      </c>
      <c r="E11010">
        <v>16</v>
      </c>
      <c r="F11010">
        <v>0</v>
      </c>
      <c r="G11010">
        <v>0</v>
      </c>
      <c r="H11010">
        <v>0</v>
      </c>
      <c r="I11010">
        <v>0</v>
      </c>
      <c r="J11010">
        <v>0</v>
      </c>
    </row>
    <row r="11011" spans="1:10" x14ac:dyDescent="0.25">
      <c r="A11011" s="42">
        <v>46269</v>
      </c>
      <c r="B11011">
        <v>14</v>
      </c>
      <c r="C11011" t="s">
        <v>966</v>
      </c>
      <c r="D11011" t="s">
        <v>967</v>
      </c>
      <c r="E11011">
        <v>447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 x14ac:dyDescent="0.25">
      <c r="A11012" s="42">
        <v>46276</v>
      </c>
      <c r="B11012">
        <v>11</v>
      </c>
      <c r="C11012" t="s">
        <v>962</v>
      </c>
      <c r="D11012" t="s">
        <v>640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</row>
    <row r="11013" spans="1:10" x14ac:dyDescent="0.25">
      <c r="A11013" s="42">
        <v>46274</v>
      </c>
      <c r="B11013">
        <v>9</v>
      </c>
      <c r="C11013" t="s">
        <v>986</v>
      </c>
      <c r="D11013" t="s">
        <v>967</v>
      </c>
      <c r="E11013">
        <v>230</v>
      </c>
      <c r="F11013">
        <v>0</v>
      </c>
      <c r="G11013">
        <v>0</v>
      </c>
      <c r="H11013">
        <v>0</v>
      </c>
      <c r="I11013">
        <v>0</v>
      </c>
      <c r="J11013">
        <v>0</v>
      </c>
    </row>
    <row r="11014" spans="1:10" x14ac:dyDescent="0.25">
      <c r="A11014" s="42">
        <v>46274</v>
      </c>
      <c r="B11014">
        <v>9</v>
      </c>
      <c r="C11014" t="s">
        <v>986</v>
      </c>
      <c r="D11014" t="s">
        <v>963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</row>
    <row r="11015" spans="1:10" x14ac:dyDescent="0.25">
      <c r="A11015" s="42">
        <v>46267</v>
      </c>
      <c r="B11015">
        <v>15</v>
      </c>
      <c r="C11015" t="s">
        <v>1085</v>
      </c>
      <c r="D11015" t="s">
        <v>975</v>
      </c>
      <c r="E11015">
        <v>1</v>
      </c>
      <c r="F11015">
        <v>0</v>
      </c>
      <c r="G11015">
        <v>0</v>
      </c>
      <c r="H11015">
        <v>0</v>
      </c>
      <c r="I11015">
        <v>0</v>
      </c>
      <c r="J11015">
        <v>0</v>
      </c>
    </row>
    <row r="11016" spans="1:10" x14ac:dyDescent="0.25">
      <c r="A11016" s="42">
        <v>46276</v>
      </c>
      <c r="B11016">
        <v>10</v>
      </c>
      <c r="C11016" t="s">
        <v>1015</v>
      </c>
      <c r="D11016" t="s">
        <v>980</v>
      </c>
      <c r="E11016">
        <v>8</v>
      </c>
      <c r="F11016">
        <v>0</v>
      </c>
      <c r="G11016">
        <v>0</v>
      </c>
      <c r="H11016">
        <v>0</v>
      </c>
      <c r="I11016">
        <v>0</v>
      </c>
      <c r="J11016">
        <v>0</v>
      </c>
    </row>
    <row r="11017" spans="1:10" x14ac:dyDescent="0.25">
      <c r="A11017" s="42">
        <v>46268</v>
      </c>
      <c r="B11017">
        <v>10</v>
      </c>
      <c r="C11017" t="s">
        <v>964</v>
      </c>
      <c r="D11017" t="s">
        <v>982</v>
      </c>
      <c r="E11017">
        <v>693</v>
      </c>
      <c r="F11017">
        <v>0</v>
      </c>
      <c r="G11017">
        <v>0</v>
      </c>
      <c r="H11017">
        <v>0</v>
      </c>
      <c r="I11017">
        <v>0</v>
      </c>
      <c r="J11017">
        <v>0</v>
      </c>
    </row>
    <row r="11018" spans="1:10" x14ac:dyDescent="0.25">
      <c r="A11018" s="42">
        <v>46273</v>
      </c>
      <c r="B11018">
        <v>9</v>
      </c>
      <c r="C11018" t="s">
        <v>1000</v>
      </c>
      <c r="D11018" t="s">
        <v>965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0</v>
      </c>
    </row>
    <row r="11019" spans="1:10" x14ac:dyDescent="0.25">
      <c r="A11019" s="42">
        <v>46276</v>
      </c>
      <c r="B11019">
        <v>15</v>
      </c>
      <c r="C11019" t="s">
        <v>1098</v>
      </c>
      <c r="D11019" t="s">
        <v>959</v>
      </c>
      <c r="E11019">
        <v>19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25">
      <c r="A11020" s="42">
        <v>46275</v>
      </c>
      <c r="B11020">
        <v>13</v>
      </c>
      <c r="C11020" t="s">
        <v>1015</v>
      </c>
      <c r="D11020" t="s">
        <v>976</v>
      </c>
      <c r="E11020">
        <v>374</v>
      </c>
      <c r="F11020">
        <v>0</v>
      </c>
      <c r="G11020">
        <v>0</v>
      </c>
      <c r="H11020">
        <v>0</v>
      </c>
      <c r="I11020">
        <v>0</v>
      </c>
      <c r="J11020">
        <v>0</v>
      </c>
    </row>
    <row r="11021" spans="1:10" x14ac:dyDescent="0.25">
      <c r="A11021" s="42">
        <v>46275</v>
      </c>
      <c r="B11021">
        <v>13</v>
      </c>
      <c r="C11021" t="s">
        <v>1015</v>
      </c>
      <c r="D11021" t="s">
        <v>980</v>
      </c>
      <c r="E11021">
        <v>1</v>
      </c>
      <c r="F11021">
        <v>0</v>
      </c>
      <c r="G11021">
        <v>0</v>
      </c>
      <c r="H11021">
        <v>0</v>
      </c>
      <c r="I11021">
        <v>0</v>
      </c>
      <c r="J11021">
        <v>0</v>
      </c>
    </row>
    <row r="11022" spans="1:10" x14ac:dyDescent="0.25">
      <c r="A11022" s="42">
        <v>46275</v>
      </c>
      <c r="B11022">
        <v>16</v>
      </c>
      <c r="C11022" t="s">
        <v>962</v>
      </c>
      <c r="D11022" t="s">
        <v>967</v>
      </c>
      <c r="E11022">
        <v>239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 x14ac:dyDescent="0.25">
      <c r="A11023" s="42">
        <v>46269</v>
      </c>
      <c r="B11023">
        <v>8</v>
      </c>
      <c r="C11023" t="s">
        <v>964</v>
      </c>
      <c r="D11023" t="s">
        <v>981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</row>
    <row r="11024" spans="1:10" x14ac:dyDescent="0.25">
      <c r="A11024" s="42">
        <v>46276</v>
      </c>
      <c r="B11024">
        <v>15</v>
      </c>
      <c r="C11024" t="s">
        <v>964</v>
      </c>
      <c r="D11024" t="s">
        <v>970</v>
      </c>
      <c r="E11024">
        <v>29</v>
      </c>
      <c r="F11024">
        <v>0</v>
      </c>
      <c r="G11024">
        <v>0</v>
      </c>
      <c r="H11024">
        <v>0</v>
      </c>
      <c r="I11024">
        <v>0</v>
      </c>
      <c r="J11024">
        <v>0</v>
      </c>
    </row>
    <row r="11025" spans="1:10" x14ac:dyDescent="0.25">
      <c r="A11025" s="42">
        <v>46268</v>
      </c>
      <c r="B11025">
        <v>15</v>
      </c>
      <c r="C11025" t="s">
        <v>968</v>
      </c>
      <c r="D11025" t="s">
        <v>963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 x14ac:dyDescent="0.25">
      <c r="A11026" s="42">
        <v>46267</v>
      </c>
      <c r="B11026">
        <v>13</v>
      </c>
      <c r="C11026" t="s">
        <v>986</v>
      </c>
      <c r="D11026" t="s">
        <v>640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 x14ac:dyDescent="0.25">
      <c r="A11027" s="42">
        <v>46276</v>
      </c>
      <c r="B11027">
        <v>14</v>
      </c>
      <c r="C11027" t="s">
        <v>978</v>
      </c>
      <c r="D11027" t="s">
        <v>963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</row>
    <row r="11028" spans="1:10" x14ac:dyDescent="0.25">
      <c r="A11028" s="42">
        <v>46274</v>
      </c>
      <c r="B11028">
        <v>12</v>
      </c>
      <c r="C11028" t="s">
        <v>986</v>
      </c>
      <c r="D11028" t="s">
        <v>980</v>
      </c>
      <c r="E11028">
        <v>3</v>
      </c>
      <c r="F11028">
        <v>0</v>
      </c>
      <c r="G11028">
        <v>0</v>
      </c>
      <c r="H11028">
        <v>0</v>
      </c>
      <c r="I11028">
        <v>0</v>
      </c>
      <c r="J11028">
        <v>0</v>
      </c>
    </row>
    <row r="11029" spans="1:10" x14ac:dyDescent="0.25">
      <c r="A11029" s="42">
        <v>46268</v>
      </c>
      <c r="B11029">
        <v>9</v>
      </c>
      <c r="C11029" t="s">
        <v>966</v>
      </c>
      <c r="D11029" t="s">
        <v>976</v>
      </c>
      <c r="E11029">
        <v>717</v>
      </c>
      <c r="F11029">
        <v>0</v>
      </c>
      <c r="G11029">
        <v>0</v>
      </c>
      <c r="H11029">
        <v>0</v>
      </c>
      <c r="I11029">
        <v>0</v>
      </c>
      <c r="J11029">
        <v>0</v>
      </c>
    </row>
    <row r="11030" spans="1:10" x14ac:dyDescent="0.25">
      <c r="A11030" s="42">
        <v>46266</v>
      </c>
      <c r="B11030">
        <v>12</v>
      </c>
      <c r="C11030" t="s">
        <v>964</v>
      </c>
      <c r="D11030" t="s">
        <v>961</v>
      </c>
      <c r="E11030">
        <v>1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 x14ac:dyDescent="0.25">
      <c r="A11031" s="42">
        <v>46275</v>
      </c>
      <c r="B11031">
        <v>10</v>
      </c>
      <c r="C11031" t="s">
        <v>1015</v>
      </c>
      <c r="D11031" t="s">
        <v>967</v>
      </c>
      <c r="E11031">
        <v>676</v>
      </c>
      <c r="F11031">
        <v>0</v>
      </c>
      <c r="G11031">
        <v>0</v>
      </c>
      <c r="H11031">
        <v>0</v>
      </c>
      <c r="I11031">
        <v>0</v>
      </c>
      <c r="J11031">
        <v>0</v>
      </c>
    </row>
    <row r="11032" spans="1:10" x14ac:dyDescent="0.25">
      <c r="A11032" s="42">
        <v>46269</v>
      </c>
      <c r="B11032">
        <v>12</v>
      </c>
      <c r="C11032" t="s">
        <v>972</v>
      </c>
      <c r="D11032" t="s">
        <v>982</v>
      </c>
      <c r="E11032">
        <v>61</v>
      </c>
      <c r="F11032">
        <v>0</v>
      </c>
      <c r="G11032">
        <v>0</v>
      </c>
      <c r="H11032">
        <v>0</v>
      </c>
      <c r="I11032">
        <v>0</v>
      </c>
      <c r="J11032">
        <v>0</v>
      </c>
    </row>
    <row r="11033" spans="1:10" x14ac:dyDescent="0.25">
      <c r="A11033" s="42">
        <v>46273</v>
      </c>
      <c r="B11033">
        <v>15</v>
      </c>
      <c r="C11033" t="s">
        <v>964</v>
      </c>
      <c r="D11033" t="s">
        <v>979</v>
      </c>
      <c r="E11033">
        <v>14</v>
      </c>
      <c r="F11033">
        <v>0</v>
      </c>
      <c r="G11033">
        <v>0</v>
      </c>
      <c r="H11033">
        <v>0</v>
      </c>
      <c r="I11033">
        <v>0</v>
      </c>
      <c r="J11033">
        <v>0</v>
      </c>
    </row>
    <row r="11034" spans="1:10" x14ac:dyDescent="0.25">
      <c r="A11034" s="42">
        <v>46268</v>
      </c>
      <c r="B11034">
        <v>11</v>
      </c>
      <c r="C11034" t="s">
        <v>972</v>
      </c>
      <c r="D11034" t="s">
        <v>979</v>
      </c>
      <c r="E11034">
        <v>11</v>
      </c>
      <c r="F11034">
        <v>0</v>
      </c>
      <c r="G11034">
        <v>0</v>
      </c>
      <c r="H11034">
        <v>0</v>
      </c>
      <c r="I11034">
        <v>0</v>
      </c>
      <c r="J11034">
        <v>0</v>
      </c>
    </row>
    <row r="11035" spans="1:10" x14ac:dyDescent="0.25">
      <c r="A11035" s="42">
        <v>46269</v>
      </c>
      <c r="B11035">
        <v>14</v>
      </c>
      <c r="C11035" t="s">
        <v>958</v>
      </c>
      <c r="D11035" t="s">
        <v>970</v>
      </c>
      <c r="E11035">
        <v>21</v>
      </c>
      <c r="F11035">
        <v>0</v>
      </c>
      <c r="G11035">
        <v>0</v>
      </c>
      <c r="H11035">
        <v>0</v>
      </c>
      <c r="I11035">
        <v>0</v>
      </c>
      <c r="J11035">
        <v>0</v>
      </c>
    </row>
    <row r="11036" spans="1:10" x14ac:dyDescent="0.25">
      <c r="A11036" s="42">
        <v>46268</v>
      </c>
      <c r="B11036">
        <v>14</v>
      </c>
      <c r="C11036" t="s">
        <v>968</v>
      </c>
      <c r="D11036" t="s">
        <v>959</v>
      </c>
      <c r="E11036">
        <v>121</v>
      </c>
      <c r="F11036">
        <v>0</v>
      </c>
      <c r="G11036">
        <v>0</v>
      </c>
      <c r="H11036">
        <v>0</v>
      </c>
      <c r="I11036">
        <v>0</v>
      </c>
      <c r="J11036">
        <v>0</v>
      </c>
    </row>
    <row r="11037" spans="1:10" x14ac:dyDescent="0.25">
      <c r="A11037" s="42">
        <v>46273</v>
      </c>
      <c r="B11037">
        <v>8</v>
      </c>
      <c r="C11037" t="s">
        <v>966</v>
      </c>
      <c r="D11037" t="s">
        <v>976</v>
      </c>
      <c r="E11037">
        <v>62</v>
      </c>
      <c r="F11037">
        <v>0</v>
      </c>
      <c r="G11037">
        <v>0</v>
      </c>
      <c r="H11037">
        <v>0</v>
      </c>
      <c r="I11037">
        <v>0</v>
      </c>
      <c r="J11037">
        <v>0</v>
      </c>
    </row>
    <row r="11038" spans="1:10" x14ac:dyDescent="0.25">
      <c r="A11038" s="42">
        <v>46269</v>
      </c>
      <c r="B11038">
        <v>16</v>
      </c>
      <c r="C11038" t="s">
        <v>962</v>
      </c>
      <c r="D11038" t="s">
        <v>963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</row>
    <row r="11039" spans="1:10" x14ac:dyDescent="0.25">
      <c r="A11039" s="42">
        <v>46266</v>
      </c>
      <c r="B11039">
        <v>8</v>
      </c>
      <c r="C11039" t="s">
        <v>962</v>
      </c>
      <c r="D11039" t="s">
        <v>959</v>
      </c>
      <c r="E11039">
        <v>17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 x14ac:dyDescent="0.25">
      <c r="A11040" s="42">
        <v>46274</v>
      </c>
      <c r="B11040">
        <v>15</v>
      </c>
      <c r="C11040" t="s">
        <v>986</v>
      </c>
      <c r="D11040" t="s">
        <v>977</v>
      </c>
      <c r="E11040">
        <v>2</v>
      </c>
      <c r="F11040">
        <v>0</v>
      </c>
      <c r="G11040">
        <v>0</v>
      </c>
      <c r="H11040">
        <v>0</v>
      </c>
      <c r="I11040">
        <v>0</v>
      </c>
      <c r="J11040">
        <v>0</v>
      </c>
    </row>
    <row r="11041" spans="1:10" x14ac:dyDescent="0.25">
      <c r="A11041" s="42">
        <v>46268</v>
      </c>
      <c r="B11041">
        <v>11</v>
      </c>
      <c r="C11041" t="s">
        <v>1098</v>
      </c>
      <c r="D11041" t="s">
        <v>965</v>
      </c>
      <c r="E11041">
        <v>14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 x14ac:dyDescent="0.25">
      <c r="A11042" s="42">
        <v>46269</v>
      </c>
      <c r="B11042">
        <v>11</v>
      </c>
      <c r="C11042" t="s">
        <v>958</v>
      </c>
      <c r="D11042" t="s">
        <v>982</v>
      </c>
      <c r="E11042">
        <v>513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 x14ac:dyDescent="0.25">
      <c r="A11043" s="42">
        <v>46268</v>
      </c>
      <c r="B11043">
        <v>9</v>
      </c>
      <c r="C11043" t="s">
        <v>1000</v>
      </c>
      <c r="D11043" t="s">
        <v>982</v>
      </c>
      <c r="E11043">
        <v>4</v>
      </c>
      <c r="F11043">
        <v>0</v>
      </c>
      <c r="G11043">
        <v>0</v>
      </c>
      <c r="H11043">
        <v>0</v>
      </c>
      <c r="I11043">
        <v>0</v>
      </c>
      <c r="J11043">
        <v>0</v>
      </c>
    </row>
    <row r="11044" spans="1:10" x14ac:dyDescent="0.25">
      <c r="A11044" s="42">
        <v>46276</v>
      </c>
      <c r="B11044">
        <v>11</v>
      </c>
      <c r="C11044" t="s">
        <v>978</v>
      </c>
      <c r="D11044" t="s">
        <v>982</v>
      </c>
      <c r="E11044">
        <v>1028</v>
      </c>
      <c r="F11044">
        <v>0</v>
      </c>
      <c r="G11044">
        <v>0</v>
      </c>
      <c r="H11044">
        <v>0</v>
      </c>
      <c r="I11044">
        <v>0</v>
      </c>
      <c r="J11044">
        <v>0</v>
      </c>
    </row>
    <row r="11045" spans="1:10" x14ac:dyDescent="0.25">
      <c r="A11045" s="42">
        <v>46275</v>
      </c>
      <c r="B11045">
        <v>10</v>
      </c>
      <c r="C11045" t="s">
        <v>964</v>
      </c>
      <c r="D11045" t="s">
        <v>976</v>
      </c>
      <c r="E11045">
        <v>1149</v>
      </c>
      <c r="F11045">
        <v>0</v>
      </c>
      <c r="G11045">
        <v>0</v>
      </c>
      <c r="H11045">
        <v>0</v>
      </c>
      <c r="I11045">
        <v>0</v>
      </c>
      <c r="J11045">
        <v>0</v>
      </c>
    </row>
    <row r="11046" spans="1:10" x14ac:dyDescent="0.25">
      <c r="A11046" s="42">
        <v>46266</v>
      </c>
      <c r="B11046">
        <v>14</v>
      </c>
      <c r="C11046" t="s">
        <v>1015</v>
      </c>
      <c r="D11046" t="s">
        <v>959</v>
      </c>
      <c r="E11046">
        <v>1</v>
      </c>
      <c r="F11046">
        <v>0</v>
      </c>
      <c r="G11046">
        <v>0</v>
      </c>
      <c r="H11046">
        <v>0</v>
      </c>
      <c r="I11046">
        <v>0</v>
      </c>
      <c r="J11046">
        <v>0</v>
      </c>
    </row>
    <row r="11047" spans="1:10" x14ac:dyDescent="0.25">
      <c r="A11047" s="42">
        <v>46268</v>
      </c>
      <c r="B11047">
        <v>14</v>
      </c>
      <c r="C11047" t="s">
        <v>972</v>
      </c>
      <c r="D11047" t="s">
        <v>980</v>
      </c>
      <c r="E11047">
        <v>2</v>
      </c>
      <c r="F11047">
        <v>0</v>
      </c>
      <c r="G11047">
        <v>0</v>
      </c>
      <c r="H11047">
        <v>0</v>
      </c>
      <c r="I11047">
        <v>0</v>
      </c>
      <c r="J11047">
        <v>0</v>
      </c>
    </row>
    <row r="11048" spans="1:10" x14ac:dyDescent="0.25">
      <c r="A11048" s="42">
        <v>46267</v>
      </c>
      <c r="B11048">
        <v>9</v>
      </c>
      <c r="C11048" t="s">
        <v>986</v>
      </c>
      <c r="D11048" t="s">
        <v>959</v>
      </c>
      <c r="E11048">
        <v>71</v>
      </c>
      <c r="F11048">
        <v>0</v>
      </c>
      <c r="G11048">
        <v>0</v>
      </c>
      <c r="H11048">
        <v>0</v>
      </c>
      <c r="I11048">
        <v>0</v>
      </c>
      <c r="J11048">
        <v>0</v>
      </c>
    </row>
    <row r="11049" spans="1:10" x14ac:dyDescent="0.25">
      <c r="A11049" s="42">
        <v>46267</v>
      </c>
      <c r="B11049">
        <v>8</v>
      </c>
      <c r="C11049" t="s">
        <v>966</v>
      </c>
      <c r="D11049" t="s">
        <v>3</v>
      </c>
      <c r="E11049">
        <v>18</v>
      </c>
      <c r="F11049">
        <v>18</v>
      </c>
      <c r="G11049">
        <v>14</v>
      </c>
      <c r="H11049">
        <v>2</v>
      </c>
      <c r="I11049">
        <v>0</v>
      </c>
      <c r="J11049">
        <v>0</v>
      </c>
    </row>
    <row r="11050" spans="1:10" x14ac:dyDescent="0.25">
      <c r="A11050" s="42">
        <v>46268</v>
      </c>
      <c r="B11050">
        <v>14</v>
      </c>
      <c r="C11050" t="s">
        <v>966</v>
      </c>
      <c r="D11050" t="s">
        <v>965</v>
      </c>
      <c r="E11050">
        <v>74</v>
      </c>
      <c r="F11050">
        <v>0</v>
      </c>
      <c r="G11050">
        <v>0</v>
      </c>
      <c r="H11050">
        <v>0</v>
      </c>
      <c r="I11050">
        <v>0</v>
      </c>
      <c r="J11050">
        <v>0</v>
      </c>
    </row>
    <row r="11051" spans="1:10" x14ac:dyDescent="0.25">
      <c r="A11051" s="42">
        <v>46273</v>
      </c>
      <c r="B11051">
        <v>11</v>
      </c>
      <c r="C11051" t="s">
        <v>972</v>
      </c>
      <c r="D11051" t="s">
        <v>3</v>
      </c>
      <c r="E11051">
        <v>12</v>
      </c>
      <c r="F11051">
        <v>12</v>
      </c>
      <c r="G11051">
        <v>4</v>
      </c>
      <c r="H11051">
        <v>8</v>
      </c>
      <c r="I11051">
        <v>0</v>
      </c>
      <c r="J11051">
        <v>0</v>
      </c>
    </row>
    <row r="11052" spans="1:10" x14ac:dyDescent="0.25">
      <c r="A11052" s="42">
        <v>46267</v>
      </c>
      <c r="B11052">
        <v>8</v>
      </c>
      <c r="C11052" t="s">
        <v>978</v>
      </c>
      <c r="D11052" t="s">
        <v>975</v>
      </c>
      <c r="E11052">
        <v>1</v>
      </c>
      <c r="F11052">
        <v>0</v>
      </c>
      <c r="G11052">
        <v>0</v>
      </c>
      <c r="H11052">
        <v>0</v>
      </c>
      <c r="I11052">
        <v>0</v>
      </c>
      <c r="J11052">
        <v>0</v>
      </c>
    </row>
    <row r="11053" spans="1:10" x14ac:dyDescent="0.25">
      <c r="A11053" s="42">
        <v>46275</v>
      </c>
      <c r="B11053">
        <v>14</v>
      </c>
      <c r="C11053" t="s">
        <v>972</v>
      </c>
      <c r="D11053" t="s">
        <v>973</v>
      </c>
      <c r="E11053">
        <v>90</v>
      </c>
      <c r="F11053">
        <v>0</v>
      </c>
      <c r="G11053">
        <v>0</v>
      </c>
      <c r="H11053">
        <v>0</v>
      </c>
      <c r="I11053">
        <v>0</v>
      </c>
      <c r="J11053">
        <v>0</v>
      </c>
    </row>
    <row r="11054" spans="1:10" x14ac:dyDescent="0.25">
      <c r="A11054" s="42">
        <v>46273</v>
      </c>
      <c r="B11054">
        <v>11</v>
      </c>
      <c r="C11054" t="s">
        <v>1000</v>
      </c>
      <c r="D11054" t="s">
        <v>971</v>
      </c>
      <c r="E11054">
        <v>32</v>
      </c>
      <c r="F11054">
        <v>0</v>
      </c>
      <c r="G11054">
        <v>0</v>
      </c>
      <c r="H11054">
        <v>0</v>
      </c>
      <c r="I11054">
        <v>0</v>
      </c>
      <c r="J11054">
        <v>0</v>
      </c>
    </row>
    <row r="11055" spans="1:10" x14ac:dyDescent="0.25">
      <c r="A11055" s="42">
        <v>46268</v>
      </c>
      <c r="B11055">
        <v>9</v>
      </c>
      <c r="C11055" t="s">
        <v>958</v>
      </c>
      <c r="D11055" t="s">
        <v>640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</row>
    <row r="11056" spans="1:10" x14ac:dyDescent="0.25">
      <c r="A11056" s="42">
        <v>46274</v>
      </c>
      <c r="B11056">
        <v>9</v>
      </c>
      <c r="C11056" t="s">
        <v>966</v>
      </c>
      <c r="D11056" t="s">
        <v>973</v>
      </c>
      <c r="E11056">
        <v>321</v>
      </c>
      <c r="F11056">
        <v>0</v>
      </c>
      <c r="G11056">
        <v>0</v>
      </c>
      <c r="H11056">
        <v>0</v>
      </c>
      <c r="I11056">
        <v>0</v>
      </c>
      <c r="J11056">
        <v>0</v>
      </c>
    </row>
    <row r="11057" spans="1:10" x14ac:dyDescent="0.25">
      <c r="A11057" s="42">
        <v>46276</v>
      </c>
      <c r="B11057">
        <v>8</v>
      </c>
      <c r="C11057" t="s">
        <v>962</v>
      </c>
      <c r="D11057" t="s">
        <v>976</v>
      </c>
      <c r="E11057">
        <v>284</v>
      </c>
      <c r="F11057">
        <v>0</v>
      </c>
      <c r="G11057">
        <v>0</v>
      </c>
      <c r="H11057">
        <v>0</v>
      </c>
      <c r="I11057">
        <v>0</v>
      </c>
      <c r="J11057">
        <v>0</v>
      </c>
    </row>
    <row r="11058" spans="1:10" x14ac:dyDescent="0.25">
      <c r="A11058" s="42">
        <v>46275</v>
      </c>
      <c r="B11058">
        <v>16</v>
      </c>
      <c r="C11058" t="s">
        <v>1015</v>
      </c>
      <c r="D11058" t="s">
        <v>965</v>
      </c>
      <c r="E11058">
        <v>28</v>
      </c>
      <c r="F11058">
        <v>0</v>
      </c>
      <c r="G11058">
        <v>0</v>
      </c>
      <c r="H11058">
        <v>0</v>
      </c>
      <c r="I11058">
        <v>0</v>
      </c>
      <c r="J11058">
        <v>0</v>
      </c>
    </row>
    <row r="11059" spans="1:10" x14ac:dyDescent="0.25">
      <c r="A11059" s="42">
        <v>46269</v>
      </c>
      <c r="B11059">
        <v>14</v>
      </c>
      <c r="C11059" t="s">
        <v>958</v>
      </c>
      <c r="D11059" t="s">
        <v>976</v>
      </c>
      <c r="E11059">
        <v>1078</v>
      </c>
      <c r="F11059">
        <v>0</v>
      </c>
      <c r="G11059">
        <v>0</v>
      </c>
      <c r="H11059">
        <v>0</v>
      </c>
      <c r="I11059">
        <v>0</v>
      </c>
      <c r="J11059">
        <v>0</v>
      </c>
    </row>
    <row r="11060" spans="1:10" x14ac:dyDescent="0.25">
      <c r="A11060" s="42">
        <v>46269</v>
      </c>
      <c r="B11060">
        <v>11</v>
      </c>
      <c r="C11060" t="s">
        <v>962</v>
      </c>
      <c r="D11060" t="s">
        <v>970</v>
      </c>
      <c r="E11060">
        <v>13</v>
      </c>
      <c r="F11060">
        <v>0</v>
      </c>
      <c r="G11060">
        <v>0</v>
      </c>
      <c r="H11060">
        <v>0</v>
      </c>
      <c r="I11060">
        <v>0</v>
      </c>
      <c r="J11060">
        <v>0</v>
      </c>
    </row>
    <row r="11061" spans="1:10" x14ac:dyDescent="0.25">
      <c r="A11061" s="42">
        <v>46268</v>
      </c>
      <c r="B11061">
        <v>16</v>
      </c>
      <c r="C11061" t="s">
        <v>966</v>
      </c>
      <c r="D11061" t="s">
        <v>959</v>
      </c>
      <c r="E11061">
        <v>55</v>
      </c>
      <c r="F11061">
        <v>0</v>
      </c>
      <c r="G11061">
        <v>0</v>
      </c>
      <c r="H11061">
        <v>0</v>
      </c>
      <c r="I11061">
        <v>0</v>
      </c>
      <c r="J11061">
        <v>0</v>
      </c>
    </row>
    <row r="11062" spans="1:10" x14ac:dyDescent="0.25">
      <c r="A11062" s="42">
        <v>46273</v>
      </c>
      <c r="B11062">
        <v>9</v>
      </c>
      <c r="C11062" t="s">
        <v>962</v>
      </c>
      <c r="D11062" t="s">
        <v>967</v>
      </c>
      <c r="E11062">
        <v>130</v>
      </c>
      <c r="F11062">
        <v>0</v>
      </c>
      <c r="G11062">
        <v>0</v>
      </c>
      <c r="H11062">
        <v>0</v>
      </c>
      <c r="I11062">
        <v>0</v>
      </c>
      <c r="J11062">
        <v>0</v>
      </c>
    </row>
    <row r="11063" spans="1:10" x14ac:dyDescent="0.25">
      <c r="A11063" s="42">
        <v>46276</v>
      </c>
      <c r="B11063">
        <v>10</v>
      </c>
      <c r="C11063" t="s">
        <v>1015</v>
      </c>
      <c r="D11063" t="s">
        <v>977</v>
      </c>
      <c r="E11063">
        <v>8</v>
      </c>
      <c r="F11063">
        <v>0</v>
      </c>
      <c r="G11063">
        <v>0</v>
      </c>
      <c r="H11063">
        <v>0</v>
      </c>
      <c r="I11063">
        <v>0</v>
      </c>
      <c r="J11063">
        <v>0</v>
      </c>
    </row>
    <row r="11064" spans="1:10" x14ac:dyDescent="0.25">
      <c r="A11064" s="42">
        <v>46266</v>
      </c>
      <c r="B11064">
        <v>15</v>
      </c>
      <c r="C11064" t="s">
        <v>966</v>
      </c>
      <c r="D11064" t="s">
        <v>965</v>
      </c>
      <c r="E11064">
        <v>71</v>
      </c>
      <c r="F11064">
        <v>0</v>
      </c>
      <c r="G11064">
        <v>0</v>
      </c>
      <c r="H11064">
        <v>0</v>
      </c>
      <c r="I11064">
        <v>0</v>
      </c>
      <c r="J11064">
        <v>0</v>
      </c>
    </row>
    <row r="11065" spans="1:10" x14ac:dyDescent="0.25">
      <c r="A11065" s="42">
        <v>46269</v>
      </c>
      <c r="B11065">
        <v>16</v>
      </c>
      <c r="C11065" t="s">
        <v>972</v>
      </c>
      <c r="D11065" t="s">
        <v>973</v>
      </c>
      <c r="E11065">
        <v>27</v>
      </c>
      <c r="F11065">
        <v>0</v>
      </c>
      <c r="G11065">
        <v>0</v>
      </c>
      <c r="H11065">
        <v>0</v>
      </c>
      <c r="I11065">
        <v>0</v>
      </c>
      <c r="J11065">
        <v>0</v>
      </c>
    </row>
    <row r="11066" spans="1:10" x14ac:dyDescent="0.25">
      <c r="A11066" s="42">
        <v>46266</v>
      </c>
      <c r="B11066">
        <v>10</v>
      </c>
      <c r="C11066" t="s">
        <v>962</v>
      </c>
      <c r="D11066" t="s">
        <v>965</v>
      </c>
      <c r="E11066">
        <v>74</v>
      </c>
      <c r="F11066">
        <v>0</v>
      </c>
      <c r="G11066">
        <v>0</v>
      </c>
      <c r="H11066">
        <v>0</v>
      </c>
      <c r="I11066">
        <v>0</v>
      </c>
      <c r="J11066">
        <v>0</v>
      </c>
    </row>
    <row r="11067" spans="1:10" x14ac:dyDescent="0.25">
      <c r="A11067" s="42">
        <v>46276</v>
      </c>
      <c r="B11067">
        <v>12</v>
      </c>
      <c r="C11067" t="s">
        <v>978</v>
      </c>
      <c r="D11067" t="s">
        <v>970</v>
      </c>
      <c r="E11067">
        <v>40</v>
      </c>
      <c r="F11067">
        <v>0</v>
      </c>
      <c r="G11067">
        <v>0</v>
      </c>
      <c r="H11067">
        <v>0</v>
      </c>
      <c r="I11067">
        <v>0</v>
      </c>
      <c r="J11067">
        <v>0</v>
      </c>
    </row>
    <row r="11068" spans="1:10" x14ac:dyDescent="0.25">
      <c r="A11068" s="42">
        <v>46274</v>
      </c>
      <c r="B11068">
        <v>12</v>
      </c>
      <c r="C11068" t="s">
        <v>958</v>
      </c>
      <c r="D11068" t="s">
        <v>979</v>
      </c>
      <c r="E11068">
        <v>8</v>
      </c>
      <c r="F11068">
        <v>0</v>
      </c>
      <c r="G11068">
        <v>0</v>
      </c>
      <c r="H11068">
        <v>0</v>
      </c>
      <c r="I11068">
        <v>0</v>
      </c>
      <c r="J11068">
        <v>0</v>
      </c>
    </row>
    <row r="11069" spans="1:10" x14ac:dyDescent="0.25">
      <c r="A11069" s="42">
        <v>46267</v>
      </c>
      <c r="B11069">
        <v>13</v>
      </c>
      <c r="C11069" t="s">
        <v>962</v>
      </c>
      <c r="D11069" t="s">
        <v>976</v>
      </c>
      <c r="E11069">
        <v>278</v>
      </c>
      <c r="F11069">
        <v>0</v>
      </c>
      <c r="G11069">
        <v>0</v>
      </c>
      <c r="H11069">
        <v>0</v>
      </c>
      <c r="I11069">
        <v>0</v>
      </c>
      <c r="J11069">
        <v>0</v>
      </c>
    </row>
    <row r="11070" spans="1:10" x14ac:dyDescent="0.25">
      <c r="A11070" s="42">
        <v>46266</v>
      </c>
      <c r="B11070">
        <v>10</v>
      </c>
      <c r="C11070" t="s">
        <v>972</v>
      </c>
      <c r="D11070" t="s">
        <v>640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</row>
    <row r="11071" spans="1:10" x14ac:dyDescent="0.25">
      <c r="A11071" s="42">
        <v>46275</v>
      </c>
      <c r="B11071">
        <v>10</v>
      </c>
      <c r="C11071" t="s">
        <v>966</v>
      </c>
      <c r="D11071" t="s">
        <v>980</v>
      </c>
      <c r="E11071">
        <v>2</v>
      </c>
      <c r="F11071">
        <v>0</v>
      </c>
      <c r="G11071">
        <v>0</v>
      </c>
      <c r="H11071">
        <v>0</v>
      </c>
      <c r="I11071">
        <v>0</v>
      </c>
      <c r="J11071">
        <v>0</v>
      </c>
    </row>
    <row r="11072" spans="1:10" x14ac:dyDescent="0.25">
      <c r="A11072" s="42">
        <v>46276</v>
      </c>
      <c r="B11072">
        <v>12</v>
      </c>
      <c r="C11072" t="s">
        <v>968</v>
      </c>
      <c r="D11072" t="s">
        <v>973</v>
      </c>
      <c r="E11072">
        <v>61</v>
      </c>
      <c r="F11072">
        <v>0</v>
      </c>
      <c r="G11072">
        <v>0</v>
      </c>
      <c r="H11072">
        <v>0</v>
      </c>
      <c r="I11072">
        <v>0</v>
      </c>
      <c r="J11072">
        <v>0</v>
      </c>
    </row>
    <row r="11073" spans="1:10" x14ac:dyDescent="0.25">
      <c r="A11073" s="42">
        <v>46266</v>
      </c>
      <c r="B11073">
        <v>14</v>
      </c>
      <c r="C11073" t="s">
        <v>960</v>
      </c>
      <c r="D11073" t="s">
        <v>963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</row>
    <row r="11074" spans="1:10" x14ac:dyDescent="0.25">
      <c r="A11074" s="42">
        <v>46273</v>
      </c>
      <c r="B11074">
        <v>10</v>
      </c>
      <c r="C11074" t="s">
        <v>962</v>
      </c>
      <c r="D11074" t="s">
        <v>961</v>
      </c>
      <c r="E11074">
        <v>4</v>
      </c>
      <c r="F11074">
        <v>0</v>
      </c>
      <c r="G11074">
        <v>0</v>
      </c>
      <c r="H11074">
        <v>0</v>
      </c>
      <c r="I11074">
        <v>0</v>
      </c>
      <c r="J11074">
        <v>0</v>
      </c>
    </row>
    <row r="11075" spans="1:10" x14ac:dyDescent="0.25">
      <c r="A11075" s="42">
        <v>46269</v>
      </c>
      <c r="B11075">
        <v>14</v>
      </c>
      <c r="C11075" t="s">
        <v>966</v>
      </c>
      <c r="D11075" t="s">
        <v>985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</row>
    <row r="11076" spans="1:10" x14ac:dyDescent="0.25">
      <c r="A11076" s="42">
        <v>46276</v>
      </c>
      <c r="B11076">
        <v>14</v>
      </c>
      <c r="C11076" t="s">
        <v>960</v>
      </c>
      <c r="D11076" t="s">
        <v>975</v>
      </c>
      <c r="E11076">
        <v>3</v>
      </c>
      <c r="F11076">
        <v>0</v>
      </c>
      <c r="G11076">
        <v>0</v>
      </c>
      <c r="H11076">
        <v>0</v>
      </c>
      <c r="I11076">
        <v>0</v>
      </c>
      <c r="J11076">
        <v>0</v>
      </c>
    </row>
    <row r="11077" spans="1:10" x14ac:dyDescent="0.25">
      <c r="A11077" s="42">
        <v>46276</v>
      </c>
      <c r="B11077">
        <v>15</v>
      </c>
      <c r="C11077" t="s">
        <v>968</v>
      </c>
      <c r="D11077" t="s">
        <v>980</v>
      </c>
      <c r="E11077">
        <v>1</v>
      </c>
      <c r="F11077">
        <v>0</v>
      </c>
      <c r="G11077">
        <v>0</v>
      </c>
      <c r="H11077">
        <v>0</v>
      </c>
      <c r="I11077">
        <v>0</v>
      </c>
      <c r="J11077">
        <v>0</v>
      </c>
    </row>
    <row r="11078" spans="1:10" x14ac:dyDescent="0.25">
      <c r="A11078" s="42">
        <v>46268</v>
      </c>
      <c r="B11078">
        <v>14</v>
      </c>
      <c r="C11078" t="s">
        <v>958</v>
      </c>
      <c r="D11078" t="s">
        <v>963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</row>
    <row r="11079" spans="1:10" x14ac:dyDescent="0.25">
      <c r="A11079" s="42">
        <v>46274</v>
      </c>
      <c r="B11079">
        <v>13</v>
      </c>
      <c r="C11079" t="s">
        <v>962</v>
      </c>
      <c r="D11079" t="s">
        <v>963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</row>
    <row r="11080" spans="1:10" x14ac:dyDescent="0.25">
      <c r="A11080" s="42">
        <v>46266</v>
      </c>
      <c r="B11080">
        <v>8</v>
      </c>
      <c r="C11080" t="s">
        <v>966</v>
      </c>
      <c r="D11080" t="s">
        <v>976</v>
      </c>
      <c r="E11080">
        <v>1919</v>
      </c>
      <c r="F11080">
        <v>0</v>
      </c>
      <c r="G11080">
        <v>0</v>
      </c>
      <c r="H11080">
        <v>0</v>
      </c>
      <c r="I11080">
        <v>0</v>
      </c>
      <c r="J11080">
        <v>0</v>
      </c>
    </row>
    <row r="11081" spans="1:10" x14ac:dyDescent="0.25">
      <c r="A11081" s="42">
        <v>46266</v>
      </c>
      <c r="B11081">
        <v>11</v>
      </c>
      <c r="C11081" t="s">
        <v>962</v>
      </c>
      <c r="D11081" t="s">
        <v>973</v>
      </c>
      <c r="E11081">
        <v>198</v>
      </c>
      <c r="F11081">
        <v>0</v>
      </c>
      <c r="G11081">
        <v>0</v>
      </c>
      <c r="H11081">
        <v>0</v>
      </c>
      <c r="I11081">
        <v>0</v>
      </c>
      <c r="J11081">
        <v>0</v>
      </c>
    </row>
    <row r="11082" spans="1:10" x14ac:dyDescent="0.25">
      <c r="A11082" s="42">
        <v>46275</v>
      </c>
      <c r="B11082">
        <v>15</v>
      </c>
      <c r="C11082" t="s">
        <v>962</v>
      </c>
      <c r="D11082" t="s">
        <v>971</v>
      </c>
      <c r="E11082">
        <v>14</v>
      </c>
      <c r="F11082">
        <v>0</v>
      </c>
      <c r="G11082">
        <v>0</v>
      </c>
      <c r="H11082">
        <v>0</v>
      </c>
      <c r="I11082">
        <v>0</v>
      </c>
      <c r="J11082">
        <v>0</v>
      </c>
    </row>
    <row r="11083" spans="1:10" x14ac:dyDescent="0.25">
      <c r="A11083" s="42">
        <v>46275</v>
      </c>
      <c r="B11083">
        <v>14</v>
      </c>
      <c r="C11083" t="s">
        <v>1528</v>
      </c>
      <c r="D11083" t="s">
        <v>973</v>
      </c>
      <c r="E11083">
        <v>3</v>
      </c>
      <c r="F11083">
        <v>0</v>
      </c>
      <c r="G11083">
        <v>0</v>
      </c>
      <c r="H11083">
        <v>0</v>
      </c>
      <c r="I11083">
        <v>0</v>
      </c>
      <c r="J11083">
        <v>0</v>
      </c>
    </row>
    <row r="11084" spans="1:10" x14ac:dyDescent="0.25">
      <c r="A11084" s="42">
        <v>46267</v>
      </c>
      <c r="B11084">
        <v>13</v>
      </c>
      <c r="C11084" t="s">
        <v>958</v>
      </c>
      <c r="D11084" t="s">
        <v>967</v>
      </c>
      <c r="E11084">
        <v>14</v>
      </c>
      <c r="F11084">
        <v>0</v>
      </c>
      <c r="G11084">
        <v>0</v>
      </c>
      <c r="H11084">
        <v>0</v>
      </c>
      <c r="I11084">
        <v>0</v>
      </c>
      <c r="J11084">
        <v>0</v>
      </c>
    </row>
    <row r="11085" spans="1:10" x14ac:dyDescent="0.25">
      <c r="A11085" s="42">
        <v>46268</v>
      </c>
      <c r="B11085">
        <v>9</v>
      </c>
      <c r="C11085" t="s">
        <v>1000</v>
      </c>
      <c r="D11085" t="s">
        <v>973</v>
      </c>
      <c r="E11085">
        <v>7</v>
      </c>
      <c r="F11085">
        <v>0</v>
      </c>
      <c r="G11085">
        <v>0</v>
      </c>
      <c r="H11085">
        <v>0</v>
      </c>
      <c r="I11085">
        <v>0</v>
      </c>
      <c r="J11085">
        <v>0</v>
      </c>
    </row>
    <row r="11086" spans="1:10" x14ac:dyDescent="0.25">
      <c r="A11086" s="42">
        <v>46276</v>
      </c>
      <c r="B11086">
        <v>12</v>
      </c>
      <c r="C11086" t="s">
        <v>978</v>
      </c>
      <c r="D11086" t="s">
        <v>980</v>
      </c>
      <c r="E11086">
        <v>3</v>
      </c>
      <c r="F11086">
        <v>0</v>
      </c>
      <c r="G11086">
        <v>0</v>
      </c>
      <c r="H11086">
        <v>0</v>
      </c>
      <c r="I11086">
        <v>0</v>
      </c>
      <c r="J11086">
        <v>0</v>
      </c>
    </row>
    <row r="11087" spans="1:10" x14ac:dyDescent="0.25">
      <c r="A11087" s="42">
        <v>46269</v>
      </c>
      <c r="B11087">
        <v>15</v>
      </c>
      <c r="C11087" t="s">
        <v>958</v>
      </c>
      <c r="D11087" t="s">
        <v>970</v>
      </c>
      <c r="E11087">
        <v>12</v>
      </c>
      <c r="F11087">
        <v>0</v>
      </c>
      <c r="G11087">
        <v>0</v>
      </c>
      <c r="H11087">
        <v>0</v>
      </c>
      <c r="I11087">
        <v>0</v>
      </c>
      <c r="J11087">
        <v>0</v>
      </c>
    </row>
    <row r="11088" spans="1:10" x14ac:dyDescent="0.25">
      <c r="A11088" s="42">
        <v>46268</v>
      </c>
      <c r="B11088">
        <v>10</v>
      </c>
      <c r="C11088" t="s">
        <v>1015</v>
      </c>
      <c r="D11088" t="s">
        <v>982</v>
      </c>
      <c r="E11088">
        <v>38</v>
      </c>
      <c r="F11088">
        <v>0</v>
      </c>
      <c r="G11088">
        <v>0</v>
      </c>
      <c r="H11088">
        <v>0</v>
      </c>
      <c r="I11088">
        <v>0</v>
      </c>
      <c r="J11088">
        <v>0</v>
      </c>
    </row>
    <row r="11089" spans="1:10" x14ac:dyDescent="0.25">
      <c r="A11089" s="42">
        <v>46274</v>
      </c>
      <c r="B11089">
        <v>12</v>
      </c>
      <c r="C11089" t="s">
        <v>964</v>
      </c>
      <c r="D11089" t="s">
        <v>975</v>
      </c>
      <c r="E11089">
        <v>5</v>
      </c>
      <c r="F11089">
        <v>0</v>
      </c>
      <c r="G11089">
        <v>0</v>
      </c>
      <c r="H11089">
        <v>0</v>
      </c>
      <c r="I11089">
        <v>0</v>
      </c>
      <c r="J11089">
        <v>0</v>
      </c>
    </row>
    <row r="11090" spans="1:10" x14ac:dyDescent="0.25">
      <c r="A11090" s="42">
        <v>46276</v>
      </c>
      <c r="B11090">
        <v>8</v>
      </c>
      <c r="C11090" t="s">
        <v>986</v>
      </c>
      <c r="D11090" t="s">
        <v>981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</row>
    <row r="11091" spans="1:10" x14ac:dyDescent="0.25">
      <c r="A11091" s="42">
        <v>46274</v>
      </c>
      <c r="B11091">
        <v>12</v>
      </c>
      <c r="C11091" t="s">
        <v>1015</v>
      </c>
      <c r="D11091" t="s">
        <v>980</v>
      </c>
      <c r="E11091">
        <v>74</v>
      </c>
      <c r="F11091">
        <v>0</v>
      </c>
      <c r="G11091">
        <v>0</v>
      </c>
      <c r="H11091">
        <v>0</v>
      </c>
      <c r="I11091">
        <v>0</v>
      </c>
      <c r="J11091">
        <v>0</v>
      </c>
    </row>
    <row r="11092" spans="1:10" x14ac:dyDescent="0.25">
      <c r="A11092" s="42">
        <v>46268</v>
      </c>
      <c r="B11092">
        <v>10</v>
      </c>
      <c r="C11092" t="s">
        <v>986</v>
      </c>
      <c r="D11092" t="s">
        <v>973</v>
      </c>
      <c r="E11092">
        <v>144</v>
      </c>
      <c r="F11092">
        <v>0</v>
      </c>
      <c r="G11092">
        <v>0</v>
      </c>
      <c r="H11092">
        <v>0</v>
      </c>
      <c r="I11092">
        <v>0</v>
      </c>
      <c r="J11092">
        <v>0</v>
      </c>
    </row>
    <row r="11093" spans="1:10" x14ac:dyDescent="0.25">
      <c r="A11093" s="42">
        <v>46276</v>
      </c>
      <c r="B11093">
        <v>12</v>
      </c>
      <c r="C11093" t="s">
        <v>986</v>
      </c>
      <c r="D11093" t="s">
        <v>980</v>
      </c>
      <c r="E11093">
        <v>1</v>
      </c>
      <c r="F11093">
        <v>0</v>
      </c>
      <c r="G11093">
        <v>0</v>
      </c>
      <c r="H11093">
        <v>0</v>
      </c>
      <c r="I11093">
        <v>0</v>
      </c>
      <c r="J11093">
        <v>0</v>
      </c>
    </row>
    <row r="11094" spans="1:10" x14ac:dyDescent="0.25">
      <c r="A11094" s="42">
        <v>46273</v>
      </c>
      <c r="B11094">
        <v>15</v>
      </c>
      <c r="C11094" t="s">
        <v>1000</v>
      </c>
      <c r="D11094" t="s">
        <v>973</v>
      </c>
      <c r="E11094">
        <v>10</v>
      </c>
      <c r="F11094">
        <v>0</v>
      </c>
      <c r="G11094">
        <v>0</v>
      </c>
      <c r="H11094">
        <v>0</v>
      </c>
      <c r="I11094">
        <v>0</v>
      </c>
      <c r="J11094">
        <v>0</v>
      </c>
    </row>
    <row r="11095" spans="1:10" x14ac:dyDescent="0.25">
      <c r="A11095" s="42">
        <v>46269</v>
      </c>
      <c r="B11095">
        <v>9</v>
      </c>
      <c r="C11095" t="s">
        <v>986</v>
      </c>
      <c r="D11095" t="s">
        <v>963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</row>
    <row r="11096" spans="1:10" x14ac:dyDescent="0.25">
      <c r="A11096" s="42">
        <v>46274</v>
      </c>
      <c r="B11096">
        <v>9</v>
      </c>
      <c r="C11096" t="s">
        <v>960</v>
      </c>
      <c r="D11096" t="s">
        <v>983</v>
      </c>
      <c r="E11096">
        <v>2</v>
      </c>
      <c r="F11096">
        <v>2</v>
      </c>
      <c r="G11096">
        <v>0</v>
      </c>
      <c r="H11096">
        <v>0</v>
      </c>
      <c r="I11096">
        <v>0</v>
      </c>
      <c r="J11096">
        <v>0</v>
      </c>
    </row>
    <row r="11097" spans="1:10" x14ac:dyDescent="0.25">
      <c r="A11097" s="42">
        <v>46274</v>
      </c>
      <c r="B11097">
        <v>8</v>
      </c>
      <c r="C11097" t="s">
        <v>962</v>
      </c>
      <c r="D11097" t="s">
        <v>982</v>
      </c>
      <c r="E11097">
        <v>224</v>
      </c>
      <c r="F11097">
        <v>0</v>
      </c>
      <c r="G11097">
        <v>0</v>
      </c>
      <c r="H11097">
        <v>0</v>
      </c>
      <c r="I11097">
        <v>0</v>
      </c>
      <c r="J11097">
        <v>0</v>
      </c>
    </row>
    <row r="11098" spans="1:10" x14ac:dyDescent="0.25">
      <c r="A11098" s="42">
        <v>46267</v>
      </c>
      <c r="B11098">
        <v>9</v>
      </c>
      <c r="C11098" t="s">
        <v>1015</v>
      </c>
      <c r="D11098" t="s">
        <v>982</v>
      </c>
      <c r="E11098">
        <v>36</v>
      </c>
      <c r="F11098">
        <v>0</v>
      </c>
      <c r="G11098">
        <v>0</v>
      </c>
      <c r="H11098">
        <v>0</v>
      </c>
      <c r="I11098">
        <v>0</v>
      </c>
      <c r="J11098">
        <v>0</v>
      </c>
    </row>
    <row r="11099" spans="1:10" x14ac:dyDescent="0.25">
      <c r="A11099" s="42">
        <v>46266</v>
      </c>
      <c r="B11099">
        <v>9</v>
      </c>
      <c r="C11099" t="s">
        <v>966</v>
      </c>
      <c r="D11099" t="s">
        <v>3</v>
      </c>
      <c r="E11099">
        <v>18</v>
      </c>
      <c r="F11099">
        <v>18</v>
      </c>
      <c r="G11099">
        <v>14</v>
      </c>
      <c r="H11099">
        <v>2</v>
      </c>
      <c r="I11099">
        <v>0</v>
      </c>
      <c r="J11099">
        <v>0</v>
      </c>
    </row>
    <row r="11100" spans="1:10" x14ac:dyDescent="0.25">
      <c r="A11100" s="42">
        <v>46267</v>
      </c>
      <c r="B11100">
        <v>9</v>
      </c>
      <c r="C11100" t="s">
        <v>966</v>
      </c>
      <c r="D11100" t="s">
        <v>976</v>
      </c>
      <c r="E11100">
        <v>989</v>
      </c>
      <c r="F11100">
        <v>0</v>
      </c>
      <c r="G11100">
        <v>0</v>
      </c>
      <c r="H11100">
        <v>0</v>
      </c>
      <c r="I11100">
        <v>0</v>
      </c>
      <c r="J11100">
        <v>0</v>
      </c>
    </row>
    <row r="11101" spans="1:10" x14ac:dyDescent="0.25">
      <c r="A11101" s="42">
        <v>46267</v>
      </c>
      <c r="B11101">
        <v>15</v>
      </c>
      <c r="C11101" t="s">
        <v>986</v>
      </c>
      <c r="D11101" t="s">
        <v>971</v>
      </c>
      <c r="E11101">
        <v>36</v>
      </c>
      <c r="F11101">
        <v>0</v>
      </c>
      <c r="G11101">
        <v>0</v>
      </c>
      <c r="H11101">
        <v>0</v>
      </c>
      <c r="I11101">
        <v>0</v>
      </c>
      <c r="J11101">
        <v>0</v>
      </c>
    </row>
    <row r="11102" spans="1:10" x14ac:dyDescent="0.25">
      <c r="A11102" s="42">
        <v>46267</v>
      </c>
      <c r="B11102">
        <v>10</v>
      </c>
      <c r="C11102" t="s">
        <v>962</v>
      </c>
      <c r="D11102" t="s">
        <v>963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</row>
    <row r="11103" spans="1:10" x14ac:dyDescent="0.25">
      <c r="A11103" s="42">
        <v>46267</v>
      </c>
      <c r="B11103">
        <v>15</v>
      </c>
      <c r="C11103" t="s">
        <v>966</v>
      </c>
      <c r="D11103" t="s">
        <v>969</v>
      </c>
      <c r="E11103">
        <v>1</v>
      </c>
      <c r="F11103">
        <v>1</v>
      </c>
      <c r="G11103">
        <v>0</v>
      </c>
      <c r="H11103">
        <v>0</v>
      </c>
      <c r="I11103">
        <v>0</v>
      </c>
      <c r="J11103">
        <v>0</v>
      </c>
    </row>
    <row r="11104" spans="1:10" x14ac:dyDescent="0.25">
      <c r="A11104" s="42">
        <v>46266</v>
      </c>
      <c r="B11104">
        <v>12</v>
      </c>
      <c r="C11104" t="s">
        <v>986</v>
      </c>
      <c r="D11104" t="s">
        <v>963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</row>
    <row r="11105" spans="1:10" x14ac:dyDescent="0.25">
      <c r="A11105" s="42">
        <v>46275</v>
      </c>
      <c r="B11105">
        <v>8</v>
      </c>
      <c r="C11105" t="s">
        <v>960</v>
      </c>
      <c r="D11105" t="s">
        <v>969</v>
      </c>
      <c r="E11105">
        <v>1</v>
      </c>
      <c r="F11105">
        <v>1</v>
      </c>
      <c r="G11105">
        <v>0</v>
      </c>
      <c r="H11105">
        <v>0</v>
      </c>
      <c r="I11105">
        <v>0</v>
      </c>
      <c r="J11105">
        <v>0</v>
      </c>
    </row>
    <row r="11106" spans="1:10" x14ac:dyDescent="0.25">
      <c r="A11106" s="42">
        <v>46269</v>
      </c>
      <c r="B11106">
        <v>8</v>
      </c>
      <c r="C11106" t="s">
        <v>966</v>
      </c>
      <c r="D11106" t="s">
        <v>967</v>
      </c>
      <c r="E11106">
        <v>340</v>
      </c>
      <c r="F11106">
        <v>0</v>
      </c>
      <c r="G11106">
        <v>0</v>
      </c>
      <c r="H11106">
        <v>0</v>
      </c>
      <c r="I11106">
        <v>0</v>
      </c>
      <c r="J11106">
        <v>0</v>
      </c>
    </row>
    <row r="11107" spans="1:10" x14ac:dyDescent="0.25">
      <c r="A11107" s="42">
        <v>46266</v>
      </c>
      <c r="B11107">
        <v>12</v>
      </c>
      <c r="C11107" t="s">
        <v>964</v>
      </c>
      <c r="D11107" t="s">
        <v>965</v>
      </c>
      <c r="E11107">
        <v>49</v>
      </c>
      <c r="F11107">
        <v>0</v>
      </c>
      <c r="G11107">
        <v>0</v>
      </c>
      <c r="H11107">
        <v>0</v>
      </c>
      <c r="I11107">
        <v>0</v>
      </c>
      <c r="J11107">
        <v>0</v>
      </c>
    </row>
    <row r="11108" spans="1:10" x14ac:dyDescent="0.25">
      <c r="A11108" s="42">
        <v>46275</v>
      </c>
      <c r="B11108">
        <v>13</v>
      </c>
      <c r="C11108" t="s">
        <v>966</v>
      </c>
      <c r="D11108" t="s">
        <v>965</v>
      </c>
      <c r="E11108">
        <v>1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25">
      <c r="A11109" s="42">
        <v>46275</v>
      </c>
      <c r="B11109">
        <v>10</v>
      </c>
      <c r="C11109" t="s">
        <v>966</v>
      </c>
      <c r="D11109" t="s">
        <v>974</v>
      </c>
      <c r="E11109">
        <v>1</v>
      </c>
      <c r="F11109">
        <v>0</v>
      </c>
      <c r="G11109">
        <v>0</v>
      </c>
      <c r="H11109">
        <v>0</v>
      </c>
      <c r="I11109">
        <v>0</v>
      </c>
      <c r="J11109">
        <v>0</v>
      </c>
    </row>
    <row r="11110" spans="1:10" x14ac:dyDescent="0.25">
      <c r="A11110" s="42">
        <v>46266</v>
      </c>
      <c r="B11110">
        <v>11</v>
      </c>
      <c r="C11110" t="s">
        <v>999</v>
      </c>
      <c r="D11110" t="s">
        <v>977</v>
      </c>
      <c r="E11110">
        <v>12</v>
      </c>
      <c r="F11110">
        <v>0</v>
      </c>
      <c r="G11110">
        <v>0</v>
      </c>
      <c r="H11110">
        <v>0</v>
      </c>
      <c r="I11110">
        <v>0</v>
      </c>
      <c r="J11110">
        <v>0</v>
      </c>
    </row>
    <row r="11111" spans="1:10" x14ac:dyDescent="0.25">
      <c r="A11111" s="42">
        <v>46268</v>
      </c>
      <c r="B11111">
        <v>8</v>
      </c>
      <c r="C11111" t="s">
        <v>986</v>
      </c>
      <c r="D11111" t="s">
        <v>973</v>
      </c>
      <c r="E11111">
        <v>63</v>
      </c>
      <c r="F11111">
        <v>0</v>
      </c>
      <c r="G11111">
        <v>0</v>
      </c>
      <c r="H11111">
        <v>0</v>
      </c>
      <c r="I11111">
        <v>0</v>
      </c>
      <c r="J11111">
        <v>0</v>
      </c>
    </row>
    <row r="11112" spans="1:10" x14ac:dyDescent="0.25">
      <c r="A11112" s="42">
        <v>46276</v>
      </c>
      <c r="B11112">
        <v>9</v>
      </c>
      <c r="C11112" t="s">
        <v>1015</v>
      </c>
      <c r="D11112" t="s">
        <v>961</v>
      </c>
      <c r="E11112">
        <v>1</v>
      </c>
      <c r="F11112">
        <v>0</v>
      </c>
      <c r="G11112">
        <v>0</v>
      </c>
      <c r="H11112">
        <v>0</v>
      </c>
      <c r="I11112">
        <v>0</v>
      </c>
      <c r="J11112">
        <v>0</v>
      </c>
    </row>
    <row r="11113" spans="1:10" x14ac:dyDescent="0.25">
      <c r="A11113" s="42">
        <v>46273</v>
      </c>
      <c r="B11113">
        <v>13</v>
      </c>
      <c r="C11113" t="s">
        <v>978</v>
      </c>
      <c r="D11113" t="s">
        <v>982</v>
      </c>
      <c r="E11113">
        <v>297</v>
      </c>
      <c r="F11113">
        <v>0</v>
      </c>
      <c r="G11113">
        <v>0</v>
      </c>
      <c r="H11113">
        <v>0</v>
      </c>
      <c r="I11113">
        <v>0</v>
      </c>
      <c r="J11113">
        <v>0</v>
      </c>
    </row>
    <row r="11114" spans="1:10" x14ac:dyDescent="0.25">
      <c r="A11114" s="42">
        <v>46275</v>
      </c>
      <c r="B11114">
        <v>15</v>
      </c>
      <c r="C11114" t="s">
        <v>964</v>
      </c>
      <c r="D11114" t="s">
        <v>975</v>
      </c>
      <c r="E11114">
        <v>2</v>
      </c>
      <c r="F11114">
        <v>0</v>
      </c>
      <c r="G11114">
        <v>0</v>
      </c>
      <c r="H11114">
        <v>0</v>
      </c>
      <c r="I11114">
        <v>0</v>
      </c>
      <c r="J11114">
        <v>0</v>
      </c>
    </row>
    <row r="11115" spans="1:10" x14ac:dyDescent="0.25">
      <c r="A11115" s="42">
        <v>46273</v>
      </c>
      <c r="B11115">
        <v>16</v>
      </c>
      <c r="C11115" t="s">
        <v>978</v>
      </c>
      <c r="D11115" t="s">
        <v>973</v>
      </c>
      <c r="E11115">
        <v>392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 x14ac:dyDescent="0.25">
      <c r="A11116" s="42">
        <v>46273</v>
      </c>
      <c r="B11116">
        <v>12</v>
      </c>
      <c r="C11116" t="s">
        <v>964</v>
      </c>
      <c r="D11116" t="s">
        <v>640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 x14ac:dyDescent="0.25">
      <c r="A11117" s="42">
        <v>46274</v>
      </c>
      <c r="B11117">
        <v>9</v>
      </c>
      <c r="C11117" t="s">
        <v>960</v>
      </c>
      <c r="D11117" t="s">
        <v>982</v>
      </c>
      <c r="E11117">
        <v>253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 x14ac:dyDescent="0.25">
      <c r="A11118" s="42">
        <v>46275</v>
      </c>
      <c r="B11118">
        <v>10</v>
      </c>
      <c r="C11118" t="s">
        <v>960</v>
      </c>
      <c r="D11118" t="s">
        <v>967</v>
      </c>
      <c r="E11118">
        <v>300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 x14ac:dyDescent="0.25">
      <c r="A11119" s="42">
        <v>46266</v>
      </c>
      <c r="B11119">
        <v>8</v>
      </c>
      <c r="C11119" t="s">
        <v>1085</v>
      </c>
      <c r="D11119" t="s">
        <v>976</v>
      </c>
      <c r="E11119">
        <v>20</v>
      </c>
      <c r="F11119">
        <v>0</v>
      </c>
      <c r="G11119">
        <v>0</v>
      </c>
      <c r="H11119">
        <v>0</v>
      </c>
      <c r="I11119">
        <v>0</v>
      </c>
      <c r="J11119">
        <v>0</v>
      </c>
    </row>
    <row r="11120" spans="1:10" x14ac:dyDescent="0.25">
      <c r="A11120" s="42">
        <v>46275</v>
      </c>
      <c r="B11120">
        <v>13</v>
      </c>
      <c r="C11120" t="s">
        <v>1098</v>
      </c>
      <c r="D11120" t="s">
        <v>975</v>
      </c>
      <c r="E11120">
        <v>1</v>
      </c>
      <c r="F11120">
        <v>0</v>
      </c>
      <c r="G11120">
        <v>0</v>
      </c>
      <c r="H11120">
        <v>0</v>
      </c>
      <c r="I11120">
        <v>0</v>
      </c>
      <c r="J11120">
        <v>0</v>
      </c>
    </row>
    <row r="11121" spans="1:10" x14ac:dyDescent="0.25">
      <c r="A11121" s="42">
        <v>46267</v>
      </c>
      <c r="B11121">
        <v>8</v>
      </c>
      <c r="C11121" t="s">
        <v>966</v>
      </c>
      <c r="D11121" t="s">
        <v>963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</row>
    <row r="11122" spans="1:10" x14ac:dyDescent="0.25">
      <c r="A11122" s="42">
        <v>46276</v>
      </c>
      <c r="B11122">
        <v>9</v>
      </c>
      <c r="C11122" t="s">
        <v>964</v>
      </c>
      <c r="D11122" t="s">
        <v>640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</row>
    <row r="11123" spans="1:10" x14ac:dyDescent="0.25">
      <c r="A11123" s="42">
        <v>46269</v>
      </c>
      <c r="B11123">
        <v>10</v>
      </c>
      <c r="C11123" t="s">
        <v>986</v>
      </c>
      <c r="D11123" t="s">
        <v>967</v>
      </c>
      <c r="E11123">
        <v>76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 x14ac:dyDescent="0.25">
      <c r="A11124" s="42">
        <v>46269</v>
      </c>
      <c r="B11124">
        <v>14</v>
      </c>
      <c r="C11124" t="s">
        <v>978</v>
      </c>
      <c r="D11124" t="s">
        <v>975</v>
      </c>
      <c r="E11124">
        <v>3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 x14ac:dyDescent="0.25">
      <c r="A11125" s="42">
        <v>46267</v>
      </c>
      <c r="B11125">
        <v>12</v>
      </c>
      <c r="C11125" t="s">
        <v>1015</v>
      </c>
      <c r="D11125" t="s">
        <v>967</v>
      </c>
      <c r="E11125">
        <v>11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25">
      <c r="A11126" s="42">
        <v>46267</v>
      </c>
      <c r="B11126">
        <v>12</v>
      </c>
      <c r="C11126" t="s">
        <v>998</v>
      </c>
      <c r="D11126" t="s">
        <v>973</v>
      </c>
      <c r="E11126">
        <v>1</v>
      </c>
      <c r="F11126">
        <v>0</v>
      </c>
      <c r="G11126">
        <v>0</v>
      </c>
      <c r="H11126">
        <v>0</v>
      </c>
      <c r="I11126">
        <v>0</v>
      </c>
      <c r="J11126">
        <v>0</v>
      </c>
    </row>
    <row r="11127" spans="1:10" x14ac:dyDescent="0.25">
      <c r="A11127" s="42">
        <v>46269</v>
      </c>
      <c r="B11127">
        <v>10</v>
      </c>
      <c r="C11127" t="s">
        <v>958</v>
      </c>
      <c r="D11127" t="s">
        <v>977</v>
      </c>
      <c r="E11127">
        <v>9</v>
      </c>
      <c r="F11127">
        <v>0</v>
      </c>
      <c r="G11127">
        <v>0</v>
      </c>
      <c r="H11127">
        <v>0</v>
      </c>
      <c r="I11127">
        <v>0</v>
      </c>
      <c r="J11127">
        <v>0</v>
      </c>
    </row>
    <row r="11128" spans="1:10" x14ac:dyDescent="0.25">
      <c r="A11128" s="42">
        <v>46266</v>
      </c>
      <c r="B11128">
        <v>11</v>
      </c>
      <c r="C11128" t="s">
        <v>1000</v>
      </c>
      <c r="D11128" t="s">
        <v>640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</row>
    <row r="11129" spans="1:10" x14ac:dyDescent="0.25">
      <c r="A11129" s="42">
        <v>46269</v>
      </c>
      <c r="B11129">
        <v>13</v>
      </c>
      <c r="C11129" t="s">
        <v>1098</v>
      </c>
      <c r="D11129" t="s">
        <v>970</v>
      </c>
      <c r="E11129">
        <v>2</v>
      </c>
      <c r="F11129">
        <v>0</v>
      </c>
      <c r="G11129">
        <v>0</v>
      </c>
      <c r="H11129">
        <v>0</v>
      </c>
      <c r="I11129">
        <v>0</v>
      </c>
      <c r="J11129">
        <v>0</v>
      </c>
    </row>
    <row r="11130" spans="1:10" x14ac:dyDescent="0.25">
      <c r="A11130" s="42">
        <v>46273</v>
      </c>
      <c r="B11130">
        <v>9</v>
      </c>
      <c r="C11130" t="s">
        <v>962</v>
      </c>
      <c r="D11130" t="s">
        <v>976</v>
      </c>
      <c r="E11130">
        <v>584</v>
      </c>
      <c r="F11130">
        <v>0</v>
      </c>
      <c r="G11130">
        <v>0</v>
      </c>
      <c r="H11130">
        <v>0</v>
      </c>
      <c r="I11130">
        <v>0</v>
      </c>
      <c r="J11130">
        <v>0</v>
      </c>
    </row>
    <row r="11131" spans="1:10" x14ac:dyDescent="0.25">
      <c r="A11131" s="42">
        <v>46276</v>
      </c>
      <c r="B11131">
        <v>12</v>
      </c>
      <c r="C11131" t="s">
        <v>962</v>
      </c>
      <c r="D11131" t="s">
        <v>982</v>
      </c>
      <c r="E11131">
        <v>323</v>
      </c>
      <c r="F11131">
        <v>0</v>
      </c>
      <c r="G11131">
        <v>0</v>
      </c>
      <c r="H11131">
        <v>0</v>
      </c>
      <c r="I11131">
        <v>0</v>
      </c>
      <c r="J11131">
        <v>0</v>
      </c>
    </row>
    <row r="11132" spans="1:10" x14ac:dyDescent="0.25">
      <c r="A11132" s="42">
        <v>46276</v>
      </c>
      <c r="B11132">
        <v>15</v>
      </c>
      <c r="C11132" t="s">
        <v>1015</v>
      </c>
      <c r="D11132" t="s">
        <v>963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</row>
    <row r="11133" spans="1:10" x14ac:dyDescent="0.25">
      <c r="A11133" s="42">
        <v>46268</v>
      </c>
      <c r="B11133">
        <v>10</v>
      </c>
      <c r="C11133" t="s">
        <v>978</v>
      </c>
      <c r="D11133" t="s">
        <v>963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</row>
    <row r="11134" spans="1:10" x14ac:dyDescent="0.25">
      <c r="A11134" s="42">
        <v>46276</v>
      </c>
      <c r="B11134">
        <v>13</v>
      </c>
      <c r="C11134" t="s">
        <v>966</v>
      </c>
      <c r="D11134" t="s">
        <v>973</v>
      </c>
      <c r="E11134">
        <v>17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 x14ac:dyDescent="0.25">
      <c r="A11135" s="42">
        <v>46275</v>
      </c>
      <c r="B11135">
        <v>8</v>
      </c>
      <c r="C11135" t="s">
        <v>978</v>
      </c>
      <c r="D11135" t="s">
        <v>3</v>
      </c>
      <c r="E11135">
        <v>6</v>
      </c>
      <c r="F11135">
        <v>6</v>
      </c>
      <c r="G11135">
        <v>1</v>
      </c>
      <c r="H11135">
        <v>2</v>
      </c>
      <c r="I11135">
        <v>0</v>
      </c>
      <c r="J11135">
        <v>0</v>
      </c>
    </row>
    <row r="11136" spans="1:10" x14ac:dyDescent="0.25">
      <c r="A11136" s="42">
        <v>46273</v>
      </c>
      <c r="B11136">
        <v>8</v>
      </c>
      <c r="C11136" t="s">
        <v>960</v>
      </c>
      <c r="D11136" t="s">
        <v>3</v>
      </c>
      <c r="E11136">
        <v>2</v>
      </c>
      <c r="F11136">
        <v>2</v>
      </c>
      <c r="G11136">
        <v>2</v>
      </c>
      <c r="H11136">
        <v>0</v>
      </c>
      <c r="I11136">
        <v>0</v>
      </c>
      <c r="J11136">
        <v>0</v>
      </c>
    </row>
    <row r="11137" spans="1:10" x14ac:dyDescent="0.25">
      <c r="A11137" s="42">
        <v>46275</v>
      </c>
      <c r="B11137">
        <v>13</v>
      </c>
      <c r="C11137" t="s">
        <v>986</v>
      </c>
      <c r="D11137" t="s">
        <v>967</v>
      </c>
      <c r="E11137">
        <v>39</v>
      </c>
      <c r="F11137">
        <v>0</v>
      </c>
      <c r="G11137">
        <v>0</v>
      </c>
      <c r="H11137">
        <v>0</v>
      </c>
      <c r="I11137">
        <v>0</v>
      </c>
      <c r="J11137">
        <v>0</v>
      </c>
    </row>
    <row r="11138" spans="1:10" x14ac:dyDescent="0.25">
      <c r="A11138" s="42">
        <v>46275</v>
      </c>
      <c r="B11138">
        <v>11</v>
      </c>
      <c r="C11138" t="s">
        <v>1098</v>
      </c>
      <c r="D11138" t="s">
        <v>971</v>
      </c>
      <c r="E11138">
        <v>1</v>
      </c>
      <c r="F11138">
        <v>0</v>
      </c>
      <c r="G11138">
        <v>0</v>
      </c>
      <c r="H11138">
        <v>0</v>
      </c>
      <c r="I11138">
        <v>0</v>
      </c>
      <c r="J11138">
        <v>0</v>
      </c>
    </row>
    <row r="11139" spans="1:10" x14ac:dyDescent="0.25">
      <c r="A11139" s="42">
        <v>46275</v>
      </c>
      <c r="B11139">
        <v>17</v>
      </c>
      <c r="C11139" t="s">
        <v>978</v>
      </c>
      <c r="D11139" t="s">
        <v>982</v>
      </c>
      <c r="E11139">
        <v>9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 x14ac:dyDescent="0.25">
      <c r="A11140" s="42">
        <v>46269</v>
      </c>
      <c r="B11140">
        <v>10</v>
      </c>
      <c r="C11140" t="s">
        <v>962</v>
      </c>
      <c r="D11140" t="s">
        <v>959</v>
      </c>
      <c r="E11140">
        <v>67</v>
      </c>
      <c r="F11140">
        <v>0</v>
      </c>
      <c r="G11140">
        <v>0</v>
      </c>
      <c r="H11140">
        <v>0</v>
      </c>
      <c r="I11140">
        <v>0</v>
      </c>
      <c r="J11140">
        <v>0</v>
      </c>
    </row>
    <row r="11141" spans="1:10" x14ac:dyDescent="0.25">
      <c r="A11141" s="42">
        <v>46276</v>
      </c>
      <c r="B11141">
        <v>8</v>
      </c>
      <c r="C11141" t="s">
        <v>1528</v>
      </c>
      <c r="D11141" t="s">
        <v>982</v>
      </c>
      <c r="E11141">
        <v>1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 x14ac:dyDescent="0.25">
      <c r="A11142" s="42">
        <v>46268</v>
      </c>
      <c r="B11142">
        <v>8</v>
      </c>
      <c r="C11142" t="s">
        <v>998</v>
      </c>
      <c r="D11142" t="s">
        <v>640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</row>
    <row r="11143" spans="1:10" x14ac:dyDescent="0.25">
      <c r="A11143" s="42">
        <v>46266</v>
      </c>
      <c r="B11143">
        <v>15</v>
      </c>
      <c r="C11143" t="s">
        <v>986</v>
      </c>
      <c r="D11143" t="s">
        <v>965</v>
      </c>
      <c r="E11143">
        <v>57</v>
      </c>
      <c r="F11143">
        <v>0</v>
      </c>
      <c r="G11143">
        <v>0</v>
      </c>
      <c r="H11143">
        <v>0</v>
      </c>
      <c r="I11143">
        <v>0</v>
      </c>
      <c r="J11143">
        <v>0</v>
      </c>
    </row>
    <row r="11144" spans="1:10" x14ac:dyDescent="0.25">
      <c r="A11144" s="42">
        <v>46266</v>
      </c>
      <c r="B11144">
        <v>13</v>
      </c>
      <c r="C11144" t="s">
        <v>986</v>
      </c>
      <c r="D11144" t="s">
        <v>959</v>
      </c>
      <c r="E11144">
        <v>26</v>
      </c>
      <c r="F11144">
        <v>0</v>
      </c>
      <c r="G11144">
        <v>0</v>
      </c>
      <c r="H11144">
        <v>0</v>
      </c>
      <c r="I11144">
        <v>0</v>
      </c>
      <c r="J11144">
        <v>0</v>
      </c>
    </row>
    <row r="11145" spans="1:10" x14ac:dyDescent="0.25">
      <c r="A11145" s="42">
        <v>46274</v>
      </c>
      <c r="B11145">
        <v>12</v>
      </c>
      <c r="C11145" t="s">
        <v>968</v>
      </c>
      <c r="D11145" t="s">
        <v>975</v>
      </c>
      <c r="E11145">
        <v>2</v>
      </c>
      <c r="F11145">
        <v>0</v>
      </c>
      <c r="G11145">
        <v>0</v>
      </c>
      <c r="H11145">
        <v>0</v>
      </c>
      <c r="I11145">
        <v>0</v>
      </c>
      <c r="J11145">
        <v>0</v>
      </c>
    </row>
    <row r="11146" spans="1:10" x14ac:dyDescent="0.25">
      <c r="A11146" s="42">
        <v>46274</v>
      </c>
      <c r="B11146">
        <v>8</v>
      </c>
      <c r="C11146" t="s">
        <v>968</v>
      </c>
      <c r="D11146" t="s">
        <v>969</v>
      </c>
      <c r="E11146">
        <v>1</v>
      </c>
      <c r="F11146">
        <v>1</v>
      </c>
      <c r="G11146">
        <v>0</v>
      </c>
      <c r="H11146">
        <v>0</v>
      </c>
      <c r="I11146">
        <v>0</v>
      </c>
      <c r="J11146">
        <v>0</v>
      </c>
    </row>
    <row r="11147" spans="1:10" x14ac:dyDescent="0.25">
      <c r="A11147" s="42">
        <v>46275</v>
      </c>
      <c r="B11147">
        <v>13</v>
      </c>
      <c r="C11147" t="s">
        <v>1015</v>
      </c>
      <c r="D11147" t="s">
        <v>977</v>
      </c>
      <c r="E11147">
        <v>2</v>
      </c>
      <c r="F11147">
        <v>0</v>
      </c>
      <c r="G11147">
        <v>0</v>
      </c>
      <c r="H11147">
        <v>0</v>
      </c>
      <c r="I11147">
        <v>0</v>
      </c>
      <c r="J11147">
        <v>0</v>
      </c>
    </row>
    <row r="11148" spans="1:10" x14ac:dyDescent="0.25">
      <c r="A11148" s="42">
        <v>46274</v>
      </c>
      <c r="B11148">
        <v>16</v>
      </c>
      <c r="C11148" t="s">
        <v>964</v>
      </c>
      <c r="D11148" t="s">
        <v>974</v>
      </c>
      <c r="E11148">
        <v>1</v>
      </c>
      <c r="F11148">
        <v>0</v>
      </c>
      <c r="G11148">
        <v>0</v>
      </c>
      <c r="H11148">
        <v>0</v>
      </c>
      <c r="I11148">
        <v>0</v>
      </c>
      <c r="J11148">
        <v>0</v>
      </c>
    </row>
    <row r="11149" spans="1:10" x14ac:dyDescent="0.25">
      <c r="A11149" s="42">
        <v>46274</v>
      </c>
      <c r="B11149">
        <v>15</v>
      </c>
      <c r="C11149" t="s">
        <v>962</v>
      </c>
      <c r="D11149" t="s">
        <v>961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</v>
      </c>
    </row>
    <row r="11150" spans="1:10" x14ac:dyDescent="0.25">
      <c r="A11150" s="42">
        <v>46276</v>
      </c>
      <c r="B11150">
        <v>10</v>
      </c>
      <c r="C11150" t="s">
        <v>972</v>
      </c>
      <c r="D11150" t="s">
        <v>980</v>
      </c>
      <c r="E11150">
        <v>4</v>
      </c>
      <c r="F11150">
        <v>0</v>
      </c>
      <c r="G11150">
        <v>0</v>
      </c>
      <c r="H11150">
        <v>0</v>
      </c>
      <c r="I11150">
        <v>0</v>
      </c>
      <c r="J11150">
        <v>0</v>
      </c>
    </row>
    <row r="11151" spans="1:10" x14ac:dyDescent="0.25">
      <c r="A11151" s="42">
        <v>46276</v>
      </c>
      <c r="B11151">
        <v>10</v>
      </c>
      <c r="C11151" t="s">
        <v>1000</v>
      </c>
      <c r="D11151" t="s">
        <v>971</v>
      </c>
      <c r="E11151">
        <v>50</v>
      </c>
      <c r="F11151">
        <v>0</v>
      </c>
      <c r="G11151">
        <v>0</v>
      </c>
      <c r="H11151">
        <v>0</v>
      </c>
      <c r="I11151">
        <v>0</v>
      </c>
      <c r="J11151">
        <v>0</v>
      </c>
    </row>
    <row r="11152" spans="1:10" x14ac:dyDescent="0.25">
      <c r="A11152" s="42">
        <v>46274</v>
      </c>
      <c r="B11152">
        <v>12</v>
      </c>
      <c r="C11152" t="s">
        <v>958</v>
      </c>
      <c r="D11152" t="s">
        <v>980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0</v>
      </c>
    </row>
    <row r="11153" spans="1:10" x14ac:dyDescent="0.25">
      <c r="A11153" s="42">
        <v>46269</v>
      </c>
      <c r="B11153">
        <v>11</v>
      </c>
      <c r="C11153" t="s">
        <v>986</v>
      </c>
      <c r="D11153" t="s">
        <v>980</v>
      </c>
      <c r="E11153">
        <v>4</v>
      </c>
      <c r="F11153">
        <v>0</v>
      </c>
      <c r="G11153">
        <v>0</v>
      </c>
      <c r="H11153">
        <v>0</v>
      </c>
      <c r="I11153">
        <v>0</v>
      </c>
      <c r="J11153">
        <v>0</v>
      </c>
    </row>
    <row r="11154" spans="1:10" x14ac:dyDescent="0.25">
      <c r="A11154" s="42">
        <v>46267</v>
      </c>
      <c r="B11154">
        <v>10</v>
      </c>
      <c r="C11154" t="s">
        <v>998</v>
      </c>
      <c r="D11154" t="s">
        <v>961</v>
      </c>
      <c r="E11154">
        <v>3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 x14ac:dyDescent="0.25">
      <c r="A11155" s="42">
        <v>46276</v>
      </c>
      <c r="B11155">
        <v>16</v>
      </c>
      <c r="C11155" t="s">
        <v>966</v>
      </c>
      <c r="D11155" t="s">
        <v>976</v>
      </c>
      <c r="E11155">
        <v>907</v>
      </c>
      <c r="F11155">
        <v>0</v>
      </c>
      <c r="G11155">
        <v>0</v>
      </c>
      <c r="H11155">
        <v>0</v>
      </c>
      <c r="I11155">
        <v>0</v>
      </c>
      <c r="J11155">
        <v>0</v>
      </c>
    </row>
    <row r="11156" spans="1:10" x14ac:dyDescent="0.25">
      <c r="A11156" s="42">
        <v>46273</v>
      </c>
      <c r="B11156">
        <v>14</v>
      </c>
      <c r="C11156" t="s">
        <v>1000</v>
      </c>
      <c r="D11156" t="s">
        <v>965</v>
      </c>
      <c r="E11156">
        <v>2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 x14ac:dyDescent="0.25">
      <c r="A11157" s="42">
        <v>46273</v>
      </c>
      <c r="B11157">
        <v>16</v>
      </c>
      <c r="C11157" t="s">
        <v>1015</v>
      </c>
      <c r="D11157" t="s">
        <v>981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</row>
    <row r="11158" spans="1:10" x14ac:dyDescent="0.25">
      <c r="A11158" s="42">
        <v>46273</v>
      </c>
      <c r="B11158">
        <v>13</v>
      </c>
      <c r="C11158" t="s">
        <v>966</v>
      </c>
      <c r="D11158" t="s">
        <v>967</v>
      </c>
      <c r="E11158">
        <v>4</v>
      </c>
      <c r="F11158">
        <v>0</v>
      </c>
      <c r="G11158">
        <v>0</v>
      </c>
      <c r="H11158">
        <v>0</v>
      </c>
      <c r="I11158">
        <v>0</v>
      </c>
      <c r="J11158">
        <v>0</v>
      </c>
    </row>
    <row r="11159" spans="1:10" x14ac:dyDescent="0.25">
      <c r="A11159" s="42">
        <v>46269</v>
      </c>
      <c r="B11159">
        <v>13</v>
      </c>
      <c r="C11159" t="s">
        <v>972</v>
      </c>
      <c r="D11159" t="s">
        <v>965</v>
      </c>
      <c r="E11159">
        <v>11</v>
      </c>
      <c r="F11159">
        <v>0</v>
      </c>
      <c r="G11159">
        <v>0</v>
      </c>
      <c r="H11159">
        <v>0</v>
      </c>
      <c r="I11159">
        <v>0</v>
      </c>
      <c r="J11159">
        <v>0</v>
      </c>
    </row>
    <row r="11160" spans="1:10" x14ac:dyDescent="0.25">
      <c r="A11160" s="42">
        <v>46273</v>
      </c>
      <c r="B11160">
        <v>12</v>
      </c>
      <c r="C11160" t="s">
        <v>978</v>
      </c>
      <c r="D11160" t="s">
        <v>970</v>
      </c>
      <c r="E11160">
        <v>8</v>
      </c>
      <c r="F11160">
        <v>0</v>
      </c>
      <c r="G11160">
        <v>0</v>
      </c>
      <c r="H11160">
        <v>0</v>
      </c>
      <c r="I11160">
        <v>0</v>
      </c>
      <c r="J11160">
        <v>0</v>
      </c>
    </row>
    <row r="11161" spans="1:10" x14ac:dyDescent="0.25">
      <c r="A11161" s="42">
        <v>46273</v>
      </c>
      <c r="B11161">
        <v>16</v>
      </c>
      <c r="C11161" t="s">
        <v>998</v>
      </c>
      <c r="D11161" t="s">
        <v>3</v>
      </c>
      <c r="E11161">
        <v>1</v>
      </c>
      <c r="F11161">
        <v>1</v>
      </c>
      <c r="G11161">
        <v>1</v>
      </c>
      <c r="H11161">
        <v>0</v>
      </c>
      <c r="I11161">
        <v>0</v>
      </c>
      <c r="J11161">
        <v>0</v>
      </c>
    </row>
    <row r="11162" spans="1:10" x14ac:dyDescent="0.25">
      <c r="A11162" s="42">
        <v>46269</v>
      </c>
      <c r="B11162">
        <v>14</v>
      </c>
      <c r="C11162" t="s">
        <v>978</v>
      </c>
      <c r="D11162" t="s">
        <v>640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 x14ac:dyDescent="0.25">
      <c r="A11163" s="42">
        <v>46273</v>
      </c>
      <c r="B11163">
        <v>9</v>
      </c>
      <c r="C11163" t="s">
        <v>1098</v>
      </c>
      <c r="D11163" t="s">
        <v>973</v>
      </c>
      <c r="E11163">
        <v>118</v>
      </c>
      <c r="F11163">
        <v>0</v>
      </c>
      <c r="G11163">
        <v>0</v>
      </c>
      <c r="H11163">
        <v>0</v>
      </c>
      <c r="I11163">
        <v>0</v>
      </c>
      <c r="J11163">
        <v>0</v>
      </c>
    </row>
    <row r="11164" spans="1:10" x14ac:dyDescent="0.25">
      <c r="A11164" s="42">
        <v>46276</v>
      </c>
      <c r="B11164">
        <v>14</v>
      </c>
      <c r="C11164" t="s">
        <v>986</v>
      </c>
      <c r="D11164" t="s">
        <v>975</v>
      </c>
      <c r="E11164">
        <v>2</v>
      </c>
      <c r="F11164">
        <v>0</v>
      </c>
      <c r="G11164">
        <v>0</v>
      </c>
      <c r="H11164">
        <v>0</v>
      </c>
      <c r="I11164">
        <v>0</v>
      </c>
      <c r="J11164">
        <v>0</v>
      </c>
    </row>
    <row r="11165" spans="1:10" x14ac:dyDescent="0.25">
      <c r="A11165" s="42">
        <v>46274</v>
      </c>
      <c r="B11165">
        <v>11</v>
      </c>
      <c r="C11165" t="s">
        <v>1015</v>
      </c>
      <c r="D11165" t="s">
        <v>3</v>
      </c>
      <c r="E11165">
        <v>74</v>
      </c>
      <c r="F11165">
        <v>73</v>
      </c>
      <c r="G11165">
        <v>44</v>
      </c>
      <c r="H11165">
        <v>10</v>
      </c>
      <c r="I11165">
        <v>0</v>
      </c>
      <c r="J11165">
        <v>0</v>
      </c>
    </row>
    <row r="11166" spans="1:10" x14ac:dyDescent="0.25">
      <c r="A11166" s="42">
        <v>46269</v>
      </c>
      <c r="B11166">
        <v>9</v>
      </c>
      <c r="C11166" t="s">
        <v>978</v>
      </c>
      <c r="D11166" t="s">
        <v>980</v>
      </c>
      <c r="E11166">
        <v>2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 x14ac:dyDescent="0.25">
      <c r="A11167" s="42">
        <v>46268</v>
      </c>
      <c r="B11167">
        <v>10</v>
      </c>
      <c r="C11167" t="s">
        <v>958</v>
      </c>
      <c r="D11167" t="s">
        <v>976</v>
      </c>
      <c r="E11167">
        <v>429</v>
      </c>
      <c r="F11167">
        <v>0</v>
      </c>
      <c r="G11167">
        <v>0</v>
      </c>
      <c r="H11167">
        <v>0</v>
      </c>
      <c r="I11167">
        <v>0</v>
      </c>
      <c r="J11167">
        <v>0</v>
      </c>
    </row>
    <row r="11168" spans="1:10" x14ac:dyDescent="0.25">
      <c r="A11168" s="42">
        <v>46274</v>
      </c>
      <c r="B11168">
        <v>8</v>
      </c>
      <c r="C11168" t="s">
        <v>1098</v>
      </c>
      <c r="D11168" t="s">
        <v>3</v>
      </c>
      <c r="E11168">
        <v>9</v>
      </c>
      <c r="F11168">
        <v>9</v>
      </c>
      <c r="G11168">
        <v>2</v>
      </c>
      <c r="H11168">
        <v>6</v>
      </c>
      <c r="I11168">
        <v>0</v>
      </c>
      <c r="J11168">
        <v>0</v>
      </c>
    </row>
    <row r="11169" spans="1:10" x14ac:dyDescent="0.25">
      <c r="A11169" s="42">
        <v>46274</v>
      </c>
      <c r="B11169">
        <v>10</v>
      </c>
      <c r="C11169" t="s">
        <v>998</v>
      </c>
      <c r="D11169" t="s">
        <v>969</v>
      </c>
      <c r="E11169">
        <v>2</v>
      </c>
      <c r="F11169">
        <v>2</v>
      </c>
      <c r="G11169">
        <v>0</v>
      </c>
      <c r="H11169">
        <v>0</v>
      </c>
      <c r="I11169">
        <v>0</v>
      </c>
      <c r="J11169">
        <v>0</v>
      </c>
    </row>
    <row r="11170" spans="1:10" x14ac:dyDescent="0.25">
      <c r="A11170" s="42">
        <v>46267</v>
      </c>
      <c r="B11170">
        <v>15</v>
      </c>
      <c r="C11170" t="s">
        <v>966</v>
      </c>
      <c r="D11170" t="s">
        <v>979</v>
      </c>
      <c r="E11170">
        <v>336</v>
      </c>
      <c r="F11170">
        <v>0</v>
      </c>
      <c r="G11170">
        <v>0</v>
      </c>
      <c r="H11170">
        <v>0</v>
      </c>
      <c r="I11170">
        <v>0</v>
      </c>
      <c r="J11170">
        <v>0</v>
      </c>
    </row>
    <row r="11171" spans="1:10" x14ac:dyDescent="0.25">
      <c r="A11171" s="42">
        <v>46274</v>
      </c>
      <c r="B11171">
        <v>11</v>
      </c>
      <c r="C11171" t="s">
        <v>1528</v>
      </c>
      <c r="D11171" t="s">
        <v>977</v>
      </c>
      <c r="E11171">
        <v>1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 x14ac:dyDescent="0.25">
      <c r="A11172" s="42">
        <v>46273</v>
      </c>
      <c r="B11172">
        <v>12</v>
      </c>
      <c r="C11172" t="s">
        <v>1015</v>
      </c>
      <c r="D11172" t="s">
        <v>976</v>
      </c>
      <c r="E11172">
        <v>55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 x14ac:dyDescent="0.25">
      <c r="A11173" s="42">
        <v>46266</v>
      </c>
      <c r="B11173">
        <v>13</v>
      </c>
      <c r="C11173" t="s">
        <v>978</v>
      </c>
      <c r="D11173" t="s">
        <v>976</v>
      </c>
      <c r="E11173">
        <v>291</v>
      </c>
      <c r="F11173">
        <v>0</v>
      </c>
      <c r="G11173">
        <v>0</v>
      </c>
      <c r="H11173">
        <v>0</v>
      </c>
      <c r="I11173">
        <v>0</v>
      </c>
      <c r="J11173">
        <v>0</v>
      </c>
    </row>
    <row r="11174" spans="1:10" x14ac:dyDescent="0.25">
      <c r="A11174" s="42">
        <v>46273</v>
      </c>
      <c r="B11174">
        <v>9</v>
      </c>
      <c r="C11174" t="s">
        <v>960</v>
      </c>
      <c r="D11174" t="s">
        <v>977</v>
      </c>
      <c r="E11174">
        <v>1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 x14ac:dyDescent="0.25">
      <c r="A11175" s="42">
        <v>46275</v>
      </c>
      <c r="B11175">
        <v>16</v>
      </c>
      <c r="C11175" t="s">
        <v>1000</v>
      </c>
      <c r="D11175" t="s">
        <v>983</v>
      </c>
      <c r="E11175">
        <v>1</v>
      </c>
      <c r="F11175">
        <v>1</v>
      </c>
      <c r="G11175">
        <v>0</v>
      </c>
      <c r="H11175">
        <v>0</v>
      </c>
      <c r="I11175">
        <v>0</v>
      </c>
      <c r="J11175">
        <v>0</v>
      </c>
    </row>
    <row r="11176" spans="1:10" x14ac:dyDescent="0.25">
      <c r="A11176" s="42">
        <v>46268</v>
      </c>
      <c r="B11176">
        <v>9</v>
      </c>
      <c r="C11176" t="s">
        <v>1098</v>
      </c>
      <c r="D11176" t="s">
        <v>976</v>
      </c>
      <c r="E11176">
        <v>244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 x14ac:dyDescent="0.25">
      <c r="A11177" s="42">
        <v>46275</v>
      </c>
      <c r="B11177">
        <v>15</v>
      </c>
      <c r="C11177" t="s">
        <v>978</v>
      </c>
      <c r="D11177" t="s">
        <v>959</v>
      </c>
      <c r="E11177">
        <v>305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 x14ac:dyDescent="0.25">
      <c r="A11178" s="42">
        <v>46276</v>
      </c>
      <c r="B11178">
        <v>10</v>
      </c>
      <c r="C11178" t="s">
        <v>968</v>
      </c>
      <c r="D11178" t="s">
        <v>965</v>
      </c>
      <c r="E11178">
        <v>48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 x14ac:dyDescent="0.25">
      <c r="A11179" s="42">
        <v>46266</v>
      </c>
      <c r="B11179">
        <v>15</v>
      </c>
      <c r="C11179" t="s">
        <v>1001</v>
      </c>
      <c r="D11179" t="s">
        <v>965</v>
      </c>
      <c r="E11179">
        <v>3</v>
      </c>
      <c r="F11179">
        <v>0</v>
      </c>
      <c r="G11179">
        <v>0</v>
      </c>
      <c r="H11179">
        <v>0</v>
      </c>
      <c r="I11179">
        <v>0</v>
      </c>
      <c r="J11179">
        <v>0</v>
      </c>
    </row>
    <row r="11180" spans="1:10" x14ac:dyDescent="0.25">
      <c r="A11180" s="42">
        <v>46269</v>
      </c>
      <c r="B11180">
        <v>11</v>
      </c>
      <c r="C11180" t="s">
        <v>962</v>
      </c>
      <c r="D11180" t="s">
        <v>3</v>
      </c>
      <c r="E11180">
        <v>42</v>
      </c>
      <c r="F11180">
        <v>42</v>
      </c>
      <c r="G11180">
        <v>24</v>
      </c>
      <c r="H11180">
        <v>14</v>
      </c>
      <c r="I11180">
        <v>0</v>
      </c>
      <c r="J11180">
        <v>0</v>
      </c>
    </row>
    <row r="11181" spans="1:10" x14ac:dyDescent="0.25">
      <c r="A11181" s="42">
        <v>46269</v>
      </c>
      <c r="B11181">
        <v>11</v>
      </c>
      <c r="C11181" t="s">
        <v>1000</v>
      </c>
      <c r="D11181" t="s">
        <v>961</v>
      </c>
      <c r="E11181">
        <v>1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 x14ac:dyDescent="0.25">
      <c r="A11182" s="42">
        <v>46273</v>
      </c>
      <c r="B11182">
        <v>10</v>
      </c>
      <c r="C11182" t="s">
        <v>966</v>
      </c>
      <c r="D11182" t="s">
        <v>971</v>
      </c>
      <c r="E11182">
        <v>4</v>
      </c>
      <c r="F11182">
        <v>0</v>
      </c>
      <c r="G11182">
        <v>0</v>
      </c>
      <c r="H11182">
        <v>0</v>
      </c>
      <c r="I11182">
        <v>0</v>
      </c>
      <c r="J11182">
        <v>0</v>
      </c>
    </row>
    <row r="11183" spans="1:10" x14ac:dyDescent="0.25">
      <c r="A11183" s="42">
        <v>46273</v>
      </c>
      <c r="B11183">
        <v>15</v>
      </c>
      <c r="C11183" t="s">
        <v>966</v>
      </c>
      <c r="D11183" t="s">
        <v>981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</row>
    <row r="11184" spans="1:10" x14ac:dyDescent="0.25">
      <c r="A11184" s="42">
        <v>46269</v>
      </c>
      <c r="B11184">
        <v>11</v>
      </c>
      <c r="C11184" t="s">
        <v>958</v>
      </c>
      <c r="D11184" t="s">
        <v>3</v>
      </c>
      <c r="E11184">
        <v>28</v>
      </c>
      <c r="F11184">
        <v>28</v>
      </c>
      <c r="G11184">
        <v>22</v>
      </c>
      <c r="H11184">
        <v>2</v>
      </c>
      <c r="I11184">
        <v>0</v>
      </c>
      <c r="J11184">
        <v>0</v>
      </c>
    </row>
    <row r="11185" spans="1:10" x14ac:dyDescent="0.25">
      <c r="A11185" s="42">
        <v>46274</v>
      </c>
      <c r="B11185">
        <v>12</v>
      </c>
      <c r="C11185" t="s">
        <v>968</v>
      </c>
      <c r="D11185" t="s">
        <v>977</v>
      </c>
      <c r="E11185">
        <v>1</v>
      </c>
      <c r="F11185">
        <v>0</v>
      </c>
      <c r="G11185">
        <v>0</v>
      </c>
      <c r="H11185">
        <v>0</v>
      </c>
      <c r="I11185">
        <v>0</v>
      </c>
      <c r="J11185">
        <v>0</v>
      </c>
    </row>
    <row r="11186" spans="1:10" x14ac:dyDescent="0.25">
      <c r="A11186" s="42">
        <v>46274</v>
      </c>
      <c r="B11186">
        <v>16</v>
      </c>
      <c r="C11186" t="s">
        <v>966</v>
      </c>
      <c r="D11186" t="s">
        <v>963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</row>
    <row r="11187" spans="1:10" x14ac:dyDescent="0.25">
      <c r="A11187" s="42">
        <v>46274</v>
      </c>
      <c r="B11187">
        <v>16</v>
      </c>
      <c r="C11187" t="s">
        <v>966</v>
      </c>
      <c r="D11187" t="s">
        <v>967</v>
      </c>
      <c r="E11187">
        <v>233</v>
      </c>
      <c r="F11187">
        <v>0</v>
      </c>
      <c r="G11187">
        <v>0</v>
      </c>
      <c r="H11187">
        <v>0</v>
      </c>
      <c r="I11187">
        <v>0</v>
      </c>
      <c r="J11187">
        <v>0</v>
      </c>
    </row>
    <row r="11188" spans="1:10" x14ac:dyDescent="0.25">
      <c r="A11188" s="42">
        <v>46266</v>
      </c>
      <c r="B11188">
        <v>10</v>
      </c>
      <c r="C11188" t="s">
        <v>1000</v>
      </c>
      <c r="D11188" t="s">
        <v>640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</row>
    <row r="11189" spans="1:10" x14ac:dyDescent="0.25">
      <c r="A11189" s="42">
        <v>46276</v>
      </c>
      <c r="B11189">
        <v>12</v>
      </c>
      <c r="C11189" t="s">
        <v>966</v>
      </c>
      <c r="D11189" t="s">
        <v>961</v>
      </c>
      <c r="E11189">
        <v>1</v>
      </c>
      <c r="F11189">
        <v>0</v>
      </c>
      <c r="G11189">
        <v>0</v>
      </c>
      <c r="H11189">
        <v>0</v>
      </c>
      <c r="I11189">
        <v>0</v>
      </c>
      <c r="J11189">
        <v>0</v>
      </c>
    </row>
    <row r="11190" spans="1:10" x14ac:dyDescent="0.25">
      <c r="A11190" s="42">
        <v>46269</v>
      </c>
      <c r="B11190">
        <v>8</v>
      </c>
      <c r="C11190" t="s">
        <v>962</v>
      </c>
      <c r="D11190" t="s">
        <v>3</v>
      </c>
      <c r="E11190">
        <v>5</v>
      </c>
      <c r="F11190">
        <v>5</v>
      </c>
      <c r="G11190">
        <v>3</v>
      </c>
      <c r="H11190">
        <v>2</v>
      </c>
      <c r="I11190">
        <v>0</v>
      </c>
      <c r="J11190">
        <v>0</v>
      </c>
    </row>
    <row r="11191" spans="1:10" x14ac:dyDescent="0.25">
      <c r="A11191" s="42">
        <v>46269</v>
      </c>
      <c r="B11191">
        <v>16</v>
      </c>
      <c r="C11191" t="s">
        <v>964</v>
      </c>
      <c r="D11191" t="s">
        <v>967</v>
      </c>
      <c r="E11191">
        <v>353</v>
      </c>
      <c r="F11191">
        <v>0</v>
      </c>
      <c r="G11191">
        <v>0</v>
      </c>
      <c r="H11191">
        <v>0</v>
      </c>
      <c r="I11191">
        <v>0</v>
      </c>
      <c r="J11191">
        <v>0</v>
      </c>
    </row>
    <row r="11192" spans="1:10" x14ac:dyDescent="0.25">
      <c r="A11192" s="42">
        <v>46275</v>
      </c>
      <c r="B11192">
        <v>11</v>
      </c>
      <c r="C11192" t="s">
        <v>978</v>
      </c>
      <c r="D11192" t="s">
        <v>963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</row>
    <row r="11193" spans="1:10" x14ac:dyDescent="0.25">
      <c r="A11193" s="42">
        <v>46267</v>
      </c>
      <c r="B11193">
        <v>14</v>
      </c>
      <c r="C11193" t="s">
        <v>966</v>
      </c>
      <c r="D11193" t="s">
        <v>3</v>
      </c>
      <c r="E11193">
        <v>38</v>
      </c>
      <c r="F11193">
        <v>38</v>
      </c>
      <c r="G11193">
        <v>28</v>
      </c>
      <c r="H11193">
        <v>4</v>
      </c>
      <c r="I11193">
        <v>0</v>
      </c>
      <c r="J11193">
        <v>0</v>
      </c>
    </row>
    <row r="11194" spans="1:10" x14ac:dyDescent="0.25">
      <c r="A11194" s="42">
        <v>46267</v>
      </c>
      <c r="B11194">
        <v>14</v>
      </c>
      <c r="C11194" t="s">
        <v>958</v>
      </c>
      <c r="D11194" t="s">
        <v>640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</row>
    <row r="11195" spans="1:10" x14ac:dyDescent="0.25">
      <c r="A11195" s="42">
        <v>46268</v>
      </c>
      <c r="B11195">
        <v>8</v>
      </c>
      <c r="C11195" t="s">
        <v>999</v>
      </c>
      <c r="D11195" t="s">
        <v>965</v>
      </c>
      <c r="E11195">
        <v>9</v>
      </c>
      <c r="F11195">
        <v>0</v>
      </c>
      <c r="G11195">
        <v>0</v>
      </c>
      <c r="H11195">
        <v>0</v>
      </c>
      <c r="I11195">
        <v>0</v>
      </c>
      <c r="J11195">
        <v>0</v>
      </c>
    </row>
    <row r="11196" spans="1:10" x14ac:dyDescent="0.25">
      <c r="A11196" s="42">
        <v>46266</v>
      </c>
      <c r="B11196">
        <v>14</v>
      </c>
      <c r="C11196" t="s">
        <v>978</v>
      </c>
      <c r="D11196" t="s">
        <v>977</v>
      </c>
      <c r="E11196">
        <v>4</v>
      </c>
      <c r="F11196">
        <v>0</v>
      </c>
      <c r="G11196">
        <v>0</v>
      </c>
      <c r="H11196">
        <v>0</v>
      </c>
      <c r="I11196">
        <v>0</v>
      </c>
      <c r="J11196">
        <v>0</v>
      </c>
    </row>
    <row r="11197" spans="1:10" x14ac:dyDescent="0.25">
      <c r="A11197" s="42">
        <v>46266</v>
      </c>
      <c r="B11197">
        <v>14</v>
      </c>
      <c r="C11197" t="s">
        <v>958</v>
      </c>
      <c r="D11197" t="s">
        <v>977</v>
      </c>
      <c r="E11197">
        <v>3</v>
      </c>
      <c r="F11197">
        <v>0</v>
      </c>
      <c r="G11197">
        <v>0</v>
      </c>
      <c r="H11197">
        <v>0</v>
      </c>
      <c r="I11197">
        <v>0</v>
      </c>
      <c r="J11197">
        <v>0</v>
      </c>
    </row>
    <row r="11198" spans="1:10" x14ac:dyDescent="0.25">
      <c r="A11198" s="42">
        <v>46276</v>
      </c>
      <c r="B11198">
        <v>8</v>
      </c>
      <c r="C11198" t="s">
        <v>962</v>
      </c>
      <c r="D11198" t="s">
        <v>970</v>
      </c>
      <c r="E11198">
        <v>4</v>
      </c>
      <c r="F11198">
        <v>0</v>
      </c>
      <c r="G11198">
        <v>0</v>
      </c>
      <c r="H11198">
        <v>0</v>
      </c>
      <c r="I11198">
        <v>0</v>
      </c>
      <c r="J11198">
        <v>0</v>
      </c>
    </row>
    <row r="11199" spans="1:10" x14ac:dyDescent="0.25">
      <c r="A11199" s="42">
        <v>46266</v>
      </c>
      <c r="B11199">
        <v>8</v>
      </c>
      <c r="C11199" t="s">
        <v>972</v>
      </c>
      <c r="D11199" t="s">
        <v>970</v>
      </c>
      <c r="E11199">
        <v>3</v>
      </c>
      <c r="F11199">
        <v>0</v>
      </c>
      <c r="G11199">
        <v>0</v>
      </c>
      <c r="H11199">
        <v>0</v>
      </c>
      <c r="I11199">
        <v>0</v>
      </c>
      <c r="J11199">
        <v>0</v>
      </c>
    </row>
    <row r="11200" spans="1:10" x14ac:dyDescent="0.25">
      <c r="A11200" s="42">
        <v>46267</v>
      </c>
      <c r="B11200">
        <v>11</v>
      </c>
      <c r="C11200" t="s">
        <v>1015</v>
      </c>
      <c r="D11200" t="s">
        <v>980</v>
      </c>
      <c r="E11200">
        <v>1</v>
      </c>
      <c r="F11200">
        <v>0</v>
      </c>
      <c r="G11200">
        <v>0</v>
      </c>
      <c r="H11200">
        <v>0</v>
      </c>
      <c r="I11200">
        <v>0</v>
      </c>
      <c r="J11200">
        <v>0</v>
      </c>
    </row>
    <row r="11201" spans="1:10" x14ac:dyDescent="0.25">
      <c r="A11201" s="42">
        <v>46273</v>
      </c>
      <c r="B11201">
        <v>10</v>
      </c>
      <c r="C11201" t="s">
        <v>1000</v>
      </c>
      <c r="D11201" t="s">
        <v>640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</row>
    <row r="11202" spans="1:10" x14ac:dyDescent="0.25">
      <c r="A11202" s="42">
        <v>46267</v>
      </c>
      <c r="B11202">
        <v>16</v>
      </c>
      <c r="C11202" t="s">
        <v>1085</v>
      </c>
      <c r="D11202" t="s">
        <v>982</v>
      </c>
      <c r="E11202">
        <v>2</v>
      </c>
      <c r="F11202">
        <v>0</v>
      </c>
      <c r="G11202">
        <v>0</v>
      </c>
      <c r="H11202">
        <v>0</v>
      </c>
      <c r="I11202">
        <v>0</v>
      </c>
      <c r="J11202">
        <v>0</v>
      </c>
    </row>
    <row r="11203" spans="1:10" x14ac:dyDescent="0.25">
      <c r="A11203" s="42">
        <v>46269</v>
      </c>
      <c r="B11203">
        <v>10</v>
      </c>
      <c r="C11203" t="s">
        <v>998</v>
      </c>
      <c r="D11203" t="s">
        <v>970</v>
      </c>
      <c r="E11203">
        <v>53</v>
      </c>
      <c r="F11203">
        <v>0</v>
      </c>
      <c r="G11203">
        <v>0</v>
      </c>
      <c r="H11203">
        <v>0</v>
      </c>
      <c r="I11203">
        <v>0</v>
      </c>
      <c r="J11203">
        <v>0</v>
      </c>
    </row>
    <row r="11204" spans="1:10" x14ac:dyDescent="0.25">
      <c r="A11204" s="42">
        <v>46267</v>
      </c>
      <c r="B11204">
        <v>14</v>
      </c>
      <c r="C11204" t="s">
        <v>978</v>
      </c>
      <c r="D11204" t="s">
        <v>640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</row>
    <row r="11205" spans="1:10" x14ac:dyDescent="0.25">
      <c r="A11205" s="42">
        <v>46275</v>
      </c>
      <c r="B11205">
        <v>14</v>
      </c>
      <c r="C11205" t="s">
        <v>964</v>
      </c>
      <c r="D11205" t="s">
        <v>971</v>
      </c>
      <c r="E11205">
        <v>23</v>
      </c>
      <c r="F11205">
        <v>0</v>
      </c>
      <c r="G11205">
        <v>0</v>
      </c>
      <c r="H11205">
        <v>0</v>
      </c>
      <c r="I11205">
        <v>0</v>
      </c>
      <c r="J11205">
        <v>0</v>
      </c>
    </row>
    <row r="11206" spans="1:10" x14ac:dyDescent="0.25">
      <c r="A11206" s="42">
        <v>46275</v>
      </c>
      <c r="B11206">
        <v>8</v>
      </c>
      <c r="C11206" t="s">
        <v>986</v>
      </c>
      <c r="D11206" t="s">
        <v>980</v>
      </c>
      <c r="E11206">
        <v>2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 x14ac:dyDescent="0.25">
      <c r="A11207" s="42">
        <v>46266</v>
      </c>
      <c r="B11207">
        <v>10</v>
      </c>
      <c r="C11207" t="s">
        <v>966</v>
      </c>
      <c r="D11207" t="s">
        <v>982</v>
      </c>
      <c r="E11207">
        <v>283</v>
      </c>
      <c r="F11207">
        <v>0</v>
      </c>
      <c r="G11207">
        <v>0</v>
      </c>
      <c r="H11207">
        <v>0</v>
      </c>
      <c r="I11207">
        <v>0</v>
      </c>
      <c r="J11207">
        <v>0</v>
      </c>
    </row>
    <row r="11208" spans="1:10" x14ac:dyDescent="0.25">
      <c r="A11208" s="42">
        <v>46268</v>
      </c>
      <c r="B11208">
        <v>16</v>
      </c>
      <c r="C11208" t="s">
        <v>966</v>
      </c>
      <c r="D11208" t="s">
        <v>3</v>
      </c>
      <c r="E11208">
        <v>16</v>
      </c>
      <c r="F11208">
        <v>16</v>
      </c>
      <c r="G11208">
        <v>12</v>
      </c>
      <c r="H11208">
        <v>2</v>
      </c>
      <c r="I11208">
        <v>0</v>
      </c>
      <c r="J11208">
        <v>0</v>
      </c>
    </row>
    <row r="11209" spans="1:10" x14ac:dyDescent="0.25">
      <c r="A11209" s="42">
        <v>46273</v>
      </c>
      <c r="B11209">
        <v>11</v>
      </c>
      <c r="C11209" t="s">
        <v>1000</v>
      </c>
      <c r="D11209" t="s">
        <v>982</v>
      </c>
      <c r="E11209">
        <v>94</v>
      </c>
      <c r="F11209">
        <v>0</v>
      </c>
      <c r="G11209">
        <v>0</v>
      </c>
      <c r="H11209">
        <v>0</v>
      </c>
      <c r="I11209">
        <v>0</v>
      </c>
      <c r="J11209">
        <v>0</v>
      </c>
    </row>
    <row r="11210" spans="1:10" x14ac:dyDescent="0.25">
      <c r="A11210" s="42">
        <v>46266</v>
      </c>
      <c r="B11210">
        <v>15</v>
      </c>
      <c r="C11210" t="s">
        <v>999</v>
      </c>
      <c r="D11210" t="s">
        <v>971</v>
      </c>
      <c r="E11210">
        <v>1</v>
      </c>
      <c r="F11210">
        <v>0</v>
      </c>
      <c r="G11210">
        <v>0</v>
      </c>
      <c r="H11210">
        <v>0</v>
      </c>
      <c r="I11210">
        <v>0</v>
      </c>
      <c r="J11210">
        <v>0</v>
      </c>
    </row>
    <row r="11211" spans="1:10" x14ac:dyDescent="0.25">
      <c r="A11211" s="42">
        <v>46267</v>
      </c>
      <c r="B11211">
        <v>14</v>
      </c>
      <c r="C11211" t="s">
        <v>978</v>
      </c>
      <c r="D11211" t="s">
        <v>970</v>
      </c>
      <c r="E11211">
        <v>61</v>
      </c>
      <c r="F11211">
        <v>0</v>
      </c>
      <c r="G11211">
        <v>0</v>
      </c>
      <c r="H11211">
        <v>0</v>
      </c>
      <c r="I11211">
        <v>0</v>
      </c>
      <c r="J11211">
        <v>0</v>
      </c>
    </row>
    <row r="11212" spans="1:10" x14ac:dyDescent="0.25">
      <c r="A11212" s="42">
        <v>46274</v>
      </c>
      <c r="B11212">
        <v>11</v>
      </c>
      <c r="C11212" t="s">
        <v>962</v>
      </c>
      <c r="D11212" t="s">
        <v>640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</row>
    <row r="11213" spans="1:10" x14ac:dyDescent="0.25">
      <c r="A11213" s="42">
        <v>46266</v>
      </c>
      <c r="B11213">
        <v>11</v>
      </c>
      <c r="C11213" t="s">
        <v>998</v>
      </c>
      <c r="D11213" t="s">
        <v>974</v>
      </c>
      <c r="E11213">
        <v>1</v>
      </c>
      <c r="F11213">
        <v>0</v>
      </c>
      <c r="G11213">
        <v>0</v>
      </c>
      <c r="H11213">
        <v>0</v>
      </c>
      <c r="I11213">
        <v>0</v>
      </c>
      <c r="J11213">
        <v>0</v>
      </c>
    </row>
    <row r="11214" spans="1:10" x14ac:dyDescent="0.25">
      <c r="A11214" s="42">
        <v>46268</v>
      </c>
      <c r="B11214">
        <v>12</v>
      </c>
      <c r="C11214" t="s">
        <v>962</v>
      </c>
      <c r="D11214" t="s">
        <v>976</v>
      </c>
      <c r="E11214">
        <v>413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25">
      <c r="A11215" s="42">
        <v>46266</v>
      </c>
      <c r="B11215">
        <v>11</v>
      </c>
      <c r="C11215" t="s">
        <v>998</v>
      </c>
      <c r="D11215" t="s">
        <v>973</v>
      </c>
      <c r="E11215">
        <v>273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25">
      <c r="A11216" s="42">
        <v>46273</v>
      </c>
      <c r="B11216">
        <v>11</v>
      </c>
      <c r="C11216" t="s">
        <v>1015</v>
      </c>
      <c r="D11216" t="s">
        <v>963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 x14ac:dyDescent="0.25">
      <c r="A11217" s="42">
        <v>46273</v>
      </c>
      <c r="B11217">
        <v>16</v>
      </c>
      <c r="C11217" t="s">
        <v>964</v>
      </c>
      <c r="D11217" t="s">
        <v>976</v>
      </c>
      <c r="E11217">
        <v>1729</v>
      </c>
      <c r="F11217">
        <v>0</v>
      </c>
      <c r="G11217">
        <v>0</v>
      </c>
      <c r="H11217">
        <v>0</v>
      </c>
      <c r="I11217">
        <v>0</v>
      </c>
      <c r="J11217">
        <v>0</v>
      </c>
    </row>
    <row r="11218" spans="1:10" x14ac:dyDescent="0.25">
      <c r="A11218" s="42">
        <v>46267</v>
      </c>
      <c r="B11218">
        <v>8</v>
      </c>
      <c r="C11218" t="s">
        <v>999</v>
      </c>
      <c r="D11218" t="s">
        <v>959</v>
      </c>
      <c r="E11218">
        <v>24</v>
      </c>
      <c r="F11218">
        <v>0</v>
      </c>
      <c r="G11218">
        <v>0</v>
      </c>
      <c r="H11218">
        <v>0</v>
      </c>
      <c r="I11218">
        <v>0</v>
      </c>
      <c r="J11218">
        <v>0</v>
      </c>
    </row>
    <row r="11219" spans="1:10" x14ac:dyDescent="0.25">
      <c r="A11219" s="42">
        <v>46266</v>
      </c>
      <c r="B11219">
        <v>8</v>
      </c>
      <c r="C11219" t="s">
        <v>986</v>
      </c>
      <c r="D11219" t="s">
        <v>971</v>
      </c>
      <c r="E11219">
        <v>2</v>
      </c>
      <c r="F11219">
        <v>0</v>
      </c>
      <c r="G11219">
        <v>0</v>
      </c>
      <c r="H11219">
        <v>0</v>
      </c>
      <c r="I11219">
        <v>0</v>
      </c>
      <c r="J11219">
        <v>0</v>
      </c>
    </row>
    <row r="11220" spans="1:10" x14ac:dyDescent="0.25">
      <c r="A11220" s="42">
        <v>46273</v>
      </c>
      <c r="B11220">
        <v>15</v>
      </c>
      <c r="C11220" t="s">
        <v>964</v>
      </c>
      <c r="D11220" t="s">
        <v>967</v>
      </c>
      <c r="E11220">
        <v>360</v>
      </c>
      <c r="F11220">
        <v>0</v>
      </c>
      <c r="G11220">
        <v>0</v>
      </c>
      <c r="H11220">
        <v>0</v>
      </c>
      <c r="I11220">
        <v>0</v>
      </c>
      <c r="J11220">
        <v>0</v>
      </c>
    </row>
    <row r="11221" spans="1:10" x14ac:dyDescent="0.25">
      <c r="A11221" s="42">
        <v>46275</v>
      </c>
      <c r="B11221">
        <v>15</v>
      </c>
      <c r="C11221" t="s">
        <v>986</v>
      </c>
      <c r="D11221" t="s">
        <v>3</v>
      </c>
      <c r="E11221">
        <v>20</v>
      </c>
      <c r="F11221">
        <v>20</v>
      </c>
      <c r="G11221">
        <v>16</v>
      </c>
      <c r="H11221">
        <v>2</v>
      </c>
      <c r="I11221">
        <v>0</v>
      </c>
      <c r="J11221">
        <v>0</v>
      </c>
    </row>
    <row r="11222" spans="1:10" x14ac:dyDescent="0.25">
      <c r="A11222" s="42">
        <v>46266</v>
      </c>
      <c r="B11222">
        <v>10</v>
      </c>
      <c r="C11222" t="s">
        <v>986</v>
      </c>
      <c r="D11222" t="s">
        <v>3</v>
      </c>
      <c r="E11222">
        <v>28</v>
      </c>
      <c r="F11222">
        <v>28</v>
      </c>
      <c r="G11222">
        <v>23</v>
      </c>
      <c r="H11222">
        <v>2</v>
      </c>
      <c r="I11222">
        <v>0</v>
      </c>
      <c r="J11222">
        <v>0</v>
      </c>
    </row>
    <row r="11223" spans="1:10" x14ac:dyDescent="0.25">
      <c r="A11223" s="42">
        <v>46273</v>
      </c>
      <c r="B11223">
        <v>10</v>
      </c>
      <c r="C11223" t="s">
        <v>958</v>
      </c>
      <c r="D11223" t="s">
        <v>965</v>
      </c>
      <c r="E11223">
        <v>63</v>
      </c>
      <c r="F11223">
        <v>0</v>
      </c>
      <c r="G11223">
        <v>0</v>
      </c>
      <c r="H11223">
        <v>0</v>
      </c>
      <c r="I11223">
        <v>0</v>
      </c>
      <c r="J11223">
        <v>0</v>
      </c>
    </row>
    <row r="11224" spans="1:10" x14ac:dyDescent="0.25">
      <c r="A11224" s="42">
        <v>46275</v>
      </c>
      <c r="B11224">
        <v>11</v>
      </c>
      <c r="C11224" t="s">
        <v>966</v>
      </c>
      <c r="D11224" t="s">
        <v>982</v>
      </c>
      <c r="E11224">
        <v>318</v>
      </c>
      <c r="F11224">
        <v>0</v>
      </c>
      <c r="G11224">
        <v>0</v>
      </c>
      <c r="H11224">
        <v>0</v>
      </c>
      <c r="I11224">
        <v>0</v>
      </c>
      <c r="J11224">
        <v>0</v>
      </c>
    </row>
    <row r="11225" spans="1:10" x14ac:dyDescent="0.25">
      <c r="A11225" s="42">
        <v>46275</v>
      </c>
      <c r="B11225">
        <v>8</v>
      </c>
      <c r="C11225" t="s">
        <v>966</v>
      </c>
      <c r="D11225" t="s">
        <v>959</v>
      </c>
      <c r="E11225">
        <v>30</v>
      </c>
      <c r="F11225">
        <v>0</v>
      </c>
      <c r="G11225">
        <v>0</v>
      </c>
      <c r="H11225">
        <v>0</v>
      </c>
      <c r="I11225">
        <v>0</v>
      </c>
      <c r="J11225">
        <v>0</v>
      </c>
    </row>
    <row r="11226" spans="1:10" x14ac:dyDescent="0.25">
      <c r="A11226" s="42">
        <v>46273</v>
      </c>
      <c r="B11226">
        <v>14</v>
      </c>
      <c r="C11226" t="s">
        <v>972</v>
      </c>
      <c r="D11226" t="s">
        <v>982</v>
      </c>
      <c r="E11226">
        <v>25</v>
      </c>
      <c r="F11226">
        <v>0</v>
      </c>
      <c r="G11226">
        <v>0</v>
      </c>
      <c r="H11226">
        <v>0</v>
      </c>
      <c r="I11226">
        <v>0</v>
      </c>
      <c r="J11226">
        <v>0</v>
      </c>
    </row>
    <row r="11227" spans="1:10" x14ac:dyDescent="0.25">
      <c r="A11227" s="42">
        <v>46267</v>
      </c>
      <c r="B11227">
        <v>14</v>
      </c>
      <c r="C11227" t="s">
        <v>958</v>
      </c>
      <c r="D11227" t="s">
        <v>979</v>
      </c>
      <c r="E11227">
        <v>40</v>
      </c>
      <c r="F11227">
        <v>0</v>
      </c>
      <c r="G11227">
        <v>0</v>
      </c>
      <c r="H11227">
        <v>0</v>
      </c>
      <c r="I11227">
        <v>0</v>
      </c>
      <c r="J11227">
        <v>0</v>
      </c>
    </row>
    <row r="11228" spans="1:10" x14ac:dyDescent="0.25">
      <c r="A11228" s="42">
        <v>46266</v>
      </c>
      <c r="B11228">
        <v>14</v>
      </c>
      <c r="C11228" t="s">
        <v>1085</v>
      </c>
      <c r="D11228" t="s">
        <v>959</v>
      </c>
      <c r="E11228">
        <v>14</v>
      </c>
      <c r="F11228">
        <v>0</v>
      </c>
      <c r="G11228">
        <v>0</v>
      </c>
      <c r="H11228">
        <v>0</v>
      </c>
      <c r="I11228">
        <v>0</v>
      </c>
      <c r="J11228">
        <v>0</v>
      </c>
    </row>
    <row r="11229" spans="1:10" x14ac:dyDescent="0.25">
      <c r="A11229" s="42">
        <v>46266</v>
      </c>
      <c r="B11229">
        <v>13</v>
      </c>
      <c r="C11229" t="s">
        <v>960</v>
      </c>
      <c r="D11229" t="s">
        <v>980</v>
      </c>
      <c r="E11229">
        <v>2</v>
      </c>
      <c r="F11229">
        <v>0</v>
      </c>
      <c r="G11229">
        <v>0</v>
      </c>
      <c r="H11229">
        <v>0</v>
      </c>
      <c r="I11229">
        <v>0</v>
      </c>
      <c r="J11229">
        <v>0</v>
      </c>
    </row>
    <row r="11230" spans="1:10" x14ac:dyDescent="0.25">
      <c r="A11230" s="42">
        <v>46273</v>
      </c>
      <c r="B11230">
        <v>15</v>
      </c>
      <c r="C11230" t="s">
        <v>984</v>
      </c>
      <c r="D11230" t="s">
        <v>981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</row>
    <row r="11231" spans="1:10" x14ac:dyDescent="0.25">
      <c r="A11231" s="42">
        <v>46275</v>
      </c>
      <c r="B11231">
        <v>14</v>
      </c>
      <c r="C11231" t="s">
        <v>986</v>
      </c>
      <c r="D11231" t="s">
        <v>3</v>
      </c>
      <c r="E11231">
        <v>13</v>
      </c>
      <c r="F11231">
        <v>13</v>
      </c>
      <c r="G11231">
        <v>6</v>
      </c>
      <c r="H11231">
        <v>0</v>
      </c>
      <c r="I11231">
        <v>0</v>
      </c>
      <c r="J11231">
        <v>0</v>
      </c>
    </row>
    <row r="11232" spans="1:10" x14ac:dyDescent="0.25">
      <c r="A11232" s="42">
        <v>46267</v>
      </c>
      <c r="B11232">
        <v>11</v>
      </c>
      <c r="C11232" t="s">
        <v>966</v>
      </c>
      <c r="D11232" t="s">
        <v>967</v>
      </c>
      <c r="E11232">
        <v>274</v>
      </c>
      <c r="F11232">
        <v>0</v>
      </c>
      <c r="G11232">
        <v>0</v>
      </c>
      <c r="H11232">
        <v>0</v>
      </c>
      <c r="I11232">
        <v>0</v>
      </c>
      <c r="J11232">
        <v>0</v>
      </c>
    </row>
    <row r="11233" spans="1:10" x14ac:dyDescent="0.25">
      <c r="A11233" s="42">
        <v>46275</v>
      </c>
      <c r="B11233">
        <v>10</v>
      </c>
      <c r="C11233" t="s">
        <v>986</v>
      </c>
      <c r="D11233" t="s">
        <v>982</v>
      </c>
      <c r="E11233">
        <v>236</v>
      </c>
      <c r="F11233">
        <v>0</v>
      </c>
      <c r="G11233">
        <v>0</v>
      </c>
      <c r="H11233">
        <v>0</v>
      </c>
      <c r="I11233">
        <v>0</v>
      </c>
      <c r="J11233">
        <v>0</v>
      </c>
    </row>
    <row r="11234" spans="1:10" x14ac:dyDescent="0.25">
      <c r="A11234" s="42">
        <v>46276</v>
      </c>
      <c r="B11234">
        <v>15</v>
      </c>
      <c r="C11234" t="s">
        <v>1098</v>
      </c>
      <c r="D11234" t="s">
        <v>973</v>
      </c>
      <c r="E11234">
        <v>39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25">
      <c r="A11235" s="42">
        <v>46274</v>
      </c>
      <c r="B11235">
        <v>8</v>
      </c>
      <c r="C11235" t="s">
        <v>998</v>
      </c>
      <c r="D11235" t="s">
        <v>967</v>
      </c>
      <c r="E11235">
        <v>1</v>
      </c>
      <c r="F11235">
        <v>0</v>
      </c>
      <c r="G11235">
        <v>0</v>
      </c>
      <c r="H11235">
        <v>0</v>
      </c>
      <c r="I11235">
        <v>0</v>
      </c>
      <c r="J11235">
        <v>0</v>
      </c>
    </row>
    <row r="11236" spans="1:10" x14ac:dyDescent="0.25">
      <c r="A11236" s="42">
        <v>46266</v>
      </c>
      <c r="B11236">
        <v>11</v>
      </c>
      <c r="C11236" t="s">
        <v>978</v>
      </c>
      <c r="D11236" t="s">
        <v>967</v>
      </c>
      <c r="E11236">
        <v>145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25">
      <c r="A11237" s="42">
        <v>46274</v>
      </c>
      <c r="B11237">
        <v>14</v>
      </c>
      <c r="C11237" t="s">
        <v>958</v>
      </c>
      <c r="D11237" t="s">
        <v>979</v>
      </c>
      <c r="E11237">
        <v>2</v>
      </c>
      <c r="F11237">
        <v>0</v>
      </c>
      <c r="G11237">
        <v>0</v>
      </c>
      <c r="H11237">
        <v>0</v>
      </c>
      <c r="I11237">
        <v>0</v>
      </c>
      <c r="J11237">
        <v>0</v>
      </c>
    </row>
    <row r="11238" spans="1:10" x14ac:dyDescent="0.25">
      <c r="A11238" s="42">
        <v>46268</v>
      </c>
      <c r="B11238">
        <v>10</v>
      </c>
      <c r="C11238" t="s">
        <v>966</v>
      </c>
      <c r="D11238" t="s">
        <v>961</v>
      </c>
      <c r="E11238">
        <v>1</v>
      </c>
      <c r="F11238">
        <v>0</v>
      </c>
      <c r="G11238">
        <v>0</v>
      </c>
      <c r="H11238">
        <v>0</v>
      </c>
      <c r="I11238">
        <v>0</v>
      </c>
      <c r="J11238">
        <v>0</v>
      </c>
    </row>
    <row r="11239" spans="1:10" x14ac:dyDescent="0.25">
      <c r="A11239" s="42">
        <v>46273</v>
      </c>
      <c r="B11239">
        <v>10</v>
      </c>
      <c r="C11239" t="s">
        <v>1000</v>
      </c>
      <c r="D11239" t="s">
        <v>963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</row>
    <row r="11240" spans="1:10" x14ac:dyDescent="0.25">
      <c r="A11240" s="42">
        <v>46268</v>
      </c>
      <c r="B11240">
        <v>13</v>
      </c>
      <c r="C11240" t="s">
        <v>962</v>
      </c>
      <c r="D11240" t="s">
        <v>971</v>
      </c>
      <c r="E11240">
        <v>6</v>
      </c>
      <c r="F11240">
        <v>0</v>
      </c>
      <c r="G11240">
        <v>0</v>
      </c>
      <c r="H11240">
        <v>0</v>
      </c>
      <c r="I11240">
        <v>0</v>
      </c>
      <c r="J11240">
        <v>0</v>
      </c>
    </row>
    <row r="11241" spans="1:10" x14ac:dyDescent="0.25">
      <c r="A11241" s="42">
        <v>46274</v>
      </c>
      <c r="B11241">
        <v>17</v>
      </c>
      <c r="C11241" t="s">
        <v>978</v>
      </c>
      <c r="D11241" t="s">
        <v>967</v>
      </c>
      <c r="E11241">
        <v>11</v>
      </c>
      <c r="F11241">
        <v>0</v>
      </c>
      <c r="G11241">
        <v>0</v>
      </c>
      <c r="H11241">
        <v>0</v>
      </c>
      <c r="I11241">
        <v>0</v>
      </c>
      <c r="J11241">
        <v>0</v>
      </c>
    </row>
    <row r="11242" spans="1:10" x14ac:dyDescent="0.25">
      <c r="A11242" s="42">
        <v>46267</v>
      </c>
      <c r="B11242">
        <v>10</v>
      </c>
      <c r="C11242" t="s">
        <v>964</v>
      </c>
      <c r="D11242" t="s">
        <v>3</v>
      </c>
      <c r="E11242">
        <v>43</v>
      </c>
      <c r="F11242">
        <v>43</v>
      </c>
      <c r="G11242">
        <v>35</v>
      </c>
      <c r="H11242">
        <v>6</v>
      </c>
      <c r="I11242">
        <v>1</v>
      </c>
      <c r="J11242">
        <v>0</v>
      </c>
    </row>
    <row r="11243" spans="1:10" x14ac:dyDescent="0.25">
      <c r="A11243" s="42">
        <v>46267</v>
      </c>
      <c r="B11243">
        <v>16</v>
      </c>
      <c r="C11243" t="s">
        <v>966</v>
      </c>
      <c r="D11243" t="s">
        <v>970</v>
      </c>
      <c r="E11243">
        <v>46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 x14ac:dyDescent="0.25">
      <c r="A11244" s="42">
        <v>46276</v>
      </c>
      <c r="B11244">
        <v>12</v>
      </c>
      <c r="C11244" t="s">
        <v>958</v>
      </c>
      <c r="D11244" t="s">
        <v>976</v>
      </c>
      <c r="E11244">
        <v>1450</v>
      </c>
      <c r="F11244">
        <v>0</v>
      </c>
      <c r="G11244">
        <v>0</v>
      </c>
      <c r="H11244">
        <v>0</v>
      </c>
      <c r="I11244">
        <v>0</v>
      </c>
      <c r="J11244">
        <v>0</v>
      </c>
    </row>
    <row r="11245" spans="1:10" x14ac:dyDescent="0.25">
      <c r="A11245" s="42">
        <v>46273</v>
      </c>
      <c r="B11245">
        <v>16</v>
      </c>
      <c r="C11245" t="s">
        <v>960</v>
      </c>
      <c r="D11245" t="s">
        <v>3</v>
      </c>
      <c r="E11245">
        <v>8</v>
      </c>
      <c r="F11245">
        <v>8</v>
      </c>
      <c r="G11245">
        <v>7</v>
      </c>
      <c r="H11245">
        <v>0</v>
      </c>
      <c r="I11245">
        <v>0</v>
      </c>
      <c r="J11245">
        <v>0</v>
      </c>
    </row>
    <row r="11246" spans="1:10" x14ac:dyDescent="0.25">
      <c r="A11246" s="42">
        <v>46267</v>
      </c>
      <c r="B11246">
        <v>12</v>
      </c>
      <c r="C11246" t="s">
        <v>958</v>
      </c>
      <c r="D11246" t="s">
        <v>965</v>
      </c>
      <c r="E11246">
        <v>42</v>
      </c>
      <c r="F11246">
        <v>0</v>
      </c>
      <c r="G11246">
        <v>0</v>
      </c>
      <c r="H11246">
        <v>0</v>
      </c>
      <c r="I11246">
        <v>0</v>
      </c>
      <c r="J11246">
        <v>0</v>
      </c>
    </row>
    <row r="11247" spans="1:10" x14ac:dyDescent="0.25">
      <c r="A11247" s="42">
        <v>46266</v>
      </c>
      <c r="B11247">
        <v>9</v>
      </c>
      <c r="C11247" t="s">
        <v>966</v>
      </c>
      <c r="D11247" t="s">
        <v>981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</row>
    <row r="11248" spans="1:10" x14ac:dyDescent="0.25">
      <c r="A11248" s="42">
        <v>46275</v>
      </c>
      <c r="B11248">
        <v>16</v>
      </c>
      <c r="C11248" t="s">
        <v>986</v>
      </c>
      <c r="D11248" t="s">
        <v>980</v>
      </c>
      <c r="E11248">
        <v>3</v>
      </c>
      <c r="F11248">
        <v>0</v>
      </c>
      <c r="G11248">
        <v>0</v>
      </c>
      <c r="H11248">
        <v>0</v>
      </c>
      <c r="I11248">
        <v>0</v>
      </c>
      <c r="J11248">
        <v>0</v>
      </c>
    </row>
    <row r="11249" spans="1:10" x14ac:dyDescent="0.25">
      <c r="A11249" s="42">
        <v>46275</v>
      </c>
      <c r="B11249">
        <v>16</v>
      </c>
      <c r="C11249" t="s">
        <v>986</v>
      </c>
      <c r="D11249" t="s">
        <v>971</v>
      </c>
      <c r="E11249">
        <v>16</v>
      </c>
      <c r="F11249">
        <v>0</v>
      </c>
      <c r="G11249">
        <v>0</v>
      </c>
      <c r="H11249">
        <v>0</v>
      </c>
      <c r="I11249">
        <v>0</v>
      </c>
      <c r="J11249">
        <v>0</v>
      </c>
    </row>
    <row r="11250" spans="1:10" x14ac:dyDescent="0.25">
      <c r="A11250" s="42">
        <v>46274</v>
      </c>
      <c r="B11250">
        <v>14</v>
      </c>
      <c r="C11250" t="s">
        <v>964</v>
      </c>
      <c r="D11250" t="s">
        <v>974</v>
      </c>
      <c r="E11250">
        <v>1</v>
      </c>
      <c r="F11250">
        <v>0</v>
      </c>
      <c r="G11250">
        <v>0</v>
      </c>
      <c r="H11250">
        <v>0</v>
      </c>
      <c r="I11250">
        <v>0</v>
      </c>
      <c r="J11250">
        <v>0</v>
      </c>
    </row>
    <row r="11251" spans="1:10" x14ac:dyDescent="0.25">
      <c r="A11251" s="42">
        <v>46276</v>
      </c>
      <c r="B11251">
        <v>10</v>
      </c>
      <c r="C11251" t="s">
        <v>958</v>
      </c>
      <c r="D11251" t="s">
        <v>961</v>
      </c>
      <c r="E11251">
        <v>4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 x14ac:dyDescent="0.25">
      <c r="A11252" s="42">
        <v>46268</v>
      </c>
      <c r="B11252">
        <v>10</v>
      </c>
      <c r="C11252" t="s">
        <v>1098</v>
      </c>
      <c r="D11252" t="s">
        <v>969</v>
      </c>
      <c r="E11252">
        <v>1</v>
      </c>
      <c r="F11252">
        <v>1</v>
      </c>
      <c r="G11252">
        <v>0</v>
      </c>
      <c r="H11252">
        <v>0</v>
      </c>
      <c r="I11252">
        <v>0</v>
      </c>
      <c r="J11252">
        <v>0</v>
      </c>
    </row>
    <row r="11253" spans="1:10" x14ac:dyDescent="0.25">
      <c r="A11253" s="42">
        <v>46276</v>
      </c>
      <c r="B11253">
        <v>13</v>
      </c>
      <c r="C11253" t="s">
        <v>972</v>
      </c>
      <c r="D11253" t="s">
        <v>640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</row>
    <row r="11254" spans="1:10" x14ac:dyDescent="0.25">
      <c r="A11254" s="42">
        <v>46273</v>
      </c>
      <c r="B11254">
        <v>11</v>
      </c>
      <c r="C11254" t="s">
        <v>1098</v>
      </c>
      <c r="D11254" t="s">
        <v>981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</row>
    <row r="11255" spans="1:10" x14ac:dyDescent="0.25">
      <c r="A11255" s="42">
        <v>46273</v>
      </c>
      <c r="B11255">
        <v>10</v>
      </c>
      <c r="C11255" t="s">
        <v>1015</v>
      </c>
      <c r="D11255" t="s">
        <v>976</v>
      </c>
      <c r="E11255">
        <v>99</v>
      </c>
      <c r="F11255">
        <v>0</v>
      </c>
      <c r="G11255">
        <v>0</v>
      </c>
      <c r="H11255">
        <v>0</v>
      </c>
      <c r="I11255">
        <v>0</v>
      </c>
      <c r="J11255">
        <v>0</v>
      </c>
    </row>
    <row r="11256" spans="1:10" x14ac:dyDescent="0.25">
      <c r="A11256" s="42">
        <v>46275</v>
      </c>
      <c r="B11256">
        <v>9</v>
      </c>
      <c r="C11256" t="s">
        <v>986</v>
      </c>
      <c r="D11256" t="s">
        <v>959</v>
      </c>
      <c r="E11256">
        <v>70</v>
      </c>
      <c r="F11256">
        <v>0</v>
      </c>
      <c r="G11256">
        <v>0</v>
      </c>
      <c r="H11256">
        <v>0</v>
      </c>
      <c r="I11256">
        <v>0</v>
      </c>
      <c r="J11256">
        <v>0</v>
      </c>
    </row>
    <row r="11257" spans="1:10" x14ac:dyDescent="0.25">
      <c r="A11257" s="42">
        <v>46268</v>
      </c>
      <c r="B11257">
        <v>12</v>
      </c>
      <c r="C11257" t="s">
        <v>1098</v>
      </c>
      <c r="D11257" t="s">
        <v>959</v>
      </c>
      <c r="E11257">
        <v>24</v>
      </c>
      <c r="F11257">
        <v>0</v>
      </c>
      <c r="G11257">
        <v>0</v>
      </c>
      <c r="H11257">
        <v>0</v>
      </c>
      <c r="I11257">
        <v>0</v>
      </c>
      <c r="J11257">
        <v>0</v>
      </c>
    </row>
    <row r="11258" spans="1:10" x14ac:dyDescent="0.25">
      <c r="A11258" s="42">
        <v>46273</v>
      </c>
      <c r="B11258">
        <v>12</v>
      </c>
      <c r="C11258" t="s">
        <v>964</v>
      </c>
      <c r="D11258" t="s">
        <v>3</v>
      </c>
      <c r="E11258">
        <v>26</v>
      </c>
      <c r="F11258">
        <v>26</v>
      </c>
      <c r="G11258">
        <v>22</v>
      </c>
      <c r="H11258">
        <v>0</v>
      </c>
      <c r="I11258">
        <v>0</v>
      </c>
      <c r="J11258">
        <v>0</v>
      </c>
    </row>
    <row r="11259" spans="1:10" x14ac:dyDescent="0.25">
      <c r="A11259" s="42">
        <v>46269</v>
      </c>
      <c r="B11259">
        <v>8</v>
      </c>
      <c r="C11259" t="s">
        <v>978</v>
      </c>
      <c r="D11259" t="s">
        <v>977</v>
      </c>
      <c r="E11259">
        <v>2</v>
      </c>
      <c r="F11259">
        <v>0</v>
      </c>
      <c r="G11259">
        <v>0</v>
      </c>
      <c r="H11259">
        <v>0</v>
      </c>
      <c r="I11259">
        <v>0</v>
      </c>
      <c r="J11259">
        <v>0</v>
      </c>
    </row>
    <row r="11260" spans="1:10" x14ac:dyDescent="0.25">
      <c r="A11260" s="42">
        <v>46267</v>
      </c>
      <c r="B11260">
        <v>10</v>
      </c>
      <c r="C11260" t="s">
        <v>964</v>
      </c>
      <c r="D11260" t="s">
        <v>975</v>
      </c>
      <c r="E11260">
        <v>2</v>
      </c>
      <c r="F11260">
        <v>0</v>
      </c>
      <c r="G11260">
        <v>0</v>
      </c>
      <c r="H11260">
        <v>0</v>
      </c>
      <c r="I11260">
        <v>0</v>
      </c>
      <c r="J11260">
        <v>0</v>
      </c>
    </row>
    <row r="11261" spans="1:10" x14ac:dyDescent="0.25">
      <c r="A11261" s="42">
        <v>46276</v>
      </c>
      <c r="B11261">
        <v>8</v>
      </c>
      <c r="C11261" t="s">
        <v>1098</v>
      </c>
      <c r="D11261" t="s">
        <v>973</v>
      </c>
      <c r="E11261">
        <v>22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 x14ac:dyDescent="0.25">
      <c r="A11262" s="42">
        <v>46266</v>
      </c>
      <c r="B11262">
        <v>10</v>
      </c>
      <c r="C11262" t="s">
        <v>1001</v>
      </c>
      <c r="D11262" t="s">
        <v>961</v>
      </c>
      <c r="E11262">
        <v>1</v>
      </c>
      <c r="F11262">
        <v>0</v>
      </c>
      <c r="G11262">
        <v>0</v>
      </c>
      <c r="H11262">
        <v>0</v>
      </c>
      <c r="I11262">
        <v>0</v>
      </c>
      <c r="J11262">
        <v>0</v>
      </c>
    </row>
    <row r="11263" spans="1:10" x14ac:dyDescent="0.25">
      <c r="A11263" s="42">
        <v>46269</v>
      </c>
      <c r="B11263">
        <v>9</v>
      </c>
      <c r="C11263" t="s">
        <v>1000</v>
      </c>
      <c r="D11263" t="s">
        <v>976</v>
      </c>
      <c r="E11263">
        <v>16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 x14ac:dyDescent="0.25">
      <c r="A11264" s="42">
        <v>46268</v>
      </c>
      <c r="B11264">
        <v>15</v>
      </c>
      <c r="C11264" t="s">
        <v>968</v>
      </c>
      <c r="D11264" t="s">
        <v>967</v>
      </c>
      <c r="E11264">
        <v>88</v>
      </c>
      <c r="F11264">
        <v>0</v>
      </c>
      <c r="G11264">
        <v>0</v>
      </c>
      <c r="H11264">
        <v>0</v>
      </c>
      <c r="I11264">
        <v>0</v>
      </c>
      <c r="J11264">
        <v>0</v>
      </c>
    </row>
    <row r="11265" spans="1:10" x14ac:dyDescent="0.25">
      <c r="A11265" s="42">
        <v>46273</v>
      </c>
      <c r="B11265">
        <v>14</v>
      </c>
      <c r="C11265" t="s">
        <v>1098</v>
      </c>
      <c r="D11265" t="s">
        <v>3</v>
      </c>
      <c r="E11265">
        <v>1</v>
      </c>
      <c r="F11265">
        <v>1</v>
      </c>
      <c r="G11265">
        <v>1</v>
      </c>
      <c r="H11265">
        <v>0</v>
      </c>
      <c r="I11265">
        <v>0</v>
      </c>
      <c r="J11265">
        <v>0</v>
      </c>
    </row>
    <row r="11266" spans="1:10" x14ac:dyDescent="0.25">
      <c r="A11266" s="42">
        <v>46273</v>
      </c>
      <c r="B11266">
        <v>12</v>
      </c>
      <c r="C11266" t="s">
        <v>962</v>
      </c>
      <c r="D11266" t="s">
        <v>965</v>
      </c>
      <c r="E11266">
        <v>38</v>
      </c>
      <c r="F11266">
        <v>0</v>
      </c>
      <c r="G11266">
        <v>0</v>
      </c>
      <c r="H11266">
        <v>0</v>
      </c>
      <c r="I11266">
        <v>0</v>
      </c>
      <c r="J11266">
        <v>0</v>
      </c>
    </row>
    <row r="11267" spans="1:10" x14ac:dyDescent="0.25">
      <c r="A11267" s="42">
        <v>46267</v>
      </c>
      <c r="B11267">
        <v>10</v>
      </c>
      <c r="C11267" t="s">
        <v>960</v>
      </c>
      <c r="D11267" t="s">
        <v>983</v>
      </c>
      <c r="E11267">
        <v>3</v>
      </c>
      <c r="F11267">
        <v>3</v>
      </c>
      <c r="G11267">
        <v>0</v>
      </c>
      <c r="H11267">
        <v>0</v>
      </c>
      <c r="I11267">
        <v>0</v>
      </c>
      <c r="J11267">
        <v>0</v>
      </c>
    </row>
    <row r="11268" spans="1:10" x14ac:dyDescent="0.25">
      <c r="A11268" s="42">
        <v>46267</v>
      </c>
      <c r="B11268">
        <v>13</v>
      </c>
      <c r="C11268" t="s">
        <v>964</v>
      </c>
      <c r="D11268" t="s">
        <v>980</v>
      </c>
      <c r="E11268">
        <v>2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 x14ac:dyDescent="0.25">
      <c r="A11269" s="42">
        <v>46276</v>
      </c>
      <c r="B11269">
        <v>12</v>
      </c>
      <c r="C11269" t="s">
        <v>978</v>
      </c>
      <c r="D11269" t="s">
        <v>975</v>
      </c>
      <c r="E11269">
        <v>10</v>
      </c>
      <c r="F11269">
        <v>0</v>
      </c>
      <c r="G11269">
        <v>0</v>
      </c>
      <c r="H11269">
        <v>0</v>
      </c>
      <c r="I11269">
        <v>0</v>
      </c>
      <c r="J11269">
        <v>0</v>
      </c>
    </row>
    <row r="11270" spans="1:10" x14ac:dyDescent="0.25">
      <c r="A11270" s="42">
        <v>46275</v>
      </c>
      <c r="B11270">
        <v>15</v>
      </c>
      <c r="C11270" t="s">
        <v>964</v>
      </c>
      <c r="D11270" t="s">
        <v>3</v>
      </c>
      <c r="E11270">
        <v>20</v>
      </c>
      <c r="F11270">
        <v>20</v>
      </c>
      <c r="G11270">
        <v>15</v>
      </c>
      <c r="H11270">
        <v>2</v>
      </c>
      <c r="I11270">
        <v>0</v>
      </c>
      <c r="J11270">
        <v>0</v>
      </c>
    </row>
    <row r="11271" spans="1:10" x14ac:dyDescent="0.25">
      <c r="A11271" s="42">
        <v>46276</v>
      </c>
      <c r="B11271">
        <v>13</v>
      </c>
      <c r="C11271" t="s">
        <v>962</v>
      </c>
      <c r="D11271" t="s">
        <v>971</v>
      </c>
      <c r="E11271">
        <v>13</v>
      </c>
      <c r="F11271">
        <v>0</v>
      </c>
      <c r="G11271">
        <v>0</v>
      </c>
      <c r="H11271">
        <v>0</v>
      </c>
      <c r="I11271">
        <v>0</v>
      </c>
      <c r="J11271">
        <v>0</v>
      </c>
    </row>
    <row r="11272" spans="1:10" x14ac:dyDescent="0.25">
      <c r="A11272" s="42">
        <v>46273</v>
      </c>
      <c r="B11272">
        <v>16</v>
      </c>
      <c r="C11272" t="s">
        <v>972</v>
      </c>
      <c r="D11272" t="s">
        <v>959</v>
      </c>
      <c r="E11272">
        <v>8</v>
      </c>
      <c r="F11272">
        <v>0</v>
      </c>
      <c r="G11272">
        <v>0</v>
      </c>
      <c r="H11272">
        <v>0</v>
      </c>
      <c r="I11272">
        <v>0</v>
      </c>
      <c r="J11272">
        <v>0</v>
      </c>
    </row>
    <row r="11273" spans="1:10" x14ac:dyDescent="0.25">
      <c r="A11273" s="42">
        <v>46275</v>
      </c>
      <c r="B11273">
        <v>10</v>
      </c>
      <c r="C11273" t="s">
        <v>1528</v>
      </c>
      <c r="D11273" t="s">
        <v>971</v>
      </c>
      <c r="E11273">
        <v>18</v>
      </c>
      <c r="F11273">
        <v>0</v>
      </c>
      <c r="G11273">
        <v>0</v>
      </c>
      <c r="H11273">
        <v>0</v>
      </c>
      <c r="I11273">
        <v>0</v>
      </c>
      <c r="J11273">
        <v>0</v>
      </c>
    </row>
    <row r="11274" spans="1:10" x14ac:dyDescent="0.25">
      <c r="A11274" s="42">
        <v>46268</v>
      </c>
      <c r="B11274">
        <v>8</v>
      </c>
      <c r="C11274" t="s">
        <v>972</v>
      </c>
      <c r="D11274" t="s">
        <v>971</v>
      </c>
      <c r="E11274">
        <v>3</v>
      </c>
      <c r="F11274">
        <v>0</v>
      </c>
      <c r="G11274">
        <v>0</v>
      </c>
      <c r="H11274">
        <v>0</v>
      </c>
      <c r="I11274">
        <v>0</v>
      </c>
      <c r="J11274">
        <v>0</v>
      </c>
    </row>
    <row r="11275" spans="1:10" x14ac:dyDescent="0.25">
      <c r="A11275" s="42">
        <v>46269</v>
      </c>
      <c r="B11275">
        <v>9</v>
      </c>
      <c r="C11275" t="s">
        <v>1015</v>
      </c>
      <c r="D11275" t="s">
        <v>963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</row>
    <row r="11276" spans="1:10" x14ac:dyDescent="0.25">
      <c r="A11276" s="42">
        <v>46274</v>
      </c>
      <c r="B11276">
        <v>12</v>
      </c>
      <c r="C11276" t="s">
        <v>986</v>
      </c>
      <c r="D11276" t="s">
        <v>963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</row>
    <row r="11277" spans="1:10" x14ac:dyDescent="0.25">
      <c r="A11277" s="42">
        <v>46276</v>
      </c>
      <c r="B11277">
        <v>12</v>
      </c>
      <c r="C11277" t="s">
        <v>1015</v>
      </c>
      <c r="D11277" t="s">
        <v>977</v>
      </c>
      <c r="E11277">
        <v>7</v>
      </c>
      <c r="F11277">
        <v>0</v>
      </c>
      <c r="G11277">
        <v>0</v>
      </c>
      <c r="H11277">
        <v>0</v>
      </c>
      <c r="I11277">
        <v>0</v>
      </c>
      <c r="J11277">
        <v>0</v>
      </c>
    </row>
    <row r="11278" spans="1:10" x14ac:dyDescent="0.25">
      <c r="A11278" s="42">
        <v>46275</v>
      </c>
      <c r="B11278">
        <v>8</v>
      </c>
      <c r="C11278" t="s">
        <v>964</v>
      </c>
      <c r="D11278" t="s">
        <v>982</v>
      </c>
      <c r="E11278">
        <v>275</v>
      </c>
      <c r="F11278">
        <v>0</v>
      </c>
      <c r="G11278">
        <v>0</v>
      </c>
      <c r="H11278">
        <v>0</v>
      </c>
      <c r="I11278">
        <v>0</v>
      </c>
      <c r="J11278">
        <v>0</v>
      </c>
    </row>
    <row r="11279" spans="1:10" x14ac:dyDescent="0.25">
      <c r="A11279" s="42">
        <v>46267</v>
      </c>
      <c r="B11279">
        <v>11</v>
      </c>
      <c r="C11279" t="s">
        <v>964</v>
      </c>
      <c r="D11279" t="s">
        <v>3</v>
      </c>
      <c r="E11279">
        <v>35</v>
      </c>
      <c r="F11279">
        <v>35</v>
      </c>
      <c r="G11279">
        <v>28</v>
      </c>
      <c r="H11279">
        <v>2</v>
      </c>
      <c r="I11279">
        <v>0</v>
      </c>
      <c r="J11279">
        <v>0</v>
      </c>
    </row>
    <row r="11280" spans="1:10" x14ac:dyDescent="0.25">
      <c r="A11280" s="42">
        <v>46267</v>
      </c>
      <c r="B11280">
        <v>14</v>
      </c>
      <c r="C11280" t="s">
        <v>986</v>
      </c>
      <c r="D11280" t="s">
        <v>971</v>
      </c>
      <c r="E11280">
        <v>21</v>
      </c>
      <c r="F11280">
        <v>0</v>
      </c>
      <c r="G11280">
        <v>0</v>
      </c>
      <c r="H11280">
        <v>0</v>
      </c>
      <c r="I11280">
        <v>0</v>
      </c>
      <c r="J11280">
        <v>0</v>
      </c>
    </row>
    <row r="11281" spans="1:10" x14ac:dyDescent="0.25">
      <c r="A11281" s="42">
        <v>46275</v>
      </c>
      <c r="B11281">
        <v>10</v>
      </c>
      <c r="C11281" t="s">
        <v>1000</v>
      </c>
      <c r="D11281" t="s">
        <v>973</v>
      </c>
      <c r="E11281">
        <v>438</v>
      </c>
      <c r="F11281">
        <v>0</v>
      </c>
      <c r="G11281">
        <v>0</v>
      </c>
      <c r="H11281">
        <v>0</v>
      </c>
      <c r="I11281">
        <v>0</v>
      </c>
      <c r="J11281">
        <v>0</v>
      </c>
    </row>
    <row r="11282" spans="1:10" x14ac:dyDescent="0.25">
      <c r="A11282" s="42">
        <v>46268</v>
      </c>
      <c r="B11282">
        <v>10</v>
      </c>
      <c r="C11282" t="s">
        <v>1001</v>
      </c>
      <c r="D11282" t="s">
        <v>3</v>
      </c>
      <c r="E11282">
        <v>3</v>
      </c>
      <c r="F11282">
        <v>3</v>
      </c>
      <c r="G11282">
        <v>2</v>
      </c>
      <c r="H11282">
        <v>0</v>
      </c>
      <c r="I11282">
        <v>0</v>
      </c>
      <c r="J11282">
        <v>0</v>
      </c>
    </row>
    <row r="11283" spans="1:10" x14ac:dyDescent="0.25">
      <c r="A11283" s="42">
        <v>46266</v>
      </c>
      <c r="B11283">
        <v>10</v>
      </c>
      <c r="C11283" t="s">
        <v>1000</v>
      </c>
      <c r="D11283" t="s">
        <v>959</v>
      </c>
      <c r="E11283">
        <v>31</v>
      </c>
      <c r="F11283">
        <v>0</v>
      </c>
      <c r="G11283">
        <v>0</v>
      </c>
      <c r="H11283">
        <v>0</v>
      </c>
      <c r="I11283">
        <v>0</v>
      </c>
      <c r="J11283">
        <v>0</v>
      </c>
    </row>
    <row r="11284" spans="1:10" x14ac:dyDescent="0.25">
      <c r="A11284" s="42">
        <v>46274</v>
      </c>
      <c r="B11284">
        <v>17</v>
      </c>
      <c r="C11284" t="s">
        <v>962</v>
      </c>
      <c r="D11284" t="s">
        <v>3</v>
      </c>
      <c r="E11284">
        <v>2</v>
      </c>
      <c r="F11284">
        <v>2</v>
      </c>
      <c r="G11284">
        <v>1</v>
      </c>
      <c r="H11284">
        <v>0</v>
      </c>
      <c r="I11284">
        <v>0</v>
      </c>
      <c r="J11284">
        <v>0</v>
      </c>
    </row>
    <row r="11285" spans="1:10" x14ac:dyDescent="0.25">
      <c r="A11285" s="42">
        <v>46268</v>
      </c>
      <c r="B11285">
        <v>15</v>
      </c>
      <c r="C11285" t="s">
        <v>962</v>
      </c>
      <c r="D11285" t="s">
        <v>967</v>
      </c>
      <c r="E11285">
        <v>66</v>
      </c>
      <c r="F11285">
        <v>0</v>
      </c>
      <c r="G11285">
        <v>0</v>
      </c>
      <c r="H11285">
        <v>0</v>
      </c>
      <c r="I11285">
        <v>0</v>
      </c>
      <c r="J11285">
        <v>0</v>
      </c>
    </row>
    <row r="11286" spans="1:10" x14ac:dyDescent="0.25">
      <c r="A11286" s="42">
        <v>46276</v>
      </c>
      <c r="B11286">
        <v>11</v>
      </c>
      <c r="C11286" t="s">
        <v>986</v>
      </c>
      <c r="D11286" t="s">
        <v>982</v>
      </c>
      <c r="E11286">
        <v>348</v>
      </c>
      <c r="F11286">
        <v>0</v>
      </c>
      <c r="G11286">
        <v>0</v>
      </c>
      <c r="H11286">
        <v>0</v>
      </c>
      <c r="I11286">
        <v>0</v>
      </c>
      <c r="J11286">
        <v>0</v>
      </c>
    </row>
    <row r="11287" spans="1:10" x14ac:dyDescent="0.25">
      <c r="A11287" s="42">
        <v>46275</v>
      </c>
      <c r="B11287">
        <v>14</v>
      </c>
      <c r="C11287" t="s">
        <v>968</v>
      </c>
      <c r="D11287" t="s">
        <v>971</v>
      </c>
      <c r="E11287">
        <v>7</v>
      </c>
      <c r="F11287">
        <v>0</v>
      </c>
      <c r="G11287">
        <v>0</v>
      </c>
      <c r="H11287">
        <v>0</v>
      </c>
      <c r="I11287">
        <v>0</v>
      </c>
      <c r="J11287">
        <v>0</v>
      </c>
    </row>
    <row r="11288" spans="1:10" x14ac:dyDescent="0.25">
      <c r="A11288" s="42">
        <v>46267</v>
      </c>
      <c r="B11288">
        <v>8</v>
      </c>
      <c r="C11288" t="s">
        <v>999</v>
      </c>
      <c r="D11288" t="s">
        <v>965</v>
      </c>
      <c r="E11288">
        <v>16</v>
      </c>
      <c r="F11288">
        <v>0</v>
      </c>
      <c r="G11288">
        <v>0</v>
      </c>
      <c r="H11288">
        <v>0</v>
      </c>
      <c r="I11288">
        <v>0</v>
      </c>
      <c r="J11288">
        <v>0</v>
      </c>
    </row>
    <row r="11289" spans="1:10" x14ac:dyDescent="0.25">
      <c r="A11289" s="42">
        <v>46273</v>
      </c>
      <c r="B11289">
        <v>8</v>
      </c>
      <c r="C11289" t="s">
        <v>958</v>
      </c>
      <c r="D11289" t="s">
        <v>971</v>
      </c>
      <c r="E11289">
        <v>6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 x14ac:dyDescent="0.25">
      <c r="A11290" s="42">
        <v>46267</v>
      </c>
      <c r="B11290">
        <v>11</v>
      </c>
      <c r="C11290" t="s">
        <v>998</v>
      </c>
      <c r="D11290" t="s">
        <v>959</v>
      </c>
      <c r="E11290">
        <v>4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 x14ac:dyDescent="0.25">
      <c r="A11291" s="42">
        <v>46266</v>
      </c>
      <c r="B11291">
        <v>14</v>
      </c>
      <c r="C11291" t="s">
        <v>986</v>
      </c>
      <c r="D11291" t="s">
        <v>963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</row>
    <row r="11292" spans="1:10" x14ac:dyDescent="0.25">
      <c r="A11292" s="42">
        <v>46268</v>
      </c>
      <c r="B11292">
        <v>9</v>
      </c>
      <c r="C11292" t="s">
        <v>962</v>
      </c>
      <c r="D11292" t="s">
        <v>982</v>
      </c>
      <c r="E11292">
        <v>305</v>
      </c>
      <c r="F11292">
        <v>0</v>
      </c>
      <c r="G11292">
        <v>0</v>
      </c>
      <c r="H11292">
        <v>0</v>
      </c>
      <c r="I11292">
        <v>0</v>
      </c>
      <c r="J11292">
        <v>0</v>
      </c>
    </row>
    <row r="11293" spans="1:10" x14ac:dyDescent="0.25">
      <c r="A11293" s="42">
        <v>46276</v>
      </c>
      <c r="B11293">
        <v>11</v>
      </c>
      <c r="C11293" t="s">
        <v>1098</v>
      </c>
      <c r="D11293" t="s">
        <v>640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</row>
    <row r="11294" spans="1:10" x14ac:dyDescent="0.25">
      <c r="A11294" s="42">
        <v>46274</v>
      </c>
      <c r="B11294">
        <v>9</v>
      </c>
      <c r="C11294" t="s">
        <v>960</v>
      </c>
      <c r="D11294" t="s">
        <v>970</v>
      </c>
      <c r="E11294">
        <v>2</v>
      </c>
      <c r="F11294">
        <v>0</v>
      </c>
      <c r="G11294">
        <v>0</v>
      </c>
      <c r="H11294">
        <v>0</v>
      </c>
      <c r="I11294">
        <v>0</v>
      </c>
      <c r="J11294">
        <v>0</v>
      </c>
    </row>
    <row r="11295" spans="1:10" x14ac:dyDescent="0.25">
      <c r="A11295" s="42">
        <v>46276</v>
      </c>
      <c r="B11295">
        <v>15</v>
      </c>
      <c r="C11295" t="s">
        <v>960</v>
      </c>
      <c r="D11295" t="s">
        <v>977</v>
      </c>
      <c r="E11295">
        <v>8</v>
      </c>
      <c r="F11295">
        <v>0</v>
      </c>
      <c r="G11295">
        <v>0</v>
      </c>
      <c r="H11295">
        <v>0</v>
      </c>
      <c r="I11295">
        <v>0</v>
      </c>
      <c r="J11295">
        <v>0</v>
      </c>
    </row>
    <row r="11296" spans="1:10" x14ac:dyDescent="0.25">
      <c r="A11296" s="42">
        <v>46273</v>
      </c>
      <c r="B11296">
        <v>12</v>
      </c>
      <c r="C11296" t="s">
        <v>960</v>
      </c>
      <c r="D11296" t="s">
        <v>982</v>
      </c>
      <c r="E11296">
        <v>154</v>
      </c>
      <c r="F11296">
        <v>0</v>
      </c>
      <c r="G11296">
        <v>0</v>
      </c>
      <c r="H11296">
        <v>0</v>
      </c>
      <c r="I11296">
        <v>0</v>
      </c>
      <c r="J11296">
        <v>0</v>
      </c>
    </row>
    <row r="11297" spans="1:10" x14ac:dyDescent="0.25">
      <c r="A11297" s="42">
        <v>46268</v>
      </c>
      <c r="B11297">
        <v>16</v>
      </c>
      <c r="C11297" t="s">
        <v>972</v>
      </c>
      <c r="D11297" t="s">
        <v>640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</row>
    <row r="11298" spans="1:10" x14ac:dyDescent="0.25">
      <c r="A11298" s="42">
        <v>46274</v>
      </c>
      <c r="B11298">
        <v>11</v>
      </c>
      <c r="C11298" t="s">
        <v>964</v>
      </c>
      <c r="D11298" t="s">
        <v>969</v>
      </c>
      <c r="E11298">
        <v>1</v>
      </c>
      <c r="F11298">
        <v>1</v>
      </c>
      <c r="G11298">
        <v>0</v>
      </c>
      <c r="H11298">
        <v>0</v>
      </c>
      <c r="I11298">
        <v>0</v>
      </c>
      <c r="J11298">
        <v>0</v>
      </c>
    </row>
    <row r="11299" spans="1:10" x14ac:dyDescent="0.25">
      <c r="A11299" s="42">
        <v>46268</v>
      </c>
      <c r="B11299">
        <v>8</v>
      </c>
      <c r="C11299" t="s">
        <v>1085</v>
      </c>
      <c r="D11299" t="s">
        <v>3</v>
      </c>
      <c r="E11299">
        <v>7</v>
      </c>
      <c r="F11299">
        <v>7</v>
      </c>
      <c r="G11299">
        <v>6</v>
      </c>
      <c r="H11299">
        <v>0</v>
      </c>
      <c r="I11299">
        <v>0</v>
      </c>
      <c r="J11299">
        <v>0</v>
      </c>
    </row>
    <row r="11300" spans="1:10" x14ac:dyDescent="0.25">
      <c r="A11300" s="42">
        <v>46273</v>
      </c>
      <c r="B11300">
        <v>11</v>
      </c>
      <c r="C11300" t="s">
        <v>1000</v>
      </c>
      <c r="D11300" t="s">
        <v>970</v>
      </c>
      <c r="E11300">
        <v>10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 x14ac:dyDescent="0.25">
      <c r="A11301" s="42">
        <v>46275</v>
      </c>
      <c r="B11301">
        <v>11</v>
      </c>
      <c r="C11301" t="s">
        <v>958</v>
      </c>
      <c r="D11301" t="s">
        <v>3</v>
      </c>
      <c r="E11301">
        <v>25</v>
      </c>
      <c r="F11301">
        <v>25</v>
      </c>
      <c r="G11301">
        <v>23</v>
      </c>
      <c r="H11301">
        <v>0</v>
      </c>
      <c r="I11301">
        <v>0</v>
      </c>
      <c r="J11301">
        <v>0</v>
      </c>
    </row>
    <row r="11302" spans="1:10" x14ac:dyDescent="0.25">
      <c r="A11302" s="42">
        <v>46267</v>
      </c>
      <c r="B11302">
        <v>14</v>
      </c>
      <c r="C11302" t="s">
        <v>978</v>
      </c>
      <c r="D11302" t="s">
        <v>963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25">
      <c r="A11303" s="42">
        <v>46269</v>
      </c>
      <c r="B11303">
        <v>12</v>
      </c>
      <c r="C11303" t="s">
        <v>972</v>
      </c>
      <c r="D11303" t="s">
        <v>963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</row>
    <row r="11304" spans="1:10" x14ac:dyDescent="0.25">
      <c r="A11304" s="42">
        <v>46275</v>
      </c>
      <c r="B11304">
        <v>12</v>
      </c>
      <c r="C11304" t="s">
        <v>958</v>
      </c>
      <c r="D11304" t="s">
        <v>977</v>
      </c>
      <c r="E11304">
        <v>12</v>
      </c>
      <c r="F11304">
        <v>0</v>
      </c>
      <c r="G11304">
        <v>0</v>
      </c>
      <c r="H11304">
        <v>0</v>
      </c>
      <c r="I11304">
        <v>0</v>
      </c>
      <c r="J11304">
        <v>0</v>
      </c>
    </row>
    <row r="11305" spans="1:10" x14ac:dyDescent="0.25">
      <c r="A11305" s="42">
        <v>46268</v>
      </c>
      <c r="B11305">
        <v>10</v>
      </c>
      <c r="C11305" t="s">
        <v>986</v>
      </c>
      <c r="D11305" t="s">
        <v>975</v>
      </c>
      <c r="E11305">
        <v>2</v>
      </c>
      <c r="F11305">
        <v>0</v>
      </c>
      <c r="G11305">
        <v>0</v>
      </c>
      <c r="H11305">
        <v>0</v>
      </c>
      <c r="I11305">
        <v>0</v>
      </c>
      <c r="J11305">
        <v>0</v>
      </c>
    </row>
    <row r="11306" spans="1:10" x14ac:dyDescent="0.25">
      <c r="A11306" s="42">
        <v>46266</v>
      </c>
      <c r="B11306">
        <v>12</v>
      </c>
      <c r="C11306" t="s">
        <v>962</v>
      </c>
      <c r="D11306" t="s">
        <v>640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 x14ac:dyDescent="0.25">
      <c r="A11307" s="42">
        <v>46274</v>
      </c>
      <c r="B11307">
        <v>16</v>
      </c>
      <c r="C11307" t="s">
        <v>968</v>
      </c>
      <c r="D11307" t="s">
        <v>976</v>
      </c>
      <c r="E11307">
        <v>348</v>
      </c>
      <c r="F11307">
        <v>0</v>
      </c>
      <c r="G11307">
        <v>0</v>
      </c>
      <c r="H11307">
        <v>0</v>
      </c>
      <c r="I11307">
        <v>0</v>
      </c>
      <c r="J11307">
        <v>0</v>
      </c>
    </row>
    <row r="11308" spans="1:10" x14ac:dyDescent="0.25">
      <c r="A11308" s="42">
        <v>46267</v>
      </c>
      <c r="B11308">
        <v>9</v>
      </c>
      <c r="C11308" t="s">
        <v>962</v>
      </c>
      <c r="D11308" t="s">
        <v>3</v>
      </c>
      <c r="E11308">
        <v>64</v>
      </c>
      <c r="F11308">
        <v>64</v>
      </c>
      <c r="G11308">
        <v>47</v>
      </c>
      <c r="H11308">
        <v>14</v>
      </c>
      <c r="I11308">
        <v>0</v>
      </c>
      <c r="J11308">
        <v>0</v>
      </c>
    </row>
    <row r="11309" spans="1:10" x14ac:dyDescent="0.25">
      <c r="A11309" s="42">
        <v>46275</v>
      </c>
      <c r="B11309">
        <v>12</v>
      </c>
      <c r="C11309" t="s">
        <v>978</v>
      </c>
      <c r="D11309" t="s">
        <v>976</v>
      </c>
      <c r="E11309">
        <v>1663</v>
      </c>
      <c r="F11309">
        <v>0</v>
      </c>
      <c r="G11309">
        <v>0</v>
      </c>
      <c r="H11309">
        <v>0</v>
      </c>
      <c r="I11309">
        <v>0</v>
      </c>
      <c r="J11309">
        <v>0</v>
      </c>
    </row>
    <row r="11310" spans="1:10" x14ac:dyDescent="0.25">
      <c r="A11310" s="42">
        <v>46273</v>
      </c>
      <c r="B11310">
        <v>9</v>
      </c>
      <c r="C11310" t="s">
        <v>978</v>
      </c>
      <c r="D11310" t="s">
        <v>975</v>
      </c>
      <c r="E11310">
        <v>3</v>
      </c>
      <c r="F11310">
        <v>0</v>
      </c>
      <c r="G11310">
        <v>0</v>
      </c>
      <c r="H11310">
        <v>0</v>
      </c>
      <c r="I11310">
        <v>0</v>
      </c>
      <c r="J11310">
        <v>0</v>
      </c>
    </row>
    <row r="11311" spans="1:10" x14ac:dyDescent="0.25">
      <c r="A11311" s="42">
        <v>46276</v>
      </c>
      <c r="B11311">
        <v>9</v>
      </c>
      <c r="C11311" t="s">
        <v>962</v>
      </c>
      <c r="D11311" t="s">
        <v>976</v>
      </c>
      <c r="E11311">
        <v>1268</v>
      </c>
      <c r="F11311">
        <v>0</v>
      </c>
      <c r="G11311">
        <v>0</v>
      </c>
      <c r="H11311">
        <v>0</v>
      </c>
      <c r="I11311">
        <v>0</v>
      </c>
      <c r="J11311">
        <v>0</v>
      </c>
    </row>
    <row r="11312" spans="1:10" x14ac:dyDescent="0.25">
      <c r="A11312" s="42">
        <v>46273</v>
      </c>
      <c r="B11312">
        <v>9</v>
      </c>
      <c r="C11312" t="s">
        <v>964</v>
      </c>
      <c r="D11312" t="s">
        <v>971</v>
      </c>
      <c r="E11312">
        <v>22</v>
      </c>
      <c r="F11312">
        <v>0</v>
      </c>
      <c r="G11312">
        <v>0</v>
      </c>
      <c r="H11312">
        <v>0</v>
      </c>
      <c r="I11312">
        <v>0</v>
      </c>
      <c r="J11312">
        <v>0</v>
      </c>
    </row>
    <row r="11313" spans="1:10" x14ac:dyDescent="0.25">
      <c r="A11313" s="42">
        <v>46276</v>
      </c>
      <c r="B11313">
        <v>14</v>
      </c>
      <c r="C11313" t="s">
        <v>960</v>
      </c>
      <c r="D11313" t="s">
        <v>640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</row>
    <row r="11314" spans="1:10" x14ac:dyDescent="0.25">
      <c r="A11314" s="42">
        <v>46275</v>
      </c>
      <c r="B11314">
        <v>12</v>
      </c>
      <c r="C11314" t="s">
        <v>1098</v>
      </c>
      <c r="D11314" t="s">
        <v>959</v>
      </c>
      <c r="E11314">
        <v>26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 x14ac:dyDescent="0.25">
      <c r="A11315" s="42">
        <v>46274</v>
      </c>
      <c r="B11315">
        <v>15</v>
      </c>
      <c r="C11315" t="s">
        <v>1015</v>
      </c>
      <c r="D11315" t="s">
        <v>971</v>
      </c>
      <c r="E11315">
        <v>1</v>
      </c>
      <c r="F11315">
        <v>0</v>
      </c>
      <c r="G11315">
        <v>0</v>
      </c>
      <c r="H11315">
        <v>0</v>
      </c>
      <c r="I11315">
        <v>0</v>
      </c>
      <c r="J11315">
        <v>0</v>
      </c>
    </row>
    <row r="11316" spans="1:10" x14ac:dyDescent="0.25">
      <c r="A11316" s="42">
        <v>46269</v>
      </c>
      <c r="B11316">
        <v>11</v>
      </c>
      <c r="C11316" t="s">
        <v>1015</v>
      </c>
      <c r="D11316" t="s">
        <v>982</v>
      </c>
      <c r="E11316">
        <v>15</v>
      </c>
      <c r="F11316">
        <v>0</v>
      </c>
      <c r="G11316">
        <v>0</v>
      </c>
      <c r="H11316">
        <v>0</v>
      </c>
      <c r="I11316">
        <v>0</v>
      </c>
      <c r="J11316">
        <v>0</v>
      </c>
    </row>
    <row r="11317" spans="1:10" x14ac:dyDescent="0.25">
      <c r="A11317" s="42">
        <v>46266</v>
      </c>
      <c r="B11317">
        <v>11</v>
      </c>
      <c r="C11317" t="s">
        <v>1000</v>
      </c>
      <c r="D11317" t="s">
        <v>963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 x14ac:dyDescent="0.25">
      <c r="A11318" s="42">
        <v>46267</v>
      </c>
      <c r="B11318">
        <v>11</v>
      </c>
      <c r="C11318" t="s">
        <v>986</v>
      </c>
      <c r="D11318" t="s">
        <v>977</v>
      </c>
      <c r="E11318">
        <v>1</v>
      </c>
      <c r="F11318">
        <v>0</v>
      </c>
      <c r="G11318">
        <v>0</v>
      </c>
      <c r="H11318">
        <v>0</v>
      </c>
      <c r="I11318">
        <v>0</v>
      </c>
      <c r="J11318">
        <v>0</v>
      </c>
    </row>
    <row r="11319" spans="1:10" x14ac:dyDescent="0.25">
      <c r="A11319" s="42">
        <v>46276</v>
      </c>
      <c r="B11319">
        <v>16</v>
      </c>
      <c r="C11319" t="s">
        <v>978</v>
      </c>
      <c r="D11319" t="s">
        <v>974</v>
      </c>
      <c r="E11319">
        <v>5</v>
      </c>
      <c r="F11319">
        <v>0</v>
      </c>
      <c r="G11319">
        <v>0</v>
      </c>
      <c r="H11319">
        <v>0</v>
      </c>
      <c r="I11319">
        <v>0</v>
      </c>
      <c r="J11319">
        <v>0</v>
      </c>
    </row>
    <row r="11320" spans="1:10" x14ac:dyDescent="0.25">
      <c r="A11320" s="42">
        <v>46266</v>
      </c>
      <c r="B11320">
        <v>13</v>
      </c>
      <c r="C11320" t="s">
        <v>966</v>
      </c>
      <c r="D11320" t="s">
        <v>973</v>
      </c>
      <c r="E11320">
        <v>12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25">
      <c r="A11321" s="42">
        <v>46269</v>
      </c>
      <c r="B11321">
        <v>12</v>
      </c>
      <c r="C11321" t="s">
        <v>964</v>
      </c>
      <c r="D11321" t="s">
        <v>979</v>
      </c>
      <c r="E11321">
        <v>7</v>
      </c>
      <c r="F11321">
        <v>0</v>
      </c>
      <c r="G11321">
        <v>0</v>
      </c>
      <c r="H11321">
        <v>0</v>
      </c>
      <c r="I11321">
        <v>0</v>
      </c>
      <c r="J11321">
        <v>0</v>
      </c>
    </row>
    <row r="11322" spans="1:10" x14ac:dyDescent="0.25">
      <c r="A11322" s="42">
        <v>46275</v>
      </c>
      <c r="B11322">
        <v>12</v>
      </c>
      <c r="C11322" t="s">
        <v>964</v>
      </c>
      <c r="D11322" t="s">
        <v>963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25">
      <c r="A11323" s="42">
        <v>46273</v>
      </c>
      <c r="B11323">
        <v>10</v>
      </c>
      <c r="C11323" t="s">
        <v>962</v>
      </c>
      <c r="D11323" t="s">
        <v>980</v>
      </c>
      <c r="E11323">
        <v>10</v>
      </c>
      <c r="F11323">
        <v>0</v>
      </c>
      <c r="G11323">
        <v>0</v>
      </c>
      <c r="H11323">
        <v>0</v>
      </c>
      <c r="I11323">
        <v>0</v>
      </c>
      <c r="J11323">
        <v>0</v>
      </c>
    </row>
    <row r="11324" spans="1:10" x14ac:dyDescent="0.25">
      <c r="A11324" s="42">
        <v>46273</v>
      </c>
      <c r="B11324">
        <v>13</v>
      </c>
      <c r="C11324" t="s">
        <v>972</v>
      </c>
      <c r="D11324" t="s">
        <v>976</v>
      </c>
      <c r="E11324">
        <v>2</v>
      </c>
      <c r="F11324">
        <v>0</v>
      </c>
      <c r="G11324">
        <v>0</v>
      </c>
      <c r="H11324">
        <v>0</v>
      </c>
      <c r="I11324">
        <v>0</v>
      </c>
      <c r="J11324">
        <v>0</v>
      </c>
    </row>
    <row r="11325" spans="1:10" x14ac:dyDescent="0.25">
      <c r="A11325" s="42">
        <v>46274</v>
      </c>
      <c r="B11325">
        <v>10</v>
      </c>
      <c r="C11325" t="s">
        <v>962</v>
      </c>
      <c r="D11325" t="s">
        <v>967</v>
      </c>
      <c r="E11325">
        <v>158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25">
      <c r="A11326" s="42">
        <v>46275</v>
      </c>
      <c r="B11326">
        <v>13</v>
      </c>
      <c r="C11326" t="s">
        <v>962</v>
      </c>
      <c r="D11326" t="s">
        <v>976</v>
      </c>
      <c r="E11326">
        <v>235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25">
      <c r="A11327" s="42">
        <v>46274</v>
      </c>
      <c r="B11327">
        <v>11</v>
      </c>
      <c r="C11327" t="s">
        <v>964</v>
      </c>
      <c r="D11327" t="s">
        <v>982</v>
      </c>
      <c r="E11327">
        <v>582</v>
      </c>
      <c r="F11327">
        <v>0</v>
      </c>
      <c r="G11327">
        <v>0</v>
      </c>
      <c r="H11327">
        <v>0</v>
      </c>
      <c r="I11327">
        <v>0</v>
      </c>
      <c r="J11327">
        <v>0</v>
      </c>
    </row>
    <row r="11328" spans="1:10" x14ac:dyDescent="0.25">
      <c r="A11328" s="42">
        <v>46267</v>
      </c>
      <c r="B11328">
        <v>8</v>
      </c>
      <c r="C11328" t="s">
        <v>964</v>
      </c>
      <c r="D11328" t="s">
        <v>969</v>
      </c>
      <c r="E11328">
        <v>1</v>
      </c>
      <c r="F11328">
        <v>1</v>
      </c>
      <c r="G11328">
        <v>0</v>
      </c>
      <c r="H11328">
        <v>0</v>
      </c>
      <c r="I11328">
        <v>0</v>
      </c>
      <c r="J11328">
        <v>0</v>
      </c>
    </row>
    <row r="11329" spans="1:10" x14ac:dyDescent="0.25">
      <c r="A11329" s="42">
        <v>46269</v>
      </c>
      <c r="B11329">
        <v>11</v>
      </c>
      <c r="C11329" t="s">
        <v>1000</v>
      </c>
      <c r="D11329" t="s">
        <v>965</v>
      </c>
      <c r="E11329">
        <v>10</v>
      </c>
      <c r="F11329">
        <v>0</v>
      </c>
      <c r="G11329">
        <v>0</v>
      </c>
      <c r="H11329">
        <v>0</v>
      </c>
      <c r="I11329">
        <v>0</v>
      </c>
      <c r="J11329">
        <v>0</v>
      </c>
    </row>
    <row r="11330" spans="1:10" x14ac:dyDescent="0.25">
      <c r="A11330" s="42">
        <v>46275</v>
      </c>
      <c r="B11330">
        <v>11</v>
      </c>
      <c r="C11330" t="s">
        <v>978</v>
      </c>
      <c r="D11330" t="s">
        <v>640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</row>
    <row r="11331" spans="1:10" x14ac:dyDescent="0.25">
      <c r="A11331" s="42">
        <v>46267</v>
      </c>
      <c r="B11331">
        <v>16</v>
      </c>
      <c r="C11331" t="s">
        <v>978</v>
      </c>
      <c r="D11331" t="s">
        <v>640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 x14ac:dyDescent="0.25">
      <c r="A11332" s="42">
        <v>46268</v>
      </c>
      <c r="B11332">
        <v>10</v>
      </c>
      <c r="C11332" t="s">
        <v>1015</v>
      </c>
      <c r="D11332" t="s">
        <v>973</v>
      </c>
      <c r="E11332">
        <v>43</v>
      </c>
      <c r="F11332">
        <v>0</v>
      </c>
      <c r="G11332">
        <v>0</v>
      </c>
      <c r="H11332">
        <v>0</v>
      </c>
      <c r="I11332">
        <v>0</v>
      </c>
      <c r="J11332">
        <v>0</v>
      </c>
    </row>
    <row r="11333" spans="1:10" x14ac:dyDescent="0.25">
      <c r="A11333" s="42">
        <v>46276</v>
      </c>
      <c r="B11333">
        <v>12</v>
      </c>
      <c r="C11333" t="s">
        <v>986</v>
      </c>
      <c r="D11333" t="s">
        <v>971</v>
      </c>
      <c r="E11333">
        <v>4</v>
      </c>
      <c r="F11333">
        <v>0</v>
      </c>
      <c r="G11333">
        <v>0</v>
      </c>
      <c r="H11333">
        <v>0</v>
      </c>
      <c r="I11333">
        <v>0</v>
      </c>
      <c r="J11333">
        <v>0</v>
      </c>
    </row>
    <row r="11334" spans="1:10" x14ac:dyDescent="0.25">
      <c r="A11334" s="42">
        <v>46267</v>
      </c>
      <c r="B11334">
        <v>11</v>
      </c>
      <c r="C11334" t="s">
        <v>999</v>
      </c>
      <c r="D11334" t="s">
        <v>967</v>
      </c>
      <c r="E11334">
        <v>116</v>
      </c>
      <c r="F11334">
        <v>0</v>
      </c>
      <c r="G11334">
        <v>0</v>
      </c>
      <c r="H11334">
        <v>0</v>
      </c>
      <c r="I11334">
        <v>0</v>
      </c>
      <c r="J11334">
        <v>0</v>
      </c>
    </row>
    <row r="11335" spans="1:10" x14ac:dyDescent="0.25">
      <c r="A11335" s="42">
        <v>46276</v>
      </c>
      <c r="B11335">
        <v>8</v>
      </c>
      <c r="C11335" t="s">
        <v>972</v>
      </c>
      <c r="D11335" t="s">
        <v>967</v>
      </c>
      <c r="E11335">
        <v>16</v>
      </c>
      <c r="F11335">
        <v>0</v>
      </c>
      <c r="G11335">
        <v>0</v>
      </c>
      <c r="H11335">
        <v>0</v>
      </c>
      <c r="I11335">
        <v>0</v>
      </c>
      <c r="J11335">
        <v>0</v>
      </c>
    </row>
    <row r="11336" spans="1:10" x14ac:dyDescent="0.25">
      <c r="A11336" s="42">
        <v>46274</v>
      </c>
      <c r="B11336">
        <v>12</v>
      </c>
      <c r="C11336" t="s">
        <v>978</v>
      </c>
      <c r="D11336" t="s">
        <v>959</v>
      </c>
      <c r="E11336">
        <v>40</v>
      </c>
      <c r="F11336">
        <v>0</v>
      </c>
      <c r="G11336">
        <v>0</v>
      </c>
      <c r="H11336">
        <v>0</v>
      </c>
      <c r="I11336">
        <v>0</v>
      </c>
      <c r="J11336">
        <v>0</v>
      </c>
    </row>
    <row r="11337" spans="1:10" x14ac:dyDescent="0.25">
      <c r="A11337" s="42">
        <v>46273</v>
      </c>
      <c r="B11337">
        <v>15</v>
      </c>
      <c r="C11337" t="s">
        <v>958</v>
      </c>
      <c r="D11337" t="s">
        <v>967</v>
      </c>
      <c r="E11337">
        <v>398</v>
      </c>
      <c r="F11337">
        <v>0</v>
      </c>
      <c r="G11337">
        <v>0</v>
      </c>
      <c r="H11337">
        <v>0</v>
      </c>
      <c r="I11337">
        <v>0</v>
      </c>
      <c r="J11337">
        <v>0</v>
      </c>
    </row>
    <row r="11338" spans="1:10" x14ac:dyDescent="0.25">
      <c r="A11338" s="42">
        <v>46274</v>
      </c>
      <c r="B11338">
        <v>8</v>
      </c>
      <c r="C11338" t="s">
        <v>978</v>
      </c>
      <c r="D11338" t="s">
        <v>965</v>
      </c>
      <c r="E11338">
        <v>6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25">
      <c r="A11339" s="42">
        <v>46273</v>
      </c>
      <c r="B11339">
        <v>9</v>
      </c>
      <c r="C11339" t="s">
        <v>966</v>
      </c>
      <c r="D11339" t="s">
        <v>981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</row>
    <row r="11340" spans="1:10" x14ac:dyDescent="0.25">
      <c r="A11340" s="42">
        <v>46276</v>
      </c>
      <c r="B11340">
        <v>15</v>
      </c>
      <c r="C11340" t="s">
        <v>958</v>
      </c>
      <c r="D11340" t="s">
        <v>980</v>
      </c>
      <c r="E11340">
        <v>5</v>
      </c>
      <c r="F11340">
        <v>0</v>
      </c>
      <c r="G11340">
        <v>0</v>
      </c>
      <c r="H11340">
        <v>0</v>
      </c>
      <c r="I11340">
        <v>0</v>
      </c>
      <c r="J11340">
        <v>0</v>
      </c>
    </row>
    <row r="11341" spans="1:10" x14ac:dyDescent="0.25">
      <c r="A11341" s="42">
        <v>46266</v>
      </c>
      <c r="B11341">
        <v>15</v>
      </c>
      <c r="C11341" t="s">
        <v>986</v>
      </c>
      <c r="D11341" t="s">
        <v>967</v>
      </c>
      <c r="E11341">
        <v>77</v>
      </c>
      <c r="F11341">
        <v>0</v>
      </c>
      <c r="G11341">
        <v>0</v>
      </c>
      <c r="H11341">
        <v>0</v>
      </c>
      <c r="I11341">
        <v>0</v>
      </c>
      <c r="J11341">
        <v>0</v>
      </c>
    </row>
    <row r="11342" spans="1:10" x14ac:dyDescent="0.25">
      <c r="A11342" s="42">
        <v>46268</v>
      </c>
      <c r="B11342">
        <v>9</v>
      </c>
      <c r="C11342" t="s">
        <v>972</v>
      </c>
      <c r="D11342" t="s">
        <v>980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 x14ac:dyDescent="0.25">
      <c r="A11343" s="42">
        <v>46275</v>
      </c>
      <c r="B11343">
        <v>10</v>
      </c>
      <c r="C11343" t="s">
        <v>1098</v>
      </c>
      <c r="D11343" t="s">
        <v>973</v>
      </c>
      <c r="E11343">
        <v>90</v>
      </c>
      <c r="F11343">
        <v>0</v>
      </c>
      <c r="G11343">
        <v>0</v>
      </c>
      <c r="H11343">
        <v>0</v>
      </c>
      <c r="I11343">
        <v>0</v>
      </c>
      <c r="J11343">
        <v>0</v>
      </c>
    </row>
    <row r="11344" spans="1:10" x14ac:dyDescent="0.25">
      <c r="A11344" s="42">
        <v>46274</v>
      </c>
      <c r="B11344">
        <v>14</v>
      </c>
      <c r="C11344" t="s">
        <v>986</v>
      </c>
      <c r="D11344" t="s">
        <v>963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</row>
    <row r="11345" spans="1:10" x14ac:dyDescent="0.25">
      <c r="A11345" s="42">
        <v>46275</v>
      </c>
      <c r="B11345">
        <v>15</v>
      </c>
      <c r="C11345" t="s">
        <v>960</v>
      </c>
      <c r="D11345" t="s">
        <v>973</v>
      </c>
      <c r="E11345">
        <v>151</v>
      </c>
      <c r="F11345">
        <v>0</v>
      </c>
      <c r="G11345">
        <v>0</v>
      </c>
      <c r="H11345">
        <v>0</v>
      </c>
      <c r="I11345">
        <v>0</v>
      </c>
      <c r="J11345">
        <v>0</v>
      </c>
    </row>
    <row r="11346" spans="1:10" x14ac:dyDescent="0.25">
      <c r="A11346" s="42">
        <v>46273</v>
      </c>
      <c r="B11346">
        <v>12</v>
      </c>
      <c r="C11346" t="s">
        <v>978</v>
      </c>
      <c r="D11346" t="s">
        <v>981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 x14ac:dyDescent="0.25">
      <c r="A11347" s="42">
        <v>46267</v>
      </c>
      <c r="B11347">
        <v>11</v>
      </c>
      <c r="C11347" t="s">
        <v>1000</v>
      </c>
      <c r="D11347" t="s">
        <v>967</v>
      </c>
      <c r="E11347">
        <v>90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 x14ac:dyDescent="0.25">
      <c r="A11348" s="42">
        <v>46276</v>
      </c>
      <c r="B11348">
        <v>8</v>
      </c>
      <c r="C11348" t="s">
        <v>1000</v>
      </c>
      <c r="D11348" t="s">
        <v>973</v>
      </c>
      <c r="E11348">
        <v>3</v>
      </c>
      <c r="F11348">
        <v>0</v>
      </c>
      <c r="G11348">
        <v>0</v>
      </c>
      <c r="H11348">
        <v>0</v>
      </c>
      <c r="I11348">
        <v>0</v>
      </c>
      <c r="J11348">
        <v>0</v>
      </c>
    </row>
    <row r="11349" spans="1:10" x14ac:dyDescent="0.25">
      <c r="A11349" s="42">
        <v>46268</v>
      </c>
      <c r="B11349">
        <v>16</v>
      </c>
      <c r="C11349" t="s">
        <v>972</v>
      </c>
      <c r="D11349" t="s">
        <v>977</v>
      </c>
      <c r="E11349">
        <v>2</v>
      </c>
      <c r="F11349">
        <v>0</v>
      </c>
      <c r="G11349">
        <v>0</v>
      </c>
      <c r="H11349">
        <v>0</v>
      </c>
      <c r="I11349">
        <v>0</v>
      </c>
      <c r="J11349">
        <v>0</v>
      </c>
    </row>
    <row r="11350" spans="1:10" x14ac:dyDescent="0.25">
      <c r="A11350" s="42">
        <v>46267</v>
      </c>
      <c r="B11350">
        <v>11</v>
      </c>
      <c r="C11350" t="s">
        <v>986</v>
      </c>
      <c r="D11350" t="s">
        <v>965</v>
      </c>
      <c r="E11350">
        <v>47</v>
      </c>
      <c r="F11350">
        <v>0</v>
      </c>
      <c r="G11350">
        <v>0</v>
      </c>
      <c r="H11350">
        <v>0</v>
      </c>
      <c r="I11350">
        <v>0</v>
      </c>
      <c r="J11350">
        <v>0</v>
      </c>
    </row>
    <row r="11351" spans="1:10" x14ac:dyDescent="0.25">
      <c r="A11351" s="42">
        <v>46276</v>
      </c>
      <c r="B11351">
        <v>11</v>
      </c>
      <c r="C11351" t="s">
        <v>978</v>
      </c>
      <c r="D11351" t="s">
        <v>980</v>
      </c>
      <c r="E11351">
        <v>11</v>
      </c>
      <c r="F11351">
        <v>0</v>
      </c>
      <c r="G11351">
        <v>0</v>
      </c>
      <c r="H11351">
        <v>0</v>
      </c>
      <c r="I11351">
        <v>0</v>
      </c>
      <c r="J11351">
        <v>0</v>
      </c>
    </row>
    <row r="11352" spans="1:10" x14ac:dyDescent="0.25">
      <c r="A11352" s="42">
        <v>46268</v>
      </c>
      <c r="B11352">
        <v>12</v>
      </c>
      <c r="C11352" t="s">
        <v>958</v>
      </c>
      <c r="D11352" t="s">
        <v>980</v>
      </c>
      <c r="E11352">
        <v>40</v>
      </c>
      <c r="F11352">
        <v>0</v>
      </c>
      <c r="G11352">
        <v>0</v>
      </c>
      <c r="H11352">
        <v>0</v>
      </c>
      <c r="I11352">
        <v>0</v>
      </c>
      <c r="J11352">
        <v>0</v>
      </c>
    </row>
    <row r="11353" spans="1:10" x14ac:dyDescent="0.25">
      <c r="A11353" s="42">
        <v>46273</v>
      </c>
      <c r="B11353">
        <v>13</v>
      </c>
      <c r="C11353" t="s">
        <v>978</v>
      </c>
      <c r="D11353" t="s">
        <v>981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</row>
    <row r="11354" spans="1:10" x14ac:dyDescent="0.25">
      <c r="A11354" s="42">
        <v>46269</v>
      </c>
      <c r="B11354">
        <v>11</v>
      </c>
      <c r="C11354" t="s">
        <v>1000</v>
      </c>
      <c r="D11354" t="s">
        <v>959</v>
      </c>
      <c r="E11354">
        <v>2</v>
      </c>
      <c r="F11354">
        <v>0</v>
      </c>
      <c r="G11354">
        <v>0</v>
      </c>
      <c r="H11354">
        <v>0</v>
      </c>
      <c r="I11354">
        <v>0</v>
      </c>
      <c r="J11354">
        <v>0</v>
      </c>
    </row>
    <row r="11355" spans="1:10" x14ac:dyDescent="0.25">
      <c r="A11355" s="42">
        <v>46268</v>
      </c>
      <c r="B11355">
        <v>8</v>
      </c>
      <c r="C11355" t="s">
        <v>986</v>
      </c>
      <c r="D11355" t="s">
        <v>976</v>
      </c>
      <c r="E11355">
        <v>141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 x14ac:dyDescent="0.25">
      <c r="A11356" s="42">
        <v>46267</v>
      </c>
      <c r="B11356">
        <v>9</v>
      </c>
      <c r="C11356" t="s">
        <v>1085</v>
      </c>
      <c r="D11356" t="s">
        <v>983</v>
      </c>
      <c r="E11356">
        <v>1</v>
      </c>
      <c r="F11356">
        <v>1</v>
      </c>
      <c r="G11356">
        <v>0</v>
      </c>
      <c r="H11356">
        <v>0</v>
      </c>
      <c r="I11356">
        <v>0</v>
      </c>
      <c r="J11356">
        <v>0</v>
      </c>
    </row>
    <row r="11357" spans="1:10" x14ac:dyDescent="0.25">
      <c r="A11357" s="42">
        <v>46267</v>
      </c>
      <c r="B11357">
        <v>15</v>
      </c>
      <c r="C11357" t="s">
        <v>962</v>
      </c>
      <c r="D11357" t="s">
        <v>959</v>
      </c>
      <c r="E11357">
        <v>44</v>
      </c>
      <c r="F11357">
        <v>0</v>
      </c>
      <c r="G11357">
        <v>0</v>
      </c>
      <c r="H11357">
        <v>0</v>
      </c>
      <c r="I11357">
        <v>0</v>
      </c>
      <c r="J11357">
        <v>0</v>
      </c>
    </row>
    <row r="11358" spans="1:10" x14ac:dyDescent="0.25">
      <c r="A11358" s="42">
        <v>46275</v>
      </c>
      <c r="B11358">
        <v>13</v>
      </c>
      <c r="C11358" t="s">
        <v>1015</v>
      </c>
      <c r="D11358" t="s">
        <v>963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</row>
    <row r="11359" spans="1:10" x14ac:dyDescent="0.25">
      <c r="A11359" s="42">
        <v>46275</v>
      </c>
      <c r="B11359">
        <v>11</v>
      </c>
      <c r="C11359" t="s">
        <v>1000</v>
      </c>
      <c r="D11359" t="s">
        <v>975</v>
      </c>
      <c r="E11359">
        <v>1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 x14ac:dyDescent="0.25">
      <c r="A11360" s="42">
        <v>46267</v>
      </c>
      <c r="B11360">
        <v>9</v>
      </c>
      <c r="C11360" t="s">
        <v>1015</v>
      </c>
      <c r="D11360" t="s">
        <v>967</v>
      </c>
      <c r="E11360">
        <v>1</v>
      </c>
      <c r="F11360">
        <v>0</v>
      </c>
      <c r="G11360">
        <v>0</v>
      </c>
      <c r="H11360">
        <v>0</v>
      </c>
      <c r="I11360">
        <v>0</v>
      </c>
      <c r="J11360">
        <v>0</v>
      </c>
    </row>
    <row r="11361" spans="1:10" x14ac:dyDescent="0.25">
      <c r="A11361" s="42">
        <v>46275</v>
      </c>
      <c r="B11361">
        <v>12</v>
      </c>
      <c r="C11361" t="s">
        <v>972</v>
      </c>
      <c r="D11361" t="s">
        <v>979</v>
      </c>
      <c r="E11361">
        <v>1</v>
      </c>
      <c r="F11361">
        <v>0</v>
      </c>
      <c r="G11361">
        <v>0</v>
      </c>
      <c r="H11361">
        <v>0</v>
      </c>
      <c r="I11361">
        <v>0</v>
      </c>
      <c r="J11361">
        <v>0</v>
      </c>
    </row>
    <row r="11362" spans="1:10" x14ac:dyDescent="0.25">
      <c r="A11362" s="42">
        <v>46268</v>
      </c>
      <c r="B11362">
        <v>8</v>
      </c>
      <c r="C11362" t="s">
        <v>966</v>
      </c>
      <c r="D11362" t="s">
        <v>965</v>
      </c>
      <c r="E11362">
        <v>12</v>
      </c>
      <c r="F11362">
        <v>0</v>
      </c>
      <c r="G11362">
        <v>0</v>
      </c>
      <c r="H11362">
        <v>0</v>
      </c>
      <c r="I11362">
        <v>0</v>
      </c>
      <c r="J11362">
        <v>0</v>
      </c>
    </row>
    <row r="11363" spans="1:10" x14ac:dyDescent="0.25">
      <c r="A11363" s="42">
        <v>46273</v>
      </c>
      <c r="B11363">
        <v>11</v>
      </c>
      <c r="C11363" t="s">
        <v>962</v>
      </c>
      <c r="D11363" t="s">
        <v>975</v>
      </c>
      <c r="E11363">
        <v>2</v>
      </c>
      <c r="F11363">
        <v>0</v>
      </c>
      <c r="G11363">
        <v>0</v>
      </c>
      <c r="H11363">
        <v>0</v>
      </c>
      <c r="I11363">
        <v>0</v>
      </c>
      <c r="J11363">
        <v>0</v>
      </c>
    </row>
    <row r="11364" spans="1:10" x14ac:dyDescent="0.25">
      <c r="A11364" s="42">
        <v>46267</v>
      </c>
      <c r="B11364">
        <v>10</v>
      </c>
      <c r="C11364" t="s">
        <v>999</v>
      </c>
      <c r="D11364" t="s">
        <v>982</v>
      </c>
      <c r="E11364">
        <v>105</v>
      </c>
      <c r="F11364">
        <v>0</v>
      </c>
      <c r="G11364">
        <v>0</v>
      </c>
      <c r="H11364">
        <v>0</v>
      </c>
      <c r="I11364">
        <v>0</v>
      </c>
      <c r="J11364">
        <v>0</v>
      </c>
    </row>
    <row r="11365" spans="1:10" x14ac:dyDescent="0.25">
      <c r="A11365" s="42">
        <v>46266</v>
      </c>
      <c r="B11365">
        <v>9</v>
      </c>
      <c r="C11365" t="s">
        <v>978</v>
      </c>
      <c r="D11365" t="s">
        <v>975</v>
      </c>
      <c r="E11365">
        <v>1</v>
      </c>
      <c r="F11365">
        <v>0</v>
      </c>
      <c r="G11365">
        <v>0</v>
      </c>
      <c r="H11365">
        <v>0</v>
      </c>
      <c r="I11365">
        <v>0</v>
      </c>
      <c r="J11365">
        <v>0</v>
      </c>
    </row>
    <row r="11366" spans="1:10" x14ac:dyDescent="0.25">
      <c r="A11366" s="42">
        <v>46273</v>
      </c>
      <c r="B11366">
        <v>9</v>
      </c>
      <c r="C11366" t="s">
        <v>960</v>
      </c>
      <c r="D11366" t="s">
        <v>975</v>
      </c>
      <c r="E11366">
        <v>2</v>
      </c>
      <c r="F11366">
        <v>0</v>
      </c>
      <c r="G11366">
        <v>0</v>
      </c>
      <c r="H11366">
        <v>0</v>
      </c>
      <c r="I11366">
        <v>0</v>
      </c>
      <c r="J11366">
        <v>0</v>
      </c>
    </row>
    <row r="11367" spans="1:10" x14ac:dyDescent="0.25">
      <c r="A11367" s="42">
        <v>46273</v>
      </c>
      <c r="B11367">
        <v>15</v>
      </c>
      <c r="C11367" t="s">
        <v>958</v>
      </c>
      <c r="D11367" t="s">
        <v>976</v>
      </c>
      <c r="E11367">
        <v>1862</v>
      </c>
      <c r="F11367">
        <v>0</v>
      </c>
      <c r="G11367">
        <v>0</v>
      </c>
      <c r="H11367">
        <v>0</v>
      </c>
      <c r="I11367">
        <v>0</v>
      </c>
      <c r="J11367">
        <v>0</v>
      </c>
    </row>
    <row r="11368" spans="1:10" x14ac:dyDescent="0.25">
      <c r="A11368" s="42">
        <v>46275</v>
      </c>
      <c r="B11368">
        <v>10</v>
      </c>
      <c r="C11368" t="s">
        <v>1015</v>
      </c>
      <c r="D11368" t="s">
        <v>973</v>
      </c>
      <c r="E11368">
        <v>630</v>
      </c>
      <c r="F11368">
        <v>0</v>
      </c>
      <c r="G11368">
        <v>0</v>
      </c>
      <c r="H11368">
        <v>0</v>
      </c>
      <c r="I11368">
        <v>0</v>
      </c>
      <c r="J11368">
        <v>0</v>
      </c>
    </row>
    <row r="11369" spans="1:10" x14ac:dyDescent="0.25">
      <c r="A11369" s="42">
        <v>46276</v>
      </c>
      <c r="B11369">
        <v>9</v>
      </c>
      <c r="C11369" t="s">
        <v>966</v>
      </c>
      <c r="D11369" t="s">
        <v>976</v>
      </c>
      <c r="E11369">
        <v>1019</v>
      </c>
      <c r="F11369">
        <v>0</v>
      </c>
      <c r="G11369">
        <v>0</v>
      </c>
      <c r="H11369">
        <v>0</v>
      </c>
      <c r="I11369">
        <v>0</v>
      </c>
      <c r="J11369">
        <v>0</v>
      </c>
    </row>
    <row r="11370" spans="1:10" x14ac:dyDescent="0.25">
      <c r="A11370" s="42">
        <v>46273</v>
      </c>
      <c r="B11370">
        <v>8</v>
      </c>
      <c r="C11370" t="s">
        <v>958</v>
      </c>
      <c r="D11370" t="s">
        <v>977</v>
      </c>
      <c r="E11370">
        <v>5</v>
      </c>
      <c r="F11370">
        <v>0</v>
      </c>
      <c r="G11370">
        <v>0</v>
      </c>
      <c r="H11370">
        <v>0</v>
      </c>
      <c r="I11370">
        <v>0</v>
      </c>
      <c r="J11370">
        <v>0</v>
      </c>
    </row>
    <row r="11371" spans="1:10" x14ac:dyDescent="0.25">
      <c r="A11371" s="42">
        <v>46267</v>
      </c>
      <c r="B11371">
        <v>15</v>
      </c>
      <c r="C11371" t="s">
        <v>986</v>
      </c>
      <c r="D11371" t="s">
        <v>973</v>
      </c>
      <c r="E11371">
        <v>525</v>
      </c>
      <c r="F11371">
        <v>0</v>
      </c>
      <c r="G11371">
        <v>0</v>
      </c>
      <c r="H11371">
        <v>0</v>
      </c>
      <c r="I11371">
        <v>0</v>
      </c>
      <c r="J11371">
        <v>0</v>
      </c>
    </row>
    <row r="11372" spans="1:10" x14ac:dyDescent="0.25">
      <c r="A11372" s="42">
        <v>46276</v>
      </c>
      <c r="B11372">
        <v>8</v>
      </c>
      <c r="C11372" t="s">
        <v>966</v>
      </c>
      <c r="D11372" t="s">
        <v>961</v>
      </c>
      <c r="E11372">
        <v>1</v>
      </c>
      <c r="F11372">
        <v>0</v>
      </c>
      <c r="G11372">
        <v>0</v>
      </c>
      <c r="H11372">
        <v>0</v>
      </c>
      <c r="I11372">
        <v>0</v>
      </c>
      <c r="J11372">
        <v>0</v>
      </c>
    </row>
    <row r="11373" spans="1:10" x14ac:dyDescent="0.25">
      <c r="A11373" s="42">
        <v>46275</v>
      </c>
      <c r="B11373">
        <v>11</v>
      </c>
      <c r="C11373" t="s">
        <v>972</v>
      </c>
      <c r="D11373" t="s">
        <v>961</v>
      </c>
      <c r="E11373">
        <v>1</v>
      </c>
      <c r="F11373">
        <v>0</v>
      </c>
      <c r="G11373">
        <v>0</v>
      </c>
      <c r="H11373">
        <v>0</v>
      </c>
      <c r="I11373">
        <v>0</v>
      </c>
      <c r="J11373">
        <v>0</v>
      </c>
    </row>
    <row r="11374" spans="1:10" x14ac:dyDescent="0.25">
      <c r="A11374" s="42">
        <v>46275</v>
      </c>
      <c r="B11374">
        <v>16</v>
      </c>
      <c r="C11374" t="s">
        <v>978</v>
      </c>
      <c r="D11374" t="s">
        <v>965</v>
      </c>
      <c r="E11374">
        <v>180</v>
      </c>
      <c r="F11374">
        <v>0</v>
      </c>
      <c r="G11374">
        <v>0</v>
      </c>
      <c r="H11374">
        <v>0</v>
      </c>
      <c r="I11374">
        <v>0</v>
      </c>
      <c r="J11374">
        <v>0</v>
      </c>
    </row>
    <row r="11375" spans="1:10" x14ac:dyDescent="0.25">
      <c r="A11375" s="42">
        <v>46266</v>
      </c>
      <c r="B11375">
        <v>8</v>
      </c>
      <c r="C11375" t="s">
        <v>964</v>
      </c>
      <c r="D11375" t="s">
        <v>976</v>
      </c>
      <c r="E11375">
        <v>32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 x14ac:dyDescent="0.25">
      <c r="A11376" s="42">
        <v>46276</v>
      </c>
      <c r="B11376">
        <v>14</v>
      </c>
      <c r="C11376" t="s">
        <v>960</v>
      </c>
      <c r="D11376" t="s">
        <v>3</v>
      </c>
      <c r="E11376">
        <v>13</v>
      </c>
      <c r="F11376">
        <v>13</v>
      </c>
      <c r="G11376">
        <v>6</v>
      </c>
      <c r="H11376">
        <v>2</v>
      </c>
      <c r="I11376">
        <v>0</v>
      </c>
      <c r="J11376">
        <v>0</v>
      </c>
    </row>
    <row r="11377" spans="1:10" x14ac:dyDescent="0.25">
      <c r="A11377" s="42">
        <v>46268</v>
      </c>
      <c r="B11377">
        <v>16</v>
      </c>
      <c r="C11377" t="s">
        <v>968</v>
      </c>
      <c r="D11377" t="s">
        <v>963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</row>
    <row r="11378" spans="1:10" x14ac:dyDescent="0.25">
      <c r="A11378" s="42">
        <v>46268</v>
      </c>
      <c r="B11378">
        <v>13</v>
      </c>
      <c r="C11378" t="s">
        <v>986</v>
      </c>
      <c r="D11378" t="s">
        <v>963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</row>
    <row r="11379" spans="1:10" x14ac:dyDescent="0.25">
      <c r="A11379" s="42">
        <v>46269</v>
      </c>
      <c r="B11379">
        <v>16</v>
      </c>
      <c r="C11379" t="s">
        <v>986</v>
      </c>
      <c r="D11379" t="s">
        <v>963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</row>
    <row r="11380" spans="1:10" x14ac:dyDescent="0.25">
      <c r="A11380" s="42">
        <v>46276</v>
      </c>
      <c r="B11380">
        <v>11</v>
      </c>
      <c r="C11380" t="s">
        <v>962</v>
      </c>
      <c r="D11380" t="s">
        <v>976</v>
      </c>
      <c r="E11380">
        <v>1386</v>
      </c>
      <c r="F11380">
        <v>0</v>
      </c>
      <c r="G11380">
        <v>0</v>
      </c>
      <c r="H11380">
        <v>0</v>
      </c>
      <c r="I11380">
        <v>0</v>
      </c>
      <c r="J11380">
        <v>0</v>
      </c>
    </row>
    <row r="11381" spans="1:10" x14ac:dyDescent="0.25">
      <c r="A11381" s="42">
        <v>46269</v>
      </c>
      <c r="B11381">
        <v>16</v>
      </c>
      <c r="C11381" t="s">
        <v>1098</v>
      </c>
      <c r="D11381" t="s">
        <v>640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</row>
    <row r="11382" spans="1:10" x14ac:dyDescent="0.25">
      <c r="A11382" s="42">
        <v>46268</v>
      </c>
      <c r="B11382">
        <v>10</v>
      </c>
      <c r="C11382" t="s">
        <v>999</v>
      </c>
      <c r="D11382" t="s">
        <v>967</v>
      </c>
      <c r="E11382">
        <v>6</v>
      </c>
      <c r="F11382">
        <v>0</v>
      </c>
      <c r="G11382">
        <v>0</v>
      </c>
      <c r="H11382">
        <v>0</v>
      </c>
      <c r="I11382">
        <v>0</v>
      </c>
      <c r="J11382">
        <v>0</v>
      </c>
    </row>
    <row r="11383" spans="1:10" x14ac:dyDescent="0.25">
      <c r="A11383" s="42">
        <v>46273</v>
      </c>
      <c r="B11383">
        <v>9</v>
      </c>
      <c r="C11383" t="s">
        <v>978</v>
      </c>
      <c r="D11383" t="s">
        <v>981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</row>
    <row r="11384" spans="1:10" x14ac:dyDescent="0.25">
      <c r="A11384" s="42">
        <v>46273</v>
      </c>
      <c r="B11384">
        <v>16</v>
      </c>
      <c r="C11384" t="s">
        <v>1000</v>
      </c>
      <c r="D11384" t="s">
        <v>981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</row>
    <row r="11385" spans="1:10" x14ac:dyDescent="0.25">
      <c r="A11385" s="42">
        <v>46266</v>
      </c>
      <c r="B11385">
        <v>12</v>
      </c>
      <c r="C11385" t="s">
        <v>964</v>
      </c>
      <c r="D11385" t="s">
        <v>967</v>
      </c>
      <c r="E11385">
        <v>414</v>
      </c>
      <c r="F11385">
        <v>0</v>
      </c>
      <c r="G11385">
        <v>0</v>
      </c>
      <c r="H11385">
        <v>0</v>
      </c>
      <c r="I11385">
        <v>0</v>
      </c>
      <c r="J11385">
        <v>0</v>
      </c>
    </row>
    <row r="11386" spans="1:10" x14ac:dyDescent="0.25">
      <c r="A11386" s="42">
        <v>46276</v>
      </c>
      <c r="B11386">
        <v>15</v>
      </c>
      <c r="C11386" t="s">
        <v>958</v>
      </c>
      <c r="D11386" t="s">
        <v>977</v>
      </c>
      <c r="E11386">
        <v>13</v>
      </c>
      <c r="F11386">
        <v>0</v>
      </c>
      <c r="G11386">
        <v>0</v>
      </c>
      <c r="H11386">
        <v>0</v>
      </c>
      <c r="I11386">
        <v>0</v>
      </c>
      <c r="J11386">
        <v>0</v>
      </c>
    </row>
    <row r="11387" spans="1:10" x14ac:dyDescent="0.25">
      <c r="A11387" s="42">
        <v>46268</v>
      </c>
      <c r="B11387">
        <v>10</v>
      </c>
      <c r="C11387" t="s">
        <v>1001</v>
      </c>
      <c r="D11387" t="s">
        <v>982</v>
      </c>
      <c r="E11387">
        <v>4</v>
      </c>
      <c r="F11387">
        <v>0</v>
      </c>
      <c r="G11387">
        <v>0</v>
      </c>
      <c r="H11387">
        <v>0</v>
      </c>
      <c r="I11387">
        <v>0</v>
      </c>
      <c r="J11387">
        <v>0</v>
      </c>
    </row>
    <row r="11388" spans="1:10" x14ac:dyDescent="0.25">
      <c r="A11388" s="42">
        <v>46268</v>
      </c>
      <c r="B11388">
        <v>16</v>
      </c>
      <c r="C11388" t="s">
        <v>966</v>
      </c>
      <c r="D11388" t="s">
        <v>973</v>
      </c>
      <c r="E11388">
        <v>200</v>
      </c>
      <c r="F11388">
        <v>0</v>
      </c>
      <c r="G11388">
        <v>0</v>
      </c>
      <c r="H11388">
        <v>0</v>
      </c>
      <c r="I11388">
        <v>0</v>
      </c>
      <c r="J11388">
        <v>0</v>
      </c>
    </row>
    <row r="11389" spans="1:10" x14ac:dyDescent="0.25">
      <c r="A11389" s="42">
        <v>46267</v>
      </c>
      <c r="B11389">
        <v>9</v>
      </c>
      <c r="C11389" t="s">
        <v>986</v>
      </c>
      <c r="D11389" t="s">
        <v>3</v>
      </c>
      <c r="E11389">
        <v>24</v>
      </c>
      <c r="F11389">
        <v>24</v>
      </c>
      <c r="G11389">
        <v>21</v>
      </c>
      <c r="H11389">
        <v>0</v>
      </c>
      <c r="I11389">
        <v>0</v>
      </c>
      <c r="J11389">
        <v>0</v>
      </c>
    </row>
    <row r="11390" spans="1:10" x14ac:dyDescent="0.25">
      <c r="A11390" s="42">
        <v>46266</v>
      </c>
      <c r="B11390">
        <v>11</v>
      </c>
      <c r="C11390" t="s">
        <v>998</v>
      </c>
      <c r="D11390" t="s">
        <v>640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</row>
    <row r="11391" spans="1:10" x14ac:dyDescent="0.25">
      <c r="A11391" s="42">
        <v>46266</v>
      </c>
      <c r="B11391">
        <v>10</v>
      </c>
      <c r="C11391" t="s">
        <v>1098</v>
      </c>
      <c r="D11391" t="s">
        <v>971</v>
      </c>
      <c r="E11391">
        <v>7</v>
      </c>
      <c r="F11391">
        <v>0</v>
      </c>
      <c r="G11391">
        <v>0</v>
      </c>
      <c r="H11391">
        <v>0</v>
      </c>
      <c r="I11391">
        <v>0</v>
      </c>
      <c r="J11391">
        <v>0</v>
      </c>
    </row>
    <row r="11392" spans="1:10" x14ac:dyDescent="0.25">
      <c r="A11392" s="42">
        <v>46275</v>
      </c>
      <c r="B11392">
        <v>16</v>
      </c>
      <c r="C11392" t="s">
        <v>964</v>
      </c>
      <c r="D11392" t="s">
        <v>959</v>
      </c>
      <c r="E11392">
        <v>83</v>
      </c>
      <c r="F11392">
        <v>0</v>
      </c>
      <c r="G11392">
        <v>0</v>
      </c>
      <c r="H11392">
        <v>0</v>
      </c>
      <c r="I11392">
        <v>0</v>
      </c>
      <c r="J11392">
        <v>0</v>
      </c>
    </row>
    <row r="11393" spans="1:10" x14ac:dyDescent="0.25">
      <c r="A11393" s="42">
        <v>46274</v>
      </c>
      <c r="B11393">
        <v>14</v>
      </c>
      <c r="C11393" t="s">
        <v>966</v>
      </c>
      <c r="D11393" t="s">
        <v>963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</row>
    <row r="11394" spans="1:10" x14ac:dyDescent="0.25">
      <c r="A11394" s="42">
        <v>46269</v>
      </c>
      <c r="B11394">
        <v>12</v>
      </c>
      <c r="C11394" t="s">
        <v>986</v>
      </c>
      <c r="D11394" t="s">
        <v>977</v>
      </c>
      <c r="E11394">
        <v>6</v>
      </c>
      <c r="F11394">
        <v>0</v>
      </c>
      <c r="G11394">
        <v>0</v>
      </c>
      <c r="H11394">
        <v>0</v>
      </c>
      <c r="I11394">
        <v>0</v>
      </c>
      <c r="J11394">
        <v>0</v>
      </c>
    </row>
    <row r="11395" spans="1:10" x14ac:dyDescent="0.25">
      <c r="A11395" s="42">
        <v>46276</v>
      </c>
      <c r="B11395">
        <v>13</v>
      </c>
      <c r="C11395" t="s">
        <v>968</v>
      </c>
      <c r="D11395" t="s">
        <v>977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</v>
      </c>
    </row>
    <row r="11396" spans="1:10" x14ac:dyDescent="0.25">
      <c r="A11396" s="42">
        <v>46268</v>
      </c>
      <c r="B11396">
        <v>8</v>
      </c>
      <c r="C11396" t="s">
        <v>978</v>
      </c>
      <c r="D11396" t="s">
        <v>969</v>
      </c>
      <c r="E11396">
        <v>1</v>
      </c>
      <c r="F11396">
        <v>1</v>
      </c>
      <c r="G11396">
        <v>0</v>
      </c>
      <c r="H11396">
        <v>0</v>
      </c>
      <c r="I11396">
        <v>0</v>
      </c>
      <c r="J11396">
        <v>0</v>
      </c>
    </row>
    <row r="11397" spans="1:10" x14ac:dyDescent="0.25">
      <c r="A11397" s="42">
        <v>46274</v>
      </c>
      <c r="B11397">
        <v>10</v>
      </c>
      <c r="C11397" t="s">
        <v>964</v>
      </c>
      <c r="D11397" t="s">
        <v>970</v>
      </c>
      <c r="E11397">
        <v>10</v>
      </c>
      <c r="F11397">
        <v>0</v>
      </c>
      <c r="G11397">
        <v>0</v>
      </c>
      <c r="H11397">
        <v>0</v>
      </c>
      <c r="I11397">
        <v>0</v>
      </c>
      <c r="J11397">
        <v>0</v>
      </c>
    </row>
    <row r="11398" spans="1:10" x14ac:dyDescent="0.25">
      <c r="A11398" s="42">
        <v>46269</v>
      </c>
      <c r="B11398">
        <v>11</v>
      </c>
      <c r="C11398" t="s">
        <v>966</v>
      </c>
      <c r="D11398" t="s">
        <v>979</v>
      </c>
      <c r="E11398">
        <v>16</v>
      </c>
      <c r="F11398">
        <v>0</v>
      </c>
      <c r="G11398">
        <v>0</v>
      </c>
      <c r="H11398">
        <v>0</v>
      </c>
      <c r="I11398">
        <v>0</v>
      </c>
      <c r="J11398">
        <v>0</v>
      </c>
    </row>
    <row r="11399" spans="1:10" x14ac:dyDescent="0.25">
      <c r="A11399" s="42">
        <v>46274</v>
      </c>
      <c r="B11399">
        <v>15</v>
      </c>
      <c r="C11399" t="s">
        <v>972</v>
      </c>
      <c r="D11399" t="s">
        <v>973</v>
      </c>
      <c r="E11399">
        <v>6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 x14ac:dyDescent="0.25">
      <c r="A11400" s="42">
        <v>46266</v>
      </c>
      <c r="B11400">
        <v>16</v>
      </c>
      <c r="C11400" t="s">
        <v>1098</v>
      </c>
      <c r="D11400" t="s">
        <v>965</v>
      </c>
      <c r="E11400">
        <v>39</v>
      </c>
      <c r="F11400">
        <v>0</v>
      </c>
      <c r="G11400">
        <v>0</v>
      </c>
      <c r="H11400">
        <v>0</v>
      </c>
      <c r="I11400">
        <v>0</v>
      </c>
      <c r="J11400">
        <v>0</v>
      </c>
    </row>
    <row r="11401" spans="1:10" x14ac:dyDescent="0.25">
      <c r="A11401" s="42">
        <v>46273</v>
      </c>
      <c r="B11401">
        <v>11</v>
      </c>
      <c r="C11401" t="s">
        <v>978</v>
      </c>
      <c r="D11401" t="s">
        <v>975</v>
      </c>
      <c r="E11401">
        <v>7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25">
      <c r="A11402" s="42">
        <v>46268</v>
      </c>
      <c r="B11402">
        <v>14</v>
      </c>
      <c r="C11402" t="s">
        <v>972</v>
      </c>
      <c r="D11402" t="s">
        <v>967</v>
      </c>
      <c r="E11402">
        <v>72</v>
      </c>
      <c r="F11402">
        <v>0</v>
      </c>
      <c r="G11402">
        <v>0</v>
      </c>
      <c r="H11402">
        <v>0</v>
      </c>
      <c r="I11402">
        <v>0</v>
      </c>
      <c r="J11402">
        <v>0</v>
      </c>
    </row>
    <row r="11403" spans="1:10" x14ac:dyDescent="0.25">
      <c r="A11403" s="42">
        <v>46276</v>
      </c>
      <c r="B11403">
        <v>10</v>
      </c>
      <c r="C11403" t="s">
        <v>1000</v>
      </c>
      <c r="D11403" t="s">
        <v>640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</row>
    <row r="11404" spans="1:10" x14ac:dyDescent="0.25">
      <c r="A11404" s="42">
        <v>46276</v>
      </c>
      <c r="B11404">
        <v>14</v>
      </c>
      <c r="C11404" t="s">
        <v>1098</v>
      </c>
      <c r="D11404" t="s">
        <v>982</v>
      </c>
      <c r="E11404">
        <v>31</v>
      </c>
      <c r="F11404">
        <v>0</v>
      </c>
      <c r="G11404">
        <v>0</v>
      </c>
      <c r="H11404">
        <v>0</v>
      </c>
      <c r="I11404">
        <v>0</v>
      </c>
      <c r="J11404">
        <v>0</v>
      </c>
    </row>
    <row r="11405" spans="1:10" x14ac:dyDescent="0.25">
      <c r="A11405" s="42">
        <v>46275</v>
      </c>
      <c r="B11405">
        <v>9</v>
      </c>
      <c r="C11405" t="s">
        <v>1015</v>
      </c>
      <c r="D11405" t="s">
        <v>961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0</v>
      </c>
    </row>
    <row r="11406" spans="1:10" x14ac:dyDescent="0.25">
      <c r="A11406" s="42">
        <v>46268</v>
      </c>
      <c r="B11406">
        <v>13</v>
      </c>
      <c r="C11406" t="s">
        <v>962</v>
      </c>
      <c r="D11406" t="s">
        <v>3</v>
      </c>
      <c r="E11406">
        <v>6</v>
      </c>
      <c r="F11406">
        <v>6</v>
      </c>
      <c r="G11406">
        <v>2</v>
      </c>
      <c r="H11406">
        <v>0</v>
      </c>
      <c r="I11406">
        <v>0</v>
      </c>
      <c r="J11406">
        <v>0</v>
      </c>
    </row>
    <row r="11407" spans="1:10" x14ac:dyDescent="0.25">
      <c r="A11407" s="42">
        <v>46276</v>
      </c>
      <c r="B11407">
        <v>15</v>
      </c>
      <c r="C11407" t="s">
        <v>1098</v>
      </c>
      <c r="D11407" t="s">
        <v>980</v>
      </c>
      <c r="E11407">
        <v>2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25">
      <c r="A11408" s="42">
        <v>46276</v>
      </c>
      <c r="B11408">
        <v>11</v>
      </c>
      <c r="C11408" t="s">
        <v>1528</v>
      </c>
      <c r="D11408" t="s">
        <v>967</v>
      </c>
      <c r="E11408">
        <v>178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 x14ac:dyDescent="0.25">
      <c r="A11409" s="42">
        <v>46273</v>
      </c>
      <c r="B11409">
        <v>10</v>
      </c>
      <c r="C11409" t="s">
        <v>960</v>
      </c>
      <c r="D11409" t="s">
        <v>976</v>
      </c>
      <c r="E11409">
        <v>524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25">
      <c r="A11410" s="42">
        <v>46275</v>
      </c>
      <c r="B11410">
        <v>15</v>
      </c>
      <c r="C11410" t="s">
        <v>960</v>
      </c>
      <c r="D11410" t="s">
        <v>975</v>
      </c>
      <c r="E11410">
        <v>2</v>
      </c>
      <c r="F11410">
        <v>0</v>
      </c>
      <c r="G11410">
        <v>0</v>
      </c>
      <c r="H11410">
        <v>0</v>
      </c>
      <c r="I11410">
        <v>0</v>
      </c>
      <c r="J11410">
        <v>0</v>
      </c>
    </row>
    <row r="11411" spans="1:10" x14ac:dyDescent="0.25">
      <c r="A11411" s="42">
        <v>46274</v>
      </c>
      <c r="B11411">
        <v>10</v>
      </c>
      <c r="C11411" t="s">
        <v>978</v>
      </c>
      <c r="D11411" t="s">
        <v>975</v>
      </c>
      <c r="E11411">
        <v>5</v>
      </c>
      <c r="F11411">
        <v>0</v>
      </c>
      <c r="G11411">
        <v>0</v>
      </c>
      <c r="H11411">
        <v>0</v>
      </c>
      <c r="I11411">
        <v>0</v>
      </c>
      <c r="J11411">
        <v>0</v>
      </c>
    </row>
    <row r="11412" spans="1:10" x14ac:dyDescent="0.25">
      <c r="A11412" s="42">
        <v>46268</v>
      </c>
      <c r="B11412">
        <v>14</v>
      </c>
      <c r="C11412" t="s">
        <v>968</v>
      </c>
      <c r="D11412" t="s">
        <v>967</v>
      </c>
      <c r="E11412">
        <v>164</v>
      </c>
      <c r="F11412">
        <v>0</v>
      </c>
      <c r="G11412">
        <v>0</v>
      </c>
      <c r="H11412">
        <v>0</v>
      </c>
      <c r="I11412">
        <v>0</v>
      </c>
      <c r="J11412">
        <v>0</v>
      </c>
    </row>
    <row r="11413" spans="1:10" x14ac:dyDescent="0.25">
      <c r="A11413" s="42">
        <v>46274</v>
      </c>
      <c r="B11413">
        <v>11</v>
      </c>
      <c r="C11413" t="s">
        <v>964</v>
      </c>
      <c r="D11413" t="s">
        <v>959</v>
      </c>
      <c r="E11413">
        <v>122</v>
      </c>
      <c r="F11413">
        <v>0</v>
      </c>
      <c r="G11413">
        <v>0</v>
      </c>
      <c r="H11413">
        <v>0</v>
      </c>
      <c r="I11413">
        <v>0</v>
      </c>
      <c r="J11413">
        <v>0</v>
      </c>
    </row>
    <row r="11414" spans="1:10" x14ac:dyDescent="0.25">
      <c r="A11414" s="42">
        <v>46269</v>
      </c>
      <c r="B11414">
        <v>12</v>
      </c>
      <c r="C11414" t="s">
        <v>966</v>
      </c>
      <c r="D11414" t="s">
        <v>965</v>
      </c>
      <c r="E11414">
        <v>103</v>
      </c>
      <c r="F11414">
        <v>0</v>
      </c>
      <c r="G11414">
        <v>0</v>
      </c>
      <c r="H11414">
        <v>0</v>
      </c>
      <c r="I11414">
        <v>0</v>
      </c>
      <c r="J11414">
        <v>0</v>
      </c>
    </row>
    <row r="11415" spans="1:10" x14ac:dyDescent="0.25">
      <c r="A11415" s="42">
        <v>46267</v>
      </c>
      <c r="B11415">
        <v>11</v>
      </c>
      <c r="C11415" t="s">
        <v>960</v>
      </c>
      <c r="D11415" t="s">
        <v>969</v>
      </c>
      <c r="E11415">
        <v>3</v>
      </c>
      <c r="F11415">
        <v>3</v>
      </c>
      <c r="G11415">
        <v>0</v>
      </c>
      <c r="H11415">
        <v>0</v>
      </c>
      <c r="I11415">
        <v>0</v>
      </c>
      <c r="J11415">
        <v>0</v>
      </c>
    </row>
    <row r="11416" spans="1:10" x14ac:dyDescent="0.25">
      <c r="A11416" s="42">
        <v>46276</v>
      </c>
      <c r="B11416">
        <v>13</v>
      </c>
      <c r="C11416" t="s">
        <v>968</v>
      </c>
      <c r="D11416" t="s">
        <v>963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</row>
    <row r="11417" spans="1:10" x14ac:dyDescent="0.25">
      <c r="A11417" s="42">
        <v>46276</v>
      </c>
      <c r="B11417">
        <v>9</v>
      </c>
      <c r="C11417" t="s">
        <v>1015</v>
      </c>
      <c r="D11417" t="s">
        <v>975</v>
      </c>
      <c r="E11417">
        <v>2</v>
      </c>
      <c r="F11417">
        <v>0</v>
      </c>
      <c r="G11417">
        <v>0</v>
      </c>
      <c r="H11417">
        <v>0</v>
      </c>
      <c r="I11417">
        <v>0</v>
      </c>
      <c r="J11417">
        <v>0</v>
      </c>
    </row>
    <row r="11418" spans="1:10" x14ac:dyDescent="0.25">
      <c r="A11418" s="42">
        <v>46268</v>
      </c>
      <c r="B11418">
        <v>16</v>
      </c>
      <c r="C11418" t="s">
        <v>962</v>
      </c>
      <c r="D11418" t="s">
        <v>971</v>
      </c>
      <c r="E11418">
        <v>13</v>
      </c>
      <c r="F11418">
        <v>0</v>
      </c>
      <c r="G11418">
        <v>0</v>
      </c>
      <c r="H11418">
        <v>0</v>
      </c>
      <c r="I11418">
        <v>0</v>
      </c>
      <c r="J11418">
        <v>0</v>
      </c>
    </row>
    <row r="11419" spans="1:10" x14ac:dyDescent="0.25">
      <c r="A11419" s="42">
        <v>46275</v>
      </c>
      <c r="B11419">
        <v>16</v>
      </c>
      <c r="C11419" t="s">
        <v>960</v>
      </c>
      <c r="D11419" t="s">
        <v>961</v>
      </c>
      <c r="E11419">
        <v>1</v>
      </c>
      <c r="F11419">
        <v>0</v>
      </c>
      <c r="G11419">
        <v>0</v>
      </c>
      <c r="H11419">
        <v>0</v>
      </c>
      <c r="I11419">
        <v>0</v>
      </c>
      <c r="J11419">
        <v>0</v>
      </c>
    </row>
    <row r="11420" spans="1:10" x14ac:dyDescent="0.25">
      <c r="A11420" s="42">
        <v>46269</v>
      </c>
      <c r="B11420">
        <v>12</v>
      </c>
      <c r="C11420" t="s">
        <v>966</v>
      </c>
      <c r="D11420" t="s">
        <v>979</v>
      </c>
      <c r="E11420">
        <v>9</v>
      </c>
      <c r="F11420">
        <v>0</v>
      </c>
      <c r="G11420">
        <v>0</v>
      </c>
      <c r="H11420">
        <v>0</v>
      </c>
      <c r="I11420">
        <v>0</v>
      </c>
      <c r="J11420">
        <v>0</v>
      </c>
    </row>
    <row r="11421" spans="1:10" x14ac:dyDescent="0.25">
      <c r="A11421" s="42">
        <v>46267</v>
      </c>
      <c r="B11421">
        <v>12</v>
      </c>
      <c r="C11421" t="s">
        <v>986</v>
      </c>
      <c r="D11421" t="s">
        <v>959</v>
      </c>
      <c r="E11421">
        <v>42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25">
      <c r="A11422" s="42">
        <v>46273</v>
      </c>
      <c r="B11422">
        <v>10</v>
      </c>
      <c r="C11422" t="s">
        <v>998</v>
      </c>
      <c r="D11422" t="s">
        <v>977</v>
      </c>
      <c r="E11422">
        <v>5</v>
      </c>
      <c r="F11422">
        <v>0</v>
      </c>
      <c r="G11422">
        <v>0</v>
      </c>
      <c r="H11422">
        <v>0</v>
      </c>
      <c r="I11422">
        <v>0</v>
      </c>
      <c r="J11422">
        <v>0</v>
      </c>
    </row>
    <row r="11423" spans="1:10" x14ac:dyDescent="0.25">
      <c r="A11423" s="42">
        <v>46266</v>
      </c>
      <c r="B11423">
        <v>14</v>
      </c>
      <c r="C11423" t="s">
        <v>1085</v>
      </c>
      <c r="D11423" t="s">
        <v>980</v>
      </c>
      <c r="E11423">
        <v>1</v>
      </c>
      <c r="F11423">
        <v>0</v>
      </c>
      <c r="G11423">
        <v>0</v>
      </c>
      <c r="H11423">
        <v>0</v>
      </c>
      <c r="I11423">
        <v>0</v>
      </c>
      <c r="J11423">
        <v>0</v>
      </c>
    </row>
    <row r="11424" spans="1:10" x14ac:dyDescent="0.25">
      <c r="A11424" s="42">
        <v>46274</v>
      </c>
      <c r="B11424">
        <v>11</v>
      </c>
      <c r="C11424" t="s">
        <v>986</v>
      </c>
      <c r="D11424" t="s">
        <v>965</v>
      </c>
      <c r="E11424">
        <v>14</v>
      </c>
      <c r="F11424">
        <v>0</v>
      </c>
      <c r="G11424">
        <v>0</v>
      </c>
      <c r="H11424">
        <v>0</v>
      </c>
      <c r="I11424">
        <v>0</v>
      </c>
      <c r="J11424">
        <v>0</v>
      </c>
    </row>
    <row r="11425" spans="1:10" x14ac:dyDescent="0.25">
      <c r="A11425" s="42">
        <v>46267</v>
      </c>
      <c r="B11425">
        <v>8</v>
      </c>
      <c r="C11425" t="s">
        <v>1001</v>
      </c>
      <c r="D11425" t="s">
        <v>973</v>
      </c>
      <c r="E11425">
        <v>78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 x14ac:dyDescent="0.25">
      <c r="A11426" s="42">
        <v>46266</v>
      </c>
      <c r="B11426">
        <v>10</v>
      </c>
      <c r="C11426" t="s">
        <v>1000</v>
      </c>
      <c r="D11426" t="s">
        <v>970</v>
      </c>
      <c r="E11426">
        <v>50</v>
      </c>
      <c r="F11426">
        <v>0</v>
      </c>
      <c r="G11426">
        <v>0</v>
      </c>
      <c r="H11426">
        <v>0</v>
      </c>
      <c r="I11426">
        <v>0</v>
      </c>
      <c r="J11426">
        <v>0</v>
      </c>
    </row>
    <row r="11427" spans="1:10" x14ac:dyDescent="0.25">
      <c r="A11427" s="42">
        <v>46266</v>
      </c>
      <c r="B11427">
        <v>11</v>
      </c>
      <c r="C11427" t="s">
        <v>1015</v>
      </c>
      <c r="D11427" t="s">
        <v>977</v>
      </c>
      <c r="E11427">
        <v>1</v>
      </c>
      <c r="F11427">
        <v>0</v>
      </c>
      <c r="G11427">
        <v>0</v>
      </c>
      <c r="H11427">
        <v>0</v>
      </c>
      <c r="I11427">
        <v>0</v>
      </c>
      <c r="J11427">
        <v>0</v>
      </c>
    </row>
    <row r="11428" spans="1:10" x14ac:dyDescent="0.25">
      <c r="A11428" s="42">
        <v>46276</v>
      </c>
      <c r="B11428">
        <v>11</v>
      </c>
      <c r="C11428" t="s">
        <v>966</v>
      </c>
      <c r="D11428" t="s">
        <v>965</v>
      </c>
      <c r="E11428">
        <v>88</v>
      </c>
      <c r="F11428">
        <v>0</v>
      </c>
      <c r="G11428">
        <v>0</v>
      </c>
      <c r="H11428">
        <v>0</v>
      </c>
      <c r="I11428">
        <v>0</v>
      </c>
      <c r="J11428">
        <v>0</v>
      </c>
    </row>
    <row r="11429" spans="1:10" x14ac:dyDescent="0.25">
      <c r="A11429" s="42">
        <v>46267</v>
      </c>
      <c r="B11429">
        <v>9</v>
      </c>
      <c r="C11429" t="s">
        <v>962</v>
      </c>
      <c r="D11429" t="s">
        <v>640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</row>
    <row r="11430" spans="1:10" x14ac:dyDescent="0.25">
      <c r="A11430" s="42">
        <v>46276</v>
      </c>
      <c r="B11430">
        <v>13</v>
      </c>
      <c r="C11430" t="s">
        <v>968</v>
      </c>
      <c r="D11430" t="s">
        <v>971</v>
      </c>
      <c r="E11430">
        <v>5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 x14ac:dyDescent="0.25">
      <c r="A11431" s="42">
        <v>46273</v>
      </c>
      <c r="B11431">
        <v>8</v>
      </c>
      <c r="C11431" t="s">
        <v>958</v>
      </c>
      <c r="D11431" t="s">
        <v>981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 x14ac:dyDescent="0.25">
      <c r="A11432" s="42">
        <v>46269</v>
      </c>
      <c r="B11432">
        <v>8</v>
      </c>
      <c r="C11432" t="s">
        <v>958</v>
      </c>
      <c r="D11432" t="s">
        <v>980</v>
      </c>
      <c r="E11432">
        <v>11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 x14ac:dyDescent="0.25">
      <c r="A11433" s="42">
        <v>46268</v>
      </c>
      <c r="B11433">
        <v>15</v>
      </c>
      <c r="C11433" t="s">
        <v>978</v>
      </c>
      <c r="D11433" t="s">
        <v>975</v>
      </c>
      <c r="E11433">
        <v>1</v>
      </c>
      <c r="F11433">
        <v>0</v>
      </c>
      <c r="G11433">
        <v>0</v>
      </c>
      <c r="H11433">
        <v>0</v>
      </c>
      <c r="I11433">
        <v>0</v>
      </c>
      <c r="J11433">
        <v>0</v>
      </c>
    </row>
    <row r="11434" spans="1:10" x14ac:dyDescent="0.25">
      <c r="A11434" s="42">
        <v>46266</v>
      </c>
      <c r="B11434">
        <v>11</v>
      </c>
      <c r="C11434" t="s">
        <v>1098</v>
      </c>
      <c r="D11434" t="s">
        <v>977</v>
      </c>
      <c r="E11434">
        <v>1</v>
      </c>
      <c r="F11434">
        <v>0</v>
      </c>
      <c r="G11434">
        <v>0</v>
      </c>
      <c r="H11434">
        <v>0</v>
      </c>
      <c r="I11434">
        <v>0</v>
      </c>
      <c r="J11434">
        <v>0</v>
      </c>
    </row>
    <row r="11435" spans="1:10" x14ac:dyDescent="0.25">
      <c r="A11435" s="42">
        <v>46266</v>
      </c>
      <c r="B11435">
        <v>16</v>
      </c>
      <c r="C11435" t="s">
        <v>1098</v>
      </c>
      <c r="D11435" t="s">
        <v>983</v>
      </c>
      <c r="E11435">
        <v>3</v>
      </c>
      <c r="F11435">
        <v>3</v>
      </c>
      <c r="G11435">
        <v>0</v>
      </c>
      <c r="H11435">
        <v>0</v>
      </c>
      <c r="I11435">
        <v>0</v>
      </c>
      <c r="J11435">
        <v>0</v>
      </c>
    </row>
    <row r="11436" spans="1:10" x14ac:dyDescent="0.25">
      <c r="A11436" s="42">
        <v>46267</v>
      </c>
      <c r="B11436">
        <v>14</v>
      </c>
      <c r="C11436" t="s">
        <v>998</v>
      </c>
      <c r="D11436" t="s">
        <v>3</v>
      </c>
      <c r="E11436">
        <v>1</v>
      </c>
      <c r="F11436">
        <v>1</v>
      </c>
      <c r="G11436">
        <v>1</v>
      </c>
      <c r="H11436">
        <v>0</v>
      </c>
      <c r="I11436">
        <v>0</v>
      </c>
      <c r="J11436">
        <v>0</v>
      </c>
    </row>
    <row r="11437" spans="1:10" x14ac:dyDescent="0.25">
      <c r="A11437" s="42">
        <v>46273</v>
      </c>
      <c r="B11437">
        <v>15</v>
      </c>
      <c r="C11437" t="s">
        <v>978</v>
      </c>
      <c r="D11437" t="s">
        <v>3</v>
      </c>
      <c r="E11437">
        <v>17</v>
      </c>
      <c r="F11437">
        <v>17</v>
      </c>
      <c r="G11437">
        <v>12</v>
      </c>
      <c r="H11437">
        <v>0</v>
      </c>
      <c r="I11437">
        <v>0</v>
      </c>
      <c r="J11437">
        <v>0</v>
      </c>
    </row>
    <row r="11438" spans="1:10" x14ac:dyDescent="0.25">
      <c r="A11438" s="42">
        <v>46273</v>
      </c>
      <c r="B11438">
        <v>11</v>
      </c>
      <c r="C11438" t="s">
        <v>1000</v>
      </c>
      <c r="D11438" t="s">
        <v>975</v>
      </c>
      <c r="E11438">
        <v>1</v>
      </c>
      <c r="F11438">
        <v>0</v>
      </c>
      <c r="G11438">
        <v>0</v>
      </c>
      <c r="H11438">
        <v>0</v>
      </c>
      <c r="I11438">
        <v>0</v>
      </c>
      <c r="J11438">
        <v>0</v>
      </c>
    </row>
    <row r="11439" spans="1:10" x14ac:dyDescent="0.25">
      <c r="A11439" s="42">
        <v>46274</v>
      </c>
      <c r="B11439">
        <v>9</v>
      </c>
      <c r="C11439" t="s">
        <v>1098</v>
      </c>
      <c r="D11439" t="s">
        <v>967</v>
      </c>
      <c r="E11439">
        <v>104</v>
      </c>
      <c r="F11439">
        <v>0</v>
      </c>
      <c r="G11439">
        <v>0</v>
      </c>
      <c r="H11439">
        <v>0</v>
      </c>
      <c r="I11439">
        <v>0</v>
      </c>
      <c r="J11439">
        <v>0</v>
      </c>
    </row>
    <row r="11440" spans="1:10" x14ac:dyDescent="0.25">
      <c r="A11440" s="42">
        <v>46266</v>
      </c>
      <c r="B11440">
        <v>13</v>
      </c>
      <c r="C11440" t="s">
        <v>962</v>
      </c>
      <c r="D11440" t="s">
        <v>965</v>
      </c>
      <c r="E11440">
        <v>35</v>
      </c>
      <c r="F11440">
        <v>0</v>
      </c>
      <c r="G11440">
        <v>0</v>
      </c>
      <c r="H11440">
        <v>0</v>
      </c>
      <c r="I11440">
        <v>0</v>
      </c>
      <c r="J11440">
        <v>0</v>
      </c>
    </row>
    <row r="11441" spans="1:10" x14ac:dyDescent="0.25">
      <c r="A11441" s="42">
        <v>46266</v>
      </c>
      <c r="B11441">
        <v>9</v>
      </c>
      <c r="C11441" t="s">
        <v>958</v>
      </c>
      <c r="D11441" t="s">
        <v>981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</row>
    <row r="11442" spans="1:10" x14ac:dyDescent="0.25">
      <c r="A11442" s="42">
        <v>46269</v>
      </c>
      <c r="B11442">
        <v>11</v>
      </c>
      <c r="C11442" t="s">
        <v>986</v>
      </c>
      <c r="D11442" t="s">
        <v>3</v>
      </c>
      <c r="E11442">
        <v>24</v>
      </c>
      <c r="F11442">
        <v>24</v>
      </c>
      <c r="G11442">
        <v>21</v>
      </c>
      <c r="H11442">
        <v>2</v>
      </c>
      <c r="I11442">
        <v>0</v>
      </c>
      <c r="J11442">
        <v>0</v>
      </c>
    </row>
    <row r="11443" spans="1:10" x14ac:dyDescent="0.25">
      <c r="A11443" s="42">
        <v>46268</v>
      </c>
      <c r="B11443">
        <v>13</v>
      </c>
      <c r="C11443" t="s">
        <v>958</v>
      </c>
      <c r="D11443" t="s">
        <v>975</v>
      </c>
      <c r="E11443">
        <v>1</v>
      </c>
      <c r="F11443">
        <v>0</v>
      </c>
      <c r="G11443">
        <v>0</v>
      </c>
      <c r="H11443">
        <v>0</v>
      </c>
      <c r="I11443">
        <v>0</v>
      </c>
      <c r="J11443">
        <v>0</v>
      </c>
    </row>
    <row r="11444" spans="1:10" x14ac:dyDescent="0.25">
      <c r="A11444" s="42">
        <v>46266</v>
      </c>
      <c r="B11444">
        <v>15</v>
      </c>
      <c r="C11444" t="s">
        <v>972</v>
      </c>
      <c r="D11444" t="s">
        <v>963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</row>
    <row r="11445" spans="1:10" x14ac:dyDescent="0.25">
      <c r="A11445" s="42">
        <v>46269</v>
      </c>
      <c r="B11445">
        <v>8</v>
      </c>
      <c r="C11445" t="s">
        <v>1098</v>
      </c>
      <c r="D11445" t="s">
        <v>3</v>
      </c>
      <c r="E11445">
        <v>10</v>
      </c>
      <c r="F11445">
        <v>10</v>
      </c>
      <c r="G11445">
        <v>10</v>
      </c>
      <c r="H11445">
        <v>0</v>
      </c>
      <c r="I11445">
        <v>0</v>
      </c>
      <c r="J11445">
        <v>0</v>
      </c>
    </row>
    <row r="11446" spans="1:10" x14ac:dyDescent="0.25">
      <c r="A11446" s="42">
        <v>46266</v>
      </c>
      <c r="B11446">
        <v>12</v>
      </c>
      <c r="C11446" t="s">
        <v>962</v>
      </c>
      <c r="D11446" t="s">
        <v>977</v>
      </c>
      <c r="E11446">
        <v>3</v>
      </c>
      <c r="F11446">
        <v>0</v>
      </c>
      <c r="G11446">
        <v>0</v>
      </c>
      <c r="H11446">
        <v>0</v>
      </c>
      <c r="I11446">
        <v>0</v>
      </c>
      <c r="J11446">
        <v>0</v>
      </c>
    </row>
    <row r="11447" spans="1:10" x14ac:dyDescent="0.25">
      <c r="A11447" s="42">
        <v>46275</v>
      </c>
      <c r="B11447">
        <v>12</v>
      </c>
      <c r="C11447" t="s">
        <v>986</v>
      </c>
      <c r="D11447" t="s">
        <v>982</v>
      </c>
      <c r="E11447">
        <v>186</v>
      </c>
      <c r="F11447">
        <v>0</v>
      </c>
      <c r="G11447">
        <v>0</v>
      </c>
      <c r="H11447">
        <v>0</v>
      </c>
      <c r="I11447">
        <v>0</v>
      </c>
      <c r="J11447">
        <v>0</v>
      </c>
    </row>
    <row r="11448" spans="1:10" x14ac:dyDescent="0.25">
      <c r="A11448" s="42">
        <v>46274</v>
      </c>
      <c r="B11448">
        <v>9</v>
      </c>
      <c r="C11448" t="s">
        <v>972</v>
      </c>
      <c r="D11448" t="s">
        <v>982</v>
      </c>
      <c r="E11448">
        <v>218</v>
      </c>
      <c r="F11448">
        <v>0</v>
      </c>
      <c r="G11448">
        <v>0</v>
      </c>
      <c r="H11448">
        <v>0</v>
      </c>
      <c r="I11448">
        <v>0</v>
      </c>
      <c r="J11448">
        <v>0</v>
      </c>
    </row>
    <row r="11449" spans="1:10" x14ac:dyDescent="0.25">
      <c r="A11449" s="42">
        <v>46273</v>
      </c>
      <c r="B11449">
        <v>8</v>
      </c>
      <c r="C11449" t="s">
        <v>986</v>
      </c>
      <c r="D11449" t="s">
        <v>976</v>
      </c>
      <c r="E11449">
        <v>361</v>
      </c>
      <c r="F11449">
        <v>0</v>
      </c>
      <c r="G11449">
        <v>0</v>
      </c>
      <c r="H11449">
        <v>0</v>
      </c>
      <c r="I11449">
        <v>0</v>
      </c>
      <c r="J11449">
        <v>0</v>
      </c>
    </row>
    <row r="11450" spans="1:10" x14ac:dyDescent="0.25">
      <c r="A11450" s="42">
        <v>46266</v>
      </c>
      <c r="B11450">
        <v>14</v>
      </c>
      <c r="C11450" t="s">
        <v>986</v>
      </c>
      <c r="D11450" t="s">
        <v>977</v>
      </c>
      <c r="E11450">
        <v>3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 x14ac:dyDescent="0.25">
      <c r="A11451" s="42">
        <v>46269</v>
      </c>
      <c r="B11451">
        <v>12</v>
      </c>
      <c r="C11451" t="s">
        <v>1098</v>
      </c>
      <c r="D11451" t="s">
        <v>3</v>
      </c>
      <c r="E11451">
        <v>5</v>
      </c>
      <c r="F11451">
        <v>5</v>
      </c>
      <c r="G11451">
        <v>1</v>
      </c>
      <c r="H11451">
        <v>4</v>
      </c>
      <c r="I11451">
        <v>0</v>
      </c>
      <c r="J11451">
        <v>0</v>
      </c>
    </row>
    <row r="11452" spans="1:10" x14ac:dyDescent="0.25">
      <c r="A11452" s="42">
        <v>46267</v>
      </c>
      <c r="B11452">
        <v>11</v>
      </c>
      <c r="C11452" t="s">
        <v>1000</v>
      </c>
      <c r="D11452" t="s">
        <v>961</v>
      </c>
      <c r="E11452">
        <v>4</v>
      </c>
      <c r="F11452">
        <v>0</v>
      </c>
      <c r="G11452">
        <v>0</v>
      </c>
      <c r="H11452">
        <v>0</v>
      </c>
      <c r="I11452">
        <v>0</v>
      </c>
      <c r="J11452">
        <v>0</v>
      </c>
    </row>
    <row r="11453" spans="1:10" x14ac:dyDescent="0.25">
      <c r="A11453" s="42">
        <v>46269</v>
      </c>
      <c r="B11453">
        <v>15</v>
      </c>
      <c r="C11453" t="s">
        <v>958</v>
      </c>
      <c r="D11453" t="s">
        <v>967</v>
      </c>
      <c r="E11453">
        <v>256</v>
      </c>
      <c r="F11453">
        <v>0</v>
      </c>
      <c r="G11453">
        <v>0</v>
      </c>
      <c r="H11453">
        <v>0</v>
      </c>
      <c r="I11453">
        <v>0</v>
      </c>
      <c r="J11453">
        <v>0</v>
      </c>
    </row>
    <row r="11454" spans="1:10" x14ac:dyDescent="0.25">
      <c r="A11454" s="42">
        <v>46273</v>
      </c>
      <c r="B11454">
        <v>12</v>
      </c>
      <c r="C11454" t="s">
        <v>972</v>
      </c>
      <c r="D11454" t="s">
        <v>969</v>
      </c>
      <c r="E11454">
        <v>1</v>
      </c>
      <c r="F11454">
        <v>1</v>
      </c>
      <c r="G11454">
        <v>0</v>
      </c>
      <c r="H11454">
        <v>0</v>
      </c>
      <c r="I11454">
        <v>0</v>
      </c>
      <c r="J11454">
        <v>0</v>
      </c>
    </row>
    <row r="11455" spans="1:10" x14ac:dyDescent="0.25">
      <c r="A11455" s="42">
        <v>46276</v>
      </c>
      <c r="B11455">
        <v>14</v>
      </c>
      <c r="C11455" t="s">
        <v>964</v>
      </c>
      <c r="D11455" t="s">
        <v>971</v>
      </c>
      <c r="E11455">
        <v>48</v>
      </c>
      <c r="F11455">
        <v>0</v>
      </c>
      <c r="G11455">
        <v>0</v>
      </c>
      <c r="H11455">
        <v>0</v>
      </c>
      <c r="I11455">
        <v>0</v>
      </c>
      <c r="J11455">
        <v>0</v>
      </c>
    </row>
    <row r="11456" spans="1:10" x14ac:dyDescent="0.25">
      <c r="A11456" s="42">
        <v>46267</v>
      </c>
      <c r="B11456">
        <v>13</v>
      </c>
      <c r="C11456" t="s">
        <v>999</v>
      </c>
      <c r="D11456" t="s">
        <v>959</v>
      </c>
      <c r="E11456">
        <v>12</v>
      </c>
      <c r="F11456">
        <v>0</v>
      </c>
      <c r="G11456">
        <v>0</v>
      </c>
      <c r="H11456">
        <v>0</v>
      </c>
      <c r="I11456">
        <v>0</v>
      </c>
      <c r="J11456">
        <v>0</v>
      </c>
    </row>
    <row r="11457" spans="1:10" x14ac:dyDescent="0.25">
      <c r="A11457" s="42">
        <v>46273</v>
      </c>
      <c r="B11457">
        <v>17</v>
      </c>
      <c r="C11457" t="s">
        <v>962</v>
      </c>
      <c r="D11457" t="s">
        <v>981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</row>
    <row r="11458" spans="1:10" x14ac:dyDescent="0.25">
      <c r="A11458" s="42">
        <v>46275</v>
      </c>
      <c r="B11458">
        <v>16</v>
      </c>
      <c r="C11458" t="s">
        <v>986</v>
      </c>
      <c r="D11458" t="s">
        <v>3</v>
      </c>
      <c r="E11458">
        <v>9</v>
      </c>
      <c r="F11458">
        <v>9</v>
      </c>
      <c r="G11458">
        <v>8</v>
      </c>
      <c r="H11458">
        <v>0</v>
      </c>
      <c r="I11458">
        <v>0</v>
      </c>
      <c r="J11458">
        <v>0</v>
      </c>
    </row>
    <row r="11459" spans="1:10" x14ac:dyDescent="0.25">
      <c r="A11459" s="42">
        <v>46269</v>
      </c>
      <c r="B11459">
        <v>16</v>
      </c>
      <c r="C11459" t="s">
        <v>964</v>
      </c>
      <c r="D11459" t="s">
        <v>640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 x14ac:dyDescent="0.25">
      <c r="A11460" s="42">
        <v>46267</v>
      </c>
      <c r="B11460">
        <v>10</v>
      </c>
      <c r="C11460" t="s">
        <v>962</v>
      </c>
      <c r="D11460" t="s">
        <v>971</v>
      </c>
      <c r="E11460">
        <v>10</v>
      </c>
      <c r="F11460">
        <v>0</v>
      </c>
      <c r="G11460">
        <v>0</v>
      </c>
      <c r="H11460">
        <v>0</v>
      </c>
      <c r="I11460">
        <v>0</v>
      </c>
      <c r="J11460">
        <v>0</v>
      </c>
    </row>
    <row r="11461" spans="1:10" x14ac:dyDescent="0.25">
      <c r="A11461" s="42">
        <v>46266</v>
      </c>
      <c r="B11461">
        <v>14</v>
      </c>
      <c r="C11461" t="s">
        <v>1085</v>
      </c>
      <c r="D11461" t="s">
        <v>961</v>
      </c>
      <c r="E11461">
        <v>1</v>
      </c>
      <c r="F11461">
        <v>0</v>
      </c>
      <c r="G11461">
        <v>0</v>
      </c>
      <c r="H11461">
        <v>0</v>
      </c>
      <c r="I11461">
        <v>0</v>
      </c>
      <c r="J11461">
        <v>0</v>
      </c>
    </row>
    <row r="11462" spans="1:10" x14ac:dyDescent="0.25">
      <c r="A11462" s="42">
        <v>46266</v>
      </c>
      <c r="B11462">
        <v>14</v>
      </c>
      <c r="C11462" t="s">
        <v>978</v>
      </c>
      <c r="D11462" t="s">
        <v>965</v>
      </c>
      <c r="E11462">
        <v>100</v>
      </c>
      <c r="F11462">
        <v>0</v>
      </c>
      <c r="G11462">
        <v>0</v>
      </c>
      <c r="H11462">
        <v>0</v>
      </c>
      <c r="I11462">
        <v>0</v>
      </c>
      <c r="J11462">
        <v>0</v>
      </c>
    </row>
    <row r="11463" spans="1:10" x14ac:dyDescent="0.25">
      <c r="A11463" s="42">
        <v>46275</v>
      </c>
      <c r="B11463">
        <v>16</v>
      </c>
      <c r="C11463" t="s">
        <v>978</v>
      </c>
      <c r="D11463" t="s">
        <v>977</v>
      </c>
      <c r="E11463">
        <v>11</v>
      </c>
      <c r="F11463">
        <v>0</v>
      </c>
      <c r="G11463">
        <v>0</v>
      </c>
      <c r="H11463">
        <v>0</v>
      </c>
      <c r="I11463">
        <v>0</v>
      </c>
      <c r="J11463">
        <v>0</v>
      </c>
    </row>
    <row r="11464" spans="1:10" x14ac:dyDescent="0.25">
      <c r="A11464" s="42">
        <v>46276</v>
      </c>
      <c r="B11464">
        <v>15</v>
      </c>
      <c r="C11464" t="s">
        <v>1098</v>
      </c>
      <c r="D11464" t="s">
        <v>640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</row>
    <row r="11465" spans="1:10" x14ac:dyDescent="0.25">
      <c r="A11465" s="42">
        <v>46275</v>
      </c>
      <c r="B11465">
        <v>15</v>
      </c>
      <c r="C11465" t="s">
        <v>986</v>
      </c>
      <c r="D11465" t="s">
        <v>961</v>
      </c>
      <c r="E11465">
        <v>1</v>
      </c>
      <c r="F11465">
        <v>0</v>
      </c>
      <c r="G11465">
        <v>0</v>
      </c>
      <c r="H11465">
        <v>0</v>
      </c>
      <c r="I11465">
        <v>0</v>
      </c>
      <c r="J11465">
        <v>0</v>
      </c>
    </row>
    <row r="11466" spans="1:10" x14ac:dyDescent="0.25">
      <c r="A11466" s="42">
        <v>46275</v>
      </c>
      <c r="B11466">
        <v>12</v>
      </c>
      <c r="C11466" t="s">
        <v>962</v>
      </c>
      <c r="D11466" t="s">
        <v>970</v>
      </c>
      <c r="E11466">
        <v>6</v>
      </c>
      <c r="F11466">
        <v>0</v>
      </c>
      <c r="G11466">
        <v>0</v>
      </c>
      <c r="H11466">
        <v>0</v>
      </c>
      <c r="I11466">
        <v>0</v>
      </c>
      <c r="J11466">
        <v>0</v>
      </c>
    </row>
    <row r="11467" spans="1:10" x14ac:dyDescent="0.25">
      <c r="A11467" s="42">
        <v>46267</v>
      </c>
      <c r="B11467">
        <v>13</v>
      </c>
      <c r="C11467" t="s">
        <v>1098</v>
      </c>
      <c r="D11467" t="s">
        <v>975</v>
      </c>
      <c r="E11467">
        <v>1</v>
      </c>
      <c r="F11467">
        <v>0</v>
      </c>
      <c r="G11467">
        <v>0</v>
      </c>
      <c r="H11467">
        <v>0</v>
      </c>
      <c r="I11467">
        <v>0</v>
      </c>
      <c r="J11467">
        <v>0</v>
      </c>
    </row>
    <row r="11468" spans="1:10" x14ac:dyDescent="0.25">
      <c r="A11468" s="42">
        <v>46267</v>
      </c>
      <c r="B11468">
        <v>11</v>
      </c>
      <c r="C11468" t="s">
        <v>958</v>
      </c>
      <c r="D11468" t="s">
        <v>970</v>
      </c>
      <c r="E11468">
        <v>8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 x14ac:dyDescent="0.25">
      <c r="A11469" s="42">
        <v>46269</v>
      </c>
      <c r="B11469">
        <v>16</v>
      </c>
      <c r="C11469" t="s">
        <v>958</v>
      </c>
      <c r="D11469" t="s">
        <v>982</v>
      </c>
      <c r="E11469">
        <v>549</v>
      </c>
      <c r="F11469">
        <v>0</v>
      </c>
      <c r="G11469">
        <v>0</v>
      </c>
      <c r="H11469">
        <v>0</v>
      </c>
      <c r="I11469">
        <v>0</v>
      </c>
      <c r="J11469">
        <v>0</v>
      </c>
    </row>
    <row r="11470" spans="1:10" x14ac:dyDescent="0.25">
      <c r="A11470" s="42">
        <v>46274</v>
      </c>
      <c r="B11470">
        <v>15</v>
      </c>
      <c r="C11470" t="s">
        <v>986</v>
      </c>
      <c r="D11470" t="s">
        <v>970</v>
      </c>
      <c r="E11470">
        <v>10</v>
      </c>
      <c r="F11470">
        <v>0</v>
      </c>
      <c r="G11470">
        <v>0</v>
      </c>
      <c r="H11470">
        <v>0</v>
      </c>
      <c r="I11470">
        <v>0</v>
      </c>
      <c r="J11470">
        <v>0</v>
      </c>
    </row>
    <row r="11471" spans="1:10" x14ac:dyDescent="0.25">
      <c r="A11471" s="42">
        <v>46274</v>
      </c>
      <c r="B11471">
        <v>9</v>
      </c>
      <c r="C11471" t="s">
        <v>958</v>
      </c>
      <c r="D11471" t="s">
        <v>3</v>
      </c>
      <c r="E11471">
        <v>42</v>
      </c>
      <c r="F11471">
        <v>42</v>
      </c>
      <c r="G11471">
        <v>28</v>
      </c>
      <c r="H11471">
        <v>8</v>
      </c>
      <c r="I11471">
        <v>0</v>
      </c>
      <c r="J11471">
        <v>0</v>
      </c>
    </row>
    <row r="11472" spans="1:10" x14ac:dyDescent="0.25">
      <c r="A11472" s="42">
        <v>46275</v>
      </c>
      <c r="B11472">
        <v>8</v>
      </c>
      <c r="C11472" t="s">
        <v>986</v>
      </c>
      <c r="D11472" t="s">
        <v>963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</row>
    <row r="11473" spans="1:10" x14ac:dyDescent="0.25">
      <c r="A11473" s="42">
        <v>46268</v>
      </c>
      <c r="B11473">
        <v>10</v>
      </c>
      <c r="C11473" t="s">
        <v>986</v>
      </c>
      <c r="D11473" t="s">
        <v>959</v>
      </c>
      <c r="E11473">
        <v>44</v>
      </c>
      <c r="F11473">
        <v>0</v>
      </c>
      <c r="G11473">
        <v>0</v>
      </c>
      <c r="H11473">
        <v>0</v>
      </c>
      <c r="I11473">
        <v>0</v>
      </c>
      <c r="J11473">
        <v>0</v>
      </c>
    </row>
    <row r="11474" spans="1:10" x14ac:dyDescent="0.25">
      <c r="A11474" s="42">
        <v>46268</v>
      </c>
      <c r="B11474">
        <v>13</v>
      </c>
      <c r="C11474" t="s">
        <v>966</v>
      </c>
      <c r="D11474" t="s">
        <v>963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</row>
    <row r="11475" spans="1:10" x14ac:dyDescent="0.25">
      <c r="A11475" s="42">
        <v>46273</v>
      </c>
      <c r="B11475">
        <v>11</v>
      </c>
      <c r="C11475" t="s">
        <v>964</v>
      </c>
      <c r="D11475" t="s">
        <v>976</v>
      </c>
      <c r="E11475">
        <v>1197</v>
      </c>
      <c r="F11475">
        <v>0</v>
      </c>
      <c r="G11475">
        <v>0</v>
      </c>
      <c r="H11475">
        <v>0</v>
      </c>
      <c r="I11475">
        <v>0</v>
      </c>
      <c r="J11475">
        <v>0</v>
      </c>
    </row>
    <row r="11476" spans="1:10" x14ac:dyDescent="0.25">
      <c r="A11476" s="42">
        <v>46269</v>
      </c>
      <c r="B11476">
        <v>10</v>
      </c>
      <c r="C11476" t="s">
        <v>1098</v>
      </c>
      <c r="D11476" t="s">
        <v>3</v>
      </c>
      <c r="E11476">
        <v>8</v>
      </c>
      <c r="F11476">
        <v>8</v>
      </c>
      <c r="G11476">
        <v>6</v>
      </c>
      <c r="H11476">
        <v>2</v>
      </c>
      <c r="I11476">
        <v>0</v>
      </c>
      <c r="J11476">
        <v>0</v>
      </c>
    </row>
    <row r="11477" spans="1:10" x14ac:dyDescent="0.25">
      <c r="A11477" s="42">
        <v>46268</v>
      </c>
      <c r="B11477">
        <v>9</v>
      </c>
      <c r="C11477" t="s">
        <v>964</v>
      </c>
      <c r="D11477" t="s">
        <v>967</v>
      </c>
      <c r="E11477">
        <v>776</v>
      </c>
      <c r="F11477">
        <v>0</v>
      </c>
      <c r="G11477">
        <v>0</v>
      </c>
      <c r="H11477">
        <v>0</v>
      </c>
      <c r="I11477">
        <v>0</v>
      </c>
      <c r="J11477">
        <v>0</v>
      </c>
    </row>
    <row r="11478" spans="1:10" x14ac:dyDescent="0.25">
      <c r="A11478" s="42">
        <v>46267</v>
      </c>
      <c r="B11478">
        <v>14</v>
      </c>
      <c r="C11478" t="s">
        <v>1085</v>
      </c>
      <c r="D11478" t="s">
        <v>977</v>
      </c>
      <c r="E11478">
        <v>3</v>
      </c>
      <c r="F11478">
        <v>0</v>
      </c>
      <c r="G11478">
        <v>0</v>
      </c>
      <c r="H11478">
        <v>0</v>
      </c>
      <c r="I11478">
        <v>0</v>
      </c>
      <c r="J11478">
        <v>0</v>
      </c>
    </row>
    <row r="11479" spans="1:10" x14ac:dyDescent="0.25">
      <c r="A11479" s="42">
        <v>46268</v>
      </c>
      <c r="B11479">
        <v>15</v>
      </c>
      <c r="C11479" t="s">
        <v>966</v>
      </c>
      <c r="D11479" t="s">
        <v>973</v>
      </c>
      <c r="E11479">
        <v>360</v>
      </c>
      <c r="F11479">
        <v>0</v>
      </c>
      <c r="G11479">
        <v>0</v>
      </c>
      <c r="H11479">
        <v>0</v>
      </c>
      <c r="I11479">
        <v>0</v>
      </c>
      <c r="J11479">
        <v>0</v>
      </c>
    </row>
    <row r="11480" spans="1:10" x14ac:dyDescent="0.25">
      <c r="A11480" s="42">
        <v>46274</v>
      </c>
      <c r="B11480">
        <v>9</v>
      </c>
      <c r="C11480" t="s">
        <v>972</v>
      </c>
      <c r="D11480" t="s">
        <v>965</v>
      </c>
      <c r="E11480">
        <v>21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 x14ac:dyDescent="0.25">
      <c r="A11481" s="42">
        <v>46268</v>
      </c>
      <c r="B11481">
        <v>16</v>
      </c>
      <c r="C11481" t="s">
        <v>958</v>
      </c>
      <c r="D11481" t="s">
        <v>970</v>
      </c>
      <c r="E11481">
        <v>18</v>
      </c>
      <c r="F11481">
        <v>0</v>
      </c>
      <c r="G11481">
        <v>0</v>
      </c>
      <c r="H11481">
        <v>0</v>
      </c>
      <c r="I11481">
        <v>0</v>
      </c>
      <c r="J11481">
        <v>0</v>
      </c>
    </row>
    <row r="11482" spans="1:10" x14ac:dyDescent="0.25">
      <c r="A11482" s="42">
        <v>46274</v>
      </c>
      <c r="B11482">
        <v>11</v>
      </c>
      <c r="C11482" t="s">
        <v>998</v>
      </c>
      <c r="D11482" t="s">
        <v>982</v>
      </c>
      <c r="E11482">
        <v>170</v>
      </c>
      <c r="F11482">
        <v>0</v>
      </c>
      <c r="G11482">
        <v>0</v>
      </c>
      <c r="H11482">
        <v>0</v>
      </c>
      <c r="I11482">
        <v>0</v>
      </c>
      <c r="J11482">
        <v>0</v>
      </c>
    </row>
    <row r="11483" spans="1:10" x14ac:dyDescent="0.25">
      <c r="A11483" s="42">
        <v>46275</v>
      </c>
      <c r="B11483">
        <v>16</v>
      </c>
      <c r="C11483" t="s">
        <v>968</v>
      </c>
      <c r="D11483" t="s">
        <v>977</v>
      </c>
      <c r="E11483">
        <v>1</v>
      </c>
      <c r="F11483">
        <v>0</v>
      </c>
      <c r="G11483">
        <v>0</v>
      </c>
      <c r="H11483">
        <v>0</v>
      </c>
      <c r="I11483">
        <v>0</v>
      </c>
      <c r="J11483">
        <v>0</v>
      </c>
    </row>
    <row r="11484" spans="1:10" x14ac:dyDescent="0.25">
      <c r="A11484" s="42">
        <v>46275</v>
      </c>
      <c r="B11484">
        <v>10</v>
      </c>
      <c r="C11484" t="s">
        <v>986</v>
      </c>
      <c r="D11484" t="s">
        <v>963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</row>
    <row r="11485" spans="1:10" x14ac:dyDescent="0.25">
      <c r="A11485" s="42">
        <v>46273</v>
      </c>
      <c r="B11485">
        <v>9</v>
      </c>
      <c r="C11485" t="s">
        <v>960</v>
      </c>
      <c r="D11485" t="s">
        <v>3</v>
      </c>
      <c r="E11485">
        <v>32</v>
      </c>
      <c r="F11485">
        <v>32</v>
      </c>
      <c r="G11485">
        <v>29</v>
      </c>
      <c r="H11485">
        <v>0</v>
      </c>
      <c r="I11485">
        <v>0</v>
      </c>
      <c r="J11485">
        <v>0</v>
      </c>
    </row>
    <row r="11486" spans="1:10" x14ac:dyDescent="0.25">
      <c r="A11486" s="42">
        <v>46269</v>
      </c>
      <c r="B11486">
        <v>9</v>
      </c>
      <c r="C11486" t="s">
        <v>972</v>
      </c>
      <c r="D11486" t="s">
        <v>976</v>
      </c>
      <c r="E11486">
        <v>140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 x14ac:dyDescent="0.25">
      <c r="A11487" s="42">
        <v>46274</v>
      </c>
      <c r="B11487">
        <v>11</v>
      </c>
      <c r="C11487" t="s">
        <v>966</v>
      </c>
      <c r="D11487" t="s">
        <v>973</v>
      </c>
      <c r="E11487">
        <v>408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 x14ac:dyDescent="0.25">
      <c r="A11488" s="42">
        <v>46276</v>
      </c>
      <c r="B11488">
        <v>8</v>
      </c>
      <c r="C11488" t="s">
        <v>968</v>
      </c>
      <c r="D11488" t="s">
        <v>965</v>
      </c>
      <c r="E11488">
        <v>5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 x14ac:dyDescent="0.25">
      <c r="A11489" s="42">
        <v>46269</v>
      </c>
      <c r="B11489">
        <v>13</v>
      </c>
      <c r="C11489" t="s">
        <v>1015</v>
      </c>
      <c r="D11489" t="s">
        <v>965</v>
      </c>
      <c r="E11489">
        <v>1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 x14ac:dyDescent="0.25">
      <c r="A11490" s="42">
        <v>46267</v>
      </c>
      <c r="B11490">
        <v>12</v>
      </c>
      <c r="C11490" t="s">
        <v>966</v>
      </c>
      <c r="D11490" t="s">
        <v>640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</row>
    <row r="11491" spans="1:10" x14ac:dyDescent="0.25">
      <c r="A11491" s="42">
        <v>46266</v>
      </c>
      <c r="B11491">
        <v>9</v>
      </c>
      <c r="C11491" t="s">
        <v>1098</v>
      </c>
      <c r="D11491" t="s">
        <v>973</v>
      </c>
      <c r="E11491">
        <v>167</v>
      </c>
      <c r="F11491">
        <v>0</v>
      </c>
      <c r="G11491">
        <v>0</v>
      </c>
      <c r="H11491">
        <v>0</v>
      </c>
      <c r="I11491">
        <v>0</v>
      </c>
      <c r="J11491">
        <v>0</v>
      </c>
    </row>
    <row r="11492" spans="1:10" x14ac:dyDescent="0.25">
      <c r="A11492" s="42">
        <v>46274</v>
      </c>
      <c r="B11492">
        <v>16</v>
      </c>
      <c r="C11492" t="s">
        <v>966</v>
      </c>
      <c r="D11492" t="s">
        <v>977</v>
      </c>
      <c r="E11492">
        <v>5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25">
      <c r="A11493" s="42">
        <v>46273</v>
      </c>
      <c r="B11493">
        <v>12</v>
      </c>
      <c r="C11493" t="s">
        <v>1098</v>
      </c>
      <c r="D11493" t="s">
        <v>640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25">
      <c r="A11494" s="42">
        <v>46274</v>
      </c>
      <c r="B11494">
        <v>11</v>
      </c>
      <c r="C11494" t="s">
        <v>962</v>
      </c>
      <c r="D11494" t="s">
        <v>959</v>
      </c>
      <c r="E11494">
        <v>48</v>
      </c>
      <c r="F11494">
        <v>0</v>
      </c>
      <c r="G11494">
        <v>0</v>
      </c>
      <c r="H11494">
        <v>0</v>
      </c>
      <c r="I11494">
        <v>0</v>
      </c>
      <c r="J11494">
        <v>0</v>
      </c>
    </row>
    <row r="11495" spans="1:10" x14ac:dyDescent="0.25">
      <c r="A11495" s="42">
        <v>46266</v>
      </c>
      <c r="B11495">
        <v>15</v>
      </c>
      <c r="C11495" t="s">
        <v>978</v>
      </c>
      <c r="D11495" t="s">
        <v>980</v>
      </c>
      <c r="E11495">
        <v>2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25">
      <c r="A11496" s="42">
        <v>46274</v>
      </c>
      <c r="B11496">
        <v>15</v>
      </c>
      <c r="C11496" t="s">
        <v>978</v>
      </c>
      <c r="D11496" t="s">
        <v>965</v>
      </c>
      <c r="E11496">
        <v>69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25">
      <c r="A11497" s="42">
        <v>46267</v>
      </c>
      <c r="B11497">
        <v>11</v>
      </c>
      <c r="C11497" t="s">
        <v>962</v>
      </c>
      <c r="D11497" t="s">
        <v>640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25">
      <c r="A11498" s="42">
        <v>46275</v>
      </c>
      <c r="B11498">
        <v>17</v>
      </c>
      <c r="C11498" t="s">
        <v>986</v>
      </c>
      <c r="D11498" t="s">
        <v>640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25">
      <c r="A11499" s="42">
        <v>46276</v>
      </c>
      <c r="B11499">
        <v>14</v>
      </c>
      <c r="C11499" t="s">
        <v>1098</v>
      </c>
      <c r="D11499" t="s">
        <v>959</v>
      </c>
      <c r="E11499">
        <v>10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25">
      <c r="A11500" s="42">
        <v>46266</v>
      </c>
      <c r="B11500">
        <v>11</v>
      </c>
      <c r="C11500" t="s">
        <v>1085</v>
      </c>
      <c r="D11500" t="s">
        <v>3</v>
      </c>
      <c r="E11500">
        <v>2</v>
      </c>
      <c r="F11500">
        <v>2</v>
      </c>
      <c r="G11500">
        <v>2</v>
      </c>
      <c r="H11500">
        <v>0</v>
      </c>
      <c r="I11500">
        <v>0</v>
      </c>
      <c r="J11500">
        <v>0</v>
      </c>
    </row>
    <row r="11501" spans="1:10" x14ac:dyDescent="0.25">
      <c r="A11501" s="42">
        <v>46267</v>
      </c>
      <c r="B11501">
        <v>9</v>
      </c>
      <c r="C11501" t="s">
        <v>960</v>
      </c>
      <c r="D11501" t="s">
        <v>640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</row>
    <row r="11502" spans="1:10" x14ac:dyDescent="0.25">
      <c r="A11502" s="42">
        <v>46268</v>
      </c>
      <c r="B11502">
        <v>11</v>
      </c>
      <c r="C11502" t="s">
        <v>986</v>
      </c>
      <c r="D11502" t="s">
        <v>980</v>
      </c>
      <c r="E11502">
        <v>1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25">
      <c r="A11503" s="42">
        <v>46269</v>
      </c>
      <c r="B11503">
        <v>11</v>
      </c>
      <c r="C11503" t="s">
        <v>966</v>
      </c>
      <c r="D11503" t="s">
        <v>973</v>
      </c>
      <c r="E11503">
        <v>372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25">
      <c r="A11504" s="42">
        <v>46266</v>
      </c>
      <c r="B11504">
        <v>15</v>
      </c>
      <c r="C11504" t="s">
        <v>998</v>
      </c>
      <c r="D11504" t="s">
        <v>976</v>
      </c>
      <c r="E11504">
        <v>3</v>
      </c>
      <c r="F11504">
        <v>0</v>
      </c>
      <c r="G11504">
        <v>0</v>
      </c>
      <c r="H11504">
        <v>0</v>
      </c>
      <c r="I11504">
        <v>0</v>
      </c>
      <c r="J11504">
        <v>0</v>
      </c>
    </row>
    <row r="11505" spans="1:10" x14ac:dyDescent="0.25">
      <c r="A11505" s="42">
        <v>46266</v>
      </c>
      <c r="B11505">
        <v>10</v>
      </c>
      <c r="C11505" t="s">
        <v>1001</v>
      </c>
      <c r="D11505" t="s">
        <v>983</v>
      </c>
      <c r="E11505">
        <v>4</v>
      </c>
      <c r="F11505">
        <v>4</v>
      </c>
      <c r="G11505">
        <v>0</v>
      </c>
      <c r="H11505">
        <v>0</v>
      </c>
      <c r="I11505">
        <v>0</v>
      </c>
      <c r="J11505">
        <v>0</v>
      </c>
    </row>
    <row r="11506" spans="1:10" x14ac:dyDescent="0.25">
      <c r="A11506" s="42">
        <v>46275</v>
      </c>
      <c r="B11506">
        <v>12</v>
      </c>
      <c r="C11506" t="s">
        <v>978</v>
      </c>
      <c r="D11506" t="s">
        <v>980</v>
      </c>
      <c r="E11506">
        <v>73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 x14ac:dyDescent="0.25">
      <c r="A11507" s="42">
        <v>46267</v>
      </c>
      <c r="B11507">
        <v>13</v>
      </c>
      <c r="C11507" t="s">
        <v>964</v>
      </c>
      <c r="D11507" t="s">
        <v>976</v>
      </c>
      <c r="E11507">
        <v>119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 x14ac:dyDescent="0.25">
      <c r="A11508" s="42">
        <v>46274</v>
      </c>
      <c r="B11508">
        <v>9</v>
      </c>
      <c r="C11508" t="s">
        <v>972</v>
      </c>
      <c r="D11508" t="s">
        <v>981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25">
      <c r="A11509" s="42">
        <v>46267</v>
      </c>
      <c r="B11509">
        <v>8</v>
      </c>
      <c r="C11509" t="s">
        <v>972</v>
      </c>
      <c r="D11509" t="s">
        <v>976</v>
      </c>
      <c r="E11509">
        <v>55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25">
      <c r="A11510" s="42">
        <v>46274</v>
      </c>
      <c r="B11510">
        <v>13</v>
      </c>
      <c r="C11510" t="s">
        <v>978</v>
      </c>
      <c r="D11510" t="s">
        <v>976</v>
      </c>
      <c r="E11510">
        <v>154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25">
      <c r="A11511" s="42">
        <v>46266</v>
      </c>
      <c r="B11511">
        <v>13</v>
      </c>
      <c r="C11511" t="s">
        <v>962</v>
      </c>
      <c r="D11511" t="s">
        <v>977</v>
      </c>
      <c r="E11511">
        <v>2</v>
      </c>
      <c r="F11511">
        <v>0</v>
      </c>
      <c r="G11511">
        <v>0</v>
      </c>
      <c r="H11511">
        <v>0</v>
      </c>
      <c r="I11511">
        <v>0</v>
      </c>
      <c r="J11511">
        <v>0</v>
      </c>
    </row>
    <row r="11512" spans="1:10" x14ac:dyDescent="0.25">
      <c r="A11512" s="42">
        <v>46266</v>
      </c>
      <c r="B11512">
        <v>11</v>
      </c>
      <c r="C11512" t="s">
        <v>1001</v>
      </c>
      <c r="D11512" t="s">
        <v>965</v>
      </c>
      <c r="E11512">
        <v>6</v>
      </c>
      <c r="F11512">
        <v>0</v>
      </c>
      <c r="G11512">
        <v>0</v>
      </c>
      <c r="H11512">
        <v>0</v>
      </c>
      <c r="I11512">
        <v>0</v>
      </c>
      <c r="J11512">
        <v>0</v>
      </c>
    </row>
    <row r="11513" spans="1:10" x14ac:dyDescent="0.25">
      <c r="A11513" s="42">
        <v>46267</v>
      </c>
      <c r="B11513">
        <v>14</v>
      </c>
      <c r="C11513" t="s">
        <v>998</v>
      </c>
      <c r="D11513" t="s">
        <v>640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</row>
    <row r="11514" spans="1:10" x14ac:dyDescent="0.25">
      <c r="A11514" s="42">
        <v>46274</v>
      </c>
      <c r="B11514">
        <v>9</v>
      </c>
      <c r="C11514" t="s">
        <v>986</v>
      </c>
      <c r="D11514" t="s">
        <v>975</v>
      </c>
      <c r="E11514">
        <v>4</v>
      </c>
      <c r="F11514">
        <v>0</v>
      </c>
      <c r="G11514">
        <v>0</v>
      </c>
      <c r="H11514">
        <v>0</v>
      </c>
      <c r="I11514">
        <v>0</v>
      </c>
      <c r="J11514">
        <v>0</v>
      </c>
    </row>
    <row r="11515" spans="1:10" x14ac:dyDescent="0.25">
      <c r="A11515" s="42">
        <v>46275</v>
      </c>
      <c r="B11515">
        <v>16</v>
      </c>
      <c r="C11515" t="s">
        <v>964</v>
      </c>
      <c r="D11515" t="s">
        <v>970</v>
      </c>
      <c r="E11515">
        <v>10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25">
      <c r="A11516" s="42">
        <v>46276</v>
      </c>
      <c r="B11516">
        <v>15</v>
      </c>
      <c r="C11516" t="s">
        <v>986</v>
      </c>
      <c r="D11516" t="s">
        <v>974</v>
      </c>
      <c r="E11516">
        <v>1</v>
      </c>
      <c r="F11516">
        <v>0</v>
      </c>
      <c r="G11516">
        <v>0</v>
      </c>
      <c r="H11516">
        <v>0</v>
      </c>
      <c r="I11516">
        <v>0</v>
      </c>
      <c r="J11516">
        <v>0</v>
      </c>
    </row>
    <row r="11517" spans="1:10" x14ac:dyDescent="0.25">
      <c r="A11517" s="42">
        <v>46268</v>
      </c>
      <c r="B11517">
        <v>14</v>
      </c>
      <c r="C11517" t="s">
        <v>962</v>
      </c>
      <c r="D11517" t="s">
        <v>3</v>
      </c>
      <c r="E11517">
        <v>46</v>
      </c>
      <c r="F11517">
        <v>46</v>
      </c>
      <c r="G11517">
        <v>34</v>
      </c>
      <c r="H11517">
        <v>0</v>
      </c>
      <c r="I11517">
        <v>2</v>
      </c>
      <c r="J11517">
        <v>1</v>
      </c>
    </row>
    <row r="11518" spans="1:10" x14ac:dyDescent="0.25">
      <c r="A11518" s="42">
        <v>46266</v>
      </c>
      <c r="B11518">
        <v>14</v>
      </c>
      <c r="C11518" t="s">
        <v>958</v>
      </c>
      <c r="D11518" t="s">
        <v>970</v>
      </c>
      <c r="E11518">
        <v>23</v>
      </c>
      <c r="F11518">
        <v>0</v>
      </c>
      <c r="G11518">
        <v>0</v>
      </c>
      <c r="H11518">
        <v>0</v>
      </c>
      <c r="I11518">
        <v>0</v>
      </c>
      <c r="J11518">
        <v>0</v>
      </c>
    </row>
    <row r="11519" spans="1:10" x14ac:dyDescent="0.25">
      <c r="A11519" s="42">
        <v>46273</v>
      </c>
      <c r="B11519">
        <v>9</v>
      </c>
      <c r="C11519" t="s">
        <v>966</v>
      </c>
      <c r="D11519" t="s">
        <v>976</v>
      </c>
      <c r="E11519">
        <v>931</v>
      </c>
      <c r="F11519">
        <v>0</v>
      </c>
      <c r="G11519">
        <v>0</v>
      </c>
      <c r="H11519">
        <v>0</v>
      </c>
      <c r="I11519">
        <v>0</v>
      </c>
      <c r="J11519">
        <v>0</v>
      </c>
    </row>
    <row r="11520" spans="1:10" x14ac:dyDescent="0.25">
      <c r="A11520" s="42">
        <v>46268</v>
      </c>
      <c r="B11520">
        <v>11</v>
      </c>
      <c r="C11520" t="s">
        <v>964</v>
      </c>
      <c r="D11520" t="s">
        <v>975</v>
      </c>
      <c r="E11520">
        <v>5</v>
      </c>
      <c r="F11520">
        <v>0</v>
      </c>
      <c r="G11520">
        <v>0</v>
      </c>
      <c r="H11520">
        <v>0</v>
      </c>
      <c r="I11520">
        <v>0</v>
      </c>
      <c r="J11520">
        <v>0</v>
      </c>
    </row>
    <row r="11521" spans="1:10" x14ac:dyDescent="0.25">
      <c r="A11521" s="42">
        <v>46267</v>
      </c>
      <c r="B11521">
        <v>9</v>
      </c>
      <c r="C11521" t="s">
        <v>1015</v>
      </c>
      <c r="D11521" t="s">
        <v>976</v>
      </c>
      <c r="E11521">
        <v>79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25">
      <c r="A11522" s="42">
        <v>46266</v>
      </c>
      <c r="B11522">
        <v>15</v>
      </c>
      <c r="C11522" t="s">
        <v>1098</v>
      </c>
      <c r="D11522" t="s">
        <v>959</v>
      </c>
      <c r="E11522">
        <v>13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25">
      <c r="A11523" s="42">
        <v>46273</v>
      </c>
      <c r="B11523">
        <v>16</v>
      </c>
      <c r="C11523" t="s">
        <v>960</v>
      </c>
      <c r="D11523" t="s">
        <v>981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</row>
    <row r="11524" spans="1:10" x14ac:dyDescent="0.25">
      <c r="A11524" s="42">
        <v>46275</v>
      </c>
      <c r="B11524">
        <v>14</v>
      </c>
      <c r="C11524" t="s">
        <v>978</v>
      </c>
      <c r="D11524" t="s">
        <v>971</v>
      </c>
      <c r="E11524">
        <v>27</v>
      </c>
      <c r="F11524">
        <v>0</v>
      </c>
      <c r="G11524">
        <v>0</v>
      </c>
      <c r="H11524">
        <v>0</v>
      </c>
      <c r="I11524">
        <v>0</v>
      </c>
      <c r="J11524">
        <v>0</v>
      </c>
    </row>
    <row r="11525" spans="1:10" x14ac:dyDescent="0.25">
      <c r="A11525" s="42">
        <v>46268</v>
      </c>
      <c r="B11525">
        <v>16</v>
      </c>
      <c r="C11525" t="s">
        <v>962</v>
      </c>
      <c r="D11525" t="s">
        <v>3</v>
      </c>
      <c r="E11525">
        <v>26</v>
      </c>
      <c r="F11525">
        <v>26</v>
      </c>
      <c r="G11525">
        <v>14</v>
      </c>
      <c r="H11525">
        <v>8</v>
      </c>
      <c r="I11525">
        <v>0</v>
      </c>
      <c r="J11525">
        <v>0</v>
      </c>
    </row>
    <row r="11526" spans="1:10" x14ac:dyDescent="0.25">
      <c r="A11526" s="42">
        <v>46268</v>
      </c>
      <c r="B11526">
        <v>13</v>
      </c>
      <c r="C11526" t="s">
        <v>968</v>
      </c>
      <c r="D11526" t="s">
        <v>982</v>
      </c>
      <c r="E11526">
        <v>94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25">
      <c r="A11527" s="42">
        <v>46275</v>
      </c>
      <c r="B11527">
        <v>11</v>
      </c>
      <c r="C11527" t="s">
        <v>978</v>
      </c>
      <c r="D11527" t="s">
        <v>970</v>
      </c>
      <c r="E11527">
        <v>41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25">
      <c r="A11528" s="42">
        <v>46267</v>
      </c>
      <c r="B11528">
        <v>12</v>
      </c>
      <c r="C11528" t="s">
        <v>986</v>
      </c>
      <c r="D11528" t="s">
        <v>980</v>
      </c>
      <c r="E11528">
        <v>2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25">
      <c r="A11529" s="42">
        <v>46273</v>
      </c>
      <c r="B11529">
        <v>16</v>
      </c>
      <c r="C11529" t="s">
        <v>966</v>
      </c>
      <c r="D11529" t="s">
        <v>982</v>
      </c>
      <c r="E11529">
        <v>170</v>
      </c>
      <c r="F11529">
        <v>0</v>
      </c>
      <c r="G11529">
        <v>0</v>
      </c>
      <c r="H11529">
        <v>0</v>
      </c>
      <c r="I11529">
        <v>0</v>
      </c>
      <c r="J11529">
        <v>0</v>
      </c>
    </row>
    <row r="11530" spans="1:10" x14ac:dyDescent="0.25">
      <c r="A11530" s="42">
        <v>46274</v>
      </c>
      <c r="B11530">
        <v>16</v>
      </c>
      <c r="C11530" t="s">
        <v>962</v>
      </c>
      <c r="D11530" t="s">
        <v>959</v>
      </c>
      <c r="E11530">
        <v>114</v>
      </c>
      <c r="F11530">
        <v>0</v>
      </c>
      <c r="G11530">
        <v>0</v>
      </c>
      <c r="H11530">
        <v>0</v>
      </c>
      <c r="I11530">
        <v>0</v>
      </c>
      <c r="J11530">
        <v>0</v>
      </c>
    </row>
    <row r="11531" spans="1:10" x14ac:dyDescent="0.25">
      <c r="A11531" s="42">
        <v>46275</v>
      </c>
      <c r="B11531">
        <v>14</v>
      </c>
      <c r="C11531" t="s">
        <v>1000</v>
      </c>
      <c r="D11531" t="s">
        <v>965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25">
      <c r="A11532" s="42">
        <v>46268</v>
      </c>
      <c r="B11532">
        <v>11</v>
      </c>
      <c r="C11532" t="s">
        <v>962</v>
      </c>
      <c r="D11532" t="s">
        <v>982</v>
      </c>
      <c r="E11532">
        <v>198</v>
      </c>
      <c r="F11532">
        <v>0</v>
      </c>
      <c r="G11532">
        <v>0</v>
      </c>
      <c r="H11532">
        <v>0</v>
      </c>
      <c r="I11532">
        <v>0</v>
      </c>
      <c r="J11532">
        <v>0</v>
      </c>
    </row>
    <row r="11533" spans="1:10" x14ac:dyDescent="0.25">
      <c r="A11533" s="42">
        <v>46269</v>
      </c>
      <c r="B11533">
        <v>16</v>
      </c>
      <c r="C11533" t="s">
        <v>964</v>
      </c>
      <c r="D11533" t="s">
        <v>969</v>
      </c>
      <c r="E11533">
        <v>1</v>
      </c>
      <c r="F11533">
        <v>1</v>
      </c>
      <c r="G11533">
        <v>0</v>
      </c>
      <c r="H11533">
        <v>0</v>
      </c>
      <c r="I11533">
        <v>0</v>
      </c>
      <c r="J11533">
        <v>0</v>
      </c>
    </row>
    <row r="11534" spans="1:10" x14ac:dyDescent="0.25">
      <c r="A11534" s="42">
        <v>46273</v>
      </c>
      <c r="B11534">
        <v>11</v>
      </c>
      <c r="C11534" t="s">
        <v>1098</v>
      </c>
      <c r="D11534" t="s">
        <v>976</v>
      </c>
      <c r="E11534">
        <v>251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25">
      <c r="A11535" s="42">
        <v>46275</v>
      </c>
      <c r="B11535">
        <v>9</v>
      </c>
      <c r="C11535" t="s">
        <v>960</v>
      </c>
      <c r="D11535" t="s">
        <v>975</v>
      </c>
      <c r="E11535">
        <v>2</v>
      </c>
      <c r="F11535">
        <v>0</v>
      </c>
      <c r="G11535">
        <v>0</v>
      </c>
      <c r="H11535">
        <v>0</v>
      </c>
      <c r="I11535">
        <v>0</v>
      </c>
      <c r="J11535">
        <v>0</v>
      </c>
    </row>
    <row r="11536" spans="1:10" x14ac:dyDescent="0.25">
      <c r="A11536" s="42">
        <v>46269</v>
      </c>
      <c r="B11536">
        <v>13</v>
      </c>
      <c r="C11536" t="s">
        <v>986</v>
      </c>
      <c r="D11536" t="s">
        <v>967</v>
      </c>
      <c r="E11536">
        <v>121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25">
      <c r="A11537" s="42">
        <v>46267</v>
      </c>
      <c r="B11537">
        <v>15</v>
      </c>
      <c r="C11537" t="s">
        <v>1085</v>
      </c>
      <c r="D11537" t="s">
        <v>963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25">
      <c r="A11538" s="42">
        <v>46276</v>
      </c>
      <c r="B11538">
        <v>16</v>
      </c>
      <c r="C11538" t="s">
        <v>964</v>
      </c>
      <c r="D11538" t="s">
        <v>965</v>
      </c>
      <c r="E11538">
        <v>107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25">
      <c r="A11539" s="42">
        <v>46266</v>
      </c>
      <c r="B11539">
        <v>12</v>
      </c>
      <c r="C11539" t="s">
        <v>1015</v>
      </c>
      <c r="D11539" t="s">
        <v>3</v>
      </c>
      <c r="E11539">
        <v>4</v>
      </c>
      <c r="F11539">
        <v>4</v>
      </c>
      <c r="G11539">
        <v>4</v>
      </c>
      <c r="H11539">
        <v>0</v>
      </c>
      <c r="I11539">
        <v>0</v>
      </c>
      <c r="J11539">
        <v>0</v>
      </c>
    </row>
    <row r="11540" spans="1:10" x14ac:dyDescent="0.25">
      <c r="A11540" s="42">
        <v>46276</v>
      </c>
      <c r="B11540">
        <v>8</v>
      </c>
      <c r="C11540" t="s">
        <v>978</v>
      </c>
      <c r="D11540" t="s">
        <v>981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</row>
    <row r="11541" spans="1:10" x14ac:dyDescent="0.25">
      <c r="A11541" s="42">
        <v>46275</v>
      </c>
      <c r="B11541">
        <v>16</v>
      </c>
      <c r="C11541" t="s">
        <v>962</v>
      </c>
      <c r="D11541" t="s">
        <v>961</v>
      </c>
      <c r="E11541">
        <v>2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 x14ac:dyDescent="0.25">
      <c r="A11542" s="42">
        <v>46266</v>
      </c>
      <c r="B11542">
        <v>10</v>
      </c>
      <c r="C11542" t="s">
        <v>1000</v>
      </c>
      <c r="D11542" t="s">
        <v>973</v>
      </c>
      <c r="E11542">
        <v>164</v>
      </c>
      <c r="F11542">
        <v>0</v>
      </c>
      <c r="G11542">
        <v>0</v>
      </c>
      <c r="H11542">
        <v>0</v>
      </c>
      <c r="I11542">
        <v>0</v>
      </c>
      <c r="J11542">
        <v>0</v>
      </c>
    </row>
    <row r="11543" spans="1:10" x14ac:dyDescent="0.25">
      <c r="A11543" s="42">
        <v>46266</v>
      </c>
      <c r="B11543">
        <v>10</v>
      </c>
      <c r="C11543" t="s">
        <v>1000</v>
      </c>
      <c r="D11543" t="s">
        <v>965</v>
      </c>
      <c r="E11543">
        <v>57</v>
      </c>
      <c r="F11543">
        <v>0</v>
      </c>
      <c r="G11543">
        <v>0</v>
      </c>
      <c r="H11543">
        <v>0</v>
      </c>
      <c r="I11543">
        <v>0</v>
      </c>
      <c r="J11543">
        <v>0</v>
      </c>
    </row>
    <row r="11544" spans="1:10" x14ac:dyDescent="0.25">
      <c r="A11544" s="42">
        <v>46273</v>
      </c>
      <c r="B11544">
        <v>13</v>
      </c>
      <c r="C11544" t="s">
        <v>978</v>
      </c>
      <c r="D11544" t="s">
        <v>971</v>
      </c>
      <c r="E11544">
        <v>1</v>
      </c>
      <c r="F11544">
        <v>0</v>
      </c>
      <c r="G11544">
        <v>0</v>
      </c>
      <c r="H11544">
        <v>0</v>
      </c>
      <c r="I11544">
        <v>0</v>
      </c>
      <c r="J11544">
        <v>0</v>
      </c>
    </row>
    <row r="11545" spans="1:10" x14ac:dyDescent="0.25">
      <c r="A11545" s="42">
        <v>46268</v>
      </c>
      <c r="B11545">
        <v>9</v>
      </c>
      <c r="C11545" t="s">
        <v>962</v>
      </c>
      <c r="D11545" t="s">
        <v>640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25">
      <c r="A11546" s="42">
        <v>46268</v>
      </c>
      <c r="B11546">
        <v>14</v>
      </c>
      <c r="C11546" t="s">
        <v>978</v>
      </c>
      <c r="D11546" t="s">
        <v>970</v>
      </c>
      <c r="E11546">
        <v>9</v>
      </c>
      <c r="F11546">
        <v>0</v>
      </c>
      <c r="G11546">
        <v>0</v>
      </c>
      <c r="H11546">
        <v>0</v>
      </c>
      <c r="I11546">
        <v>0</v>
      </c>
      <c r="J11546">
        <v>0</v>
      </c>
    </row>
    <row r="11547" spans="1:10" x14ac:dyDescent="0.25">
      <c r="A11547" s="42">
        <v>46267</v>
      </c>
      <c r="B11547">
        <v>15</v>
      </c>
      <c r="C11547" t="s">
        <v>998</v>
      </c>
      <c r="D11547" t="s">
        <v>640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</row>
    <row r="11548" spans="1:10" x14ac:dyDescent="0.25">
      <c r="A11548" s="42">
        <v>46266</v>
      </c>
      <c r="B11548">
        <v>14</v>
      </c>
      <c r="C11548" t="s">
        <v>960</v>
      </c>
      <c r="D11548" t="s">
        <v>961</v>
      </c>
      <c r="E11548">
        <v>1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25">
      <c r="A11549" s="42">
        <v>46267</v>
      </c>
      <c r="B11549">
        <v>14</v>
      </c>
      <c r="C11549" t="s">
        <v>972</v>
      </c>
      <c r="D11549" t="s">
        <v>980</v>
      </c>
      <c r="E11549">
        <v>1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25">
      <c r="A11550" s="42">
        <v>46266</v>
      </c>
      <c r="B11550">
        <v>16</v>
      </c>
      <c r="C11550" t="s">
        <v>999</v>
      </c>
      <c r="D11550" t="s">
        <v>959</v>
      </c>
      <c r="E11550">
        <v>1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25">
      <c r="A11551" s="42">
        <v>46273</v>
      </c>
      <c r="B11551">
        <v>13</v>
      </c>
      <c r="C11551" t="s">
        <v>978</v>
      </c>
      <c r="D11551" t="s">
        <v>963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 x14ac:dyDescent="0.25">
      <c r="A11552" s="42">
        <v>46274</v>
      </c>
      <c r="B11552">
        <v>15</v>
      </c>
      <c r="C11552" t="s">
        <v>986</v>
      </c>
      <c r="D11552" t="s">
        <v>967</v>
      </c>
      <c r="E11552">
        <v>86</v>
      </c>
      <c r="F11552">
        <v>0</v>
      </c>
      <c r="G11552">
        <v>0</v>
      </c>
      <c r="H11552">
        <v>0</v>
      </c>
      <c r="I11552">
        <v>0</v>
      </c>
      <c r="J11552">
        <v>0</v>
      </c>
    </row>
    <row r="11553" spans="1:10" x14ac:dyDescent="0.25">
      <c r="A11553" s="42">
        <v>46267</v>
      </c>
      <c r="B11553">
        <v>16</v>
      </c>
      <c r="C11553" t="s">
        <v>998</v>
      </c>
      <c r="D11553" t="s">
        <v>980</v>
      </c>
      <c r="E11553">
        <v>1</v>
      </c>
      <c r="F11553">
        <v>0</v>
      </c>
      <c r="G11553">
        <v>0</v>
      </c>
      <c r="H11553">
        <v>0</v>
      </c>
      <c r="I11553">
        <v>0</v>
      </c>
      <c r="J11553">
        <v>0</v>
      </c>
    </row>
    <row r="11554" spans="1:10" x14ac:dyDescent="0.25">
      <c r="A11554" s="42">
        <v>46266</v>
      </c>
      <c r="B11554">
        <v>15</v>
      </c>
      <c r="C11554" t="s">
        <v>986</v>
      </c>
      <c r="D11554" t="s">
        <v>971</v>
      </c>
      <c r="E11554">
        <v>6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25">
      <c r="A11555" s="42">
        <v>46273</v>
      </c>
      <c r="B11555">
        <v>10</v>
      </c>
      <c r="C11555" t="s">
        <v>972</v>
      </c>
      <c r="D11555" t="s">
        <v>970</v>
      </c>
      <c r="E11555">
        <v>10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 x14ac:dyDescent="0.25">
      <c r="A11556" s="42">
        <v>46274</v>
      </c>
      <c r="B11556">
        <v>12</v>
      </c>
      <c r="C11556" t="s">
        <v>972</v>
      </c>
      <c r="D11556" t="s">
        <v>971</v>
      </c>
      <c r="E11556">
        <v>1</v>
      </c>
      <c r="F11556">
        <v>0</v>
      </c>
      <c r="G11556">
        <v>0</v>
      </c>
      <c r="H11556">
        <v>0</v>
      </c>
      <c r="I11556">
        <v>0</v>
      </c>
      <c r="J11556">
        <v>0</v>
      </c>
    </row>
    <row r="11557" spans="1:10" x14ac:dyDescent="0.25">
      <c r="A11557" s="42">
        <v>46275</v>
      </c>
      <c r="B11557">
        <v>14</v>
      </c>
      <c r="C11557" t="s">
        <v>964</v>
      </c>
      <c r="D11557" t="s">
        <v>980</v>
      </c>
      <c r="E11557">
        <v>7</v>
      </c>
      <c r="F11557">
        <v>0</v>
      </c>
      <c r="G11557">
        <v>0</v>
      </c>
      <c r="H11557">
        <v>0</v>
      </c>
      <c r="I11557">
        <v>0</v>
      </c>
      <c r="J11557">
        <v>0</v>
      </c>
    </row>
    <row r="11558" spans="1:10" x14ac:dyDescent="0.25">
      <c r="A11558" s="42">
        <v>46266</v>
      </c>
      <c r="B11558">
        <v>12</v>
      </c>
      <c r="C11558" t="s">
        <v>966</v>
      </c>
      <c r="D11558" t="s">
        <v>963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</row>
    <row r="11559" spans="1:10" x14ac:dyDescent="0.25">
      <c r="A11559" s="42">
        <v>46266</v>
      </c>
      <c r="B11559">
        <v>8</v>
      </c>
      <c r="C11559" t="s">
        <v>962</v>
      </c>
      <c r="D11559" t="s">
        <v>976</v>
      </c>
      <c r="E11559">
        <v>252</v>
      </c>
      <c r="F11559">
        <v>0</v>
      </c>
      <c r="G11559">
        <v>0</v>
      </c>
      <c r="H11559">
        <v>0</v>
      </c>
      <c r="I11559">
        <v>0</v>
      </c>
      <c r="J11559">
        <v>0</v>
      </c>
    </row>
    <row r="11560" spans="1:10" x14ac:dyDescent="0.25">
      <c r="A11560" s="42">
        <v>46274</v>
      </c>
      <c r="B11560">
        <v>14</v>
      </c>
      <c r="C11560" t="s">
        <v>986</v>
      </c>
      <c r="D11560" t="s">
        <v>976</v>
      </c>
      <c r="E11560">
        <v>327</v>
      </c>
      <c r="F11560">
        <v>0</v>
      </c>
      <c r="G11560">
        <v>0</v>
      </c>
      <c r="H11560">
        <v>0</v>
      </c>
      <c r="I11560">
        <v>0</v>
      </c>
      <c r="J11560">
        <v>0</v>
      </c>
    </row>
    <row r="11561" spans="1:10" x14ac:dyDescent="0.25">
      <c r="A11561" s="42">
        <v>46273</v>
      </c>
      <c r="B11561">
        <v>8</v>
      </c>
      <c r="C11561" t="s">
        <v>960</v>
      </c>
      <c r="D11561" t="s">
        <v>959</v>
      </c>
      <c r="E11561">
        <v>7</v>
      </c>
      <c r="F11561">
        <v>0</v>
      </c>
      <c r="G11561">
        <v>0</v>
      </c>
      <c r="H11561">
        <v>0</v>
      </c>
      <c r="I11561">
        <v>0</v>
      </c>
      <c r="J11561">
        <v>0</v>
      </c>
    </row>
    <row r="11562" spans="1:10" x14ac:dyDescent="0.25">
      <c r="A11562" s="42">
        <v>46269</v>
      </c>
      <c r="B11562">
        <v>16</v>
      </c>
      <c r="C11562" t="s">
        <v>1015</v>
      </c>
      <c r="D11562" t="s">
        <v>976</v>
      </c>
      <c r="E11562">
        <v>48</v>
      </c>
      <c r="F11562">
        <v>0</v>
      </c>
      <c r="G11562">
        <v>0</v>
      </c>
      <c r="H11562">
        <v>0</v>
      </c>
      <c r="I11562">
        <v>0</v>
      </c>
      <c r="J11562">
        <v>0</v>
      </c>
    </row>
    <row r="11563" spans="1:10" x14ac:dyDescent="0.25">
      <c r="A11563" s="42">
        <v>46275</v>
      </c>
      <c r="B11563">
        <v>13</v>
      </c>
      <c r="C11563" t="s">
        <v>1015</v>
      </c>
      <c r="D11563" t="s">
        <v>973</v>
      </c>
      <c r="E11563">
        <v>175</v>
      </c>
      <c r="F11563">
        <v>0</v>
      </c>
      <c r="G11563">
        <v>0</v>
      </c>
      <c r="H11563">
        <v>0</v>
      </c>
      <c r="I11563">
        <v>0</v>
      </c>
      <c r="J11563">
        <v>0</v>
      </c>
    </row>
    <row r="11564" spans="1:10" x14ac:dyDescent="0.25">
      <c r="A11564" s="42">
        <v>46269</v>
      </c>
      <c r="B11564">
        <v>8</v>
      </c>
      <c r="C11564" t="s">
        <v>972</v>
      </c>
      <c r="D11564" t="s">
        <v>967</v>
      </c>
      <c r="E11564">
        <v>5</v>
      </c>
      <c r="F11564">
        <v>0</v>
      </c>
      <c r="G11564">
        <v>0</v>
      </c>
      <c r="H11564">
        <v>0</v>
      </c>
      <c r="I11564">
        <v>0</v>
      </c>
      <c r="J11564">
        <v>0</v>
      </c>
    </row>
    <row r="11565" spans="1:10" x14ac:dyDescent="0.25">
      <c r="A11565" s="42">
        <v>46269</v>
      </c>
      <c r="B11565">
        <v>13</v>
      </c>
      <c r="C11565" t="s">
        <v>966</v>
      </c>
      <c r="D11565" t="s">
        <v>982</v>
      </c>
      <c r="E11565">
        <v>4</v>
      </c>
      <c r="F11565">
        <v>0</v>
      </c>
      <c r="G11565">
        <v>0</v>
      </c>
      <c r="H11565">
        <v>0</v>
      </c>
      <c r="I11565">
        <v>0</v>
      </c>
      <c r="J11565">
        <v>0</v>
      </c>
    </row>
    <row r="11566" spans="1:10" x14ac:dyDescent="0.25">
      <c r="A11566" s="42">
        <v>46268</v>
      </c>
      <c r="B11566">
        <v>12</v>
      </c>
      <c r="C11566" t="s">
        <v>966</v>
      </c>
      <c r="D11566" t="s">
        <v>963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</row>
    <row r="11567" spans="1:10" x14ac:dyDescent="0.25">
      <c r="A11567" s="42">
        <v>46266</v>
      </c>
      <c r="B11567">
        <v>9</v>
      </c>
      <c r="C11567" t="s">
        <v>986</v>
      </c>
      <c r="D11567" t="s">
        <v>976</v>
      </c>
      <c r="E11567">
        <v>1244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25">
      <c r="A11568" s="42">
        <v>46268</v>
      </c>
      <c r="B11568">
        <v>9</v>
      </c>
      <c r="C11568" t="s">
        <v>958</v>
      </c>
      <c r="D11568" t="s">
        <v>961</v>
      </c>
      <c r="E11568">
        <v>2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25">
      <c r="A11569" s="42">
        <v>46273</v>
      </c>
      <c r="B11569">
        <v>11</v>
      </c>
      <c r="C11569" t="s">
        <v>978</v>
      </c>
      <c r="D11569" t="s">
        <v>640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25">
      <c r="A11570" s="42">
        <v>46269</v>
      </c>
      <c r="B11570">
        <v>9</v>
      </c>
      <c r="C11570" t="s">
        <v>958</v>
      </c>
      <c r="D11570" t="s">
        <v>976</v>
      </c>
      <c r="E11570">
        <v>892</v>
      </c>
      <c r="F11570">
        <v>0</v>
      </c>
      <c r="G11570">
        <v>0</v>
      </c>
      <c r="H11570">
        <v>0</v>
      </c>
      <c r="I11570">
        <v>0</v>
      </c>
      <c r="J11570">
        <v>0</v>
      </c>
    </row>
    <row r="11571" spans="1:10" x14ac:dyDescent="0.25">
      <c r="A11571" s="42">
        <v>46268</v>
      </c>
      <c r="B11571">
        <v>13</v>
      </c>
      <c r="C11571" t="s">
        <v>978</v>
      </c>
      <c r="D11571" t="s">
        <v>963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25">
      <c r="A11572" s="42">
        <v>46269</v>
      </c>
      <c r="B11572">
        <v>11</v>
      </c>
      <c r="C11572" t="s">
        <v>986</v>
      </c>
      <c r="D11572" t="s">
        <v>975</v>
      </c>
      <c r="E11572">
        <v>1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 x14ac:dyDescent="0.25">
      <c r="A11573" s="42">
        <v>46269</v>
      </c>
      <c r="B11573">
        <v>16</v>
      </c>
      <c r="C11573" t="s">
        <v>966</v>
      </c>
      <c r="D11573" t="s">
        <v>975</v>
      </c>
      <c r="E11573">
        <v>1</v>
      </c>
      <c r="F11573">
        <v>0</v>
      </c>
      <c r="G11573">
        <v>0</v>
      </c>
      <c r="H11573">
        <v>0</v>
      </c>
      <c r="I11573">
        <v>0</v>
      </c>
      <c r="J11573">
        <v>0</v>
      </c>
    </row>
    <row r="11574" spans="1:10" x14ac:dyDescent="0.25">
      <c r="A11574" s="42">
        <v>46275</v>
      </c>
      <c r="B11574">
        <v>15</v>
      </c>
      <c r="C11574" t="s">
        <v>986</v>
      </c>
      <c r="D11574" t="s">
        <v>640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</row>
    <row r="11575" spans="1:10" x14ac:dyDescent="0.25">
      <c r="A11575" s="42">
        <v>46266</v>
      </c>
      <c r="B11575">
        <v>12</v>
      </c>
      <c r="C11575" t="s">
        <v>986</v>
      </c>
      <c r="D11575" t="s">
        <v>976</v>
      </c>
      <c r="E11575">
        <v>172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 x14ac:dyDescent="0.25">
      <c r="A11576" s="42">
        <v>46276</v>
      </c>
      <c r="B11576">
        <v>8</v>
      </c>
      <c r="C11576" t="s">
        <v>966</v>
      </c>
      <c r="D11576" t="s">
        <v>982</v>
      </c>
      <c r="E11576">
        <v>146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 x14ac:dyDescent="0.25">
      <c r="A11577" s="42">
        <v>46266</v>
      </c>
      <c r="B11577">
        <v>14</v>
      </c>
      <c r="C11577" t="s">
        <v>1001</v>
      </c>
      <c r="D11577" t="s">
        <v>971</v>
      </c>
      <c r="E11577">
        <v>1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 x14ac:dyDescent="0.25">
      <c r="A11578" s="42">
        <v>46267</v>
      </c>
      <c r="B11578">
        <v>14</v>
      </c>
      <c r="C11578" t="s">
        <v>1098</v>
      </c>
      <c r="D11578" t="s">
        <v>973</v>
      </c>
      <c r="E11578">
        <v>66</v>
      </c>
      <c r="F11578">
        <v>0</v>
      </c>
      <c r="G11578">
        <v>0</v>
      </c>
      <c r="H11578">
        <v>0</v>
      </c>
      <c r="I11578">
        <v>0</v>
      </c>
      <c r="J11578">
        <v>0</v>
      </c>
    </row>
    <row r="11579" spans="1:10" x14ac:dyDescent="0.25">
      <c r="A11579" s="42">
        <v>46276</v>
      </c>
      <c r="B11579">
        <v>12</v>
      </c>
      <c r="C11579" t="s">
        <v>958</v>
      </c>
      <c r="D11579" t="s">
        <v>963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25">
      <c r="A11580" s="42">
        <v>46268</v>
      </c>
      <c r="B11580">
        <v>13</v>
      </c>
      <c r="C11580" t="s">
        <v>958</v>
      </c>
      <c r="D11580" t="s">
        <v>983</v>
      </c>
      <c r="E11580">
        <v>1</v>
      </c>
      <c r="F11580">
        <v>1</v>
      </c>
      <c r="G11580">
        <v>0</v>
      </c>
      <c r="H11580">
        <v>0</v>
      </c>
      <c r="I11580">
        <v>0</v>
      </c>
      <c r="J11580">
        <v>0</v>
      </c>
    </row>
    <row r="11581" spans="1:10" x14ac:dyDescent="0.25">
      <c r="A11581" s="42">
        <v>46266</v>
      </c>
      <c r="B11581">
        <v>12</v>
      </c>
      <c r="C11581" t="s">
        <v>978</v>
      </c>
      <c r="D11581" t="s">
        <v>982</v>
      </c>
      <c r="E11581">
        <v>131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25">
      <c r="A11582" s="42">
        <v>46266</v>
      </c>
      <c r="B11582">
        <v>10</v>
      </c>
      <c r="C11582" t="s">
        <v>972</v>
      </c>
      <c r="D11582" t="s">
        <v>979</v>
      </c>
      <c r="E11582">
        <v>4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 x14ac:dyDescent="0.25">
      <c r="A11583" s="42">
        <v>46273</v>
      </c>
      <c r="B11583">
        <v>15</v>
      </c>
      <c r="C11583" t="s">
        <v>998</v>
      </c>
      <c r="D11583" t="s">
        <v>965</v>
      </c>
      <c r="E11583">
        <v>10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25">
      <c r="A11584" s="42">
        <v>46274</v>
      </c>
      <c r="B11584">
        <v>11</v>
      </c>
      <c r="C11584" t="s">
        <v>968</v>
      </c>
      <c r="D11584" t="s">
        <v>967</v>
      </c>
      <c r="E11584">
        <v>42</v>
      </c>
      <c r="F11584">
        <v>0</v>
      </c>
      <c r="G11584">
        <v>0</v>
      </c>
      <c r="H11584">
        <v>0</v>
      </c>
      <c r="I11584">
        <v>0</v>
      </c>
      <c r="J11584">
        <v>0</v>
      </c>
    </row>
    <row r="11585" spans="1:10" x14ac:dyDescent="0.25">
      <c r="A11585" s="42">
        <v>46276</v>
      </c>
      <c r="B11585">
        <v>13</v>
      </c>
      <c r="C11585" t="s">
        <v>964</v>
      </c>
      <c r="D11585" t="s">
        <v>967</v>
      </c>
      <c r="E11585">
        <v>34</v>
      </c>
      <c r="F11585">
        <v>0</v>
      </c>
      <c r="G11585">
        <v>0</v>
      </c>
      <c r="H11585">
        <v>0</v>
      </c>
      <c r="I11585">
        <v>0</v>
      </c>
      <c r="J11585">
        <v>0</v>
      </c>
    </row>
    <row r="11586" spans="1:10" x14ac:dyDescent="0.25">
      <c r="A11586" s="42">
        <v>46275</v>
      </c>
      <c r="B11586">
        <v>12</v>
      </c>
      <c r="C11586" t="s">
        <v>1098</v>
      </c>
      <c r="D11586" t="s">
        <v>963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 x14ac:dyDescent="0.25">
      <c r="A11587" s="42">
        <v>46276</v>
      </c>
      <c r="B11587">
        <v>9</v>
      </c>
      <c r="C11587" t="s">
        <v>960</v>
      </c>
      <c r="D11587" t="s">
        <v>976</v>
      </c>
      <c r="E11587">
        <v>412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 x14ac:dyDescent="0.25">
      <c r="A11588" s="42">
        <v>46269</v>
      </c>
      <c r="B11588">
        <v>12</v>
      </c>
      <c r="C11588" t="s">
        <v>964</v>
      </c>
      <c r="D11588" t="s">
        <v>1002</v>
      </c>
      <c r="E11588">
        <v>1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25">
      <c r="A11589" s="42">
        <v>46274</v>
      </c>
      <c r="B11589">
        <v>11</v>
      </c>
      <c r="C11589" t="s">
        <v>958</v>
      </c>
      <c r="D11589" t="s">
        <v>640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</row>
    <row r="11590" spans="1:10" x14ac:dyDescent="0.25">
      <c r="A11590" s="42">
        <v>46266</v>
      </c>
      <c r="B11590">
        <v>10</v>
      </c>
      <c r="C11590" t="s">
        <v>966</v>
      </c>
      <c r="D11590" t="s">
        <v>963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25">
      <c r="A11591" s="42">
        <v>46276</v>
      </c>
      <c r="B11591">
        <v>14</v>
      </c>
      <c r="C11591" t="s">
        <v>1015</v>
      </c>
      <c r="D11591" t="s">
        <v>3</v>
      </c>
      <c r="E11591">
        <v>47</v>
      </c>
      <c r="F11591">
        <v>47</v>
      </c>
      <c r="G11591">
        <v>35</v>
      </c>
      <c r="H11591">
        <v>4</v>
      </c>
      <c r="I11591">
        <v>0</v>
      </c>
      <c r="J11591">
        <v>0</v>
      </c>
    </row>
    <row r="11592" spans="1:10" x14ac:dyDescent="0.25">
      <c r="A11592" s="42">
        <v>46274</v>
      </c>
      <c r="B11592">
        <v>15</v>
      </c>
      <c r="C11592" t="s">
        <v>964</v>
      </c>
      <c r="D11592" t="s">
        <v>965</v>
      </c>
      <c r="E11592">
        <v>97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25">
      <c r="A11593" s="42">
        <v>46275</v>
      </c>
      <c r="B11593">
        <v>15</v>
      </c>
      <c r="C11593" t="s">
        <v>964</v>
      </c>
      <c r="D11593" t="s">
        <v>969</v>
      </c>
      <c r="E11593">
        <v>1</v>
      </c>
      <c r="F11593">
        <v>1</v>
      </c>
      <c r="G11593">
        <v>0</v>
      </c>
      <c r="H11593">
        <v>0</v>
      </c>
      <c r="I11593">
        <v>0</v>
      </c>
      <c r="J11593">
        <v>0</v>
      </c>
    </row>
    <row r="11594" spans="1:10" x14ac:dyDescent="0.25">
      <c r="A11594" s="42">
        <v>46266</v>
      </c>
      <c r="B11594">
        <v>10</v>
      </c>
      <c r="C11594" t="s">
        <v>1015</v>
      </c>
      <c r="D11594" t="s">
        <v>973</v>
      </c>
      <c r="E11594">
        <v>200</v>
      </c>
      <c r="F11594">
        <v>0</v>
      </c>
      <c r="G11594">
        <v>0</v>
      </c>
      <c r="H11594">
        <v>0</v>
      </c>
      <c r="I11594">
        <v>0</v>
      </c>
      <c r="J11594">
        <v>0</v>
      </c>
    </row>
    <row r="11595" spans="1:10" x14ac:dyDescent="0.25">
      <c r="A11595" s="42">
        <v>46268</v>
      </c>
      <c r="B11595">
        <v>15</v>
      </c>
      <c r="C11595" t="s">
        <v>1098</v>
      </c>
      <c r="D11595" t="s">
        <v>3</v>
      </c>
      <c r="E11595">
        <v>16</v>
      </c>
      <c r="F11595">
        <v>16</v>
      </c>
      <c r="G11595">
        <v>12</v>
      </c>
      <c r="H11595">
        <v>4</v>
      </c>
      <c r="I11595">
        <v>0</v>
      </c>
      <c r="J11595">
        <v>0</v>
      </c>
    </row>
    <row r="11596" spans="1:10" x14ac:dyDescent="0.25">
      <c r="A11596" s="42">
        <v>46268</v>
      </c>
      <c r="B11596">
        <v>15</v>
      </c>
      <c r="C11596" t="s">
        <v>998</v>
      </c>
      <c r="D11596" t="s">
        <v>967</v>
      </c>
      <c r="E11596">
        <v>4</v>
      </c>
      <c r="F11596">
        <v>0</v>
      </c>
      <c r="G11596">
        <v>0</v>
      </c>
      <c r="H11596">
        <v>0</v>
      </c>
      <c r="I11596">
        <v>0</v>
      </c>
      <c r="J11596">
        <v>0</v>
      </c>
    </row>
    <row r="11597" spans="1:10" x14ac:dyDescent="0.25">
      <c r="A11597" s="42">
        <v>46274</v>
      </c>
      <c r="B11597">
        <v>9</v>
      </c>
      <c r="C11597" t="s">
        <v>962</v>
      </c>
      <c r="D11597" t="s">
        <v>971</v>
      </c>
      <c r="E11597">
        <v>1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25">
      <c r="A11598" s="42">
        <v>46275</v>
      </c>
      <c r="B11598">
        <v>9</v>
      </c>
      <c r="C11598" t="s">
        <v>972</v>
      </c>
      <c r="D11598" t="s">
        <v>3</v>
      </c>
      <c r="E11598">
        <v>12</v>
      </c>
      <c r="F11598">
        <v>12</v>
      </c>
      <c r="G11598">
        <v>10</v>
      </c>
      <c r="H11598">
        <v>2</v>
      </c>
      <c r="I11598">
        <v>0</v>
      </c>
      <c r="J11598">
        <v>0</v>
      </c>
    </row>
    <row r="11599" spans="1:10" x14ac:dyDescent="0.25">
      <c r="A11599" s="42">
        <v>46275</v>
      </c>
      <c r="B11599">
        <v>10</v>
      </c>
      <c r="C11599" t="s">
        <v>978</v>
      </c>
      <c r="D11599" t="s">
        <v>967</v>
      </c>
      <c r="E11599">
        <v>571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25">
      <c r="A11600" s="42">
        <v>46267</v>
      </c>
      <c r="B11600">
        <v>11</v>
      </c>
      <c r="C11600" t="s">
        <v>1085</v>
      </c>
      <c r="D11600" t="s">
        <v>3</v>
      </c>
      <c r="E11600">
        <v>13</v>
      </c>
      <c r="F11600">
        <v>13</v>
      </c>
      <c r="G11600">
        <v>12</v>
      </c>
      <c r="H11600">
        <v>0</v>
      </c>
      <c r="I11600">
        <v>1</v>
      </c>
      <c r="J11600">
        <v>0</v>
      </c>
    </row>
    <row r="11601" spans="1:10" x14ac:dyDescent="0.25">
      <c r="A11601" s="42">
        <v>46266</v>
      </c>
      <c r="B11601">
        <v>13</v>
      </c>
      <c r="C11601" t="s">
        <v>962</v>
      </c>
      <c r="D11601" t="s">
        <v>976</v>
      </c>
      <c r="E11601">
        <v>300</v>
      </c>
      <c r="F11601">
        <v>0</v>
      </c>
      <c r="G11601">
        <v>0</v>
      </c>
      <c r="H11601">
        <v>0</v>
      </c>
      <c r="I11601">
        <v>0</v>
      </c>
      <c r="J11601">
        <v>0</v>
      </c>
    </row>
    <row r="11602" spans="1:10" x14ac:dyDescent="0.25">
      <c r="A11602" s="42">
        <v>46266</v>
      </c>
      <c r="B11602">
        <v>16</v>
      </c>
      <c r="C11602" t="s">
        <v>986</v>
      </c>
      <c r="D11602" t="s">
        <v>967</v>
      </c>
      <c r="E11602">
        <v>130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25">
      <c r="A11603" s="42">
        <v>46268</v>
      </c>
      <c r="B11603">
        <v>9</v>
      </c>
      <c r="C11603" t="s">
        <v>986</v>
      </c>
      <c r="D11603" t="s">
        <v>967</v>
      </c>
      <c r="E11603">
        <v>76</v>
      </c>
      <c r="F11603">
        <v>0</v>
      </c>
      <c r="G11603">
        <v>0</v>
      </c>
      <c r="H11603">
        <v>0</v>
      </c>
      <c r="I11603">
        <v>0</v>
      </c>
      <c r="J11603">
        <v>0</v>
      </c>
    </row>
    <row r="11604" spans="1:10" x14ac:dyDescent="0.25">
      <c r="A11604" s="42">
        <v>46267</v>
      </c>
      <c r="B11604">
        <v>10</v>
      </c>
      <c r="C11604" t="s">
        <v>960</v>
      </c>
      <c r="D11604" t="s">
        <v>970</v>
      </c>
      <c r="E11604">
        <v>12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 x14ac:dyDescent="0.25">
      <c r="A11605" s="42">
        <v>46275</v>
      </c>
      <c r="B11605">
        <v>13</v>
      </c>
      <c r="C11605" t="s">
        <v>972</v>
      </c>
      <c r="D11605" t="s">
        <v>970</v>
      </c>
      <c r="E11605">
        <v>4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25">
      <c r="A11606" s="42">
        <v>46266</v>
      </c>
      <c r="B11606">
        <v>16</v>
      </c>
      <c r="C11606" t="s">
        <v>1098</v>
      </c>
      <c r="D11606" t="s">
        <v>982</v>
      </c>
      <c r="E11606">
        <v>219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25">
      <c r="A11607" s="42">
        <v>46269</v>
      </c>
      <c r="B11607">
        <v>8</v>
      </c>
      <c r="C11607" t="s">
        <v>966</v>
      </c>
      <c r="D11607" t="s">
        <v>977</v>
      </c>
      <c r="E11607">
        <v>4</v>
      </c>
      <c r="F11607">
        <v>0</v>
      </c>
      <c r="G11607">
        <v>0</v>
      </c>
      <c r="H11607">
        <v>0</v>
      </c>
      <c r="I11607">
        <v>0</v>
      </c>
      <c r="J11607">
        <v>0</v>
      </c>
    </row>
    <row r="11608" spans="1:10" x14ac:dyDescent="0.25">
      <c r="A11608" s="42">
        <v>46273</v>
      </c>
      <c r="B11608">
        <v>15</v>
      </c>
      <c r="C11608" t="s">
        <v>1098</v>
      </c>
      <c r="D11608" t="s">
        <v>967</v>
      </c>
      <c r="E11608">
        <v>24</v>
      </c>
      <c r="F11608">
        <v>0</v>
      </c>
      <c r="G11608">
        <v>0</v>
      </c>
      <c r="H11608">
        <v>0</v>
      </c>
      <c r="I11608">
        <v>0</v>
      </c>
      <c r="J11608">
        <v>0</v>
      </c>
    </row>
    <row r="11609" spans="1:10" x14ac:dyDescent="0.25">
      <c r="A11609" s="42">
        <v>46273</v>
      </c>
      <c r="B11609">
        <v>12</v>
      </c>
      <c r="C11609" t="s">
        <v>958</v>
      </c>
      <c r="D11609" t="s">
        <v>976</v>
      </c>
      <c r="E11609">
        <v>822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25">
      <c r="A11610" s="42">
        <v>46275</v>
      </c>
      <c r="B11610">
        <v>15</v>
      </c>
      <c r="C11610" t="s">
        <v>964</v>
      </c>
      <c r="D11610" t="s">
        <v>982</v>
      </c>
      <c r="E11610">
        <v>548</v>
      </c>
      <c r="F11610">
        <v>0</v>
      </c>
      <c r="G11610">
        <v>0</v>
      </c>
      <c r="H11610">
        <v>0</v>
      </c>
      <c r="I11610">
        <v>0</v>
      </c>
      <c r="J11610">
        <v>0</v>
      </c>
    </row>
    <row r="11611" spans="1:10" x14ac:dyDescent="0.25">
      <c r="A11611" s="42">
        <v>46269</v>
      </c>
      <c r="B11611">
        <v>10</v>
      </c>
      <c r="C11611" t="s">
        <v>972</v>
      </c>
      <c r="D11611" t="s">
        <v>973</v>
      </c>
      <c r="E11611">
        <v>33</v>
      </c>
      <c r="F11611">
        <v>0</v>
      </c>
      <c r="G11611">
        <v>0</v>
      </c>
      <c r="H11611">
        <v>0</v>
      </c>
      <c r="I11611">
        <v>0</v>
      </c>
      <c r="J11611">
        <v>0</v>
      </c>
    </row>
    <row r="11612" spans="1:10" x14ac:dyDescent="0.25">
      <c r="A11612" s="42">
        <v>46269</v>
      </c>
      <c r="B11612">
        <v>14</v>
      </c>
      <c r="C11612" t="s">
        <v>958</v>
      </c>
      <c r="D11612" t="s">
        <v>977</v>
      </c>
      <c r="E11612">
        <v>16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25">
      <c r="A11613" s="42">
        <v>46276</v>
      </c>
      <c r="B11613">
        <v>11</v>
      </c>
      <c r="C11613" t="s">
        <v>958</v>
      </c>
      <c r="D11613" t="s">
        <v>971</v>
      </c>
      <c r="E11613">
        <v>36</v>
      </c>
      <c r="F11613">
        <v>0</v>
      </c>
      <c r="G11613">
        <v>0</v>
      </c>
      <c r="H11613">
        <v>0</v>
      </c>
      <c r="I11613">
        <v>0</v>
      </c>
      <c r="J11613">
        <v>0</v>
      </c>
    </row>
    <row r="11614" spans="1:10" x14ac:dyDescent="0.25">
      <c r="A11614" s="42">
        <v>46276</v>
      </c>
      <c r="B11614">
        <v>12</v>
      </c>
      <c r="C11614" t="s">
        <v>966</v>
      </c>
      <c r="D11614" t="s">
        <v>973</v>
      </c>
      <c r="E11614">
        <v>312</v>
      </c>
      <c r="F11614">
        <v>0</v>
      </c>
      <c r="G11614">
        <v>0</v>
      </c>
      <c r="H11614">
        <v>0</v>
      </c>
      <c r="I11614">
        <v>0</v>
      </c>
      <c r="J11614">
        <v>0</v>
      </c>
    </row>
    <row r="11615" spans="1:10" x14ac:dyDescent="0.25">
      <c r="A11615" s="42">
        <v>46269</v>
      </c>
      <c r="B11615">
        <v>8</v>
      </c>
      <c r="C11615" t="s">
        <v>986</v>
      </c>
      <c r="D11615" t="s">
        <v>976</v>
      </c>
      <c r="E11615">
        <v>128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25">
      <c r="A11616" s="42">
        <v>46275</v>
      </c>
      <c r="B11616">
        <v>12</v>
      </c>
      <c r="C11616" t="s">
        <v>958</v>
      </c>
      <c r="D11616" t="s">
        <v>959</v>
      </c>
      <c r="E11616">
        <v>226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 x14ac:dyDescent="0.25">
      <c r="A11617" s="42">
        <v>46274</v>
      </c>
      <c r="B11617">
        <v>14</v>
      </c>
      <c r="C11617" t="s">
        <v>958</v>
      </c>
      <c r="D11617" t="s">
        <v>967</v>
      </c>
      <c r="E11617">
        <v>292</v>
      </c>
      <c r="F11617">
        <v>0</v>
      </c>
      <c r="G11617">
        <v>0</v>
      </c>
      <c r="H11617">
        <v>0</v>
      </c>
      <c r="I11617">
        <v>0</v>
      </c>
      <c r="J11617">
        <v>0</v>
      </c>
    </row>
    <row r="11618" spans="1:10" x14ac:dyDescent="0.25">
      <c r="A11618" s="42">
        <v>46274</v>
      </c>
      <c r="B11618">
        <v>13</v>
      </c>
      <c r="C11618" t="s">
        <v>958</v>
      </c>
      <c r="D11618" t="s">
        <v>965</v>
      </c>
      <c r="E11618">
        <v>2</v>
      </c>
      <c r="F11618">
        <v>0</v>
      </c>
      <c r="G11618">
        <v>0</v>
      </c>
      <c r="H11618">
        <v>0</v>
      </c>
      <c r="I11618">
        <v>0</v>
      </c>
      <c r="J11618">
        <v>0</v>
      </c>
    </row>
    <row r="11619" spans="1:10" x14ac:dyDescent="0.25">
      <c r="A11619" s="42">
        <v>46273</v>
      </c>
      <c r="B11619">
        <v>12</v>
      </c>
      <c r="C11619" t="s">
        <v>958</v>
      </c>
      <c r="D11619" t="s">
        <v>3</v>
      </c>
      <c r="E11619">
        <v>21</v>
      </c>
      <c r="F11619">
        <v>21</v>
      </c>
      <c r="G11619">
        <v>18</v>
      </c>
      <c r="H11619">
        <v>0</v>
      </c>
      <c r="I11619">
        <v>0</v>
      </c>
      <c r="J11619">
        <v>0</v>
      </c>
    </row>
    <row r="11620" spans="1:10" x14ac:dyDescent="0.25">
      <c r="A11620" s="42">
        <v>46268</v>
      </c>
      <c r="B11620">
        <v>9</v>
      </c>
      <c r="C11620" t="s">
        <v>964</v>
      </c>
      <c r="D11620" t="s">
        <v>963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25">
      <c r="A11621" s="42">
        <v>46268</v>
      </c>
      <c r="B11621">
        <v>15</v>
      </c>
      <c r="C11621" t="s">
        <v>962</v>
      </c>
      <c r="D11621" t="s">
        <v>971</v>
      </c>
      <c r="E11621">
        <v>15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25">
      <c r="A11622" s="42">
        <v>46273</v>
      </c>
      <c r="B11622">
        <v>11</v>
      </c>
      <c r="C11622" t="s">
        <v>966</v>
      </c>
      <c r="D11622" t="s">
        <v>979</v>
      </c>
      <c r="E11622">
        <v>1</v>
      </c>
      <c r="F11622">
        <v>0</v>
      </c>
      <c r="G11622">
        <v>0</v>
      </c>
      <c r="H11622">
        <v>0</v>
      </c>
      <c r="I11622">
        <v>0</v>
      </c>
      <c r="J11622">
        <v>0</v>
      </c>
    </row>
    <row r="11623" spans="1:10" x14ac:dyDescent="0.25">
      <c r="A11623" s="42">
        <v>46274</v>
      </c>
      <c r="B11623">
        <v>17</v>
      </c>
      <c r="C11623" t="s">
        <v>978</v>
      </c>
      <c r="D11623" t="s">
        <v>982</v>
      </c>
      <c r="E11623">
        <v>16</v>
      </c>
      <c r="F11623">
        <v>0</v>
      </c>
      <c r="G11623">
        <v>0</v>
      </c>
      <c r="H11623">
        <v>0</v>
      </c>
      <c r="I11623">
        <v>0</v>
      </c>
      <c r="J11623">
        <v>0</v>
      </c>
    </row>
    <row r="11624" spans="1:10" x14ac:dyDescent="0.25">
      <c r="A11624" s="42">
        <v>46273</v>
      </c>
      <c r="B11624">
        <v>9</v>
      </c>
      <c r="C11624" t="s">
        <v>960</v>
      </c>
      <c r="D11624" t="s">
        <v>969</v>
      </c>
      <c r="E11624">
        <v>2</v>
      </c>
      <c r="F11624">
        <v>2</v>
      </c>
      <c r="G11624">
        <v>0</v>
      </c>
      <c r="H11624">
        <v>0</v>
      </c>
      <c r="I11624">
        <v>0</v>
      </c>
      <c r="J11624">
        <v>0</v>
      </c>
    </row>
    <row r="11625" spans="1:10" x14ac:dyDescent="0.25">
      <c r="A11625" s="42">
        <v>46266</v>
      </c>
      <c r="B11625">
        <v>9</v>
      </c>
      <c r="C11625" t="s">
        <v>1098</v>
      </c>
      <c r="D11625" t="s">
        <v>640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25">
      <c r="A11626" s="42">
        <v>46269</v>
      </c>
      <c r="B11626">
        <v>14</v>
      </c>
      <c r="C11626" t="s">
        <v>1098</v>
      </c>
      <c r="D11626" t="s">
        <v>967</v>
      </c>
      <c r="E11626">
        <v>60</v>
      </c>
      <c r="F11626">
        <v>0</v>
      </c>
      <c r="G11626">
        <v>0</v>
      </c>
      <c r="H11626">
        <v>0</v>
      </c>
      <c r="I11626">
        <v>0</v>
      </c>
      <c r="J11626">
        <v>0</v>
      </c>
    </row>
    <row r="11627" spans="1:10" x14ac:dyDescent="0.25">
      <c r="A11627" s="42">
        <v>46273</v>
      </c>
      <c r="B11627">
        <v>16</v>
      </c>
      <c r="C11627" t="s">
        <v>972</v>
      </c>
      <c r="D11627" t="s">
        <v>980</v>
      </c>
      <c r="E11627">
        <v>3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25">
      <c r="A11628" s="42">
        <v>46266</v>
      </c>
      <c r="B11628">
        <v>14</v>
      </c>
      <c r="C11628" t="s">
        <v>964</v>
      </c>
      <c r="D11628" t="s">
        <v>977</v>
      </c>
      <c r="E11628">
        <v>7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25">
      <c r="A11629" s="42">
        <v>46273</v>
      </c>
      <c r="B11629">
        <v>9</v>
      </c>
      <c r="C11629" t="s">
        <v>958</v>
      </c>
      <c r="D11629" t="s">
        <v>982</v>
      </c>
      <c r="E11629">
        <v>506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25">
      <c r="A11630" s="42">
        <v>46273</v>
      </c>
      <c r="B11630">
        <v>14</v>
      </c>
      <c r="C11630" t="s">
        <v>986</v>
      </c>
      <c r="D11630" t="s">
        <v>979</v>
      </c>
      <c r="E11630">
        <v>5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25">
      <c r="A11631" s="42">
        <v>46276</v>
      </c>
      <c r="B11631">
        <v>10</v>
      </c>
      <c r="C11631" t="s">
        <v>1000</v>
      </c>
      <c r="D11631" t="s">
        <v>3</v>
      </c>
      <c r="E11631">
        <v>39</v>
      </c>
      <c r="F11631">
        <v>39</v>
      </c>
      <c r="G11631">
        <v>24</v>
      </c>
      <c r="H11631">
        <v>6</v>
      </c>
      <c r="I11631">
        <v>3</v>
      </c>
      <c r="J11631">
        <v>0</v>
      </c>
    </row>
    <row r="11632" spans="1:10" x14ac:dyDescent="0.25">
      <c r="A11632" s="42">
        <v>46269</v>
      </c>
      <c r="B11632">
        <v>16</v>
      </c>
      <c r="C11632" t="s">
        <v>958</v>
      </c>
      <c r="D11632" t="s">
        <v>977</v>
      </c>
      <c r="E11632">
        <v>27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25">
      <c r="A11633" s="42">
        <v>46274</v>
      </c>
      <c r="B11633">
        <v>14</v>
      </c>
      <c r="C11633" t="s">
        <v>1528</v>
      </c>
      <c r="D11633" t="s">
        <v>976</v>
      </c>
      <c r="E11633">
        <v>4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25">
      <c r="A11634" s="42">
        <v>46268</v>
      </c>
      <c r="B11634">
        <v>10</v>
      </c>
      <c r="C11634" t="s">
        <v>964</v>
      </c>
      <c r="D11634" t="s">
        <v>965</v>
      </c>
      <c r="E11634">
        <v>55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25">
      <c r="A11635" s="42">
        <v>46273</v>
      </c>
      <c r="B11635">
        <v>10</v>
      </c>
      <c r="C11635" t="s">
        <v>978</v>
      </c>
      <c r="D11635" t="s">
        <v>3</v>
      </c>
      <c r="E11635">
        <v>21</v>
      </c>
      <c r="F11635">
        <v>21</v>
      </c>
      <c r="G11635">
        <v>18</v>
      </c>
      <c r="H11635">
        <v>0</v>
      </c>
      <c r="I11635">
        <v>0</v>
      </c>
      <c r="J11635">
        <v>0</v>
      </c>
    </row>
    <row r="11636" spans="1:10" x14ac:dyDescent="0.25">
      <c r="A11636" s="42">
        <v>46273</v>
      </c>
      <c r="B11636">
        <v>15</v>
      </c>
      <c r="C11636" t="s">
        <v>978</v>
      </c>
      <c r="D11636" t="s">
        <v>640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</row>
    <row r="11637" spans="1:10" x14ac:dyDescent="0.25">
      <c r="A11637" s="42">
        <v>46268</v>
      </c>
      <c r="B11637">
        <v>8</v>
      </c>
      <c r="C11637" t="s">
        <v>966</v>
      </c>
      <c r="D11637" t="s">
        <v>981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25">
      <c r="A11638" s="42">
        <v>46274</v>
      </c>
      <c r="B11638">
        <v>8</v>
      </c>
      <c r="C11638" t="s">
        <v>998</v>
      </c>
      <c r="D11638" t="s">
        <v>981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25">
      <c r="A11639" s="42">
        <v>46275</v>
      </c>
      <c r="B11639">
        <v>10</v>
      </c>
      <c r="C11639" t="s">
        <v>966</v>
      </c>
      <c r="D11639" t="s">
        <v>973</v>
      </c>
      <c r="E11639">
        <v>262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 x14ac:dyDescent="0.25">
      <c r="A11640" s="42">
        <v>46267</v>
      </c>
      <c r="B11640">
        <v>9</v>
      </c>
      <c r="C11640" t="s">
        <v>960</v>
      </c>
      <c r="D11640" t="s">
        <v>975</v>
      </c>
      <c r="E11640">
        <v>5</v>
      </c>
      <c r="F11640">
        <v>0</v>
      </c>
      <c r="G11640">
        <v>0</v>
      </c>
      <c r="H11640">
        <v>0</v>
      </c>
      <c r="I11640">
        <v>0</v>
      </c>
      <c r="J11640">
        <v>0</v>
      </c>
    </row>
    <row r="11641" spans="1:10" x14ac:dyDescent="0.25">
      <c r="A11641" s="42">
        <v>46273</v>
      </c>
      <c r="B11641">
        <v>10</v>
      </c>
      <c r="C11641" t="s">
        <v>958</v>
      </c>
      <c r="D11641" t="s">
        <v>982</v>
      </c>
      <c r="E11641">
        <v>245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25">
      <c r="A11642" s="42">
        <v>46275</v>
      </c>
      <c r="B11642">
        <v>14</v>
      </c>
      <c r="C11642" t="s">
        <v>958</v>
      </c>
      <c r="D11642" t="s">
        <v>3</v>
      </c>
      <c r="E11642">
        <v>32</v>
      </c>
      <c r="F11642">
        <v>32</v>
      </c>
      <c r="G11642">
        <v>28</v>
      </c>
      <c r="H11642">
        <v>4</v>
      </c>
      <c r="I11642">
        <v>0</v>
      </c>
      <c r="J11642">
        <v>0</v>
      </c>
    </row>
    <row r="11643" spans="1:10" x14ac:dyDescent="0.25">
      <c r="A11643" s="42">
        <v>46268</v>
      </c>
      <c r="B11643">
        <v>8</v>
      </c>
      <c r="C11643" t="s">
        <v>958</v>
      </c>
      <c r="D11643" t="s">
        <v>3</v>
      </c>
      <c r="E11643">
        <v>19</v>
      </c>
      <c r="F11643">
        <v>19</v>
      </c>
      <c r="G11643">
        <v>16</v>
      </c>
      <c r="H11643">
        <v>2</v>
      </c>
      <c r="I11643">
        <v>0</v>
      </c>
      <c r="J11643">
        <v>0</v>
      </c>
    </row>
    <row r="11644" spans="1:10" x14ac:dyDescent="0.25">
      <c r="A11644" s="42">
        <v>46275</v>
      </c>
      <c r="B11644">
        <v>13</v>
      </c>
      <c r="C11644" t="s">
        <v>968</v>
      </c>
      <c r="D11644" t="s">
        <v>982</v>
      </c>
      <c r="E11644">
        <v>67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25">
      <c r="A11645" s="42">
        <v>46269</v>
      </c>
      <c r="B11645">
        <v>12</v>
      </c>
      <c r="C11645" t="s">
        <v>964</v>
      </c>
      <c r="D11645" t="s">
        <v>976</v>
      </c>
      <c r="E11645">
        <v>2605</v>
      </c>
      <c r="F11645">
        <v>0</v>
      </c>
      <c r="G11645">
        <v>0</v>
      </c>
      <c r="H11645">
        <v>0</v>
      </c>
      <c r="I11645">
        <v>0</v>
      </c>
      <c r="J11645">
        <v>0</v>
      </c>
    </row>
    <row r="11646" spans="1:10" x14ac:dyDescent="0.25">
      <c r="A11646" s="42">
        <v>46269</v>
      </c>
      <c r="B11646">
        <v>15</v>
      </c>
      <c r="C11646" t="s">
        <v>978</v>
      </c>
      <c r="D11646" t="s">
        <v>973</v>
      </c>
      <c r="E11646">
        <v>191</v>
      </c>
      <c r="F11646">
        <v>0</v>
      </c>
      <c r="G11646">
        <v>0</v>
      </c>
      <c r="H11646">
        <v>0</v>
      </c>
      <c r="I11646">
        <v>0</v>
      </c>
      <c r="J11646">
        <v>0</v>
      </c>
    </row>
    <row r="11647" spans="1:10" x14ac:dyDescent="0.25">
      <c r="A11647" s="42">
        <v>46268</v>
      </c>
      <c r="B11647">
        <v>11</v>
      </c>
      <c r="C11647" t="s">
        <v>962</v>
      </c>
      <c r="D11647" t="s">
        <v>959</v>
      </c>
      <c r="E11647">
        <v>39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25">
      <c r="A11648" s="42">
        <v>46274</v>
      </c>
      <c r="B11648">
        <v>12</v>
      </c>
      <c r="C11648" t="s">
        <v>986</v>
      </c>
      <c r="D11648" t="s">
        <v>982</v>
      </c>
      <c r="E11648">
        <v>88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25">
      <c r="A11649" s="42">
        <v>46269</v>
      </c>
      <c r="B11649">
        <v>10</v>
      </c>
      <c r="C11649" t="s">
        <v>962</v>
      </c>
      <c r="D11649" t="s">
        <v>965</v>
      </c>
      <c r="E11649">
        <v>76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25">
      <c r="A11650" s="42">
        <v>46269</v>
      </c>
      <c r="B11650">
        <v>11</v>
      </c>
      <c r="C11650" t="s">
        <v>964</v>
      </c>
      <c r="D11650" t="s">
        <v>973</v>
      </c>
      <c r="E11650">
        <v>773</v>
      </c>
      <c r="F11650">
        <v>0</v>
      </c>
      <c r="G11650">
        <v>0</v>
      </c>
      <c r="H11650">
        <v>0</v>
      </c>
      <c r="I11650">
        <v>0</v>
      </c>
      <c r="J11650">
        <v>0</v>
      </c>
    </row>
    <row r="11651" spans="1:10" x14ac:dyDescent="0.25">
      <c r="A11651" s="42">
        <v>46267</v>
      </c>
      <c r="B11651">
        <v>12</v>
      </c>
      <c r="C11651" t="s">
        <v>962</v>
      </c>
      <c r="D11651" t="s">
        <v>982</v>
      </c>
      <c r="E11651">
        <v>154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25">
      <c r="A11652" s="42">
        <v>46274</v>
      </c>
      <c r="B11652">
        <v>11</v>
      </c>
      <c r="C11652" t="s">
        <v>998</v>
      </c>
      <c r="D11652" t="s">
        <v>971</v>
      </c>
      <c r="E11652">
        <v>14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25">
      <c r="A11653" s="42">
        <v>46268</v>
      </c>
      <c r="B11653">
        <v>14</v>
      </c>
      <c r="C11653" t="s">
        <v>958</v>
      </c>
      <c r="D11653" t="s">
        <v>640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25">
      <c r="A11654" s="42">
        <v>46273</v>
      </c>
      <c r="B11654">
        <v>17</v>
      </c>
      <c r="C11654" t="s">
        <v>986</v>
      </c>
      <c r="D11654" t="s">
        <v>976</v>
      </c>
      <c r="E11654">
        <v>6</v>
      </c>
      <c r="F11654">
        <v>0</v>
      </c>
      <c r="G11654">
        <v>0</v>
      </c>
      <c r="H11654">
        <v>0</v>
      </c>
      <c r="I11654">
        <v>0</v>
      </c>
      <c r="J11654">
        <v>0</v>
      </c>
    </row>
    <row r="11655" spans="1:10" x14ac:dyDescent="0.25">
      <c r="A11655" s="42">
        <v>46269</v>
      </c>
      <c r="B11655">
        <v>8</v>
      </c>
      <c r="C11655" t="s">
        <v>998</v>
      </c>
      <c r="D11655" t="s">
        <v>982</v>
      </c>
      <c r="E11655">
        <v>9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25">
      <c r="A11656" s="42">
        <v>46276</v>
      </c>
      <c r="B11656">
        <v>16</v>
      </c>
      <c r="C11656" t="s">
        <v>972</v>
      </c>
      <c r="D11656" t="s">
        <v>970</v>
      </c>
      <c r="E11656">
        <v>1</v>
      </c>
      <c r="F11656">
        <v>0</v>
      </c>
      <c r="G11656">
        <v>0</v>
      </c>
      <c r="H11656">
        <v>0</v>
      </c>
      <c r="I11656">
        <v>0</v>
      </c>
      <c r="J11656">
        <v>0</v>
      </c>
    </row>
    <row r="11657" spans="1:10" x14ac:dyDescent="0.25">
      <c r="A11657" s="42">
        <v>46269</v>
      </c>
      <c r="B11657">
        <v>13</v>
      </c>
      <c r="C11657" t="s">
        <v>1015</v>
      </c>
      <c r="D11657" t="s">
        <v>976</v>
      </c>
      <c r="E11657">
        <v>17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25">
      <c r="A11658" s="42">
        <v>46266</v>
      </c>
      <c r="B11658">
        <v>9</v>
      </c>
      <c r="C11658" t="s">
        <v>972</v>
      </c>
      <c r="D11658" t="s">
        <v>3</v>
      </c>
      <c r="E11658">
        <v>3</v>
      </c>
      <c r="F11658">
        <v>3</v>
      </c>
      <c r="G11658">
        <v>3</v>
      </c>
      <c r="H11658">
        <v>0</v>
      </c>
      <c r="I11658">
        <v>0</v>
      </c>
      <c r="J11658">
        <v>0</v>
      </c>
    </row>
    <row r="11659" spans="1:10" x14ac:dyDescent="0.25">
      <c r="A11659" s="42">
        <v>46273</v>
      </c>
      <c r="B11659">
        <v>16</v>
      </c>
      <c r="C11659" t="s">
        <v>958</v>
      </c>
      <c r="D11659" t="s">
        <v>976</v>
      </c>
      <c r="E11659">
        <v>919</v>
      </c>
      <c r="F11659">
        <v>0</v>
      </c>
      <c r="G11659">
        <v>0</v>
      </c>
      <c r="H11659">
        <v>0</v>
      </c>
      <c r="I11659">
        <v>0</v>
      </c>
      <c r="J11659">
        <v>0</v>
      </c>
    </row>
    <row r="11660" spans="1:10" x14ac:dyDescent="0.25">
      <c r="A11660" s="42">
        <v>46269</v>
      </c>
      <c r="B11660">
        <v>10</v>
      </c>
      <c r="C11660" t="s">
        <v>962</v>
      </c>
      <c r="D11660" t="s">
        <v>973</v>
      </c>
      <c r="E11660">
        <v>275</v>
      </c>
      <c r="F11660">
        <v>0</v>
      </c>
      <c r="G11660">
        <v>0</v>
      </c>
      <c r="H11660">
        <v>0</v>
      </c>
      <c r="I11660">
        <v>0</v>
      </c>
      <c r="J11660">
        <v>0</v>
      </c>
    </row>
    <row r="11661" spans="1:10" x14ac:dyDescent="0.25">
      <c r="A11661" s="42">
        <v>46275</v>
      </c>
      <c r="B11661">
        <v>11</v>
      </c>
      <c r="C11661" t="s">
        <v>972</v>
      </c>
      <c r="D11661" t="s">
        <v>965</v>
      </c>
      <c r="E11661">
        <v>17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25">
      <c r="A11662" s="42">
        <v>46267</v>
      </c>
      <c r="B11662">
        <v>8</v>
      </c>
      <c r="C11662" t="s">
        <v>999</v>
      </c>
      <c r="D11662" t="s">
        <v>967</v>
      </c>
      <c r="E11662">
        <v>153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25">
      <c r="A11663" s="42">
        <v>46274</v>
      </c>
      <c r="B11663">
        <v>14</v>
      </c>
      <c r="C11663" t="s">
        <v>966</v>
      </c>
      <c r="D11663" t="s">
        <v>975</v>
      </c>
      <c r="E11663">
        <v>1</v>
      </c>
      <c r="F11663">
        <v>0</v>
      </c>
      <c r="G11663">
        <v>0</v>
      </c>
      <c r="H11663">
        <v>0</v>
      </c>
      <c r="I11663">
        <v>0</v>
      </c>
      <c r="J11663">
        <v>0</v>
      </c>
    </row>
    <row r="11664" spans="1:10" x14ac:dyDescent="0.25">
      <c r="A11664" s="42">
        <v>46266</v>
      </c>
      <c r="B11664">
        <v>9</v>
      </c>
      <c r="C11664" t="s">
        <v>986</v>
      </c>
      <c r="D11664" t="s">
        <v>640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</row>
    <row r="11665" spans="1:10" x14ac:dyDescent="0.25">
      <c r="A11665" s="42">
        <v>46274</v>
      </c>
      <c r="B11665">
        <v>11</v>
      </c>
      <c r="C11665" t="s">
        <v>1015</v>
      </c>
      <c r="D11665" t="s">
        <v>971</v>
      </c>
      <c r="E11665">
        <v>1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25">
      <c r="A11666" s="42">
        <v>46273</v>
      </c>
      <c r="B11666">
        <v>16</v>
      </c>
      <c r="C11666" t="s">
        <v>960</v>
      </c>
      <c r="D11666" t="s">
        <v>969</v>
      </c>
      <c r="E11666">
        <v>2</v>
      </c>
      <c r="F11666">
        <v>2</v>
      </c>
      <c r="G11666">
        <v>0</v>
      </c>
      <c r="H11666">
        <v>0</v>
      </c>
      <c r="I11666">
        <v>0</v>
      </c>
      <c r="J11666">
        <v>0</v>
      </c>
    </row>
    <row r="11667" spans="1:10" x14ac:dyDescent="0.25">
      <c r="A11667" s="42">
        <v>46269</v>
      </c>
      <c r="B11667">
        <v>10</v>
      </c>
      <c r="C11667" t="s">
        <v>964</v>
      </c>
      <c r="D11667" t="s">
        <v>963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25">
      <c r="A11668" s="42">
        <v>46268</v>
      </c>
      <c r="B11668">
        <v>11</v>
      </c>
      <c r="C11668" t="s">
        <v>966</v>
      </c>
      <c r="D11668" t="s">
        <v>982</v>
      </c>
      <c r="E11668">
        <v>194</v>
      </c>
      <c r="F11668">
        <v>0</v>
      </c>
      <c r="G11668">
        <v>0</v>
      </c>
      <c r="H11668">
        <v>0</v>
      </c>
      <c r="I11668">
        <v>0</v>
      </c>
      <c r="J11668">
        <v>0</v>
      </c>
    </row>
    <row r="11669" spans="1:10" x14ac:dyDescent="0.25">
      <c r="A11669" s="42">
        <v>46269</v>
      </c>
      <c r="B11669">
        <v>12</v>
      </c>
      <c r="C11669" t="s">
        <v>1015</v>
      </c>
      <c r="D11669" t="s">
        <v>967</v>
      </c>
      <c r="E11669">
        <v>12</v>
      </c>
      <c r="F11669">
        <v>0</v>
      </c>
      <c r="G11669">
        <v>0</v>
      </c>
      <c r="H11669">
        <v>0</v>
      </c>
      <c r="I11669">
        <v>0</v>
      </c>
      <c r="J11669">
        <v>0</v>
      </c>
    </row>
    <row r="11670" spans="1:10" x14ac:dyDescent="0.25">
      <c r="A11670" s="42">
        <v>46275</v>
      </c>
      <c r="B11670">
        <v>9</v>
      </c>
      <c r="C11670" t="s">
        <v>978</v>
      </c>
      <c r="D11670" t="s">
        <v>975</v>
      </c>
      <c r="E11670">
        <v>2</v>
      </c>
      <c r="F11670">
        <v>0</v>
      </c>
      <c r="G11670">
        <v>0</v>
      </c>
      <c r="H11670">
        <v>0</v>
      </c>
      <c r="I11670">
        <v>0</v>
      </c>
      <c r="J11670">
        <v>0</v>
      </c>
    </row>
    <row r="11671" spans="1:10" x14ac:dyDescent="0.25">
      <c r="A11671" s="42">
        <v>46267</v>
      </c>
      <c r="B11671">
        <v>9</v>
      </c>
      <c r="C11671" t="s">
        <v>986</v>
      </c>
      <c r="D11671" t="s">
        <v>976</v>
      </c>
      <c r="E11671">
        <v>649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25">
      <c r="A11672" s="42">
        <v>46276</v>
      </c>
      <c r="B11672">
        <v>10</v>
      </c>
      <c r="C11672" t="s">
        <v>958</v>
      </c>
      <c r="D11672" t="s">
        <v>976</v>
      </c>
      <c r="E11672">
        <v>1355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25">
      <c r="A11673" s="42">
        <v>46266</v>
      </c>
      <c r="B11673">
        <v>14</v>
      </c>
      <c r="C11673" t="s">
        <v>962</v>
      </c>
      <c r="D11673" t="s">
        <v>970</v>
      </c>
      <c r="E11673">
        <v>14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25">
      <c r="A11674" s="42">
        <v>46267</v>
      </c>
      <c r="B11674">
        <v>14</v>
      </c>
      <c r="C11674" t="s">
        <v>964</v>
      </c>
      <c r="D11674" t="s">
        <v>3</v>
      </c>
      <c r="E11674">
        <v>48</v>
      </c>
      <c r="F11674">
        <v>48</v>
      </c>
      <c r="G11674">
        <v>40</v>
      </c>
      <c r="H11674">
        <v>4</v>
      </c>
      <c r="I11674">
        <v>0</v>
      </c>
      <c r="J11674">
        <v>0</v>
      </c>
    </row>
    <row r="11675" spans="1:10" x14ac:dyDescent="0.25">
      <c r="A11675" s="42">
        <v>46273</v>
      </c>
      <c r="B11675">
        <v>16</v>
      </c>
      <c r="C11675" t="s">
        <v>964</v>
      </c>
      <c r="D11675" t="s">
        <v>1002</v>
      </c>
      <c r="E11675">
        <v>2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25">
      <c r="A11676" s="42">
        <v>46269</v>
      </c>
      <c r="B11676">
        <v>15</v>
      </c>
      <c r="C11676" t="s">
        <v>986</v>
      </c>
      <c r="D11676" t="s">
        <v>969</v>
      </c>
      <c r="E11676">
        <v>1</v>
      </c>
      <c r="F11676">
        <v>1</v>
      </c>
      <c r="G11676">
        <v>0</v>
      </c>
      <c r="H11676">
        <v>0</v>
      </c>
      <c r="I11676">
        <v>0</v>
      </c>
      <c r="J11676">
        <v>0</v>
      </c>
    </row>
    <row r="11677" spans="1:10" x14ac:dyDescent="0.25">
      <c r="A11677" s="42">
        <v>46275</v>
      </c>
      <c r="B11677">
        <v>8</v>
      </c>
      <c r="C11677" t="s">
        <v>958</v>
      </c>
      <c r="D11677" t="s">
        <v>971</v>
      </c>
      <c r="E11677">
        <v>2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25">
      <c r="A11678" s="42">
        <v>46273</v>
      </c>
      <c r="B11678">
        <v>16</v>
      </c>
      <c r="C11678" t="s">
        <v>1098</v>
      </c>
      <c r="D11678" t="s">
        <v>959</v>
      </c>
      <c r="E11678">
        <v>10</v>
      </c>
      <c r="F11678">
        <v>0</v>
      </c>
      <c r="G11678">
        <v>0</v>
      </c>
      <c r="H11678">
        <v>0</v>
      </c>
      <c r="I11678">
        <v>0</v>
      </c>
      <c r="J11678">
        <v>0</v>
      </c>
    </row>
    <row r="11679" spans="1:10" x14ac:dyDescent="0.25">
      <c r="A11679" s="42">
        <v>46266</v>
      </c>
      <c r="B11679">
        <v>15</v>
      </c>
      <c r="C11679" t="s">
        <v>986</v>
      </c>
      <c r="D11679" t="s">
        <v>640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</row>
    <row r="11680" spans="1:10" x14ac:dyDescent="0.25">
      <c r="A11680" s="42">
        <v>46274</v>
      </c>
      <c r="B11680">
        <v>11</v>
      </c>
      <c r="C11680" t="s">
        <v>958</v>
      </c>
      <c r="D11680" t="s">
        <v>963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</row>
    <row r="11681" spans="1:10" x14ac:dyDescent="0.25">
      <c r="A11681" s="42">
        <v>46267</v>
      </c>
      <c r="B11681">
        <v>14</v>
      </c>
      <c r="C11681" t="s">
        <v>962</v>
      </c>
      <c r="D11681" t="s">
        <v>959</v>
      </c>
      <c r="E11681">
        <v>118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25">
      <c r="A11682" s="42">
        <v>46274</v>
      </c>
      <c r="B11682">
        <v>8</v>
      </c>
      <c r="C11682" t="s">
        <v>962</v>
      </c>
      <c r="D11682" t="s">
        <v>985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25">
      <c r="A11683" s="42">
        <v>46276</v>
      </c>
      <c r="B11683">
        <v>10</v>
      </c>
      <c r="C11683" t="s">
        <v>958</v>
      </c>
      <c r="D11683" t="s">
        <v>971</v>
      </c>
      <c r="E11683">
        <v>19</v>
      </c>
      <c r="F11683">
        <v>0</v>
      </c>
      <c r="G11683">
        <v>0</v>
      </c>
      <c r="H11683">
        <v>0</v>
      </c>
      <c r="I11683">
        <v>0</v>
      </c>
      <c r="J11683">
        <v>0</v>
      </c>
    </row>
    <row r="11684" spans="1:10" x14ac:dyDescent="0.25">
      <c r="A11684" s="42">
        <v>46273</v>
      </c>
      <c r="B11684">
        <v>10</v>
      </c>
      <c r="C11684" t="s">
        <v>960</v>
      </c>
      <c r="D11684" t="s">
        <v>970</v>
      </c>
      <c r="E11684">
        <v>5</v>
      </c>
      <c r="F11684">
        <v>0</v>
      </c>
      <c r="G11684">
        <v>0</v>
      </c>
      <c r="H11684">
        <v>0</v>
      </c>
      <c r="I11684">
        <v>0</v>
      </c>
      <c r="J11684">
        <v>0</v>
      </c>
    </row>
    <row r="11685" spans="1:10" x14ac:dyDescent="0.25">
      <c r="A11685" s="42">
        <v>46274</v>
      </c>
      <c r="B11685">
        <v>9</v>
      </c>
      <c r="C11685" t="s">
        <v>960</v>
      </c>
      <c r="D11685" t="s">
        <v>971</v>
      </c>
      <c r="E11685">
        <v>1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25">
      <c r="A11686" s="42">
        <v>46266</v>
      </c>
      <c r="B11686">
        <v>8</v>
      </c>
      <c r="C11686" t="s">
        <v>978</v>
      </c>
      <c r="D11686" t="s">
        <v>976</v>
      </c>
      <c r="E11686">
        <v>570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25">
      <c r="A11687" s="42">
        <v>46269</v>
      </c>
      <c r="B11687">
        <v>16</v>
      </c>
      <c r="C11687" t="s">
        <v>972</v>
      </c>
      <c r="D11687" t="s">
        <v>959</v>
      </c>
      <c r="E11687">
        <v>9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25">
      <c r="A11688" s="42">
        <v>46269</v>
      </c>
      <c r="B11688">
        <v>15</v>
      </c>
      <c r="C11688" t="s">
        <v>1098</v>
      </c>
      <c r="D11688" t="s">
        <v>976</v>
      </c>
      <c r="E11688">
        <v>77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5">
      <c r="A11689" s="42">
        <v>46274</v>
      </c>
      <c r="B11689">
        <v>15</v>
      </c>
      <c r="C11689" t="s">
        <v>1015</v>
      </c>
      <c r="D11689" t="s">
        <v>963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5">
      <c r="A11690" s="42">
        <v>46267</v>
      </c>
      <c r="B11690">
        <v>14</v>
      </c>
      <c r="C11690" t="s">
        <v>986</v>
      </c>
      <c r="D11690" t="s">
        <v>959</v>
      </c>
      <c r="E11690">
        <v>91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5">
      <c r="A11691" s="42">
        <v>46269</v>
      </c>
      <c r="B11691">
        <v>13</v>
      </c>
      <c r="C11691" t="s">
        <v>1015</v>
      </c>
      <c r="D11691" t="s">
        <v>967</v>
      </c>
      <c r="E11691">
        <v>9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5">
      <c r="A11692" s="42">
        <v>46269</v>
      </c>
      <c r="B11692">
        <v>13</v>
      </c>
      <c r="C11692" t="s">
        <v>966</v>
      </c>
      <c r="D11692" t="s">
        <v>973</v>
      </c>
      <c r="E11692">
        <v>4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5">
      <c r="A11693" s="42">
        <v>46274</v>
      </c>
      <c r="B11693">
        <v>17</v>
      </c>
      <c r="C11693" t="s">
        <v>978</v>
      </c>
      <c r="D11693" t="s">
        <v>963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5">
      <c r="A11694" s="42">
        <v>46276</v>
      </c>
      <c r="B11694">
        <v>16</v>
      </c>
      <c r="C11694" t="s">
        <v>958</v>
      </c>
      <c r="D11694" t="s">
        <v>982</v>
      </c>
      <c r="E11694">
        <v>192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25">
      <c r="A11695" s="42">
        <v>46275</v>
      </c>
      <c r="B11695">
        <v>9</v>
      </c>
      <c r="C11695" t="s">
        <v>960</v>
      </c>
      <c r="D11695" t="s">
        <v>965</v>
      </c>
      <c r="E11695">
        <v>45</v>
      </c>
      <c r="F11695">
        <v>0</v>
      </c>
      <c r="G11695">
        <v>0</v>
      </c>
      <c r="H11695">
        <v>0</v>
      </c>
      <c r="I11695">
        <v>0</v>
      </c>
      <c r="J11695">
        <v>0</v>
      </c>
    </row>
    <row r="11696" spans="1:10" x14ac:dyDescent="0.25">
      <c r="A11696" s="42">
        <v>46269</v>
      </c>
      <c r="B11696">
        <v>11</v>
      </c>
      <c r="C11696" t="s">
        <v>972</v>
      </c>
      <c r="D11696" t="s">
        <v>976</v>
      </c>
      <c r="E11696">
        <v>250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5">
      <c r="A11697" s="42">
        <v>46273</v>
      </c>
      <c r="B11697">
        <v>16</v>
      </c>
      <c r="C11697" t="s">
        <v>962</v>
      </c>
      <c r="D11697" t="s">
        <v>981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5">
      <c r="A11698" s="42">
        <v>46266</v>
      </c>
      <c r="B11698">
        <v>16</v>
      </c>
      <c r="C11698" t="s">
        <v>964</v>
      </c>
      <c r="D11698" t="s">
        <v>976</v>
      </c>
      <c r="E11698">
        <v>881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25">
      <c r="A11699" s="42">
        <v>46268</v>
      </c>
      <c r="B11699">
        <v>15</v>
      </c>
      <c r="C11699" t="s">
        <v>1098</v>
      </c>
      <c r="D11699" t="s">
        <v>970</v>
      </c>
      <c r="E11699">
        <v>6</v>
      </c>
      <c r="F11699">
        <v>0</v>
      </c>
      <c r="G11699">
        <v>0</v>
      </c>
      <c r="H11699">
        <v>0</v>
      </c>
      <c r="I11699">
        <v>0</v>
      </c>
      <c r="J11699">
        <v>0</v>
      </c>
    </row>
    <row r="11700" spans="1:10" x14ac:dyDescent="0.25">
      <c r="A11700" s="42">
        <v>46274</v>
      </c>
      <c r="B11700">
        <v>14</v>
      </c>
      <c r="C11700" t="s">
        <v>1015</v>
      </c>
      <c r="D11700" t="s">
        <v>963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</row>
    <row r="11701" spans="1:10" x14ac:dyDescent="0.25">
      <c r="A11701" s="42">
        <v>46266</v>
      </c>
      <c r="B11701">
        <v>11</v>
      </c>
      <c r="C11701" t="s">
        <v>986</v>
      </c>
      <c r="D11701" t="s">
        <v>3</v>
      </c>
      <c r="E11701">
        <v>46</v>
      </c>
      <c r="F11701">
        <v>46</v>
      </c>
      <c r="G11701">
        <v>38</v>
      </c>
      <c r="H11701">
        <v>2</v>
      </c>
      <c r="I11701">
        <v>0</v>
      </c>
      <c r="J11701">
        <v>0</v>
      </c>
    </row>
    <row r="11702" spans="1:10" x14ac:dyDescent="0.25">
      <c r="A11702" s="42">
        <v>46274</v>
      </c>
      <c r="B11702">
        <v>16</v>
      </c>
      <c r="C11702" t="s">
        <v>972</v>
      </c>
      <c r="D11702" t="s">
        <v>980</v>
      </c>
      <c r="E11702">
        <v>2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5">
      <c r="A11703" s="42">
        <v>46269</v>
      </c>
      <c r="B11703">
        <v>16</v>
      </c>
      <c r="C11703" t="s">
        <v>972</v>
      </c>
      <c r="D11703" t="s">
        <v>640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25">
      <c r="A11704" s="42">
        <v>46275</v>
      </c>
      <c r="B11704">
        <v>16</v>
      </c>
      <c r="C11704" t="s">
        <v>1528</v>
      </c>
      <c r="D11704" t="s">
        <v>959</v>
      </c>
      <c r="E11704">
        <v>2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5">
      <c r="A11705" s="42">
        <v>46274</v>
      </c>
      <c r="B11705">
        <v>13</v>
      </c>
      <c r="C11705" t="s">
        <v>962</v>
      </c>
      <c r="D11705" t="s">
        <v>965</v>
      </c>
      <c r="E11705">
        <v>38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5">
      <c r="A11706" s="42">
        <v>46267</v>
      </c>
      <c r="B11706">
        <v>9</v>
      </c>
      <c r="C11706" t="s">
        <v>1085</v>
      </c>
      <c r="D11706" t="s">
        <v>959</v>
      </c>
      <c r="E11706">
        <v>45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25">
      <c r="A11707" s="42">
        <v>46267</v>
      </c>
      <c r="B11707">
        <v>12</v>
      </c>
      <c r="C11707" t="s">
        <v>986</v>
      </c>
      <c r="D11707" t="s">
        <v>970</v>
      </c>
      <c r="E11707">
        <v>9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5">
      <c r="A11708" s="42">
        <v>46275</v>
      </c>
      <c r="B11708">
        <v>13</v>
      </c>
      <c r="C11708" t="s">
        <v>964</v>
      </c>
      <c r="D11708" t="s">
        <v>969</v>
      </c>
      <c r="E11708">
        <v>1</v>
      </c>
      <c r="F11708">
        <v>1</v>
      </c>
      <c r="G11708">
        <v>0</v>
      </c>
      <c r="H11708">
        <v>0</v>
      </c>
      <c r="I11708">
        <v>0</v>
      </c>
      <c r="J11708">
        <v>0</v>
      </c>
    </row>
    <row r="11709" spans="1:10" x14ac:dyDescent="0.25">
      <c r="A11709" s="42">
        <v>46274</v>
      </c>
      <c r="B11709">
        <v>17</v>
      </c>
      <c r="C11709" t="s">
        <v>986</v>
      </c>
      <c r="D11709" t="s">
        <v>982</v>
      </c>
      <c r="E11709">
        <v>13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 x14ac:dyDescent="0.25">
      <c r="A11710" s="42">
        <v>46273</v>
      </c>
      <c r="B11710">
        <v>9</v>
      </c>
      <c r="C11710" t="s">
        <v>958</v>
      </c>
      <c r="D11710" t="s">
        <v>3</v>
      </c>
      <c r="E11710">
        <v>40</v>
      </c>
      <c r="F11710">
        <v>40</v>
      </c>
      <c r="G11710">
        <v>31</v>
      </c>
      <c r="H11710">
        <v>4</v>
      </c>
      <c r="I11710">
        <v>1</v>
      </c>
      <c r="J11710">
        <v>0</v>
      </c>
    </row>
    <row r="11711" spans="1:10" x14ac:dyDescent="0.25">
      <c r="A11711" s="42">
        <v>46276</v>
      </c>
      <c r="B11711">
        <v>15</v>
      </c>
      <c r="C11711" t="s">
        <v>966</v>
      </c>
      <c r="D11711" t="s">
        <v>959</v>
      </c>
      <c r="E11711">
        <v>122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5">
      <c r="A11712" s="42">
        <v>46275</v>
      </c>
      <c r="B11712">
        <v>10</v>
      </c>
      <c r="C11712" t="s">
        <v>986</v>
      </c>
      <c r="D11712" t="s">
        <v>3</v>
      </c>
      <c r="E11712">
        <v>11</v>
      </c>
      <c r="F11712">
        <v>11</v>
      </c>
      <c r="G11712">
        <v>9</v>
      </c>
      <c r="H11712">
        <v>0</v>
      </c>
      <c r="I11712">
        <v>1</v>
      </c>
      <c r="J11712">
        <v>1</v>
      </c>
    </row>
    <row r="11713" spans="1:10" x14ac:dyDescent="0.25">
      <c r="A11713" s="42">
        <v>46274</v>
      </c>
      <c r="B11713">
        <v>11</v>
      </c>
      <c r="C11713" t="s">
        <v>972</v>
      </c>
      <c r="D11713" t="s">
        <v>3</v>
      </c>
      <c r="E11713">
        <v>16</v>
      </c>
      <c r="F11713">
        <v>16</v>
      </c>
      <c r="G11713">
        <v>9</v>
      </c>
      <c r="H11713">
        <v>6</v>
      </c>
      <c r="I11713">
        <v>0</v>
      </c>
      <c r="J11713">
        <v>0</v>
      </c>
    </row>
    <row r="11714" spans="1:10" x14ac:dyDescent="0.25">
      <c r="A11714" s="42">
        <v>46269</v>
      </c>
      <c r="B11714">
        <v>10</v>
      </c>
      <c r="C11714" t="s">
        <v>966</v>
      </c>
      <c r="D11714" t="s">
        <v>970</v>
      </c>
      <c r="E11714">
        <v>6</v>
      </c>
      <c r="F11714">
        <v>0</v>
      </c>
      <c r="G11714">
        <v>0</v>
      </c>
      <c r="H11714">
        <v>0</v>
      </c>
      <c r="I11714">
        <v>0</v>
      </c>
      <c r="J11714">
        <v>0</v>
      </c>
    </row>
    <row r="11715" spans="1:10" x14ac:dyDescent="0.25">
      <c r="A11715" s="42">
        <v>46275</v>
      </c>
      <c r="B11715">
        <v>14</v>
      </c>
      <c r="C11715" t="s">
        <v>978</v>
      </c>
      <c r="D11715" t="s">
        <v>973</v>
      </c>
      <c r="E11715">
        <v>617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5">
      <c r="A11716" s="42">
        <v>46269</v>
      </c>
      <c r="B11716">
        <v>12</v>
      </c>
      <c r="C11716" t="s">
        <v>1098</v>
      </c>
      <c r="D11716" t="s">
        <v>965</v>
      </c>
      <c r="E11716">
        <v>7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25">
      <c r="A11717" s="42">
        <v>46273</v>
      </c>
      <c r="B11717">
        <v>8</v>
      </c>
      <c r="C11717" t="s">
        <v>1098</v>
      </c>
      <c r="D11717" t="s">
        <v>982</v>
      </c>
      <c r="E11717">
        <v>62</v>
      </c>
      <c r="F11717">
        <v>0</v>
      </c>
      <c r="G11717">
        <v>0</v>
      </c>
      <c r="H11717">
        <v>0</v>
      </c>
      <c r="I11717">
        <v>0</v>
      </c>
      <c r="J11717">
        <v>0</v>
      </c>
    </row>
    <row r="11718" spans="1:10" x14ac:dyDescent="0.25">
      <c r="A11718" s="42">
        <v>46268</v>
      </c>
      <c r="B11718">
        <v>14</v>
      </c>
      <c r="C11718" t="s">
        <v>972</v>
      </c>
      <c r="D11718" t="s">
        <v>971</v>
      </c>
      <c r="E11718">
        <v>3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5">
      <c r="A11719" s="42">
        <v>46266</v>
      </c>
      <c r="B11719">
        <v>16</v>
      </c>
      <c r="C11719" t="s">
        <v>986</v>
      </c>
      <c r="D11719" t="s">
        <v>3</v>
      </c>
      <c r="E11719">
        <v>57</v>
      </c>
      <c r="F11719">
        <v>56</v>
      </c>
      <c r="G11719">
        <v>46</v>
      </c>
      <c r="H11719">
        <v>2</v>
      </c>
      <c r="I11719">
        <v>0</v>
      </c>
      <c r="J11719">
        <v>0</v>
      </c>
    </row>
    <row r="11720" spans="1:10" x14ac:dyDescent="0.25">
      <c r="A11720" s="42">
        <v>46268</v>
      </c>
      <c r="B11720">
        <v>12</v>
      </c>
      <c r="C11720" t="s">
        <v>968</v>
      </c>
      <c r="D11720" t="s">
        <v>963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5">
      <c r="A11721" s="42">
        <v>46269</v>
      </c>
      <c r="B11721">
        <v>8</v>
      </c>
      <c r="C11721" t="s">
        <v>998</v>
      </c>
      <c r="D11721" t="s">
        <v>959</v>
      </c>
      <c r="E11721">
        <v>2</v>
      </c>
      <c r="F11721">
        <v>0</v>
      </c>
      <c r="G11721">
        <v>0</v>
      </c>
      <c r="H11721">
        <v>0</v>
      </c>
      <c r="I11721">
        <v>0</v>
      </c>
      <c r="J11721">
        <v>0</v>
      </c>
    </row>
    <row r="11722" spans="1:10" x14ac:dyDescent="0.25">
      <c r="A11722" s="42">
        <v>46268</v>
      </c>
      <c r="B11722">
        <v>16</v>
      </c>
      <c r="C11722" t="s">
        <v>966</v>
      </c>
      <c r="D11722" t="s">
        <v>963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5">
      <c r="A11723" s="42">
        <v>46274</v>
      </c>
      <c r="B11723">
        <v>14</v>
      </c>
      <c r="C11723" t="s">
        <v>1000</v>
      </c>
      <c r="D11723" t="s">
        <v>640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5">
      <c r="A11724" s="42">
        <v>46266</v>
      </c>
      <c r="B11724">
        <v>9</v>
      </c>
      <c r="C11724" t="s">
        <v>962</v>
      </c>
      <c r="D11724" t="s">
        <v>971</v>
      </c>
      <c r="E11724">
        <v>17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25">
      <c r="A11725" s="42">
        <v>46275</v>
      </c>
      <c r="B11725">
        <v>10</v>
      </c>
      <c r="C11725" t="s">
        <v>968</v>
      </c>
      <c r="D11725" t="s">
        <v>982</v>
      </c>
      <c r="E11725">
        <v>162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25">
      <c r="A11726" s="42">
        <v>46266</v>
      </c>
      <c r="B11726">
        <v>15</v>
      </c>
      <c r="C11726" t="s">
        <v>986</v>
      </c>
      <c r="D11726" t="s">
        <v>973</v>
      </c>
      <c r="E11726">
        <v>192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5">
      <c r="A11727" s="42">
        <v>46276</v>
      </c>
      <c r="B11727">
        <v>16</v>
      </c>
      <c r="C11727" t="s">
        <v>966</v>
      </c>
      <c r="D11727" t="s">
        <v>965</v>
      </c>
      <c r="E11727">
        <v>62</v>
      </c>
      <c r="F11727">
        <v>0</v>
      </c>
      <c r="G11727">
        <v>0</v>
      </c>
      <c r="H11727">
        <v>0</v>
      </c>
      <c r="I11727">
        <v>0</v>
      </c>
      <c r="J11727">
        <v>0</v>
      </c>
    </row>
    <row r="11728" spans="1:10" x14ac:dyDescent="0.25">
      <c r="A11728" s="42">
        <v>46268</v>
      </c>
      <c r="B11728">
        <v>10</v>
      </c>
      <c r="C11728" t="s">
        <v>998</v>
      </c>
      <c r="D11728" t="s">
        <v>977</v>
      </c>
      <c r="E11728">
        <v>4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25">
      <c r="A11729" s="42">
        <v>46276</v>
      </c>
      <c r="B11729">
        <v>11</v>
      </c>
      <c r="C11729" t="s">
        <v>1528</v>
      </c>
      <c r="D11729" t="s">
        <v>975</v>
      </c>
      <c r="E11729">
        <v>3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5">
      <c r="A11730" s="42">
        <v>46275</v>
      </c>
      <c r="B11730">
        <v>9</v>
      </c>
      <c r="C11730" t="s">
        <v>964</v>
      </c>
      <c r="D11730" t="s">
        <v>980</v>
      </c>
      <c r="E11730">
        <v>4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5">
      <c r="A11731" s="42">
        <v>46269</v>
      </c>
      <c r="B11731">
        <v>8</v>
      </c>
      <c r="C11731" t="s">
        <v>1000</v>
      </c>
      <c r="D11731" t="s">
        <v>3</v>
      </c>
      <c r="E11731">
        <v>4</v>
      </c>
      <c r="F11731">
        <v>4</v>
      </c>
      <c r="G11731">
        <v>2</v>
      </c>
      <c r="H11731">
        <v>2</v>
      </c>
      <c r="I11731">
        <v>0</v>
      </c>
      <c r="J11731">
        <v>0</v>
      </c>
    </row>
    <row r="11732" spans="1:10" x14ac:dyDescent="0.25">
      <c r="A11732" s="42">
        <v>46275</v>
      </c>
      <c r="B11732">
        <v>14</v>
      </c>
      <c r="C11732" t="s">
        <v>958</v>
      </c>
      <c r="D11732" t="s">
        <v>971</v>
      </c>
      <c r="E11732">
        <v>19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5">
      <c r="A11733" s="42">
        <v>46276</v>
      </c>
      <c r="B11733">
        <v>12</v>
      </c>
      <c r="C11733" t="s">
        <v>966</v>
      </c>
      <c r="D11733" t="s">
        <v>965</v>
      </c>
      <c r="E11733">
        <v>112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5">
      <c r="A11734" s="42">
        <v>46273</v>
      </c>
      <c r="B11734">
        <v>8</v>
      </c>
      <c r="C11734" t="s">
        <v>1098</v>
      </c>
      <c r="D11734" t="s">
        <v>970</v>
      </c>
      <c r="E11734">
        <v>1</v>
      </c>
      <c r="F11734">
        <v>0</v>
      </c>
      <c r="G11734">
        <v>0</v>
      </c>
      <c r="H11734">
        <v>0</v>
      </c>
      <c r="I11734">
        <v>0</v>
      </c>
      <c r="J11734">
        <v>0</v>
      </c>
    </row>
    <row r="11735" spans="1:10" x14ac:dyDescent="0.25">
      <c r="A11735" s="42">
        <v>46275</v>
      </c>
      <c r="B11735">
        <v>11</v>
      </c>
      <c r="C11735" t="s">
        <v>964</v>
      </c>
      <c r="D11735" t="s">
        <v>982</v>
      </c>
      <c r="E11735">
        <v>468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25">
      <c r="A11736" s="42">
        <v>46267</v>
      </c>
      <c r="B11736">
        <v>10</v>
      </c>
      <c r="C11736" t="s">
        <v>986</v>
      </c>
      <c r="D11736" t="s">
        <v>983</v>
      </c>
      <c r="E11736">
        <v>1</v>
      </c>
      <c r="F11736">
        <v>1</v>
      </c>
      <c r="G11736">
        <v>0</v>
      </c>
      <c r="H11736">
        <v>0</v>
      </c>
      <c r="I11736">
        <v>0</v>
      </c>
      <c r="J11736">
        <v>0</v>
      </c>
    </row>
    <row r="11737" spans="1:10" x14ac:dyDescent="0.25">
      <c r="A11737" s="42">
        <v>46268</v>
      </c>
      <c r="B11737">
        <v>13</v>
      </c>
      <c r="C11737" t="s">
        <v>958</v>
      </c>
      <c r="D11737" t="s">
        <v>982</v>
      </c>
      <c r="E11737">
        <v>72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25">
      <c r="A11738" s="42">
        <v>46276</v>
      </c>
      <c r="B11738">
        <v>10</v>
      </c>
      <c r="C11738" t="s">
        <v>1015</v>
      </c>
      <c r="D11738" t="s">
        <v>975</v>
      </c>
      <c r="E11738">
        <v>4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25">
      <c r="A11739" s="42">
        <v>46276</v>
      </c>
      <c r="B11739">
        <v>9</v>
      </c>
      <c r="C11739" t="s">
        <v>1098</v>
      </c>
      <c r="D11739" t="s">
        <v>965</v>
      </c>
      <c r="E11739">
        <v>20</v>
      </c>
      <c r="F11739">
        <v>0</v>
      </c>
      <c r="G11739">
        <v>0</v>
      </c>
      <c r="H11739">
        <v>0</v>
      </c>
      <c r="I11739">
        <v>0</v>
      </c>
      <c r="J11739">
        <v>0</v>
      </c>
    </row>
    <row r="11740" spans="1:10" x14ac:dyDescent="0.25">
      <c r="A11740" s="42">
        <v>46266</v>
      </c>
      <c r="B11740">
        <v>13</v>
      </c>
      <c r="C11740" t="s">
        <v>962</v>
      </c>
      <c r="D11740" t="s">
        <v>3</v>
      </c>
      <c r="E11740">
        <v>23</v>
      </c>
      <c r="F11740">
        <v>23</v>
      </c>
      <c r="G11740">
        <v>18</v>
      </c>
      <c r="H11740">
        <v>0</v>
      </c>
      <c r="I11740">
        <v>0</v>
      </c>
      <c r="J11740">
        <v>0</v>
      </c>
    </row>
    <row r="11741" spans="1:10" x14ac:dyDescent="0.25">
      <c r="A11741" s="42">
        <v>46269</v>
      </c>
      <c r="B11741">
        <v>14</v>
      </c>
      <c r="C11741" t="s">
        <v>986</v>
      </c>
      <c r="D11741" t="s">
        <v>967</v>
      </c>
      <c r="E11741">
        <v>177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25">
      <c r="A11742" s="42">
        <v>46269</v>
      </c>
      <c r="B11742">
        <v>9</v>
      </c>
      <c r="C11742" t="s">
        <v>986</v>
      </c>
      <c r="D11742" t="s">
        <v>959</v>
      </c>
      <c r="E11742">
        <v>47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25">
      <c r="A11743" s="42">
        <v>46276</v>
      </c>
      <c r="B11743">
        <v>8</v>
      </c>
      <c r="C11743" t="s">
        <v>968</v>
      </c>
      <c r="D11743" t="s">
        <v>982</v>
      </c>
      <c r="E11743">
        <v>35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25">
      <c r="A11744" s="42">
        <v>46275</v>
      </c>
      <c r="B11744">
        <v>9</v>
      </c>
      <c r="C11744" t="s">
        <v>964</v>
      </c>
      <c r="D11744" t="s">
        <v>640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</row>
    <row r="11745" spans="1:10" x14ac:dyDescent="0.25">
      <c r="A11745" s="42">
        <v>46275</v>
      </c>
      <c r="B11745">
        <v>12</v>
      </c>
      <c r="C11745" t="s">
        <v>1098</v>
      </c>
      <c r="D11745" t="s">
        <v>977</v>
      </c>
      <c r="E11745">
        <v>34</v>
      </c>
      <c r="F11745">
        <v>0</v>
      </c>
      <c r="G11745">
        <v>0</v>
      </c>
      <c r="H11745">
        <v>0</v>
      </c>
      <c r="I11745">
        <v>0</v>
      </c>
      <c r="J11745">
        <v>0</v>
      </c>
    </row>
    <row r="11746" spans="1:10" x14ac:dyDescent="0.25">
      <c r="A11746" s="42">
        <v>46269</v>
      </c>
      <c r="B11746">
        <v>14</v>
      </c>
      <c r="C11746" t="s">
        <v>966</v>
      </c>
      <c r="D11746" t="s">
        <v>970</v>
      </c>
      <c r="E11746">
        <v>19</v>
      </c>
      <c r="F11746">
        <v>0</v>
      </c>
      <c r="G11746">
        <v>0</v>
      </c>
      <c r="H11746">
        <v>0</v>
      </c>
      <c r="I11746">
        <v>0</v>
      </c>
      <c r="J11746">
        <v>0</v>
      </c>
    </row>
    <row r="11747" spans="1:10" x14ac:dyDescent="0.25">
      <c r="A11747" s="42">
        <v>46273</v>
      </c>
      <c r="B11747">
        <v>9</v>
      </c>
      <c r="C11747" t="s">
        <v>1015</v>
      </c>
      <c r="D11747" t="s">
        <v>981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25">
      <c r="A11748" s="42">
        <v>46276</v>
      </c>
      <c r="B11748">
        <v>12</v>
      </c>
      <c r="C11748" t="s">
        <v>962</v>
      </c>
      <c r="D11748" t="s">
        <v>977</v>
      </c>
      <c r="E11748">
        <v>18</v>
      </c>
      <c r="F11748">
        <v>0</v>
      </c>
      <c r="G11748">
        <v>0</v>
      </c>
      <c r="H11748">
        <v>0</v>
      </c>
      <c r="I11748">
        <v>0</v>
      </c>
      <c r="J11748">
        <v>0</v>
      </c>
    </row>
    <row r="11749" spans="1:10" x14ac:dyDescent="0.25">
      <c r="A11749" s="42">
        <v>46274</v>
      </c>
      <c r="B11749">
        <v>8</v>
      </c>
      <c r="C11749" t="s">
        <v>998</v>
      </c>
      <c r="D11749" t="s">
        <v>969</v>
      </c>
      <c r="E11749">
        <v>1</v>
      </c>
      <c r="F11749">
        <v>1</v>
      </c>
      <c r="G11749">
        <v>0</v>
      </c>
      <c r="H11749">
        <v>0</v>
      </c>
      <c r="I11749">
        <v>0</v>
      </c>
      <c r="J11749">
        <v>0</v>
      </c>
    </row>
    <row r="11750" spans="1:10" x14ac:dyDescent="0.25">
      <c r="A11750" s="42">
        <v>46267</v>
      </c>
      <c r="B11750">
        <v>11</v>
      </c>
      <c r="C11750" t="s">
        <v>999</v>
      </c>
      <c r="D11750" t="s">
        <v>959</v>
      </c>
      <c r="E11750">
        <v>24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25">
      <c r="A11751" s="42">
        <v>46269</v>
      </c>
      <c r="B11751">
        <v>9</v>
      </c>
      <c r="C11751" t="s">
        <v>962</v>
      </c>
      <c r="D11751" t="s">
        <v>977</v>
      </c>
      <c r="E11751">
        <v>1</v>
      </c>
      <c r="F11751">
        <v>0</v>
      </c>
      <c r="G11751">
        <v>0</v>
      </c>
      <c r="H11751">
        <v>0</v>
      </c>
      <c r="I11751">
        <v>0</v>
      </c>
      <c r="J11751">
        <v>0</v>
      </c>
    </row>
    <row r="11752" spans="1:10" x14ac:dyDescent="0.25">
      <c r="A11752" s="42">
        <v>46274</v>
      </c>
      <c r="B11752">
        <v>15</v>
      </c>
      <c r="C11752" t="s">
        <v>968</v>
      </c>
      <c r="D11752" t="s">
        <v>967</v>
      </c>
      <c r="E11752">
        <v>187</v>
      </c>
      <c r="F11752">
        <v>0</v>
      </c>
      <c r="G11752">
        <v>0</v>
      </c>
      <c r="H11752">
        <v>0</v>
      </c>
      <c r="I11752">
        <v>0</v>
      </c>
      <c r="J11752">
        <v>0</v>
      </c>
    </row>
    <row r="11753" spans="1:10" x14ac:dyDescent="0.25">
      <c r="A11753" s="42">
        <v>46275</v>
      </c>
      <c r="B11753">
        <v>8</v>
      </c>
      <c r="C11753" t="s">
        <v>998</v>
      </c>
      <c r="D11753" t="s">
        <v>973</v>
      </c>
      <c r="E11753">
        <v>2</v>
      </c>
      <c r="F11753">
        <v>0</v>
      </c>
      <c r="G11753">
        <v>0</v>
      </c>
      <c r="H11753">
        <v>0</v>
      </c>
      <c r="I11753">
        <v>0</v>
      </c>
      <c r="J11753">
        <v>0</v>
      </c>
    </row>
    <row r="11754" spans="1:10" x14ac:dyDescent="0.25">
      <c r="A11754" s="42">
        <v>46274</v>
      </c>
      <c r="B11754">
        <v>11</v>
      </c>
      <c r="C11754" t="s">
        <v>998</v>
      </c>
      <c r="D11754" t="s">
        <v>974</v>
      </c>
      <c r="E11754">
        <v>1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25">
      <c r="A11755" s="42">
        <v>46275</v>
      </c>
      <c r="B11755">
        <v>15</v>
      </c>
      <c r="C11755" t="s">
        <v>972</v>
      </c>
      <c r="D11755" t="s">
        <v>3</v>
      </c>
      <c r="E11755">
        <v>3</v>
      </c>
      <c r="F11755">
        <v>3</v>
      </c>
      <c r="G11755">
        <v>1</v>
      </c>
      <c r="H11755">
        <v>2</v>
      </c>
      <c r="I11755">
        <v>0</v>
      </c>
      <c r="J11755">
        <v>0</v>
      </c>
    </row>
    <row r="11756" spans="1:10" x14ac:dyDescent="0.25">
      <c r="A11756" s="42">
        <v>46273</v>
      </c>
      <c r="B11756">
        <v>15</v>
      </c>
      <c r="C11756" t="s">
        <v>962</v>
      </c>
      <c r="D11756" t="s">
        <v>973</v>
      </c>
      <c r="E11756">
        <v>245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25">
      <c r="A11757" s="42">
        <v>46268</v>
      </c>
      <c r="B11757">
        <v>9</v>
      </c>
      <c r="C11757" t="s">
        <v>998</v>
      </c>
      <c r="D11757" t="s">
        <v>973</v>
      </c>
      <c r="E11757">
        <v>9</v>
      </c>
      <c r="F11757">
        <v>0</v>
      </c>
      <c r="G11757">
        <v>0</v>
      </c>
      <c r="H11757">
        <v>0</v>
      </c>
      <c r="I11757">
        <v>0</v>
      </c>
      <c r="J11757">
        <v>0</v>
      </c>
    </row>
    <row r="11758" spans="1:10" x14ac:dyDescent="0.25">
      <c r="A11758" s="42">
        <v>46275</v>
      </c>
      <c r="B11758">
        <v>13</v>
      </c>
      <c r="C11758" t="s">
        <v>964</v>
      </c>
      <c r="D11758" t="s">
        <v>965</v>
      </c>
      <c r="E11758">
        <v>1</v>
      </c>
      <c r="F11758">
        <v>0</v>
      </c>
      <c r="G11758">
        <v>0</v>
      </c>
      <c r="H11758">
        <v>0</v>
      </c>
      <c r="I11758">
        <v>0</v>
      </c>
      <c r="J11758">
        <v>0</v>
      </c>
    </row>
    <row r="11759" spans="1:10" x14ac:dyDescent="0.25">
      <c r="A11759" s="42">
        <v>46269</v>
      </c>
      <c r="B11759">
        <v>15</v>
      </c>
      <c r="C11759" t="s">
        <v>962</v>
      </c>
      <c r="D11759" t="s">
        <v>967</v>
      </c>
      <c r="E11759">
        <v>133</v>
      </c>
      <c r="F11759">
        <v>0</v>
      </c>
      <c r="G11759">
        <v>0</v>
      </c>
      <c r="H11759">
        <v>0</v>
      </c>
      <c r="I11759">
        <v>0</v>
      </c>
      <c r="J11759">
        <v>0</v>
      </c>
    </row>
    <row r="11760" spans="1:10" x14ac:dyDescent="0.25">
      <c r="A11760" s="42">
        <v>46269</v>
      </c>
      <c r="B11760">
        <v>11</v>
      </c>
      <c r="C11760" t="s">
        <v>998</v>
      </c>
      <c r="D11760" t="s">
        <v>970</v>
      </c>
      <c r="E11760">
        <v>35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25">
      <c r="A11761" s="42">
        <v>46275</v>
      </c>
      <c r="B11761">
        <v>15</v>
      </c>
      <c r="C11761" t="s">
        <v>964</v>
      </c>
      <c r="D11761" t="s">
        <v>959</v>
      </c>
      <c r="E11761">
        <v>142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25">
      <c r="A11762" s="42">
        <v>46269</v>
      </c>
      <c r="B11762">
        <v>12</v>
      </c>
      <c r="C11762" t="s">
        <v>972</v>
      </c>
      <c r="D11762" t="s">
        <v>980</v>
      </c>
      <c r="E11762">
        <v>1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25">
      <c r="A11763" s="42">
        <v>46275</v>
      </c>
      <c r="B11763">
        <v>8</v>
      </c>
      <c r="C11763" t="s">
        <v>972</v>
      </c>
      <c r="D11763" t="s">
        <v>973</v>
      </c>
      <c r="E11763">
        <v>18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25">
      <c r="A11764" s="42">
        <v>46274</v>
      </c>
      <c r="B11764">
        <v>11</v>
      </c>
      <c r="C11764" t="s">
        <v>1098</v>
      </c>
      <c r="D11764" t="s">
        <v>980</v>
      </c>
      <c r="E11764">
        <v>9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25">
      <c r="A11765" s="42">
        <v>46267</v>
      </c>
      <c r="B11765">
        <v>11</v>
      </c>
      <c r="C11765" t="s">
        <v>998</v>
      </c>
      <c r="D11765" t="s">
        <v>982</v>
      </c>
      <c r="E11765">
        <v>22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25">
      <c r="A11766" s="42">
        <v>46267</v>
      </c>
      <c r="B11766">
        <v>12</v>
      </c>
      <c r="C11766" t="s">
        <v>986</v>
      </c>
      <c r="D11766" t="s">
        <v>982</v>
      </c>
      <c r="E11766">
        <v>146</v>
      </c>
      <c r="F11766">
        <v>0</v>
      </c>
      <c r="G11766">
        <v>0</v>
      </c>
      <c r="H11766">
        <v>0</v>
      </c>
      <c r="I11766">
        <v>0</v>
      </c>
      <c r="J11766">
        <v>0</v>
      </c>
    </row>
    <row r="11767" spans="1:10" x14ac:dyDescent="0.25">
      <c r="A11767" s="42">
        <v>46273</v>
      </c>
      <c r="B11767">
        <v>16</v>
      </c>
      <c r="C11767" t="s">
        <v>958</v>
      </c>
      <c r="D11767" t="s">
        <v>971</v>
      </c>
      <c r="E11767">
        <v>24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25">
      <c r="A11768" s="42">
        <v>46273</v>
      </c>
      <c r="B11768">
        <v>16</v>
      </c>
      <c r="C11768" t="s">
        <v>964</v>
      </c>
      <c r="D11768" t="s">
        <v>969</v>
      </c>
      <c r="E11768">
        <v>1</v>
      </c>
      <c r="F11768">
        <v>1</v>
      </c>
      <c r="G11768">
        <v>0</v>
      </c>
      <c r="H11768">
        <v>0</v>
      </c>
      <c r="I11768">
        <v>0</v>
      </c>
      <c r="J11768">
        <v>0</v>
      </c>
    </row>
    <row r="11769" spans="1:10" x14ac:dyDescent="0.25">
      <c r="A11769" s="42">
        <v>46269</v>
      </c>
      <c r="B11769">
        <v>15</v>
      </c>
      <c r="C11769" t="s">
        <v>978</v>
      </c>
      <c r="D11769" t="s">
        <v>640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</row>
    <row r="11770" spans="1:10" x14ac:dyDescent="0.25">
      <c r="A11770" s="42">
        <v>46269</v>
      </c>
      <c r="B11770">
        <v>9</v>
      </c>
      <c r="C11770" t="s">
        <v>978</v>
      </c>
      <c r="D11770" t="s">
        <v>967</v>
      </c>
      <c r="E11770">
        <v>59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25">
      <c r="A11771" s="42">
        <v>46269</v>
      </c>
      <c r="B11771">
        <v>13</v>
      </c>
      <c r="C11771" t="s">
        <v>978</v>
      </c>
      <c r="D11771" t="s">
        <v>970</v>
      </c>
      <c r="E11771">
        <v>5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 x14ac:dyDescent="0.25">
      <c r="A11772" s="42">
        <v>46275</v>
      </c>
      <c r="B11772">
        <v>11</v>
      </c>
      <c r="C11772" t="s">
        <v>998</v>
      </c>
      <c r="D11772" t="s">
        <v>3</v>
      </c>
      <c r="E11772">
        <v>14</v>
      </c>
      <c r="F11772">
        <v>14</v>
      </c>
      <c r="G11772">
        <v>13</v>
      </c>
      <c r="H11772">
        <v>0</v>
      </c>
      <c r="I11772">
        <v>0</v>
      </c>
      <c r="J11772">
        <v>0</v>
      </c>
    </row>
    <row r="11773" spans="1:10" x14ac:dyDescent="0.25">
      <c r="A11773" s="42">
        <v>46273</v>
      </c>
      <c r="B11773">
        <v>9</v>
      </c>
      <c r="C11773" t="s">
        <v>998</v>
      </c>
      <c r="D11773" t="s">
        <v>971</v>
      </c>
      <c r="E11773">
        <v>6</v>
      </c>
      <c r="F11773">
        <v>0</v>
      </c>
      <c r="G11773">
        <v>0</v>
      </c>
      <c r="H11773">
        <v>0</v>
      </c>
      <c r="I11773">
        <v>0</v>
      </c>
      <c r="J11773">
        <v>0</v>
      </c>
    </row>
    <row r="11774" spans="1:10" x14ac:dyDescent="0.25">
      <c r="A11774" s="42">
        <v>46267</v>
      </c>
      <c r="B11774">
        <v>12</v>
      </c>
      <c r="C11774" t="s">
        <v>978</v>
      </c>
      <c r="D11774" t="s">
        <v>982</v>
      </c>
      <c r="E11774">
        <v>386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25">
      <c r="A11775" s="42">
        <v>46276</v>
      </c>
      <c r="B11775">
        <v>11</v>
      </c>
      <c r="C11775" t="s">
        <v>1528</v>
      </c>
      <c r="D11775" t="s">
        <v>961</v>
      </c>
      <c r="E11775">
        <v>1</v>
      </c>
      <c r="F11775">
        <v>0</v>
      </c>
      <c r="G11775">
        <v>0</v>
      </c>
      <c r="H11775">
        <v>0</v>
      </c>
      <c r="I11775">
        <v>0</v>
      </c>
      <c r="J11775">
        <v>0</v>
      </c>
    </row>
    <row r="11776" spans="1:10" x14ac:dyDescent="0.25">
      <c r="A11776" s="42">
        <v>46274</v>
      </c>
      <c r="B11776">
        <v>15</v>
      </c>
      <c r="C11776" t="s">
        <v>968</v>
      </c>
      <c r="D11776" t="s">
        <v>959</v>
      </c>
      <c r="E11776">
        <v>52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25">
      <c r="A11777" s="42">
        <v>46274</v>
      </c>
      <c r="B11777">
        <v>16</v>
      </c>
      <c r="C11777" t="s">
        <v>1000</v>
      </c>
      <c r="D11777" t="s">
        <v>640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</row>
    <row r="11778" spans="1:10" x14ac:dyDescent="0.25">
      <c r="A11778" s="42">
        <v>46267</v>
      </c>
      <c r="B11778">
        <v>16</v>
      </c>
      <c r="C11778" t="s">
        <v>972</v>
      </c>
      <c r="D11778" t="s">
        <v>3</v>
      </c>
      <c r="E11778">
        <v>10</v>
      </c>
      <c r="F11778">
        <v>10</v>
      </c>
      <c r="G11778">
        <v>6</v>
      </c>
      <c r="H11778">
        <v>4</v>
      </c>
      <c r="I11778">
        <v>0</v>
      </c>
      <c r="J11778">
        <v>0</v>
      </c>
    </row>
    <row r="11779" spans="1:10" x14ac:dyDescent="0.25">
      <c r="A11779" s="42">
        <v>46276</v>
      </c>
      <c r="B11779">
        <v>8</v>
      </c>
      <c r="C11779" t="s">
        <v>998</v>
      </c>
      <c r="D11779" t="s">
        <v>981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25">
      <c r="A11780" s="42">
        <v>46275</v>
      </c>
      <c r="B11780">
        <v>13</v>
      </c>
      <c r="C11780" t="s">
        <v>962</v>
      </c>
      <c r="D11780" t="s">
        <v>970</v>
      </c>
      <c r="E11780">
        <v>5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5">
      <c r="A11781" s="42">
        <v>46273</v>
      </c>
      <c r="B11781">
        <v>14</v>
      </c>
      <c r="C11781" t="s">
        <v>960</v>
      </c>
      <c r="D11781" t="s">
        <v>967</v>
      </c>
      <c r="E11781">
        <v>85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5">
      <c r="A11782" s="42">
        <v>46269</v>
      </c>
      <c r="B11782">
        <v>16</v>
      </c>
      <c r="C11782" t="s">
        <v>1098</v>
      </c>
      <c r="D11782" t="s">
        <v>980</v>
      </c>
      <c r="E11782">
        <v>1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5">
      <c r="A11783" s="42">
        <v>46273</v>
      </c>
      <c r="B11783">
        <v>17</v>
      </c>
      <c r="C11783" t="s">
        <v>962</v>
      </c>
      <c r="D11783" t="s">
        <v>965</v>
      </c>
      <c r="E11783">
        <v>1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5">
      <c r="A11784" s="42">
        <v>46266</v>
      </c>
      <c r="B11784">
        <v>9</v>
      </c>
      <c r="C11784" t="s">
        <v>1000</v>
      </c>
      <c r="D11784" t="s">
        <v>959</v>
      </c>
      <c r="E11784">
        <v>1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5">
      <c r="A11785" s="42">
        <v>46269</v>
      </c>
      <c r="B11785">
        <v>8</v>
      </c>
      <c r="C11785" t="s">
        <v>978</v>
      </c>
      <c r="D11785" t="s">
        <v>969</v>
      </c>
      <c r="E11785">
        <v>1</v>
      </c>
      <c r="F11785">
        <v>1</v>
      </c>
      <c r="G11785">
        <v>0</v>
      </c>
      <c r="H11785">
        <v>0</v>
      </c>
      <c r="I11785">
        <v>0</v>
      </c>
      <c r="J11785">
        <v>0</v>
      </c>
    </row>
    <row r="11786" spans="1:10" x14ac:dyDescent="0.25">
      <c r="A11786" s="42">
        <v>46275</v>
      </c>
      <c r="B11786">
        <v>10</v>
      </c>
      <c r="C11786" t="s">
        <v>1098</v>
      </c>
      <c r="D11786" t="s">
        <v>963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5">
      <c r="A11787" s="42">
        <v>46276</v>
      </c>
      <c r="B11787">
        <v>10</v>
      </c>
      <c r="C11787" t="s">
        <v>962</v>
      </c>
      <c r="D11787" t="s">
        <v>3</v>
      </c>
      <c r="E11787">
        <v>49</v>
      </c>
      <c r="F11787">
        <v>49</v>
      </c>
      <c r="G11787">
        <v>43</v>
      </c>
      <c r="H11787">
        <v>4</v>
      </c>
      <c r="I11787">
        <v>0</v>
      </c>
      <c r="J11787">
        <v>0</v>
      </c>
    </row>
    <row r="11788" spans="1:10" x14ac:dyDescent="0.25">
      <c r="A11788" s="42">
        <v>46269</v>
      </c>
      <c r="B11788">
        <v>9</v>
      </c>
      <c r="C11788" t="s">
        <v>962</v>
      </c>
      <c r="D11788" t="s">
        <v>3</v>
      </c>
      <c r="E11788">
        <v>27</v>
      </c>
      <c r="F11788">
        <v>27</v>
      </c>
      <c r="G11788">
        <v>24</v>
      </c>
      <c r="H11788">
        <v>2</v>
      </c>
      <c r="I11788">
        <v>1</v>
      </c>
      <c r="J11788">
        <v>0</v>
      </c>
    </row>
    <row r="11789" spans="1:10" x14ac:dyDescent="0.25">
      <c r="A11789" s="42">
        <v>46276</v>
      </c>
      <c r="B11789">
        <v>9</v>
      </c>
      <c r="C11789" t="s">
        <v>962</v>
      </c>
      <c r="D11789" t="s">
        <v>967</v>
      </c>
      <c r="E11789">
        <v>184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5">
      <c r="A11790" s="42">
        <v>46276</v>
      </c>
      <c r="B11790">
        <v>14</v>
      </c>
      <c r="C11790" t="s">
        <v>1015</v>
      </c>
      <c r="D11790" t="s">
        <v>959</v>
      </c>
      <c r="E11790">
        <v>161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5">
      <c r="A11791" s="42">
        <v>46268</v>
      </c>
      <c r="B11791">
        <v>8</v>
      </c>
      <c r="C11791" t="s">
        <v>978</v>
      </c>
      <c r="D11791" t="s">
        <v>982</v>
      </c>
      <c r="E11791">
        <v>155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5">
      <c r="A11792" s="42">
        <v>46273</v>
      </c>
      <c r="B11792">
        <v>14</v>
      </c>
      <c r="C11792" t="s">
        <v>998</v>
      </c>
      <c r="D11792" t="s">
        <v>963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5">
      <c r="A11793" s="42">
        <v>46266</v>
      </c>
      <c r="B11793">
        <v>8</v>
      </c>
      <c r="C11793" t="s">
        <v>978</v>
      </c>
      <c r="D11793" t="s">
        <v>640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5">
      <c r="A11794" s="42">
        <v>46266</v>
      </c>
      <c r="B11794">
        <v>12</v>
      </c>
      <c r="C11794" t="s">
        <v>1085</v>
      </c>
      <c r="D11794" t="s">
        <v>965</v>
      </c>
      <c r="E11794">
        <v>13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5">
      <c r="A11795" s="42">
        <v>46269</v>
      </c>
      <c r="B11795">
        <v>11</v>
      </c>
      <c r="C11795" t="s">
        <v>986</v>
      </c>
      <c r="D11795" t="s">
        <v>977</v>
      </c>
      <c r="E11795">
        <v>10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5">
      <c r="A11796" s="42">
        <v>46268</v>
      </c>
      <c r="B11796">
        <v>13</v>
      </c>
      <c r="C11796" t="s">
        <v>964</v>
      </c>
      <c r="D11796" t="s">
        <v>980</v>
      </c>
      <c r="E11796">
        <v>1</v>
      </c>
      <c r="F11796">
        <v>0</v>
      </c>
      <c r="G11796">
        <v>0</v>
      </c>
      <c r="H11796">
        <v>0</v>
      </c>
      <c r="I11796">
        <v>0</v>
      </c>
      <c r="J11796">
        <v>0</v>
      </c>
    </row>
    <row r="11797" spans="1:10" x14ac:dyDescent="0.25">
      <c r="A11797" s="42">
        <v>46267</v>
      </c>
      <c r="B11797">
        <v>13</v>
      </c>
      <c r="C11797" t="s">
        <v>1098</v>
      </c>
      <c r="D11797" t="s">
        <v>976</v>
      </c>
      <c r="E11797">
        <v>67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25">
      <c r="A11798" s="42">
        <v>46268</v>
      </c>
      <c r="B11798">
        <v>13</v>
      </c>
      <c r="C11798" t="s">
        <v>972</v>
      </c>
      <c r="D11798" t="s">
        <v>976</v>
      </c>
      <c r="E11798">
        <v>5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25">
      <c r="A11799" s="42">
        <v>46269</v>
      </c>
      <c r="B11799">
        <v>9</v>
      </c>
      <c r="C11799" t="s">
        <v>1000</v>
      </c>
      <c r="D11799" t="s">
        <v>963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</row>
    <row r="11800" spans="1:10" x14ac:dyDescent="0.25">
      <c r="A11800" s="42">
        <v>46276</v>
      </c>
      <c r="B11800">
        <v>9</v>
      </c>
      <c r="C11800" t="s">
        <v>1528</v>
      </c>
      <c r="D11800" t="s">
        <v>963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25">
      <c r="A11801" s="42">
        <v>46275</v>
      </c>
      <c r="B11801">
        <v>10</v>
      </c>
      <c r="C11801" t="s">
        <v>958</v>
      </c>
      <c r="D11801" t="s">
        <v>971</v>
      </c>
      <c r="E11801">
        <v>7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25">
      <c r="A11802" s="42">
        <v>46275</v>
      </c>
      <c r="B11802">
        <v>14</v>
      </c>
      <c r="C11802" t="s">
        <v>1098</v>
      </c>
      <c r="D11802" t="s">
        <v>975</v>
      </c>
      <c r="E11802">
        <v>3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25">
      <c r="A11803" s="42">
        <v>46276</v>
      </c>
      <c r="B11803">
        <v>14</v>
      </c>
      <c r="C11803" t="s">
        <v>998</v>
      </c>
      <c r="D11803" t="s">
        <v>973</v>
      </c>
      <c r="E11803">
        <v>1</v>
      </c>
      <c r="F11803">
        <v>0</v>
      </c>
      <c r="G11803">
        <v>0</v>
      </c>
      <c r="H11803">
        <v>0</v>
      </c>
      <c r="I11803">
        <v>0</v>
      </c>
      <c r="J11803">
        <v>0</v>
      </c>
    </row>
    <row r="11804" spans="1:10" x14ac:dyDescent="0.25">
      <c r="A11804" s="42">
        <v>46275</v>
      </c>
      <c r="B11804">
        <v>15</v>
      </c>
      <c r="C11804" t="s">
        <v>958</v>
      </c>
      <c r="D11804" t="s">
        <v>961</v>
      </c>
      <c r="E11804">
        <v>4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25">
      <c r="A11805" s="42">
        <v>46267</v>
      </c>
      <c r="B11805">
        <v>8</v>
      </c>
      <c r="C11805" t="s">
        <v>964</v>
      </c>
      <c r="D11805" t="s">
        <v>959</v>
      </c>
      <c r="E11805">
        <v>30</v>
      </c>
      <c r="F11805">
        <v>0</v>
      </c>
      <c r="G11805">
        <v>0</v>
      </c>
      <c r="H11805">
        <v>0</v>
      </c>
      <c r="I11805">
        <v>0</v>
      </c>
      <c r="J11805">
        <v>0</v>
      </c>
    </row>
    <row r="11806" spans="1:10" x14ac:dyDescent="0.25">
      <c r="A11806" s="42">
        <v>46273</v>
      </c>
      <c r="B11806">
        <v>12</v>
      </c>
      <c r="C11806" t="s">
        <v>966</v>
      </c>
      <c r="D11806" t="s">
        <v>959</v>
      </c>
      <c r="E11806">
        <v>92</v>
      </c>
      <c r="F11806">
        <v>0</v>
      </c>
      <c r="G11806">
        <v>0</v>
      </c>
      <c r="H11806">
        <v>0</v>
      </c>
      <c r="I11806">
        <v>0</v>
      </c>
      <c r="J11806">
        <v>0</v>
      </c>
    </row>
    <row r="11807" spans="1:10" x14ac:dyDescent="0.25">
      <c r="A11807" s="42">
        <v>46267</v>
      </c>
      <c r="B11807">
        <v>10</v>
      </c>
      <c r="C11807" t="s">
        <v>958</v>
      </c>
      <c r="D11807" t="s">
        <v>976</v>
      </c>
      <c r="E11807">
        <v>372</v>
      </c>
      <c r="F11807">
        <v>0</v>
      </c>
      <c r="G11807">
        <v>0</v>
      </c>
      <c r="H11807">
        <v>0</v>
      </c>
      <c r="I11807">
        <v>0</v>
      </c>
      <c r="J11807">
        <v>0</v>
      </c>
    </row>
    <row r="11808" spans="1:10" x14ac:dyDescent="0.25">
      <c r="A11808" s="42">
        <v>46266</v>
      </c>
      <c r="B11808">
        <v>16</v>
      </c>
      <c r="C11808" t="s">
        <v>998</v>
      </c>
      <c r="D11808" t="s">
        <v>965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25">
      <c r="A11809" s="42">
        <v>46267</v>
      </c>
      <c r="B11809">
        <v>8</v>
      </c>
      <c r="C11809" t="s">
        <v>1098</v>
      </c>
      <c r="D11809" t="s">
        <v>640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25">
      <c r="A11810" s="42">
        <v>46269</v>
      </c>
      <c r="B11810">
        <v>11</v>
      </c>
      <c r="C11810" t="s">
        <v>972</v>
      </c>
      <c r="D11810" t="s">
        <v>971</v>
      </c>
      <c r="E11810">
        <v>3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25">
      <c r="A11811" s="42">
        <v>46275</v>
      </c>
      <c r="B11811">
        <v>15</v>
      </c>
      <c r="C11811" t="s">
        <v>966</v>
      </c>
      <c r="D11811" t="s">
        <v>974</v>
      </c>
      <c r="E11811">
        <v>1</v>
      </c>
      <c r="F11811">
        <v>0</v>
      </c>
      <c r="G11811">
        <v>0</v>
      </c>
      <c r="H11811">
        <v>0</v>
      </c>
      <c r="I11811">
        <v>0</v>
      </c>
      <c r="J11811">
        <v>0</v>
      </c>
    </row>
    <row r="11812" spans="1:10" x14ac:dyDescent="0.25">
      <c r="A11812" s="42">
        <v>46273</v>
      </c>
      <c r="B11812">
        <v>9</v>
      </c>
      <c r="C11812" t="s">
        <v>964</v>
      </c>
      <c r="D11812" t="s">
        <v>959</v>
      </c>
      <c r="E11812">
        <v>160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25">
      <c r="A11813" s="42">
        <v>46275</v>
      </c>
      <c r="B11813">
        <v>15</v>
      </c>
      <c r="C11813" t="s">
        <v>1015</v>
      </c>
      <c r="D11813" t="s">
        <v>982</v>
      </c>
      <c r="E11813">
        <v>103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25">
      <c r="A11814" s="42">
        <v>46274</v>
      </c>
      <c r="B11814">
        <v>11</v>
      </c>
      <c r="C11814" t="s">
        <v>966</v>
      </c>
      <c r="D11814" t="s">
        <v>969</v>
      </c>
      <c r="E11814">
        <v>3</v>
      </c>
      <c r="F11814">
        <v>3</v>
      </c>
      <c r="G11814">
        <v>0</v>
      </c>
      <c r="H11814">
        <v>0</v>
      </c>
      <c r="I11814">
        <v>0</v>
      </c>
      <c r="J11814">
        <v>0</v>
      </c>
    </row>
    <row r="11815" spans="1:10" x14ac:dyDescent="0.25">
      <c r="A11815" s="42">
        <v>46269</v>
      </c>
      <c r="B11815">
        <v>14</v>
      </c>
      <c r="C11815" t="s">
        <v>962</v>
      </c>
      <c r="D11815" t="s">
        <v>970</v>
      </c>
      <c r="E11815">
        <v>5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25">
      <c r="A11816" s="42">
        <v>46273</v>
      </c>
      <c r="B11816">
        <v>13</v>
      </c>
      <c r="C11816" t="s">
        <v>978</v>
      </c>
      <c r="D11816" t="s">
        <v>965</v>
      </c>
      <c r="E11816">
        <v>24</v>
      </c>
      <c r="F11816">
        <v>0</v>
      </c>
      <c r="G11816">
        <v>0</v>
      </c>
      <c r="H11816">
        <v>0</v>
      </c>
      <c r="I11816">
        <v>0</v>
      </c>
      <c r="J11816">
        <v>0</v>
      </c>
    </row>
    <row r="11817" spans="1:10" x14ac:dyDescent="0.25">
      <c r="A11817" s="42">
        <v>46273</v>
      </c>
      <c r="B11817">
        <v>10</v>
      </c>
      <c r="C11817" t="s">
        <v>960</v>
      </c>
      <c r="D11817" t="s">
        <v>3</v>
      </c>
      <c r="E11817">
        <v>24</v>
      </c>
      <c r="F11817">
        <v>24</v>
      </c>
      <c r="G11817">
        <v>18</v>
      </c>
      <c r="H11817">
        <v>2</v>
      </c>
      <c r="I11817">
        <v>0</v>
      </c>
      <c r="J11817">
        <v>0</v>
      </c>
    </row>
    <row r="11818" spans="1:10" x14ac:dyDescent="0.25">
      <c r="A11818" s="42">
        <v>46276</v>
      </c>
      <c r="B11818">
        <v>14</v>
      </c>
      <c r="C11818" t="s">
        <v>978</v>
      </c>
      <c r="D11818" t="s">
        <v>967</v>
      </c>
      <c r="E11818">
        <v>526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25">
      <c r="A11819" s="42">
        <v>46268</v>
      </c>
      <c r="B11819">
        <v>8</v>
      </c>
      <c r="C11819" t="s">
        <v>1000</v>
      </c>
      <c r="D11819" t="s">
        <v>973</v>
      </c>
      <c r="E11819">
        <v>1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25">
      <c r="A11820" s="42">
        <v>46276</v>
      </c>
      <c r="B11820">
        <v>13</v>
      </c>
      <c r="C11820" t="s">
        <v>960</v>
      </c>
      <c r="D11820" t="s">
        <v>976</v>
      </c>
      <c r="E11820">
        <v>22</v>
      </c>
      <c r="F11820">
        <v>0</v>
      </c>
      <c r="G11820">
        <v>0</v>
      </c>
      <c r="H11820">
        <v>0</v>
      </c>
      <c r="I11820">
        <v>0</v>
      </c>
      <c r="J11820">
        <v>0</v>
      </c>
    </row>
    <row r="11821" spans="1:10" x14ac:dyDescent="0.25">
      <c r="A11821" s="42">
        <v>46273</v>
      </c>
      <c r="B11821">
        <v>16</v>
      </c>
      <c r="C11821" t="s">
        <v>966</v>
      </c>
      <c r="D11821" t="s">
        <v>970</v>
      </c>
      <c r="E11821">
        <v>15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25">
      <c r="A11822" s="42">
        <v>46269</v>
      </c>
      <c r="B11822">
        <v>8</v>
      </c>
      <c r="C11822" t="s">
        <v>978</v>
      </c>
      <c r="D11822" t="s">
        <v>982</v>
      </c>
      <c r="E11822">
        <v>99</v>
      </c>
      <c r="F11822">
        <v>0</v>
      </c>
      <c r="G11822">
        <v>0</v>
      </c>
      <c r="H11822">
        <v>0</v>
      </c>
      <c r="I11822">
        <v>0</v>
      </c>
      <c r="J11822">
        <v>0</v>
      </c>
    </row>
    <row r="11823" spans="1:10" x14ac:dyDescent="0.25">
      <c r="A11823" s="42">
        <v>46275</v>
      </c>
      <c r="B11823">
        <v>15</v>
      </c>
      <c r="C11823" t="s">
        <v>960</v>
      </c>
      <c r="D11823" t="s">
        <v>961</v>
      </c>
      <c r="E11823">
        <v>1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25">
      <c r="A11824" s="42">
        <v>46273</v>
      </c>
      <c r="B11824">
        <v>16</v>
      </c>
      <c r="C11824" t="s">
        <v>978</v>
      </c>
      <c r="D11824" t="s">
        <v>985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25">
      <c r="A11825" s="42">
        <v>46267</v>
      </c>
      <c r="B11825">
        <v>9</v>
      </c>
      <c r="C11825" t="s">
        <v>958</v>
      </c>
      <c r="D11825" t="s">
        <v>973</v>
      </c>
      <c r="E11825">
        <v>247</v>
      </c>
      <c r="F11825">
        <v>0</v>
      </c>
      <c r="G11825">
        <v>0</v>
      </c>
      <c r="H11825">
        <v>0</v>
      </c>
      <c r="I11825">
        <v>0</v>
      </c>
      <c r="J11825">
        <v>0</v>
      </c>
    </row>
    <row r="11826" spans="1:10" x14ac:dyDescent="0.25">
      <c r="A11826" s="42">
        <v>46269</v>
      </c>
      <c r="B11826">
        <v>11</v>
      </c>
      <c r="C11826" t="s">
        <v>966</v>
      </c>
      <c r="D11826" t="s">
        <v>963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25">
      <c r="A11827" s="42">
        <v>46276</v>
      </c>
      <c r="B11827">
        <v>16</v>
      </c>
      <c r="C11827" t="s">
        <v>978</v>
      </c>
      <c r="D11827" t="s">
        <v>971</v>
      </c>
      <c r="E11827">
        <v>49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25">
      <c r="A11828" s="42">
        <v>46276</v>
      </c>
      <c r="B11828">
        <v>12</v>
      </c>
      <c r="C11828" t="s">
        <v>958</v>
      </c>
      <c r="D11828" t="s">
        <v>967</v>
      </c>
      <c r="E11828">
        <v>464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25">
      <c r="A11829" s="42">
        <v>46269</v>
      </c>
      <c r="B11829">
        <v>14</v>
      </c>
      <c r="C11829" t="s">
        <v>966</v>
      </c>
      <c r="D11829" t="s">
        <v>971</v>
      </c>
      <c r="E11829">
        <v>18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25">
      <c r="A11830" s="42">
        <v>46275</v>
      </c>
      <c r="B11830">
        <v>16</v>
      </c>
      <c r="C11830" t="s">
        <v>968</v>
      </c>
      <c r="D11830" t="s">
        <v>971</v>
      </c>
      <c r="E11830">
        <v>10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25">
      <c r="A11831" s="42">
        <v>46266</v>
      </c>
      <c r="B11831">
        <v>8</v>
      </c>
      <c r="C11831" t="s">
        <v>1000</v>
      </c>
      <c r="D11831" t="s">
        <v>640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25">
      <c r="A11832" s="42">
        <v>46276</v>
      </c>
      <c r="B11832">
        <v>14</v>
      </c>
      <c r="C11832" t="s">
        <v>968</v>
      </c>
      <c r="D11832" t="s">
        <v>970</v>
      </c>
      <c r="E11832">
        <v>9</v>
      </c>
      <c r="F11832">
        <v>0</v>
      </c>
      <c r="G11832">
        <v>0</v>
      </c>
      <c r="H11832">
        <v>0</v>
      </c>
      <c r="I11832">
        <v>0</v>
      </c>
      <c r="J11832">
        <v>0</v>
      </c>
    </row>
    <row r="11833" spans="1:10" x14ac:dyDescent="0.25">
      <c r="A11833" s="42">
        <v>46275</v>
      </c>
      <c r="B11833">
        <v>9</v>
      </c>
      <c r="C11833" t="s">
        <v>978</v>
      </c>
      <c r="D11833" t="s">
        <v>976</v>
      </c>
      <c r="E11833">
        <v>795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25">
      <c r="A11834" s="42">
        <v>46267</v>
      </c>
      <c r="B11834">
        <v>10</v>
      </c>
      <c r="C11834" t="s">
        <v>1098</v>
      </c>
      <c r="D11834" t="s">
        <v>971</v>
      </c>
      <c r="E11834">
        <v>22</v>
      </c>
      <c r="F11834">
        <v>0</v>
      </c>
      <c r="G11834">
        <v>0</v>
      </c>
      <c r="H11834">
        <v>0</v>
      </c>
      <c r="I11834">
        <v>0</v>
      </c>
      <c r="J11834">
        <v>0</v>
      </c>
    </row>
    <row r="11835" spans="1:10" x14ac:dyDescent="0.25">
      <c r="A11835" s="42">
        <v>46273</v>
      </c>
      <c r="B11835">
        <v>10</v>
      </c>
      <c r="C11835" t="s">
        <v>986</v>
      </c>
      <c r="D11835" t="s">
        <v>967</v>
      </c>
      <c r="E11835">
        <v>132</v>
      </c>
      <c r="F11835">
        <v>0</v>
      </c>
      <c r="G11835">
        <v>0</v>
      </c>
      <c r="H11835">
        <v>0</v>
      </c>
      <c r="I11835">
        <v>0</v>
      </c>
      <c r="J11835">
        <v>0</v>
      </c>
    </row>
    <row r="11836" spans="1:10" x14ac:dyDescent="0.25">
      <c r="A11836" s="42">
        <v>46266</v>
      </c>
      <c r="B11836">
        <v>8</v>
      </c>
      <c r="C11836" t="s">
        <v>1001</v>
      </c>
      <c r="D11836" t="s">
        <v>981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25">
      <c r="A11837" s="42">
        <v>46266</v>
      </c>
      <c r="B11837">
        <v>8</v>
      </c>
      <c r="C11837" t="s">
        <v>962</v>
      </c>
      <c r="D11837" t="s">
        <v>973</v>
      </c>
      <c r="E11837">
        <v>93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25">
      <c r="A11838" s="42">
        <v>46266</v>
      </c>
      <c r="B11838">
        <v>16</v>
      </c>
      <c r="C11838" t="s">
        <v>986</v>
      </c>
      <c r="D11838" t="s">
        <v>979</v>
      </c>
      <c r="E11838">
        <v>60</v>
      </c>
      <c r="F11838">
        <v>0</v>
      </c>
      <c r="G11838">
        <v>0</v>
      </c>
      <c r="H11838">
        <v>0</v>
      </c>
      <c r="I11838">
        <v>0</v>
      </c>
      <c r="J11838">
        <v>0</v>
      </c>
    </row>
    <row r="11839" spans="1:10" x14ac:dyDescent="0.25">
      <c r="A11839" s="42">
        <v>46268</v>
      </c>
      <c r="B11839">
        <v>13</v>
      </c>
      <c r="C11839" t="s">
        <v>972</v>
      </c>
      <c r="D11839" t="s">
        <v>979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25">
      <c r="A11840" s="42">
        <v>46269</v>
      </c>
      <c r="B11840">
        <v>10</v>
      </c>
      <c r="C11840" t="s">
        <v>964</v>
      </c>
      <c r="D11840" t="s">
        <v>982</v>
      </c>
      <c r="E11840">
        <v>693</v>
      </c>
      <c r="F11840">
        <v>0</v>
      </c>
      <c r="G11840">
        <v>0</v>
      </c>
      <c r="H11840">
        <v>0</v>
      </c>
      <c r="I11840">
        <v>0</v>
      </c>
      <c r="J11840">
        <v>0</v>
      </c>
    </row>
    <row r="11841" spans="1:10" x14ac:dyDescent="0.25">
      <c r="A11841" s="42">
        <v>46275</v>
      </c>
      <c r="B11841">
        <v>11</v>
      </c>
      <c r="C11841" t="s">
        <v>972</v>
      </c>
      <c r="D11841" t="s">
        <v>970</v>
      </c>
      <c r="E11841">
        <v>2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25">
      <c r="A11842" s="42">
        <v>46273</v>
      </c>
      <c r="B11842">
        <v>16</v>
      </c>
      <c r="C11842" t="s">
        <v>998</v>
      </c>
      <c r="D11842" t="s">
        <v>971</v>
      </c>
      <c r="E11842">
        <v>6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25">
      <c r="A11843" s="42">
        <v>46267</v>
      </c>
      <c r="B11843">
        <v>10</v>
      </c>
      <c r="C11843" t="s">
        <v>1098</v>
      </c>
      <c r="D11843" t="s">
        <v>973</v>
      </c>
      <c r="E11843">
        <v>283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25">
      <c r="A11844" s="42">
        <v>46275</v>
      </c>
      <c r="B11844">
        <v>10</v>
      </c>
      <c r="C11844" t="s">
        <v>1000</v>
      </c>
      <c r="D11844" t="s">
        <v>640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25">
      <c r="A11845" s="42">
        <v>46276</v>
      </c>
      <c r="B11845">
        <v>15</v>
      </c>
      <c r="C11845" t="s">
        <v>960</v>
      </c>
      <c r="D11845" t="s">
        <v>980</v>
      </c>
      <c r="E11845">
        <v>1</v>
      </c>
      <c r="F11845">
        <v>0</v>
      </c>
      <c r="G11845">
        <v>0</v>
      </c>
      <c r="H11845">
        <v>0</v>
      </c>
      <c r="I11845">
        <v>0</v>
      </c>
      <c r="J11845">
        <v>0</v>
      </c>
    </row>
    <row r="11846" spans="1:10" x14ac:dyDescent="0.25">
      <c r="A11846" s="42">
        <v>46267</v>
      </c>
      <c r="B11846">
        <v>13</v>
      </c>
      <c r="C11846" t="s">
        <v>960</v>
      </c>
      <c r="D11846" t="s">
        <v>3</v>
      </c>
      <c r="E11846">
        <v>37</v>
      </c>
      <c r="F11846">
        <v>37</v>
      </c>
      <c r="G11846">
        <v>34</v>
      </c>
      <c r="H11846">
        <v>2</v>
      </c>
      <c r="I11846">
        <v>0</v>
      </c>
      <c r="J11846">
        <v>0</v>
      </c>
    </row>
    <row r="11847" spans="1:10" x14ac:dyDescent="0.25">
      <c r="A11847" s="42">
        <v>46275</v>
      </c>
      <c r="B11847">
        <v>14</v>
      </c>
      <c r="C11847" t="s">
        <v>1000</v>
      </c>
      <c r="D11847" t="s">
        <v>967</v>
      </c>
      <c r="E11847">
        <v>1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25">
      <c r="A11848" s="42">
        <v>46266</v>
      </c>
      <c r="B11848">
        <v>13</v>
      </c>
      <c r="C11848" t="s">
        <v>960</v>
      </c>
      <c r="D11848" t="s">
        <v>963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25">
      <c r="A11849" s="42">
        <v>46274</v>
      </c>
      <c r="B11849">
        <v>8</v>
      </c>
      <c r="C11849" t="s">
        <v>958</v>
      </c>
      <c r="D11849" t="s">
        <v>963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</row>
    <row r="11850" spans="1:10" x14ac:dyDescent="0.25">
      <c r="A11850" s="42">
        <v>46267</v>
      </c>
      <c r="B11850">
        <v>8</v>
      </c>
      <c r="C11850" t="s">
        <v>958</v>
      </c>
      <c r="D11850" t="s">
        <v>976</v>
      </c>
      <c r="E11850">
        <v>301</v>
      </c>
      <c r="F11850">
        <v>0</v>
      </c>
      <c r="G11850">
        <v>0</v>
      </c>
      <c r="H11850">
        <v>0</v>
      </c>
      <c r="I11850">
        <v>0</v>
      </c>
      <c r="J11850">
        <v>0</v>
      </c>
    </row>
    <row r="11851" spans="1:10" x14ac:dyDescent="0.25">
      <c r="A11851" s="42">
        <v>46268</v>
      </c>
      <c r="B11851">
        <v>11</v>
      </c>
      <c r="C11851" t="s">
        <v>966</v>
      </c>
      <c r="D11851" t="s">
        <v>976</v>
      </c>
      <c r="E11851">
        <v>607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25">
      <c r="A11852" s="42">
        <v>46268</v>
      </c>
      <c r="B11852">
        <v>10</v>
      </c>
      <c r="C11852" t="s">
        <v>958</v>
      </c>
      <c r="D11852" t="s">
        <v>980</v>
      </c>
      <c r="E11852">
        <v>7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25">
      <c r="A11853" s="42">
        <v>46273</v>
      </c>
      <c r="B11853">
        <v>14</v>
      </c>
      <c r="C11853" t="s">
        <v>964</v>
      </c>
      <c r="D11853" t="s">
        <v>982</v>
      </c>
      <c r="E11853">
        <v>685</v>
      </c>
      <c r="F11853">
        <v>0</v>
      </c>
      <c r="G11853">
        <v>0</v>
      </c>
      <c r="H11853">
        <v>0</v>
      </c>
      <c r="I11853">
        <v>0</v>
      </c>
      <c r="J11853">
        <v>0</v>
      </c>
    </row>
    <row r="11854" spans="1:10" x14ac:dyDescent="0.25">
      <c r="A11854" s="42">
        <v>46266</v>
      </c>
      <c r="B11854">
        <v>12</v>
      </c>
      <c r="C11854" t="s">
        <v>958</v>
      </c>
      <c r="D11854" t="s">
        <v>967</v>
      </c>
      <c r="E11854">
        <v>346</v>
      </c>
      <c r="F11854">
        <v>0</v>
      </c>
      <c r="G11854">
        <v>0</v>
      </c>
      <c r="H11854">
        <v>0</v>
      </c>
      <c r="I11854">
        <v>0</v>
      </c>
      <c r="J11854">
        <v>0</v>
      </c>
    </row>
    <row r="11855" spans="1:10" x14ac:dyDescent="0.25">
      <c r="A11855" s="42">
        <v>46273</v>
      </c>
      <c r="B11855">
        <v>15</v>
      </c>
      <c r="C11855" t="s">
        <v>962</v>
      </c>
      <c r="D11855" t="s">
        <v>963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25">
      <c r="A11856" s="42">
        <v>46267</v>
      </c>
      <c r="B11856">
        <v>12</v>
      </c>
      <c r="C11856" t="s">
        <v>1098</v>
      </c>
      <c r="D11856" t="s">
        <v>976</v>
      </c>
      <c r="E11856">
        <v>578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25">
      <c r="A11857" s="42">
        <v>46269</v>
      </c>
      <c r="B11857">
        <v>9</v>
      </c>
      <c r="C11857" t="s">
        <v>958</v>
      </c>
      <c r="D11857" t="s">
        <v>963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25">
      <c r="A11858" s="42">
        <v>46274</v>
      </c>
      <c r="B11858">
        <v>8</v>
      </c>
      <c r="C11858" t="s">
        <v>968</v>
      </c>
      <c r="D11858" t="s">
        <v>971</v>
      </c>
      <c r="E11858">
        <v>1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25">
      <c r="A11859" s="42">
        <v>46276</v>
      </c>
      <c r="B11859">
        <v>13</v>
      </c>
      <c r="C11859" t="s">
        <v>972</v>
      </c>
      <c r="D11859" t="s">
        <v>982</v>
      </c>
      <c r="E11859">
        <v>3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25">
      <c r="A11860" s="42">
        <v>46268</v>
      </c>
      <c r="B11860">
        <v>12</v>
      </c>
      <c r="C11860" t="s">
        <v>966</v>
      </c>
      <c r="D11860" t="s">
        <v>3</v>
      </c>
      <c r="E11860">
        <v>46</v>
      </c>
      <c r="F11860">
        <v>46</v>
      </c>
      <c r="G11860">
        <v>39</v>
      </c>
      <c r="H11860">
        <v>2</v>
      </c>
      <c r="I11860">
        <v>0</v>
      </c>
      <c r="J11860">
        <v>0</v>
      </c>
    </row>
    <row r="11861" spans="1:10" x14ac:dyDescent="0.25">
      <c r="A11861" s="42">
        <v>46269</v>
      </c>
      <c r="B11861">
        <v>11</v>
      </c>
      <c r="C11861" t="s">
        <v>966</v>
      </c>
      <c r="D11861" t="s">
        <v>640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</row>
    <row r="11862" spans="1:10" x14ac:dyDescent="0.25">
      <c r="A11862" s="42">
        <v>46274</v>
      </c>
      <c r="B11862">
        <v>14</v>
      </c>
      <c r="C11862" t="s">
        <v>1000</v>
      </c>
      <c r="D11862" t="s">
        <v>963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</row>
    <row r="11863" spans="1:10" x14ac:dyDescent="0.25">
      <c r="A11863" s="42">
        <v>46276</v>
      </c>
      <c r="B11863">
        <v>15</v>
      </c>
      <c r="C11863" t="s">
        <v>958</v>
      </c>
      <c r="D11863" t="s">
        <v>3</v>
      </c>
      <c r="E11863">
        <v>30</v>
      </c>
      <c r="F11863">
        <v>30</v>
      </c>
      <c r="G11863">
        <v>22</v>
      </c>
      <c r="H11863">
        <v>2</v>
      </c>
      <c r="I11863">
        <v>0</v>
      </c>
      <c r="J11863">
        <v>0</v>
      </c>
    </row>
    <row r="11864" spans="1:10" x14ac:dyDescent="0.25">
      <c r="A11864" s="42">
        <v>46274</v>
      </c>
      <c r="B11864">
        <v>10</v>
      </c>
      <c r="C11864" t="s">
        <v>998</v>
      </c>
      <c r="D11864" t="s">
        <v>965</v>
      </c>
      <c r="E11864">
        <v>150</v>
      </c>
      <c r="F11864">
        <v>0</v>
      </c>
      <c r="G11864">
        <v>0</v>
      </c>
      <c r="H11864">
        <v>0</v>
      </c>
      <c r="I11864">
        <v>0</v>
      </c>
      <c r="J11864">
        <v>0</v>
      </c>
    </row>
    <row r="11865" spans="1:10" x14ac:dyDescent="0.25">
      <c r="A11865" s="42">
        <v>46274</v>
      </c>
      <c r="B11865">
        <v>12</v>
      </c>
      <c r="C11865" t="s">
        <v>966</v>
      </c>
      <c r="D11865" t="s">
        <v>979</v>
      </c>
      <c r="E11865">
        <v>34</v>
      </c>
      <c r="F11865">
        <v>0</v>
      </c>
      <c r="G11865">
        <v>0</v>
      </c>
      <c r="H11865">
        <v>0</v>
      </c>
      <c r="I11865">
        <v>0</v>
      </c>
      <c r="J11865">
        <v>0</v>
      </c>
    </row>
    <row r="11866" spans="1:10" x14ac:dyDescent="0.25">
      <c r="A11866" s="42">
        <v>46276</v>
      </c>
      <c r="B11866">
        <v>15</v>
      </c>
      <c r="C11866" t="s">
        <v>968</v>
      </c>
      <c r="D11866" t="s">
        <v>977</v>
      </c>
      <c r="E11866">
        <v>10</v>
      </c>
      <c r="F11866">
        <v>0</v>
      </c>
      <c r="G11866">
        <v>0</v>
      </c>
      <c r="H11866">
        <v>0</v>
      </c>
      <c r="I11866">
        <v>0</v>
      </c>
      <c r="J11866">
        <v>0</v>
      </c>
    </row>
    <row r="11867" spans="1:10" x14ac:dyDescent="0.25">
      <c r="A11867" s="42">
        <v>46266</v>
      </c>
      <c r="B11867">
        <v>10</v>
      </c>
      <c r="C11867" t="s">
        <v>986</v>
      </c>
      <c r="D11867" t="s">
        <v>971</v>
      </c>
      <c r="E11867">
        <v>6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25">
      <c r="A11868" s="42">
        <v>46275</v>
      </c>
      <c r="B11868">
        <v>11</v>
      </c>
      <c r="C11868" t="s">
        <v>978</v>
      </c>
      <c r="D11868" t="s">
        <v>976</v>
      </c>
      <c r="E11868">
        <v>2192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25">
      <c r="A11869" s="42">
        <v>46268</v>
      </c>
      <c r="B11869">
        <v>9</v>
      </c>
      <c r="C11869" t="s">
        <v>998</v>
      </c>
      <c r="D11869" t="s">
        <v>982</v>
      </c>
      <c r="E11869">
        <v>7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25">
      <c r="A11870" s="42">
        <v>46268</v>
      </c>
      <c r="B11870">
        <v>13</v>
      </c>
      <c r="C11870" t="s">
        <v>986</v>
      </c>
      <c r="D11870" t="s">
        <v>969</v>
      </c>
      <c r="E11870">
        <v>1</v>
      </c>
      <c r="F11870">
        <v>1</v>
      </c>
      <c r="G11870">
        <v>0</v>
      </c>
      <c r="H11870">
        <v>0</v>
      </c>
      <c r="I11870">
        <v>0</v>
      </c>
      <c r="J11870">
        <v>0</v>
      </c>
    </row>
    <row r="11871" spans="1:10" x14ac:dyDescent="0.25">
      <c r="A11871" s="42">
        <v>46276</v>
      </c>
      <c r="B11871">
        <v>11</v>
      </c>
      <c r="C11871" t="s">
        <v>968</v>
      </c>
      <c r="D11871" t="s">
        <v>963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25">
      <c r="A11872" s="42">
        <v>46267</v>
      </c>
      <c r="B11872">
        <v>13</v>
      </c>
      <c r="C11872" t="s">
        <v>1098</v>
      </c>
      <c r="D11872" t="s">
        <v>959</v>
      </c>
      <c r="E11872">
        <v>8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 x14ac:dyDescent="0.25">
      <c r="A11873" s="42">
        <v>46275</v>
      </c>
      <c r="B11873">
        <v>8</v>
      </c>
      <c r="C11873" t="s">
        <v>1098</v>
      </c>
      <c r="D11873" t="s">
        <v>981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</row>
    <row r="11874" spans="1:10" x14ac:dyDescent="0.25">
      <c r="A11874" s="42">
        <v>46267</v>
      </c>
      <c r="B11874">
        <v>8</v>
      </c>
      <c r="C11874" t="s">
        <v>999</v>
      </c>
      <c r="D11874" t="s">
        <v>963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25">
      <c r="A11875" s="42">
        <v>46267</v>
      </c>
      <c r="B11875">
        <v>13</v>
      </c>
      <c r="C11875" t="s">
        <v>958</v>
      </c>
      <c r="D11875" t="s">
        <v>982</v>
      </c>
      <c r="E11875">
        <v>15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25">
      <c r="A11876" s="42">
        <v>46268</v>
      </c>
      <c r="B11876">
        <v>11</v>
      </c>
      <c r="C11876" t="s">
        <v>972</v>
      </c>
      <c r="D11876" t="s">
        <v>963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25">
      <c r="A11877" s="42">
        <v>46276</v>
      </c>
      <c r="B11877">
        <v>11</v>
      </c>
      <c r="C11877" t="s">
        <v>1015</v>
      </c>
      <c r="D11877" t="s">
        <v>982</v>
      </c>
      <c r="E11877">
        <v>499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25">
      <c r="A11878" s="42">
        <v>46266</v>
      </c>
      <c r="B11878">
        <v>8</v>
      </c>
      <c r="C11878" t="s">
        <v>962</v>
      </c>
      <c r="D11878" t="s">
        <v>981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25">
      <c r="A11879" s="42">
        <v>46275</v>
      </c>
      <c r="B11879">
        <v>12</v>
      </c>
      <c r="C11879" t="s">
        <v>1015</v>
      </c>
      <c r="D11879" t="s">
        <v>982</v>
      </c>
      <c r="E11879">
        <v>387</v>
      </c>
      <c r="F11879">
        <v>0</v>
      </c>
      <c r="G11879">
        <v>0</v>
      </c>
      <c r="H11879">
        <v>0</v>
      </c>
      <c r="I11879">
        <v>0</v>
      </c>
      <c r="J11879">
        <v>0</v>
      </c>
    </row>
    <row r="11880" spans="1:10" x14ac:dyDescent="0.25">
      <c r="A11880" s="42">
        <v>46266</v>
      </c>
      <c r="B11880">
        <v>15</v>
      </c>
      <c r="C11880" t="s">
        <v>966</v>
      </c>
      <c r="D11880" t="s">
        <v>970</v>
      </c>
      <c r="E11880">
        <v>47</v>
      </c>
      <c r="F11880">
        <v>0</v>
      </c>
      <c r="G11880">
        <v>0</v>
      </c>
      <c r="H11880">
        <v>0</v>
      </c>
      <c r="I11880">
        <v>0</v>
      </c>
      <c r="J11880">
        <v>0</v>
      </c>
    </row>
    <row r="11881" spans="1:10" x14ac:dyDescent="0.25">
      <c r="A11881" s="42">
        <v>46276</v>
      </c>
      <c r="B11881">
        <v>9</v>
      </c>
      <c r="C11881" t="s">
        <v>978</v>
      </c>
      <c r="D11881" t="s">
        <v>974</v>
      </c>
      <c r="E11881">
        <v>5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25">
      <c r="A11882" s="42">
        <v>46266</v>
      </c>
      <c r="B11882">
        <v>9</v>
      </c>
      <c r="C11882" t="s">
        <v>998</v>
      </c>
      <c r="D11882" t="s">
        <v>976</v>
      </c>
      <c r="E11882">
        <v>94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25">
      <c r="A11883" s="42">
        <v>46268</v>
      </c>
      <c r="B11883">
        <v>8</v>
      </c>
      <c r="C11883" t="s">
        <v>1085</v>
      </c>
      <c r="D11883" t="s">
        <v>963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25">
      <c r="A11884" s="42">
        <v>46267</v>
      </c>
      <c r="B11884">
        <v>13</v>
      </c>
      <c r="C11884" t="s">
        <v>986</v>
      </c>
      <c r="D11884" t="s">
        <v>980</v>
      </c>
      <c r="E11884">
        <v>1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25">
      <c r="A11885" s="42">
        <v>46275</v>
      </c>
      <c r="B11885">
        <v>15</v>
      </c>
      <c r="C11885" t="s">
        <v>1528</v>
      </c>
      <c r="D11885" t="s">
        <v>963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</row>
    <row r="11886" spans="1:10" x14ac:dyDescent="0.25">
      <c r="A11886" s="42">
        <v>46274</v>
      </c>
      <c r="B11886">
        <v>16</v>
      </c>
      <c r="C11886" t="s">
        <v>1015</v>
      </c>
      <c r="D11886" t="s">
        <v>961</v>
      </c>
      <c r="E11886">
        <v>2</v>
      </c>
      <c r="F11886">
        <v>0</v>
      </c>
      <c r="G11886">
        <v>0</v>
      </c>
      <c r="H11886">
        <v>0</v>
      </c>
      <c r="I11886">
        <v>0</v>
      </c>
      <c r="J11886">
        <v>0</v>
      </c>
    </row>
    <row r="11887" spans="1:10" x14ac:dyDescent="0.25">
      <c r="A11887" s="42">
        <v>46267</v>
      </c>
      <c r="B11887">
        <v>11</v>
      </c>
      <c r="C11887" t="s">
        <v>966</v>
      </c>
      <c r="D11887" t="s">
        <v>973</v>
      </c>
      <c r="E11887">
        <v>277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25">
      <c r="A11888" s="42">
        <v>46266</v>
      </c>
      <c r="B11888">
        <v>11</v>
      </c>
      <c r="C11888" t="s">
        <v>964</v>
      </c>
      <c r="D11888" t="s">
        <v>959</v>
      </c>
      <c r="E11888">
        <v>151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25">
      <c r="A11889" s="42">
        <v>46266</v>
      </c>
      <c r="B11889">
        <v>8</v>
      </c>
      <c r="C11889" t="s">
        <v>998</v>
      </c>
      <c r="D11889" t="s">
        <v>976</v>
      </c>
      <c r="E11889">
        <v>120</v>
      </c>
      <c r="F11889">
        <v>0</v>
      </c>
      <c r="G11889">
        <v>0</v>
      </c>
      <c r="H11889">
        <v>0</v>
      </c>
      <c r="I11889">
        <v>0</v>
      </c>
      <c r="J11889">
        <v>0</v>
      </c>
    </row>
    <row r="11890" spans="1:10" x14ac:dyDescent="0.25">
      <c r="A11890" s="42">
        <v>46274</v>
      </c>
      <c r="B11890">
        <v>11</v>
      </c>
      <c r="C11890" t="s">
        <v>958</v>
      </c>
      <c r="D11890" t="s">
        <v>961</v>
      </c>
      <c r="E11890">
        <v>5</v>
      </c>
      <c r="F11890">
        <v>0</v>
      </c>
      <c r="G11890">
        <v>0</v>
      </c>
      <c r="H11890">
        <v>0</v>
      </c>
      <c r="I11890">
        <v>0</v>
      </c>
      <c r="J11890">
        <v>0</v>
      </c>
    </row>
    <row r="11891" spans="1:10" x14ac:dyDescent="0.25">
      <c r="A11891" s="42">
        <v>46276</v>
      </c>
      <c r="B11891">
        <v>10</v>
      </c>
      <c r="C11891" t="s">
        <v>968</v>
      </c>
      <c r="D11891" t="s">
        <v>971</v>
      </c>
      <c r="E11891">
        <v>9</v>
      </c>
      <c r="F11891">
        <v>0</v>
      </c>
      <c r="G11891">
        <v>0</v>
      </c>
      <c r="H11891">
        <v>0</v>
      </c>
      <c r="I11891">
        <v>0</v>
      </c>
      <c r="J11891">
        <v>0</v>
      </c>
    </row>
    <row r="11892" spans="1:10" x14ac:dyDescent="0.25">
      <c r="A11892" s="42">
        <v>46269</v>
      </c>
      <c r="B11892">
        <v>11</v>
      </c>
      <c r="C11892" t="s">
        <v>978</v>
      </c>
      <c r="D11892" t="s">
        <v>971</v>
      </c>
      <c r="E11892">
        <v>10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25">
      <c r="A11893" s="42">
        <v>46275</v>
      </c>
      <c r="B11893">
        <v>14</v>
      </c>
      <c r="C11893" t="s">
        <v>1098</v>
      </c>
      <c r="D11893" t="s">
        <v>971</v>
      </c>
      <c r="E11893">
        <v>6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25">
      <c r="A11894" s="42">
        <v>46275</v>
      </c>
      <c r="B11894">
        <v>8</v>
      </c>
      <c r="C11894" t="s">
        <v>958</v>
      </c>
      <c r="D11894" t="s">
        <v>963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 x14ac:dyDescent="0.25">
      <c r="A11895" s="42">
        <v>46268</v>
      </c>
      <c r="B11895">
        <v>9</v>
      </c>
      <c r="C11895" t="s">
        <v>1001</v>
      </c>
      <c r="D11895" t="s">
        <v>959</v>
      </c>
      <c r="E11895">
        <v>39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25">
      <c r="A11896" s="42">
        <v>46267</v>
      </c>
      <c r="B11896">
        <v>15</v>
      </c>
      <c r="C11896" t="s">
        <v>986</v>
      </c>
      <c r="D11896" t="s">
        <v>975</v>
      </c>
      <c r="E11896">
        <v>1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25">
      <c r="A11897" s="42">
        <v>46274</v>
      </c>
      <c r="B11897">
        <v>9</v>
      </c>
      <c r="C11897" t="s">
        <v>966</v>
      </c>
      <c r="D11897" t="s">
        <v>976</v>
      </c>
      <c r="E11897">
        <v>930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25">
      <c r="A11898" s="42">
        <v>46269</v>
      </c>
      <c r="B11898">
        <v>12</v>
      </c>
      <c r="C11898" t="s">
        <v>962</v>
      </c>
      <c r="D11898" t="s">
        <v>973</v>
      </c>
      <c r="E11898">
        <v>171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25">
      <c r="A11899" s="42">
        <v>46267</v>
      </c>
      <c r="B11899">
        <v>15</v>
      </c>
      <c r="C11899" t="s">
        <v>978</v>
      </c>
      <c r="D11899" t="s">
        <v>976</v>
      </c>
      <c r="E11899">
        <v>587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5">
      <c r="A11900" s="42">
        <v>46273</v>
      </c>
      <c r="B11900">
        <v>16</v>
      </c>
      <c r="C11900" t="s">
        <v>962</v>
      </c>
      <c r="D11900" t="s">
        <v>967</v>
      </c>
      <c r="E11900">
        <v>289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5">
      <c r="A11901" s="42">
        <v>46266</v>
      </c>
      <c r="B11901">
        <v>12</v>
      </c>
      <c r="C11901" t="s">
        <v>962</v>
      </c>
      <c r="D11901" t="s">
        <v>971</v>
      </c>
      <c r="E11901">
        <v>5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5">
      <c r="A11902" s="42">
        <v>46267</v>
      </c>
      <c r="B11902">
        <v>8</v>
      </c>
      <c r="C11902" t="s">
        <v>962</v>
      </c>
      <c r="D11902" t="s">
        <v>961</v>
      </c>
      <c r="E11902">
        <v>1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5">
      <c r="A11903" s="42">
        <v>46276</v>
      </c>
      <c r="B11903">
        <v>13</v>
      </c>
      <c r="C11903" t="s">
        <v>972</v>
      </c>
      <c r="D11903" t="s">
        <v>965</v>
      </c>
      <c r="E11903">
        <v>1</v>
      </c>
      <c r="F11903">
        <v>0</v>
      </c>
      <c r="G11903">
        <v>0</v>
      </c>
      <c r="H11903">
        <v>0</v>
      </c>
      <c r="I11903">
        <v>0</v>
      </c>
      <c r="J11903">
        <v>0</v>
      </c>
    </row>
    <row r="11904" spans="1:10" x14ac:dyDescent="0.25">
      <c r="A11904" s="42">
        <v>46266</v>
      </c>
      <c r="B11904">
        <v>11</v>
      </c>
      <c r="C11904" t="s">
        <v>1085</v>
      </c>
      <c r="D11904" t="s">
        <v>963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</row>
    <row r="11905" spans="1:10" x14ac:dyDescent="0.25">
      <c r="A11905" s="42">
        <v>46274</v>
      </c>
      <c r="B11905">
        <v>12</v>
      </c>
      <c r="C11905" t="s">
        <v>964</v>
      </c>
      <c r="D11905" t="s">
        <v>967</v>
      </c>
      <c r="E11905">
        <v>314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5">
      <c r="A11906" s="42">
        <v>46266</v>
      </c>
      <c r="B11906">
        <v>15</v>
      </c>
      <c r="C11906" t="s">
        <v>964</v>
      </c>
      <c r="D11906" t="s">
        <v>971</v>
      </c>
      <c r="E11906">
        <v>8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5">
      <c r="A11907" s="42">
        <v>46273</v>
      </c>
      <c r="B11907">
        <v>15</v>
      </c>
      <c r="C11907" t="s">
        <v>984</v>
      </c>
      <c r="D11907" t="s">
        <v>959</v>
      </c>
      <c r="E11907">
        <v>7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5">
      <c r="A11908" s="42">
        <v>46273</v>
      </c>
      <c r="B11908">
        <v>16</v>
      </c>
      <c r="C11908" t="s">
        <v>978</v>
      </c>
      <c r="D11908" t="s">
        <v>640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5">
      <c r="A11909" s="42">
        <v>46268</v>
      </c>
      <c r="B11909">
        <v>16</v>
      </c>
      <c r="C11909" t="s">
        <v>968</v>
      </c>
      <c r="D11909" t="s">
        <v>975</v>
      </c>
      <c r="E11909">
        <v>1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25">
      <c r="A11910" s="42">
        <v>46275</v>
      </c>
      <c r="B11910">
        <v>16</v>
      </c>
      <c r="C11910" t="s">
        <v>1528</v>
      </c>
      <c r="D11910" t="s">
        <v>3</v>
      </c>
      <c r="E11910">
        <v>1</v>
      </c>
      <c r="F11910">
        <v>1</v>
      </c>
      <c r="G11910">
        <v>1</v>
      </c>
      <c r="H11910">
        <v>0</v>
      </c>
      <c r="I11910">
        <v>0</v>
      </c>
      <c r="J11910">
        <v>0</v>
      </c>
    </row>
    <row r="11911" spans="1:10" x14ac:dyDescent="0.25">
      <c r="A11911" s="42">
        <v>46266</v>
      </c>
      <c r="B11911">
        <v>15</v>
      </c>
      <c r="C11911" t="s">
        <v>999</v>
      </c>
      <c r="D11911" t="s">
        <v>961</v>
      </c>
      <c r="E11911">
        <v>2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5">
      <c r="A11912" s="42">
        <v>46273</v>
      </c>
      <c r="B11912">
        <v>9</v>
      </c>
      <c r="C11912" t="s">
        <v>964</v>
      </c>
      <c r="D11912" t="s">
        <v>981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5">
      <c r="A11913" s="42">
        <v>46274</v>
      </c>
      <c r="B11913">
        <v>15</v>
      </c>
      <c r="C11913" t="s">
        <v>960</v>
      </c>
      <c r="D11913" t="s">
        <v>973</v>
      </c>
      <c r="E11913">
        <v>71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5">
      <c r="A11914" s="42">
        <v>46274</v>
      </c>
      <c r="B11914">
        <v>12</v>
      </c>
      <c r="C11914" t="s">
        <v>1015</v>
      </c>
      <c r="D11914" t="s">
        <v>963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5">
      <c r="A11915" s="42">
        <v>46276</v>
      </c>
      <c r="B11915">
        <v>9</v>
      </c>
      <c r="C11915" t="s">
        <v>966</v>
      </c>
      <c r="D11915" t="s">
        <v>967</v>
      </c>
      <c r="E11915">
        <v>234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5">
      <c r="A11916" s="42">
        <v>46274</v>
      </c>
      <c r="B11916">
        <v>11</v>
      </c>
      <c r="C11916" t="s">
        <v>960</v>
      </c>
      <c r="D11916" t="s">
        <v>965</v>
      </c>
      <c r="E11916">
        <v>10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25">
      <c r="A11917" s="42">
        <v>46274</v>
      </c>
      <c r="B11917">
        <v>16</v>
      </c>
      <c r="C11917" t="s">
        <v>986</v>
      </c>
      <c r="D11917" t="s">
        <v>959</v>
      </c>
      <c r="E11917">
        <v>82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5">
      <c r="A11918" s="42">
        <v>46267</v>
      </c>
      <c r="B11918">
        <v>12</v>
      </c>
      <c r="C11918" t="s">
        <v>1098</v>
      </c>
      <c r="D11918" t="s">
        <v>980</v>
      </c>
      <c r="E11918">
        <v>2</v>
      </c>
      <c r="F11918">
        <v>0</v>
      </c>
      <c r="G11918">
        <v>0</v>
      </c>
      <c r="H11918">
        <v>0</v>
      </c>
      <c r="I11918">
        <v>0</v>
      </c>
      <c r="J11918">
        <v>0</v>
      </c>
    </row>
    <row r="11919" spans="1:10" x14ac:dyDescent="0.25">
      <c r="A11919" s="42">
        <v>46274</v>
      </c>
      <c r="B11919">
        <v>12</v>
      </c>
      <c r="C11919" t="s">
        <v>966</v>
      </c>
      <c r="D11919" t="s">
        <v>975</v>
      </c>
      <c r="E11919">
        <v>5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25">
      <c r="A11920" s="42">
        <v>46268</v>
      </c>
      <c r="B11920">
        <v>9</v>
      </c>
      <c r="C11920" t="s">
        <v>1098</v>
      </c>
      <c r="D11920" t="s">
        <v>959</v>
      </c>
      <c r="E11920">
        <v>22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5">
      <c r="A11921" s="42">
        <v>46276</v>
      </c>
      <c r="B11921">
        <v>12</v>
      </c>
      <c r="C11921" t="s">
        <v>966</v>
      </c>
      <c r="D11921" t="s">
        <v>959</v>
      </c>
      <c r="E11921">
        <v>191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5">
      <c r="A11922" s="42">
        <v>46275</v>
      </c>
      <c r="B11922">
        <v>16</v>
      </c>
      <c r="C11922" t="s">
        <v>1000</v>
      </c>
      <c r="D11922" t="s">
        <v>970</v>
      </c>
      <c r="E11922">
        <v>1</v>
      </c>
      <c r="F11922">
        <v>0</v>
      </c>
      <c r="G11922">
        <v>0</v>
      </c>
      <c r="H11922">
        <v>0</v>
      </c>
      <c r="I11922">
        <v>0</v>
      </c>
      <c r="J11922">
        <v>0</v>
      </c>
    </row>
    <row r="11923" spans="1:10" x14ac:dyDescent="0.25">
      <c r="A11923" s="42">
        <v>46273</v>
      </c>
      <c r="B11923">
        <v>12</v>
      </c>
      <c r="C11923" t="s">
        <v>978</v>
      </c>
      <c r="D11923" t="s">
        <v>640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</row>
    <row r="11924" spans="1:10" x14ac:dyDescent="0.25">
      <c r="A11924" s="42">
        <v>46275</v>
      </c>
      <c r="B11924">
        <v>9</v>
      </c>
      <c r="C11924" t="s">
        <v>964</v>
      </c>
      <c r="D11924" t="s">
        <v>975</v>
      </c>
      <c r="E11924">
        <v>6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25">
      <c r="A11925" s="42">
        <v>46276</v>
      </c>
      <c r="B11925">
        <v>8</v>
      </c>
      <c r="C11925" t="s">
        <v>972</v>
      </c>
      <c r="D11925" t="s">
        <v>959</v>
      </c>
      <c r="E11925">
        <v>13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25">
      <c r="A11926" s="42">
        <v>46276</v>
      </c>
      <c r="B11926">
        <v>10</v>
      </c>
      <c r="C11926" t="s">
        <v>958</v>
      </c>
      <c r="D11926" t="s">
        <v>970</v>
      </c>
      <c r="E11926">
        <v>47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25">
      <c r="A11927" s="42">
        <v>46274</v>
      </c>
      <c r="B11927">
        <v>13</v>
      </c>
      <c r="C11927" t="s">
        <v>960</v>
      </c>
      <c r="D11927" t="s">
        <v>977</v>
      </c>
      <c r="E11927">
        <v>4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25">
      <c r="A11928" s="42">
        <v>46274</v>
      </c>
      <c r="B11928">
        <v>10</v>
      </c>
      <c r="C11928" t="s">
        <v>998</v>
      </c>
      <c r="D11928" t="s">
        <v>961</v>
      </c>
      <c r="E11928">
        <v>1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 x14ac:dyDescent="0.25">
      <c r="A11929" s="42">
        <v>46274</v>
      </c>
      <c r="B11929">
        <v>15</v>
      </c>
      <c r="C11929" t="s">
        <v>966</v>
      </c>
      <c r="D11929" t="s">
        <v>980</v>
      </c>
      <c r="E11929">
        <v>1</v>
      </c>
      <c r="F11929">
        <v>0</v>
      </c>
      <c r="G11929">
        <v>0</v>
      </c>
      <c r="H11929">
        <v>0</v>
      </c>
      <c r="I11929">
        <v>0</v>
      </c>
      <c r="J11929">
        <v>0</v>
      </c>
    </row>
    <row r="11930" spans="1:10" x14ac:dyDescent="0.25">
      <c r="A11930" s="42">
        <v>46266</v>
      </c>
      <c r="B11930">
        <v>14</v>
      </c>
      <c r="C11930" t="s">
        <v>966</v>
      </c>
      <c r="D11930" t="s">
        <v>973</v>
      </c>
      <c r="E11930">
        <v>528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25">
      <c r="A11931" s="42">
        <v>46266</v>
      </c>
      <c r="B11931">
        <v>14</v>
      </c>
      <c r="C11931" t="s">
        <v>972</v>
      </c>
      <c r="D11931" t="s">
        <v>3</v>
      </c>
      <c r="E11931">
        <v>5</v>
      </c>
      <c r="F11931">
        <v>5</v>
      </c>
      <c r="G11931">
        <v>1</v>
      </c>
      <c r="H11931">
        <v>4</v>
      </c>
      <c r="I11931">
        <v>0</v>
      </c>
      <c r="J11931">
        <v>0</v>
      </c>
    </row>
    <row r="11932" spans="1:10" x14ac:dyDescent="0.25">
      <c r="A11932" s="42">
        <v>46274</v>
      </c>
      <c r="B11932">
        <v>17</v>
      </c>
      <c r="C11932" t="s">
        <v>978</v>
      </c>
      <c r="D11932" t="s">
        <v>965</v>
      </c>
      <c r="E11932">
        <v>3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25">
      <c r="A11933" s="42">
        <v>46273</v>
      </c>
      <c r="B11933">
        <v>12</v>
      </c>
      <c r="C11933" t="s">
        <v>1015</v>
      </c>
      <c r="D11933" t="s">
        <v>982</v>
      </c>
      <c r="E11933">
        <v>35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25">
      <c r="A11934" s="42">
        <v>46268</v>
      </c>
      <c r="B11934">
        <v>11</v>
      </c>
      <c r="C11934" t="s">
        <v>978</v>
      </c>
      <c r="D11934" t="s">
        <v>971</v>
      </c>
      <c r="E11934">
        <v>8</v>
      </c>
      <c r="F11934">
        <v>0</v>
      </c>
      <c r="G11934">
        <v>0</v>
      </c>
      <c r="H11934">
        <v>0</v>
      </c>
      <c r="I11934">
        <v>0</v>
      </c>
      <c r="J11934">
        <v>0</v>
      </c>
    </row>
    <row r="11935" spans="1:10" x14ac:dyDescent="0.25">
      <c r="A11935" s="42">
        <v>46266</v>
      </c>
      <c r="B11935">
        <v>9</v>
      </c>
      <c r="C11935" t="s">
        <v>978</v>
      </c>
      <c r="D11935" t="s">
        <v>961</v>
      </c>
      <c r="E11935">
        <v>3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25">
      <c r="A11936" s="42">
        <v>46266</v>
      </c>
      <c r="B11936">
        <v>11</v>
      </c>
      <c r="C11936" t="s">
        <v>986</v>
      </c>
      <c r="D11936" t="s">
        <v>973</v>
      </c>
      <c r="E11936">
        <v>371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25">
      <c r="A11937" s="42">
        <v>46274</v>
      </c>
      <c r="B11937">
        <v>8</v>
      </c>
      <c r="C11937" t="s">
        <v>998</v>
      </c>
      <c r="D11937" t="s">
        <v>983</v>
      </c>
      <c r="E11937">
        <v>1</v>
      </c>
      <c r="F11937">
        <v>1</v>
      </c>
      <c r="G11937">
        <v>0</v>
      </c>
      <c r="H11937">
        <v>0</v>
      </c>
      <c r="I11937">
        <v>0</v>
      </c>
      <c r="J11937">
        <v>0</v>
      </c>
    </row>
    <row r="11938" spans="1:10" x14ac:dyDescent="0.25">
      <c r="A11938" s="42">
        <v>46267</v>
      </c>
      <c r="B11938">
        <v>13</v>
      </c>
      <c r="C11938" t="s">
        <v>962</v>
      </c>
      <c r="D11938" t="s">
        <v>1002</v>
      </c>
      <c r="E11938">
        <v>1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25">
      <c r="A11939" s="42">
        <v>46276</v>
      </c>
      <c r="B11939">
        <v>9</v>
      </c>
      <c r="C11939" t="s">
        <v>1000</v>
      </c>
      <c r="D11939" t="s">
        <v>976</v>
      </c>
      <c r="E11939">
        <v>4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25">
      <c r="A11940" s="42">
        <v>46275</v>
      </c>
      <c r="B11940">
        <v>13</v>
      </c>
      <c r="C11940" t="s">
        <v>972</v>
      </c>
      <c r="D11940" t="s">
        <v>965</v>
      </c>
      <c r="E11940">
        <v>25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25">
      <c r="A11941" s="42">
        <v>46276</v>
      </c>
      <c r="B11941">
        <v>10</v>
      </c>
      <c r="C11941" t="s">
        <v>978</v>
      </c>
      <c r="D11941" t="s">
        <v>965</v>
      </c>
      <c r="E11941">
        <v>153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25">
      <c r="A11942" s="42">
        <v>46266</v>
      </c>
      <c r="B11942">
        <v>15</v>
      </c>
      <c r="C11942" t="s">
        <v>972</v>
      </c>
      <c r="D11942" t="s">
        <v>970</v>
      </c>
      <c r="E11942">
        <v>4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25">
      <c r="A11943" s="42">
        <v>46275</v>
      </c>
      <c r="B11943">
        <v>9</v>
      </c>
      <c r="C11943" t="s">
        <v>1015</v>
      </c>
      <c r="D11943" t="s">
        <v>981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25">
      <c r="A11944" s="42">
        <v>46267</v>
      </c>
      <c r="B11944">
        <v>10</v>
      </c>
      <c r="C11944" t="s">
        <v>1001</v>
      </c>
      <c r="D11944" t="s">
        <v>963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25">
      <c r="A11945" s="42"/>
    </row>
    <row r="11946" spans="1:10" x14ac:dyDescent="0.25">
      <c r="A11946" s="42"/>
    </row>
    <row r="11947" spans="1:10" x14ac:dyDescent="0.25">
      <c r="A11947" s="42"/>
    </row>
    <row r="11948" spans="1:10" x14ac:dyDescent="0.25">
      <c r="A11948" s="42"/>
    </row>
    <row r="11949" spans="1:10" x14ac:dyDescent="0.25">
      <c r="A11949" s="42"/>
    </row>
    <row r="11950" spans="1:10" x14ac:dyDescent="0.25">
      <c r="A11950" s="42"/>
    </row>
    <row r="11951" spans="1:10" x14ac:dyDescent="0.25">
      <c r="A11951" s="42"/>
    </row>
    <row r="11952" spans="1:10" x14ac:dyDescent="0.25">
      <c r="A11952" s="42"/>
    </row>
    <row r="11953" spans="1:1" x14ac:dyDescent="0.25">
      <c r="A11953" s="42"/>
    </row>
    <row r="11954" spans="1:1" x14ac:dyDescent="0.25">
      <c r="A11954" s="42"/>
    </row>
    <row r="11955" spans="1:1" x14ac:dyDescent="0.25">
      <c r="A11955" s="42"/>
    </row>
    <row r="11956" spans="1:1" x14ac:dyDescent="0.25">
      <c r="A11956" s="42"/>
    </row>
    <row r="11957" spans="1:1" x14ac:dyDescent="0.25">
      <c r="A11957" s="42"/>
    </row>
    <row r="11958" spans="1:1" x14ac:dyDescent="0.25">
      <c r="A11958" s="42"/>
    </row>
    <row r="11959" spans="1:1" x14ac:dyDescent="0.25">
      <c r="A11959" s="42"/>
    </row>
    <row r="11960" spans="1:1" x14ac:dyDescent="0.25">
      <c r="A11960" s="42"/>
    </row>
    <row r="11961" spans="1:1" x14ac:dyDescent="0.25">
      <c r="A11961" s="42"/>
    </row>
    <row r="11962" spans="1:1" x14ac:dyDescent="0.25">
      <c r="A11962" s="42"/>
    </row>
    <row r="11963" spans="1:1" x14ac:dyDescent="0.25">
      <c r="A11963" s="42"/>
    </row>
    <row r="11964" spans="1:1" x14ac:dyDescent="0.25">
      <c r="A11964" s="42"/>
    </row>
    <row r="11965" spans="1:1" x14ac:dyDescent="0.25">
      <c r="A11965" s="42"/>
    </row>
    <row r="11966" spans="1:1" x14ac:dyDescent="0.25">
      <c r="A11966" s="42"/>
    </row>
    <row r="11967" spans="1:1" x14ac:dyDescent="0.25">
      <c r="A11967" s="42"/>
    </row>
    <row r="11968" spans="1:1" x14ac:dyDescent="0.25">
      <c r="A11968" s="42"/>
    </row>
    <row r="11969" spans="1:1" x14ac:dyDescent="0.25">
      <c r="A11969" s="42"/>
    </row>
    <row r="11970" spans="1:1" x14ac:dyDescent="0.25">
      <c r="A11970" s="42"/>
    </row>
    <row r="11971" spans="1:1" x14ac:dyDescent="0.25">
      <c r="A11971" s="42"/>
    </row>
    <row r="11972" spans="1:1" x14ac:dyDescent="0.25">
      <c r="A11972" s="42"/>
    </row>
    <row r="11973" spans="1:1" x14ac:dyDescent="0.25">
      <c r="A11973" s="42"/>
    </row>
    <row r="11974" spans="1:1" x14ac:dyDescent="0.25">
      <c r="A11974" s="42"/>
    </row>
    <row r="11975" spans="1:1" x14ac:dyDescent="0.25">
      <c r="A11975" s="42"/>
    </row>
    <row r="11976" spans="1:1" x14ac:dyDescent="0.25">
      <c r="A11976" s="42"/>
    </row>
    <row r="11977" spans="1:1" x14ac:dyDescent="0.25">
      <c r="A11977" s="42"/>
    </row>
    <row r="11978" spans="1:1" x14ac:dyDescent="0.25">
      <c r="A11978" s="42"/>
    </row>
    <row r="11979" spans="1:1" x14ac:dyDescent="0.25">
      <c r="A11979" s="42"/>
    </row>
    <row r="11980" spans="1:1" x14ac:dyDescent="0.25">
      <c r="A11980" s="42"/>
    </row>
    <row r="11981" spans="1:1" x14ac:dyDescent="0.25">
      <c r="A11981" s="42"/>
    </row>
    <row r="11982" spans="1:1" x14ac:dyDescent="0.25">
      <c r="A11982" s="42"/>
    </row>
    <row r="11983" spans="1:1" x14ac:dyDescent="0.25">
      <c r="A11983" s="42"/>
    </row>
    <row r="11984" spans="1:1" x14ac:dyDescent="0.25">
      <c r="A11984" s="42"/>
    </row>
    <row r="11985" spans="1:1" x14ac:dyDescent="0.25">
      <c r="A11985" s="42"/>
    </row>
    <row r="11986" spans="1:1" x14ac:dyDescent="0.25">
      <c r="A11986" s="42"/>
    </row>
    <row r="11987" spans="1:1" x14ac:dyDescent="0.25">
      <c r="A11987" s="42"/>
    </row>
    <row r="11988" spans="1:1" x14ac:dyDescent="0.25">
      <c r="A11988" s="42"/>
    </row>
    <row r="11989" spans="1:1" x14ac:dyDescent="0.25">
      <c r="A11989" s="42"/>
    </row>
    <row r="11990" spans="1:1" x14ac:dyDescent="0.25">
      <c r="A11990" s="42"/>
    </row>
    <row r="11991" spans="1:1" x14ac:dyDescent="0.25">
      <c r="A11991" s="42"/>
    </row>
    <row r="11992" spans="1:1" x14ac:dyDescent="0.25">
      <c r="A11992" s="42"/>
    </row>
    <row r="11993" spans="1:1" x14ac:dyDescent="0.25">
      <c r="A11993" s="42"/>
    </row>
    <row r="11994" spans="1:1" x14ac:dyDescent="0.25">
      <c r="A11994" s="42"/>
    </row>
    <row r="11995" spans="1:1" x14ac:dyDescent="0.25">
      <c r="A11995" s="42"/>
    </row>
    <row r="11996" spans="1:1" x14ac:dyDescent="0.25">
      <c r="A11996" s="42"/>
    </row>
    <row r="11997" spans="1:1" x14ac:dyDescent="0.25">
      <c r="A11997" s="42"/>
    </row>
    <row r="11998" spans="1:1" x14ac:dyDescent="0.25">
      <c r="A11998" s="42"/>
    </row>
    <row r="11999" spans="1:1" x14ac:dyDescent="0.25">
      <c r="A11999" s="42"/>
    </row>
    <row r="12000" spans="1:1" x14ac:dyDescent="0.25">
      <c r="A12000" s="42"/>
    </row>
    <row r="12001" spans="1:1" x14ac:dyDescent="0.25">
      <c r="A12001" s="42"/>
    </row>
    <row r="12002" spans="1:1" x14ac:dyDescent="0.25">
      <c r="A12002" s="42"/>
    </row>
    <row r="12003" spans="1:1" x14ac:dyDescent="0.25">
      <c r="A12003" s="42"/>
    </row>
    <row r="12004" spans="1:1" x14ac:dyDescent="0.25">
      <c r="A12004" s="42"/>
    </row>
    <row r="12005" spans="1:1" x14ac:dyDescent="0.25">
      <c r="A12005" s="42"/>
    </row>
    <row r="12006" spans="1:1" x14ac:dyDescent="0.25">
      <c r="A12006" s="42"/>
    </row>
    <row r="12007" spans="1:1" x14ac:dyDescent="0.25">
      <c r="A12007" s="42"/>
    </row>
    <row r="12008" spans="1:1" x14ac:dyDescent="0.25">
      <c r="A12008" s="42"/>
    </row>
    <row r="12009" spans="1:1" x14ac:dyDescent="0.25">
      <c r="A12009" s="42"/>
    </row>
    <row r="12010" spans="1:1" x14ac:dyDescent="0.25">
      <c r="A12010" s="42"/>
    </row>
    <row r="12011" spans="1:1" x14ac:dyDescent="0.25">
      <c r="A12011" s="42"/>
    </row>
    <row r="12012" spans="1:1" x14ac:dyDescent="0.25">
      <c r="A12012" s="42"/>
    </row>
    <row r="12013" spans="1:1" x14ac:dyDescent="0.25">
      <c r="A12013" s="42"/>
    </row>
    <row r="12014" spans="1:1" x14ac:dyDescent="0.25">
      <c r="A12014" s="42"/>
    </row>
    <row r="12015" spans="1:1" x14ac:dyDescent="0.25">
      <c r="A12015" s="42"/>
    </row>
    <row r="12016" spans="1:1" x14ac:dyDescent="0.25">
      <c r="A12016" s="42"/>
    </row>
    <row r="12017" spans="1:1" x14ac:dyDescent="0.25">
      <c r="A12017" s="42"/>
    </row>
    <row r="12018" spans="1:1" x14ac:dyDescent="0.25">
      <c r="A12018" s="42"/>
    </row>
    <row r="12019" spans="1:1" x14ac:dyDescent="0.25">
      <c r="A12019" s="42"/>
    </row>
    <row r="12020" spans="1:1" x14ac:dyDescent="0.25">
      <c r="A12020" s="42"/>
    </row>
    <row r="12021" spans="1:1" x14ac:dyDescent="0.25">
      <c r="A12021" s="42"/>
    </row>
    <row r="12022" spans="1:1" x14ac:dyDescent="0.25">
      <c r="A12022" s="42"/>
    </row>
    <row r="12023" spans="1:1" x14ac:dyDescent="0.25">
      <c r="A12023" s="42"/>
    </row>
    <row r="12024" spans="1:1" x14ac:dyDescent="0.25">
      <c r="A12024" s="42"/>
    </row>
    <row r="12025" spans="1:1" x14ac:dyDescent="0.25">
      <c r="A12025" s="42"/>
    </row>
    <row r="12026" spans="1:1" x14ac:dyDescent="0.25">
      <c r="A12026" s="42"/>
    </row>
    <row r="12027" spans="1:1" x14ac:dyDescent="0.25">
      <c r="A12027" s="42"/>
    </row>
    <row r="12028" spans="1:1" x14ac:dyDescent="0.25">
      <c r="A12028" s="42"/>
    </row>
    <row r="12029" spans="1:1" x14ac:dyDescent="0.25">
      <c r="A12029" s="42"/>
    </row>
    <row r="12030" spans="1:1" x14ac:dyDescent="0.25">
      <c r="A12030" s="42"/>
    </row>
    <row r="12031" spans="1:1" x14ac:dyDescent="0.25">
      <c r="A12031" s="42"/>
    </row>
    <row r="12032" spans="1:1" x14ac:dyDescent="0.25">
      <c r="A12032" s="42"/>
    </row>
    <row r="12033" spans="1:1" x14ac:dyDescent="0.25">
      <c r="A12033" s="42"/>
    </row>
    <row r="12034" spans="1:1" x14ac:dyDescent="0.25">
      <c r="A12034" s="42"/>
    </row>
    <row r="12035" spans="1:1" x14ac:dyDescent="0.25">
      <c r="A12035" s="42"/>
    </row>
    <row r="12036" spans="1:1" x14ac:dyDescent="0.25">
      <c r="A12036" s="42"/>
    </row>
    <row r="12037" spans="1:1" x14ac:dyDescent="0.25">
      <c r="A12037" s="42"/>
    </row>
    <row r="12038" spans="1:1" x14ac:dyDescent="0.25">
      <c r="A12038" s="42"/>
    </row>
    <row r="12039" spans="1:1" x14ac:dyDescent="0.25">
      <c r="A12039" s="42"/>
    </row>
    <row r="12040" spans="1:1" x14ac:dyDescent="0.25">
      <c r="A12040" s="42"/>
    </row>
    <row r="12041" spans="1:1" x14ac:dyDescent="0.25">
      <c r="A12041" s="42"/>
    </row>
    <row r="12042" spans="1:1" x14ac:dyDescent="0.25">
      <c r="A12042" s="42"/>
    </row>
    <row r="12043" spans="1:1" x14ac:dyDescent="0.25">
      <c r="A12043" s="42"/>
    </row>
    <row r="12044" spans="1:1" x14ac:dyDescent="0.25">
      <c r="A12044" s="42"/>
    </row>
    <row r="12045" spans="1:1" x14ac:dyDescent="0.25">
      <c r="A12045" s="42"/>
    </row>
    <row r="12046" spans="1:1" x14ac:dyDescent="0.25">
      <c r="A12046" s="42"/>
    </row>
    <row r="12047" spans="1:1" x14ac:dyDescent="0.25">
      <c r="A12047" s="42"/>
    </row>
    <row r="12048" spans="1:1" x14ac:dyDescent="0.25">
      <c r="A12048" s="42"/>
    </row>
    <row r="12049" spans="1:1" x14ac:dyDescent="0.25">
      <c r="A12049" s="42"/>
    </row>
    <row r="12050" spans="1:1" x14ac:dyDescent="0.25">
      <c r="A12050" s="42"/>
    </row>
    <row r="12051" spans="1:1" x14ac:dyDescent="0.25">
      <c r="A12051" s="42"/>
    </row>
    <row r="12052" spans="1:1" x14ac:dyDescent="0.25">
      <c r="A12052" s="42"/>
    </row>
    <row r="12053" spans="1:1" x14ac:dyDescent="0.25">
      <c r="A12053" s="42"/>
    </row>
    <row r="12054" spans="1:1" x14ac:dyDescent="0.25">
      <c r="A12054" s="42"/>
    </row>
    <row r="12055" spans="1:1" x14ac:dyDescent="0.25">
      <c r="A12055" s="42"/>
    </row>
    <row r="12056" spans="1:1" x14ac:dyDescent="0.25">
      <c r="A12056" s="42"/>
    </row>
    <row r="12057" spans="1:1" x14ac:dyDescent="0.25">
      <c r="A12057" s="42"/>
    </row>
    <row r="12058" spans="1:1" x14ac:dyDescent="0.25">
      <c r="A12058" s="42"/>
    </row>
    <row r="12059" spans="1:1" x14ac:dyDescent="0.25">
      <c r="A12059" s="42"/>
    </row>
    <row r="12060" spans="1:1" x14ac:dyDescent="0.25">
      <c r="A12060" s="42"/>
    </row>
    <row r="12061" spans="1:1" x14ac:dyDescent="0.25">
      <c r="A12061" s="42"/>
    </row>
    <row r="12062" spans="1:1" x14ac:dyDescent="0.25">
      <c r="A12062" s="42"/>
    </row>
    <row r="12063" spans="1:1" x14ac:dyDescent="0.25">
      <c r="A12063" s="42"/>
    </row>
    <row r="12064" spans="1:1" x14ac:dyDescent="0.25">
      <c r="A12064" s="42"/>
    </row>
    <row r="12065" spans="1:1" x14ac:dyDescent="0.25">
      <c r="A12065" s="42"/>
    </row>
    <row r="12066" spans="1:1" x14ac:dyDescent="0.25">
      <c r="A12066" s="42"/>
    </row>
    <row r="12067" spans="1:1" x14ac:dyDescent="0.25">
      <c r="A12067" s="42"/>
    </row>
    <row r="12068" spans="1:1" x14ac:dyDescent="0.25">
      <c r="A12068" s="42"/>
    </row>
    <row r="12069" spans="1:1" x14ac:dyDescent="0.25">
      <c r="A12069" s="42"/>
    </row>
    <row r="12070" spans="1:1" x14ac:dyDescent="0.25">
      <c r="A12070" s="42"/>
    </row>
    <row r="12071" spans="1:1" x14ac:dyDescent="0.25">
      <c r="A12071" s="42"/>
    </row>
    <row r="12072" spans="1:1" x14ac:dyDescent="0.25">
      <c r="A12072" s="42"/>
    </row>
    <row r="12073" spans="1:1" x14ac:dyDescent="0.25">
      <c r="A12073" s="42"/>
    </row>
    <row r="12074" spans="1:1" x14ac:dyDescent="0.25">
      <c r="A12074" s="42"/>
    </row>
    <row r="12075" spans="1:1" x14ac:dyDescent="0.25">
      <c r="A12075" s="42"/>
    </row>
    <row r="12076" spans="1:1" x14ac:dyDescent="0.25">
      <c r="A12076" s="42"/>
    </row>
    <row r="12077" spans="1:1" x14ac:dyDescent="0.25">
      <c r="A12077" s="42"/>
    </row>
    <row r="12078" spans="1:1" x14ac:dyDescent="0.25">
      <c r="A12078" s="42"/>
    </row>
    <row r="12079" spans="1:1" x14ac:dyDescent="0.25">
      <c r="A12079" s="42"/>
    </row>
    <row r="12080" spans="1:1" x14ac:dyDescent="0.25">
      <c r="A12080" s="42"/>
    </row>
    <row r="12081" spans="1:1" x14ac:dyDescent="0.25">
      <c r="A12081" s="42"/>
    </row>
    <row r="12082" spans="1:1" x14ac:dyDescent="0.25">
      <c r="A12082" s="42"/>
    </row>
    <row r="12083" spans="1:1" x14ac:dyDescent="0.25">
      <c r="A12083" s="42"/>
    </row>
    <row r="12084" spans="1:1" x14ac:dyDescent="0.25">
      <c r="A12084" s="42"/>
    </row>
    <row r="12085" spans="1:1" x14ac:dyDescent="0.25">
      <c r="A12085" s="42"/>
    </row>
    <row r="12086" spans="1:1" x14ac:dyDescent="0.25">
      <c r="A12086" s="42"/>
    </row>
    <row r="12087" spans="1:1" x14ac:dyDescent="0.25">
      <c r="A12087" s="42"/>
    </row>
    <row r="12088" spans="1:1" x14ac:dyDescent="0.25">
      <c r="A12088" s="42"/>
    </row>
    <row r="12089" spans="1:1" x14ac:dyDescent="0.25">
      <c r="A12089" s="42"/>
    </row>
    <row r="12090" spans="1:1" x14ac:dyDescent="0.25">
      <c r="A12090" s="42"/>
    </row>
    <row r="12091" spans="1:1" x14ac:dyDescent="0.25">
      <c r="A12091" s="42"/>
    </row>
    <row r="12092" spans="1:1" x14ac:dyDescent="0.25">
      <c r="A12092" s="42"/>
    </row>
    <row r="12093" spans="1:1" x14ac:dyDescent="0.25">
      <c r="A12093" s="42"/>
    </row>
    <row r="12094" spans="1:1" x14ac:dyDescent="0.25">
      <c r="A12094" s="42"/>
    </row>
    <row r="12095" spans="1:1" x14ac:dyDescent="0.25">
      <c r="A12095" s="42"/>
    </row>
    <row r="12096" spans="1:1" x14ac:dyDescent="0.25">
      <c r="A12096" s="42"/>
    </row>
    <row r="12097" spans="1:1" x14ac:dyDescent="0.25">
      <c r="A12097" s="42"/>
    </row>
    <row r="12098" spans="1:1" x14ac:dyDescent="0.25">
      <c r="A12098" s="42"/>
    </row>
    <row r="12099" spans="1:1" x14ac:dyDescent="0.25">
      <c r="A12099" s="42"/>
    </row>
    <row r="12100" spans="1:1" x14ac:dyDescent="0.25">
      <c r="A12100" s="42"/>
    </row>
    <row r="12101" spans="1:1" x14ac:dyDescent="0.25">
      <c r="A12101" s="42"/>
    </row>
    <row r="12102" spans="1:1" x14ac:dyDescent="0.25">
      <c r="A12102" s="42"/>
    </row>
    <row r="12103" spans="1:1" x14ac:dyDescent="0.25">
      <c r="A12103" s="42"/>
    </row>
    <row r="12104" spans="1:1" x14ac:dyDescent="0.25">
      <c r="A12104" s="42"/>
    </row>
    <row r="12105" spans="1:1" x14ac:dyDescent="0.25">
      <c r="A12105" s="42"/>
    </row>
    <row r="12106" spans="1:1" x14ac:dyDescent="0.25">
      <c r="A12106" s="42"/>
    </row>
    <row r="12107" spans="1:1" x14ac:dyDescent="0.25">
      <c r="A12107" s="42"/>
    </row>
    <row r="12108" spans="1:1" x14ac:dyDescent="0.25">
      <c r="A12108" s="42"/>
    </row>
    <row r="12109" spans="1:1" x14ac:dyDescent="0.25">
      <c r="A12109" s="42"/>
    </row>
    <row r="12110" spans="1:1" x14ac:dyDescent="0.25">
      <c r="A12110" s="42"/>
    </row>
    <row r="12111" spans="1:1" x14ac:dyDescent="0.25">
      <c r="A12111" s="42"/>
    </row>
    <row r="12112" spans="1:1" x14ac:dyDescent="0.25">
      <c r="A12112" s="42"/>
    </row>
    <row r="12113" spans="1:1" x14ac:dyDescent="0.25">
      <c r="A12113" s="42"/>
    </row>
    <row r="12114" spans="1:1" x14ac:dyDescent="0.25">
      <c r="A12114" s="42"/>
    </row>
    <row r="12115" spans="1:1" x14ac:dyDescent="0.25">
      <c r="A12115" s="42"/>
    </row>
    <row r="12116" spans="1:1" x14ac:dyDescent="0.25">
      <c r="A12116" s="42"/>
    </row>
    <row r="12117" spans="1:1" x14ac:dyDescent="0.25">
      <c r="A12117" s="42"/>
    </row>
    <row r="12118" spans="1:1" x14ac:dyDescent="0.25">
      <c r="A12118" s="42"/>
    </row>
    <row r="12119" spans="1:1" x14ac:dyDescent="0.25">
      <c r="A12119" s="42"/>
    </row>
    <row r="12120" spans="1:1" x14ac:dyDescent="0.25">
      <c r="A12120" s="42"/>
    </row>
    <row r="12121" spans="1:1" x14ac:dyDescent="0.25">
      <c r="A12121" s="42"/>
    </row>
    <row r="12122" spans="1:1" x14ac:dyDescent="0.25">
      <c r="A12122" s="42"/>
    </row>
    <row r="12123" spans="1:1" x14ac:dyDescent="0.25">
      <c r="A12123" s="42"/>
    </row>
    <row r="12124" spans="1:1" x14ac:dyDescent="0.25">
      <c r="A12124" s="42"/>
    </row>
    <row r="12125" spans="1:1" x14ac:dyDescent="0.25">
      <c r="A12125" s="42"/>
    </row>
    <row r="12126" spans="1:1" x14ac:dyDescent="0.25">
      <c r="A12126" s="42"/>
    </row>
    <row r="12127" spans="1:1" x14ac:dyDescent="0.25">
      <c r="A12127" s="42"/>
    </row>
    <row r="12128" spans="1:1" x14ac:dyDescent="0.25">
      <c r="A12128" s="42"/>
    </row>
    <row r="12129" spans="1:1" x14ac:dyDescent="0.25">
      <c r="A12129" s="42"/>
    </row>
    <row r="12130" spans="1:1" x14ac:dyDescent="0.25">
      <c r="A12130" s="42"/>
    </row>
    <row r="12131" spans="1:1" x14ac:dyDescent="0.25">
      <c r="A12131" s="42"/>
    </row>
    <row r="12132" spans="1:1" x14ac:dyDescent="0.25">
      <c r="A12132" s="42"/>
    </row>
    <row r="12133" spans="1:1" x14ac:dyDescent="0.25">
      <c r="A12133" s="42"/>
    </row>
    <row r="12134" spans="1:1" x14ac:dyDescent="0.25">
      <c r="A12134" s="42"/>
    </row>
    <row r="12135" spans="1:1" x14ac:dyDescent="0.25">
      <c r="A12135" s="42"/>
    </row>
    <row r="12136" spans="1:1" x14ac:dyDescent="0.25">
      <c r="A12136" s="42"/>
    </row>
    <row r="12137" spans="1:1" x14ac:dyDescent="0.25">
      <c r="A12137" s="42"/>
    </row>
    <row r="12138" spans="1:1" x14ac:dyDescent="0.25">
      <c r="A12138" s="42"/>
    </row>
    <row r="12139" spans="1:1" x14ac:dyDescent="0.25">
      <c r="A12139" s="42"/>
    </row>
    <row r="12140" spans="1:1" x14ac:dyDescent="0.25">
      <c r="A12140" s="42"/>
    </row>
    <row r="12141" spans="1:1" x14ac:dyDescent="0.25">
      <c r="A12141" s="42"/>
    </row>
    <row r="12142" spans="1:1" x14ac:dyDescent="0.25">
      <c r="A12142" s="42"/>
    </row>
    <row r="12143" spans="1:1" x14ac:dyDescent="0.25">
      <c r="A12143" s="42"/>
    </row>
    <row r="12144" spans="1:1" x14ac:dyDescent="0.25">
      <c r="A12144" s="42"/>
    </row>
    <row r="12145" spans="1:1" x14ac:dyDescent="0.25">
      <c r="A12145" s="42"/>
    </row>
    <row r="12146" spans="1:1" x14ac:dyDescent="0.25">
      <c r="A12146" s="42"/>
    </row>
    <row r="12147" spans="1:1" x14ac:dyDescent="0.25">
      <c r="A12147" s="42"/>
    </row>
    <row r="12148" spans="1:1" x14ac:dyDescent="0.25">
      <c r="A12148" s="42"/>
    </row>
    <row r="12149" spans="1:1" x14ac:dyDescent="0.25">
      <c r="A12149" s="42"/>
    </row>
    <row r="12150" spans="1:1" x14ac:dyDescent="0.25">
      <c r="A12150" s="42"/>
    </row>
    <row r="12151" spans="1:1" x14ac:dyDescent="0.25">
      <c r="A12151" s="42"/>
    </row>
    <row r="12152" spans="1:1" x14ac:dyDescent="0.25">
      <c r="A12152" s="42"/>
    </row>
    <row r="12153" spans="1:1" x14ac:dyDescent="0.25">
      <c r="A12153" s="42"/>
    </row>
    <row r="12154" spans="1:1" x14ac:dyDescent="0.25">
      <c r="A12154" s="42"/>
    </row>
    <row r="12155" spans="1:1" x14ac:dyDescent="0.25">
      <c r="A12155" s="42"/>
    </row>
    <row r="12156" spans="1:1" x14ac:dyDescent="0.25">
      <c r="A12156" s="42"/>
    </row>
    <row r="12157" spans="1:1" x14ac:dyDescent="0.25">
      <c r="A12157" s="42"/>
    </row>
    <row r="12158" spans="1:1" x14ac:dyDescent="0.25">
      <c r="A12158" s="42"/>
    </row>
    <row r="12159" spans="1:1" x14ac:dyDescent="0.25">
      <c r="A12159" s="42"/>
    </row>
    <row r="12160" spans="1:1" x14ac:dyDescent="0.25">
      <c r="A12160" s="42"/>
    </row>
    <row r="12161" spans="1:1" x14ac:dyDescent="0.25">
      <c r="A12161" s="42"/>
    </row>
    <row r="12162" spans="1:1" x14ac:dyDescent="0.25">
      <c r="A12162" s="42"/>
    </row>
    <row r="12163" spans="1:1" x14ac:dyDescent="0.25">
      <c r="A12163" s="42"/>
    </row>
    <row r="12164" spans="1:1" x14ac:dyDescent="0.25">
      <c r="A12164" s="42"/>
    </row>
    <row r="12165" spans="1:1" x14ac:dyDescent="0.25">
      <c r="A12165" s="42"/>
    </row>
    <row r="12166" spans="1:1" x14ac:dyDescent="0.25">
      <c r="A12166" s="42"/>
    </row>
    <row r="12167" spans="1:1" x14ac:dyDescent="0.25">
      <c r="A12167" s="42"/>
    </row>
    <row r="12168" spans="1:1" x14ac:dyDescent="0.25">
      <c r="A12168" s="42"/>
    </row>
    <row r="12169" spans="1:1" x14ac:dyDescent="0.25">
      <c r="A12169" s="42"/>
    </row>
    <row r="12170" spans="1:1" x14ac:dyDescent="0.25">
      <c r="A12170" s="42"/>
    </row>
    <row r="12171" spans="1:1" x14ac:dyDescent="0.25">
      <c r="A12171" s="42"/>
    </row>
    <row r="12172" spans="1:1" x14ac:dyDescent="0.25">
      <c r="A12172" s="42"/>
    </row>
    <row r="12173" spans="1:1" x14ac:dyDescent="0.25">
      <c r="A12173" s="42"/>
    </row>
    <row r="12174" spans="1:1" x14ac:dyDescent="0.25">
      <c r="A12174" s="42"/>
    </row>
    <row r="12175" spans="1:1" x14ac:dyDescent="0.25">
      <c r="A12175" s="42"/>
    </row>
    <row r="12176" spans="1:1" x14ac:dyDescent="0.25">
      <c r="A12176" s="42"/>
    </row>
    <row r="12177" spans="1:1" x14ac:dyDescent="0.25">
      <c r="A12177" s="42"/>
    </row>
    <row r="12178" spans="1:1" x14ac:dyDescent="0.25">
      <c r="A12178" s="42"/>
    </row>
    <row r="12179" spans="1:1" x14ac:dyDescent="0.25">
      <c r="A12179" s="42"/>
    </row>
    <row r="12180" spans="1:1" x14ac:dyDescent="0.25">
      <c r="A12180" s="42"/>
    </row>
    <row r="12181" spans="1:1" x14ac:dyDescent="0.25">
      <c r="A12181" s="42"/>
    </row>
    <row r="12182" spans="1:1" x14ac:dyDescent="0.25">
      <c r="A12182" s="42"/>
    </row>
    <row r="12183" spans="1:1" x14ac:dyDescent="0.25">
      <c r="A12183" s="42"/>
    </row>
    <row r="12184" spans="1:1" x14ac:dyDescent="0.25">
      <c r="A12184" s="42"/>
    </row>
    <row r="12185" spans="1:1" x14ac:dyDescent="0.25">
      <c r="A12185" s="42"/>
    </row>
    <row r="12186" spans="1:1" x14ac:dyDescent="0.25">
      <c r="A12186" s="42"/>
    </row>
    <row r="12187" spans="1:1" x14ac:dyDescent="0.25">
      <c r="A12187" s="42"/>
    </row>
    <row r="12188" spans="1:1" x14ac:dyDescent="0.25">
      <c r="A12188" s="42"/>
    </row>
    <row r="12189" spans="1:1" x14ac:dyDescent="0.25">
      <c r="A12189" s="42"/>
    </row>
    <row r="12190" spans="1:1" x14ac:dyDescent="0.25">
      <c r="A12190" s="42"/>
    </row>
    <row r="12191" spans="1:1" x14ac:dyDescent="0.25">
      <c r="A12191" s="42"/>
    </row>
    <row r="12192" spans="1:1" x14ac:dyDescent="0.25">
      <c r="A12192" s="42"/>
    </row>
    <row r="12193" spans="1:1" x14ac:dyDescent="0.25">
      <c r="A12193" s="42"/>
    </row>
    <row r="12194" spans="1:1" x14ac:dyDescent="0.25">
      <c r="A12194" s="42"/>
    </row>
    <row r="12195" spans="1:1" x14ac:dyDescent="0.25">
      <c r="A12195" s="42"/>
    </row>
    <row r="12196" spans="1:1" x14ac:dyDescent="0.25">
      <c r="A12196" s="42"/>
    </row>
    <row r="12197" spans="1:1" x14ac:dyDescent="0.25">
      <c r="A12197" s="42"/>
    </row>
    <row r="12198" spans="1:1" x14ac:dyDescent="0.25">
      <c r="A12198" s="42"/>
    </row>
    <row r="12199" spans="1:1" x14ac:dyDescent="0.25">
      <c r="A12199" s="42"/>
    </row>
    <row r="12200" spans="1:1" x14ac:dyDescent="0.25">
      <c r="A12200" s="42"/>
    </row>
    <row r="12201" spans="1:1" x14ac:dyDescent="0.25">
      <c r="A12201" s="42"/>
    </row>
    <row r="12202" spans="1:1" x14ac:dyDescent="0.25">
      <c r="A12202" s="42"/>
    </row>
    <row r="12203" spans="1:1" x14ac:dyDescent="0.25">
      <c r="A12203" s="42"/>
    </row>
    <row r="12204" spans="1:1" x14ac:dyDescent="0.25">
      <c r="A12204" s="42"/>
    </row>
    <row r="12205" spans="1:1" x14ac:dyDescent="0.25">
      <c r="A12205" s="42"/>
    </row>
    <row r="12206" spans="1:1" x14ac:dyDescent="0.25">
      <c r="A12206" s="42"/>
    </row>
    <row r="12207" spans="1:1" x14ac:dyDescent="0.25">
      <c r="A12207" s="42"/>
    </row>
    <row r="12208" spans="1:1" x14ac:dyDescent="0.25">
      <c r="A12208" s="42"/>
    </row>
    <row r="12209" spans="1:1" x14ac:dyDescent="0.25">
      <c r="A12209" s="42"/>
    </row>
    <row r="12210" spans="1:1" x14ac:dyDescent="0.25">
      <c r="A12210" s="42"/>
    </row>
    <row r="12211" spans="1:1" x14ac:dyDescent="0.25">
      <c r="A12211" s="42"/>
    </row>
    <row r="12212" spans="1:1" x14ac:dyDescent="0.25">
      <c r="A12212" s="42"/>
    </row>
    <row r="12213" spans="1:1" x14ac:dyDescent="0.25">
      <c r="A12213" s="42"/>
    </row>
    <row r="12214" spans="1:1" x14ac:dyDescent="0.25">
      <c r="A12214" s="42"/>
    </row>
    <row r="12215" spans="1:1" x14ac:dyDescent="0.25">
      <c r="A12215" s="42"/>
    </row>
    <row r="12216" spans="1:1" x14ac:dyDescent="0.25">
      <c r="A12216" s="42"/>
    </row>
    <row r="12217" spans="1:1" x14ac:dyDescent="0.25">
      <c r="A12217" s="42"/>
    </row>
    <row r="12218" spans="1:1" x14ac:dyDescent="0.25">
      <c r="A12218" s="42"/>
    </row>
    <row r="12219" spans="1:1" x14ac:dyDescent="0.25">
      <c r="A12219" s="42"/>
    </row>
    <row r="12220" spans="1:1" x14ac:dyDescent="0.25">
      <c r="A12220" s="42"/>
    </row>
    <row r="12221" spans="1:1" x14ac:dyDescent="0.25">
      <c r="A12221" s="42"/>
    </row>
    <row r="12222" spans="1:1" x14ac:dyDescent="0.25">
      <c r="A12222" s="42"/>
    </row>
    <row r="12223" spans="1:1" x14ac:dyDescent="0.25">
      <c r="A12223" s="42"/>
    </row>
    <row r="12224" spans="1:1" x14ac:dyDescent="0.25">
      <c r="A12224" s="42"/>
    </row>
    <row r="12225" spans="1:1" x14ac:dyDescent="0.25">
      <c r="A12225" s="42"/>
    </row>
    <row r="12226" spans="1:1" x14ac:dyDescent="0.25">
      <c r="A12226" s="42"/>
    </row>
    <row r="12227" spans="1:1" x14ac:dyDescent="0.25">
      <c r="A12227" s="42"/>
    </row>
    <row r="12228" spans="1:1" x14ac:dyDescent="0.25">
      <c r="A12228" s="42"/>
    </row>
    <row r="12229" spans="1:1" x14ac:dyDescent="0.25">
      <c r="A12229" s="42"/>
    </row>
    <row r="12230" spans="1:1" x14ac:dyDescent="0.25">
      <c r="A12230" s="42"/>
    </row>
    <row r="12231" spans="1:1" x14ac:dyDescent="0.25">
      <c r="A12231" s="42"/>
    </row>
    <row r="12232" spans="1:1" x14ac:dyDescent="0.25">
      <c r="A12232" s="42"/>
    </row>
    <row r="12233" spans="1:1" x14ac:dyDescent="0.25">
      <c r="A12233" s="42"/>
    </row>
    <row r="12234" spans="1:1" x14ac:dyDescent="0.25">
      <c r="A12234" s="42"/>
    </row>
    <row r="12235" spans="1:1" x14ac:dyDescent="0.25">
      <c r="A12235" s="42"/>
    </row>
    <row r="12236" spans="1:1" x14ac:dyDescent="0.25">
      <c r="A12236" s="42"/>
    </row>
    <row r="12237" spans="1:1" x14ac:dyDescent="0.25">
      <c r="A12237" s="42"/>
    </row>
    <row r="12238" spans="1:1" x14ac:dyDescent="0.25">
      <c r="A12238" s="42"/>
    </row>
    <row r="12239" spans="1:1" x14ac:dyDescent="0.25">
      <c r="A12239" s="42"/>
    </row>
    <row r="12240" spans="1:1" x14ac:dyDescent="0.25">
      <c r="A12240" s="42"/>
    </row>
    <row r="12241" spans="1:1" x14ac:dyDescent="0.25">
      <c r="A12241" s="42"/>
    </row>
    <row r="12242" spans="1:1" x14ac:dyDescent="0.25">
      <c r="A12242" s="42"/>
    </row>
    <row r="12243" spans="1:1" x14ac:dyDescent="0.25">
      <c r="A12243" s="42"/>
    </row>
    <row r="12244" spans="1:1" x14ac:dyDescent="0.25">
      <c r="A12244" s="42"/>
    </row>
    <row r="12245" spans="1:1" x14ac:dyDescent="0.25">
      <c r="A12245" s="42"/>
    </row>
    <row r="12246" spans="1:1" x14ac:dyDescent="0.25">
      <c r="A12246" s="42"/>
    </row>
    <row r="12247" spans="1:1" x14ac:dyDescent="0.25">
      <c r="A12247" s="42"/>
    </row>
    <row r="12248" spans="1:1" x14ac:dyDescent="0.25">
      <c r="A12248" s="42"/>
    </row>
    <row r="12249" spans="1:1" x14ac:dyDescent="0.25">
      <c r="A12249" s="42"/>
    </row>
    <row r="12250" spans="1:1" x14ac:dyDescent="0.25">
      <c r="A12250" s="42"/>
    </row>
    <row r="12251" spans="1:1" x14ac:dyDescent="0.25">
      <c r="A12251" s="42"/>
    </row>
    <row r="12252" spans="1:1" x14ac:dyDescent="0.25">
      <c r="A12252" s="42"/>
    </row>
    <row r="12253" spans="1:1" x14ac:dyDescent="0.25">
      <c r="A12253" s="42"/>
    </row>
    <row r="12254" spans="1:1" x14ac:dyDescent="0.25">
      <c r="A12254" s="42"/>
    </row>
    <row r="12255" spans="1:1" x14ac:dyDescent="0.25">
      <c r="A12255" s="42"/>
    </row>
    <row r="12256" spans="1:1" x14ac:dyDescent="0.25">
      <c r="A12256" s="42"/>
    </row>
    <row r="12257" spans="1:1" x14ac:dyDescent="0.25">
      <c r="A12257" s="42"/>
    </row>
    <row r="12258" spans="1:1" x14ac:dyDescent="0.25">
      <c r="A12258" s="42"/>
    </row>
    <row r="12259" spans="1:1" x14ac:dyDescent="0.25">
      <c r="A12259" s="42"/>
    </row>
    <row r="12260" spans="1:1" x14ac:dyDescent="0.25">
      <c r="A12260" s="42"/>
    </row>
    <row r="12261" spans="1:1" x14ac:dyDescent="0.25">
      <c r="A12261" s="42"/>
    </row>
    <row r="12262" spans="1:1" x14ac:dyDescent="0.25">
      <c r="A12262" s="42"/>
    </row>
    <row r="12263" spans="1:1" x14ac:dyDescent="0.25">
      <c r="A12263" s="42"/>
    </row>
    <row r="12264" spans="1:1" x14ac:dyDescent="0.25">
      <c r="A12264" s="42"/>
    </row>
    <row r="12265" spans="1:1" x14ac:dyDescent="0.25">
      <c r="A12265" s="42"/>
    </row>
    <row r="12266" spans="1:1" x14ac:dyDescent="0.25">
      <c r="A12266" s="42"/>
    </row>
    <row r="12267" spans="1:1" x14ac:dyDescent="0.25">
      <c r="A12267" s="42"/>
    </row>
    <row r="12268" spans="1:1" x14ac:dyDescent="0.25">
      <c r="A12268" s="42"/>
    </row>
    <row r="12269" spans="1:1" x14ac:dyDescent="0.25">
      <c r="A12269" s="42"/>
    </row>
    <row r="12270" spans="1:1" x14ac:dyDescent="0.25">
      <c r="A12270" s="42"/>
    </row>
    <row r="12271" spans="1:1" x14ac:dyDescent="0.25">
      <c r="A12271" s="42"/>
    </row>
    <row r="12272" spans="1:1" x14ac:dyDescent="0.25">
      <c r="A12272" s="42"/>
    </row>
    <row r="12273" spans="1:1" x14ac:dyDescent="0.25">
      <c r="A12273" s="42"/>
    </row>
    <row r="12274" spans="1:1" x14ac:dyDescent="0.25">
      <c r="A12274" s="42"/>
    </row>
    <row r="12275" spans="1:1" x14ac:dyDescent="0.25">
      <c r="A12275" s="42"/>
    </row>
    <row r="12276" spans="1:1" x14ac:dyDescent="0.25">
      <c r="A12276" s="42"/>
    </row>
    <row r="12277" spans="1:1" x14ac:dyDescent="0.25">
      <c r="A12277" s="42"/>
    </row>
    <row r="12278" spans="1:1" x14ac:dyDescent="0.25">
      <c r="A12278" s="42"/>
    </row>
    <row r="12279" spans="1:1" x14ac:dyDescent="0.25">
      <c r="A12279" s="42"/>
    </row>
    <row r="12280" spans="1:1" x14ac:dyDescent="0.25">
      <c r="A12280" s="42"/>
    </row>
    <row r="12281" spans="1:1" x14ac:dyDescent="0.25">
      <c r="A12281" s="42"/>
    </row>
    <row r="12282" spans="1:1" x14ac:dyDescent="0.25">
      <c r="A12282" s="42"/>
    </row>
    <row r="12283" spans="1:1" x14ac:dyDescent="0.25">
      <c r="A12283" s="42"/>
    </row>
    <row r="12284" spans="1:1" x14ac:dyDescent="0.25">
      <c r="A12284" s="42"/>
    </row>
    <row r="12285" spans="1:1" x14ac:dyDescent="0.25">
      <c r="A12285" s="42"/>
    </row>
    <row r="12286" spans="1:1" x14ac:dyDescent="0.25">
      <c r="A12286" s="42"/>
    </row>
    <row r="12287" spans="1:1" x14ac:dyDescent="0.25">
      <c r="A12287" s="42"/>
    </row>
    <row r="12288" spans="1:1" x14ac:dyDescent="0.25">
      <c r="A12288" s="42"/>
    </row>
    <row r="12289" spans="1:1" x14ac:dyDescent="0.25">
      <c r="A12289" s="42"/>
    </row>
    <row r="12290" spans="1:1" x14ac:dyDescent="0.25">
      <c r="A12290" s="42"/>
    </row>
    <row r="12291" spans="1:1" x14ac:dyDescent="0.25">
      <c r="A12291" s="42"/>
    </row>
    <row r="12292" spans="1:1" x14ac:dyDescent="0.25">
      <c r="A12292" s="42"/>
    </row>
    <row r="12293" spans="1:1" x14ac:dyDescent="0.25">
      <c r="A12293" s="42"/>
    </row>
    <row r="12294" spans="1:1" x14ac:dyDescent="0.25">
      <c r="A12294" s="42"/>
    </row>
    <row r="12295" spans="1:1" x14ac:dyDescent="0.25">
      <c r="A12295" s="42"/>
    </row>
    <row r="12296" spans="1:1" x14ac:dyDescent="0.25">
      <c r="A12296" s="42"/>
    </row>
    <row r="12297" spans="1:1" x14ac:dyDescent="0.25">
      <c r="A12297" s="42"/>
    </row>
    <row r="12298" spans="1:1" x14ac:dyDescent="0.25">
      <c r="A12298" s="42"/>
    </row>
    <row r="12299" spans="1:1" x14ac:dyDescent="0.25">
      <c r="A12299" s="42"/>
    </row>
    <row r="12300" spans="1:1" x14ac:dyDescent="0.25">
      <c r="A12300" s="42"/>
    </row>
    <row r="12301" spans="1:1" x14ac:dyDescent="0.25">
      <c r="A12301" s="42"/>
    </row>
    <row r="12302" spans="1:1" x14ac:dyDescent="0.25">
      <c r="A12302" s="42"/>
    </row>
    <row r="12303" spans="1:1" x14ac:dyDescent="0.25">
      <c r="A12303" s="42"/>
    </row>
    <row r="12304" spans="1:1" x14ac:dyDescent="0.25">
      <c r="A12304" s="42"/>
    </row>
    <row r="12305" spans="1:1" x14ac:dyDescent="0.25">
      <c r="A12305" s="42"/>
    </row>
    <row r="12306" spans="1:1" x14ac:dyDescent="0.25">
      <c r="A12306" s="42"/>
    </row>
    <row r="12307" spans="1:1" x14ac:dyDescent="0.25">
      <c r="A12307" s="42"/>
    </row>
    <row r="12308" spans="1:1" x14ac:dyDescent="0.25">
      <c r="A12308" s="42"/>
    </row>
    <row r="12309" spans="1:1" x14ac:dyDescent="0.25">
      <c r="A12309" s="42"/>
    </row>
    <row r="12310" spans="1:1" x14ac:dyDescent="0.25">
      <c r="A12310" s="42"/>
    </row>
    <row r="12311" spans="1:1" x14ac:dyDescent="0.25">
      <c r="A12311" s="42"/>
    </row>
    <row r="12312" spans="1:1" x14ac:dyDescent="0.25">
      <c r="A12312" s="42"/>
    </row>
    <row r="12313" spans="1:1" x14ac:dyDescent="0.25">
      <c r="A12313" s="42"/>
    </row>
    <row r="12314" spans="1:1" x14ac:dyDescent="0.25">
      <c r="A12314" s="42"/>
    </row>
    <row r="12315" spans="1:1" x14ac:dyDescent="0.25">
      <c r="A12315" s="42"/>
    </row>
    <row r="12316" spans="1:1" x14ac:dyDescent="0.25">
      <c r="A12316" s="42"/>
    </row>
    <row r="12317" spans="1:1" x14ac:dyDescent="0.25">
      <c r="A12317" s="42"/>
    </row>
    <row r="12318" spans="1:1" x14ac:dyDescent="0.25">
      <c r="A12318" s="42"/>
    </row>
    <row r="12319" spans="1:1" x14ac:dyDescent="0.25">
      <c r="A12319" s="42"/>
    </row>
    <row r="12320" spans="1:1" x14ac:dyDescent="0.25">
      <c r="A12320" s="42"/>
    </row>
    <row r="12321" spans="1:1" x14ac:dyDescent="0.25">
      <c r="A12321" s="42"/>
    </row>
    <row r="12322" spans="1:1" x14ac:dyDescent="0.25">
      <c r="A12322" s="42"/>
    </row>
    <row r="12323" spans="1:1" x14ac:dyDescent="0.25">
      <c r="A12323" s="42"/>
    </row>
    <row r="12324" spans="1:1" x14ac:dyDescent="0.25">
      <c r="A12324" s="42"/>
    </row>
    <row r="12325" spans="1:1" x14ac:dyDescent="0.25">
      <c r="A12325" s="42"/>
    </row>
    <row r="12326" spans="1:1" x14ac:dyDescent="0.25">
      <c r="A12326" s="42"/>
    </row>
    <row r="12327" spans="1:1" x14ac:dyDescent="0.25">
      <c r="A12327" s="42"/>
    </row>
    <row r="12328" spans="1:1" x14ac:dyDescent="0.25">
      <c r="A12328" s="42"/>
    </row>
    <row r="12329" spans="1:1" x14ac:dyDescent="0.25">
      <c r="A12329" s="42"/>
    </row>
    <row r="12330" spans="1:1" x14ac:dyDescent="0.25">
      <c r="A12330" s="42"/>
    </row>
    <row r="12331" spans="1:1" x14ac:dyDescent="0.25">
      <c r="A12331" s="42"/>
    </row>
    <row r="12332" spans="1:1" x14ac:dyDescent="0.25">
      <c r="A12332" s="42"/>
    </row>
    <row r="12333" spans="1:1" x14ac:dyDescent="0.25">
      <c r="A12333" s="42"/>
    </row>
    <row r="12334" spans="1:1" x14ac:dyDescent="0.25">
      <c r="A12334" s="42"/>
    </row>
    <row r="12335" spans="1:1" x14ac:dyDescent="0.25">
      <c r="A12335" s="42"/>
    </row>
    <row r="12336" spans="1:1" x14ac:dyDescent="0.25">
      <c r="A12336" s="42"/>
    </row>
    <row r="12337" spans="1:1" x14ac:dyDescent="0.25">
      <c r="A12337" s="42"/>
    </row>
    <row r="12338" spans="1:1" x14ac:dyDescent="0.25">
      <c r="A12338" s="42"/>
    </row>
    <row r="12339" spans="1:1" x14ac:dyDescent="0.25">
      <c r="A12339" s="42"/>
    </row>
    <row r="12340" spans="1:1" x14ac:dyDescent="0.25">
      <c r="A12340" s="42"/>
    </row>
    <row r="12341" spans="1:1" x14ac:dyDescent="0.25">
      <c r="A12341" s="42"/>
    </row>
    <row r="12342" spans="1:1" x14ac:dyDescent="0.25">
      <c r="A12342" s="42"/>
    </row>
    <row r="12343" spans="1:1" x14ac:dyDescent="0.25">
      <c r="A12343" s="42"/>
    </row>
    <row r="12344" spans="1:1" x14ac:dyDescent="0.25">
      <c r="A12344" s="42"/>
    </row>
    <row r="12345" spans="1:1" x14ac:dyDescent="0.25">
      <c r="A12345" s="42"/>
    </row>
    <row r="12346" spans="1:1" x14ac:dyDescent="0.25">
      <c r="A12346" s="42"/>
    </row>
    <row r="12347" spans="1:1" x14ac:dyDescent="0.25">
      <c r="A12347" s="42"/>
    </row>
    <row r="12348" spans="1:1" x14ac:dyDescent="0.25">
      <c r="A12348" s="42"/>
    </row>
    <row r="12349" spans="1:1" x14ac:dyDescent="0.25">
      <c r="A12349" s="42"/>
    </row>
    <row r="12350" spans="1:1" x14ac:dyDescent="0.25">
      <c r="A12350" s="42"/>
    </row>
    <row r="12351" spans="1:1" x14ac:dyDescent="0.25">
      <c r="A12351" s="42"/>
    </row>
    <row r="12352" spans="1:1" x14ac:dyDescent="0.25">
      <c r="A12352" s="42"/>
    </row>
    <row r="12353" spans="1:1" x14ac:dyDescent="0.25">
      <c r="A12353" s="42"/>
    </row>
    <row r="12354" spans="1:1" x14ac:dyDescent="0.25">
      <c r="A12354" s="42"/>
    </row>
    <row r="12355" spans="1:1" x14ac:dyDescent="0.25">
      <c r="A12355" s="42"/>
    </row>
    <row r="12356" spans="1:1" x14ac:dyDescent="0.25">
      <c r="A12356" s="42"/>
    </row>
    <row r="12357" spans="1:1" x14ac:dyDescent="0.25">
      <c r="A12357" s="42"/>
    </row>
    <row r="12358" spans="1:1" x14ac:dyDescent="0.25">
      <c r="A12358" s="42"/>
    </row>
    <row r="12359" spans="1:1" x14ac:dyDescent="0.25">
      <c r="A12359" s="42"/>
    </row>
    <row r="12360" spans="1:1" x14ac:dyDescent="0.25">
      <c r="A12360" s="42"/>
    </row>
    <row r="12361" spans="1:1" x14ac:dyDescent="0.25">
      <c r="A12361" s="42"/>
    </row>
    <row r="12362" spans="1:1" x14ac:dyDescent="0.25">
      <c r="A12362" s="42"/>
    </row>
    <row r="12363" spans="1:1" x14ac:dyDescent="0.25">
      <c r="A12363" s="42"/>
    </row>
    <row r="12364" spans="1:1" x14ac:dyDescent="0.25">
      <c r="A12364" s="42"/>
    </row>
    <row r="12365" spans="1:1" x14ac:dyDescent="0.25">
      <c r="A12365" s="42"/>
    </row>
    <row r="12366" spans="1:1" x14ac:dyDescent="0.25">
      <c r="A12366" s="42"/>
    </row>
    <row r="12367" spans="1:1" x14ac:dyDescent="0.25">
      <c r="A12367" s="42"/>
    </row>
    <row r="12368" spans="1:1" x14ac:dyDescent="0.25">
      <c r="A12368" s="42"/>
    </row>
    <row r="12369" spans="1:1" x14ac:dyDescent="0.25">
      <c r="A12369" s="42"/>
    </row>
    <row r="12370" spans="1:1" x14ac:dyDescent="0.25">
      <c r="A12370" s="42"/>
    </row>
    <row r="12371" spans="1:1" x14ac:dyDescent="0.25">
      <c r="A12371" s="42"/>
    </row>
    <row r="12372" spans="1:1" x14ac:dyDescent="0.25">
      <c r="A12372" s="42"/>
    </row>
    <row r="12373" spans="1:1" x14ac:dyDescent="0.25">
      <c r="A12373" s="42"/>
    </row>
    <row r="12374" spans="1:1" x14ac:dyDescent="0.25">
      <c r="A12374" s="42"/>
    </row>
    <row r="12375" spans="1:1" x14ac:dyDescent="0.25">
      <c r="A12375" s="42"/>
    </row>
    <row r="12376" spans="1:1" x14ac:dyDescent="0.25">
      <c r="A12376" s="42"/>
    </row>
    <row r="12377" spans="1:1" x14ac:dyDescent="0.25">
      <c r="A12377" s="42"/>
    </row>
    <row r="12378" spans="1:1" x14ac:dyDescent="0.25">
      <c r="A12378" s="42"/>
    </row>
    <row r="12379" spans="1:1" x14ac:dyDescent="0.25">
      <c r="A12379" s="42"/>
    </row>
    <row r="12380" spans="1:1" x14ac:dyDescent="0.25">
      <c r="A12380" s="42"/>
    </row>
    <row r="12381" spans="1:1" x14ac:dyDescent="0.25">
      <c r="A12381" s="42"/>
    </row>
    <row r="12382" spans="1:1" x14ac:dyDescent="0.25">
      <c r="A12382" s="42"/>
    </row>
    <row r="12383" spans="1:1" x14ac:dyDescent="0.25">
      <c r="A12383" s="42"/>
    </row>
    <row r="12384" spans="1:1" x14ac:dyDescent="0.25">
      <c r="A12384" s="42"/>
    </row>
    <row r="12385" spans="1:1" x14ac:dyDescent="0.25">
      <c r="A12385" s="42"/>
    </row>
    <row r="12386" spans="1:1" x14ac:dyDescent="0.25">
      <c r="A12386" s="42"/>
    </row>
    <row r="12387" spans="1:1" x14ac:dyDescent="0.25">
      <c r="A12387" s="42"/>
    </row>
    <row r="12388" spans="1:1" x14ac:dyDescent="0.25">
      <c r="A12388" s="42"/>
    </row>
    <row r="12389" spans="1:1" x14ac:dyDescent="0.25">
      <c r="A12389" s="42"/>
    </row>
    <row r="12390" spans="1:1" x14ac:dyDescent="0.25">
      <c r="A12390" s="42"/>
    </row>
    <row r="12391" spans="1:1" x14ac:dyDescent="0.25">
      <c r="A12391" s="42"/>
    </row>
    <row r="12392" spans="1:1" x14ac:dyDescent="0.25">
      <c r="A12392" s="42"/>
    </row>
    <row r="12393" spans="1:1" x14ac:dyDescent="0.25">
      <c r="A12393" s="42"/>
    </row>
    <row r="12394" spans="1:1" x14ac:dyDescent="0.25">
      <c r="A12394" s="42"/>
    </row>
    <row r="12395" spans="1:1" x14ac:dyDescent="0.25">
      <c r="A12395" s="42"/>
    </row>
    <row r="12396" spans="1:1" x14ac:dyDescent="0.25">
      <c r="A12396" s="42"/>
    </row>
    <row r="12397" spans="1:1" x14ac:dyDescent="0.25">
      <c r="A12397" s="42"/>
    </row>
    <row r="12398" spans="1:1" x14ac:dyDescent="0.25">
      <c r="A12398" s="42"/>
    </row>
    <row r="12399" spans="1:1" x14ac:dyDescent="0.25">
      <c r="A12399" s="42"/>
    </row>
    <row r="12400" spans="1:1" x14ac:dyDescent="0.25">
      <c r="A12400" s="42"/>
    </row>
    <row r="12401" spans="1:1" x14ac:dyDescent="0.25">
      <c r="A12401" s="42"/>
    </row>
    <row r="12402" spans="1:1" x14ac:dyDescent="0.25">
      <c r="A12402" s="42"/>
    </row>
    <row r="12403" spans="1:1" x14ac:dyDescent="0.25">
      <c r="A12403" s="42"/>
    </row>
    <row r="12404" spans="1:1" x14ac:dyDescent="0.25">
      <c r="A12404" s="42"/>
    </row>
    <row r="12405" spans="1:1" x14ac:dyDescent="0.25">
      <c r="A12405" s="42"/>
    </row>
    <row r="12406" spans="1:1" x14ac:dyDescent="0.25">
      <c r="A12406" s="42"/>
    </row>
    <row r="12407" spans="1:1" x14ac:dyDescent="0.25">
      <c r="A12407" s="42"/>
    </row>
    <row r="12408" spans="1:1" x14ac:dyDescent="0.25">
      <c r="A12408" s="42"/>
    </row>
    <row r="12409" spans="1:1" x14ac:dyDescent="0.25">
      <c r="A12409" s="42"/>
    </row>
    <row r="12410" spans="1:1" x14ac:dyDescent="0.25">
      <c r="A12410" s="42"/>
    </row>
    <row r="12411" spans="1:1" x14ac:dyDescent="0.25">
      <c r="A12411" s="42"/>
    </row>
    <row r="12412" spans="1:1" x14ac:dyDescent="0.25">
      <c r="A12412" s="42"/>
    </row>
    <row r="12413" spans="1:1" x14ac:dyDescent="0.25">
      <c r="A12413" s="42"/>
    </row>
    <row r="12414" spans="1:1" x14ac:dyDescent="0.25">
      <c r="A12414" s="42"/>
    </row>
    <row r="12415" spans="1:1" x14ac:dyDescent="0.25">
      <c r="A12415" s="42"/>
    </row>
    <row r="12416" spans="1:1" x14ac:dyDescent="0.25">
      <c r="A12416" s="42"/>
    </row>
    <row r="12417" spans="1:1" x14ac:dyDescent="0.25">
      <c r="A12417" s="42"/>
    </row>
    <row r="12418" spans="1:1" x14ac:dyDescent="0.25">
      <c r="A12418" s="42"/>
    </row>
    <row r="12419" spans="1:1" x14ac:dyDescent="0.25">
      <c r="A12419" s="42"/>
    </row>
    <row r="12420" spans="1:1" x14ac:dyDescent="0.25">
      <c r="A12420" s="42"/>
    </row>
    <row r="12421" spans="1:1" x14ac:dyDescent="0.25">
      <c r="A12421" s="42"/>
    </row>
    <row r="12422" spans="1:1" x14ac:dyDescent="0.25">
      <c r="A12422" s="42"/>
    </row>
    <row r="12423" spans="1:1" x14ac:dyDescent="0.25">
      <c r="A12423" s="42"/>
    </row>
    <row r="12424" spans="1:1" x14ac:dyDescent="0.25">
      <c r="A12424" s="42"/>
    </row>
    <row r="12425" spans="1:1" x14ac:dyDescent="0.25">
      <c r="A12425" s="42"/>
    </row>
    <row r="12426" spans="1:1" x14ac:dyDescent="0.25">
      <c r="A12426" s="42"/>
    </row>
    <row r="12427" spans="1:1" x14ac:dyDescent="0.25">
      <c r="A12427" s="42"/>
    </row>
    <row r="12428" spans="1:1" x14ac:dyDescent="0.25">
      <c r="A12428" s="42"/>
    </row>
    <row r="12429" spans="1:1" x14ac:dyDescent="0.25">
      <c r="A12429" s="42"/>
    </row>
    <row r="12430" spans="1:1" x14ac:dyDescent="0.25">
      <c r="A12430" s="42"/>
    </row>
    <row r="12431" spans="1:1" x14ac:dyDescent="0.25">
      <c r="A12431" s="42"/>
    </row>
    <row r="12432" spans="1:1" x14ac:dyDescent="0.25">
      <c r="A12432" s="42"/>
    </row>
    <row r="12433" spans="1:1" x14ac:dyDescent="0.25">
      <c r="A12433" s="42"/>
    </row>
    <row r="12434" spans="1:1" x14ac:dyDescent="0.25">
      <c r="A12434" s="42"/>
    </row>
    <row r="12435" spans="1:1" x14ac:dyDescent="0.25">
      <c r="A12435" s="42"/>
    </row>
    <row r="12436" spans="1:1" x14ac:dyDescent="0.25">
      <c r="A12436" s="42"/>
    </row>
    <row r="12437" spans="1:1" x14ac:dyDescent="0.25">
      <c r="A12437" s="42"/>
    </row>
    <row r="12438" spans="1:1" x14ac:dyDescent="0.25">
      <c r="A12438" s="42"/>
    </row>
    <row r="12439" spans="1:1" x14ac:dyDescent="0.25">
      <c r="A12439" s="42"/>
    </row>
    <row r="12440" spans="1:1" x14ac:dyDescent="0.25">
      <c r="A12440" s="42"/>
    </row>
    <row r="12441" spans="1:1" x14ac:dyDescent="0.25">
      <c r="A12441" s="42"/>
    </row>
    <row r="12442" spans="1:1" x14ac:dyDescent="0.25">
      <c r="A12442" s="42"/>
    </row>
    <row r="12443" spans="1:1" x14ac:dyDescent="0.25">
      <c r="A12443" s="42"/>
    </row>
    <row r="12444" spans="1:1" x14ac:dyDescent="0.25">
      <c r="A12444" s="42"/>
    </row>
    <row r="12445" spans="1:1" x14ac:dyDescent="0.25">
      <c r="A12445" s="42"/>
    </row>
    <row r="12446" spans="1:1" x14ac:dyDescent="0.25">
      <c r="A12446" s="42"/>
    </row>
    <row r="12447" spans="1:1" x14ac:dyDescent="0.25">
      <c r="A12447" s="42"/>
    </row>
    <row r="12448" spans="1:1" x14ac:dyDescent="0.25">
      <c r="A12448" s="42"/>
    </row>
    <row r="12449" spans="1:1" x14ac:dyDescent="0.25">
      <c r="A12449" s="42"/>
    </row>
    <row r="12450" spans="1:1" x14ac:dyDescent="0.25">
      <c r="A12450" s="42"/>
    </row>
    <row r="12451" spans="1:1" x14ac:dyDescent="0.25">
      <c r="A12451" s="42"/>
    </row>
    <row r="12452" spans="1:1" x14ac:dyDescent="0.25">
      <c r="A12452" s="42"/>
    </row>
    <row r="12453" spans="1:1" x14ac:dyDescent="0.25">
      <c r="A12453" s="42"/>
    </row>
    <row r="12454" spans="1:1" x14ac:dyDescent="0.25">
      <c r="A12454" s="42"/>
    </row>
    <row r="12455" spans="1:1" x14ac:dyDescent="0.25">
      <c r="A12455" s="42"/>
    </row>
    <row r="12456" spans="1:1" x14ac:dyDescent="0.25">
      <c r="A12456" s="42"/>
    </row>
    <row r="12457" spans="1:1" x14ac:dyDescent="0.25">
      <c r="A12457" s="42"/>
    </row>
    <row r="12458" spans="1:1" x14ac:dyDescent="0.25">
      <c r="A12458" s="42"/>
    </row>
    <row r="12459" spans="1:1" x14ac:dyDescent="0.25">
      <c r="A12459" s="42"/>
    </row>
    <row r="12460" spans="1:1" x14ac:dyDescent="0.25">
      <c r="A12460" s="42"/>
    </row>
    <row r="12461" spans="1:1" x14ac:dyDescent="0.25">
      <c r="A12461" s="42"/>
    </row>
    <row r="12462" spans="1:1" x14ac:dyDescent="0.25">
      <c r="A12462" s="42"/>
    </row>
    <row r="12463" spans="1:1" x14ac:dyDescent="0.25">
      <c r="A12463" s="42"/>
    </row>
    <row r="12464" spans="1:1" x14ac:dyDescent="0.25">
      <c r="A12464" s="42"/>
    </row>
    <row r="12465" spans="1:1" x14ac:dyDescent="0.25">
      <c r="A12465" s="42"/>
    </row>
    <row r="12466" spans="1:1" x14ac:dyDescent="0.25">
      <c r="A12466" s="42"/>
    </row>
    <row r="12467" spans="1:1" x14ac:dyDescent="0.25">
      <c r="A12467" s="42"/>
    </row>
    <row r="12468" spans="1:1" x14ac:dyDescent="0.25">
      <c r="A12468" s="42"/>
    </row>
    <row r="12469" spans="1:1" x14ac:dyDescent="0.25">
      <c r="A12469" s="42"/>
    </row>
    <row r="12470" spans="1:1" x14ac:dyDescent="0.25">
      <c r="A12470" s="42"/>
    </row>
    <row r="12471" spans="1:1" x14ac:dyDescent="0.25">
      <c r="A12471" s="42"/>
    </row>
    <row r="12472" spans="1:1" x14ac:dyDescent="0.25">
      <c r="A12472" s="42"/>
    </row>
    <row r="12473" spans="1:1" x14ac:dyDescent="0.25">
      <c r="A12473" s="42"/>
    </row>
    <row r="12474" spans="1:1" x14ac:dyDescent="0.25">
      <c r="A12474" s="42"/>
    </row>
    <row r="12475" spans="1:1" x14ac:dyDescent="0.25">
      <c r="A12475" s="42"/>
    </row>
    <row r="12476" spans="1:1" x14ac:dyDescent="0.25">
      <c r="A12476" s="42"/>
    </row>
    <row r="12477" spans="1:1" x14ac:dyDescent="0.25">
      <c r="A12477" s="42"/>
    </row>
    <row r="12478" spans="1:1" x14ac:dyDescent="0.25">
      <c r="A12478" s="42"/>
    </row>
    <row r="12479" spans="1:1" x14ac:dyDescent="0.25">
      <c r="A12479" s="42"/>
    </row>
    <row r="12480" spans="1:1" x14ac:dyDescent="0.25">
      <c r="A12480" s="42"/>
    </row>
    <row r="12481" spans="1:1" x14ac:dyDescent="0.25">
      <c r="A12481" s="42"/>
    </row>
    <row r="12482" spans="1:1" x14ac:dyDescent="0.25">
      <c r="A12482" s="42"/>
    </row>
    <row r="12483" spans="1:1" x14ac:dyDescent="0.25">
      <c r="A12483" s="42"/>
    </row>
    <row r="12484" spans="1:1" x14ac:dyDescent="0.25">
      <c r="A12484" s="42"/>
    </row>
    <row r="12485" spans="1:1" x14ac:dyDescent="0.25">
      <c r="A12485" s="42"/>
    </row>
    <row r="12486" spans="1:1" x14ac:dyDescent="0.25">
      <c r="A12486" s="42"/>
    </row>
    <row r="12487" spans="1:1" x14ac:dyDescent="0.25">
      <c r="A12487" s="42"/>
    </row>
    <row r="12488" spans="1:1" x14ac:dyDescent="0.25">
      <c r="A12488" s="42"/>
    </row>
    <row r="12489" spans="1:1" x14ac:dyDescent="0.25">
      <c r="A12489" s="42"/>
    </row>
    <row r="12490" spans="1:1" x14ac:dyDescent="0.25">
      <c r="A12490" s="42"/>
    </row>
    <row r="12491" spans="1:1" x14ac:dyDescent="0.25">
      <c r="A12491" s="42"/>
    </row>
    <row r="12492" spans="1:1" x14ac:dyDescent="0.25">
      <c r="A12492" s="42"/>
    </row>
    <row r="12493" spans="1:1" x14ac:dyDescent="0.25">
      <c r="A12493" s="42"/>
    </row>
    <row r="12494" spans="1:1" x14ac:dyDescent="0.25">
      <c r="A12494" s="42"/>
    </row>
    <row r="12495" spans="1:1" x14ac:dyDescent="0.25">
      <c r="A12495" s="42"/>
    </row>
    <row r="12496" spans="1:1" x14ac:dyDescent="0.25">
      <c r="A12496" s="42"/>
    </row>
    <row r="12497" spans="1:1" x14ac:dyDescent="0.25">
      <c r="A12497" s="42"/>
    </row>
    <row r="12498" spans="1:1" x14ac:dyDescent="0.25">
      <c r="A12498" s="42"/>
    </row>
    <row r="12499" spans="1:1" x14ac:dyDescent="0.25">
      <c r="A12499" s="42"/>
    </row>
    <row r="12500" spans="1:1" x14ac:dyDescent="0.25">
      <c r="A12500" s="42"/>
    </row>
    <row r="12501" spans="1:1" x14ac:dyDescent="0.25">
      <c r="A12501" s="42"/>
    </row>
    <row r="12502" spans="1:1" x14ac:dyDescent="0.25">
      <c r="A12502" s="42"/>
    </row>
    <row r="12503" spans="1:1" x14ac:dyDescent="0.25">
      <c r="A12503" s="42"/>
    </row>
    <row r="12504" spans="1:1" x14ac:dyDescent="0.25">
      <c r="A12504" s="42"/>
    </row>
    <row r="12505" spans="1:1" x14ac:dyDescent="0.25">
      <c r="A12505" s="42"/>
    </row>
    <row r="12506" spans="1:1" x14ac:dyDescent="0.25">
      <c r="A12506" s="42"/>
    </row>
    <row r="12507" spans="1:1" x14ac:dyDescent="0.25">
      <c r="A12507" s="42"/>
    </row>
    <row r="12508" spans="1:1" x14ac:dyDescent="0.25">
      <c r="A12508" s="42"/>
    </row>
    <row r="12509" spans="1:1" x14ac:dyDescent="0.25">
      <c r="A12509" s="42"/>
    </row>
    <row r="12510" spans="1:1" x14ac:dyDescent="0.25">
      <c r="A12510" s="42"/>
    </row>
    <row r="12511" spans="1:1" x14ac:dyDescent="0.25">
      <c r="A12511" s="42"/>
    </row>
    <row r="12512" spans="1:1" x14ac:dyDescent="0.25">
      <c r="A12512" s="42"/>
    </row>
    <row r="12513" spans="1:1" x14ac:dyDescent="0.25">
      <c r="A12513" s="42"/>
    </row>
    <row r="12514" spans="1:1" x14ac:dyDescent="0.25">
      <c r="A12514" s="42"/>
    </row>
    <row r="12515" spans="1:1" x14ac:dyDescent="0.25">
      <c r="A12515" s="42"/>
    </row>
    <row r="12516" spans="1:1" x14ac:dyDescent="0.25">
      <c r="A12516" s="42"/>
    </row>
    <row r="12517" spans="1:1" x14ac:dyDescent="0.25">
      <c r="A12517" s="42"/>
    </row>
    <row r="12518" spans="1:1" x14ac:dyDescent="0.25">
      <c r="A12518" s="42"/>
    </row>
    <row r="12519" spans="1:1" x14ac:dyDescent="0.25">
      <c r="A12519" s="42"/>
    </row>
    <row r="12520" spans="1:1" x14ac:dyDescent="0.25">
      <c r="A12520" s="42"/>
    </row>
    <row r="12521" spans="1:1" x14ac:dyDescent="0.25">
      <c r="A12521" s="42"/>
    </row>
    <row r="12522" spans="1:1" x14ac:dyDescent="0.25">
      <c r="A12522" s="42"/>
    </row>
    <row r="12523" spans="1:1" x14ac:dyDescent="0.25">
      <c r="A12523" s="42"/>
    </row>
    <row r="12524" spans="1:1" x14ac:dyDescent="0.25">
      <c r="A12524" s="42"/>
    </row>
    <row r="12525" spans="1:1" x14ac:dyDescent="0.25">
      <c r="A12525" s="42"/>
    </row>
    <row r="12526" spans="1:1" x14ac:dyDescent="0.25">
      <c r="A12526" s="42"/>
    </row>
    <row r="12527" spans="1:1" x14ac:dyDescent="0.25">
      <c r="A12527" s="42"/>
    </row>
    <row r="12528" spans="1:1" x14ac:dyDescent="0.25">
      <c r="A12528" s="42"/>
    </row>
    <row r="12529" spans="1:1" x14ac:dyDescent="0.25">
      <c r="A12529" s="42"/>
    </row>
    <row r="12530" spans="1:1" x14ac:dyDescent="0.25">
      <c r="A12530" s="42"/>
    </row>
    <row r="12531" spans="1:1" x14ac:dyDescent="0.25">
      <c r="A12531" s="42"/>
    </row>
    <row r="12532" spans="1:1" x14ac:dyDescent="0.25">
      <c r="A12532" s="42"/>
    </row>
    <row r="12533" spans="1:1" x14ac:dyDescent="0.25">
      <c r="A12533" s="42"/>
    </row>
    <row r="12534" spans="1:1" x14ac:dyDescent="0.25">
      <c r="A12534" s="42"/>
    </row>
    <row r="12535" spans="1:1" x14ac:dyDescent="0.25">
      <c r="A12535" s="42"/>
    </row>
    <row r="12536" spans="1:1" x14ac:dyDescent="0.25">
      <c r="A12536" s="42"/>
    </row>
    <row r="12537" spans="1:1" x14ac:dyDescent="0.25">
      <c r="A12537" s="42"/>
    </row>
    <row r="12538" spans="1:1" x14ac:dyDescent="0.25">
      <c r="A12538" s="42"/>
    </row>
    <row r="12539" spans="1:1" x14ac:dyDescent="0.25">
      <c r="A12539" s="42"/>
    </row>
    <row r="12540" spans="1:1" x14ac:dyDescent="0.25">
      <c r="A12540" s="42"/>
    </row>
    <row r="12541" spans="1:1" x14ac:dyDescent="0.25">
      <c r="A12541" s="42"/>
    </row>
    <row r="12542" spans="1:1" x14ac:dyDescent="0.25">
      <c r="A12542" s="42"/>
    </row>
    <row r="12543" spans="1:1" x14ac:dyDescent="0.25">
      <c r="A12543" s="42"/>
    </row>
    <row r="12544" spans="1:1" x14ac:dyDescent="0.25">
      <c r="A12544" s="42"/>
    </row>
    <row r="12545" spans="1:1" x14ac:dyDescent="0.25">
      <c r="A12545" s="42"/>
    </row>
    <row r="12546" spans="1:1" x14ac:dyDescent="0.25">
      <c r="A12546" s="42"/>
    </row>
    <row r="12547" spans="1:1" x14ac:dyDescent="0.25">
      <c r="A12547" s="42"/>
    </row>
    <row r="12548" spans="1:1" x14ac:dyDescent="0.25">
      <c r="A12548" s="42"/>
    </row>
    <row r="12549" spans="1:1" x14ac:dyDescent="0.25">
      <c r="A12549" s="42"/>
    </row>
    <row r="12550" spans="1:1" x14ac:dyDescent="0.25">
      <c r="A12550" s="42"/>
    </row>
    <row r="12551" spans="1:1" x14ac:dyDescent="0.25">
      <c r="A12551" s="42"/>
    </row>
    <row r="12552" spans="1:1" x14ac:dyDescent="0.25">
      <c r="A12552" s="42"/>
    </row>
    <row r="12553" spans="1:1" x14ac:dyDescent="0.25">
      <c r="A12553" s="42"/>
    </row>
    <row r="12554" spans="1:1" x14ac:dyDescent="0.25">
      <c r="A12554" s="42"/>
    </row>
    <row r="12555" spans="1:1" x14ac:dyDescent="0.25">
      <c r="A12555" s="42"/>
    </row>
    <row r="12556" spans="1:1" x14ac:dyDescent="0.25">
      <c r="A12556" s="42"/>
    </row>
    <row r="12557" spans="1:1" x14ac:dyDescent="0.25">
      <c r="A12557" s="42"/>
    </row>
    <row r="12558" spans="1:1" x14ac:dyDescent="0.25">
      <c r="A12558" s="42"/>
    </row>
    <row r="12559" spans="1:1" x14ac:dyDescent="0.25">
      <c r="A12559" s="42"/>
    </row>
    <row r="12560" spans="1:1" x14ac:dyDescent="0.25">
      <c r="A12560" s="42"/>
    </row>
    <row r="12561" spans="1:1" x14ac:dyDescent="0.25">
      <c r="A12561" s="42"/>
    </row>
    <row r="12562" spans="1:1" x14ac:dyDescent="0.25">
      <c r="A12562" s="42"/>
    </row>
    <row r="12563" spans="1:1" x14ac:dyDescent="0.25">
      <c r="A12563" s="42"/>
    </row>
    <row r="12564" spans="1:1" x14ac:dyDescent="0.25">
      <c r="A12564" s="42"/>
    </row>
    <row r="12565" spans="1:1" x14ac:dyDescent="0.25">
      <c r="A12565" s="42"/>
    </row>
    <row r="12566" spans="1:1" x14ac:dyDescent="0.25">
      <c r="A12566" s="42"/>
    </row>
    <row r="12567" spans="1:1" x14ac:dyDescent="0.25">
      <c r="A12567" s="42"/>
    </row>
    <row r="12568" spans="1:1" x14ac:dyDescent="0.25">
      <c r="A12568" s="42"/>
    </row>
    <row r="12569" spans="1:1" x14ac:dyDescent="0.25">
      <c r="A12569" s="42"/>
    </row>
    <row r="12570" spans="1:1" x14ac:dyDescent="0.25">
      <c r="A12570" s="42"/>
    </row>
    <row r="12571" spans="1:1" x14ac:dyDescent="0.25">
      <c r="A12571" s="42"/>
    </row>
    <row r="12572" spans="1:1" x14ac:dyDescent="0.25">
      <c r="A12572" s="42"/>
    </row>
    <row r="12573" spans="1:1" x14ac:dyDescent="0.25">
      <c r="A12573" s="42"/>
    </row>
    <row r="12574" spans="1:1" x14ac:dyDescent="0.25">
      <c r="A12574" s="42"/>
    </row>
    <row r="12575" spans="1:1" x14ac:dyDescent="0.25">
      <c r="A12575" s="42"/>
    </row>
    <row r="12576" spans="1:1" x14ac:dyDescent="0.25">
      <c r="A12576" s="42"/>
    </row>
    <row r="12577" spans="1:1" x14ac:dyDescent="0.25">
      <c r="A12577" s="42"/>
    </row>
    <row r="12578" spans="1:1" x14ac:dyDescent="0.25">
      <c r="A12578" s="42"/>
    </row>
    <row r="12579" spans="1:1" x14ac:dyDescent="0.25">
      <c r="A12579" s="42"/>
    </row>
    <row r="12580" spans="1:1" x14ac:dyDescent="0.25">
      <c r="A12580" s="42"/>
    </row>
    <row r="12581" spans="1:1" x14ac:dyDescent="0.25">
      <c r="A12581" s="42"/>
    </row>
    <row r="12582" spans="1:1" x14ac:dyDescent="0.25">
      <c r="A12582" s="42"/>
    </row>
    <row r="12583" spans="1:1" x14ac:dyDescent="0.25">
      <c r="A12583" s="42"/>
    </row>
    <row r="12584" spans="1:1" x14ac:dyDescent="0.25">
      <c r="A12584" s="42"/>
    </row>
    <row r="12585" spans="1:1" x14ac:dyDescent="0.25">
      <c r="A12585" s="42"/>
    </row>
    <row r="12586" spans="1:1" x14ac:dyDescent="0.25">
      <c r="A12586" s="42"/>
    </row>
    <row r="12587" spans="1:1" x14ac:dyDescent="0.25">
      <c r="A12587" s="42"/>
    </row>
    <row r="12588" spans="1:1" x14ac:dyDescent="0.25">
      <c r="A12588" s="42"/>
    </row>
    <row r="12589" spans="1:1" x14ac:dyDescent="0.25">
      <c r="A12589" s="42"/>
    </row>
    <row r="12590" spans="1:1" x14ac:dyDescent="0.25">
      <c r="A12590" s="42"/>
    </row>
    <row r="12591" spans="1:1" x14ac:dyDescent="0.25">
      <c r="A12591" s="42"/>
    </row>
    <row r="12592" spans="1:1" x14ac:dyDescent="0.25">
      <c r="A12592" s="42"/>
    </row>
    <row r="12593" spans="1:1" x14ac:dyDescent="0.25">
      <c r="A12593" s="42"/>
    </row>
    <row r="12594" spans="1:1" x14ac:dyDescent="0.25">
      <c r="A12594" s="42"/>
    </row>
    <row r="12595" spans="1:1" x14ac:dyDescent="0.25">
      <c r="A12595" s="42"/>
    </row>
    <row r="12596" spans="1:1" x14ac:dyDescent="0.25">
      <c r="A12596" s="42"/>
    </row>
    <row r="12597" spans="1:1" x14ac:dyDescent="0.25">
      <c r="A12597" s="42"/>
    </row>
    <row r="12598" spans="1:1" x14ac:dyDescent="0.25">
      <c r="A12598" s="42"/>
    </row>
    <row r="12599" spans="1:1" x14ac:dyDescent="0.25">
      <c r="A12599" s="42"/>
    </row>
    <row r="12600" spans="1:1" x14ac:dyDescent="0.25">
      <c r="A12600" s="42"/>
    </row>
    <row r="12601" spans="1:1" x14ac:dyDescent="0.25">
      <c r="A12601" s="42"/>
    </row>
    <row r="12602" spans="1:1" x14ac:dyDescent="0.25">
      <c r="A12602" s="42"/>
    </row>
    <row r="12603" spans="1:1" x14ac:dyDescent="0.25">
      <c r="A12603" s="42"/>
    </row>
    <row r="12604" spans="1:1" x14ac:dyDescent="0.25">
      <c r="A12604" s="42"/>
    </row>
    <row r="12605" spans="1:1" x14ac:dyDescent="0.25">
      <c r="A12605" s="42"/>
    </row>
    <row r="12606" spans="1:1" x14ac:dyDescent="0.25">
      <c r="A12606" s="42"/>
    </row>
    <row r="12607" spans="1:1" x14ac:dyDescent="0.25">
      <c r="A12607" s="42"/>
    </row>
    <row r="12608" spans="1:1" x14ac:dyDescent="0.25">
      <c r="A12608" s="42"/>
    </row>
    <row r="12609" spans="1:1" x14ac:dyDescent="0.25">
      <c r="A12609" s="42"/>
    </row>
    <row r="12610" spans="1:1" x14ac:dyDescent="0.25">
      <c r="A12610" s="42"/>
    </row>
    <row r="12611" spans="1:1" x14ac:dyDescent="0.25">
      <c r="A12611" s="42"/>
    </row>
    <row r="12612" spans="1:1" x14ac:dyDescent="0.25">
      <c r="A12612" s="42"/>
    </row>
    <row r="12613" spans="1:1" x14ac:dyDescent="0.25">
      <c r="A12613" s="42"/>
    </row>
    <row r="12614" spans="1:1" x14ac:dyDescent="0.25">
      <c r="A12614" s="42"/>
    </row>
    <row r="12615" spans="1:1" x14ac:dyDescent="0.25">
      <c r="A12615" s="42"/>
    </row>
    <row r="12616" spans="1:1" x14ac:dyDescent="0.25">
      <c r="A12616" s="42"/>
    </row>
    <row r="12617" spans="1:1" x14ac:dyDescent="0.25">
      <c r="A12617" s="42"/>
    </row>
    <row r="12618" spans="1:1" x14ac:dyDescent="0.25">
      <c r="A12618" s="42"/>
    </row>
    <row r="12619" spans="1:1" x14ac:dyDescent="0.25">
      <c r="A12619" s="42"/>
    </row>
    <row r="12620" spans="1:1" x14ac:dyDescent="0.25">
      <c r="A12620" s="42"/>
    </row>
    <row r="12621" spans="1:1" x14ac:dyDescent="0.25">
      <c r="A12621" s="42"/>
    </row>
    <row r="12622" spans="1:1" x14ac:dyDescent="0.25">
      <c r="A12622" s="42"/>
    </row>
    <row r="12623" spans="1:1" x14ac:dyDescent="0.25">
      <c r="A12623" s="42"/>
    </row>
    <row r="12624" spans="1:1" x14ac:dyDescent="0.25">
      <c r="A12624" s="42"/>
    </row>
    <row r="12625" spans="1:1" x14ac:dyDescent="0.25">
      <c r="A12625" s="42"/>
    </row>
    <row r="12626" spans="1:1" x14ac:dyDescent="0.25">
      <c r="A12626" s="42"/>
    </row>
    <row r="12627" spans="1:1" x14ac:dyDescent="0.25">
      <c r="A12627" s="42"/>
    </row>
    <row r="12628" spans="1:1" x14ac:dyDescent="0.25">
      <c r="A12628" s="42"/>
    </row>
    <row r="12629" spans="1:1" x14ac:dyDescent="0.25">
      <c r="A12629" s="42"/>
    </row>
    <row r="12630" spans="1:1" x14ac:dyDescent="0.25">
      <c r="A12630" s="42"/>
    </row>
    <row r="12631" spans="1:1" x14ac:dyDescent="0.25">
      <c r="A12631" s="42"/>
    </row>
    <row r="12632" spans="1:1" x14ac:dyDescent="0.25">
      <c r="A12632" s="42"/>
    </row>
    <row r="12633" spans="1:1" x14ac:dyDescent="0.25">
      <c r="A12633" s="42"/>
    </row>
    <row r="12634" spans="1:1" x14ac:dyDescent="0.25">
      <c r="A12634" s="42"/>
    </row>
    <row r="12635" spans="1:1" x14ac:dyDescent="0.25">
      <c r="A12635" s="42"/>
    </row>
    <row r="12636" spans="1:1" x14ac:dyDescent="0.25">
      <c r="A12636" s="42"/>
    </row>
    <row r="12637" spans="1:1" x14ac:dyDescent="0.25">
      <c r="A12637" s="42"/>
    </row>
    <row r="12638" spans="1:1" x14ac:dyDescent="0.25">
      <c r="A12638" s="42"/>
    </row>
    <row r="12639" spans="1:1" x14ac:dyDescent="0.25">
      <c r="A12639" s="42"/>
    </row>
    <row r="12640" spans="1:1" x14ac:dyDescent="0.25">
      <c r="A12640" s="42"/>
    </row>
    <row r="12641" spans="1:1" x14ac:dyDescent="0.25">
      <c r="A12641" s="42"/>
    </row>
    <row r="12642" spans="1:1" x14ac:dyDescent="0.25">
      <c r="A12642" s="42"/>
    </row>
    <row r="12643" spans="1:1" x14ac:dyDescent="0.25">
      <c r="A12643" s="42"/>
    </row>
    <row r="12644" spans="1:1" x14ac:dyDescent="0.25">
      <c r="A12644" s="42"/>
    </row>
    <row r="12645" spans="1:1" x14ac:dyDescent="0.25">
      <c r="A12645" s="42"/>
    </row>
    <row r="12646" spans="1:1" x14ac:dyDescent="0.25">
      <c r="A12646" s="42"/>
    </row>
    <row r="12647" spans="1:1" x14ac:dyDescent="0.25">
      <c r="A12647" s="42"/>
    </row>
    <row r="12648" spans="1:1" x14ac:dyDescent="0.25">
      <c r="A12648" s="42"/>
    </row>
    <row r="12649" spans="1:1" x14ac:dyDescent="0.25">
      <c r="A12649" s="42"/>
    </row>
    <row r="12650" spans="1:1" x14ac:dyDescent="0.25">
      <c r="A12650" s="42"/>
    </row>
    <row r="12651" spans="1:1" x14ac:dyDescent="0.25">
      <c r="A12651" s="42"/>
    </row>
    <row r="12652" spans="1:1" x14ac:dyDescent="0.25">
      <c r="A12652" s="42"/>
    </row>
    <row r="12653" spans="1:1" x14ac:dyDescent="0.25">
      <c r="A12653" s="42"/>
    </row>
    <row r="12654" spans="1:1" x14ac:dyDescent="0.25">
      <c r="A12654" s="42"/>
    </row>
    <row r="12655" spans="1:1" x14ac:dyDescent="0.25">
      <c r="A12655" s="42"/>
    </row>
    <row r="12656" spans="1:1" x14ac:dyDescent="0.25">
      <c r="A12656" s="42"/>
    </row>
    <row r="12657" spans="1:1" x14ac:dyDescent="0.25">
      <c r="A12657" s="42"/>
    </row>
    <row r="12658" spans="1:1" x14ac:dyDescent="0.25">
      <c r="A12658" s="42"/>
    </row>
    <row r="12659" spans="1:1" x14ac:dyDescent="0.25">
      <c r="A12659" s="42"/>
    </row>
    <row r="12660" spans="1:1" x14ac:dyDescent="0.25">
      <c r="A12660" s="42"/>
    </row>
    <row r="12661" spans="1:1" x14ac:dyDescent="0.25">
      <c r="A12661" s="42"/>
    </row>
    <row r="12662" spans="1:1" x14ac:dyDescent="0.25">
      <c r="A12662" s="42"/>
    </row>
    <row r="12663" spans="1:1" x14ac:dyDescent="0.25">
      <c r="A12663" s="42"/>
    </row>
    <row r="12664" spans="1:1" x14ac:dyDescent="0.25">
      <c r="A12664" s="42"/>
    </row>
    <row r="12665" spans="1:1" x14ac:dyDescent="0.25">
      <c r="A12665" s="42"/>
    </row>
    <row r="12666" spans="1:1" x14ac:dyDescent="0.25">
      <c r="A12666" s="42"/>
    </row>
    <row r="12667" spans="1:1" x14ac:dyDescent="0.25">
      <c r="A12667" s="42"/>
    </row>
    <row r="12668" spans="1:1" x14ac:dyDescent="0.25">
      <c r="A12668" s="42"/>
    </row>
    <row r="12669" spans="1:1" x14ac:dyDescent="0.25">
      <c r="A12669" s="42"/>
    </row>
    <row r="12670" spans="1:1" x14ac:dyDescent="0.25">
      <c r="A12670" s="42"/>
    </row>
    <row r="12671" spans="1:1" x14ac:dyDescent="0.25">
      <c r="A12671" s="42"/>
    </row>
    <row r="12672" spans="1:1" x14ac:dyDescent="0.25">
      <c r="A12672" s="42"/>
    </row>
    <row r="12673" spans="1:1" x14ac:dyDescent="0.25">
      <c r="A12673" s="42"/>
    </row>
    <row r="12674" spans="1:1" x14ac:dyDescent="0.25">
      <c r="A12674" s="42"/>
    </row>
    <row r="12675" spans="1:1" x14ac:dyDescent="0.25">
      <c r="A12675" s="42"/>
    </row>
    <row r="12676" spans="1:1" x14ac:dyDescent="0.25">
      <c r="A12676" s="42"/>
    </row>
    <row r="12677" spans="1:1" x14ac:dyDescent="0.25">
      <c r="A12677" s="42"/>
    </row>
    <row r="12678" spans="1:1" x14ac:dyDescent="0.25">
      <c r="A12678" s="42"/>
    </row>
    <row r="12679" spans="1:1" x14ac:dyDescent="0.25">
      <c r="A12679" s="42"/>
    </row>
    <row r="12680" spans="1:1" x14ac:dyDescent="0.25">
      <c r="A12680" s="42"/>
    </row>
    <row r="12681" spans="1:1" x14ac:dyDescent="0.25">
      <c r="A12681" s="42"/>
    </row>
    <row r="12682" spans="1:1" x14ac:dyDescent="0.25">
      <c r="A12682" s="42"/>
    </row>
    <row r="12683" spans="1:1" x14ac:dyDescent="0.25">
      <c r="A12683" s="42"/>
    </row>
    <row r="12684" spans="1:1" x14ac:dyDescent="0.25">
      <c r="A12684" s="42"/>
    </row>
    <row r="12685" spans="1:1" x14ac:dyDescent="0.25">
      <c r="A12685" s="42"/>
    </row>
    <row r="12686" spans="1:1" x14ac:dyDescent="0.25">
      <c r="A12686" s="42"/>
    </row>
    <row r="12687" spans="1:1" x14ac:dyDescent="0.25">
      <c r="A12687" s="42"/>
    </row>
    <row r="12688" spans="1:1" x14ac:dyDescent="0.25">
      <c r="A12688" s="42"/>
    </row>
    <row r="12689" spans="1:1" x14ac:dyDescent="0.25">
      <c r="A12689" s="42"/>
    </row>
    <row r="12690" spans="1:1" x14ac:dyDescent="0.25">
      <c r="A12690" s="42"/>
    </row>
    <row r="12691" spans="1:1" x14ac:dyDescent="0.25">
      <c r="A12691" s="42"/>
    </row>
    <row r="12692" spans="1:1" x14ac:dyDescent="0.25">
      <c r="A12692" s="42"/>
    </row>
    <row r="12693" spans="1:1" x14ac:dyDescent="0.25">
      <c r="A12693" s="42"/>
    </row>
    <row r="12694" spans="1:1" x14ac:dyDescent="0.25">
      <c r="A12694" s="42"/>
    </row>
    <row r="12695" spans="1:1" x14ac:dyDescent="0.25">
      <c r="A12695" s="42"/>
    </row>
    <row r="12696" spans="1:1" x14ac:dyDescent="0.25">
      <c r="A12696" s="42"/>
    </row>
    <row r="12697" spans="1:1" x14ac:dyDescent="0.25">
      <c r="A12697" s="42"/>
    </row>
    <row r="12698" spans="1:1" x14ac:dyDescent="0.25">
      <c r="A12698" s="42"/>
    </row>
    <row r="12699" spans="1:1" x14ac:dyDescent="0.25">
      <c r="A12699" s="42"/>
    </row>
    <row r="12700" spans="1:1" x14ac:dyDescent="0.25">
      <c r="A12700" s="42"/>
    </row>
    <row r="12701" spans="1:1" x14ac:dyDescent="0.25">
      <c r="A12701" s="42"/>
    </row>
    <row r="12702" spans="1:1" x14ac:dyDescent="0.25">
      <c r="A12702" s="42"/>
    </row>
    <row r="12703" spans="1:1" x14ac:dyDescent="0.25">
      <c r="A12703" s="42"/>
    </row>
    <row r="12704" spans="1:1" x14ac:dyDescent="0.25">
      <c r="A12704" s="42"/>
    </row>
    <row r="12705" spans="1:1" x14ac:dyDescent="0.25">
      <c r="A12705" s="42"/>
    </row>
    <row r="12706" spans="1:1" x14ac:dyDescent="0.25">
      <c r="A12706" s="42"/>
    </row>
    <row r="12707" spans="1:1" x14ac:dyDescent="0.25">
      <c r="A12707" s="42"/>
    </row>
    <row r="12708" spans="1:1" x14ac:dyDescent="0.25">
      <c r="A12708" s="42"/>
    </row>
    <row r="12709" spans="1:1" x14ac:dyDescent="0.25">
      <c r="A12709" s="42"/>
    </row>
    <row r="12710" spans="1:1" x14ac:dyDescent="0.25">
      <c r="A12710" s="42"/>
    </row>
    <row r="12711" spans="1:1" x14ac:dyDescent="0.25">
      <c r="A12711" s="42"/>
    </row>
    <row r="12712" spans="1:1" x14ac:dyDescent="0.25">
      <c r="A12712" s="42"/>
    </row>
    <row r="12713" spans="1:1" x14ac:dyDescent="0.25">
      <c r="A12713" s="42"/>
    </row>
    <row r="12714" spans="1:1" x14ac:dyDescent="0.25">
      <c r="A12714" s="42"/>
    </row>
    <row r="12715" spans="1:1" x14ac:dyDescent="0.25">
      <c r="A12715" s="42"/>
    </row>
    <row r="12716" spans="1:1" x14ac:dyDescent="0.25">
      <c r="A12716" s="42"/>
    </row>
    <row r="12717" spans="1:1" x14ac:dyDescent="0.25">
      <c r="A12717" s="42"/>
    </row>
    <row r="12718" spans="1:1" x14ac:dyDescent="0.25">
      <c r="A12718" s="42"/>
    </row>
    <row r="12719" spans="1:1" x14ac:dyDescent="0.25">
      <c r="A12719" s="42"/>
    </row>
    <row r="12720" spans="1:1" x14ac:dyDescent="0.25">
      <c r="A12720" s="42"/>
    </row>
    <row r="12721" spans="1:1" x14ac:dyDescent="0.25">
      <c r="A12721" s="42"/>
    </row>
    <row r="12722" spans="1:1" x14ac:dyDescent="0.25">
      <c r="A12722" s="42"/>
    </row>
    <row r="12723" spans="1:1" x14ac:dyDescent="0.25">
      <c r="A12723" s="42"/>
    </row>
    <row r="12724" spans="1:1" x14ac:dyDescent="0.25">
      <c r="A12724" s="42"/>
    </row>
    <row r="12725" spans="1:1" x14ac:dyDescent="0.25">
      <c r="A12725" s="42"/>
    </row>
    <row r="12726" spans="1:1" x14ac:dyDescent="0.25">
      <c r="A12726" s="42"/>
    </row>
    <row r="12727" spans="1:1" x14ac:dyDescent="0.25">
      <c r="A12727" s="42"/>
    </row>
    <row r="12728" spans="1:1" x14ac:dyDescent="0.25">
      <c r="A12728" s="42"/>
    </row>
    <row r="12729" spans="1:1" x14ac:dyDescent="0.25">
      <c r="A12729" s="42"/>
    </row>
    <row r="12730" spans="1:1" x14ac:dyDescent="0.25">
      <c r="A12730" s="42"/>
    </row>
    <row r="12731" spans="1:1" x14ac:dyDescent="0.25">
      <c r="A12731" s="42"/>
    </row>
    <row r="12732" spans="1:1" x14ac:dyDescent="0.25">
      <c r="A12732" s="42"/>
    </row>
    <row r="12733" spans="1:1" x14ac:dyDescent="0.25">
      <c r="A12733" s="42"/>
    </row>
    <row r="12734" spans="1:1" x14ac:dyDescent="0.25">
      <c r="A12734" s="42"/>
    </row>
    <row r="12735" spans="1:1" x14ac:dyDescent="0.25">
      <c r="A12735" s="42"/>
    </row>
    <row r="12736" spans="1:1" x14ac:dyDescent="0.25">
      <c r="A12736" s="42"/>
    </row>
    <row r="12737" spans="1:1" x14ac:dyDescent="0.25">
      <c r="A12737" s="42"/>
    </row>
    <row r="12738" spans="1:1" x14ac:dyDescent="0.25">
      <c r="A12738" s="42"/>
    </row>
    <row r="12739" spans="1:1" x14ac:dyDescent="0.25">
      <c r="A12739" s="42"/>
    </row>
    <row r="12740" spans="1:1" x14ac:dyDescent="0.25">
      <c r="A12740" s="42"/>
    </row>
    <row r="12741" spans="1:1" x14ac:dyDescent="0.25">
      <c r="A12741" s="42"/>
    </row>
    <row r="12742" spans="1:1" x14ac:dyDescent="0.25">
      <c r="A12742" s="42"/>
    </row>
    <row r="12743" spans="1:1" x14ac:dyDescent="0.25">
      <c r="A12743" s="42"/>
    </row>
    <row r="12744" spans="1:1" x14ac:dyDescent="0.25">
      <c r="A12744" s="42"/>
    </row>
    <row r="12745" spans="1:1" x14ac:dyDescent="0.25">
      <c r="A12745" s="42"/>
    </row>
    <row r="12746" spans="1:1" x14ac:dyDescent="0.25">
      <c r="A12746" s="42"/>
    </row>
    <row r="12747" spans="1:1" x14ac:dyDescent="0.25">
      <c r="A12747" s="42"/>
    </row>
    <row r="12748" spans="1:1" x14ac:dyDescent="0.25">
      <c r="A12748" s="42"/>
    </row>
    <row r="12749" spans="1:1" x14ac:dyDescent="0.25">
      <c r="A12749" s="42"/>
    </row>
    <row r="12750" spans="1:1" x14ac:dyDescent="0.25">
      <c r="A12750" s="42"/>
    </row>
    <row r="12751" spans="1:1" x14ac:dyDescent="0.25">
      <c r="A12751" s="42"/>
    </row>
    <row r="12752" spans="1:1" x14ac:dyDescent="0.25">
      <c r="A12752" s="42"/>
    </row>
    <row r="12753" spans="1:1" x14ac:dyDescent="0.25">
      <c r="A12753" s="42"/>
    </row>
    <row r="12754" spans="1:1" x14ac:dyDescent="0.25">
      <c r="A12754" s="42"/>
    </row>
    <row r="12755" spans="1:1" x14ac:dyDescent="0.25">
      <c r="A12755" s="42"/>
    </row>
    <row r="12756" spans="1:1" x14ac:dyDescent="0.25">
      <c r="A12756" s="42"/>
    </row>
    <row r="12757" spans="1:1" x14ac:dyDescent="0.25">
      <c r="A12757" s="42"/>
    </row>
    <row r="12758" spans="1:1" x14ac:dyDescent="0.25">
      <c r="A12758" s="42"/>
    </row>
    <row r="12759" spans="1:1" x14ac:dyDescent="0.25">
      <c r="A12759" s="42"/>
    </row>
    <row r="12760" spans="1:1" x14ac:dyDescent="0.25">
      <c r="A12760" s="42"/>
    </row>
    <row r="12761" spans="1:1" x14ac:dyDescent="0.25">
      <c r="A12761" s="42"/>
    </row>
    <row r="12762" spans="1:1" x14ac:dyDescent="0.25">
      <c r="A12762" s="42"/>
    </row>
    <row r="12763" spans="1:1" x14ac:dyDescent="0.25">
      <c r="A12763" s="42"/>
    </row>
    <row r="12764" spans="1:1" x14ac:dyDescent="0.25">
      <c r="A12764" s="42"/>
    </row>
    <row r="12765" spans="1:1" x14ac:dyDescent="0.25">
      <c r="A12765" s="42"/>
    </row>
    <row r="12766" spans="1:1" x14ac:dyDescent="0.25">
      <c r="A12766" s="42"/>
    </row>
    <row r="12767" spans="1:1" x14ac:dyDescent="0.25">
      <c r="A12767" s="42"/>
    </row>
    <row r="12768" spans="1:1" x14ac:dyDescent="0.25">
      <c r="A12768" s="42"/>
    </row>
    <row r="12769" spans="1:1" x14ac:dyDescent="0.25">
      <c r="A12769" s="42"/>
    </row>
    <row r="12770" spans="1:1" x14ac:dyDescent="0.25">
      <c r="A12770" s="42"/>
    </row>
    <row r="12771" spans="1:1" x14ac:dyDescent="0.25">
      <c r="A12771" s="42"/>
    </row>
    <row r="12772" spans="1:1" x14ac:dyDescent="0.25">
      <c r="A12772" s="42"/>
    </row>
    <row r="12773" spans="1:1" x14ac:dyDescent="0.25">
      <c r="A12773" s="42"/>
    </row>
    <row r="12774" spans="1:1" x14ac:dyDescent="0.25">
      <c r="A12774" s="42"/>
    </row>
    <row r="12775" spans="1:1" x14ac:dyDescent="0.25">
      <c r="A12775" s="42"/>
    </row>
    <row r="12776" spans="1:1" x14ac:dyDescent="0.25">
      <c r="A12776" s="42"/>
    </row>
    <row r="12777" spans="1:1" x14ac:dyDescent="0.25">
      <c r="A12777" s="42"/>
    </row>
    <row r="12778" spans="1:1" x14ac:dyDescent="0.25">
      <c r="A12778" s="42"/>
    </row>
    <row r="12779" spans="1:1" x14ac:dyDescent="0.25">
      <c r="A12779" s="42"/>
    </row>
    <row r="12780" spans="1:1" x14ac:dyDescent="0.25">
      <c r="A12780" s="42"/>
    </row>
    <row r="12781" spans="1:1" x14ac:dyDescent="0.25">
      <c r="A12781" s="42"/>
    </row>
    <row r="12782" spans="1:1" x14ac:dyDescent="0.25">
      <c r="A12782" s="42"/>
    </row>
    <row r="12783" spans="1:1" x14ac:dyDescent="0.25">
      <c r="A12783" s="42"/>
    </row>
    <row r="12784" spans="1:1" x14ac:dyDescent="0.25">
      <c r="A12784" s="42"/>
    </row>
    <row r="12785" spans="1:1" x14ac:dyDescent="0.25">
      <c r="A12785" s="42"/>
    </row>
    <row r="12786" spans="1:1" x14ac:dyDescent="0.25">
      <c r="A12786" s="42"/>
    </row>
    <row r="12787" spans="1:1" x14ac:dyDescent="0.25">
      <c r="A12787" s="42"/>
    </row>
    <row r="12788" spans="1:1" x14ac:dyDescent="0.25">
      <c r="A12788" s="42"/>
    </row>
    <row r="12789" spans="1:1" x14ac:dyDescent="0.25">
      <c r="A12789" s="42"/>
    </row>
    <row r="12790" spans="1:1" x14ac:dyDescent="0.25">
      <c r="A12790" s="42"/>
    </row>
    <row r="12791" spans="1:1" x14ac:dyDescent="0.25">
      <c r="A12791" s="42"/>
    </row>
    <row r="12792" spans="1:1" x14ac:dyDescent="0.25">
      <c r="A12792" s="42"/>
    </row>
    <row r="12793" spans="1:1" x14ac:dyDescent="0.25">
      <c r="A12793" s="42"/>
    </row>
    <row r="12794" spans="1:1" x14ac:dyDescent="0.25">
      <c r="A12794" s="42"/>
    </row>
    <row r="12795" spans="1:1" x14ac:dyDescent="0.25">
      <c r="A12795" s="42"/>
    </row>
    <row r="12796" spans="1:1" x14ac:dyDescent="0.25">
      <c r="A12796" s="42"/>
    </row>
    <row r="12797" spans="1:1" x14ac:dyDescent="0.25">
      <c r="A12797" s="42"/>
    </row>
    <row r="12798" spans="1:1" x14ac:dyDescent="0.25">
      <c r="A12798" s="42"/>
    </row>
    <row r="12799" spans="1:1" x14ac:dyDescent="0.25">
      <c r="A12799" s="42"/>
    </row>
    <row r="12800" spans="1:1" x14ac:dyDescent="0.25">
      <c r="A12800" s="42"/>
    </row>
    <row r="12801" spans="1:1" x14ac:dyDescent="0.25">
      <c r="A12801" s="42"/>
    </row>
    <row r="12802" spans="1:1" x14ac:dyDescent="0.25">
      <c r="A12802" s="42"/>
    </row>
    <row r="12803" spans="1:1" x14ac:dyDescent="0.25">
      <c r="A12803" s="42"/>
    </row>
    <row r="12804" spans="1:1" x14ac:dyDescent="0.25">
      <c r="A12804" s="42"/>
    </row>
    <row r="12805" spans="1:1" x14ac:dyDescent="0.25">
      <c r="A12805" s="42"/>
    </row>
    <row r="12806" spans="1:1" x14ac:dyDescent="0.25">
      <c r="A12806" s="42"/>
    </row>
    <row r="12807" spans="1:1" x14ac:dyDescent="0.25">
      <c r="A12807" s="42"/>
    </row>
    <row r="12808" spans="1:1" x14ac:dyDescent="0.25">
      <c r="A12808" s="42"/>
    </row>
    <row r="12809" spans="1:1" x14ac:dyDescent="0.25">
      <c r="A12809" s="42"/>
    </row>
    <row r="12810" spans="1:1" x14ac:dyDescent="0.25">
      <c r="A12810" s="42"/>
    </row>
    <row r="12811" spans="1:1" x14ac:dyDescent="0.25">
      <c r="A12811" s="42"/>
    </row>
    <row r="12812" spans="1:1" x14ac:dyDescent="0.25">
      <c r="A12812" s="42"/>
    </row>
    <row r="12813" spans="1:1" x14ac:dyDescent="0.25">
      <c r="A12813" s="42"/>
    </row>
    <row r="12814" spans="1:1" x14ac:dyDescent="0.25">
      <c r="A12814" s="42"/>
    </row>
    <row r="12815" spans="1:1" x14ac:dyDescent="0.25">
      <c r="A12815" s="42"/>
    </row>
    <row r="12816" spans="1:1" x14ac:dyDescent="0.25">
      <c r="A12816" s="42"/>
    </row>
    <row r="12817" spans="1:1" x14ac:dyDescent="0.25">
      <c r="A12817" s="42"/>
    </row>
    <row r="12818" spans="1:1" x14ac:dyDescent="0.25">
      <c r="A12818" s="42"/>
    </row>
    <row r="12819" spans="1:1" x14ac:dyDescent="0.25">
      <c r="A12819" s="42"/>
    </row>
    <row r="12820" spans="1:1" x14ac:dyDescent="0.25">
      <c r="A12820" s="42"/>
    </row>
    <row r="12821" spans="1:1" x14ac:dyDescent="0.25">
      <c r="A12821" s="42"/>
    </row>
    <row r="12822" spans="1:1" x14ac:dyDescent="0.25">
      <c r="A12822" s="42"/>
    </row>
    <row r="12823" spans="1:1" x14ac:dyDescent="0.25">
      <c r="A12823" s="42"/>
    </row>
    <row r="12824" spans="1:1" x14ac:dyDescent="0.25">
      <c r="A12824" s="42"/>
    </row>
    <row r="12825" spans="1:1" x14ac:dyDescent="0.25">
      <c r="A12825" s="42"/>
    </row>
    <row r="12826" spans="1:1" x14ac:dyDescent="0.25">
      <c r="A12826" s="42"/>
    </row>
    <row r="12827" spans="1:1" x14ac:dyDescent="0.25">
      <c r="A12827" s="42"/>
    </row>
    <row r="12828" spans="1:1" x14ac:dyDescent="0.25">
      <c r="A12828" s="42"/>
    </row>
    <row r="12829" spans="1:1" x14ac:dyDescent="0.25">
      <c r="A12829" s="42"/>
    </row>
    <row r="12830" spans="1:1" x14ac:dyDescent="0.25">
      <c r="A12830" s="42"/>
    </row>
    <row r="12831" spans="1:1" x14ac:dyDescent="0.25">
      <c r="A12831" s="42"/>
    </row>
    <row r="12832" spans="1:1" x14ac:dyDescent="0.25">
      <c r="A12832" s="42"/>
    </row>
    <row r="12833" spans="1:1" x14ac:dyDescent="0.25">
      <c r="A12833" s="42"/>
    </row>
    <row r="12834" spans="1:1" x14ac:dyDescent="0.25">
      <c r="A12834" s="42"/>
    </row>
    <row r="12835" spans="1:1" x14ac:dyDescent="0.25">
      <c r="A12835" s="42"/>
    </row>
    <row r="12836" spans="1:1" x14ac:dyDescent="0.25">
      <c r="A12836" s="42"/>
    </row>
    <row r="12837" spans="1:1" x14ac:dyDescent="0.25">
      <c r="A12837" s="42"/>
    </row>
    <row r="12838" spans="1:1" x14ac:dyDescent="0.25">
      <c r="A12838" s="42"/>
    </row>
    <row r="12839" spans="1:1" x14ac:dyDescent="0.25">
      <c r="A12839" s="42"/>
    </row>
    <row r="12840" spans="1:1" x14ac:dyDescent="0.25">
      <c r="A12840" s="42"/>
    </row>
    <row r="12841" spans="1:1" x14ac:dyDescent="0.25">
      <c r="A12841" s="42"/>
    </row>
    <row r="12842" spans="1:1" x14ac:dyDescent="0.25">
      <c r="A12842" s="42"/>
    </row>
    <row r="12843" spans="1:1" x14ac:dyDescent="0.25">
      <c r="A12843" s="42"/>
    </row>
    <row r="12844" spans="1:1" x14ac:dyDescent="0.25">
      <c r="A12844" s="42"/>
    </row>
    <row r="12845" spans="1:1" x14ac:dyDescent="0.25">
      <c r="A12845" s="42"/>
    </row>
    <row r="12846" spans="1:1" x14ac:dyDescent="0.25">
      <c r="A12846" s="42"/>
    </row>
    <row r="12847" spans="1:1" x14ac:dyDescent="0.25">
      <c r="A12847" s="42"/>
    </row>
    <row r="12848" spans="1:1" x14ac:dyDescent="0.25">
      <c r="A12848" s="42"/>
    </row>
    <row r="12849" spans="1:1" x14ac:dyDescent="0.25">
      <c r="A12849" s="42"/>
    </row>
    <row r="12850" spans="1:1" x14ac:dyDescent="0.25">
      <c r="A12850" s="42"/>
    </row>
    <row r="12851" spans="1:1" x14ac:dyDescent="0.25">
      <c r="A12851" s="42"/>
    </row>
    <row r="12852" spans="1:1" x14ac:dyDescent="0.25">
      <c r="A12852" s="42"/>
    </row>
    <row r="12853" spans="1:1" x14ac:dyDescent="0.25">
      <c r="A12853" s="42"/>
    </row>
    <row r="12854" spans="1:1" x14ac:dyDescent="0.25">
      <c r="A12854" s="42"/>
    </row>
    <row r="12855" spans="1:1" x14ac:dyDescent="0.25">
      <c r="A12855" s="42"/>
    </row>
    <row r="12856" spans="1:1" x14ac:dyDescent="0.25">
      <c r="A12856" s="42"/>
    </row>
    <row r="12857" spans="1:1" x14ac:dyDescent="0.25">
      <c r="A12857" s="42"/>
    </row>
    <row r="12858" spans="1:1" x14ac:dyDescent="0.25">
      <c r="A12858" s="42"/>
    </row>
    <row r="12859" spans="1:1" x14ac:dyDescent="0.25">
      <c r="A12859" s="42"/>
    </row>
    <row r="12860" spans="1:1" x14ac:dyDescent="0.25">
      <c r="A12860" s="42"/>
    </row>
    <row r="12861" spans="1:1" x14ac:dyDescent="0.25">
      <c r="A12861" s="42"/>
    </row>
    <row r="12862" spans="1:1" x14ac:dyDescent="0.25">
      <c r="A12862" s="42"/>
    </row>
    <row r="12863" spans="1:1" x14ac:dyDescent="0.25">
      <c r="A12863" s="42"/>
    </row>
    <row r="12864" spans="1:1" x14ac:dyDescent="0.25">
      <c r="A12864" s="42"/>
    </row>
    <row r="12865" spans="1:1" x14ac:dyDescent="0.25">
      <c r="A12865" s="42"/>
    </row>
    <row r="12866" spans="1:1" x14ac:dyDescent="0.25">
      <c r="A12866" s="42"/>
    </row>
    <row r="12867" spans="1:1" x14ac:dyDescent="0.25">
      <c r="A12867" s="42"/>
    </row>
    <row r="12868" spans="1:1" x14ac:dyDescent="0.25">
      <c r="A12868" s="42"/>
    </row>
    <row r="12869" spans="1:1" x14ac:dyDescent="0.25">
      <c r="A12869" s="42"/>
    </row>
    <row r="12870" spans="1:1" x14ac:dyDescent="0.25">
      <c r="A12870" s="42"/>
    </row>
    <row r="12871" spans="1:1" x14ac:dyDescent="0.25">
      <c r="A12871" s="42"/>
    </row>
    <row r="12872" spans="1:1" x14ac:dyDescent="0.25">
      <c r="A12872" s="42"/>
    </row>
    <row r="12873" spans="1:1" x14ac:dyDescent="0.25">
      <c r="A12873" s="42"/>
    </row>
    <row r="12874" spans="1:1" x14ac:dyDescent="0.25">
      <c r="A12874" s="42"/>
    </row>
    <row r="12875" spans="1:1" x14ac:dyDescent="0.25">
      <c r="A12875" s="42"/>
    </row>
    <row r="12876" spans="1:1" x14ac:dyDescent="0.25">
      <c r="A12876" s="42"/>
    </row>
    <row r="12877" spans="1:1" x14ac:dyDescent="0.25">
      <c r="A12877" s="42"/>
    </row>
    <row r="12878" spans="1:1" x14ac:dyDescent="0.25">
      <c r="A12878" s="42"/>
    </row>
    <row r="12879" spans="1:1" x14ac:dyDescent="0.25">
      <c r="A12879" s="42"/>
    </row>
    <row r="12880" spans="1:1" x14ac:dyDescent="0.25">
      <c r="A12880" s="42"/>
    </row>
    <row r="12881" spans="1:1" x14ac:dyDescent="0.25">
      <c r="A12881" s="42"/>
    </row>
    <row r="12882" spans="1:1" x14ac:dyDescent="0.25">
      <c r="A12882" s="42"/>
    </row>
    <row r="12883" spans="1:1" x14ac:dyDescent="0.25">
      <c r="A12883" s="42"/>
    </row>
    <row r="12884" spans="1:1" x14ac:dyDescent="0.25">
      <c r="A12884" s="42"/>
    </row>
    <row r="12885" spans="1:1" x14ac:dyDescent="0.25">
      <c r="A12885" s="42"/>
    </row>
    <row r="12886" spans="1:1" x14ac:dyDescent="0.25">
      <c r="A12886" s="42"/>
    </row>
    <row r="12887" spans="1:1" x14ac:dyDescent="0.25">
      <c r="A12887" s="42"/>
    </row>
    <row r="12888" spans="1:1" x14ac:dyDescent="0.25">
      <c r="A12888" s="42"/>
    </row>
    <row r="12889" spans="1:1" x14ac:dyDescent="0.25">
      <c r="A12889" s="42"/>
    </row>
    <row r="12890" spans="1:1" x14ac:dyDescent="0.25">
      <c r="A12890" s="42"/>
    </row>
    <row r="12891" spans="1:1" x14ac:dyDescent="0.25">
      <c r="A12891" s="42"/>
    </row>
    <row r="12892" spans="1:1" x14ac:dyDescent="0.25">
      <c r="A12892" s="42"/>
    </row>
    <row r="12893" spans="1:1" x14ac:dyDescent="0.25">
      <c r="A12893" s="42"/>
    </row>
    <row r="12894" spans="1:1" x14ac:dyDescent="0.25">
      <c r="A12894" s="42"/>
    </row>
    <row r="12895" spans="1:1" x14ac:dyDescent="0.25">
      <c r="A12895" s="42"/>
    </row>
    <row r="12896" spans="1:1" x14ac:dyDescent="0.25">
      <c r="A12896" s="42"/>
    </row>
    <row r="12897" spans="1:1" x14ac:dyDescent="0.25">
      <c r="A12897" s="42"/>
    </row>
    <row r="12898" spans="1:1" x14ac:dyDescent="0.25">
      <c r="A12898" s="42"/>
    </row>
    <row r="12899" spans="1:1" x14ac:dyDescent="0.25">
      <c r="A12899" s="42"/>
    </row>
    <row r="12900" spans="1:1" x14ac:dyDescent="0.25">
      <c r="A12900" s="42"/>
    </row>
    <row r="12901" spans="1:1" x14ac:dyDescent="0.25">
      <c r="A12901" s="42"/>
    </row>
    <row r="12902" spans="1:1" x14ac:dyDescent="0.25">
      <c r="A12902" s="42"/>
    </row>
    <row r="12903" spans="1:1" x14ac:dyDescent="0.25">
      <c r="A12903" s="42"/>
    </row>
    <row r="12904" spans="1:1" x14ac:dyDescent="0.25">
      <c r="A12904" s="42"/>
    </row>
    <row r="12905" spans="1:1" x14ac:dyDescent="0.25">
      <c r="A12905" s="42"/>
    </row>
    <row r="12906" spans="1:1" x14ac:dyDescent="0.25">
      <c r="A12906" s="42"/>
    </row>
    <row r="12907" spans="1:1" x14ac:dyDescent="0.25">
      <c r="A12907" s="42"/>
    </row>
    <row r="12908" spans="1:1" x14ac:dyDescent="0.25">
      <c r="A12908" s="42"/>
    </row>
    <row r="12909" spans="1:1" x14ac:dyDescent="0.25">
      <c r="A12909" s="42"/>
    </row>
    <row r="12910" spans="1:1" x14ac:dyDescent="0.25">
      <c r="A12910" s="42"/>
    </row>
    <row r="12911" spans="1:1" x14ac:dyDescent="0.25">
      <c r="A12911" s="42"/>
    </row>
    <row r="12912" spans="1:1" x14ac:dyDescent="0.25">
      <c r="A12912" s="42"/>
    </row>
    <row r="12913" spans="1:1" x14ac:dyDescent="0.25">
      <c r="A12913" s="42"/>
    </row>
    <row r="12914" spans="1:1" x14ac:dyDescent="0.25">
      <c r="A12914" s="42"/>
    </row>
    <row r="12915" spans="1:1" x14ac:dyDescent="0.25">
      <c r="A12915" s="42"/>
    </row>
    <row r="12916" spans="1:1" x14ac:dyDescent="0.25">
      <c r="A12916" s="42"/>
    </row>
    <row r="12917" spans="1:1" x14ac:dyDescent="0.25">
      <c r="A12917" s="42"/>
    </row>
    <row r="12918" spans="1:1" x14ac:dyDescent="0.25">
      <c r="A12918" s="42"/>
    </row>
    <row r="12919" spans="1:1" x14ac:dyDescent="0.25">
      <c r="A12919" s="42"/>
    </row>
    <row r="12920" spans="1:1" x14ac:dyDescent="0.25">
      <c r="A12920" s="42"/>
    </row>
    <row r="12921" spans="1:1" x14ac:dyDescent="0.25">
      <c r="A12921" s="42"/>
    </row>
    <row r="12922" spans="1:1" x14ac:dyDescent="0.25">
      <c r="A12922" s="42"/>
    </row>
    <row r="12923" spans="1:1" x14ac:dyDescent="0.25">
      <c r="A12923" s="42"/>
    </row>
    <row r="12924" spans="1:1" x14ac:dyDescent="0.25">
      <c r="A12924" s="42"/>
    </row>
    <row r="12925" spans="1:1" x14ac:dyDescent="0.25">
      <c r="A12925" s="42"/>
    </row>
    <row r="12926" spans="1:1" x14ac:dyDescent="0.25">
      <c r="A12926" s="42"/>
    </row>
    <row r="12927" spans="1:1" x14ac:dyDescent="0.25">
      <c r="A12927" s="42"/>
    </row>
    <row r="12928" spans="1:1" x14ac:dyDescent="0.25">
      <c r="A12928" s="42"/>
    </row>
    <row r="12929" spans="1:1" x14ac:dyDescent="0.25">
      <c r="A12929" s="42"/>
    </row>
    <row r="12930" spans="1:1" x14ac:dyDescent="0.25">
      <c r="A12930" s="42"/>
    </row>
    <row r="12931" spans="1:1" x14ac:dyDescent="0.25">
      <c r="A12931" s="42"/>
    </row>
    <row r="12932" spans="1:1" x14ac:dyDescent="0.25">
      <c r="A12932" s="42"/>
    </row>
    <row r="12933" spans="1:1" x14ac:dyDescent="0.25">
      <c r="A12933" s="42"/>
    </row>
    <row r="12934" spans="1:1" x14ac:dyDescent="0.25">
      <c r="A12934" s="42"/>
    </row>
    <row r="12935" spans="1:1" x14ac:dyDescent="0.25">
      <c r="A12935" s="42"/>
    </row>
    <row r="12936" spans="1:1" x14ac:dyDescent="0.25">
      <c r="A12936" s="42"/>
    </row>
    <row r="12937" spans="1:1" x14ac:dyDescent="0.25">
      <c r="A12937" s="42"/>
    </row>
    <row r="12938" spans="1:1" x14ac:dyDescent="0.25">
      <c r="A12938" s="42"/>
    </row>
    <row r="12939" spans="1:1" x14ac:dyDescent="0.25">
      <c r="A12939" s="42"/>
    </row>
    <row r="12940" spans="1:1" x14ac:dyDescent="0.25">
      <c r="A12940" s="42"/>
    </row>
    <row r="12941" spans="1:1" x14ac:dyDescent="0.25">
      <c r="A12941" s="42"/>
    </row>
    <row r="12942" spans="1:1" x14ac:dyDescent="0.25">
      <c r="A12942" s="42"/>
    </row>
    <row r="12943" spans="1:1" x14ac:dyDescent="0.25">
      <c r="A12943" s="42"/>
    </row>
    <row r="12944" spans="1:1" x14ac:dyDescent="0.25">
      <c r="A12944" s="42"/>
    </row>
    <row r="12945" spans="1:1" x14ac:dyDescent="0.25">
      <c r="A12945" s="42"/>
    </row>
    <row r="12946" spans="1:1" x14ac:dyDescent="0.25">
      <c r="A12946" s="42"/>
    </row>
    <row r="12947" spans="1:1" x14ac:dyDescent="0.25">
      <c r="A12947" s="42"/>
    </row>
    <row r="12948" spans="1:1" x14ac:dyDescent="0.25">
      <c r="A12948" s="42"/>
    </row>
    <row r="12949" spans="1:1" x14ac:dyDescent="0.25">
      <c r="A12949" s="42"/>
    </row>
    <row r="12950" spans="1:1" x14ac:dyDescent="0.25">
      <c r="A12950" s="42"/>
    </row>
    <row r="12951" spans="1:1" x14ac:dyDescent="0.25">
      <c r="A12951" s="42"/>
    </row>
    <row r="12952" spans="1:1" x14ac:dyDescent="0.25">
      <c r="A12952" s="42"/>
    </row>
    <row r="12953" spans="1:1" x14ac:dyDescent="0.25">
      <c r="A12953" s="42"/>
    </row>
    <row r="12954" spans="1:1" x14ac:dyDescent="0.25">
      <c r="A12954" s="42"/>
    </row>
    <row r="12955" spans="1:1" x14ac:dyDescent="0.25">
      <c r="A12955" s="42"/>
    </row>
    <row r="12956" spans="1:1" x14ac:dyDescent="0.25">
      <c r="A12956" s="42"/>
    </row>
    <row r="12957" spans="1:1" x14ac:dyDescent="0.25">
      <c r="A12957" s="42"/>
    </row>
    <row r="12958" spans="1:1" x14ac:dyDescent="0.25">
      <c r="A12958" s="42"/>
    </row>
    <row r="12959" spans="1:1" x14ac:dyDescent="0.25">
      <c r="A12959" s="42"/>
    </row>
    <row r="12960" spans="1:1" x14ac:dyDescent="0.25">
      <c r="A12960" s="42"/>
    </row>
    <row r="12961" spans="1:1" x14ac:dyDescent="0.25">
      <c r="A12961" s="42"/>
    </row>
    <row r="12962" spans="1:1" x14ac:dyDescent="0.25">
      <c r="A12962" s="42"/>
    </row>
    <row r="12963" spans="1:1" x14ac:dyDescent="0.25">
      <c r="A12963" s="42"/>
    </row>
    <row r="12964" spans="1:1" x14ac:dyDescent="0.25">
      <c r="A12964" s="42"/>
    </row>
    <row r="12965" spans="1:1" x14ac:dyDescent="0.25">
      <c r="A12965" s="42"/>
    </row>
    <row r="12966" spans="1:1" x14ac:dyDescent="0.25">
      <c r="A12966" s="42"/>
    </row>
    <row r="12967" spans="1:1" x14ac:dyDescent="0.25">
      <c r="A12967" s="42"/>
    </row>
    <row r="12968" spans="1:1" x14ac:dyDescent="0.25">
      <c r="A12968" s="42"/>
    </row>
    <row r="12969" spans="1:1" x14ac:dyDescent="0.25">
      <c r="A12969" s="42"/>
    </row>
    <row r="12970" spans="1:1" x14ac:dyDescent="0.25">
      <c r="A12970" s="42"/>
    </row>
    <row r="12971" spans="1:1" x14ac:dyDescent="0.25">
      <c r="A12971" s="42"/>
    </row>
    <row r="12972" spans="1:1" x14ac:dyDescent="0.25">
      <c r="A12972" s="42"/>
    </row>
    <row r="12973" spans="1:1" x14ac:dyDescent="0.25">
      <c r="A12973" s="42"/>
    </row>
    <row r="12974" spans="1:1" x14ac:dyDescent="0.25">
      <c r="A12974" s="42"/>
    </row>
    <row r="12975" spans="1:1" x14ac:dyDescent="0.25">
      <c r="A12975" s="42"/>
    </row>
    <row r="12976" spans="1:1" x14ac:dyDescent="0.25">
      <c r="A12976" s="42"/>
    </row>
    <row r="12977" spans="1:1" x14ac:dyDescent="0.25">
      <c r="A12977" s="42"/>
    </row>
    <row r="12978" spans="1:1" x14ac:dyDescent="0.25">
      <c r="A12978" s="42"/>
    </row>
    <row r="12979" spans="1:1" x14ac:dyDescent="0.25">
      <c r="A12979" s="42"/>
    </row>
    <row r="12980" spans="1:1" x14ac:dyDescent="0.25">
      <c r="A12980" s="42"/>
    </row>
    <row r="12981" spans="1:1" x14ac:dyDescent="0.25">
      <c r="A12981" s="42"/>
    </row>
    <row r="12982" spans="1:1" x14ac:dyDescent="0.25">
      <c r="A12982" s="42"/>
    </row>
    <row r="12983" spans="1:1" x14ac:dyDescent="0.25">
      <c r="A12983" s="42"/>
    </row>
    <row r="12984" spans="1:1" x14ac:dyDescent="0.25">
      <c r="A12984" s="42"/>
    </row>
    <row r="12985" spans="1:1" x14ac:dyDescent="0.25">
      <c r="A12985" s="42"/>
    </row>
    <row r="12986" spans="1:1" x14ac:dyDescent="0.25">
      <c r="A12986" s="42"/>
    </row>
    <row r="12987" spans="1:1" x14ac:dyDescent="0.25">
      <c r="A12987" s="42"/>
    </row>
    <row r="12988" spans="1:1" x14ac:dyDescent="0.25">
      <c r="A12988" s="42"/>
    </row>
    <row r="12989" spans="1:1" x14ac:dyDescent="0.25">
      <c r="A12989" s="42"/>
    </row>
    <row r="12990" spans="1:1" x14ac:dyDescent="0.25">
      <c r="A12990" s="42"/>
    </row>
    <row r="12991" spans="1:1" x14ac:dyDescent="0.25">
      <c r="A12991" s="42"/>
    </row>
    <row r="12992" spans="1:1" x14ac:dyDescent="0.25">
      <c r="A12992" s="42"/>
    </row>
    <row r="12993" spans="1:1" x14ac:dyDescent="0.25">
      <c r="A12993" s="42"/>
    </row>
    <row r="12994" spans="1:1" x14ac:dyDescent="0.25">
      <c r="A12994" s="42"/>
    </row>
    <row r="12995" spans="1:1" x14ac:dyDescent="0.25">
      <c r="A12995" s="42"/>
    </row>
    <row r="12996" spans="1:1" x14ac:dyDescent="0.25">
      <c r="A12996" s="42"/>
    </row>
    <row r="12997" spans="1:1" x14ac:dyDescent="0.25">
      <c r="A12997" s="42"/>
    </row>
    <row r="12998" spans="1:1" x14ac:dyDescent="0.25">
      <c r="A12998" s="42"/>
    </row>
    <row r="12999" spans="1:1" x14ac:dyDescent="0.25">
      <c r="A12999" s="42"/>
    </row>
    <row r="13000" spans="1:1" x14ac:dyDescent="0.25">
      <c r="A13000" s="42"/>
    </row>
    <row r="13001" spans="1:1" x14ac:dyDescent="0.25">
      <c r="A13001" s="42"/>
    </row>
    <row r="13002" spans="1:1" x14ac:dyDescent="0.25">
      <c r="A13002" s="42"/>
    </row>
    <row r="13003" spans="1:1" x14ac:dyDescent="0.25">
      <c r="A13003" s="42"/>
    </row>
    <row r="13004" spans="1:1" x14ac:dyDescent="0.25">
      <c r="A13004" s="42"/>
    </row>
    <row r="13005" spans="1:1" x14ac:dyDescent="0.25">
      <c r="A13005" s="42"/>
    </row>
    <row r="13006" spans="1:1" x14ac:dyDescent="0.25">
      <c r="A13006" s="42"/>
    </row>
    <row r="13007" spans="1:1" x14ac:dyDescent="0.25">
      <c r="A13007" s="42"/>
    </row>
    <row r="13008" spans="1:1" x14ac:dyDescent="0.25">
      <c r="A13008" s="42"/>
    </row>
    <row r="13009" spans="1:1" x14ac:dyDescent="0.25">
      <c r="A13009" s="42"/>
    </row>
    <row r="13010" spans="1:1" x14ac:dyDescent="0.25">
      <c r="A13010" s="42"/>
    </row>
    <row r="13011" spans="1:1" x14ac:dyDescent="0.25">
      <c r="A13011" s="42"/>
    </row>
    <row r="13012" spans="1:1" x14ac:dyDescent="0.25">
      <c r="A13012" s="42"/>
    </row>
    <row r="13013" spans="1:1" x14ac:dyDescent="0.25">
      <c r="A13013" s="42"/>
    </row>
    <row r="13014" spans="1:1" x14ac:dyDescent="0.25">
      <c r="A13014" s="42"/>
    </row>
    <row r="13015" spans="1:1" x14ac:dyDescent="0.25">
      <c r="A13015" s="42"/>
    </row>
    <row r="13016" spans="1:1" x14ac:dyDescent="0.25">
      <c r="A13016" s="42"/>
    </row>
    <row r="13017" spans="1:1" x14ac:dyDescent="0.25">
      <c r="A13017" s="42"/>
    </row>
    <row r="13018" spans="1:1" x14ac:dyDescent="0.25">
      <c r="A13018" s="42"/>
    </row>
    <row r="13019" spans="1:1" x14ac:dyDescent="0.25">
      <c r="A13019" s="42"/>
    </row>
    <row r="13020" spans="1:1" x14ac:dyDescent="0.25">
      <c r="A13020" s="42"/>
    </row>
    <row r="13021" spans="1:1" x14ac:dyDescent="0.25">
      <c r="A13021" s="42"/>
    </row>
    <row r="13022" spans="1:1" x14ac:dyDescent="0.25">
      <c r="A13022" s="42"/>
    </row>
    <row r="13023" spans="1:1" x14ac:dyDescent="0.25">
      <c r="A13023" s="42"/>
    </row>
    <row r="13024" spans="1:1" x14ac:dyDescent="0.25">
      <c r="A13024" s="42"/>
    </row>
    <row r="13025" spans="1:1" x14ac:dyDescent="0.25">
      <c r="A13025" s="42"/>
    </row>
    <row r="13026" spans="1:1" x14ac:dyDescent="0.25">
      <c r="A13026" s="42"/>
    </row>
    <row r="13027" spans="1:1" x14ac:dyDescent="0.25">
      <c r="A13027" s="42"/>
    </row>
    <row r="13028" spans="1:1" x14ac:dyDescent="0.25">
      <c r="A13028" s="42"/>
    </row>
    <row r="13029" spans="1:1" x14ac:dyDescent="0.25">
      <c r="A13029" s="42"/>
    </row>
    <row r="13030" spans="1:1" x14ac:dyDescent="0.25">
      <c r="A13030" s="42"/>
    </row>
    <row r="13031" spans="1:1" x14ac:dyDescent="0.25">
      <c r="A13031" s="42"/>
    </row>
    <row r="13032" spans="1:1" x14ac:dyDescent="0.25">
      <c r="A13032" s="42"/>
    </row>
    <row r="13033" spans="1:1" x14ac:dyDescent="0.25">
      <c r="A13033" s="42"/>
    </row>
    <row r="13034" spans="1:1" x14ac:dyDescent="0.25">
      <c r="A13034" s="42"/>
    </row>
    <row r="13035" spans="1:1" x14ac:dyDescent="0.25">
      <c r="A13035" s="42"/>
    </row>
    <row r="13036" spans="1:1" x14ac:dyDescent="0.25">
      <c r="A13036" s="42"/>
    </row>
    <row r="13037" spans="1:1" x14ac:dyDescent="0.25">
      <c r="A13037" s="42"/>
    </row>
    <row r="13038" spans="1:1" x14ac:dyDescent="0.25">
      <c r="A13038" s="42"/>
    </row>
    <row r="13039" spans="1:1" x14ac:dyDescent="0.25">
      <c r="A13039" s="42"/>
    </row>
    <row r="13040" spans="1:1" x14ac:dyDescent="0.25">
      <c r="A13040" s="42"/>
    </row>
    <row r="13041" spans="1:1" x14ac:dyDescent="0.25">
      <c r="A13041" s="42"/>
    </row>
    <row r="13042" spans="1:1" x14ac:dyDescent="0.25">
      <c r="A13042" s="42"/>
    </row>
    <row r="13043" spans="1:1" x14ac:dyDescent="0.25">
      <c r="A13043" s="42"/>
    </row>
    <row r="13044" spans="1:1" x14ac:dyDescent="0.25">
      <c r="A13044" s="42"/>
    </row>
    <row r="13045" spans="1:1" x14ac:dyDescent="0.25">
      <c r="A13045" s="42"/>
    </row>
    <row r="13046" spans="1:1" x14ac:dyDescent="0.25">
      <c r="A13046" s="42"/>
    </row>
    <row r="13047" spans="1:1" x14ac:dyDescent="0.25">
      <c r="A13047" s="42"/>
    </row>
    <row r="13048" spans="1:1" x14ac:dyDescent="0.25">
      <c r="A13048" s="42"/>
    </row>
    <row r="13049" spans="1:1" x14ac:dyDescent="0.25">
      <c r="A13049" s="42"/>
    </row>
    <row r="13050" spans="1:1" x14ac:dyDescent="0.25">
      <c r="A13050" s="42"/>
    </row>
    <row r="13051" spans="1:1" x14ac:dyDescent="0.25">
      <c r="A13051" s="42"/>
    </row>
    <row r="13052" spans="1:1" x14ac:dyDescent="0.25">
      <c r="A13052" s="42"/>
    </row>
    <row r="13053" spans="1:1" x14ac:dyDescent="0.25">
      <c r="A13053" s="42"/>
    </row>
    <row r="13054" spans="1:1" x14ac:dyDescent="0.25">
      <c r="A13054" s="42"/>
    </row>
    <row r="13055" spans="1:1" x14ac:dyDescent="0.25">
      <c r="A13055" s="42"/>
    </row>
    <row r="13056" spans="1:1" x14ac:dyDescent="0.25">
      <c r="A13056" s="42"/>
    </row>
    <row r="13057" spans="1:1" x14ac:dyDescent="0.25">
      <c r="A13057" s="42"/>
    </row>
    <row r="13058" spans="1:1" x14ac:dyDescent="0.25">
      <c r="A13058" s="42"/>
    </row>
    <row r="13059" spans="1:1" x14ac:dyDescent="0.25">
      <c r="A13059" s="42"/>
    </row>
    <row r="13060" spans="1:1" x14ac:dyDescent="0.25">
      <c r="A13060" s="42"/>
    </row>
    <row r="13061" spans="1:1" x14ac:dyDescent="0.25">
      <c r="A13061" s="42"/>
    </row>
    <row r="13062" spans="1:1" x14ac:dyDescent="0.25">
      <c r="A13062" s="42"/>
    </row>
    <row r="13063" spans="1:1" x14ac:dyDescent="0.25">
      <c r="A13063" s="42"/>
    </row>
    <row r="13064" spans="1:1" x14ac:dyDescent="0.25">
      <c r="A13064" s="42"/>
    </row>
    <row r="13065" spans="1:1" x14ac:dyDescent="0.25">
      <c r="A13065" s="42"/>
    </row>
    <row r="13066" spans="1:1" x14ac:dyDescent="0.25">
      <c r="A13066" s="42"/>
    </row>
    <row r="13067" spans="1:1" x14ac:dyDescent="0.25">
      <c r="A13067" s="42"/>
    </row>
    <row r="13068" spans="1:1" x14ac:dyDescent="0.25">
      <c r="A13068" s="42"/>
    </row>
    <row r="13069" spans="1:1" x14ac:dyDescent="0.25">
      <c r="A13069" s="42"/>
    </row>
    <row r="13070" spans="1:1" x14ac:dyDescent="0.25">
      <c r="A13070" s="42"/>
    </row>
    <row r="13071" spans="1:1" x14ac:dyDescent="0.25">
      <c r="A13071" s="42"/>
    </row>
    <row r="13072" spans="1:1" x14ac:dyDescent="0.25">
      <c r="A13072" s="42"/>
    </row>
    <row r="13073" spans="1:1" x14ac:dyDescent="0.25">
      <c r="A13073" s="42"/>
    </row>
    <row r="13074" spans="1:1" x14ac:dyDescent="0.25">
      <c r="A13074" s="42"/>
    </row>
    <row r="13075" spans="1:1" x14ac:dyDescent="0.25">
      <c r="A13075" s="42"/>
    </row>
    <row r="13076" spans="1:1" x14ac:dyDescent="0.25">
      <c r="A13076" s="42"/>
    </row>
    <row r="13077" spans="1:1" x14ac:dyDescent="0.25">
      <c r="A13077" s="42"/>
    </row>
    <row r="13078" spans="1:1" x14ac:dyDescent="0.25">
      <c r="A13078" s="42"/>
    </row>
    <row r="13079" spans="1:1" x14ac:dyDescent="0.25">
      <c r="A13079" s="42"/>
    </row>
    <row r="13080" spans="1:1" x14ac:dyDescent="0.25">
      <c r="A13080" s="42"/>
    </row>
    <row r="13081" spans="1:1" x14ac:dyDescent="0.25">
      <c r="A13081" s="42"/>
    </row>
    <row r="13082" spans="1:1" x14ac:dyDescent="0.25">
      <c r="A13082" s="42"/>
    </row>
    <row r="13083" spans="1:1" x14ac:dyDescent="0.25">
      <c r="A13083" s="42"/>
    </row>
    <row r="13084" spans="1:1" x14ac:dyDescent="0.25">
      <c r="A13084" s="42"/>
    </row>
    <row r="13085" spans="1:1" x14ac:dyDescent="0.25">
      <c r="A13085" s="42"/>
    </row>
    <row r="13086" spans="1:1" x14ac:dyDescent="0.25">
      <c r="A13086" s="42"/>
    </row>
    <row r="13087" spans="1:1" x14ac:dyDescent="0.25">
      <c r="A13087" s="42"/>
    </row>
    <row r="13088" spans="1:1" x14ac:dyDescent="0.25">
      <c r="A13088" s="42"/>
    </row>
    <row r="13089" spans="1:1" x14ac:dyDescent="0.25">
      <c r="A13089" s="42"/>
    </row>
    <row r="13090" spans="1:1" x14ac:dyDescent="0.25">
      <c r="A13090" s="42"/>
    </row>
    <row r="13091" spans="1:1" x14ac:dyDescent="0.25">
      <c r="A13091" s="42"/>
    </row>
    <row r="13092" spans="1:1" x14ac:dyDescent="0.25">
      <c r="A13092" s="42"/>
    </row>
    <row r="13093" spans="1:1" x14ac:dyDescent="0.25">
      <c r="A13093" s="42"/>
    </row>
    <row r="13094" spans="1:1" x14ac:dyDescent="0.25">
      <c r="A13094" s="42"/>
    </row>
    <row r="13095" spans="1:1" x14ac:dyDescent="0.25">
      <c r="A13095" s="42"/>
    </row>
    <row r="13096" spans="1:1" x14ac:dyDescent="0.25">
      <c r="A13096" s="42"/>
    </row>
    <row r="13097" spans="1:1" x14ac:dyDescent="0.25">
      <c r="A13097" s="42"/>
    </row>
    <row r="13098" spans="1:1" x14ac:dyDescent="0.25">
      <c r="A13098" s="42"/>
    </row>
    <row r="13099" spans="1:1" x14ac:dyDescent="0.25">
      <c r="A13099" s="42"/>
    </row>
    <row r="13100" spans="1:1" x14ac:dyDescent="0.25">
      <c r="A13100" s="42"/>
    </row>
    <row r="13101" spans="1:1" x14ac:dyDescent="0.25">
      <c r="A13101" s="42"/>
    </row>
    <row r="13102" spans="1:1" x14ac:dyDescent="0.25">
      <c r="A13102" s="42"/>
    </row>
    <row r="13103" spans="1:1" x14ac:dyDescent="0.25">
      <c r="A13103" s="42"/>
    </row>
    <row r="13104" spans="1:1" x14ac:dyDescent="0.25">
      <c r="A13104" s="42"/>
    </row>
    <row r="13105" spans="1:1" x14ac:dyDescent="0.25">
      <c r="A13105" s="42"/>
    </row>
    <row r="13106" spans="1:1" x14ac:dyDescent="0.25">
      <c r="A13106" s="42"/>
    </row>
    <row r="13107" spans="1:1" x14ac:dyDescent="0.25">
      <c r="A13107" s="42"/>
    </row>
    <row r="13108" spans="1:1" x14ac:dyDescent="0.25">
      <c r="A13108" s="42"/>
    </row>
    <row r="13109" spans="1:1" x14ac:dyDescent="0.25">
      <c r="A13109" s="42"/>
    </row>
    <row r="13110" spans="1:1" x14ac:dyDescent="0.25">
      <c r="A13110" s="42"/>
    </row>
    <row r="13111" spans="1:1" x14ac:dyDescent="0.25">
      <c r="A13111" s="42"/>
    </row>
    <row r="13112" spans="1:1" x14ac:dyDescent="0.25">
      <c r="A13112" s="42"/>
    </row>
    <row r="13113" spans="1:1" x14ac:dyDescent="0.25">
      <c r="A13113" s="42"/>
    </row>
    <row r="13114" spans="1:1" x14ac:dyDescent="0.25">
      <c r="A13114" s="42"/>
    </row>
    <row r="13115" spans="1:1" x14ac:dyDescent="0.25">
      <c r="A13115" s="42"/>
    </row>
    <row r="13116" spans="1:1" x14ac:dyDescent="0.25">
      <c r="A13116" s="42"/>
    </row>
    <row r="13117" spans="1:1" x14ac:dyDescent="0.25">
      <c r="A13117" s="42"/>
    </row>
    <row r="13118" spans="1:1" x14ac:dyDescent="0.25">
      <c r="A13118" s="42"/>
    </row>
    <row r="13119" spans="1:1" x14ac:dyDescent="0.25">
      <c r="A13119" s="42"/>
    </row>
    <row r="13120" spans="1:1" x14ac:dyDescent="0.25">
      <c r="A13120" s="42"/>
    </row>
    <row r="13121" spans="1:1" x14ac:dyDescent="0.25">
      <c r="A13121" s="42"/>
    </row>
    <row r="13122" spans="1:1" x14ac:dyDescent="0.25">
      <c r="A13122" s="42"/>
    </row>
    <row r="13123" spans="1:1" x14ac:dyDescent="0.25">
      <c r="A13123" s="42"/>
    </row>
    <row r="13124" spans="1:1" x14ac:dyDescent="0.25">
      <c r="A13124" s="42"/>
    </row>
    <row r="13125" spans="1:1" x14ac:dyDescent="0.25">
      <c r="A13125" s="42"/>
    </row>
    <row r="13126" spans="1:1" x14ac:dyDescent="0.25">
      <c r="A13126" s="42"/>
    </row>
    <row r="13127" spans="1:1" x14ac:dyDescent="0.25">
      <c r="A13127" s="42"/>
    </row>
    <row r="13128" spans="1:1" x14ac:dyDescent="0.25">
      <c r="A13128" s="42"/>
    </row>
    <row r="13129" spans="1:1" x14ac:dyDescent="0.25">
      <c r="A13129" s="42"/>
    </row>
    <row r="13130" spans="1:1" x14ac:dyDescent="0.25">
      <c r="A13130" s="42"/>
    </row>
    <row r="13131" spans="1:1" x14ac:dyDescent="0.25">
      <c r="A13131" s="42"/>
    </row>
    <row r="13132" spans="1:1" x14ac:dyDescent="0.25">
      <c r="A13132" s="42"/>
    </row>
    <row r="13133" spans="1:1" x14ac:dyDescent="0.25">
      <c r="A13133" s="42"/>
    </row>
    <row r="13134" spans="1:1" x14ac:dyDescent="0.25">
      <c r="A13134" s="42"/>
    </row>
    <row r="13135" spans="1:1" x14ac:dyDescent="0.25">
      <c r="A13135" s="42"/>
    </row>
    <row r="13136" spans="1:1" x14ac:dyDescent="0.25">
      <c r="A13136" s="42"/>
    </row>
    <row r="13137" spans="1:1" x14ac:dyDescent="0.25">
      <c r="A13137" s="42"/>
    </row>
    <row r="13138" spans="1:1" x14ac:dyDescent="0.25">
      <c r="A13138" s="42"/>
    </row>
    <row r="13139" spans="1:1" x14ac:dyDescent="0.25">
      <c r="A13139" s="42"/>
    </row>
    <row r="13140" spans="1:1" x14ac:dyDescent="0.25">
      <c r="A13140" s="42"/>
    </row>
    <row r="13141" spans="1:1" x14ac:dyDescent="0.25">
      <c r="A13141" s="42"/>
    </row>
    <row r="13142" spans="1:1" x14ac:dyDescent="0.25">
      <c r="A13142" s="42"/>
    </row>
    <row r="13143" spans="1:1" x14ac:dyDescent="0.25">
      <c r="A13143" s="42"/>
    </row>
    <row r="13144" spans="1:1" x14ac:dyDescent="0.25">
      <c r="A13144" s="42"/>
    </row>
    <row r="13145" spans="1:1" x14ac:dyDescent="0.25">
      <c r="A13145" s="42"/>
    </row>
    <row r="13146" spans="1:1" x14ac:dyDescent="0.25">
      <c r="A13146" s="42"/>
    </row>
    <row r="13147" spans="1:1" x14ac:dyDescent="0.25">
      <c r="A13147" s="42"/>
    </row>
    <row r="13148" spans="1:1" x14ac:dyDescent="0.25">
      <c r="A13148" s="42"/>
    </row>
    <row r="13149" spans="1:1" x14ac:dyDescent="0.25">
      <c r="A13149" s="42"/>
    </row>
    <row r="13150" spans="1:1" x14ac:dyDescent="0.25">
      <c r="A13150" s="42"/>
    </row>
    <row r="13151" spans="1:1" x14ac:dyDescent="0.25">
      <c r="A13151" s="42"/>
    </row>
    <row r="13152" spans="1:1" x14ac:dyDescent="0.25">
      <c r="A13152" s="42"/>
    </row>
    <row r="13153" spans="1:1" x14ac:dyDescent="0.25">
      <c r="A13153" s="42"/>
    </row>
    <row r="13154" spans="1:1" x14ac:dyDescent="0.25">
      <c r="A13154" s="42"/>
    </row>
    <row r="13155" spans="1:1" x14ac:dyDescent="0.25">
      <c r="A13155" s="42"/>
    </row>
    <row r="13156" spans="1:1" x14ac:dyDescent="0.25">
      <c r="A13156" s="42"/>
    </row>
    <row r="13157" spans="1:1" x14ac:dyDescent="0.25">
      <c r="A13157" s="42"/>
    </row>
    <row r="13158" spans="1:1" x14ac:dyDescent="0.25">
      <c r="A13158" s="42"/>
    </row>
    <row r="13159" spans="1:1" x14ac:dyDescent="0.25">
      <c r="A13159" s="42"/>
    </row>
    <row r="13160" spans="1:1" x14ac:dyDescent="0.25">
      <c r="A13160" s="42"/>
    </row>
    <row r="13161" spans="1:1" x14ac:dyDescent="0.25">
      <c r="A13161" s="42"/>
    </row>
    <row r="13162" spans="1:1" x14ac:dyDescent="0.25">
      <c r="A13162" s="42"/>
    </row>
    <row r="13163" spans="1:1" x14ac:dyDescent="0.25">
      <c r="A13163" s="42"/>
    </row>
    <row r="13164" spans="1:1" x14ac:dyDescent="0.25">
      <c r="A13164" s="42"/>
    </row>
    <row r="13165" spans="1:1" x14ac:dyDescent="0.25">
      <c r="A13165" s="42"/>
    </row>
    <row r="13166" spans="1:1" x14ac:dyDescent="0.25">
      <c r="A13166" s="42"/>
    </row>
    <row r="13167" spans="1:1" x14ac:dyDescent="0.25">
      <c r="A13167" s="42"/>
    </row>
    <row r="13168" spans="1:1" x14ac:dyDescent="0.25">
      <c r="A13168" s="42"/>
    </row>
    <row r="13169" spans="1:1" x14ac:dyDescent="0.25">
      <c r="A13169" s="42"/>
    </row>
    <row r="13170" spans="1:1" x14ac:dyDescent="0.25">
      <c r="A13170" s="42"/>
    </row>
    <row r="13171" spans="1:1" x14ac:dyDescent="0.25">
      <c r="A13171" s="42"/>
    </row>
    <row r="13172" spans="1:1" x14ac:dyDescent="0.25">
      <c r="A13172" s="42"/>
    </row>
    <row r="13173" spans="1:1" x14ac:dyDescent="0.25">
      <c r="A13173" s="42"/>
    </row>
    <row r="13174" spans="1:1" x14ac:dyDescent="0.25">
      <c r="A13174" s="42"/>
    </row>
    <row r="13175" spans="1:1" x14ac:dyDescent="0.25">
      <c r="A13175" s="42"/>
    </row>
    <row r="13176" spans="1:1" x14ac:dyDescent="0.25">
      <c r="A13176" s="42"/>
    </row>
    <row r="13177" spans="1:1" x14ac:dyDescent="0.25">
      <c r="A13177" s="42"/>
    </row>
    <row r="13178" spans="1:1" x14ac:dyDescent="0.25">
      <c r="A13178" s="42"/>
    </row>
    <row r="13179" spans="1:1" x14ac:dyDescent="0.25">
      <c r="A13179" s="42"/>
    </row>
    <row r="13180" spans="1:1" x14ac:dyDescent="0.25">
      <c r="A13180" s="42"/>
    </row>
    <row r="13181" spans="1:1" x14ac:dyDescent="0.25">
      <c r="A13181" s="42"/>
    </row>
    <row r="13182" spans="1:1" x14ac:dyDescent="0.25">
      <c r="A13182" s="42"/>
    </row>
    <row r="13183" spans="1:1" x14ac:dyDescent="0.25">
      <c r="A13183" s="42"/>
    </row>
    <row r="13184" spans="1:1" x14ac:dyDescent="0.25">
      <c r="A13184" s="42"/>
    </row>
    <row r="13185" spans="1:1" x14ac:dyDescent="0.25">
      <c r="A13185" s="42"/>
    </row>
    <row r="13186" spans="1:1" x14ac:dyDescent="0.25">
      <c r="A13186" s="42"/>
    </row>
    <row r="13187" spans="1:1" x14ac:dyDescent="0.25">
      <c r="A13187" s="42"/>
    </row>
    <row r="13188" spans="1:1" x14ac:dyDescent="0.25">
      <c r="A13188" s="42"/>
    </row>
    <row r="13189" spans="1:1" x14ac:dyDescent="0.25">
      <c r="A13189" s="42"/>
    </row>
    <row r="13190" spans="1:1" x14ac:dyDescent="0.25">
      <c r="A13190" s="42"/>
    </row>
    <row r="13191" spans="1:1" x14ac:dyDescent="0.25">
      <c r="A13191" s="42"/>
    </row>
    <row r="13192" spans="1:1" x14ac:dyDescent="0.25">
      <c r="A13192" s="42"/>
    </row>
    <row r="13193" spans="1:1" x14ac:dyDescent="0.25">
      <c r="A13193" s="42"/>
    </row>
    <row r="13194" spans="1:1" x14ac:dyDescent="0.25">
      <c r="A13194" s="42"/>
    </row>
    <row r="13195" spans="1:1" x14ac:dyDescent="0.25">
      <c r="A13195" s="42"/>
    </row>
    <row r="13196" spans="1:1" x14ac:dyDescent="0.25">
      <c r="A13196" s="42"/>
    </row>
    <row r="13197" spans="1:1" x14ac:dyDescent="0.25">
      <c r="A13197" s="42"/>
    </row>
    <row r="13198" spans="1:1" x14ac:dyDescent="0.25">
      <c r="A13198" s="42"/>
    </row>
    <row r="13199" spans="1:1" x14ac:dyDescent="0.25">
      <c r="A13199" s="42"/>
    </row>
    <row r="13200" spans="1:1" x14ac:dyDescent="0.25">
      <c r="A13200" s="42"/>
    </row>
    <row r="13201" spans="1:1" x14ac:dyDescent="0.25">
      <c r="A13201" s="42"/>
    </row>
    <row r="13202" spans="1:1" x14ac:dyDescent="0.25">
      <c r="A13202" s="42"/>
    </row>
    <row r="13203" spans="1:1" x14ac:dyDescent="0.25">
      <c r="A13203" s="42"/>
    </row>
    <row r="13204" spans="1:1" x14ac:dyDescent="0.25">
      <c r="A13204" s="42"/>
    </row>
    <row r="13205" spans="1:1" x14ac:dyDescent="0.25">
      <c r="A13205" s="42"/>
    </row>
    <row r="13206" spans="1:1" x14ac:dyDescent="0.25">
      <c r="A13206" s="42"/>
    </row>
    <row r="13207" spans="1:1" x14ac:dyDescent="0.25">
      <c r="A13207" s="42"/>
    </row>
    <row r="13208" spans="1:1" x14ac:dyDescent="0.25">
      <c r="A13208" s="42"/>
    </row>
    <row r="13209" spans="1:1" x14ac:dyDescent="0.25">
      <c r="A13209" s="42"/>
    </row>
    <row r="13210" spans="1:1" x14ac:dyDescent="0.25">
      <c r="A13210" s="42"/>
    </row>
    <row r="13211" spans="1:1" x14ac:dyDescent="0.25">
      <c r="A13211" s="42"/>
    </row>
    <row r="13212" spans="1:1" x14ac:dyDescent="0.25">
      <c r="A13212" s="42"/>
    </row>
    <row r="13213" spans="1:1" x14ac:dyDescent="0.25">
      <c r="A13213" s="42"/>
    </row>
    <row r="13214" spans="1:1" x14ac:dyDescent="0.25">
      <c r="A13214" s="42"/>
    </row>
    <row r="13215" spans="1:1" x14ac:dyDescent="0.25">
      <c r="A13215" s="42"/>
    </row>
    <row r="13216" spans="1:1" x14ac:dyDescent="0.25">
      <c r="A13216" s="42"/>
    </row>
    <row r="13217" spans="1:1" x14ac:dyDescent="0.25">
      <c r="A13217" s="42"/>
    </row>
    <row r="13218" spans="1:1" x14ac:dyDescent="0.25">
      <c r="A13218" s="42"/>
    </row>
    <row r="13219" spans="1:1" x14ac:dyDescent="0.25">
      <c r="A13219" s="42"/>
    </row>
    <row r="13220" spans="1:1" x14ac:dyDescent="0.25">
      <c r="A13220" s="42"/>
    </row>
    <row r="13221" spans="1:1" x14ac:dyDescent="0.25">
      <c r="A13221" s="42"/>
    </row>
    <row r="13222" spans="1:1" x14ac:dyDescent="0.25">
      <c r="A13222" s="42"/>
    </row>
    <row r="13223" spans="1:1" x14ac:dyDescent="0.25">
      <c r="A13223" s="42"/>
    </row>
    <row r="13224" spans="1:1" x14ac:dyDescent="0.25">
      <c r="A13224" s="42"/>
    </row>
    <row r="13225" spans="1:1" x14ac:dyDescent="0.25">
      <c r="A13225" s="42"/>
    </row>
    <row r="13226" spans="1:1" x14ac:dyDescent="0.25">
      <c r="A13226" s="42"/>
    </row>
    <row r="13227" spans="1:1" x14ac:dyDescent="0.25">
      <c r="A13227" s="42"/>
    </row>
    <row r="13228" spans="1:1" x14ac:dyDescent="0.25">
      <c r="A13228" s="42"/>
    </row>
    <row r="13229" spans="1:1" x14ac:dyDescent="0.25">
      <c r="A13229" s="42"/>
    </row>
    <row r="13230" spans="1:1" x14ac:dyDescent="0.25">
      <c r="A13230" s="42"/>
    </row>
    <row r="13231" spans="1:1" x14ac:dyDescent="0.25">
      <c r="A13231" s="42"/>
    </row>
    <row r="13232" spans="1:1" x14ac:dyDescent="0.25">
      <c r="A13232" s="42"/>
    </row>
    <row r="13233" spans="1:1" x14ac:dyDescent="0.25">
      <c r="A13233" s="42"/>
    </row>
    <row r="13234" spans="1:1" x14ac:dyDescent="0.25">
      <c r="A13234" s="42"/>
    </row>
    <row r="13235" spans="1:1" x14ac:dyDescent="0.25">
      <c r="A13235" s="42"/>
    </row>
    <row r="13236" spans="1:1" x14ac:dyDescent="0.25">
      <c r="A13236" s="42"/>
    </row>
    <row r="13237" spans="1:1" x14ac:dyDescent="0.25">
      <c r="A13237" s="42"/>
    </row>
    <row r="13238" spans="1:1" x14ac:dyDescent="0.25">
      <c r="A13238" s="42"/>
    </row>
    <row r="13239" spans="1:1" x14ac:dyDescent="0.25">
      <c r="A13239" s="42"/>
    </row>
    <row r="13240" spans="1:1" x14ac:dyDescent="0.25">
      <c r="A13240" s="42"/>
    </row>
    <row r="13241" spans="1:1" x14ac:dyDescent="0.25">
      <c r="A13241" s="42"/>
    </row>
    <row r="13242" spans="1:1" x14ac:dyDescent="0.25">
      <c r="A13242" s="42"/>
    </row>
    <row r="13243" spans="1:1" x14ac:dyDescent="0.25">
      <c r="A13243" s="42"/>
    </row>
    <row r="13244" spans="1:1" x14ac:dyDescent="0.25">
      <c r="A13244" s="42"/>
    </row>
    <row r="13245" spans="1:1" x14ac:dyDescent="0.25">
      <c r="A13245" s="42"/>
    </row>
    <row r="13246" spans="1:1" x14ac:dyDescent="0.25">
      <c r="A13246" s="42"/>
    </row>
    <row r="13247" spans="1:1" x14ac:dyDescent="0.25">
      <c r="A13247" s="42"/>
    </row>
    <row r="13248" spans="1:1" x14ac:dyDescent="0.25">
      <c r="A13248" s="42"/>
    </row>
    <row r="13249" spans="1:1" x14ac:dyDescent="0.25">
      <c r="A13249" s="42"/>
    </row>
    <row r="13250" spans="1:1" x14ac:dyDescent="0.25">
      <c r="A13250" s="42"/>
    </row>
    <row r="13251" spans="1:1" x14ac:dyDescent="0.25">
      <c r="A13251" s="42"/>
    </row>
    <row r="13252" spans="1:1" x14ac:dyDescent="0.25">
      <c r="A13252" s="42"/>
    </row>
    <row r="13253" spans="1:1" x14ac:dyDescent="0.25">
      <c r="A13253" s="42"/>
    </row>
    <row r="13254" spans="1:1" x14ac:dyDescent="0.25">
      <c r="A13254" s="42"/>
    </row>
    <row r="13255" spans="1:1" x14ac:dyDescent="0.25">
      <c r="A13255" s="42"/>
    </row>
    <row r="13256" spans="1:1" x14ac:dyDescent="0.25">
      <c r="A13256" s="42"/>
    </row>
    <row r="13257" spans="1:1" x14ac:dyDescent="0.25">
      <c r="A13257" s="42"/>
    </row>
    <row r="13258" spans="1:1" x14ac:dyDescent="0.25">
      <c r="A13258" s="42"/>
    </row>
    <row r="13259" spans="1:1" x14ac:dyDescent="0.25">
      <c r="A13259" s="42"/>
    </row>
    <row r="13260" spans="1:1" x14ac:dyDescent="0.25">
      <c r="A13260" s="42"/>
    </row>
    <row r="13261" spans="1:1" x14ac:dyDescent="0.25">
      <c r="A13261" s="42"/>
    </row>
    <row r="13262" spans="1:1" x14ac:dyDescent="0.25">
      <c r="A13262" s="42"/>
    </row>
    <row r="13263" spans="1:1" x14ac:dyDescent="0.25">
      <c r="A13263" s="42"/>
    </row>
    <row r="13264" spans="1:1" x14ac:dyDescent="0.25">
      <c r="A13264" s="42"/>
    </row>
    <row r="13265" spans="1:1" x14ac:dyDescent="0.25">
      <c r="A13265" s="42"/>
    </row>
    <row r="13266" spans="1:1" x14ac:dyDescent="0.25">
      <c r="A13266" s="42"/>
    </row>
    <row r="13267" spans="1:1" x14ac:dyDescent="0.25">
      <c r="A13267" s="42"/>
    </row>
    <row r="13268" spans="1:1" x14ac:dyDescent="0.25">
      <c r="A13268" s="42"/>
    </row>
    <row r="13269" spans="1:1" x14ac:dyDescent="0.25">
      <c r="A13269" s="42"/>
    </row>
    <row r="13270" spans="1:1" x14ac:dyDescent="0.25">
      <c r="A13270" s="42"/>
    </row>
    <row r="13271" spans="1:1" x14ac:dyDescent="0.25">
      <c r="A13271" s="42"/>
    </row>
    <row r="13272" spans="1:1" x14ac:dyDescent="0.25">
      <c r="A13272" s="42"/>
    </row>
    <row r="13273" spans="1:1" x14ac:dyDescent="0.25">
      <c r="A13273" s="42"/>
    </row>
    <row r="13274" spans="1:1" x14ac:dyDescent="0.25">
      <c r="A13274" s="42"/>
    </row>
    <row r="13275" spans="1:1" x14ac:dyDescent="0.25">
      <c r="A13275" s="42"/>
    </row>
    <row r="13276" spans="1:1" x14ac:dyDescent="0.25">
      <c r="A13276" s="42"/>
    </row>
    <row r="13277" spans="1:1" x14ac:dyDescent="0.25">
      <c r="A13277" s="42"/>
    </row>
    <row r="13278" spans="1:1" x14ac:dyDescent="0.25">
      <c r="A13278" s="42"/>
    </row>
    <row r="13279" spans="1:1" x14ac:dyDescent="0.25">
      <c r="A13279" s="42"/>
    </row>
    <row r="13280" spans="1:1" x14ac:dyDescent="0.25">
      <c r="A13280" s="42"/>
    </row>
    <row r="13281" spans="1:1" x14ac:dyDescent="0.25">
      <c r="A13281" s="42"/>
    </row>
    <row r="13282" spans="1:1" x14ac:dyDescent="0.25">
      <c r="A13282" s="42"/>
    </row>
    <row r="13283" spans="1:1" x14ac:dyDescent="0.25">
      <c r="A13283" s="42"/>
    </row>
    <row r="13284" spans="1:1" x14ac:dyDescent="0.25">
      <c r="A13284" s="42"/>
    </row>
    <row r="13285" spans="1:1" x14ac:dyDescent="0.25">
      <c r="A13285" s="42"/>
    </row>
    <row r="13286" spans="1:1" x14ac:dyDescent="0.25">
      <c r="A13286" s="42"/>
    </row>
    <row r="13287" spans="1:1" x14ac:dyDescent="0.25">
      <c r="A13287" s="42"/>
    </row>
    <row r="13288" spans="1:1" x14ac:dyDescent="0.25">
      <c r="A13288" s="42"/>
    </row>
    <row r="13289" spans="1:1" x14ac:dyDescent="0.25">
      <c r="A13289" s="42"/>
    </row>
    <row r="13290" spans="1:1" x14ac:dyDescent="0.25">
      <c r="A13290" s="42"/>
    </row>
    <row r="13291" spans="1:1" x14ac:dyDescent="0.25">
      <c r="A13291" s="42"/>
    </row>
    <row r="13292" spans="1:1" x14ac:dyDescent="0.25">
      <c r="A13292" s="42"/>
    </row>
    <row r="13293" spans="1:1" x14ac:dyDescent="0.25">
      <c r="A13293" s="42"/>
    </row>
    <row r="13294" spans="1:1" x14ac:dyDescent="0.25">
      <c r="A13294" s="42"/>
    </row>
    <row r="13295" spans="1:1" x14ac:dyDescent="0.25">
      <c r="A13295" s="42"/>
    </row>
    <row r="13296" spans="1:1" x14ac:dyDescent="0.25">
      <c r="A13296" s="42"/>
    </row>
    <row r="13297" spans="1:1" x14ac:dyDescent="0.25">
      <c r="A13297" s="42"/>
    </row>
    <row r="13298" spans="1:1" x14ac:dyDescent="0.25">
      <c r="A13298" s="42"/>
    </row>
    <row r="13299" spans="1:1" x14ac:dyDescent="0.25">
      <c r="A13299" s="42"/>
    </row>
    <row r="13300" spans="1:1" x14ac:dyDescent="0.25">
      <c r="A13300" s="42"/>
    </row>
    <row r="13301" spans="1:1" x14ac:dyDescent="0.25">
      <c r="A13301" s="42"/>
    </row>
    <row r="13302" spans="1:1" x14ac:dyDescent="0.25">
      <c r="A13302" s="42"/>
    </row>
    <row r="13303" spans="1:1" x14ac:dyDescent="0.25">
      <c r="A13303" s="42"/>
    </row>
    <row r="13304" spans="1:1" x14ac:dyDescent="0.25">
      <c r="A13304" s="42"/>
    </row>
    <row r="13305" spans="1:1" x14ac:dyDescent="0.25">
      <c r="A13305" s="42"/>
    </row>
    <row r="13306" spans="1:1" x14ac:dyDescent="0.25">
      <c r="A13306" s="42"/>
    </row>
    <row r="13307" spans="1:1" x14ac:dyDescent="0.25">
      <c r="A13307" s="42"/>
    </row>
    <row r="13308" spans="1:1" x14ac:dyDescent="0.25">
      <c r="A13308" s="42"/>
    </row>
    <row r="13309" spans="1:1" x14ac:dyDescent="0.25">
      <c r="A13309" s="42"/>
    </row>
    <row r="13310" spans="1:1" x14ac:dyDescent="0.25">
      <c r="A13310" s="42"/>
    </row>
    <row r="13311" spans="1:1" x14ac:dyDescent="0.25">
      <c r="A13311" s="42"/>
    </row>
    <row r="13312" spans="1:1" x14ac:dyDescent="0.25">
      <c r="A13312" s="42"/>
    </row>
    <row r="13313" spans="1:1" x14ac:dyDescent="0.25">
      <c r="A13313" s="42"/>
    </row>
    <row r="13314" spans="1:1" x14ac:dyDescent="0.25">
      <c r="A13314" s="42"/>
    </row>
    <row r="13315" spans="1:1" x14ac:dyDescent="0.25">
      <c r="A13315" s="42"/>
    </row>
    <row r="13316" spans="1:1" x14ac:dyDescent="0.25">
      <c r="A13316" s="42"/>
    </row>
    <row r="13317" spans="1:1" x14ac:dyDescent="0.25">
      <c r="A13317" s="42"/>
    </row>
    <row r="13318" spans="1:1" x14ac:dyDescent="0.25">
      <c r="A13318" s="42"/>
    </row>
    <row r="13319" spans="1:1" x14ac:dyDescent="0.25">
      <c r="A13319" s="42"/>
    </row>
    <row r="13320" spans="1:1" x14ac:dyDescent="0.25">
      <c r="A13320" s="42"/>
    </row>
    <row r="13321" spans="1:1" x14ac:dyDescent="0.25">
      <c r="A13321" s="42"/>
    </row>
    <row r="13322" spans="1:1" x14ac:dyDescent="0.25">
      <c r="A13322" s="42"/>
    </row>
    <row r="13323" spans="1:1" x14ac:dyDescent="0.25">
      <c r="A13323" s="42"/>
    </row>
    <row r="13324" spans="1:1" x14ac:dyDescent="0.25">
      <c r="A13324" s="42"/>
    </row>
    <row r="13325" spans="1:1" x14ac:dyDescent="0.25">
      <c r="A13325" s="42"/>
    </row>
    <row r="13326" spans="1:1" x14ac:dyDescent="0.25">
      <c r="A13326" s="42"/>
    </row>
    <row r="13327" spans="1:1" x14ac:dyDescent="0.25">
      <c r="A13327" s="42"/>
    </row>
    <row r="13328" spans="1:1" x14ac:dyDescent="0.25">
      <c r="A13328" s="42"/>
    </row>
    <row r="13329" spans="1:1" x14ac:dyDescent="0.25">
      <c r="A13329" s="42"/>
    </row>
    <row r="13330" spans="1:1" x14ac:dyDescent="0.25">
      <c r="A13330" s="42"/>
    </row>
    <row r="13331" spans="1:1" x14ac:dyDescent="0.25">
      <c r="A13331" s="42"/>
    </row>
    <row r="13332" spans="1:1" x14ac:dyDescent="0.25">
      <c r="A13332" s="42"/>
    </row>
    <row r="13333" spans="1:1" x14ac:dyDescent="0.25">
      <c r="A13333" s="42"/>
    </row>
    <row r="13334" spans="1:1" x14ac:dyDescent="0.25">
      <c r="A13334" s="42"/>
    </row>
    <row r="13335" spans="1:1" x14ac:dyDescent="0.25">
      <c r="A13335" s="42"/>
    </row>
    <row r="13336" spans="1:1" x14ac:dyDescent="0.25">
      <c r="A13336" s="42"/>
    </row>
    <row r="13337" spans="1:1" x14ac:dyDescent="0.25">
      <c r="A13337" s="42"/>
    </row>
    <row r="13338" spans="1:1" x14ac:dyDescent="0.25">
      <c r="A13338" s="42"/>
    </row>
    <row r="13339" spans="1:1" x14ac:dyDescent="0.25">
      <c r="A13339" s="42"/>
    </row>
    <row r="13340" spans="1:1" x14ac:dyDescent="0.25">
      <c r="A13340" s="42"/>
    </row>
    <row r="13341" spans="1:1" x14ac:dyDescent="0.25">
      <c r="A13341" s="42"/>
    </row>
    <row r="13342" spans="1:1" x14ac:dyDescent="0.25">
      <c r="A13342" s="42"/>
    </row>
    <row r="13343" spans="1:1" x14ac:dyDescent="0.25">
      <c r="A13343" s="42"/>
    </row>
    <row r="13344" spans="1:1" x14ac:dyDescent="0.25">
      <c r="A13344" s="42"/>
    </row>
    <row r="13345" spans="1:1" x14ac:dyDescent="0.25">
      <c r="A13345" s="42"/>
    </row>
    <row r="13346" spans="1:1" x14ac:dyDescent="0.25">
      <c r="A13346" s="42"/>
    </row>
    <row r="13347" spans="1:1" x14ac:dyDescent="0.25">
      <c r="A13347" s="42"/>
    </row>
    <row r="13348" spans="1:1" x14ac:dyDescent="0.25">
      <c r="A13348" s="42"/>
    </row>
    <row r="13349" spans="1:1" x14ac:dyDescent="0.25">
      <c r="A13349" s="42"/>
    </row>
    <row r="13350" spans="1:1" x14ac:dyDescent="0.25">
      <c r="A13350" s="42"/>
    </row>
    <row r="13351" spans="1:1" x14ac:dyDescent="0.25">
      <c r="A13351" s="42"/>
    </row>
    <row r="13352" spans="1:1" x14ac:dyDescent="0.25">
      <c r="A13352" s="42"/>
    </row>
    <row r="13353" spans="1:1" x14ac:dyDescent="0.25">
      <c r="A13353" s="42"/>
    </row>
    <row r="13354" spans="1:1" x14ac:dyDescent="0.25">
      <c r="A13354" s="42"/>
    </row>
    <row r="13355" spans="1:1" x14ac:dyDescent="0.25">
      <c r="A13355" s="42"/>
    </row>
    <row r="13356" spans="1:1" x14ac:dyDescent="0.25">
      <c r="A13356" s="42"/>
    </row>
    <row r="13357" spans="1:1" x14ac:dyDescent="0.25">
      <c r="A13357" s="42"/>
    </row>
    <row r="13358" spans="1:1" x14ac:dyDescent="0.25">
      <c r="A13358" s="42"/>
    </row>
    <row r="13359" spans="1:1" x14ac:dyDescent="0.25">
      <c r="A13359" s="42"/>
    </row>
    <row r="13360" spans="1:1" x14ac:dyDescent="0.25">
      <c r="A13360" s="42"/>
    </row>
    <row r="13361" spans="1:1" x14ac:dyDescent="0.25">
      <c r="A13361" s="42"/>
    </row>
    <row r="13362" spans="1:1" x14ac:dyDescent="0.25">
      <c r="A13362" s="42"/>
    </row>
    <row r="13363" spans="1:1" x14ac:dyDescent="0.25">
      <c r="A13363" s="42"/>
    </row>
    <row r="13364" spans="1:1" x14ac:dyDescent="0.25">
      <c r="A13364" s="42"/>
    </row>
    <row r="13365" spans="1:1" x14ac:dyDescent="0.25">
      <c r="A13365" s="42"/>
    </row>
    <row r="13366" spans="1:1" x14ac:dyDescent="0.25">
      <c r="A13366" s="42"/>
    </row>
    <row r="13367" spans="1:1" x14ac:dyDescent="0.25">
      <c r="A13367" s="42"/>
    </row>
    <row r="13368" spans="1:1" x14ac:dyDescent="0.25">
      <c r="A13368" s="42"/>
    </row>
    <row r="13369" spans="1:1" x14ac:dyDescent="0.25">
      <c r="A13369" s="42"/>
    </row>
    <row r="13370" spans="1:1" x14ac:dyDescent="0.25">
      <c r="A13370" s="42"/>
    </row>
    <row r="13371" spans="1:1" x14ac:dyDescent="0.25">
      <c r="A13371" s="42"/>
    </row>
    <row r="13372" spans="1:1" x14ac:dyDescent="0.25">
      <c r="A13372" s="42"/>
    </row>
    <row r="13373" spans="1:1" x14ac:dyDescent="0.25">
      <c r="A13373" s="42"/>
    </row>
    <row r="13374" spans="1:1" x14ac:dyDescent="0.25">
      <c r="A13374" s="42"/>
    </row>
    <row r="13375" spans="1:1" x14ac:dyDescent="0.25">
      <c r="A13375" s="42"/>
    </row>
    <row r="13376" spans="1:1" x14ac:dyDescent="0.25">
      <c r="A13376" s="42"/>
    </row>
    <row r="13377" spans="1:1" x14ac:dyDescent="0.25">
      <c r="A13377" s="42"/>
    </row>
    <row r="13378" spans="1:1" x14ac:dyDescent="0.25">
      <c r="A13378" s="42"/>
    </row>
    <row r="13379" spans="1:1" x14ac:dyDescent="0.25">
      <c r="A13379" s="42"/>
    </row>
    <row r="13380" spans="1:1" x14ac:dyDescent="0.25">
      <c r="A13380" s="42"/>
    </row>
    <row r="13381" spans="1:1" x14ac:dyDescent="0.25">
      <c r="A13381" s="42"/>
    </row>
    <row r="13382" spans="1:1" x14ac:dyDescent="0.25">
      <c r="A13382" s="42"/>
    </row>
    <row r="13383" spans="1:1" x14ac:dyDescent="0.25">
      <c r="A13383" s="42"/>
    </row>
    <row r="13384" spans="1:1" x14ac:dyDescent="0.25">
      <c r="A13384" s="42"/>
    </row>
    <row r="13385" spans="1:1" x14ac:dyDescent="0.25">
      <c r="A13385" s="42"/>
    </row>
    <row r="13386" spans="1:1" x14ac:dyDescent="0.25">
      <c r="A13386" s="42"/>
    </row>
    <row r="13387" spans="1:1" x14ac:dyDescent="0.25">
      <c r="A13387" s="42"/>
    </row>
    <row r="13388" spans="1:1" x14ac:dyDescent="0.25">
      <c r="A13388" s="42"/>
    </row>
    <row r="13389" spans="1:1" x14ac:dyDescent="0.25">
      <c r="A13389" s="42"/>
    </row>
    <row r="13390" spans="1:1" x14ac:dyDescent="0.25">
      <c r="A13390" s="42"/>
    </row>
    <row r="13391" spans="1:1" x14ac:dyDescent="0.25">
      <c r="A13391" s="42"/>
    </row>
    <row r="13392" spans="1:1" x14ac:dyDescent="0.25">
      <c r="A13392" s="42"/>
    </row>
    <row r="13393" spans="1:1" x14ac:dyDescent="0.25">
      <c r="A13393" s="42"/>
    </row>
    <row r="13394" spans="1:1" x14ac:dyDescent="0.25">
      <c r="A13394" s="42"/>
    </row>
    <row r="13395" spans="1:1" x14ac:dyDescent="0.25">
      <c r="A13395" s="42"/>
    </row>
    <row r="13396" spans="1:1" x14ac:dyDescent="0.25">
      <c r="A13396" s="42"/>
    </row>
    <row r="13397" spans="1:1" x14ac:dyDescent="0.25">
      <c r="A13397" s="42"/>
    </row>
    <row r="13398" spans="1:1" x14ac:dyDescent="0.25">
      <c r="A13398" s="42"/>
    </row>
    <row r="13399" spans="1:1" x14ac:dyDescent="0.25">
      <c r="A13399" s="42"/>
    </row>
    <row r="13400" spans="1:1" x14ac:dyDescent="0.25">
      <c r="A13400" s="42"/>
    </row>
    <row r="13401" spans="1:1" x14ac:dyDescent="0.25">
      <c r="A13401" s="42"/>
    </row>
    <row r="13402" spans="1:1" x14ac:dyDescent="0.25">
      <c r="A13402" s="42"/>
    </row>
    <row r="13403" spans="1:1" x14ac:dyDescent="0.25">
      <c r="A13403" s="42"/>
    </row>
    <row r="13404" spans="1:1" x14ac:dyDescent="0.25">
      <c r="A13404" s="42"/>
    </row>
    <row r="13405" spans="1:1" x14ac:dyDescent="0.25">
      <c r="A13405" s="42"/>
    </row>
    <row r="13406" spans="1:1" x14ac:dyDescent="0.25">
      <c r="A13406" s="42"/>
    </row>
    <row r="13407" spans="1:1" x14ac:dyDescent="0.25">
      <c r="A13407" s="42"/>
    </row>
    <row r="13408" spans="1:1" x14ac:dyDescent="0.25">
      <c r="A13408" s="42"/>
    </row>
    <row r="13409" spans="1:1" x14ac:dyDescent="0.25">
      <c r="A13409" s="42"/>
    </row>
    <row r="13410" spans="1:1" x14ac:dyDescent="0.25">
      <c r="A13410" s="42"/>
    </row>
    <row r="13411" spans="1:1" x14ac:dyDescent="0.25">
      <c r="A13411" s="42"/>
    </row>
    <row r="13412" spans="1:1" x14ac:dyDescent="0.25">
      <c r="A13412" s="42"/>
    </row>
    <row r="13413" spans="1:1" x14ac:dyDescent="0.25">
      <c r="A13413" s="42"/>
    </row>
    <row r="13414" spans="1:1" x14ac:dyDescent="0.25">
      <c r="A13414" s="42"/>
    </row>
    <row r="13415" spans="1:1" x14ac:dyDescent="0.25">
      <c r="A13415" s="42"/>
    </row>
    <row r="13416" spans="1:1" x14ac:dyDescent="0.25">
      <c r="A13416" s="42"/>
    </row>
    <row r="13417" spans="1:1" x14ac:dyDescent="0.25">
      <c r="A13417" s="42"/>
    </row>
    <row r="13418" spans="1:1" x14ac:dyDescent="0.25">
      <c r="A13418" s="42"/>
    </row>
    <row r="13419" spans="1:1" x14ac:dyDescent="0.25">
      <c r="A13419" s="42"/>
    </row>
    <row r="13420" spans="1:1" x14ac:dyDescent="0.25">
      <c r="A13420" s="42"/>
    </row>
    <row r="13421" spans="1:1" x14ac:dyDescent="0.25">
      <c r="A13421" s="42"/>
    </row>
    <row r="13422" spans="1:1" x14ac:dyDescent="0.25">
      <c r="A13422" s="42"/>
    </row>
    <row r="13423" spans="1:1" x14ac:dyDescent="0.25">
      <c r="A13423" s="42"/>
    </row>
    <row r="13424" spans="1:1" x14ac:dyDescent="0.25">
      <c r="A13424" s="42"/>
    </row>
    <row r="13425" spans="1:1" x14ac:dyDescent="0.25">
      <c r="A13425" s="42"/>
    </row>
    <row r="13426" spans="1:1" x14ac:dyDescent="0.25">
      <c r="A13426" s="42"/>
    </row>
    <row r="13427" spans="1:1" x14ac:dyDescent="0.25">
      <c r="A13427" s="42"/>
    </row>
    <row r="13428" spans="1:1" x14ac:dyDescent="0.25">
      <c r="A13428" s="42"/>
    </row>
    <row r="13429" spans="1:1" x14ac:dyDescent="0.25">
      <c r="A13429" s="42"/>
    </row>
    <row r="13430" spans="1:1" x14ac:dyDescent="0.25">
      <c r="A13430" s="42"/>
    </row>
    <row r="13431" spans="1:1" x14ac:dyDescent="0.25">
      <c r="A13431" s="42"/>
    </row>
    <row r="13432" spans="1:1" x14ac:dyDescent="0.25">
      <c r="A13432" s="42"/>
    </row>
    <row r="13433" spans="1:1" x14ac:dyDescent="0.25">
      <c r="A13433" s="42"/>
    </row>
    <row r="13434" spans="1:1" x14ac:dyDescent="0.25">
      <c r="A13434" s="42"/>
    </row>
    <row r="13435" spans="1:1" x14ac:dyDescent="0.25">
      <c r="A13435" s="42"/>
    </row>
    <row r="13436" spans="1:1" x14ac:dyDescent="0.25">
      <c r="A13436" s="42"/>
    </row>
    <row r="13437" spans="1:1" x14ac:dyDescent="0.25">
      <c r="A13437" s="42"/>
    </row>
    <row r="13438" spans="1:1" x14ac:dyDescent="0.25">
      <c r="A13438" s="42"/>
    </row>
    <row r="13439" spans="1:1" x14ac:dyDescent="0.25">
      <c r="A13439" s="42"/>
    </row>
    <row r="13440" spans="1:1" x14ac:dyDescent="0.25">
      <c r="A13440" s="42"/>
    </row>
    <row r="13441" spans="1:1" x14ac:dyDescent="0.25">
      <c r="A13441" s="42"/>
    </row>
    <row r="13442" spans="1:1" x14ac:dyDescent="0.25">
      <c r="A13442" s="42"/>
    </row>
    <row r="13443" spans="1:1" x14ac:dyDescent="0.25">
      <c r="A13443" s="42"/>
    </row>
    <row r="13444" spans="1:1" x14ac:dyDescent="0.25">
      <c r="A13444" s="42"/>
    </row>
    <row r="13445" spans="1:1" x14ac:dyDescent="0.25">
      <c r="A13445" s="42"/>
    </row>
    <row r="13446" spans="1:1" x14ac:dyDescent="0.25">
      <c r="A13446" s="42"/>
    </row>
    <row r="13447" spans="1:1" x14ac:dyDescent="0.25">
      <c r="A13447" s="42"/>
    </row>
    <row r="13448" spans="1:1" x14ac:dyDescent="0.25">
      <c r="A13448" s="42"/>
    </row>
    <row r="13449" spans="1:1" x14ac:dyDescent="0.25">
      <c r="A13449" s="42"/>
    </row>
    <row r="13450" spans="1:1" x14ac:dyDescent="0.25">
      <c r="A13450" s="42"/>
    </row>
    <row r="13451" spans="1:1" x14ac:dyDescent="0.25">
      <c r="A13451" s="42"/>
    </row>
    <row r="13452" spans="1:1" x14ac:dyDescent="0.25">
      <c r="A13452" s="42"/>
    </row>
    <row r="13453" spans="1:1" x14ac:dyDescent="0.25">
      <c r="A13453" s="42"/>
    </row>
    <row r="13454" spans="1:1" x14ac:dyDescent="0.25">
      <c r="A13454" s="42"/>
    </row>
    <row r="13455" spans="1:1" x14ac:dyDescent="0.25">
      <c r="A13455" s="42"/>
    </row>
    <row r="13456" spans="1:1" x14ac:dyDescent="0.25">
      <c r="A13456" s="42"/>
    </row>
    <row r="13457" spans="1:1" x14ac:dyDescent="0.25">
      <c r="A13457" s="42"/>
    </row>
    <row r="13458" spans="1:1" x14ac:dyDescent="0.25">
      <c r="A13458" s="42"/>
    </row>
    <row r="13459" spans="1:1" x14ac:dyDescent="0.25">
      <c r="A13459" s="42"/>
    </row>
    <row r="13460" spans="1:1" x14ac:dyDescent="0.25">
      <c r="A13460" s="42"/>
    </row>
    <row r="13461" spans="1:1" x14ac:dyDescent="0.25">
      <c r="A13461" s="42"/>
    </row>
    <row r="13462" spans="1:1" x14ac:dyDescent="0.25">
      <c r="A13462" s="42"/>
    </row>
    <row r="13463" spans="1:1" x14ac:dyDescent="0.25">
      <c r="A13463" s="42"/>
    </row>
    <row r="13464" spans="1:1" x14ac:dyDescent="0.25">
      <c r="A13464" s="42"/>
    </row>
    <row r="13465" spans="1:1" x14ac:dyDescent="0.25">
      <c r="A13465" s="42"/>
    </row>
    <row r="13466" spans="1:1" x14ac:dyDescent="0.25">
      <c r="A13466" s="42"/>
    </row>
    <row r="13467" spans="1:1" x14ac:dyDescent="0.25">
      <c r="A13467" s="42"/>
    </row>
    <row r="13468" spans="1:1" x14ac:dyDescent="0.25">
      <c r="A13468" s="42"/>
    </row>
    <row r="13469" spans="1:1" x14ac:dyDescent="0.25">
      <c r="A13469" s="42"/>
    </row>
    <row r="13470" spans="1:1" x14ac:dyDescent="0.25">
      <c r="A13470" s="42"/>
    </row>
    <row r="13471" spans="1:1" x14ac:dyDescent="0.25">
      <c r="A13471" s="42"/>
    </row>
    <row r="13472" spans="1:1" x14ac:dyDescent="0.25">
      <c r="A13472" s="42"/>
    </row>
    <row r="13473" spans="1:1" x14ac:dyDescent="0.25">
      <c r="A13473" s="42"/>
    </row>
    <row r="13474" spans="1:1" x14ac:dyDescent="0.25">
      <c r="A13474" s="42"/>
    </row>
    <row r="13475" spans="1:1" x14ac:dyDescent="0.25">
      <c r="A13475" s="42"/>
    </row>
    <row r="13476" spans="1:1" x14ac:dyDescent="0.25">
      <c r="A13476" s="42"/>
    </row>
    <row r="13477" spans="1:1" x14ac:dyDescent="0.25">
      <c r="A13477" s="42"/>
    </row>
    <row r="13478" spans="1:1" x14ac:dyDescent="0.25">
      <c r="A13478" s="42"/>
    </row>
    <row r="13479" spans="1:1" x14ac:dyDescent="0.25">
      <c r="A13479" s="42"/>
    </row>
    <row r="13480" spans="1:1" x14ac:dyDescent="0.25">
      <c r="A13480" s="42"/>
    </row>
    <row r="13481" spans="1:1" x14ac:dyDescent="0.25">
      <c r="A13481" s="42"/>
    </row>
    <row r="13482" spans="1:1" x14ac:dyDescent="0.25">
      <c r="A13482" s="42"/>
    </row>
    <row r="13483" spans="1:1" x14ac:dyDescent="0.25">
      <c r="A13483" s="42"/>
    </row>
    <row r="13484" spans="1:1" x14ac:dyDescent="0.25">
      <c r="A13484" s="42"/>
    </row>
    <row r="13485" spans="1:1" x14ac:dyDescent="0.25">
      <c r="A13485" s="42"/>
    </row>
    <row r="13486" spans="1:1" x14ac:dyDescent="0.25">
      <c r="A13486" s="42"/>
    </row>
    <row r="13487" spans="1:1" x14ac:dyDescent="0.25">
      <c r="A13487" s="42"/>
    </row>
    <row r="13488" spans="1:1" x14ac:dyDescent="0.25">
      <c r="A13488" s="42"/>
    </row>
    <row r="13489" spans="1:1" x14ac:dyDescent="0.25">
      <c r="A13489" s="42"/>
    </row>
    <row r="13490" spans="1:1" x14ac:dyDescent="0.25">
      <c r="A13490" s="42"/>
    </row>
    <row r="13491" spans="1:1" x14ac:dyDescent="0.25">
      <c r="A13491" s="42"/>
    </row>
    <row r="13492" spans="1:1" x14ac:dyDescent="0.25">
      <c r="A13492" s="42"/>
    </row>
    <row r="13493" spans="1:1" x14ac:dyDescent="0.25">
      <c r="A13493" s="42"/>
    </row>
    <row r="13494" spans="1:1" x14ac:dyDescent="0.25">
      <c r="A13494" s="42"/>
    </row>
    <row r="13495" spans="1:1" x14ac:dyDescent="0.25">
      <c r="A13495" s="42"/>
    </row>
    <row r="13496" spans="1:1" x14ac:dyDescent="0.25">
      <c r="A13496" s="42"/>
    </row>
    <row r="13497" spans="1:1" x14ac:dyDescent="0.25">
      <c r="A13497" s="42"/>
    </row>
    <row r="13498" spans="1:1" x14ac:dyDescent="0.25">
      <c r="A13498" s="42"/>
    </row>
    <row r="13499" spans="1:1" x14ac:dyDescent="0.25">
      <c r="A13499" s="42"/>
    </row>
    <row r="13500" spans="1:1" x14ac:dyDescent="0.25">
      <c r="A13500" s="42"/>
    </row>
    <row r="13501" spans="1:1" x14ac:dyDescent="0.25">
      <c r="A13501" s="42"/>
    </row>
    <row r="13502" spans="1:1" x14ac:dyDescent="0.25">
      <c r="A13502" s="42"/>
    </row>
    <row r="13503" spans="1:1" x14ac:dyDescent="0.25">
      <c r="A13503" s="42"/>
    </row>
    <row r="13504" spans="1:1" x14ac:dyDescent="0.25">
      <c r="A13504" s="42"/>
    </row>
    <row r="13505" spans="1:1" x14ac:dyDescent="0.25">
      <c r="A13505" s="42"/>
    </row>
    <row r="13506" spans="1:1" x14ac:dyDescent="0.25">
      <c r="A13506" s="42"/>
    </row>
    <row r="13507" spans="1:1" x14ac:dyDescent="0.25">
      <c r="A13507" s="42"/>
    </row>
    <row r="13508" spans="1:1" x14ac:dyDescent="0.25">
      <c r="A13508" s="42"/>
    </row>
    <row r="13509" spans="1:1" x14ac:dyDescent="0.25">
      <c r="A13509" s="42"/>
    </row>
    <row r="13510" spans="1:1" x14ac:dyDescent="0.25">
      <c r="A13510" s="42"/>
    </row>
    <row r="13511" spans="1:1" x14ac:dyDescent="0.25">
      <c r="A13511" s="42"/>
    </row>
    <row r="13512" spans="1:1" x14ac:dyDescent="0.25">
      <c r="A13512" s="42"/>
    </row>
    <row r="13513" spans="1:1" x14ac:dyDescent="0.25">
      <c r="A13513" s="42"/>
    </row>
    <row r="13514" spans="1:1" x14ac:dyDescent="0.25">
      <c r="A13514" s="42"/>
    </row>
    <row r="13515" spans="1:1" x14ac:dyDescent="0.25">
      <c r="A13515" s="42"/>
    </row>
    <row r="13516" spans="1:1" x14ac:dyDescent="0.25">
      <c r="A13516" s="42"/>
    </row>
    <row r="13517" spans="1:1" x14ac:dyDescent="0.25">
      <c r="A13517" s="42"/>
    </row>
    <row r="13518" spans="1:1" x14ac:dyDescent="0.25">
      <c r="A13518" s="42"/>
    </row>
    <row r="13519" spans="1:1" x14ac:dyDescent="0.25">
      <c r="A13519" s="42"/>
    </row>
    <row r="13520" spans="1:1" x14ac:dyDescent="0.25">
      <c r="A13520" s="42"/>
    </row>
    <row r="13521" spans="1:1" x14ac:dyDescent="0.25">
      <c r="A13521" s="42"/>
    </row>
    <row r="13522" spans="1:1" x14ac:dyDescent="0.25">
      <c r="A13522" s="42"/>
    </row>
    <row r="13523" spans="1:1" x14ac:dyDescent="0.25">
      <c r="A13523" s="42"/>
    </row>
    <row r="13524" spans="1:1" x14ac:dyDescent="0.25">
      <c r="A13524" s="42"/>
    </row>
    <row r="13525" spans="1:1" x14ac:dyDescent="0.25">
      <c r="A13525" s="42"/>
    </row>
    <row r="13526" spans="1:1" x14ac:dyDescent="0.25">
      <c r="A13526" s="42"/>
    </row>
    <row r="13527" spans="1:1" x14ac:dyDescent="0.25">
      <c r="A13527" s="42"/>
    </row>
    <row r="13528" spans="1:1" x14ac:dyDescent="0.25">
      <c r="A13528" s="42"/>
    </row>
    <row r="13529" spans="1:1" x14ac:dyDescent="0.25">
      <c r="A13529" s="42"/>
    </row>
    <row r="13530" spans="1:1" x14ac:dyDescent="0.25">
      <c r="A13530" s="42"/>
    </row>
    <row r="13531" spans="1:1" x14ac:dyDescent="0.25">
      <c r="A13531" s="42"/>
    </row>
    <row r="13532" spans="1:1" x14ac:dyDescent="0.25">
      <c r="A13532" s="42"/>
    </row>
    <row r="13533" spans="1:1" x14ac:dyDescent="0.25">
      <c r="A13533" s="42"/>
    </row>
    <row r="13534" spans="1:1" x14ac:dyDescent="0.25">
      <c r="A13534" s="42"/>
    </row>
    <row r="13535" spans="1:1" x14ac:dyDescent="0.25">
      <c r="A13535" s="42"/>
    </row>
    <row r="13536" spans="1:1" x14ac:dyDescent="0.25">
      <c r="A13536" s="42"/>
    </row>
    <row r="13537" spans="1:1" x14ac:dyDescent="0.25">
      <c r="A13537" s="42"/>
    </row>
    <row r="13538" spans="1:1" x14ac:dyDescent="0.25">
      <c r="A13538" s="42"/>
    </row>
    <row r="13539" spans="1:1" x14ac:dyDescent="0.25">
      <c r="A13539" s="42"/>
    </row>
    <row r="13540" spans="1:1" x14ac:dyDescent="0.25">
      <c r="A13540" s="42"/>
    </row>
    <row r="13541" spans="1:1" x14ac:dyDescent="0.25">
      <c r="A13541" s="42"/>
    </row>
    <row r="13542" spans="1:1" x14ac:dyDescent="0.25">
      <c r="A13542" s="42"/>
    </row>
    <row r="13543" spans="1:1" x14ac:dyDescent="0.25">
      <c r="A13543" s="42"/>
    </row>
    <row r="13544" spans="1:1" x14ac:dyDescent="0.25">
      <c r="A13544" s="42"/>
    </row>
    <row r="13545" spans="1:1" x14ac:dyDescent="0.25">
      <c r="A13545" s="42"/>
    </row>
    <row r="13546" spans="1:1" x14ac:dyDescent="0.25">
      <c r="A13546" s="42"/>
    </row>
    <row r="13547" spans="1:1" x14ac:dyDescent="0.25">
      <c r="A13547" s="42"/>
    </row>
    <row r="13548" spans="1:1" x14ac:dyDescent="0.25">
      <c r="A13548" s="42"/>
    </row>
    <row r="13549" spans="1:1" x14ac:dyDescent="0.25">
      <c r="A13549" s="42"/>
    </row>
    <row r="13550" spans="1:1" x14ac:dyDescent="0.25">
      <c r="A13550" s="42"/>
    </row>
    <row r="13551" spans="1:1" x14ac:dyDescent="0.25">
      <c r="A13551" s="42"/>
    </row>
    <row r="13552" spans="1:1" x14ac:dyDescent="0.25">
      <c r="A13552" s="42"/>
    </row>
    <row r="13553" spans="1:1" x14ac:dyDescent="0.25">
      <c r="A13553" s="42"/>
    </row>
    <row r="13554" spans="1:1" x14ac:dyDescent="0.25">
      <c r="A13554" s="42"/>
    </row>
    <row r="13555" spans="1:1" x14ac:dyDescent="0.25">
      <c r="A13555" s="42"/>
    </row>
    <row r="13556" spans="1:1" x14ac:dyDescent="0.25">
      <c r="A13556" s="42"/>
    </row>
    <row r="13557" spans="1:1" x14ac:dyDescent="0.25">
      <c r="A13557" s="42"/>
    </row>
    <row r="13558" spans="1:1" x14ac:dyDescent="0.25">
      <c r="A13558" s="42"/>
    </row>
    <row r="13559" spans="1:1" x14ac:dyDescent="0.25">
      <c r="A13559" s="42"/>
    </row>
    <row r="13560" spans="1:1" x14ac:dyDescent="0.25">
      <c r="A13560" s="42"/>
    </row>
    <row r="13561" spans="1:1" x14ac:dyDescent="0.25">
      <c r="A13561" s="42"/>
    </row>
    <row r="13562" spans="1:1" x14ac:dyDescent="0.25">
      <c r="A13562" s="42"/>
    </row>
    <row r="13563" spans="1:1" x14ac:dyDescent="0.25">
      <c r="A13563" s="42"/>
    </row>
    <row r="13564" spans="1:1" x14ac:dyDescent="0.25">
      <c r="A13564" s="42"/>
    </row>
    <row r="13565" spans="1:1" x14ac:dyDescent="0.25">
      <c r="A13565" s="42"/>
    </row>
    <row r="13566" spans="1:1" x14ac:dyDescent="0.25">
      <c r="A13566" s="42"/>
    </row>
    <row r="13567" spans="1:1" x14ac:dyDescent="0.25">
      <c r="A13567" s="42"/>
    </row>
    <row r="13568" spans="1:1" x14ac:dyDescent="0.25">
      <c r="A13568" s="42"/>
    </row>
    <row r="13569" spans="1:1" x14ac:dyDescent="0.25">
      <c r="A13569" s="42"/>
    </row>
    <row r="13570" spans="1:1" x14ac:dyDescent="0.25">
      <c r="A13570" s="42"/>
    </row>
    <row r="13571" spans="1:1" x14ac:dyDescent="0.25">
      <c r="A13571" s="42"/>
    </row>
    <row r="13572" spans="1:1" x14ac:dyDescent="0.25">
      <c r="A13572" s="42"/>
    </row>
    <row r="13573" spans="1:1" x14ac:dyDescent="0.25">
      <c r="A13573" s="42"/>
    </row>
    <row r="13574" spans="1:1" x14ac:dyDescent="0.25">
      <c r="A13574" s="42"/>
    </row>
    <row r="13575" spans="1:1" x14ac:dyDescent="0.25">
      <c r="A13575" s="42"/>
    </row>
    <row r="13576" spans="1:1" x14ac:dyDescent="0.25">
      <c r="A13576" s="42"/>
    </row>
    <row r="13577" spans="1:1" x14ac:dyDescent="0.25">
      <c r="A13577" s="42"/>
    </row>
    <row r="13578" spans="1:1" x14ac:dyDescent="0.25">
      <c r="A13578" s="42"/>
    </row>
    <row r="13579" spans="1:1" x14ac:dyDescent="0.25">
      <c r="A13579" s="42"/>
    </row>
    <row r="13580" spans="1:1" x14ac:dyDescent="0.25">
      <c r="A13580" s="42"/>
    </row>
    <row r="13581" spans="1:1" x14ac:dyDescent="0.25">
      <c r="A13581" s="42"/>
    </row>
    <row r="13582" spans="1:1" x14ac:dyDescent="0.25">
      <c r="A13582" s="42"/>
    </row>
    <row r="13583" spans="1:1" x14ac:dyDescent="0.25">
      <c r="A13583" s="42"/>
    </row>
    <row r="13584" spans="1:1" x14ac:dyDescent="0.25">
      <c r="A13584" s="42"/>
    </row>
    <row r="13585" spans="1:1" x14ac:dyDescent="0.25">
      <c r="A13585" s="42"/>
    </row>
    <row r="13586" spans="1:1" x14ac:dyDescent="0.25">
      <c r="A13586" s="42"/>
    </row>
    <row r="13587" spans="1:1" x14ac:dyDescent="0.25">
      <c r="A13587" s="42"/>
    </row>
    <row r="13588" spans="1:1" x14ac:dyDescent="0.25">
      <c r="A13588" s="42"/>
    </row>
    <row r="13589" spans="1:1" x14ac:dyDescent="0.25">
      <c r="A13589" s="42"/>
    </row>
    <row r="13590" spans="1:1" x14ac:dyDescent="0.25">
      <c r="A13590" s="42"/>
    </row>
    <row r="13591" spans="1:1" x14ac:dyDescent="0.25">
      <c r="A13591" s="42"/>
    </row>
    <row r="13592" spans="1:1" x14ac:dyDescent="0.25">
      <c r="A13592" s="42"/>
    </row>
    <row r="13593" spans="1:1" x14ac:dyDescent="0.25">
      <c r="A13593" s="42"/>
    </row>
    <row r="13594" spans="1:1" x14ac:dyDescent="0.25">
      <c r="A13594" s="42"/>
    </row>
    <row r="13595" spans="1:1" x14ac:dyDescent="0.25">
      <c r="A13595" s="42"/>
    </row>
    <row r="13596" spans="1:1" x14ac:dyDescent="0.25">
      <c r="A13596" s="42"/>
    </row>
    <row r="13597" spans="1:1" x14ac:dyDescent="0.25">
      <c r="A13597" s="42"/>
    </row>
    <row r="13598" spans="1:1" x14ac:dyDescent="0.25">
      <c r="A13598" s="42"/>
    </row>
    <row r="13599" spans="1:1" x14ac:dyDescent="0.25">
      <c r="A13599" s="42"/>
    </row>
    <row r="13600" spans="1:1" x14ac:dyDescent="0.25">
      <c r="A13600" s="42"/>
    </row>
    <row r="13601" spans="1:1" x14ac:dyDescent="0.25">
      <c r="A13601" s="42"/>
    </row>
    <row r="13602" spans="1:1" x14ac:dyDescent="0.25">
      <c r="A13602" s="42"/>
    </row>
    <row r="13603" spans="1:1" x14ac:dyDescent="0.25">
      <c r="A13603" s="42"/>
    </row>
    <row r="13604" spans="1:1" x14ac:dyDescent="0.25">
      <c r="A13604" s="42"/>
    </row>
    <row r="13605" spans="1:1" x14ac:dyDescent="0.25">
      <c r="A13605" s="42"/>
    </row>
    <row r="13606" spans="1:1" x14ac:dyDescent="0.25">
      <c r="A13606" s="42"/>
    </row>
    <row r="13607" spans="1:1" x14ac:dyDescent="0.25">
      <c r="A13607" s="42"/>
    </row>
    <row r="13608" spans="1:1" x14ac:dyDescent="0.25">
      <c r="A13608" s="42"/>
    </row>
    <row r="13609" spans="1:1" x14ac:dyDescent="0.25">
      <c r="A13609" s="42"/>
    </row>
    <row r="13610" spans="1:1" x14ac:dyDescent="0.25">
      <c r="A13610" s="42"/>
    </row>
    <row r="13611" spans="1:1" x14ac:dyDescent="0.25">
      <c r="A13611" s="42"/>
    </row>
    <row r="13612" spans="1:1" x14ac:dyDescent="0.25">
      <c r="A13612" s="42"/>
    </row>
    <row r="13613" spans="1:1" x14ac:dyDescent="0.25">
      <c r="A13613" s="42"/>
    </row>
    <row r="13614" spans="1:1" x14ac:dyDescent="0.25">
      <c r="A13614" s="42"/>
    </row>
    <row r="13615" spans="1:1" x14ac:dyDescent="0.25">
      <c r="A13615" s="42"/>
    </row>
    <row r="13616" spans="1:1" x14ac:dyDescent="0.25">
      <c r="A13616" s="42"/>
    </row>
    <row r="13617" spans="1:1" x14ac:dyDescent="0.25">
      <c r="A13617" s="42"/>
    </row>
    <row r="13618" spans="1:1" x14ac:dyDescent="0.25">
      <c r="A13618" s="42"/>
    </row>
    <row r="13619" spans="1:1" x14ac:dyDescent="0.25">
      <c r="A13619" s="42"/>
    </row>
    <row r="13620" spans="1:1" x14ac:dyDescent="0.25">
      <c r="A13620" s="42"/>
    </row>
    <row r="13621" spans="1:1" x14ac:dyDescent="0.25">
      <c r="A13621" s="42"/>
    </row>
    <row r="13622" spans="1:1" x14ac:dyDescent="0.25">
      <c r="A13622" s="42"/>
    </row>
    <row r="13623" spans="1:1" x14ac:dyDescent="0.25">
      <c r="A13623" s="42"/>
    </row>
    <row r="13624" spans="1:1" x14ac:dyDescent="0.25">
      <c r="A13624" s="42"/>
    </row>
    <row r="13625" spans="1:1" x14ac:dyDescent="0.25">
      <c r="A13625" s="42"/>
    </row>
    <row r="13626" spans="1:1" x14ac:dyDescent="0.25">
      <c r="A13626" s="42"/>
    </row>
    <row r="13627" spans="1:1" x14ac:dyDescent="0.25">
      <c r="A13627" s="42"/>
    </row>
    <row r="13628" spans="1:1" x14ac:dyDescent="0.25">
      <c r="A13628" s="42"/>
    </row>
    <row r="13629" spans="1:1" x14ac:dyDescent="0.25">
      <c r="A13629" s="42"/>
    </row>
    <row r="13630" spans="1:1" x14ac:dyDescent="0.25">
      <c r="A13630" s="42"/>
    </row>
    <row r="13631" spans="1:1" x14ac:dyDescent="0.25">
      <c r="A13631" s="42"/>
    </row>
    <row r="13632" spans="1:1" x14ac:dyDescent="0.25">
      <c r="A13632" s="42"/>
    </row>
    <row r="13633" spans="1:1" x14ac:dyDescent="0.25">
      <c r="A13633" s="42"/>
    </row>
    <row r="13634" spans="1:1" x14ac:dyDescent="0.25">
      <c r="A13634" s="42"/>
    </row>
    <row r="13635" spans="1:1" x14ac:dyDescent="0.25">
      <c r="A13635" s="42"/>
    </row>
    <row r="13636" spans="1:1" x14ac:dyDescent="0.25">
      <c r="A13636" s="42"/>
    </row>
    <row r="13637" spans="1:1" x14ac:dyDescent="0.25">
      <c r="A13637" s="42"/>
    </row>
    <row r="13638" spans="1:1" x14ac:dyDescent="0.25">
      <c r="A13638" s="42"/>
    </row>
    <row r="13639" spans="1:1" x14ac:dyDescent="0.25">
      <c r="A13639" s="42"/>
    </row>
    <row r="13640" spans="1:1" x14ac:dyDescent="0.25">
      <c r="A13640" s="42"/>
    </row>
    <row r="13641" spans="1:1" x14ac:dyDescent="0.25">
      <c r="A13641" s="42"/>
    </row>
    <row r="13642" spans="1:1" x14ac:dyDescent="0.25">
      <c r="A13642" s="42"/>
    </row>
    <row r="13643" spans="1:1" x14ac:dyDescent="0.25">
      <c r="A13643" s="42"/>
    </row>
    <row r="13644" spans="1:1" x14ac:dyDescent="0.25">
      <c r="A13644" s="42"/>
    </row>
    <row r="13645" spans="1:1" x14ac:dyDescent="0.25">
      <c r="A13645" s="42"/>
    </row>
    <row r="13646" spans="1:1" x14ac:dyDescent="0.25">
      <c r="A13646" s="42"/>
    </row>
    <row r="13647" spans="1:1" x14ac:dyDescent="0.25">
      <c r="A13647" s="42"/>
    </row>
    <row r="13648" spans="1:1" x14ac:dyDescent="0.25">
      <c r="A13648" s="42"/>
    </row>
    <row r="13649" spans="1:1" x14ac:dyDescent="0.25">
      <c r="A13649" s="42"/>
    </row>
    <row r="13650" spans="1:1" x14ac:dyDescent="0.25">
      <c r="A13650" s="42"/>
    </row>
    <row r="13651" spans="1:1" x14ac:dyDescent="0.25">
      <c r="A13651" s="42"/>
    </row>
    <row r="13652" spans="1:1" x14ac:dyDescent="0.25">
      <c r="A13652" s="42"/>
    </row>
    <row r="13653" spans="1:1" x14ac:dyDescent="0.25">
      <c r="A13653" s="42"/>
    </row>
    <row r="13654" spans="1:1" x14ac:dyDescent="0.25">
      <c r="A13654" s="42"/>
    </row>
    <row r="13655" spans="1:1" x14ac:dyDescent="0.25">
      <c r="A13655" s="42"/>
    </row>
    <row r="13656" spans="1:1" x14ac:dyDescent="0.25">
      <c r="A13656" s="42"/>
    </row>
    <row r="13657" spans="1:1" x14ac:dyDescent="0.25">
      <c r="A13657" s="42"/>
    </row>
    <row r="13658" spans="1:1" x14ac:dyDescent="0.25">
      <c r="A13658" s="42"/>
    </row>
    <row r="13659" spans="1:1" x14ac:dyDescent="0.25">
      <c r="A13659" s="42"/>
    </row>
    <row r="13660" spans="1:1" x14ac:dyDescent="0.25">
      <c r="A13660" s="42"/>
    </row>
    <row r="13661" spans="1:1" x14ac:dyDescent="0.25">
      <c r="A13661" s="42"/>
    </row>
    <row r="13662" spans="1:1" x14ac:dyDescent="0.25">
      <c r="A13662" s="42"/>
    </row>
    <row r="13663" spans="1:1" x14ac:dyDescent="0.25">
      <c r="A13663" s="42"/>
    </row>
    <row r="13664" spans="1:1" x14ac:dyDescent="0.25">
      <c r="A13664" s="42"/>
    </row>
    <row r="13665" spans="1:1" x14ac:dyDescent="0.25">
      <c r="A13665" s="42"/>
    </row>
    <row r="13666" spans="1:1" x14ac:dyDescent="0.25">
      <c r="A13666" s="42"/>
    </row>
    <row r="13667" spans="1:1" x14ac:dyDescent="0.25">
      <c r="A13667" s="42"/>
    </row>
    <row r="13668" spans="1:1" x14ac:dyDescent="0.25">
      <c r="A13668" s="42"/>
    </row>
    <row r="13669" spans="1:1" x14ac:dyDescent="0.25">
      <c r="A13669" s="42"/>
    </row>
    <row r="13670" spans="1:1" x14ac:dyDescent="0.25">
      <c r="A13670" s="42"/>
    </row>
    <row r="13671" spans="1:1" x14ac:dyDescent="0.25">
      <c r="A13671" s="42"/>
    </row>
    <row r="13672" spans="1:1" x14ac:dyDescent="0.25">
      <c r="A13672" s="42"/>
    </row>
    <row r="13673" spans="1:1" x14ac:dyDescent="0.25">
      <c r="A13673" s="42"/>
    </row>
    <row r="13674" spans="1:1" x14ac:dyDescent="0.25">
      <c r="A13674" s="42"/>
    </row>
    <row r="13675" spans="1:1" x14ac:dyDescent="0.25">
      <c r="A13675" s="42"/>
    </row>
    <row r="13676" spans="1:1" x14ac:dyDescent="0.25">
      <c r="A13676" s="42"/>
    </row>
    <row r="13677" spans="1:1" x14ac:dyDescent="0.25">
      <c r="A13677" s="42"/>
    </row>
    <row r="13678" spans="1:1" x14ac:dyDescent="0.25">
      <c r="A13678" s="42"/>
    </row>
    <row r="13679" spans="1:1" x14ac:dyDescent="0.25">
      <c r="A13679" s="42"/>
    </row>
    <row r="13680" spans="1:1" x14ac:dyDescent="0.25">
      <c r="A13680" s="42"/>
    </row>
    <row r="13681" spans="1:1" x14ac:dyDescent="0.25">
      <c r="A13681" s="42"/>
    </row>
    <row r="13682" spans="1:1" x14ac:dyDescent="0.25">
      <c r="A13682" s="42"/>
    </row>
    <row r="13683" spans="1:1" x14ac:dyDescent="0.25">
      <c r="A13683" s="42"/>
    </row>
    <row r="13684" spans="1:1" x14ac:dyDescent="0.25">
      <c r="A13684" s="42"/>
    </row>
    <row r="13685" spans="1:1" x14ac:dyDescent="0.25">
      <c r="A13685" s="42"/>
    </row>
    <row r="13686" spans="1:1" x14ac:dyDescent="0.25">
      <c r="A13686" s="42"/>
    </row>
    <row r="13687" spans="1:1" x14ac:dyDescent="0.25">
      <c r="A13687" s="42"/>
    </row>
    <row r="13688" spans="1:1" x14ac:dyDescent="0.25">
      <c r="A13688" s="42"/>
    </row>
    <row r="13689" spans="1:1" x14ac:dyDescent="0.25">
      <c r="A13689" s="42"/>
    </row>
    <row r="13690" spans="1:1" x14ac:dyDescent="0.25">
      <c r="A13690" s="42"/>
    </row>
    <row r="13691" spans="1:1" x14ac:dyDescent="0.25">
      <c r="A13691" s="42"/>
    </row>
    <row r="13692" spans="1:1" x14ac:dyDescent="0.25">
      <c r="A13692" s="42"/>
    </row>
    <row r="13693" spans="1:1" x14ac:dyDescent="0.25">
      <c r="A13693" s="42"/>
    </row>
    <row r="13694" spans="1:1" x14ac:dyDescent="0.25">
      <c r="A13694" s="42"/>
    </row>
    <row r="13695" spans="1:1" x14ac:dyDescent="0.25">
      <c r="A13695" s="42"/>
    </row>
    <row r="13696" spans="1:1" x14ac:dyDescent="0.25">
      <c r="A13696" s="42"/>
    </row>
    <row r="13697" spans="1:1" x14ac:dyDescent="0.25">
      <c r="A13697" s="42"/>
    </row>
    <row r="13698" spans="1:1" x14ac:dyDescent="0.25">
      <c r="A13698" s="42"/>
    </row>
    <row r="13699" spans="1:1" x14ac:dyDescent="0.25">
      <c r="A13699" s="42"/>
    </row>
    <row r="13700" spans="1:1" x14ac:dyDescent="0.25">
      <c r="A13700" s="42"/>
    </row>
    <row r="13701" spans="1:1" x14ac:dyDescent="0.25">
      <c r="A13701" s="42"/>
    </row>
    <row r="13702" spans="1:1" x14ac:dyDescent="0.25">
      <c r="A13702" s="42"/>
    </row>
    <row r="13703" spans="1:1" x14ac:dyDescent="0.25">
      <c r="A13703" s="42"/>
    </row>
    <row r="13704" spans="1:1" x14ac:dyDescent="0.25">
      <c r="A13704" s="42"/>
    </row>
    <row r="13705" spans="1:1" x14ac:dyDescent="0.25">
      <c r="A13705" s="42"/>
    </row>
    <row r="13706" spans="1:1" x14ac:dyDescent="0.25">
      <c r="A13706" s="42"/>
    </row>
    <row r="13707" spans="1:1" x14ac:dyDescent="0.25">
      <c r="A13707" s="42"/>
    </row>
    <row r="13708" spans="1:1" x14ac:dyDescent="0.25">
      <c r="A13708" s="42"/>
    </row>
    <row r="13709" spans="1:1" x14ac:dyDescent="0.25">
      <c r="A13709" s="42"/>
    </row>
    <row r="13710" spans="1:1" x14ac:dyDescent="0.25">
      <c r="A13710" s="42"/>
    </row>
    <row r="13711" spans="1:1" x14ac:dyDescent="0.25">
      <c r="A13711" s="42"/>
    </row>
    <row r="13712" spans="1:1" x14ac:dyDescent="0.25">
      <c r="A13712" s="42"/>
    </row>
    <row r="13713" spans="1:1" x14ac:dyDescent="0.25">
      <c r="A13713" s="42"/>
    </row>
    <row r="13714" spans="1:1" x14ac:dyDescent="0.25">
      <c r="A13714" s="42"/>
    </row>
    <row r="13715" spans="1:1" x14ac:dyDescent="0.25">
      <c r="A13715" s="42"/>
    </row>
    <row r="13716" spans="1:1" x14ac:dyDescent="0.25">
      <c r="A13716" s="42"/>
    </row>
    <row r="13717" spans="1:1" x14ac:dyDescent="0.25">
      <c r="A13717" s="42"/>
    </row>
    <row r="13718" spans="1:1" x14ac:dyDescent="0.25">
      <c r="A13718" s="42"/>
    </row>
    <row r="13719" spans="1:1" x14ac:dyDescent="0.25">
      <c r="A13719" s="42"/>
    </row>
    <row r="13720" spans="1:1" x14ac:dyDescent="0.25">
      <c r="A13720" s="42"/>
    </row>
    <row r="13721" spans="1:1" x14ac:dyDescent="0.25">
      <c r="A13721" s="42"/>
    </row>
    <row r="13722" spans="1:1" x14ac:dyDescent="0.25">
      <c r="A13722" s="42"/>
    </row>
    <row r="13723" spans="1:1" x14ac:dyDescent="0.25">
      <c r="A13723" s="42"/>
    </row>
    <row r="13724" spans="1:1" x14ac:dyDescent="0.25">
      <c r="A13724" s="42"/>
    </row>
    <row r="13725" spans="1:1" x14ac:dyDescent="0.25">
      <c r="A13725" s="42"/>
    </row>
    <row r="13726" spans="1:1" x14ac:dyDescent="0.25">
      <c r="A13726" s="42"/>
    </row>
    <row r="13727" spans="1:1" x14ac:dyDescent="0.25">
      <c r="A13727" s="42"/>
    </row>
    <row r="13728" spans="1:1" x14ac:dyDescent="0.25">
      <c r="A13728" s="42"/>
    </row>
    <row r="13729" spans="1:1" x14ac:dyDescent="0.25">
      <c r="A13729" s="42"/>
    </row>
    <row r="13730" spans="1:1" x14ac:dyDescent="0.25">
      <c r="A13730" s="42"/>
    </row>
    <row r="13731" spans="1:1" x14ac:dyDescent="0.25">
      <c r="A13731" s="42"/>
    </row>
    <row r="13732" spans="1:1" x14ac:dyDescent="0.25">
      <c r="A13732" s="42"/>
    </row>
    <row r="13733" spans="1:1" x14ac:dyDescent="0.25">
      <c r="A13733" s="42"/>
    </row>
    <row r="13734" spans="1:1" x14ac:dyDescent="0.25">
      <c r="A13734" s="42"/>
    </row>
    <row r="13735" spans="1:1" x14ac:dyDescent="0.25">
      <c r="A13735" s="42"/>
    </row>
    <row r="13736" spans="1:1" x14ac:dyDescent="0.25">
      <c r="A13736" s="42"/>
    </row>
    <row r="13737" spans="1:1" x14ac:dyDescent="0.25">
      <c r="A13737" s="42"/>
    </row>
    <row r="13738" spans="1:1" x14ac:dyDescent="0.25">
      <c r="A13738" s="42"/>
    </row>
    <row r="13739" spans="1:1" x14ac:dyDescent="0.25">
      <c r="A13739" s="42"/>
    </row>
    <row r="13740" spans="1:1" x14ac:dyDescent="0.25">
      <c r="A13740" s="42"/>
    </row>
    <row r="13741" spans="1:1" x14ac:dyDescent="0.25">
      <c r="A13741" s="42"/>
    </row>
    <row r="13742" spans="1:1" x14ac:dyDescent="0.25">
      <c r="A13742" s="42"/>
    </row>
    <row r="13743" spans="1:1" x14ac:dyDescent="0.25">
      <c r="A13743" s="42"/>
    </row>
    <row r="13744" spans="1:1" x14ac:dyDescent="0.25">
      <c r="A13744" s="42"/>
    </row>
    <row r="13745" spans="1:1" x14ac:dyDescent="0.25">
      <c r="A13745" s="42"/>
    </row>
    <row r="13746" spans="1:1" x14ac:dyDescent="0.25">
      <c r="A13746" s="42"/>
    </row>
    <row r="13747" spans="1:1" x14ac:dyDescent="0.25">
      <c r="A13747" s="42"/>
    </row>
    <row r="13748" spans="1:1" x14ac:dyDescent="0.25">
      <c r="A13748" s="42"/>
    </row>
    <row r="13749" spans="1:1" x14ac:dyDescent="0.25">
      <c r="A13749" s="42"/>
    </row>
    <row r="13750" spans="1:1" x14ac:dyDescent="0.25">
      <c r="A13750" s="42"/>
    </row>
    <row r="13751" spans="1:1" x14ac:dyDescent="0.25">
      <c r="A13751" s="42"/>
    </row>
    <row r="13752" spans="1:1" x14ac:dyDescent="0.25">
      <c r="A13752" s="42"/>
    </row>
    <row r="13753" spans="1:1" x14ac:dyDescent="0.25">
      <c r="A13753" s="42"/>
    </row>
    <row r="13754" spans="1:1" x14ac:dyDescent="0.25">
      <c r="A13754" s="42"/>
    </row>
    <row r="13755" spans="1:1" x14ac:dyDescent="0.25">
      <c r="A13755" s="42"/>
    </row>
    <row r="13756" spans="1:1" x14ac:dyDescent="0.25">
      <c r="A13756" s="42"/>
    </row>
    <row r="13757" spans="1:1" x14ac:dyDescent="0.25">
      <c r="A13757" s="42"/>
    </row>
    <row r="13758" spans="1:1" x14ac:dyDescent="0.25">
      <c r="A13758" s="42"/>
    </row>
    <row r="13759" spans="1:1" x14ac:dyDescent="0.25">
      <c r="A13759" s="42"/>
    </row>
    <row r="13760" spans="1:1" x14ac:dyDescent="0.25">
      <c r="A13760" s="42"/>
    </row>
    <row r="13761" spans="1:1" x14ac:dyDescent="0.25">
      <c r="A13761" s="42"/>
    </row>
    <row r="13762" spans="1:1" x14ac:dyDescent="0.25">
      <c r="A13762" s="42"/>
    </row>
    <row r="13763" spans="1:1" x14ac:dyDescent="0.25">
      <c r="A13763" s="42"/>
    </row>
    <row r="13764" spans="1:1" x14ac:dyDescent="0.25">
      <c r="A13764" s="42"/>
    </row>
    <row r="13765" spans="1:1" x14ac:dyDescent="0.25">
      <c r="A13765" s="42"/>
    </row>
    <row r="13766" spans="1:1" x14ac:dyDescent="0.25">
      <c r="A13766" s="42"/>
    </row>
    <row r="13767" spans="1:1" x14ac:dyDescent="0.25">
      <c r="A13767" s="42"/>
    </row>
    <row r="13768" spans="1:1" x14ac:dyDescent="0.25">
      <c r="A13768" s="42"/>
    </row>
    <row r="13769" spans="1:1" x14ac:dyDescent="0.25">
      <c r="A13769" s="42"/>
    </row>
    <row r="13770" spans="1:1" x14ac:dyDescent="0.25">
      <c r="A13770" s="42"/>
    </row>
    <row r="13771" spans="1:1" x14ac:dyDescent="0.25">
      <c r="A13771" s="42"/>
    </row>
    <row r="13772" spans="1:1" x14ac:dyDescent="0.25">
      <c r="A13772" s="42"/>
    </row>
    <row r="13773" spans="1:1" x14ac:dyDescent="0.25">
      <c r="A13773" s="42"/>
    </row>
    <row r="13774" spans="1:1" x14ac:dyDescent="0.25">
      <c r="A13774" s="42"/>
    </row>
    <row r="13775" spans="1:1" x14ac:dyDescent="0.25">
      <c r="A13775" s="42"/>
    </row>
    <row r="13776" spans="1:1" x14ac:dyDescent="0.25">
      <c r="A13776" s="42"/>
    </row>
    <row r="13777" spans="1:1" x14ac:dyDescent="0.25">
      <c r="A13777" s="42"/>
    </row>
    <row r="13778" spans="1:1" x14ac:dyDescent="0.25">
      <c r="A13778" s="42"/>
    </row>
    <row r="13779" spans="1:1" x14ac:dyDescent="0.25">
      <c r="A13779" s="42"/>
    </row>
    <row r="13780" spans="1:1" x14ac:dyDescent="0.25">
      <c r="A13780" s="42"/>
    </row>
    <row r="13781" spans="1:1" x14ac:dyDescent="0.25">
      <c r="A13781" s="42"/>
    </row>
    <row r="13782" spans="1:1" x14ac:dyDescent="0.25">
      <c r="A13782" s="42"/>
    </row>
    <row r="13783" spans="1:1" x14ac:dyDescent="0.25">
      <c r="A13783" s="42"/>
    </row>
    <row r="13784" spans="1:1" x14ac:dyDescent="0.25">
      <c r="A13784" s="42"/>
    </row>
    <row r="13785" spans="1:1" x14ac:dyDescent="0.25">
      <c r="A13785" s="42"/>
    </row>
    <row r="13786" spans="1:1" x14ac:dyDescent="0.25">
      <c r="A13786" s="42"/>
    </row>
    <row r="13787" spans="1:1" x14ac:dyDescent="0.25">
      <c r="A13787" s="42"/>
    </row>
    <row r="13788" spans="1:1" x14ac:dyDescent="0.25">
      <c r="A13788" s="42"/>
    </row>
    <row r="13789" spans="1:1" x14ac:dyDescent="0.25">
      <c r="A13789" s="42"/>
    </row>
    <row r="13790" spans="1:1" x14ac:dyDescent="0.25">
      <c r="A13790" s="42"/>
    </row>
    <row r="13791" spans="1:1" x14ac:dyDescent="0.25">
      <c r="A13791" s="42"/>
    </row>
    <row r="13792" spans="1:1" x14ac:dyDescent="0.25">
      <c r="A13792" s="42"/>
    </row>
    <row r="13793" spans="1:1" x14ac:dyDescent="0.25">
      <c r="A13793" s="42"/>
    </row>
    <row r="13794" spans="1:1" x14ac:dyDescent="0.25">
      <c r="A13794" s="42"/>
    </row>
    <row r="13795" spans="1:1" x14ac:dyDescent="0.25">
      <c r="A13795" s="42"/>
    </row>
    <row r="13796" spans="1:1" x14ac:dyDescent="0.25">
      <c r="A13796" s="42"/>
    </row>
    <row r="13797" spans="1:1" x14ac:dyDescent="0.25">
      <c r="A13797" s="42"/>
    </row>
    <row r="13798" spans="1:1" x14ac:dyDescent="0.25">
      <c r="A13798" s="42"/>
    </row>
    <row r="13799" spans="1:1" x14ac:dyDescent="0.25">
      <c r="A13799" s="42"/>
    </row>
    <row r="13800" spans="1:1" x14ac:dyDescent="0.25">
      <c r="A13800" s="42"/>
    </row>
    <row r="13801" spans="1:1" x14ac:dyDescent="0.25">
      <c r="A13801" s="42"/>
    </row>
    <row r="13802" spans="1:1" x14ac:dyDescent="0.25">
      <c r="A13802" s="42"/>
    </row>
    <row r="13803" spans="1:1" x14ac:dyDescent="0.25">
      <c r="A13803" s="42"/>
    </row>
    <row r="13804" spans="1:1" x14ac:dyDescent="0.25">
      <c r="A13804" s="42"/>
    </row>
    <row r="13805" spans="1:1" x14ac:dyDescent="0.25">
      <c r="A13805" s="42"/>
    </row>
    <row r="13806" spans="1:1" x14ac:dyDescent="0.25">
      <c r="A13806" s="42"/>
    </row>
    <row r="13807" spans="1:1" x14ac:dyDescent="0.25">
      <c r="A13807" s="42"/>
    </row>
    <row r="13808" spans="1:1" x14ac:dyDescent="0.25">
      <c r="A13808" s="42"/>
    </row>
    <row r="13809" spans="1:1" x14ac:dyDescent="0.25">
      <c r="A13809" s="42"/>
    </row>
    <row r="13810" spans="1:1" x14ac:dyDescent="0.25">
      <c r="A13810" s="42"/>
    </row>
    <row r="13811" spans="1:1" x14ac:dyDescent="0.25">
      <c r="A13811" s="42"/>
    </row>
    <row r="13812" spans="1:1" x14ac:dyDescent="0.25">
      <c r="A13812" s="42"/>
    </row>
    <row r="13813" spans="1:1" x14ac:dyDescent="0.25">
      <c r="A13813" s="42"/>
    </row>
    <row r="13814" spans="1:1" x14ac:dyDescent="0.25">
      <c r="A13814" s="42"/>
    </row>
    <row r="13815" spans="1:1" x14ac:dyDescent="0.25">
      <c r="A13815" s="42"/>
    </row>
    <row r="13816" spans="1:1" x14ac:dyDescent="0.25">
      <c r="A13816" s="42"/>
    </row>
    <row r="13817" spans="1:1" x14ac:dyDescent="0.25">
      <c r="A13817" s="42"/>
    </row>
    <row r="13818" spans="1:1" x14ac:dyDescent="0.25">
      <c r="A13818" s="42"/>
    </row>
    <row r="13819" spans="1:1" x14ac:dyDescent="0.25">
      <c r="A13819" s="42"/>
    </row>
    <row r="13820" spans="1:1" x14ac:dyDescent="0.25">
      <c r="A13820" s="42"/>
    </row>
    <row r="13821" spans="1:1" x14ac:dyDescent="0.25">
      <c r="A13821" s="42"/>
    </row>
    <row r="13822" spans="1:1" x14ac:dyDescent="0.25">
      <c r="A13822" s="42"/>
    </row>
    <row r="13823" spans="1:1" x14ac:dyDescent="0.25">
      <c r="A13823" s="42"/>
    </row>
    <row r="13824" spans="1:1" x14ac:dyDescent="0.25">
      <c r="A13824" s="42"/>
    </row>
    <row r="13825" spans="1:1" x14ac:dyDescent="0.25">
      <c r="A13825" s="42"/>
    </row>
    <row r="13826" spans="1:1" x14ac:dyDescent="0.25">
      <c r="A13826" s="42"/>
    </row>
    <row r="13827" spans="1:1" x14ac:dyDescent="0.25">
      <c r="A13827" s="42"/>
    </row>
    <row r="13828" spans="1:1" x14ac:dyDescent="0.25">
      <c r="A13828" s="42"/>
    </row>
    <row r="13829" spans="1:1" x14ac:dyDescent="0.25">
      <c r="A13829" s="42"/>
    </row>
    <row r="13830" spans="1:1" x14ac:dyDescent="0.25">
      <c r="A13830" s="42"/>
    </row>
    <row r="13831" spans="1:1" x14ac:dyDescent="0.25">
      <c r="A13831" s="42"/>
    </row>
    <row r="13832" spans="1:1" x14ac:dyDescent="0.25">
      <c r="A13832" s="42"/>
    </row>
    <row r="13833" spans="1:1" x14ac:dyDescent="0.25">
      <c r="A13833" s="42"/>
    </row>
    <row r="13834" spans="1:1" x14ac:dyDescent="0.25">
      <c r="A13834" s="42"/>
    </row>
    <row r="13835" spans="1:1" x14ac:dyDescent="0.25">
      <c r="A13835" s="42"/>
    </row>
    <row r="13836" spans="1:1" x14ac:dyDescent="0.25">
      <c r="A13836" s="42"/>
    </row>
    <row r="13837" spans="1:1" x14ac:dyDescent="0.25">
      <c r="A13837" s="42"/>
    </row>
    <row r="13838" spans="1:1" x14ac:dyDescent="0.25">
      <c r="A13838" s="42"/>
    </row>
    <row r="13839" spans="1:1" x14ac:dyDescent="0.25">
      <c r="A13839" s="42"/>
    </row>
    <row r="13840" spans="1:1" x14ac:dyDescent="0.25">
      <c r="A13840" s="42"/>
    </row>
    <row r="13841" spans="1:1" x14ac:dyDescent="0.25">
      <c r="A13841" s="42"/>
    </row>
    <row r="13842" spans="1:1" x14ac:dyDescent="0.25">
      <c r="A13842" s="42"/>
    </row>
    <row r="13843" spans="1:1" x14ac:dyDescent="0.25">
      <c r="A13843" s="42"/>
    </row>
    <row r="13844" spans="1:1" x14ac:dyDescent="0.25">
      <c r="A13844" s="42"/>
    </row>
    <row r="13845" spans="1:1" x14ac:dyDescent="0.25">
      <c r="A13845" s="42"/>
    </row>
    <row r="13846" spans="1:1" x14ac:dyDescent="0.25">
      <c r="A13846" s="42"/>
    </row>
    <row r="13847" spans="1:1" x14ac:dyDescent="0.25">
      <c r="A13847" s="42"/>
    </row>
    <row r="13848" spans="1:1" x14ac:dyDescent="0.25">
      <c r="A13848" s="42"/>
    </row>
    <row r="13849" spans="1:1" x14ac:dyDescent="0.25">
      <c r="A13849" s="42"/>
    </row>
    <row r="13850" spans="1:1" x14ac:dyDescent="0.25">
      <c r="A13850" s="42"/>
    </row>
    <row r="13851" spans="1:1" x14ac:dyDescent="0.25">
      <c r="A13851" s="42"/>
    </row>
    <row r="13852" spans="1:1" x14ac:dyDescent="0.25">
      <c r="A13852" s="42"/>
    </row>
    <row r="13853" spans="1:1" x14ac:dyDescent="0.25">
      <c r="A13853" s="42"/>
    </row>
    <row r="13854" spans="1:1" x14ac:dyDescent="0.25">
      <c r="A13854" s="42"/>
    </row>
    <row r="13855" spans="1:1" x14ac:dyDescent="0.25">
      <c r="A13855" s="42"/>
    </row>
    <row r="13856" spans="1:1" x14ac:dyDescent="0.25">
      <c r="A13856" s="42"/>
    </row>
    <row r="13857" spans="1:1" x14ac:dyDescent="0.25">
      <c r="A13857" s="42"/>
    </row>
    <row r="13858" spans="1:1" x14ac:dyDescent="0.25">
      <c r="A13858" s="42"/>
    </row>
    <row r="13859" spans="1:1" x14ac:dyDescent="0.25">
      <c r="A13859" s="42"/>
    </row>
    <row r="13860" spans="1:1" x14ac:dyDescent="0.25">
      <c r="A13860" s="42"/>
    </row>
    <row r="13861" spans="1:1" x14ac:dyDescent="0.25">
      <c r="A13861" s="42"/>
    </row>
    <row r="13862" spans="1:1" x14ac:dyDescent="0.25">
      <c r="A13862" s="42"/>
    </row>
    <row r="13863" spans="1:1" x14ac:dyDescent="0.25">
      <c r="A13863" s="42"/>
    </row>
    <row r="13864" spans="1:1" x14ac:dyDescent="0.25">
      <c r="A13864" s="42"/>
    </row>
    <row r="13865" spans="1:1" x14ac:dyDescent="0.25">
      <c r="A13865" s="42"/>
    </row>
    <row r="13866" spans="1:1" x14ac:dyDescent="0.25">
      <c r="A13866" s="42"/>
    </row>
    <row r="13867" spans="1:1" x14ac:dyDescent="0.25">
      <c r="A13867" s="42"/>
    </row>
    <row r="13868" spans="1:1" x14ac:dyDescent="0.25">
      <c r="A13868" s="42"/>
    </row>
    <row r="13869" spans="1:1" x14ac:dyDescent="0.25">
      <c r="A13869" s="42"/>
    </row>
    <row r="13870" spans="1:1" x14ac:dyDescent="0.25">
      <c r="A13870" s="42"/>
    </row>
    <row r="13871" spans="1:1" x14ac:dyDescent="0.25">
      <c r="A13871" s="42"/>
    </row>
    <row r="13872" spans="1:1" x14ac:dyDescent="0.25">
      <c r="A13872" s="42"/>
    </row>
    <row r="13873" spans="1:1" x14ac:dyDescent="0.25">
      <c r="A13873" s="42"/>
    </row>
    <row r="13874" spans="1:1" x14ac:dyDescent="0.25">
      <c r="A13874" s="42"/>
    </row>
    <row r="13875" spans="1:1" x14ac:dyDescent="0.25">
      <c r="A13875" s="42"/>
    </row>
    <row r="13876" spans="1:1" x14ac:dyDescent="0.25">
      <c r="A13876" s="42"/>
    </row>
    <row r="13877" spans="1:1" x14ac:dyDescent="0.25">
      <c r="A13877" s="42"/>
    </row>
    <row r="13878" spans="1:1" x14ac:dyDescent="0.25">
      <c r="A13878" s="42"/>
    </row>
    <row r="13879" spans="1:1" x14ac:dyDescent="0.25">
      <c r="A13879" s="42"/>
    </row>
    <row r="13880" spans="1:1" x14ac:dyDescent="0.25">
      <c r="A13880" s="42"/>
    </row>
    <row r="13881" spans="1:1" x14ac:dyDescent="0.25">
      <c r="A13881" s="42"/>
    </row>
    <row r="13882" spans="1:1" x14ac:dyDescent="0.25">
      <c r="A13882" s="42"/>
    </row>
    <row r="13883" spans="1:1" x14ac:dyDescent="0.25">
      <c r="A13883" s="42"/>
    </row>
    <row r="13884" spans="1:1" x14ac:dyDescent="0.25">
      <c r="A13884" s="42"/>
    </row>
    <row r="13885" spans="1:1" x14ac:dyDescent="0.25">
      <c r="A13885" s="42"/>
    </row>
    <row r="13886" spans="1:1" x14ac:dyDescent="0.25">
      <c r="A13886" s="42"/>
    </row>
    <row r="13887" spans="1:1" x14ac:dyDescent="0.25">
      <c r="A13887" s="42"/>
    </row>
    <row r="13888" spans="1:1" x14ac:dyDescent="0.25">
      <c r="A13888" s="42"/>
    </row>
    <row r="13889" spans="1:1" x14ac:dyDescent="0.25">
      <c r="A13889" s="42"/>
    </row>
    <row r="13890" spans="1:1" x14ac:dyDescent="0.25">
      <c r="A13890" s="42"/>
    </row>
    <row r="13891" spans="1:1" x14ac:dyDescent="0.25">
      <c r="A13891" s="42"/>
    </row>
    <row r="13892" spans="1:1" x14ac:dyDescent="0.25">
      <c r="A13892" s="42"/>
    </row>
    <row r="13893" spans="1:1" x14ac:dyDescent="0.25">
      <c r="A13893" s="42"/>
    </row>
    <row r="13894" spans="1:1" x14ac:dyDescent="0.25">
      <c r="A13894" s="42"/>
    </row>
    <row r="13895" spans="1:1" x14ac:dyDescent="0.25">
      <c r="A13895" s="42"/>
    </row>
    <row r="13896" spans="1:1" x14ac:dyDescent="0.25">
      <c r="A13896" s="42"/>
    </row>
    <row r="13897" spans="1:1" x14ac:dyDescent="0.25">
      <c r="A13897" s="42"/>
    </row>
    <row r="13898" spans="1:1" x14ac:dyDescent="0.25">
      <c r="A13898" s="42"/>
    </row>
    <row r="13899" spans="1:1" x14ac:dyDescent="0.25">
      <c r="A13899" s="42"/>
    </row>
    <row r="13900" spans="1:1" x14ac:dyDescent="0.25">
      <c r="A13900" s="42"/>
    </row>
    <row r="13901" spans="1:1" x14ac:dyDescent="0.25">
      <c r="A13901" s="42"/>
    </row>
    <row r="13902" spans="1:1" x14ac:dyDescent="0.25">
      <c r="A13902" s="42"/>
    </row>
    <row r="13903" spans="1:1" x14ac:dyDescent="0.25">
      <c r="A13903" s="42"/>
    </row>
    <row r="13904" spans="1:1" x14ac:dyDescent="0.25">
      <c r="A13904" s="42"/>
    </row>
    <row r="13905" spans="1:1" x14ac:dyDescent="0.25">
      <c r="A13905" s="42"/>
    </row>
    <row r="13906" spans="1:1" x14ac:dyDescent="0.25">
      <c r="A13906" s="42"/>
    </row>
    <row r="13907" spans="1:1" x14ac:dyDescent="0.25">
      <c r="A13907" s="42"/>
    </row>
    <row r="13908" spans="1:1" x14ac:dyDescent="0.25">
      <c r="A13908" s="42"/>
    </row>
    <row r="13909" spans="1:1" x14ac:dyDescent="0.25">
      <c r="A13909" s="42"/>
    </row>
    <row r="13910" spans="1:1" x14ac:dyDescent="0.25">
      <c r="A13910" s="42"/>
    </row>
    <row r="13911" spans="1:1" x14ac:dyDescent="0.25">
      <c r="A13911" s="42"/>
    </row>
    <row r="13912" spans="1:1" x14ac:dyDescent="0.25">
      <c r="A13912" s="42"/>
    </row>
    <row r="13913" spans="1:1" x14ac:dyDescent="0.25">
      <c r="A13913" s="42"/>
    </row>
    <row r="13914" spans="1:1" x14ac:dyDescent="0.25">
      <c r="A13914" s="42"/>
    </row>
    <row r="13915" spans="1:1" x14ac:dyDescent="0.25">
      <c r="A13915" s="42"/>
    </row>
    <row r="13916" spans="1:1" x14ac:dyDescent="0.25">
      <c r="A13916" s="42"/>
    </row>
    <row r="13917" spans="1:1" x14ac:dyDescent="0.25">
      <c r="A13917" s="42"/>
    </row>
    <row r="13918" spans="1:1" x14ac:dyDescent="0.25">
      <c r="A13918" s="42"/>
    </row>
    <row r="13919" spans="1:1" x14ac:dyDescent="0.25">
      <c r="A13919" s="42"/>
    </row>
    <row r="13920" spans="1:1" x14ac:dyDescent="0.25">
      <c r="A13920" s="42"/>
    </row>
    <row r="13921" spans="1:1" x14ac:dyDescent="0.25">
      <c r="A13921" s="42"/>
    </row>
    <row r="13922" spans="1:1" x14ac:dyDescent="0.25">
      <c r="A13922" s="42"/>
    </row>
    <row r="13923" spans="1:1" x14ac:dyDescent="0.25">
      <c r="A13923" s="42"/>
    </row>
    <row r="13924" spans="1:1" x14ac:dyDescent="0.25">
      <c r="A13924" s="42"/>
    </row>
    <row r="13925" spans="1:1" x14ac:dyDescent="0.25">
      <c r="A13925" s="42"/>
    </row>
    <row r="13926" spans="1:1" x14ac:dyDescent="0.25">
      <c r="A13926" s="42"/>
    </row>
    <row r="13927" spans="1:1" x14ac:dyDescent="0.25">
      <c r="A13927" s="42"/>
    </row>
    <row r="13928" spans="1:1" x14ac:dyDescent="0.25">
      <c r="A13928" s="42"/>
    </row>
    <row r="13929" spans="1:1" x14ac:dyDescent="0.25">
      <c r="A13929" s="42"/>
    </row>
    <row r="13930" spans="1:1" x14ac:dyDescent="0.25">
      <c r="A13930" s="42"/>
    </row>
    <row r="13931" spans="1:1" x14ac:dyDescent="0.25">
      <c r="A13931" s="42"/>
    </row>
    <row r="13932" spans="1:1" x14ac:dyDescent="0.25">
      <c r="A13932" s="42"/>
    </row>
    <row r="13933" spans="1:1" x14ac:dyDescent="0.25">
      <c r="A13933" s="42"/>
    </row>
    <row r="13934" spans="1:1" x14ac:dyDescent="0.25">
      <c r="A13934" s="42"/>
    </row>
    <row r="13935" spans="1:1" x14ac:dyDescent="0.25">
      <c r="A13935" s="42"/>
    </row>
    <row r="13936" spans="1:1" x14ac:dyDescent="0.25">
      <c r="A13936" s="42"/>
    </row>
    <row r="13937" spans="1:1" x14ac:dyDescent="0.25">
      <c r="A13937" s="42"/>
    </row>
    <row r="13938" spans="1:1" x14ac:dyDescent="0.25">
      <c r="A13938" s="42"/>
    </row>
    <row r="13939" spans="1:1" x14ac:dyDescent="0.25">
      <c r="A13939" s="42"/>
    </row>
    <row r="13940" spans="1:1" x14ac:dyDescent="0.25">
      <c r="A13940" s="42"/>
    </row>
    <row r="13941" spans="1:1" x14ac:dyDescent="0.25">
      <c r="A13941" s="42"/>
    </row>
    <row r="13942" spans="1:1" x14ac:dyDescent="0.25">
      <c r="A13942" s="42"/>
    </row>
    <row r="13943" spans="1:1" x14ac:dyDescent="0.25">
      <c r="A13943" s="42"/>
    </row>
    <row r="13944" spans="1:1" x14ac:dyDescent="0.25">
      <c r="A13944" s="42"/>
    </row>
    <row r="13945" spans="1:1" x14ac:dyDescent="0.25">
      <c r="A13945" s="42"/>
    </row>
    <row r="13946" spans="1:1" x14ac:dyDescent="0.25">
      <c r="A13946" s="42"/>
    </row>
    <row r="13947" spans="1:1" x14ac:dyDescent="0.25">
      <c r="A13947" s="42"/>
    </row>
    <row r="13948" spans="1:1" x14ac:dyDescent="0.25">
      <c r="A13948" s="42"/>
    </row>
    <row r="13949" spans="1:1" x14ac:dyDescent="0.25">
      <c r="A13949" s="42"/>
    </row>
    <row r="13950" spans="1:1" x14ac:dyDescent="0.25">
      <c r="A13950" s="42"/>
    </row>
    <row r="13951" spans="1:1" x14ac:dyDescent="0.25">
      <c r="A13951" s="42"/>
    </row>
    <row r="13952" spans="1:1" x14ac:dyDescent="0.25">
      <c r="A13952" s="42"/>
    </row>
    <row r="13953" spans="1:1" x14ac:dyDescent="0.25">
      <c r="A13953" s="42"/>
    </row>
    <row r="13954" spans="1:1" x14ac:dyDescent="0.25">
      <c r="A13954" s="42"/>
    </row>
    <row r="13955" spans="1:1" x14ac:dyDescent="0.25">
      <c r="A13955" s="42"/>
    </row>
    <row r="13956" spans="1:1" x14ac:dyDescent="0.25">
      <c r="A13956" s="42"/>
    </row>
    <row r="13957" spans="1:1" x14ac:dyDescent="0.25">
      <c r="A13957" s="42"/>
    </row>
    <row r="13958" spans="1:1" x14ac:dyDescent="0.25">
      <c r="A13958" s="42"/>
    </row>
    <row r="13959" spans="1:1" x14ac:dyDescent="0.25">
      <c r="A13959" s="42"/>
    </row>
    <row r="13960" spans="1:1" x14ac:dyDescent="0.25">
      <c r="A13960" s="42"/>
    </row>
    <row r="13961" spans="1:1" x14ac:dyDescent="0.25">
      <c r="A13961" s="42"/>
    </row>
    <row r="13962" spans="1:1" x14ac:dyDescent="0.25">
      <c r="A13962" s="42"/>
    </row>
    <row r="13963" spans="1:1" x14ac:dyDescent="0.25">
      <c r="A13963" s="42"/>
    </row>
    <row r="13964" spans="1:1" x14ac:dyDescent="0.25">
      <c r="A13964" s="42"/>
    </row>
    <row r="13965" spans="1:1" x14ac:dyDescent="0.25">
      <c r="A13965" s="42"/>
    </row>
    <row r="13966" spans="1:1" x14ac:dyDescent="0.25">
      <c r="A13966" s="42"/>
    </row>
    <row r="13967" spans="1:1" x14ac:dyDescent="0.25">
      <c r="A13967" s="42"/>
    </row>
    <row r="13968" spans="1:1" x14ac:dyDescent="0.25">
      <c r="A13968" s="42"/>
    </row>
    <row r="13969" spans="1:1" x14ac:dyDescent="0.25">
      <c r="A13969" s="42"/>
    </row>
    <row r="13970" spans="1:1" x14ac:dyDescent="0.25">
      <c r="A13970" s="42"/>
    </row>
    <row r="13971" spans="1:1" x14ac:dyDescent="0.25">
      <c r="A13971" s="42"/>
    </row>
    <row r="13972" spans="1:1" x14ac:dyDescent="0.25">
      <c r="A13972" s="42"/>
    </row>
    <row r="13973" spans="1:1" x14ac:dyDescent="0.25">
      <c r="A13973" s="42"/>
    </row>
    <row r="13974" spans="1:1" x14ac:dyDescent="0.25">
      <c r="A13974" s="42"/>
    </row>
    <row r="13975" spans="1:1" x14ac:dyDescent="0.25">
      <c r="A13975" s="42"/>
    </row>
    <row r="13976" spans="1:1" x14ac:dyDescent="0.25">
      <c r="A13976" s="42"/>
    </row>
    <row r="13977" spans="1:1" x14ac:dyDescent="0.25">
      <c r="A13977" s="42"/>
    </row>
    <row r="13978" spans="1:1" x14ac:dyDescent="0.25">
      <c r="A13978" s="42"/>
    </row>
    <row r="13979" spans="1:1" x14ac:dyDescent="0.25">
      <c r="A13979" s="42"/>
    </row>
    <row r="13980" spans="1:1" x14ac:dyDescent="0.25">
      <c r="A13980" s="42"/>
    </row>
    <row r="13981" spans="1:1" x14ac:dyDescent="0.25">
      <c r="A13981" s="42"/>
    </row>
    <row r="13982" spans="1:1" x14ac:dyDescent="0.25">
      <c r="A13982" s="42"/>
    </row>
    <row r="13983" spans="1:1" x14ac:dyDescent="0.25">
      <c r="A13983" s="42"/>
    </row>
    <row r="13984" spans="1:1" x14ac:dyDescent="0.25">
      <c r="A13984" s="42"/>
    </row>
    <row r="13985" spans="1:1" x14ac:dyDescent="0.25">
      <c r="A13985" s="42"/>
    </row>
    <row r="13986" spans="1:1" x14ac:dyDescent="0.25">
      <c r="A13986" s="42"/>
    </row>
    <row r="13987" spans="1:1" x14ac:dyDescent="0.25">
      <c r="A13987" s="42"/>
    </row>
    <row r="13988" spans="1:1" x14ac:dyDescent="0.25">
      <c r="A13988" s="42"/>
    </row>
    <row r="13989" spans="1:1" x14ac:dyDescent="0.25">
      <c r="A13989" s="42"/>
    </row>
    <row r="13990" spans="1:1" x14ac:dyDescent="0.25">
      <c r="A13990" s="42"/>
    </row>
    <row r="13991" spans="1:1" x14ac:dyDescent="0.25">
      <c r="A13991" s="42"/>
    </row>
    <row r="13992" spans="1:1" x14ac:dyDescent="0.25">
      <c r="A13992" s="42"/>
    </row>
    <row r="13993" spans="1:1" x14ac:dyDescent="0.25">
      <c r="A13993" s="42"/>
    </row>
    <row r="13994" spans="1:1" x14ac:dyDescent="0.25">
      <c r="A13994" s="42"/>
    </row>
    <row r="13995" spans="1:1" x14ac:dyDescent="0.25">
      <c r="A13995" s="42"/>
    </row>
    <row r="13996" spans="1:1" x14ac:dyDescent="0.25">
      <c r="A13996" s="42"/>
    </row>
    <row r="13997" spans="1:1" x14ac:dyDescent="0.25">
      <c r="A13997" s="42"/>
    </row>
    <row r="13998" spans="1:1" x14ac:dyDescent="0.25">
      <c r="A13998" s="42"/>
    </row>
    <row r="13999" spans="1:1" x14ac:dyDescent="0.25">
      <c r="A13999" s="42"/>
    </row>
    <row r="14000" spans="1:1" x14ac:dyDescent="0.25">
      <c r="A14000" s="42"/>
    </row>
    <row r="14001" spans="1:1" x14ac:dyDescent="0.25">
      <c r="A14001" s="42"/>
    </row>
    <row r="14002" spans="1:1" x14ac:dyDescent="0.25">
      <c r="A14002" s="42"/>
    </row>
    <row r="14003" spans="1:1" x14ac:dyDescent="0.25">
      <c r="A14003" s="42"/>
    </row>
    <row r="14004" spans="1:1" x14ac:dyDescent="0.25">
      <c r="A14004" s="42"/>
    </row>
    <row r="14005" spans="1:1" x14ac:dyDescent="0.25">
      <c r="A14005" s="42"/>
    </row>
    <row r="14006" spans="1:1" x14ac:dyDescent="0.25">
      <c r="A14006" s="42"/>
    </row>
    <row r="14007" spans="1:1" x14ac:dyDescent="0.25">
      <c r="A14007" s="42"/>
    </row>
    <row r="14008" spans="1:1" x14ac:dyDescent="0.25">
      <c r="A14008" s="42"/>
    </row>
    <row r="14009" spans="1:1" x14ac:dyDescent="0.25">
      <c r="A14009" s="42"/>
    </row>
    <row r="14010" spans="1:1" x14ac:dyDescent="0.25">
      <c r="A14010" s="42"/>
    </row>
    <row r="14011" spans="1:1" x14ac:dyDescent="0.25">
      <c r="A14011" s="42"/>
    </row>
    <row r="14012" spans="1:1" x14ac:dyDescent="0.25">
      <c r="A14012" s="42"/>
    </row>
    <row r="14013" spans="1:1" x14ac:dyDescent="0.25">
      <c r="A14013" s="42"/>
    </row>
    <row r="14014" spans="1:1" x14ac:dyDescent="0.25">
      <c r="A14014" s="42"/>
    </row>
    <row r="14015" spans="1:1" x14ac:dyDescent="0.25">
      <c r="A14015" s="42"/>
    </row>
    <row r="14016" spans="1:1" x14ac:dyDescent="0.25">
      <c r="A14016" s="42"/>
    </row>
    <row r="14017" spans="1:1" x14ac:dyDescent="0.25">
      <c r="A14017" s="42"/>
    </row>
    <row r="14018" spans="1:1" x14ac:dyDescent="0.25">
      <c r="A14018" s="42"/>
    </row>
    <row r="14019" spans="1:1" x14ac:dyDescent="0.25">
      <c r="A14019" s="42"/>
    </row>
    <row r="14020" spans="1:1" x14ac:dyDescent="0.25">
      <c r="A14020" s="42"/>
    </row>
    <row r="14021" spans="1:1" x14ac:dyDescent="0.25">
      <c r="A14021" s="42"/>
    </row>
    <row r="14022" spans="1:1" x14ac:dyDescent="0.25">
      <c r="A14022" s="42"/>
    </row>
    <row r="14023" spans="1:1" x14ac:dyDescent="0.25">
      <c r="A14023" s="42"/>
    </row>
    <row r="14024" spans="1:1" x14ac:dyDescent="0.25">
      <c r="A14024" s="42"/>
    </row>
    <row r="14025" spans="1:1" x14ac:dyDescent="0.25">
      <c r="A14025" s="42"/>
    </row>
    <row r="14026" spans="1:1" x14ac:dyDescent="0.25">
      <c r="A14026" s="42"/>
    </row>
    <row r="14027" spans="1:1" x14ac:dyDescent="0.25">
      <c r="A14027" s="42"/>
    </row>
    <row r="14028" spans="1:1" x14ac:dyDescent="0.25">
      <c r="A14028" s="42"/>
    </row>
    <row r="14029" spans="1:1" x14ac:dyDescent="0.25">
      <c r="A14029" s="42"/>
    </row>
    <row r="14030" spans="1:1" x14ac:dyDescent="0.25">
      <c r="A14030" s="42"/>
    </row>
    <row r="14031" spans="1:1" x14ac:dyDescent="0.25">
      <c r="A14031" s="42"/>
    </row>
    <row r="14032" spans="1:1" x14ac:dyDescent="0.25">
      <c r="A14032" s="42"/>
    </row>
    <row r="14033" spans="1:1" x14ac:dyDescent="0.25">
      <c r="A14033" s="42"/>
    </row>
    <row r="14034" spans="1:1" x14ac:dyDescent="0.25">
      <c r="A14034" s="42"/>
    </row>
    <row r="14035" spans="1:1" x14ac:dyDescent="0.25">
      <c r="A14035" s="42"/>
    </row>
    <row r="14036" spans="1:1" x14ac:dyDescent="0.25">
      <c r="A14036" s="42"/>
    </row>
    <row r="14037" spans="1:1" x14ac:dyDescent="0.25">
      <c r="A14037" s="42"/>
    </row>
    <row r="14038" spans="1:1" x14ac:dyDescent="0.25">
      <c r="A14038" s="42"/>
    </row>
    <row r="14039" spans="1:1" x14ac:dyDescent="0.25">
      <c r="A14039" s="42"/>
    </row>
    <row r="14040" spans="1:1" x14ac:dyDescent="0.25">
      <c r="A14040" s="42"/>
    </row>
    <row r="14041" spans="1:1" x14ac:dyDescent="0.25">
      <c r="A14041" s="42"/>
    </row>
    <row r="14042" spans="1:1" x14ac:dyDescent="0.25">
      <c r="A14042" s="42"/>
    </row>
    <row r="14043" spans="1:1" x14ac:dyDescent="0.25">
      <c r="A14043" s="42"/>
    </row>
    <row r="14044" spans="1:1" x14ac:dyDescent="0.25">
      <c r="A14044" s="42"/>
    </row>
    <row r="14045" spans="1:1" x14ac:dyDescent="0.25">
      <c r="A14045" s="42"/>
    </row>
    <row r="14046" spans="1:1" x14ac:dyDescent="0.25">
      <c r="A14046" s="42"/>
    </row>
    <row r="14047" spans="1:1" x14ac:dyDescent="0.25">
      <c r="A14047" s="42"/>
    </row>
    <row r="14048" spans="1:1" x14ac:dyDescent="0.25">
      <c r="A14048" s="42"/>
    </row>
    <row r="14049" spans="1:1" x14ac:dyDescent="0.25">
      <c r="A14049" s="42"/>
    </row>
    <row r="14050" spans="1:1" x14ac:dyDescent="0.25">
      <c r="A14050" s="42"/>
    </row>
    <row r="14051" spans="1:1" x14ac:dyDescent="0.25">
      <c r="A14051" s="42"/>
    </row>
    <row r="14052" spans="1:1" x14ac:dyDescent="0.25">
      <c r="A14052" s="42"/>
    </row>
    <row r="14053" spans="1:1" x14ac:dyDescent="0.25">
      <c r="A14053" s="42"/>
    </row>
    <row r="14054" spans="1:1" x14ac:dyDescent="0.25">
      <c r="A14054" s="42"/>
    </row>
    <row r="14055" spans="1:1" x14ac:dyDescent="0.25">
      <c r="A14055" s="42"/>
    </row>
    <row r="14056" spans="1:1" x14ac:dyDescent="0.25">
      <c r="A14056" s="42"/>
    </row>
    <row r="14057" spans="1:1" x14ac:dyDescent="0.25">
      <c r="A14057" s="42"/>
    </row>
    <row r="14058" spans="1:1" x14ac:dyDescent="0.25">
      <c r="A14058" s="42"/>
    </row>
    <row r="14059" spans="1:1" x14ac:dyDescent="0.25">
      <c r="A14059" s="42"/>
    </row>
    <row r="14060" spans="1:1" x14ac:dyDescent="0.25">
      <c r="A14060" s="42"/>
    </row>
    <row r="14061" spans="1:1" x14ac:dyDescent="0.25">
      <c r="A14061" s="42"/>
    </row>
    <row r="14062" spans="1:1" x14ac:dyDescent="0.25">
      <c r="A14062" s="42"/>
    </row>
    <row r="14063" spans="1:1" x14ac:dyDescent="0.25">
      <c r="A14063" s="42"/>
    </row>
    <row r="14064" spans="1:1" x14ac:dyDescent="0.25">
      <c r="A14064" s="42"/>
    </row>
    <row r="14065" spans="1:1" x14ac:dyDescent="0.25">
      <c r="A14065" s="42"/>
    </row>
    <row r="14066" spans="1:1" x14ac:dyDescent="0.25">
      <c r="A14066" s="42"/>
    </row>
    <row r="14067" spans="1:1" x14ac:dyDescent="0.25">
      <c r="A14067" s="42"/>
    </row>
    <row r="14068" spans="1:1" x14ac:dyDescent="0.25">
      <c r="A14068" s="42"/>
    </row>
    <row r="14069" spans="1:1" x14ac:dyDescent="0.25">
      <c r="A14069" s="42"/>
    </row>
    <row r="14070" spans="1:1" x14ac:dyDescent="0.25">
      <c r="A14070" s="42"/>
    </row>
    <row r="14071" spans="1:1" x14ac:dyDescent="0.25">
      <c r="A14071" s="42"/>
    </row>
    <row r="14072" spans="1:1" x14ac:dyDescent="0.25">
      <c r="A14072" s="42"/>
    </row>
    <row r="14073" spans="1:1" x14ac:dyDescent="0.25">
      <c r="A14073" s="42"/>
    </row>
    <row r="14074" spans="1:1" x14ac:dyDescent="0.25">
      <c r="A14074" s="42"/>
    </row>
    <row r="14075" spans="1:1" x14ac:dyDescent="0.25">
      <c r="A14075" s="42"/>
    </row>
    <row r="14076" spans="1:1" x14ac:dyDescent="0.25">
      <c r="A14076" s="42"/>
    </row>
    <row r="14077" spans="1:1" x14ac:dyDescent="0.25">
      <c r="A14077" s="42"/>
    </row>
    <row r="14078" spans="1:1" x14ac:dyDescent="0.25">
      <c r="A14078" s="42"/>
    </row>
    <row r="14079" spans="1:1" x14ac:dyDescent="0.25">
      <c r="A14079" s="42"/>
    </row>
    <row r="14080" spans="1:1" x14ac:dyDescent="0.25">
      <c r="A14080" s="42"/>
    </row>
    <row r="14081" spans="1:1" x14ac:dyDescent="0.25">
      <c r="A14081" s="42"/>
    </row>
    <row r="14082" spans="1:1" x14ac:dyDescent="0.25">
      <c r="A14082" s="42"/>
    </row>
    <row r="14083" spans="1:1" x14ac:dyDescent="0.25">
      <c r="A14083" s="42"/>
    </row>
    <row r="14084" spans="1:1" x14ac:dyDescent="0.25">
      <c r="A14084" s="42"/>
    </row>
    <row r="14085" spans="1:1" x14ac:dyDescent="0.25">
      <c r="A14085" s="42"/>
    </row>
    <row r="14086" spans="1:1" x14ac:dyDescent="0.25">
      <c r="A14086" s="42"/>
    </row>
    <row r="14087" spans="1:1" x14ac:dyDescent="0.25">
      <c r="A14087" s="42"/>
    </row>
    <row r="14088" spans="1:1" x14ac:dyDescent="0.25">
      <c r="A14088" s="42"/>
    </row>
    <row r="14089" spans="1:1" x14ac:dyDescent="0.25">
      <c r="A14089" s="42"/>
    </row>
    <row r="14090" spans="1:1" x14ac:dyDescent="0.25">
      <c r="A14090" s="42"/>
    </row>
    <row r="14091" spans="1:1" x14ac:dyDescent="0.25">
      <c r="A14091" s="42"/>
    </row>
    <row r="14092" spans="1:1" x14ac:dyDescent="0.25">
      <c r="A14092" s="42"/>
    </row>
    <row r="14093" spans="1:1" x14ac:dyDescent="0.25">
      <c r="A14093" s="42"/>
    </row>
    <row r="14094" spans="1:1" x14ac:dyDescent="0.25">
      <c r="A14094" s="42"/>
    </row>
    <row r="14095" spans="1:1" x14ac:dyDescent="0.25">
      <c r="A14095" s="42"/>
    </row>
    <row r="14096" spans="1:1" x14ac:dyDescent="0.25">
      <c r="A14096" s="42"/>
    </row>
    <row r="14097" spans="1:1" x14ac:dyDescent="0.25">
      <c r="A14097" s="42"/>
    </row>
    <row r="14098" spans="1:1" x14ac:dyDescent="0.25">
      <c r="A14098" s="42"/>
    </row>
    <row r="14099" spans="1:1" x14ac:dyDescent="0.25">
      <c r="A14099" s="42"/>
    </row>
    <row r="14100" spans="1:1" x14ac:dyDescent="0.25">
      <c r="A14100" s="42"/>
    </row>
    <row r="14101" spans="1:1" x14ac:dyDescent="0.25">
      <c r="A14101" s="42"/>
    </row>
    <row r="14102" spans="1:1" x14ac:dyDescent="0.25">
      <c r="A14102" s="42"/>
    </row>
    <row r="14103" spans="1:1" x14ac:dyDescent="0.25">
      <c r="A14103" s="42"/>
    </row>
    <row r="14104" spans="1:1" x14ac:dyDescent="0.25">
      <c r="A14104" s="42"/>
    </row>
    <row r="14105" spans="1:1" x14ac:dyDescent="0.25">
      <c r="A14105" s="42"/>
    </row>
    <row r="14106" spans="1:1" x14ac:dyDescent="0.25">
      <c r="A14106" s="42"/>
    </row>
    <row r="14107" spans="1:1" x14ac:dyDescent="0.25">
      <c r="A14107" s="42"/>
    </row>
    <row r="14108" spans="1:1" x14ac:dyDescent="0.25">
      <c r="A14108" s="42"/>
    </row>
    <row r="14109" spans="1:1" x14ac:dyDescent="0.25">
      <c r="A14109" s="42"/>
    </row>
    <row r="14110" spans="1:1" x14ac:dyDescent="0.25">
      <c r="A14110" s="42"/>
    </row>
    <row r="14111" spans="1:1" x14ac:dyDescent="0.25">
      <c r="A14111" s="42"/>
    </row>
    <row r="14112" spans="1:1" x14ac:dyDescent="0.25">
      <c r="A14112" s="42"/>
    </row>
    <row r="14113" spans="1:1" x14ac:dyDescent="0.25">
      <c r="A14113" s="42"/>
    </row>
    <row r="14114" spans="1:1" x14ac:dyDescent="0.25">
      <c r="A14114" s="42"/>
    </row>
    <row r="14115" spans="1:1" x14ac:dyDescent="0.25">
      <c r="A14115" s="42"/>
    </row>
    <row r="14116" spans="1:1" x14ac:dyDescent="0.25">
      <c r="A14116" s="42"/>
    </row>
    <row r="14117" spans="1:1" x14ac:dyDescent="0.25">
      <c r="A14117" s="42"/>
    </row>
    <row r="14118" spans="1:1" x14ac:dyDescent="0.25">
      <c r="A14118" s="42"/>
    </row>
    <row r="14119" spans="1:1" x14ac:dyDescent="0.25">
      <c r="A14119" s="42"/>
    </row>
    <row r="14120" spans="1:1" x14ac:dyDescent="0.25">
      <c r="A14120" s="42"/>
    </row>
    <row r="14121" spans="1:1" x14ac:dyDescent="0.25">
      <c r="A14121" s="42"/>
    </row>
    <row r="14122" spans="1:1" x14ac:dyDescent="0.25">
      <c r="A14122" s="42"/>
    </row>
    <row r="14123" spans="1:1" x14ac:dyDescent="0.25">
      <c r="A14123" s="42"/>
    </row>
    <row r="14124" spans="1:1" x14ac:dyDescent="0.25">
      <c r="A14124" s="42"/>
    </row>
    <row r="14125" spans="1:1" x14ac:dyDescent="0.25">
      <c r="A14125" s="42"/>
    </row>
    <row r="14126" spans="1:1" x14ac:dyDescent="0.25">
      <c r="A14126" s="42"/>
    </row>
    <row r="14127" spans="1:1" x14ac:dyDescent="0.25">
      <c r="A14127" s="42"/>
    </row>
    <row r="14128" spans="1:1" x14ac:dyDescent="0.25">
      <c r="A14128" s="42"/>
    </row>
    <row r="14129" spans="1:1" x14ac:dyDescent="0.25">
      <c r="A14129" s="42"/>
    </row>
    <row r="14130" spans="1:1" x14ac:dyDescent="0.25">
      <c r="A14130" s="42"/>
    </row>
    <row r="14131" spans="1:1" x14ac:dyDescent="0.25">
      <c r="A14131" s="42"/>
    </row>
    <row r="14132" spans="1:1" x14ac:dyDescent="0.25">
      <c r="A14132" s="42"/>
    </row>
    <row r="14133" spans="1:1" x14ac:dyDescent="0.25">
      <c r="A14133" s="42"/>
    </row>
    <row r="14134" spans="1:1" x14ac:dyDescent="0.25">
      <c r="A14134" s="42"/>
    </row>
    <row r="14135" spans="1:1" x14ac:dyDescent="0.25">
      <c r="A14135" s="42"/>
    </row>
    <row r="14136" spans="1:1" x14ac:dyDescent="0.25">
      <c r="A14136" s="42"/>
    </row>
    <row r="14137" spans="1:1" x14ac:dyDescent="0.25">
      <c r="A14137" s="42"/>
    </row>
    <row r="14138" spans="1:1" x14ac:dyDescent="0.25">
      <c r="A14138" s="42"/>
    </row>
    <row r="14139" spans="1:1" x14ac:dyDescent="0.25">
      <c r="A14139" s="42"/>
    </row>
    <row r="14140" spans="1:1" x14ac:dyDescent="0.25">
      <c r="A14140" s="42"/>
    </row>
    <row r="14141" spans="1:1" x14ac:dyDescent="0.25">
      <c r="A14141" s="42"/>
    </row>
    <row r="14142" spans="1:1" x14ac:dyDescent="0.25">
      <c r="A14142" s="42"/>
    </row>
    <row r="14143" spans="1:1" x14ac:dyDescent="0.25">
      <c r="A14143" s="42"/>
    </row>
    <row r="14144" spans="1:1" x14ac:dyDescent="0.25">
      <c r="A14144" s="42"/>
    </row>
    <row r="14145" spans="1:1" x14ac:dyDescent="0.25">
      <c r="A14145" s="42"/>
    </row>
    <row r="14146" spans="1:1" x14ac:dyDescent="0.25">
      <c r="A14146" s="42"/>
    </row>
    <row r="14147" spans="1:1" x14ac:dyDescent="0.25">
      <c r="A14147" s="42"/>
    </row>
    <row r="14148" spans="1:1" x14ac:dyDescent="0.25">
      <c r="A14148" s="42"/>
    </row>
    <row r="14149" spans="1:1" x14ac:dyDescent="0.25">
      <c r="A14149" s="42"/>
    </row>
    <row r="14150" spans="1:1" x14ac:dyDescent="0.25">
      <c r="A14150" s="42"/>
    </row>
    <row r="14151" spans="1:1" x14ac:dyDescent="0.25">
      <c r="A14151" s="42"/>
    </row>
    <row r="14152" spans="1:1" x14ac:dyDescent="0.25">
      <c r="A14152" s="42"/>
    </row>
    <row r="14153" spans="1:1" x14ac:dyDescent="0.25">
      <c r="A14153" s="42"/>
    </row>
    <row r="14154" spans="1:1" x14ac:dyDescent="0.25">
      <c r="A14154" s="42"/>
    </row>
    <row r="14155" spans="1:1" x14ac:dyDescent="0.25">
      <c r="A14155" s="42"/>
    </row>
    <row r="14156" spans="1:1" x14ac:dyDescent="0.25">
      <c r="A14156" s="42"/>
    </row>
    <row r="14157" spans="1:1" x14ac:dyDescent="0.25">
      <c r="A14157" s="42"/>
    </row>
    <row r="14158" spans="1:1" x14ac:dyDescent="0.25">
      <c r="A14158" s="42"/>
    </row>
    <row r="14159" spans="1:1" x14ac:dyDescent="0.25">
      <c r="A14159" s="42"/>
    </row>
    <row r="14160" spans="1:1" x14ac:dyDescent="0.25">
      <c r="A14160" s="42"/>
    </row>
    <row r="14161" spans="1:1" x14ac:dyDescent="0.25">
      <c r="A14161" s="42"/>
    </row>
    <row r="14162" spans="1:1" x14ac:dyDescent="0.25">
      <c r="A14162" s="42"/>
    </row>
    <row r="14163" spans="1:1" x14ac:dyDescent="0.25">
      <c r="A14163" s="42"/>
    </row>
    <row r="14164" spans="1:1" x14ac:dyDescent="0.25">
      <c r="A14164" s="42"/>
    </row>
    <row r="14165" spans="1:1" x14ac:dyDescent="0.25">
      <c r="A14165" s="42"/>
    </row>
    <row r="14166" spans="1:1" x14ac:dyDescent="0.25">
      <c r="A14166" s="42"/>
    </row>
    <row r="14167" spans="1:1" x14ac:dyDescent="0.25">
      <c r="A14167" s="42"/>
    </row>
    <row r="14168" spans="1:1" x14ac:dyDescent="0.25">
      <c r="A14168" s="42"/>
    </row>
    <row r="14169" spans="1:1" x14ac:dyDescent="0.25">
      <c r="A14169" s="42"/>
    </row>
    <row r="14170" spans="1:1" x14ac:dyDescent="0.25">
      <c r="A14170" s="42"/>
    </row>
    <row r="14171" spans="1:1" x14ac:dyDescent="0.25">
      <c r="A14171" s="42"/>
    </row>
    <row r="14172" spans="1:1" x14ac:dyDescent="0.25">
      <c r="A14172" s="42"/>
    </row>
    <row r="14173" spans="1:1" x14ac:dyDescent="0.25">
      <c r="A14173" s="42"/>
    </row>
    <row r="14174" spans="1:1" x14ac:dyDescent="0.25">
      <c r="A14174" s="42"/>
    </row>
    <row r="14175" spans="1:1" x14ac:dyDescent="0.25">
      <c r="A14175" s="42"/>
    </row>
    <row r="14176" spans="1:1" x14ac:dyDescent="0.25">
      <c r="A14176" s="42"/>
    </row>
    <row r="14177" spans="1:1" x14ac:dyDescent="0.25">
      <c r="A14177" s="42"/>
    </row>
    <row r="14178" spans="1:1" x14ac:dyDescent="0.25">
      <c r="A14178" s="42"/>
    </row>
    <row r="14179" spans="1:1" x14ac:dyDescent="0.25">
      <c r="A14179" s="42"/>
    </row>
    <row r="14180" spans="1:1" x14ac:dyDescent="0.25">
      <c r="A14180" s="42"/>
    </row>
    <row r="14181" spans="1:1" x14ac:dyDescent="0.25">
      <c r="A14181" s="42"/>
    </row>
    <row r="14182" spans="1:1" x14ac:dyDescent="0.25">
      <c r="A14182" s="42"/>
    </row>
    <row r="14183" spans="1:1" x14ac:dyDescent="0.25">
      <c r="A14183" s="42"/>
    </row>
    <row r="14184" spans="1:1" x14ac:dyDescent="0.25">
      <c r="A14184" s="42"/>
    </row>
    <row r="14185" spans="1:1" x14ac:dyDescent="0.25">
      <c r="A14185" s="42"/>
    </row>
    <row r="14186" spans="1:1" x14ac:dyDescent="0.25">
      <c r="A14186" s="42"/>
    </row>
    <row r="14187" spans="1:1" x14ac:dyDescent="0.25">
      <c r="A14187" s="42"/>
    </row>
    <row r="14188" spans="1:1" x14ac:dyDescent="0.25">
      <c r="A14188" s="42"/>
    </row>
    <row r="14189" spans="1:1" x14ac:dyDescent="0.25">
      <c r="A14189" s="42"/>
    </row>
    <row r="14190" spans="1:1" x14ac:dyDescent="0.25">
      <c r="A14190" s="42"/>
    </row>
    <row r="14191" spans="1:1" x14ac:dyDescent="0.25">
      <c r="A14191" s="42"/>
    </row>
    <row r="14192" spans="1:1" x14ac:dyDescent="0.25">
      <c r="A14192" s="42"/>
    </row>
    <row r="14193" spans="1:1" x14ac:dyDescent="0.25">
      <c r="A14193" s="42"/>
    </row>
    <row r="14194" spans="1:1" x14ac:dyDescent="0.25">
      <c r="A14194" s="42"/>
    </row>
    <row r="14195" spans="1:1" x14ac:dyDescent="0.25">
      <c r="A14195" s="42"/>
    </row>
    <row r="14196" spans="1:1" x14ac:dyDescent="0.25">
      <c r="A14196" s="42"/>
    </row>
    <row r="14197" spans="1:1" x14ac:dyDescent="0.25">
      <c r="A14197" s="42"/>
    </row>
    <row r="14198" spans="1:1" x14ac:dyDescent="0.25">
      <c r="A14198" s="42"/>
    </row>
    <row r="14199" spans="1:1" x14ac:dyDescent="0.25">
      <c r="A14199" s="42"/>
    </row>
    <row r="14200" spans="1:1" x14ac:dyDescent="0.25">
      <c r="A14200" s="42"/>
    </row>
    <row r="14201" spans="1:1" x14ac:dyDescent="0.25">
      <c r="A14201" s="42"/>
    </row>
    <row r="14202" spans="1:1" x14ac:dyDescent="0.25">
      <c r="A14202" s="42"/>
    </row>
    <row r="14203" spans="1:1" x14ac:dyDescent="0.25">
      <c r="A14203" s="42"/>
    </row>
    <row r="14204" spans="1:1" x14ac:dyDescent="0.25">
      <c r="A14204" s="42"/>
    </row>
    <row r="14205" spans="1:1" x14ac:dyDescent="0.25">
      <c r="A14205" s="42"/>
    </row>
    <row r="14206" spans="1:1" x14ac:dyDescent="0.25">
      <c r="A14206" s="42"/>
    </row>
    <row r="14207" spans="1:1" x14ac:dyDescent="0.25">
      <c r="A14207" s="42"/>
    </row>
    <row r="14208" spans="1:1" x14ac:dyDescent="0.25">
      <c r="A14208" s="42"/>
    </row>
    <row r="14209" spans="1:1" x14ac:dyDescent="0.25">
      <c r="A14209" s="42"/>
    </row>
    <row r="14210" spans="1:1" x14ac:dyDescent="0.25">
      <c r="A14210" s="42"/>
    </row>
    <row r="14211" spans="1:1" x14ac:dyDescent="0.25">
      <c r="A14211" s="42"/>
    </row>
    <row r="14212" spans="1:1" x14ac:dyDescent="0.25">
      <c r="A14212" s="42"/>
    </row>
    <row r="14213" spans="1:1" x14ac:dyDescent="0.25">
      <c r="A14213" s="42"/>
    </row>
    <row r="14214" spans="1:1" x14ac:dyDescent="0.25">
      <c r="A14214" s="42"/>
    </row>
    <row r="14215" spans="1:1" x14ac:dyDescent="0.25">
      <c r="A14215" s="42"/>
    </row>
    <row r="14216" spans="1:1" x14ac:dyDescent="0.25">
      <c r="A14216" s="42"/>
    </row>
    <row r="14217" spans="1:1" x14ac:dyDescent="0.25">
      <c r="A14217" s="42"/>
    </row>
    <row r="14218" spans="1:1" x14ac:dyDescent="0.25">
      <c r="A14218" s="42"/>
    </row>
    <row r="14219" spans="1:1" x14ac:dyDescent="0.25">
      <c r="A14219" s="42"/>
    </row>
    <row r="14220" spans="1:1" x14ac:dyDescent="0.25">
      <c r="A14220" s="42"/>
    </row>
    <row r="14221" spans="1:1" x14ac:dyDescent="0.25">
      <c r="A14221" s="42"/>
    </row>
    <row r="14222" spans="1:1" x14ac:dyDescent="0.25">
      <c r="A14222" s="42"/>
    </row>
    <row r="14223" spans="1:1" x14ac:dyDescent="0.25">
      <c r="A14223" s="42"/>
    </row>
    <row r="14224" spans="1:1" x14ac:dyDescent="0.25">
      <c r="A14224" s="42"/>
    </row>
    <row r="14225" spans="1:1" x14ac:dyDescent="0.25">
      <c r="A14225" s="42"/>
    </row>
    <row r="14226" spans="1:1" x14ac:dyDescent="0.25">
      <c r="A14226" s="42"/>
    </row>
    <row r="14227" spans="1:1" x14ac:dyDescent="0.25">
      <c r="A14227" s="42"/>
    </row>
    <row r="14228" spans="1:1" x14ac:dyDescent="0.25">
      <c r="A14228" s="42"/>
    </row>
    <row r="14229" spans="1:1" x14ac:dyDescent="0.25">
      <c r="A14229" s="42"/>
    </row>
    <row r="14230" spans="1:1" x14ac:dyDescent="0.25">
      <c r="A14230" s="42"/>
    </row>
    <row r="14231" spans="1:1" x14ac:dyDescent="0.25">
      <c r="A14231" s="42"/>
    </row>
    <row r="14232" spans="1:1" x14ac:dyDescent="0.25">
      <c r="A14232" s="42"/>
    </row>
    <row r="14233" spans="1:1" x14ac:dyDescent="0.25">
      <c r="A14233" s="42"/>
    </row>
    <row r="14234" spans="1:1" x14ac:dyDescent="0.25">
      <c r="A14234" s="42"/>
    </row>
    <row r="14235" spans="1:1" x14ac:dyDescent="0.25">
      <c r="A14235" s="42"/>
    </row>
    <row r="14236" spans="1:1" x14ac:dyDescent="0.25">
      <c r="A14236" s="42"/>
    </row>
    <row r="14237" spans="1:1" x14ac:dyDescent="0.25">
      <c r="A14237" s="42"/>
    </row>
    <row r="14238" spans="1:1" x14ac:dyDescent="0.25">
      <c r="A14238" s="42"/>
    </row>
    <row r="14239" spans="1:1" x14ac:dyDescent="0.25">
      <c r="A14239" s="42"/>
    </row>
    <row r="14240" spans="1:1" x14ac:dyDescent="0.25">
      <c r="A14240" s="42"/>
    </row>
    <row r="14241" spans="1:1" x14ac:dyDescent="0.25">
      <c r="A14241" s="42"/>
    </row>
    <row r="14242" spans="1:1" x14ac:dyDescent="0.25">
      <c r="A14242" s="42"/>
    </row>
    <row r="14243" spans="1:1" x14ac:dyDescent="0.25">
      <c r="A14243" s="42"/>
    </row>
    <row r="14244" spans="1:1" x14ac:dyDescent="0.25">
      <c r="A14244" s="42"/>
    </row>
    <row r="14245" spans="1:1" x14ac:dyDescent="0.25">
      <c r="A14245" s="42"/>
    </row>
    <row r="14246" spans="1:1" x14ac:dyDescent="0.25">
      <c r="A14246" s="42"/>
    </row>
    <row r="14247" spans="1:1" x14ac:dyDescent="0.25">
      <c r="A14247" s="42"/>
    </row>
    <row r="14248" spans="1:1" x14ac:dyDescent="0.25">
      <c r="A14248" s="42"/>
    </row>
    <row r="14249" spans="1:1" x14ac:dyDescent="0.25">
      <c r="A14249" s="42"/>
    </row>
    <row r="14250" spans="1:1" x14ac:dyDescent="0.25">
      <c r="A14250" s="42"/>
    </row>
    <row r="14251" spans="1:1" x14ac:dyDescent="0.25">
      <c r="A14251" s="42"/>
    </row>
    <row r="14252" spans="1:1" x14ac:dyDescent="0.25">
      <c r="A14252" s="42"/>
    </row>
    <row r="14253" spans="1:1" x14ac:dyDescent="0.25">
      <c r="A14253" s="42"/>
    </row>
    <row r="14254" spans="1:1" x14ac:dyDescent="0.25">
      <c r="A14254" s="42"/>
    </row>
    <row r="14255" spans="1:1" x14ac:dyDescent="0.25">
      <c r="A14255" s="42"/>
    </row>
    <row r="14256" spans="1:1" x14ac:dyDescent="0.25">
      <c r="A14256" s="42"/>
    </row>
    <row r="14257" spans="1:1" x14ac:dyDescent="0.25">
      <c r="A14257" s="42"/>
    </row>
    <row r="14258" spans="1:1" x14ac:dyDescent="0.25">
      <c r="A14258" s="42"/>
    </row>
    <row r="14259" spans="1:1" x14ac:dyDescent="0.25">
      <c r="A14259" s="42"/>
    </row>
    <row r="14260" spans="1:1" x14ac:dyDescent="0.25">
      <c r="A14260" s="42"/>
    </row>
    <row r="14261" spans="1:1" x14ac:dyDescent="0.25">
      <c r="A14261" s="42"/>
    </row>
    <row r="14262" spans="1:1" x14ac:dyDescent="0.25">
      <c r="A14262" s="42"/>
    </row>
    <row r="14263" spans="1:1" x14ac:dyDescent="0.25">
      <c r="A14263" s="42"/>
    </row>
    <row r="14264" spans="1:1" x14ac:dyDescent="0.25">
      <c r="A14264" s="42"/>
    </row>
    <row r="14265" spans="1:1" x14ac:dyDescent="0.25">
      <c r="A14265" s="42"/>
    </row>
    <row r="14266" spans="1:1" x14ac:dyDescent="0.25">
      <c r="A14266" s="42"/>
    </row>
    <row r="14267" spans="1:1" x14ac:dyDescent="0.25">
      <c r="A14267" s="42"/>
    </row>
    <row r="14268" spans="1:1" x14ac:dyDescent="0.25">
      <c r="A14268" s="42"/>
    </row>
    <row r="14269" spans="1:1" x14ac:dyDescent="0.25">
      <c r="A14269" s="42"/>
    </row>
    <row r="14270" spans="1:1" x14ac:dyDescent="0.25">
      <c r="A14270" s="42"/>
    </row>
    <row r="14271" spans="1:1" x14ac:dyDescent="0.25">
      <c r="A14271" s="42"/>
    </row>
    <row r="14272" spans="1:1" x14ac:dyDescent="0.25">
      <c r="A14272" s="42"/>
    </row>
    <row r="14273" spans="1:1" x14ac:dyDescent="0.25">
      <c r="A14273" s="42"/>
    </row>
    <row r="14274" spans="1:1" x14ac:dyDescent="0.25">
      <c r="A14274" s="42"/>
    </row>
    <row r="14275" spans="1:1" x14ac:dyDescent="0.25">
      <c r="A14275" s="42"/>
    </row>
    <row r="14276" spans="1:1" x14ac:dyDescent="0.25">
      <c r="A14276" s="42"/>
    </row>
    <row r="14277" spans="1:1" x14ac:dyDescent="0.25">
      <c r="A14277" s="42"/>
    </row>
    <row r="14278" spans="1:1" x14ac:dyDescent="0.25">
      <c r="A14278" s="42"/>
    </row>
    <row r="14279" spans="1:1" x14ac:dyDescent="0.25">
      <c r="A14279" s="42"/>
    </row>
    <row r="14280" spans="1:1" x14ac:dyDescent="0.25">
      <c r="A14280" s="42"/>
    </row>
    <row r="14281" spans="1:1" x14ac:dyDescent="0.25">
      <c r="A14281" s="42"/>
    </row>
    <row r="14282" spans="1:1" x14ac:dyDescent="0.25">
      <c r="A14282" s="42"/>
    </row>
    <row r="14283" spans="1:1" x14ac:dyDescent="0.25">
      <c r="A14283" s="42"/>
    </row>
    <row r="14284" spans="1:1" x14ac:dyDescent="0.25">
      <c r="A14284" s="42"/>
    </row>
    <row r="14285" spans="1:1" x14ac:dyDescent="0.25">
      <c r="A14285" s="42"/>
    </row>
    <row r="14286" spans="1:1" x14ac:dyDescent="0.25">
      <c r="A14286" s="42"/>
    </row>
    <row r="14287" spans="1:1" x14ac:dyDescent="0.25">
      <c r="A14287" s="42"/>
    </row>
    <row r="14288" spans="1:1" x14ac:dyDescent="0.25">
      <c r="A14288" s="42"/>
    </row>
    <row r="14289" spans="1:1" x14ac:dyDescent="0.25">
      <c r="A14289" s="42"/>
    </row>
    <row r="14290" spans="1:1" x14ac:dyDescent="0.25">
      <c r="A14290" s="42"/>
    </row>
    <row r="14291" spans="1:1" x14ac:dyDescent="0.25">
      <c r="A14291" s="42"/>
    </row>
    <row r="14292" spans="1:1" x14ac:dyDescent="0.25">
      <c r="A14292" s="42"/>
    </row>
    <row r="14293" spans="1:1" x14ac:dyDescent="0.25">
      <c r="A14293" s="42"/>
    </row>
    <row r="14294" spans="1:1" x14ac:dyDescent="0.25">
      <c r="A14294" s="42"/>
    </row>
    <row r="14295" spans="1:1" x14ac:dyDescent="0.25">
      <c r="A14295" s="42"/>
    </row>
    <row r="14296" spans="1:1" x14ac:dyDescent="0.25">
      <c r="A14296" s="42"/>
    </row>
    <row r="14297" spans="1:1" x14ac:dyDescent="0.25">
      <c r="A14297" s="42"/>
    </row>
    <row r="14298" spans="1:1" x14ac:dyDescent="0.25">
      <c r="A14298" s="42"/>
    </row>
    <row r="14299" spans="1:1" x14ac:dyDescent="0.25">
      <c r="A14299" s="42"/>
    </row>
    <row r="14300" spans="1:1" x14ac:dyDescent="0.25">
      <c r="A14300" s="42"/>
    </row>
    <row r="14301" spans="1:1" x14ac:dyDescent="0.25">
      <c r="A14301" s="42"/>
    </row>
    <row r="14302" spans="1:1" x14ac:dyDescent="0.25">
      <c r="A14302" s="42"/>
    </row>
    <row r="14303" spans="1:1" x14ac:dyDescent="0.25">
      <c r="A14303" s="42"/>
    </row>
    <row r="14304" spans="1:1" x14ac:dyDescent="0.25">
      <c r="A14304" s="42"/>
    </row>
    <row r="14305" spans="1:1" x14ac:dyDescent="0.25">
      <c r="A14305" s="42"/>
    </row>
    <row r="14306" spans="1:1" x14ac:dyDescent="0.25">
      <c r="A14306" s="42"/>
    </row>
    <row r="14307" spans="1:1" x14ac:dyDescent="0.25">
      <c r="A14307" s="42"/>
    </row>
    <row r="14308" spans="1:1" x14ac:dyDescent="0.25">
      <c r="A14308" s="42"/>
    </row>
    <row r="14309" spans="1:1" x14ac:dyDescent="0.25">
      <c r="A14309" s="42"/>
    </row>
    <row r="14310" spans="1:1" x14ac:dyDescent="0.25">
      <c r="A14310" s="42"/>
    </row>
    <row r="14311" spans="1:1" x14ac:dyDescent="0.25">
      <c r="A14311" s="42"/>
    </row>
    <row r="14312" spans="1:1" x14ac:dyDescent="0.25">
      <c r="A14312" s="42"/>
    </row>
    <row r="14313" spans="1:1" x14ac:dyDescent="0.25">
      <c r="A14313" s="42"/>
    </row>
    <row r="14314" spans="1:1" x14ac:dyDescent="0.25">
      <c r="A14314" s="42"/>
    </row>
    <row r="14315" spans="1:1" x14ac:dyDescent="0.25">
      <c r="A14315" s="42"/>
    </row>
    <row r="14316" spans="1:1" x14ac:dyDescent="0.25">
      <c r="A14316" s="42"/>
    </row>
    <row r="14317" spans="1:1" x14ac:dyDescent="0.25">
      <c r="A14317" s="42"/>
    </row>
    <row r="14318" spans="1:1" x14ac:dyDescent="0.25">
      <c r="A14318" s="42"/>
    </row>
    <row r="14319" spans="1:1" x14ac:dyDescent="0.25">
      <c r="A14319" s="42"/>
    </row>
    <row r="14320" spans="1:1" x14ac:dyDescent="0.25">
      <c r="A14320" s="42"/>
    </row>
    <row r="14321" spans="1:1" x14ac:dyDescent="0.25">
      <c r="A14321" s="42"/>
    </row>
    <row r="14322" spans="1:1" x14ac:dyDescent="0.25">
      <c r="A14322" s="42"/>
    </row>
    <row r="14323" spans="1:1" x14ac:dyDescent="0.25">
      <c r="A14323" s="42"/>
    </row>
    <row r="14324" spans="1:1" x14ac:dyDescent="0.25">
      <c r="A14324" s="42"/>
    </row>
    <row r="14325" spans="1:1" x14ac:dyDescent="0.25">
      <c r="A14325" s="42"/>
    </row>
    <row r="14326" spans="1:1" x14ac:dyDescent="0.25">
      <c r="A14326" s="42"/>
    </row>
    <row r="14327" spans="1:1" x14ac:dyDescent="0.25">
      <c r="A14327" s="42"/>
    </row>
    <row r="14328" spans="1:1" x14ac:dyDescent="0.25">
      <c r="A14328" s="42"/>
    </row>
    <row r="14329" spans="1:1" x14ac:dyDescent="0.25">
      <c r="A14329" s="42"/>
    </row>
    <row r="14330" spans="1:1" x14ac:dyDescent="0.25">
      <c r="A14330" s="42"/>
    </row>
    <row r="14331" spans="1:1" x14ac:dyDescent="0.25">
      <c r="A14331" s="42"/>
    </row>
    <row r="14332" spans="1:1" x14ac:dyDescent="0.25">
      <c r="A14332" s="42"/>
    </row>
    <row r="14333" spans="1:1" x14ac:dyDescent="0.25">
      <c r="A14333" s="42"/>
    </row>
    <row r="14334" spans="1:1" x14ac:dyDescent="0.25">
      <c r="A14334" s="42"/>
    </row>
    <row r="14335" spans="1:1" x14ac:dyDescent="0.25">
      <c r="A14335" s="42"/>
    </row>
    <row r="14336" spans="1:1" x14ac:dyDescent="0.25">
      <c r="A14336" s="42"/>
    </row>
    <row r="14337" spans="1:1" x14ac:dyDescent="0.25">
      <c r="A14337" s="42"/>
    </row>
    <row r="14338" spans="1:1" x14ac:dyDescent="0.25">
      <c r="A14338" s="42"/>
    </row>
    <row r="14339" spans="1:1" x14ac:dyDescent="0.25">
      <c r="A14339" s="42"/>
    </row>
    <row r="14340" spans="1:1" x14ac:dyDescent="0.25">
      <c r="A14340" s="42"/>
    </row>
    <row r="14341" spans="1:1" x14ac:dyDescent="0.25">
      <c r="A14341" s="42"/>
    </row>
    <row r="14342" spans="1:1" x14ac:dyDescent="0.25">
      <c r="A14342" s="42"/>
    </row>
    <row r="14343" spans="1:1" x14ac:dyDescent="0.25">
      <c r="A14343" s="42"/>
    </row>
    <row r="14344" spans="1:1" x14ac:dyDescent="0.25">
      <c r="A14344" s="42"/>
    </row>
    <row r="14345" spans="1:1" x14ac:dyDescent="0.25">
      <c r="A14345" s="42"/>
    </row>
    <row r="14346" spans="1:1" x14ac:dyDescent="0.25">
      <c r="A14346" s="42"/>
    </row>
    <row r="14347" spans="1:1" x14ac:dyDescent="0.25">
      <c r="A14347" s="42"/>
    </row>
    <row r="14348" spans="1:1" x14ac:dyDescent="0.25">
      <c r="A14348" s="42"/>
    </row>
    <row r="14349" spans="1:1" x14ac:dyDescent="0.25">
      <c r="A14349" s="42"/>
    </row>
    <row r="14350" spans="1:1" x14ac:dyDescent="0.25">
      <c r="A14350" s="42"/>
    </row>
    <row r="14351" spans="1:1" x14ac:dyDescent="0.25">
      <c r="A14351" s="42"/>
    </row>
    <row r="14352" spans="1:1" x14ac:dyDescent="0.25">
      <c r="A14352" s="42"/>
    </row>
    <row r="14353" spans="1:1" x14ac:dyDescent="0.25">
      <c r="A14353" s="42"/>
    </row>
    <row r="14354" spans="1:1" x14ac:dyDescent="0.25">
      <c r="A14354" s="42"/>
    </row>
    <row r="14355" spans="1:1" x14ac:dyDescent="0.25">
      <c r="A14355" s="42"/>
    </row>
    <row r="14356" spans="1:1" x14ac:dyDescent="0.25">
      <c r="A14356" s="42"/>
    </row>
    <row r="14357" spans="1:1" x14ac:dyDescent="0.25">
      <c r="A14357" s="42"/>
    </row>
    <row r="14358" spans="1:1" x14ac:dyDescent="0.25">
      <c r="A14358" s="42"/>
    </row>
    <row r="14359" spans="1:1" x14ac:dyDescent="0.25">
      <c r="A14359" s="42"/>
    </row>
    <row r="14360" spans="1:1" x14ac:dyDescent="0.25">
      <c r="A14360" s="42"/>
    </row>
    <row r="14361" spans="1:1" x14ac:dyDescent="0.25">
      <c r="A14361" s="42"/>
    </row>
    <row r="14362" spans="1:1" x14ac:dyDescent="0.25">
      <c r="A14362" s="42"/>
    </row>
    <row r="14363" spans="1:1" x14ac:dyDescent="0.25">
      <c r="A14363" s="42"/>
    </row>
    <row r="14364" spans="1:1" x14ac:dyDescent="0.25">
      <c r="A14364" s="42"/>
    </row>
    <row r="14365" spans="1:1" x14ac:dyDescent="0.25">
      <c r="A14365" s="42"/>
    </row>
    <row r="14366" spans="1:1" x14ac:dyDescent="0.25">
      <c r="A14366" s="42"/>
    </row>
    <row r="14367" spans="1:1" x14ac:dyDescent="0.25">
      <c r="A14367" s="42"/>
    </row>
    <row r="14368" spans="1:1" x14ac:dyDescent="0.25">
      <c r="A14368" s="42"/>
    </row>
    <row r="14369" spans="1:1" x14ac:dyDescent="0.25">
      <c r="A14369" s="42"/>
    </row>
    <row r="14370" spans="1:1" x14ac:dyDescent="0.25">
      <c r="A14370" s="42"/>
    </row>
    <row r="14371" spans="1:1" x14ac:dyDescent="0.25">
      <c r="A14371" s="42"/>
    </row>
    <row r="14372" spans="1:1" x14ac:dyDescent="0.25">
      <c r="A14372" s="42"/>
    </row>
    <row r="14373" spans="1:1" x14ac:dyDescent="0.25">
      <c r="A14373" s="42"/>
    </row>
    <row r="14374" spans="1:1" x14ac:dyDescent="0.25">
      <c r="A14374" s="42"/>
    </row>
    <row r="14375" spans="1:1" x14ac:dyDescent="0.25">
      <c r="A14375" s="42"/>
    </row>
    <row r="14376" spans="1:1" x14ac:dyDescent="0.25">
      <c r="A14376" s="42"/>
    </row>
    <row r="14377" spans="1:1" x14ac:dyDescent="0.25">
      <c r="A14377" s="42"/>
    </row>
    <row r="14378" spans="1:1" x14ac:dyDescent="0.25">
      <c r="A14378" s="42"/>
    </row>
    <row r="14379" spans="1:1" x14ac:dyDescent="0.25">
      <c r="A14379" s="42"/>
    </row>
    <row r="14380" spans="1:1" x14ac:dyDescent="0.25">
      <c r="A14380" s="42"/>
    </row>
    <row r="14381" spans="1:1" x14ac:dyDescent="0.25">
      <c r="A14381" s="42"/>
    </row>
    <row r="14382" spans="1:1" x14ac:dyDescent="0.25">
      <c r="A14382" s="42"/>
    </row>
    <row r="14383" spans="1:1" x14ac:dyDescent="0.25">
      <c r="A14383" s="42"/>
    </row>
    <row r="14384" spans="1:1" x14ac:dyDescent="0.25">
      <c r="A14384" s="42"/>
    </row>
    <row r="14385" spans="1:1" x14ac:dyDescent="0.25">
      <c r="A14385" s="42"/>
    </row>
    <row r="14386" spans="1:1" x14ac:dyDescent="0.25">
      <c r="A14386" s="42"/>
    </row>
    <row r="14387" spans="1:1" x14ac:dyDescent="0.25">
      <c r="A14387" s="42"/>
    </row>
    <row r="14388" spans="1:1" x14ac:dyDescent="0.25">
      <c r="A14388" s="42"/>
    </row>
    <row r="14389" spans="1:1" x14ac:dyDescent="0.25">
      <c r="A14389" s="42"/>
    </row>
    <row r="14390" spans="1:1" x14ac:dyDescent="0.25">
      <c r="A14390" s="42"/>
    </row>
    <row r="14391" spans="1:1" x14ac:dyDescent="0.25">
      <c r="A14391" s="42"/>
    </row>
    <row r="14392" spans="1:1" x14ac:dyDescent="0.25">
      <c r="A14392" s="42"/>
    </row>
    <row r="14393" spans="1:1" x14ac:dyDescent="0.25">
      <c r="A14393" s="42"/>
    </row>
    <row r="14394" spans="1:1" x14ac:dyDescent="0.25">
      <c r="A14394" s="42"/>
    </row>
    <row r="14395" spans="1:1" x14ac:dyDescent="0.25">
      <c r="A14395" s="42"/>
    </row>
    <row r="14396" spans="1:1" x14ac:dyDescent="0.25">
      <c r="A14396" s="42"/>
    </row>
    <row r="14397" spans="1:1" x14ac:dyDescent="0.25">
      <c r="A14397" s="42"/>
    </row>
    <row r="14398" spans="1:1" x14ac:dyDescent="0.25">
      <c r="A14398" s="42"/>
    </row>
    <row r="14399" spans="1:1" x14ac:dyDescent="0.25">
      <c r="A14399" s="42"/>
    </row>
    <row r="14400" spans="1:1" x14ac:dyDescent="0.25">
      <c r="A14400" s="42"/>
    </row>
    <row r="14401" spans="1:1" x14ac:dyDescent="0.25">
      <c r="A14401" s="42"/>
    </row>
    <row r="14402" spans="1:1" x14ac:dyDescent="0.25">
      <c r="A14402" s="42"/>
    </row>
    <row r="14403" spans="1:1" x14ac:dyDescent="0.25">
      <c r="A14403" s="42"/>
    </row>
    <row r="14404" spans="1:1" x14ac:dyDescent="0.25">
      <c r="A14404" s="42"/>
    </row>
    <row r="14405" spans="1:1" x14ac:dyDescent="0.25">
      <c r="A14405" s="42"/>
    </row>
    <row r="14406" spans="1:1" x14ac:dyDescent="0.25">
      <c r="A14406" s="42"/>
    </row>
    <row r="14407" spans="1:1" x14ac:dyDescent="0.25">
      <c r="A14407" s="42"/>
    </row>
    <row r="14408" spans="1:1" x14ac:dyDescent="0.25">
      <c r="A14408" s="42"/>
    </row>
    <row r="14409" spans="1:1" x14ac:dyDescent="0.25">
      <c r="A14409" s="42"/>
    </row>
    <row r="14410" spans="1:1" x14ac:dyDescent="0.25">
      <c r="A14410" s="42"/>
    </row>
    <row r="14411" spans="1:1" x14ac:dyDescent="0.25">
      <c r="A14411" s="42"/>
    </row>
    <row r="14412" spans="1:1" x14ac:dyDescent="0.25">
      <c r="A14412" s="42"/>
    </row>
    <row r="14413" spans="1:1" x14ac:dyDescent="0.25">
      <c r="A14413" s="42"/>
    </row>
    <row r="14414" spans="1:1" x14ac:dyDescent="0.25">
      <c r="A14414" s="42"/>
    </row>
    <row r="14415" spans="1:1" x14ac:dyDescent="0.25">
      <c r="A14415" s="42"/>
    </row>
    <row r="14416" spans="1:1" x14ac:dyDescent="0.25">
      <c r="A14416" s="42"/>
    </row>
    <row r="14417" spans="1:1" x14ac:dyDescent="0.25">
      <c r="A14417" s="42"/>
    </row>
    <row r="14418" spans="1:1" x14ac:dyDescent="0.25">
      <c r="A14418" s="42"/>
    </row>
    <row r="14419" spans="1:1" x14ac:dyDescent="0.25">
      <c r="A14419" s="42"/>
    </row>
    <row r="14420" spans="1:1" x14ac:dyDescent="0.25">
      <c r="A14420" s="42"/>
    </row>
    <row r="14421" spans="1:1" x14ac:dyDescent="0.25">
      <c r="A14421" s="42"/>
    </row>
    <row r="14422" spans="1:1" x14ac:dyDescent="0.25">
      <c r="A14422" s="42"/>
    </row>
    <row r="14423" spans="1:1" x14ac:dyDescent="0.25">
      <c r="A14423" s="42"/>
    </row>
    <row r="14424" spans="1:1" x14ac:dyDescent="0.25">
      <c r="A14424" s="42"/>
    </row>
    <row r="14425" spans="1:1" x14ac:dyDescent="0.25">
      <c r="A14425" s="42"/>
    </row>
    <row r="14426" spans="1:1" x14ac:dyDescent="0.25">
      <c r="A14426" s="42"/>
    </row>
    <row r="14427" spans="1:1" x14ac:dyDescent="0.25">
      <c r="A14427" s="42"/>
    </row>
    <row r="14428" spans="1:1" x14ac:dyDescent="0.25">
      <c r="A14428" s="42"/>
    </row>
    <row r="14429" spans="1:1" x14ac:dyDescent="0.25">
      <c r="A14429" s="42"/>
    </row>
    <row r="14430" spans="1:1" x14ac:dyDescent="0.25">
      <c r="A14430" s="42"/>
    </row>
    <row r="14431" spans="1:1" x14ac:dyDescent="0.25">
      <c r="A14431" s="42"/>
    </row>
    <row r="14432" spans="1:1" x14ac:dyDescent="0.25">
      <c r="A14432" s="42"/>
    </row>
    <row r="14433" spans="1:1" x14ac:dyDescent="0.25">
      <c r="A14433" s="42"/>
    </row>
    <row r="14434" spans="1:1" x14ac:dyDescent="0.25">
      <c r="A14434" s="42"/>
    </row>
    <row r="14435" spans="1:1" x14ac:dyDescent="0.25">
      <c r="A14435" s="42"/>
    </row>
    <row r="14436" spans="1:1" x14ac:dyDescent="0.25">
      <c r="A14436" s="42"/>
    </row>
    <row r="14437" spans="1:1" x14ac:dyDescent="0.25">
      <c r="A14437" s="42"/>
    </row>
    <row r="14438" spans="1:1" x14ac:dyDescent="0.25">
      <c r="A14438" s="42"/>
    </row>
    <row r="14439" spans="1:1" x14ac:dyDescent="0.25">
      <c r="A14439" s="42"/>
    </row>
    <row r="14440" spans="1:1" x14ac:dyDescent="0.25">
      <c r="A14440" s="42"/>
    </row>
    <row r="14441" spans="1:1" x14ac:dyDescent="0.25">
      <c r="A14441" s="42"/>
    </row>
    <row r="14442" spans="1:1" x14ac:dyDescent="0.25">
      <c r="A14442" s="42"/>
    </row>
    <row r="14443" spans="1:1" x14ac:dyDescent="0.25">
      <c r="A14443" s="42"/>
    </row>
    <row r="14444" spans="1:1" x14ac:dyDescent="0.25">
      <c r="A14444" s="42"/>
    </row>
    <row r="14445" spans="1:1" x14ac:dyDescent="0.25">
      <c r="A14445" s="42"/>
    </row>
    <row r="14446" spans="1:1" x14ac:dyDescent="0.25">
      <c r="A14446" s="42"/>
    </row>
    <row r="14447" spans="1:1" x14ac:dyDescent="0.25">
      <c r="A14447" s="42"/>
    </row>
    <row r="14448" spans="1:1" x14ac:dyDescent="0.25">
      <c r="A14448" s="42"/>
    </row>
    <row r="14449" spans="1:1" x14ac:dyDescent="0.25">
      <c r="A14449" s="42"/>
    </row>
    <row r="14450" spans="1:1" x14ac:dyDescent="0.25">
      <c r="A14450" s="42"/>
    </row>
    <row r="14451" spans="1:1" x14ac:dyDescent="0.25">
      <c r="A14451" s="42"/>
    </row>
    <row r="14452" spans="1:1" x14ac:dyDescent="0.25">
      <c r="A14452" s="42"/>
    </row>
    <row r="14453" spans="1:1" x14ac:dyDescent="0.25">
      <c r="A14453" s="42"/>
    </row>
    <row r="14454" spans="1:1" x14ac:dyDescent="0.25">
      <c r="A14454" s="42"/>
    </row>
    <row r="14455" spans="1:1" x14ac:dyDescent="0.25">
      <c r="A14455" s="42"/>
    </row>
    <row r="14456" spans="1:1" x14ac:dyDescent="0.25">
      <c r="A14456" s="42"/>
    </row>
    <row r="14457" spans="1:1" x14ac:dyDescent="0.25">
      <c r="A14457" s="42"/>
    </row>
    <row r="14458" spans="1:1" x14ac:dyDescent="0.25">
      <c r="A14458" s="42"/>
    </row>
    <row r="14459" spans="1:1" x14ac:dyDescent="0.25">
      <c r="A14459" s="42"/>
    </row>
    <row r="14460" spans="1:1" x14ac:dyDescent="0.25">
      <c r="A14460" s="42"/>
    </row>
    <row r="14461" spans="1:1" x14ac:dyDescent="0.25">
      <c r="A14461" s="42"/>
    </row>
    <row r="14462" spans="1:1" x14ac:dyDescent="0.25">
      <c r="A14462" s="42"/>
    </row>
    <row r="14463" spans="1:1" x14ac:dyDescent="0.25">
      <c r="A14463" s="42"/>
    </row>
    <row r="14464" spans="1:1" x14ac:dyDescent="0.25">
      <c r="A14464" s="42"/>
    </row>
    <row r="14465" spans="1:1" x14ac:dyDescent="0.25">
      <c r="A14465" s="42"/>
    </row>
    <row r="14466" spans="1:1" x14ac:dyDescent="0.25">
      <c r="A14466" s="42"/>
    </row>
    <row r="14467" spans="1:1" x14ac:dyDescent="0.25">
      <c r="A14467" s="42"/>
    </row>
    <row r="14468" spans="1:1" x14ac:dyDescent="0.25">
      <c r="A14468" s="42"/>
    </row>
    <row r="14469" spans="1:1" x14ac:dyDescent="0.25">
      <c r="A14469" s="42"/>
    </row>
    <row r="14470" spans="1:1" x14ac:dyDescent="0.25">
      <c r="A14470" s="42"/>
    </row>
    <row r="14471" spans="1:1" x14ac:dyDescent="0.25">
      <c r="A14471" s="42"/>
    </row>
    <row r="14472" spans="1:1" x14ac:dyDescent="0.25">
      <c r="A14472" s="42"/>
    </row>
    <row r="14473" spans="1:1" x14ac:dyDescent="0.25">
      <c r="A14473" s="42"/>
    </row>
    <row r="14474" spans="1:1" x14ac:dyDescent="0.25">
      <c r="A14474" s="42"/>
    </row>
    <row r="14475" spans="1:1" x14ac:dyDescent="0.25">
      <c r="A14475" s="42"/>
    </row>
    <row r="14476" spans="1:1" x14ac:dyDescent="0.25">
      <c r="A14476" s="42"/>
    </row>
    <row r="14477" spans="1:1" x14ac:dyDescent="0.25">
      <c r="A14477" s="42"/>
    </row>
    <row r="14478" spans="1:1" x14ac:dyDescent="0.25">
      <c r="A14478" s="42"/>
    </row>
    <row r="14479" spans="1:1" x14ac:dyDescent="0.25">
      <c r="A14479" s="42"/>
    </row>
    <row r="14480" spans="1:1" x14ac:dyDescent="0.25">
      <c r="A14480" s="42"/>
    </row>
    <row r="14481" spans="1:1" x14ac:dyDescent="0.25">
      <c r="A14481" s="42"/>
    </row>
    <row r="14482" spans="1:1" x14ac:dyDescent="0.25">
      <c r="A14482" s="42"/>
    </row>
    <row r="14483" spans="1:1" x14ac:dyDescent="0.25">
      <c r="A14483" s="42"/>
    </row>
    <row r="14484" spans="1:1" x14ac:dyDescent="0.25">
      <c r="A14484" s="42"/>
    </row>
    <row r="14485" spans="1:1" x14ac:dyDescent="0.25">
      <c r="A14485" s="42"/>
    </row>
    <row r="14486" spans="1:1" x14ac:dyDescent="0.25">
      <c r="A14486" s="42"/>
    </row>
    <row r="14487" spans="1:1" x14ac:dyDescent="0.25">
      <c r="A14487" s="42"/>
    </row>
    <row r="14488" spans="1:1" x14ac:dyDescent="0.25">
      <c r="A14488" s="42"/>
    </row>
    <row r="14489" spans="1:1" x14ac:dyDescent="0.25">
      <c r="A14489" s="42"/>
    </row>
    <row r="14490" spans="1:1" x14ac:dyDescent="0.25">
      <c r="A14490" s="42"/>
    </row>
    <row r="14491" spans="1:1" x14ac:dyDescent="0.25">
      <c r="A14491" s="42"/>
    </row>
    <row r="14492" spans="1:1" x14ac:dyDescent="0.25">
      <c r="A14492" s="42"/>
    </row>
    <row r="14493" spans="1:1" x14ac:dyDescent="0.25">
      <c r="A14493" s="42"/>
    </row>
    <row r="14494" spans="1:1" x14ac:dyDescent="0.25">
      <c r="A14494" s="42"/>
    </row>
    <row r="14495" spans="1:1" x14ac:dyDescent="0.25">
      <c r="A14495" s="42"/>
    </row>
    <row r="14496" spans="1:1" x14ac:dyDescent="0.25">
      <c r="A14496" s="42"/>
    </row>
    <row r="14497" spans="1:1" x14ac:dyDescent="0.25">
      <c r="A14497" s="42"/>
    </row>
    <row r="14498" spans="1:1" x14ac:dyDescent="0.25">
      <c r="A14498" s="42"/>
    </row>
    <row r="14499" spans="1:1" x14ac:dyDescent="0.25">
      <c r="A14499" s="42"/>
    </row>
    <row r="14500" spans="1:1" x14ac:dyDescent="0.25">
      <c r="A14500" s="42"/>
    </row>
    <row r="14501" spans="1:1" x14ac:dyDescent="0.25">
      <c r="A14501" s="42"/>
    </row>
    <row r="14502" spans="1:1" x14ac:dyDescent="0.25">
      <c r="A14502" s="42"/>
    </row>
    <row r="14503" spans="1:1" x14ac:dyDescent="0.25">
      <c r="A14503" s="42"/>
    </row>
    <row r="14504" spans="1:1" x14ac:dyDescent="0.25">
      <c r="A14504" s="42"/>
    </row>
    <row r="14505" spans="1:1" x14ac:dyDescent="0.25">
      <c r="A14505" s="42"/>
    </row>
    <row r="14506" spans="1:1" x14ac:dyDescent="0.25">
      <c r="A14506" s="42"/>
    </row>
    <row r="14507" spans="1:1" x14ac:dyDescent="0.25">
      <c r="A14507" s="42"/>
    </row>
    <row r="14508" spans="1:1" x14ac:dyDescent="0.25">
      <c r="A14508" s="42"/>
    </row>
    <row r="14509" spans="1:1" x14ac:dyDescent="0.25">
      <c r="A14509" s="42"/>
    </row>
    <row r="14510" spans="1:1" x14ac:dyDescent="0.25">
      <c r="A14510" s="42"/>
    </row>
    <row r="14511" spans="1:1" x14ac:dyDescent="0.25">
      <c r="A14511" s="42"/>
    </row>
    <row r="14512" spans="1:1" x14ac:dyDescent="0.25">
      <c r="A14512" s="42"/>
    </row>
    <row r="14513" spans="1:1" x14ac:dyDescent="0.25">
      <c r="A14513" s="42"/>
    </row>
    <row r="14514" spans="1:1" x14ac:dyDescent="0.25">
      <c r="A14514" s="42"/>
    </row>
    <row r="14515" spans="1:1" x14ac:dyDescent="0.25">
      <c r="A14515" s="42"/>
    </row>
    <row r="14516" spans="1:1" x14ac:dyDescent="0.25">
      <c r="A14516" s="42"/>
    </row>
    <row r="14517" spans="1:1" x14ac:dyDescent="0.25">
      <c r="A14517" s="42"/>
    </row>
    <row r="14518" spans="1:1" x14ac:dyDescent="0.25">
      <c r="A14518" s="42"/>
    </row>
    <row r="14519" spans="1:1" x14ac:dyDescent="0.25">
      <c r="A14519" s="42"/>
    </row>
    <row r="14520" spans="1:1" x14ac:dyDescent="0.25">
      <c r="A14520" s="42"/>
    </row>
    <row r="14521" spans="1:1" x14ac:dyDescent="0.25">
      <c r="A14521" s="42"/>
    </row>
    <row r="14522" spans="1:1" x14ac:dyDescent="0.25">
      <c r="A14522" s="42"/>
    </row>
    <row r="14523" spans="1:1" x14ac:dyDescent="0.25">
      <c r="A14523" s="42"/>
    </row>
    <row r="14524" spans="1:1" x14ac:dyDescent="0.25">
      <c r="A14524" s="42"/>
    </row>
    <row r="14525" spans="1:1" x14ac:dyDescent="0.25">
      <c r="A14525" s="42"/>
    </row>
    <row r="14526" spans="1:1" x14ac:dyDescent="0.25">
      <c r="A14526" s="42"/>
    </row>
    <row r="14527" spans="1:1" x14ac:dyDescent="0.25">
      <c r="A14527" s="42"/>
    </row>
    <row r="14528" spans="1:1" x14ac:dyDescent="0.25">
      <c r="A14528" s="42"/>
    </row>
    <row r="14529" spans="1:1" x14ac:dyDescent="0.25">
      <c r="A14529" s="42"/>
    </row>
    <row r="14530" spans="1:1" x14ac:dyDescent="0.25">
      <c r="A14530" s="42"/>
    </row>
    <row r="14531" spans="1:1" x14ac:dyDescent="0.25">
      <c r="A14531" s="42"/>
    </row>
    <row r="14532" spans="1:1" x14ac:dyDescent="0.25">
      <c r="A14532" s="42"/>
    </row>
    <row r="14533" spans="1:1" x14ac:dyDescent="0.25">
      <c r="A14533" s="42"/>
    </row>
    <row r="14534" spans="1:1" x14ac:dyDescent="0.25">
      <c r="A14534" s="42"/>
    </row>
    <row r="14535" spans="1:1" x14ac:dyDescent="0.25">
      <c r="A14535" s="42"/>
    </row>
    <row r="14536" spans="1:1" x14ac:dyDescent="0.25">
      <c r="A14536" s="42"/>
    </row>
    <row r="14537" spans="1:1" x14ac:dyDescent="0.25">
      <c r="A14537" s="42"/>
    </row>
    <row r="14538" spans="1:1" x14ac:dyDescent="0.25">
      <c r="A14538" s="42"/>
    </row>
    <row r="14539" spans="1:1" x14ac:dyDescent="0.25">
      <c r="A14539" s="42"/>
    </row>
    <row r="14540" spans="1:1" x14ac:dyDescent="0.25">
      <c r="A14540" s="42"/>
    </row>
    <row r="14541" spans="1:1" x14ac:dyDescent="0.25">
      <c r="A14541" s="42"/>
    </row>
    <row r="14542" spans="1:1" x14ac:dyDescent="0.25">
      <c r="A14542" s="42"/>
    </row>
    <row r="14543" spans="1:1" x14ac:dyDescent="0.25">
      <c r="A14543" s="42"/>
    </row>
    <row r="14544" spans="1:1" x14ac:dyDescent="0.25">
      <c r="A14544" s="42"/>
    </row>
    <row r="14545" spans="1:1" x14ac:dyDescent="0.25">
      <c r="A14545" s="42"/>
    </row>
    <row r="14546" spans="1:1" x14ac:dyDescent="0.25">
      <c r="A14546" s="42"/>
    </row>
    <row r="14547" spans="1:1" x14ac:dyDescent="0.25">
      <c r="A14547" s="42"/>
    </row>
    <row r="14548" spans="1:1" x14ac:dyDescent="0.25">
      <c r="A14548" s="42"/>
    </row>
    <row r="14549" spans="1:1" x14ac:dyDescent="0.25">
      <c r="A14549" s="42"/>
    </row>
    <row r="14550" spans="1:1" x14ac:dyDescent="0.25">
      <c r="A14550" s="42"/>
    </row>
    <row r="14551" spans="1:1" x14ac:dyDescent="0.25">
      <c r="A14551" s="42"/>
    </row>
    <row r="14552" spans="1:1" x14ac:dyDescent="0.25">
      <c r="A14552" s="42"/>
    </row>
    <row r="14553" spans="1:1" x14ac:dyDescent="0.25">
      <c r="A14553" s="42"/>
    </row>
    <row r="14554" spans="1:1" x14ac:dyDescent="0.25">
      <c r="A14554" s="42"/>
    </row>
    <row r="14555" spans="1:1" x14ac:dyDescent="0.25">
      <c r="A14555" s="42"/>
    </row>
    <row r="14556" spans="1:1" x14ac:dyDescent="0.25">
      <c r="A14556" s="42"/>
    </row>
    <row r="14557" spans="1:1" x14ac:dyDescent="0.25">
      <c r="A14557" s="42"/>
    </row>
    <row r="14558" spans="1:1" x14ac:dyDescent="0.25">
      <c r="A14558" s="42"/>
    </row>
    <row r="14559" spans="1:1" x14ac:dyDescent="0.25">
      <c r="A14559" s="42"/>
    </row>
    <row r="14560" spans="1:1" x14ac:dyDescent="0.25">
      <c r="A14560" s="42"/>
    </row>
    <row r="14561" spans="1:1" x14ac:dyDescent="0.25">
      <c r="A14561" s="42"/>
    </row>
    <row r="14562" spans="1:1" x14ac:dyDescent="0.25">
      <c r="A14562" s="42"/>
    </row>
    <row r="14563" spans="1:1" x14ac:dyDescent="0.25">
      <c r="A14563" s="42"/>
    </row>
    <row r="14564" spans="1:1" x14ac:dyDescent="0.25">
      <c r="A14564" s="42"/>
    </row>
    <row r="14565" spans="1:1" x14ac:dyDescent="0.25">
      <c r="A14565" s="42"/>
    </row>
    <row r="14566" spans="1:1" x14ac:dyDescent="0.25">
      <c r="A14566" s="42"/>
    </row>
    <row r="14567" spans="1:1" x14ac:dyDescent="0.25">
      <c r="A14567" s="42"/>
    </row>
    <row r="14568" spans="1:1" x14ac:dyDescent="0.25">
      <c r="A14568" s="42"/>
    </row>
    <row r="14569" spans="1:1" x14ac:dyDescent="0.25">
      <c r="A14569" s="42"/>
    </row>
    <row r="14570" spans="1:1" x14ac:dyDescent="0.25">
      <c r="A14570" s="42"/>
    </row>
    <row r="14571" spans="1:1" x14ac:dyDescent="0.25">
      <c r="A14571" s="42"/>
    </row>
    <row r="14572" spans="1:1" x14ac:dyDescent="0.25">
      <c r="A14572" s="42"/>
    </row>
    <row r="14573" spans="1:1" x14ac:dyDescent="0.25">
      <c r="A14573" s="42"/>
    </row>
    <row r="14574" spans="1:1" x14ac:dyDescent="0.25">
      <c r="A14574" s="42"/>
    </row>
    <row r="14575" spans="1:1" x14ac:dyDescent="0.25">
      <c r="A14575" s="42"/>
    </row>
    <row r="14576" spans="1:1" x14ac:dyDescent="0.25">
      <c r="A14576" s="42"/>
    </row>
    <row r="14577" spans="1:1" x14ac:dyDescent="0.25">
      <c r="A14577" s="42"/>
    </row>
    <row r="14578" spans="1:1" x14ac:dyDescent="0.25">
      <c r="A14578" s="42"/>
    </row>
    <row r="14579" spans="1:1" x14ac:dyDescent="0.25">
      <c r="A14579" s="42"/>
    </row>
    <row r="14580" spans="1:1" x14ac:dyDescent="0.25">
      <c r="A14580" s="42"/>
    </row>
    <row r="14581" spans="1:1" x14ac:dyDescent="0.25">
      <c r="A14581" s="42"/>
    </row>
    <row r="14582" spans="1:1" x14ac:dyDescent="0.25">
      <c r="A14582" s="42"/>
    </row>
    <row r="14583" spans="1:1" x14ac:dyDescent="0.25">
      <c r="A14583" s="42"/>
    </row>
    <row r="14584" spans="1:1" x14ac:dyDescent="0.25">
      <c r="A14584" s="42"/>
    </row>
    <row r="14585" spans="1:1" x14ac:dyDescent="0.25">
      <c r="A14585" s="42"/>
    </row>
    <row r="14586" spans="1:1" x14ac:dyDescent="0.25">
      <c r="A14586" s="42"/>
    </row>
    <row r="14587" spans="1:1" x14ac:dyDescent="0.25">
      <c r="A14587" s="42"/>
    </row>
    <row r="14588" spans="1:1" x14ac:dyDescent="0.25">
      <c r="A14588" s="42"/>
    </row>
    <row r="14589" spans="1:1" x14ac:dyDescent="0.25">
      <c r="A14589" s="42"/>
    </row>
    <row r="14590" spans="1:1" x14ac:dyDescent="0.25">
      <c r="A14590" s="42"/>
    </row>
    <row r="14591" spans="1:1" x14ac:dyDescent="0.25">
      <c r="A14591" s="42"/>
    </row>
    <row r="14592" spans="1:1" x14ac:dyDescent="0.25">
      <c r="A14592" s="42"/>
    </row>
    <row r="14593" spans="1:1" x14ac:dyDescent="0.25">
      <c r="A14593" s="42"/>
    </row>
    <row r="14594" spans="1:1" x14ac:dyDescent="0.25">
      <c r="A14594" s="42"/>
    </row>
    <row r="14595" spans="1:1" x14ac:dyDescent="0.25">
      <c r="A14595" s="42"/>
    </row>
    <row r="14596" spans="1:1" x14ac:dyDescent="0.25">
      <c r="A14596" s="42"/>
    </row>
    <row r="14597" spans="1:1" x14ac:dyDescent="0.25">
      <c r="A14597" s="42"/>
    </row>
    <row r="14598" spans="1:1" x14ac:dyDescent="0.25">
      <c r="A14598" s="42"/>
    </row>
    <row r="14599" spans="1:1" x14ac:dyDescent="0.25">
      <c r="A14599" s="42"/>
    </row>
    <row r="14600" spans="1:1" x14ac:dyDescent="0.25">
      <c r="A14600" s="42"/>
    </row>
    <row r="14601" spans="1:1" x14ac:dyDescent="0.25">
      <c r="A14601" s="42"/>
    </row>
    <row r="14602" spans="1:1" x14ac:dyDescent="0.25">
      <c r="A14602" s="42"/>
    </row>
    <row r="14603" spans="1:1" x14ac:dyDescent="0.25">
      <c r="A14603" s="42"/>
    </row>
    <row r="14604" spans="1:1" x14ac:dyDescent="0.25">
      <c r="A14604" s="42"/>
    </row>
    <row r="14605" spans="1:1" x14ac:dyDescent="0.25">
      <c r="A14605" s="42"/>
    </row>
    <row r="14606" spans="1:1" x14ac:dyDescent="0.25">
      <c r="A14606" s="42"/>
    </row>
    <row r="14607" spans="1:1" x14ac:dyDescent="0.25">
      <c r="A14607" s="42"/>
    </row>
    <row r="14608" spans="1:1" x14ac:dyDescent="0.25">
      <c r="A14608" s="42"/>
    </row>
    <row r="14609" spans="1:1" x14ac:dyDescent="0.25">
      <c r="A14609" s="42"/>
    </row>
    <row r="14610" spans="1:1" x14ac:dyDescent="0.25">
      <c r="A14610" s="42"/>
    </row>
    <row r="14611" spans="1:1" x14ac:dyDescent="0.25">
      <c r="A14611" s="42"/>
    </row>
    <row r="14612" spans="1:1" x14ac:dyDescent="0.25">
      <c r="A14612" s="42"/>
    </row>
    <row r="14613" spans="1:1" x14ac:dyDescent="0.25">
      <c r="A14613" s="42"/>
    </row>
    <row r="14614" spans="1:1" x14ac:dyDescent="0.25">
      <c r="A14614" s="42"/>
    </row>
    <row r="14615" spans="1:1" x14ac:dyDescent="0.25">
      <c r="A14615" s="42"/>
    </row>
    <row r="14616" spans="1:1" x14ac:dyDescent="0.25">
      <c r="A14616" s="42"/>
    </row>
    <row r="14617" spans="1:1" x14ac:dyDescent="0.25">
      <c r="A14617" s="42"/>
    </row>
    <row r="14618" spans="1:1" x14ac:dyDescent="0.25">
      <c r="A14618" s="42"/>
    </row>
    <row r="14619" spans="1:1" x14ac:dyDescent="0.25">
      <c r="A14619" s="42"/>
    </row>
    <row r="14620" spans="1:1" x14ac:dyDescent="0.25">
      <c r="A14620" s="42"/>
    </row>
    <row r="14621" spans="1:1" x14ac:dyDescent="0.25">
      <c r="A14621" s="42"/>
    </row>
    <row r="14622" spans="1:1" x14ac:dyDescent="0.25">
      <c r="A14622" s="42"/>
    </row>
    <row r="14623" spans="1:1" x14ac:dyDescent="0.25">
      <c r="A14623" s="42"/>
    </row>
    <row r="14624" spans="1:1" x14ac:dyDescent="0.25">
      <c r="A14624" s="42"/>
    </row>
    <row r="14625" spans="1:1" x14ac:dyDescent="0.25">
      <c r="A14625" s="42"/>
    </row>
    <row r="14626" spans="1:1" x14ac:dyDescent="0.25">
      <c r="A14626" s="42"/>
    </row>
    <row r="14627" spans="1:1" x14ac:dyDescent="0.25">
      <c r="A14627" s="42"/>
    </row>
    <row r="14628" spans="1:1" x14ac:dyDescent="0.25">
      <c r="A14628" s="42"/>
    </row>
    <row r="14629" spans="1:1" x14ac:dyDescent="0.25">
      <c r="A14629" s="42"/>
    </row>
    <row r="14630" spans="1:1" x14ac:dyDescent="0.25">
      <c r="A14630" s="42"/>
    </row>
    <row r="14631" spans="1:1" x14ac:dyDescent="0.25">
      <c r="A14631" s="42"/>
    </row>
    <row r="14632" spans="1:1" x14ac:dyDescent="0.25">
      <c r="A14632" s="42"/>
    </row>
    <row r="14633" spans="1:1" x14ac:dyDescent="0.25">
      <c r="A14633" s="42"/>
    </row>
    <row r="14634" spans="1:1" x14ac:dyDescent="0.25">
      <c r="A14634" s="42"/>
    </row>
    <row r="14635" spans="1:1" x14ac:dyDescent="0.25">
      <c r="A14635" s="42"/>
    </row>
    <row r="14636" spans="1:1" x14ac:dyDescent="0.25">
      <c r="A14636" s="42"/>
    </row>
    <row r="14637" spans="1:1" x14ac:dyDescent="0.25">
      <c r="A14637" s="42"/>
    </row>
    <row r="14638" spans="1:1" x14ac:dyDescent="0.25">
      <c r="A14638" s="42"/>
    </row>
    <row r="14639" spans="1:1" x14ac:dyDescent="0.25">
      <c r="A14639" s="42"/>
    </row>
    <row r="14640" spans="1:1" x14ac:dyDescent="0.25">
      <c r="A14640" s="42"/>
    </row>
    <row r="14641" spans="1:1" x14ac:dyDescent="0.25">
      <c r="A14641" s="42"/>
    </row>
    <row r="14642" spans="1:1" x14ac:dyDescent="0.25">
      <c r="A14642" s="42"/>
    </row>
    <row r="14643" spans="1:1" x14ac:dyDescent="0.25">
      <c r="A14643" s="42"/>
    </row>
    <row r="14644" spans="1:1" x14ac:dyDescent="0.25">
      <c r="A14644" s="42"/>
    </row>
    <row r="14645" spans="1:1" x14ac:dyDescent="0.25">
      <c r="A14645" s="42"/>
    </row>
    <row r="14646" spans="1:1" x14ac:dyDescent="0.25">
      <c r="A14646" s="42"/>
    </row>
    <row r="14647" spans="1:1" x14ac:dyDescent="0.25">
      <c r="A14647" s="42"/>
    </row>
    <row r="14648" spans="1:1" x14ac:dyDescent="0.25">
      <c r="A14648" s="42"/>
    </row>
    <row r="14649" spans="1:1" x14ac:dyDescent="0.25">
      <c r="A14649" s="42"/>
    </row>
    <row r="14650" spans="1:1" x14ac:dyDescent="0.25">
      <c r="A14650" s="42"/>
    </row>
    <row r="14651" spans="1:1" x14ac:dyDescent="0.25">
      <c r="A14651" s="42"/>
    </row>
    <row r="14652" spans="1:1" x14ac:dyDescent="0.25">
      <c r="A14652" s="42"/>
    </row>
    <row r="14653" spans="1:1" x14ac:dyDescent="0.25">
      <c r="A14653" s="42"/>
    </row>
    <row r="14654" spans="1:1" x14ac:dyDescent="0.25">
      <c r="A14654" s="42"/>
    </row>
    <row r="14655" spans="1:1" x14ac:dyDescent="0.25">
      <c r="A14655" s="42"/>
    </row>
    <row r="14656" spans="1:1" x14ac:dyDescent="0.25">
      <c r="A14656" s="42"/>
    </row>
    <row r="14657" spans="1:1" x14ac:dyDescent="0.25">
      <c r="A14657" s="42"/>
    </row>
    <row r="14658" spans="1:1" x14ac:dyDescent="0.25">
      <c r="A14658" s="42"/>
    </row>
    <row r="14659" spans="1:1" x14ac:dyDescent="0.25">
      <c r="A14659" s="42"/>
    </row>
    <row r="14660" spans="1:1" x14ac:dyDescent="0.25">
      <c r="A14660" s="42"/>
    </row>
    <row r="14661" spans="1:1" x14ac:dyDescent="0.25">
      <c r="A14661" s="42"/>
    </row>
    <row r="14662" spans="1:1" x14ac:dyDescent="0.25">
      <c r="A14662" s="42"/>
    </row>
    <row r="14663" spans="1:1" x14ac:dyDescent="0.25">
      <c r="A14663" s="42"/>
    </row>
    <row r="14664" spans="1:1" x14ac:dyDescent="0.25">
      <c r="A14664" s="42"/>
    </row>
    <row r="14665" spans="1:1" x14ac:dyDescent="0.25">
      <c r="A14665" s="42"/>
    </row>
    <row r="14666" spans="1:1" x14ac:dyDescent="0.25">
      <c r="A14666" s="42"/>
    </row>
    <row r="14667" spans="1:1" x14ac:dyDescent="0.25">
      <c r="A14667" s="42"/>
    </row>
    <row r="14668" spans="1:1" x14ac:dyDescent="0.25">
      <c r="A14668" s="42"/>
    </row>
    <row r="14669" spans="1:1" x14ac:dyDescent="0.25">
      <c r="A14669" s="42"/>
    </row>
    <row r="14670" spans="1:1" x14ac:dyDescent="0.25">
      <c r="A14670" s="42"/>
    </row>
    <row r="14671" spans="1:1" x14ac:dyDescent="0.25">
      <c r="A14671" s="42"/>
    </row>
    <row r="14672" spans="1:1" x14ac:dyDescent="0.25">
      <c r="A14672" s="42"/>
    </row>
    <row r="14673" spans="1:1" x14ac:dyDescent="0.25">
      <c r="A14673" s="42"/>
    </row>
    <row r="14674" spans="1:1" x14ac:dyDescent="0.25">
      <c r="A14674" s="42"/>
    </row>
    <row r="14675" spans="1:1" x14ac:dyDescent="0.25">
      <c r="A14675" s="42"/>
    </row>
    <row r="14676" spans="1:1" x14ac:dyDescent="0.25">
      <c r="A14676" s="42"/>
    </row>
    <row r="14677" spans="1:1" x14ac:dyDescent="0.25">
      <c r="A14677" s="42"/>
    </row>
    <row r="14678" spans="1:1" x14ac:dyDescent="0.25">
      <c r="A14678" s="42"/>
    </row>
    <row r="14679" spans="1:1" x14ac:dyDescent="0.25">
      <c r="A14679" s="42"/>
    </row>
    <row r="14680" spans="1:1" x14ac:dyDescent="0.25">
      <c r="A14680" s="42"/>
    </row>
    <row r="14681" spans="1:1" x14ac:dyDescent="0.25">
      <c r="A14681" s="42"/>
    </row>
    <row r="14682" spans="1:1" x14ac:dyDescent="0.25">
      <c r="A14682" s="42"/>
    </row>
    <row r="14683" spans="1:1" x14ac:dyDescent="0.25">
      <c r="A14683" s="42"/>
    </row>
    <row r="14684" spans="1:1" x14ac:dyDescent="0.25">
      <c r="A14684" s="42"/>
    </row>
    <row r="14685" spans="1:1" x14ac:dyDescent="0.25">
      <c r="A14685" s="42"/>
    </row>
    <row r="14686" spans="1:1" x14ac:dyDescent="0.25">
      <c r="A14686" s="42"/>
    </row>
    <row r="14687" spans="1:1" x14ac:dyDescent="0.25">
      <c r="A14687" s="42"/>
    </row>
    <row r="14688" spans="1:1" x14ac:dyDescent="0.25">
      <c r="A14688" s="42"/>
    </row>
    <row r="14689" spans="1:1" x14ac:dyDescent="0.25">
      <c r="A14689" s="42"/>
    </row>
    <row r="14690" spans="1:1" x14ac:dyDescent="0.25">
      <c r="A14690" s="42"/>
    </row>
    <row r="14691" spans="1:1" x14ac:dyDescent="0.25">
      <c r="A14691" s="42"/>
    </row>
    <row r="14692" spans="1:1" x14ac:dyDescent="0.25">
      <c r="A14692" s="42"/>
    </row>
    <row r="14693" spans="1:1" x14ac:dyDescent="0.25">
      <c r="A14693" s="42"/>
    </row>
    <row r="14694" spans="1:1" x14ac:dyDescent="0.25">
      <c r="A14694" s="42"/>
    </row>
    <row r="14695" spans="1:1" x14ac:dyDescent="0.25">
      <c r="A14695" s="42"/>
    </row>
    <row r="14696" spans="1:1" x14ac:dyDescent="0.25">
      <c r="A14696" s="42"/>
    </row>
    <row r="14697" spans="1:1" x14ac:dyDescent="0.25">
      <c r="A14697" s="42"/>
    </row>
    <row r="14698" spans="1:1" x14ac:dyDescent="0.25">
      <c r="A14698" s="42"/>
    </row>
    <row r="14699" spans="1:1" x14ac:dyDescent="0.25">
      <c r="A14699" s="42"/>
    </row>
    <row r="14700" spans="1:1" x14ac:dyDescent="0.25">
      <c r="A14700" s="42"/>
    </row>
    <row r="14701" spans="1:1" x14ac:dyDescent="0.25">
      <c r="A14701" s="42"/>
    </row>
    <row r="14702" spans="1:1" x14ac:dyDescent="0.25">
      <c r="A14702" s="42"/>
    </row>
    <row r="14703" spans="1:1" x14ac:dyDescent="0.25">
      <c r="A14703" s="42"/>
    </row>
    <row r="14704" spans="1:1" x14ac:dyDescent="0.25">
      <c r="A14704" s="42"/>
    </row>
    <row r="14705" spans="1:1" x14ac:dyDescent="0.25">
      <c r="A14705" s="42"/>
    </row>
    <row r="14706" spans="1:1" x14ac:dyDescent="0.25">
      <c r="A14706" s="42"/>
    </row>
    <row r="14707" spans="1:1" x14ac:dyDescent="0.25">
      <c r="A14707" s="42"/>
    </row>
    <row r="14708" spans="1:1" x14ac:dyDescent="0.25">
      <c r="A14708" s="42"/>
    </row>
    <row r="14709" spans="1:1" x14ac:dyDescent="0.25">
      <c r="A14709" s="42"/>
    </row>
    <row r="14710" spans="1:1" x14ac:dyDescent="0.25">
      <c r="A14710" s="42"/>
    </row>
    <row r="14711" spans="1:1" x14ac:dyDescent="0.25">
      <c r="A14711" s="42"/>
    </row>
    <row r="14712" spans="1:1" x14ac:dyDescent="0.25">
      <c r="A14712" s="42"/>
    </row>
    <row r="14713" spans="1:1" x14ac:dyDescent="0.25">
      <c r="A14713" s="42"/>
    </row>
    <row r="14714" spans="1:1" x14ac:dyDescent="0.25">
      <c r="A14714" s="42"/>
    </row>
    <row r="14715" spans="1:1" x14ac:dyDescent="0.25">
      <c r="A14715" s="42"/>
    </row>
    <row r="14716" spans="1:1" x14ac:dyDescent="0.25">
      <c r="A14716" s="42"/>
    </row>
    <row r="14717" spans="1:1" x14ac:dyDescent="0.25">
      <c r="A14717" s="42"/>
    </row>
    <row r="14718" spans="1:1" x14ac:dyDescent="0.25">
      <c r="A14718" s="42"/>
    </row>
    <row r="14719" spans="1:1" x14ac:dyDescent="0.25">
      <c r="A14719" s="42"/>
    </row>
    <row r="14720" spans="1:1" x14ac:dyDescent="0.25">
      <c r="A14720" s="42"/>
    </row>
    <row r="14721" spans="1:1" x14ac:dyDescent="0.25">
      <c r="A14721" s="42"/>
    </row>
    <row r="14722" spans="1:1" x14ac:dyDescent="0.25">
      <c r="A14722" s="42"/>
    </row>
    <row r="14723" spans="1:1" x14ac:dyDescent="0.25">
      <c r="A14723" s="42"/>
    </row>
    <row r="14724" spans="1:1" x14ac:dyDescent="0.25">
      <c r="A14724" s="42"/>
    </row>
    <row r="14725" spans="1:1" x14ac:dyDescent="0.25">
      <c r="A14725" s="42"/>
    </row>
    <row r="14726" spans="1:1" x14ac:dyDescent="0.25">
      <c r="A14726" s="42"/>
    </row>
    <row r="14727" spans="1:1" x14ac:dyDescent="0.25">
      <c r="A14727" s="42"/>
    </row>
    <row r="14728" spans="1:1" x14ac:dyDescent="0.25">
      <c r="A14728" s="42"/>
    </row>
    <row r="14729" spans="1:1" x14ac:dyDescent="0.25">
      <c r="A14729" s="42"/>
    </row>
    <row r="14730" spans="1:1" x14ac:dyDescent="0.25">
      <c r="A14730" s="42"/>
    </row>
    <row r="14731" spans="1:1" x14ac:dyDescent="0.25">
      <c r="A14731" s="42"/>
    </row>
    <row r="14732" spans="1:1" x14ac:dyDescent="0.25">
      <c r="A14732" s="42"/>
    </row>
    <row r="14733" spans="1:1" x14ac:dyDescent="0.25">
      <c r="A14733" s="42"/>
    </row>
    <row r="14734" spans="1:1" x14ac:dyDescent="0.25">
      <c r="A14734" s="42"/>
    </row>
    <row r="14735" spans="1:1" x14ac:dyDescent="0.25">
      <c r="A14735" s="42"/>
    </row>
    <row r="14736" spans="1:1" x14ac:dyDescent="0.25">
      <c r="A14736" s="42"/>
    </row>
    <row r="14737" spans="1:1" x14ac:dyDescent="0.25">
      <c r="A14737" s="42"/>
    </row>
    <row r="14738" spans="1:1" x14ac:dyDescent="0.25">
      <c r="A14738" s="42"/>
    </row>
    <row r="14739" spans="1:1" x14ac:dyDescent="0.25">
      <c r="A14739" s="42"/>
    </row>
    <row r="14740" spans="1:1" x14ac:dyDescent="0.25">
      <c r="A14740" s="42"/>
    </row>
    <row r="14741" spans="1:1" x14ac:dyDescent="0.25">
      <c r="A14741" s="42"/>
    </row>
    <row r="14742" spans="1:1" x14ac:dyDescent="0.25">
      <c r="A14742" s="42"/>
    </row>
    <row r="14743" spans="1:1" x14ac:dyDescent="0.25">
      <c r="A14743" s="42"/>
    </row>
    <row r="14744" spans="1:1" x14ac:dyDescent="0.25">
      <c r="A14744" s="42"/>
    </row>
    <row r="14745" spans="1:1" x14ac:dyDescent="0.25">
      <c r="A14745" s="42"/>
    </row>
    <row r="14746" spans="1:1" x14ac:dyDescent="0.25">
      <c r="A14746" s="42"/>
    </row>
    <row r="14747" spans="1:1" x14ac:dyDescent="0.25">
      <c r="A14747" s="42"/>
    </row>
    <row r="14748" spans="1:1" x14ac:dyDescent="0.25">
      <c r="A14748" s="42"/>
    </row>
    <row r="14749" spans="1:1" x14ac:dyDescent="0.25">
      <c r="A14749" s="42"/>
    </row>
    <row r="14750" spans="1:1" x14ac:dyDescent="0.25">
      <c r="A14750" s="42"/>
    </row>
    <row r="14751" spans="1:1" x14ac:dyDescent="0.25">
      <c r="A14751" s="42"/>
    </row>
    <row r="14752" spans="1:1" x14ac:dyDescent="0.25">
      <c r="A14752" s="42"/>
    </row>
    <row r="14753" spans="1:1" x14ac:dyDescent="0.25">
      <c r="A14753" s="42"/>
    </row>
    <row r="14754" spans="1:1" x14ac:dyDescent="0.25">
      <c r="A14754" s="42"/>
    </row>
    <row r="14755" spans="1:1" x14ac:dyDescent="0.25">
      <c r="A14755" s="42"/>
    </row>
    <row r="14756" spans="1:1" x14ac:dyDescent="0.25">
      <c r="A14756" s="42"/>
    </row>
    <row r="14757" spans="1:1" x14ac:dyDescent="0.25">
      <c r="A14757" s="42"/>
    </row>
    <row r="14758" spans="1:1" x14ac:dyDescent="0.25">
      <c r="A14758" s="42"/>
    </row>
    <row r="14759" spans="1:1" x14ac:dyDescent="0.25">
      <c r="A14759" s="42"/>
    </row>
    <row r="14760" spans="1:1" x14ac:dyDescent="0.25">
      <c r="A14760" s="42"/>
    </row>
    <row r="14761" spans="1:1" x14ac:dyDescent="0.25">
      <c r="A14761" s="42"/>
    </row>
    <row r="14762" spans="1:1" x14ac:dyDescent="0.25">
      <c r="A14762" s="42"/>
    </row>
    <row r="14763" spans="1:1" x14ac:dyDescent="0.25">
      <c r="A14763" s="42"/>
    </row>
    <row r="14764" spans="1:1" x14ac:dyDescent="0.25">
      <c r="A14764" s="42"/>
    </row>
    <row r="14765" spans="1:1" x14ac:dyDescent="0.25">
      <c r="A14765" s="42"/>
    </row>
    <row r="14766" spans="1:1" x14ac:dyDescent="0.25">
      <c r="A14766" s="42"/>
    </row>
    <row r="14767" spans="1:1" x14ac:dyDescent="0.25">
      <c r="A14767" s="42"/>
    </row>
    <row r="14768" spans="1:1" x14ac:dyDescent="0.25">
      <c r="A14768" s="42"/>
    </row>
    <row r="14769" spans="1:1" x14ac:dyDescent="0.25">
      <c r="A14769" s="42"/>
    </row>
    <row r="14770" spans="1:1" x14ac:dyDescent="0.25">
      <c r="A14770" s="42"/>
    </row>
    <row r="14771" spans="1:1" x14ac:dyDescent="0.25">
      <c r="A14771" s="42"/>
    </row>
    <row r="14772" spans="1:1" x14ac:dyDescent="0.25">
      <c r="A14772" s="42"/>
    </row>
    <row r="14773" spans="1:1" x14ac:dyDescent="0.25">
      <c r="A14773" s="42"/>
    </row>
    <row r="14774" spans="1:1" x14ac:dyDescent="0.25">
      <c r="A14774" s="42"/>
    </row>
    <row r="14775" spans="1:1" x14ac:dyDescent="0.25">
      <c r="A14775" s="42"/>
    </row>
    <row r="14776" spans="1:1" x14ac:dyDescent="0.25">
      <c r="A14776" s="42"/>
    </row>
    <row r="14777" spans="1:1" x14ac:dyDescent="0.25">
      <c r="A14777" s="42"/>
    </row>
    <row r="14778" spans="1:1" x14ac:dyDescent="0.25">
      <c r="A14778" s="42"/>
    </row>
    <row r="14779" spans="1:1" x14ac:dyDescent="0.25">
      <c r="A14779" s="42"/>
    </row>
    <row r="14780" spans="1:1" x14ac:dyDescent="0.25">
      <c r="A14780" s="42"/>
    </row>
    <row r="14781" spans="1:1" x14ac:dyDescent="0.25">
      <c r="A14781" s="42"/>
    </row>
    <row r="14782" spans="1:1" x14ac:dyDescent="0.25">
      <c r="A14782" s="42"/>
    </row>
    <row r="14783" spans="1:1" x14ac:dyDescent="0.25">
      <c r="A14783" s="42"/>
    </row>
    <row r="14784" spans="1:1" x14ac:dyDescent="0.25">
      <c r="A14784" s="42"/>
    </row>
    <row r="14785" spans="1:1" x14ac:dyDescent="0.25">
      <c r="A14785" s="42"/>
    </row>
    <row r="14786" spans="1:1" x14ac:dyDescent="0.25">
      <c r="A14786" s="42"/>
    </row>
    <row r="14787" spans="1:1" x14ac:dyDescent="0.25">
      <c r="A14787" s="42"/>
    </row>
    <row r="14788" spans="1:1" x14ac:dyDescent="0.25">
      <c r="A14788" s="42"/>
    </row>
    <row r="14789" spans="1:1" x14ac:dyDescent="0.25">
      <c r="A14789" s="42"/>
    </row>
    <row r="14790" spans="1:1" x14ac:dyDescent="0.25">
      <c r="A14790" s="42"/>
    </row>
    <row r="14791" spans="1:1" x14ac:dyDescent="0.25">
      <c r="A14791" s="42"/>
    </row>
    <row r="14792" spans="1:1" x14ac:dyDescent="0.25">
      <c r="A14792" s="42"/>
    </row>
    <row r="14793" spans="1:1" x14ac:dyDescent="0.25">
      <c r="A14793" s="42"/>
    </row>
    <row r="14794" spans="1:1" x14ac:dyDescent="0.25">
      <c r="A14794" s="42"/>
    </row>
    <row r="14795" spans="1:1" x14ac:dyDescent="0.25">
      <c r="A14795" s="42"/>
    </row>
    <row r="14796" spans="1:1" x14ac:dyDescent="0.25">
      <c r="A14796" s="42"/>
    </row>
    <row r="14797" spans="1:1" x14ac:dyDescent="0.25">
      <c r="A14797" s="42"/>
    </row>
    <row r="14798" spans="1:1" x14ac:dyDescent="0.25">
      <c r="A14798" s="42"/>
    </row>
    <row r="14799" spans="1:1" x14ac:dyDescent="0.25">
      <c r="A14799" s="42"/>
    </row>
    <row r="14800" spans="1:1" x14ac:dyDescent="0.25">
      <c r="A14800" s="42"/>
    </row>
    <row r="14801" spans="1:1" x14ac:dyDescent="0.25">
      <c r="A14801" s="42"/>
    </row>
    <row r="14802" spans="1:1" x14ac:dyDescent="0.25">
      <c r="A14802" s="42"/>
    </row>
    <row r="14803" spans="1:1" x14ac:dyDescent="0.25">
      <c r="A14803" s="42"/>
    </row>
    <row r="14804" spans="1:1" x14ac:dyDescent="0.25">
      <c r="A14804" s="42"/>
    </row>
    <row r="14805" spans="1:1" x14ac:dyDescent="0.25">
      <c r="A14805" s="42"/>
    </row>
    <row r="14806" spans="1:1" x14ac:dyDescent="0.25">
      <c r="A14806" s="42"/>
    </row>
    <row r="14807" spans="1:1" x14ac:dyDescent="0.25">
      <c r="A14807" s="42"/>
    </row>
    <row r="14808" spans="1:1" x14ac:dyDescent="0.25">
      <c r="A14808" s="42"/>
    </row>
    <row r="14809" spans="1:1" x14ac:dyDescent="0.25">
      <c r="A14809" s="42"/>
    </row>
    <row r="14810" spans="1:1" x14ac:dyDescent="0.25">
      <c r="A14810" s="42"/>
    </row>
    <row r="14811" spans="1:1" x14ac:dyDescent="0.25">
      <c r="A14811" s="42"/>
    </row>
    <row r="14812" spans="1:1" x14ac:dyDescent="0.25">
      <c r="A14812" s="42"/>
    </row>
    <row r="14813" spans="1:1" x14ac:dyDescent="0.25">
      <c r="A14813" s="42"/>
    </row>
    <row r="14814" spans="1:1" x14ac:dyDescent="0.25">
      <c r="A14814" s="42"/>
    </row>
    <row r="14815" spans="1:1" x14ac:dyDescent="0.25">
      <c r="A14815" s="42"/>
    </row>
    <row r="14816" spans="1:1" x14ac:dyDescent="0.25">
      <c r="A14816" s="42"/>
    </row>
    <row r="14817" spans="1:1" x14ac:dyDescent="0.25">
      <c r="A14817" s="42"/>
    </row>
    <row r="14818" spans="1:1" x14ac:dyDescent="0.25">
      <c r="A14818" s="42"/>
    </row>
    <row r="14819" spans="1:1" x14ac:dyDescent="0.25">
      <c r="A14819" s="42"/>
    </row>
    <row r="14820" spans="1:1" x14ac:dyDescent="0.25">
      <c r="A14820" s="42"/>
    </row>
    <row r="14821" spans="1:1" x14ac:dyDescent="0.25">
      <c r="A14821" s="42"/>
    </row>
    <row r="14822" spans="1:1" x14ac:dyDescent="0.25">
      <c r="A14822" s="42"/>
    </row>
    <row r="14823" spans="1:1" x14ac:dyDescent="0.25">
      <c r="A14823" s="42"/>
    </row>
    <row r="14824" spans="1:1" x14ac:dyDescent="0.25">
      <c r="A14824" s="42"/>
    </row>
    <row r="14825" spans="1:1" x14ac:dyDescent="0.25">
      <c r="A14825" s="42"/>
    </row>
    <row r="14826" spans="1:1" x14ac:dyDescent="0.25">
      <c r="A14826" s="42"/>
    </row>
    <row r="14827" spans="1:1" x14ac:dyDescent="0.25">
      <c r="A14827" s="42"/>
    </row>
    <row r="14828" spans="1:1" x14ac:dyDescent="0.25">
      <c r="A14828" s="42"/>
    </row>
    <row r="14829" spans="1:1" x14ac:dyDescent="0.25">
      <c r="A14829" s="42"/>
    </row>
    <row r="14830" spans="1:1" x14ac:dyDescent="0.25">
      <c r="A14830" s="42"/>
    </row>
    <row r="14831" spans="1:1" x14ac:dyDescent="0.25">
      <c r="A14831" s="42"/>
    </row>
    <row r="14832" spans="1:1" x14ac:dyDescent="0.25">
      <c r="A14832" s="42"/>
    </row>
    <row r="14833" spans="1:1" x14ac:dyDescent="0.25">
      <c r="A14833" s="42"/>
    </row>
    <row r="14834" spans="1:1" x14ac:dyDescent="0.25">
      <c r="A14834" s="42"/>
    </row>
    <row r="14835" spans="1:1" x14ac:dyDescent="0.25">
      <c r="A14835" s="42"/>
    </row>
    <row r="14836" spans="1:1" x14ac:dyDescent="0.25">
      <c r="A14836" s="42"/>
    </row>
    <row r="14837" spans="1:1" x14ac:dyDescent="0.25">
      <c r="A14837" s="42"/>
    </row>
    <row r="14838" spans="1:1" x14ac:dyDescent="0.25">
      <c r="A14838" s="42"/>
    </row>
    <row r="14839" spans="1:1" x14ac:dyDescent="0.25">
      <c r="A14839" s="42"/>
    </row>
    <row r="14840" spans="1:1" x14ac:dyDescent="0.25">
      <c r="A14840" s="42"/>
    </row>
    <row r="14841" spans="1:1" x14ac:dyDescent="0.25">
      <c r="A14841" s="42"/>
    </row>
    <row r="14842" spans="1:1" x14ac:dyDescent="0.25">
      <c r="A14842" s="42"/>
    </row>
    <row r="14843" spans="1:1" x14ac:dyDescent="0.25">
      <c r="A14843" s="42"/>
    </row>
    <row r="14844" spans="1:1" x14ac:dyDescent="0.25">
      <c r="A14844" s="42"/>
    </row>
    <row r="14845" spans="1:1" x14ac:dyDescent="0.25">
      <c r="A14845" s="42"/>
    </row>
    <row r="14846" spans="1:1" x14ac:dyDescent="0.25">
      <c r="A14846" s="42"/>
    </row>
    <row r="14847" spans="1:1" x14ac:dyDescent="0.25">
      <c r="A14847" s="42"/>
    </row>
    <row r="14848" spans="1:1" x14ac:dyDescent="0.25">
      <c r="A14848" s="42"/>
    </row>
    <row r="14849" spans="1:1" x14ac:dyDescent="0.25">
      <c r="A14849" s="42"/>
    </row>
    <row r="14850" spans="1:1" x14ac:dyDescent="0.25">
      <c r="A14850" s="42"/>
    </row>
    <row r="14851" spans="1:1" x14ac:dyDescent="0.25">
      <c r="A14851" s="42"/>
    </row>
    <row r="14852" spans="1:1" x14ac:dyDescent="0.25">
      <c r="A14852" s="42"/>
    </row>
    <row r="14853" spans="1:1" x14ac:dyDescent="0.25">
      <c r="A14853" s="42"/>
    </row>
    <row r="14854" spans="1:1" x14ac:dyDescent="0.25">
      <c r="A14854" s="42"/>
    </row>
    <row r="14855" spans="1:1" x14ac:dyDescent="0.25">
      <c r="A14855" s="42"/>
    </row>
    <row r="14856" spans="1:1" x14ac:dyDescent="0.25">
      <c r="A14856" s="42"/>
    </row>
    <row r="14857" spans="1:1" x14ac:dyDescent="0.25">
      <c r="A14857" s="42"/>
    </row>
    <row r="14858" spans="1:1" x14ac:dyDescent="0.25">
      <c r="A14858" s="42"/>
    </row>
    <row r="14859" spans="1:1" x14ac:dyDescent="0.25">
      <c r="A14859" s="42"/>
    </row>
    <row r="14860" spans="1:1" x14ac:dyDescent="0.25">
      <c r="A14860" s="42"/>
    </row>
    <row r="14861" spans="1:1" x14ac:dyDescent="0.25">
      <c r="A14861" s="42"/>
    </row>
    <row r="14862" spans="1:1" x14ac:dyDescent="0.25">
      <c r="A14862" s="42"/>
    </row>
    <row r="14863" spans="1:1" x14ac:dyDescent="0.25">
      <c r="A14863" s="42"/>
    </row>
    <row r="14864" spans="1:1" x14ac:dyDescent="0.25">
      <c r="A14864" s="42"/>
    </row>
    <row r="14865" spans="1:1" x14ac:dyDescent="0.25">
      <c r="A14865" s="42"/>
    </row>
    <row r="14866" spans="1:1" x14ac:dyDescent="0.25">
      <c r="A14866" s="42"/>
    </row>
    <row r="14867" spans="1:1" x14ac:dyDescent="0.25">
      <c r="A14867" s="42"/>
    </row>
    <row r="14868" spans="1:1" x14ac:dyDescent="0.25">
      <c r="A14868" s="42"/>
    </row>
    <row r="14869" spans="1:1" x14ac:dyDescent="0.25">
      <c r="A14869" s="42"/>
    </row>
    <row r="14870" spans="1:1" x14ac:dyDescent="0.25">
      <c r="A14870" s="42"/>
    </row>
    <row r="14871" spans="1:1" x14ac:dyDescent="0.25">
      <c r="A14871" s="42"/>
    </row>
    <row r="14872" spans="1:1" x14ac:dyDescent="0.25">
      <c r="A14872" s="42"/>
    </row>
    <row r="14873" spans="1:1" x14ac:dyDescent="0.25">
      <c r="A14873" s="42"/>
    </row>
    <row r="14874" spans="1:1" x14ac:dyDescent="0.25">
      <c r="A14874" s="42"/>
    </row>
    <row r="14875" spans="1:1" x14ac:dyDescent="0.25">
      <c r="A14875" s="42"/>
    </row>
    <row r="14876" spans="1:1" x14ac:dyDescent="0.25">
      <c r="A14876" s="42"/>
    </row>
    <row r="14877" spans="1:1" x14ac:dyDescent="0.25">
      <c r="A14877" s="42"/>
    </row>
    <row r="14878" spans="1:1" x14ac:dyDescent="0.25">
      <c r="A14878" s="42"/>
    </row>
    <row r="14879" spans="1:1" x14ac:dyDescent="0.25">
      <c r="A14879" s="42"/>
    </row>
    <row r="14880" spans="1:1" x14ac:dyDescent="0.25">
      <c r="A14880" s="42"/>
    </row>
    <row r="14881" spans="1:1" x14ac:dyDescent="0.25">
      <c r="A14881" s="42"/>
    </row>
    <row r="14882" spans="1:1" x14ac:dyDescent="0.25">
      <c r="A14882" s="42"/>
    </row>
    <row r="14883" spans="1:1" x14ac:dyDescent="0.25">
      <c r="A14883" s="42"/>
    </row>
    <row r="14884" spans="1:1" x14ac:dyDescent="0.25">
      <c r="A14884" s="42"/>
    </row>
    <row r="14885" spans="1:1" x14ac:dyDescent="0.25">
      <c r="A14885" s="42"/>
    </row>
    <row r="14886" spans="1:1" x14ac:dyDescent="0.25">
      <c r="A14886" s="42"/>
    </row>
    <row r="14887" spans="1:1" x14ac:dyDescent="0.25">
      <c r="A14887" s="42"/>
    </row>
    <row r="14888" spans="1:1" x14ac:dyDescent="0.25">
      <c r="A14888" s="42"/>
    </row>
    <row r="14889" spans="1:1" x14ac:dyDescent="0.25">
      <c r="A14889" s="42"/>
    </row>
    <row r="14890" spans="1:1" x14ac:dyDescent="0.25">
      <c r="A14890" s="42"/>
    </row>
    <row r="14891" spans="1:1" x14ac:dyDescent="0.25">
      <c r="A14891" s="42"/>
    </row>
    <row r="14892" spans="1:1" x14ac:dyDescent="0.25">
      <c r="A14892" s="42"/>
    </row>
    <row r="14893" spans="1:1" x14ac:dyDescent="0.25">
      <c r="A14893" s="42"/>
    </row>
    <row r="14894" spans="1:1" x14ac:dyDescent="0.25">
      <c r="A14894" s="42"/>
    </row>
    <row r="14895" spans="1:1" x14ac:dyDescent="0.25">
      <c r="A14895" s="42"/>
    </row>
    <row r="14896" spans="1:1" x14ac:dyDescent="0.25">
      <c r="A14896" s="42"/>
    </row>
    <row r="14897" spans="1:1" x14ac:dyDescent="0.25">
      <c r="A14897" s="42"/>
    </row>
    <row r="14898" spans="1:1" x14ac:dyDescent="0.25">
      <c r="A14898" s="42"/>
    </row>
    <row r="14899" spans="1:1" x14ac:dyDescent="0.25">
      <c r="A14899" s="42"/>
    </row>
    <row r="14900" spans="1:1" x14ac:dyDescent="0.25">
      <c r="A14900" s="42"/>
    </row>
    <row r="14901" spans="1:1" x14ac:dyDescent="0.25">
      <c r="A14901" s="42"/>
    </row>
    <row r="14902" spans="1:1" x14ac:dyDescent="0.25">
      <c r="A14902" s="42"/>
    </row>
    <row r="14903" spans="1:1" x14ac:dyDescent="0.25">
      <c r="A14903" s="42"/>
    </row>
    <row r="14904" spans="1:1" x14ac:dyDescent="0.25">
      <c r="A14904" s="42"/>
    </row>
    <row r="14905" spans="1:1" x14ac:dyDescent="0.25">
      <c r="A14905" s="42"/>
    </row>
    <row r="14906" spans="1:1" x14ac:dyDescent="0.25">
      <c r="A14906" s="42"/>
    </row>
    <row r="14907" spans="1:1" x14ac:dyDescent="0.25">
      <c r="A14907" s="42"/>
    </row>
    <row r="14908" spans="1:1" x14ac:dyDescent="0.25">
      <c r="A14908" s="42"/>
    </row>
    <row r="14909" spans="1:1" x14ac:dyDescent="0.25">
      <c r="A14909" s="42"/>
    </row>
    <row r="14910" spans="1:1" x14ac:dyDescent="0.25">
      <c r="A14910" s="42"/>
    </row>
    <row r="14911" spans="1:1" x14ac:dyDescent="0.25">
      <c r="A14911" s="42"/>
    </row>
    <row r="14912" spans="1:1" x14ac:dyDescent="0.25">
      <c r="A14912" s="42"/>
    </row>
    <row r="14913" spans="1:1" x14ac:dyDescent="0.25">
      <c r="A14913" s="42"/>
    </row>
    <row r="14914" spans="1:1" x14ac:dyDescent="0.25">
      <c r="A14914" s="42"/>
    </row>
    <row r="14915" spans="1:1" x14ac:dyDescent="0.25">
      <c r="A14915" s="42"/>
    </row>
    <row r="14916" spans="1:1" x14ac:dyDescent="0.25">
      <c r="A14916" s="42"/>
    </row>
    <row r="14917" spans="1:1" x14ac:dyDescent="0.25">
      <c r="A14917" s="42"/>
    </row>
    <row r="14918" spans="1:1" x14ac:dyDescent="0.25">
      <c r="A14918" s="42"/>
    </row>
    <row r="14919" spans="1:1" x14ac:dyDescent="0.25">
      <c r="A14919" s="42"/>
    </row>
    <row r="14920" spans="1:1" x14ac:dyDescent="0.25">
      <c r="A14920" s="42"/>
    </row>
    <row r="14921" spans="1:1" x14ac:dyDescent="0.25">
      <c r="A14921" s="42"/>
    </row>
    <row r="14922" spans="1:1" x14ac:dyDescent="0.25">
      <c r="A14922" s="42"/>
    </row>
    <row r="14923" spans="1:1" x14ac:dyDescent="0.25">
      <c r="A14923" s="42"/>
    </row>
    <row r="14924" spans="1:1" x14ac:dyDescent="0.25">
      <c r="A14924" s="42"/>
    </row>
    <row r="14925" spans="1:1" x14ac:dyDescent="0.25">
      <c r="A14925" s="42"/>
    </row>
    <row r="14926" spans="1:1" x14ac:dyDescent="0.25">
      <c r="A14926" s="42"/>
    </row>
    <row r="14927" spans="1:1" x14ac:dyDescent="0.25">
      <c r="A14927" s="42"/>
    </row>
    <row r="14928" spans="1:1" x14ac:dyDescent="0.25">
      <c r="A14928" s="42"/>
    </row>
    <row r="14929" spans="1:1" x14ac:dyDescent="0.25">
      <c r="A14929" s="42"/>
    </row>
    <row r="14930" spans="1:1" x14ac:dyDescent="0.25">
      <c r="A14930" s="42"/>
    </row>
    <row r="14931" spans="1:1" x14ac:dyDescent="0.25">
      <c r="A14931" s="42"/>
    </row>
    <row r="14932" spans="1:1" x14ac:dyDescent="0.25">
      <c r="A14932" s="42"/>
    </row>
    <row r="14933" spans="1:1" x14ac:dyDescent="0.25">
      <c r="A14933" s="42"/>
    </row>
    <row r="14934" spans="1:1" x14ac:dyDescent="0.25">
      <c r="A14934" s="42"/>
    </row>
    <row r="14935" spans="1:1" x14ac:dyDescent="0.25">
      <c r="A14935" s="42"/>
    </row>
    <row r="14936" spans="1:1" x14ac:dyDescent="0.25">
      <c r="A14936" s="42"/>
    </row>
    <row r="14937" spans="1:1" x14ac:dyDescent="0.25">
      <c r="A14937" s="42"/>
    </row>
    <row r="14938" spans="1:1" x14ac:dyDescent="0.25">
      <c r="A14938" s="42"/>
    </row>
    <row r="14939" spans="1:1" x14ac:dyDescent="0.25">
      <c r="A14939" s="42"/>
    </row>
    <row r="14940" spans="1:1" x14ac:dyDescent="0.25">
      <c r="A14940" s="42"/>
    </row>
    <row r="14941" spans="1:1" x14ac:dyDescent="0.25">
      <c r="A14941" s="42"/>
    </row>
    <row r="14942" spans="1:1" x14ac:dyDescent="0.25">
      <c r="A14942" s="42"/>
    </row>
    <row r="14943" spans="1:1" x14ac:dyDescent="0.25">
      <c r="A14943" s="42"/>
    </row>
    <row r="14944" spans="1:1" x14ac:dyDescent="0.25">
      <c r="A14944" s="42"/>
    </row>
    <row r="14945" spans="1:1" x14ac:dyDescent="0.25">
      <c r="A14945" s="42"/>
    </row>
    <row r="14946" spans="1:1" x14ac:dyDescent="0.25">
      <c r="A14946" s="42"/>
    </row>
    <row r="14947" spans="1:1" x14ac:dyDescent="0.25">
      <c r="A14947" s="42"/>
    </row>
    <row r="14948" spans="1:1" x14ac:dyDescent="0.25">
      <c r="A14948" s="42"/>
    </row>
    <row r="14949" spans="1:1" x14ac:dyDescent="0.25">
      <c r="A14949" s="42"/>
    </row>
    <row r="14950" spans="1:1" x14ac:dyDescent="0.25">
      <c r="A14950" s="42"/>
    </row>
    <row r="14951" spans="1:1" x14ac:dyDescent="0.25">
      <c r="A14951" s="42"/>
    </row>
    <row r="14952" spans="1:1" x14ac:dyDescent="0.25">
      <c r="A14952" s="42"/>
    </row>
    <row r="14953" spans="1:1" x14ac:dyDescent="0.25">
      <c r="A14953" s="42"/>
    </row>
    <row r="14954" spans="1:1" x14ac:dyDescent="0.25">
      <c r="A14954" s="42"/>
    </row>
    <row r="14955" spans="1:1" x14ac:dyDescent="0.25">
      <c r="A14955" s="42"/>
    </row>
    <row r="14956" spans="1:1" x14ac:dyDescent="0.25">
      <c r="A14956" s="42"/>
    </row>
    <row r="14957" spans="1:1" x14ac:dyDescent="0.25">
      <c r="A14957" s="42"/>
    </row>
    <row r="14958" spans="1:1" x14ac:dyDescent="0.25">
      <c r="A14958" s="42"/>
    </row>
    <row r="14959" spans="1:1" x14ac:dyDescent="0.25">
      <c r="A14959" s="42"/>
    </row>
    <row r="14960" spans="1:1" x14ac:dyDescent="0.25">
      <c r="A14960" s="42"/>
    </row>
    <row r="14961" spans="1:1" x14ac:dyDescent="0.25">
      <c r="A14961" s="42"/>
    </row>
    <row r="14962" spans="1:1" x14ac:dyDescent="0.25">
      <c r="A14962" s="42"/>
    </row>
    <row r="14963" spans="1:1" x14ac:dyDescent="0.25">
      <c r="A14963" s="42"/>
    </row>
    <row r="14964" spans="1:1" x14ac:dyDescent="0.25">
      <c r="A14964" s="42"/>
    </row>
    <row r="14965" spans="1:1" x14ac:dyDescent="0.25">
      <c r="A14965" s="42"/>
    </row>
    <row r="14966" spans="1:1" x14ac:dyDescent="0.25">
      <c r="A14966" s="42"/>
    </row>
    <row r="14967" spans="1:1" x14ac:dyDescent="0.25">
      <c r="A14967" s="42"/>
    </row>
    <row r="14968" spans="1:1" x14ac:dyDescent="0.25">
      <c r="A14968" s="42"/>
    </row>
    <row r="14969" spans="1:1" x14ac:dyDescent="0.25">
      <c r="A14969" s="42"/>
    </row>
    <row r="14970" spans="1:1" x14ac:dyDescent="0.25">
      <c r="A14970" s="42"/>
    </row>
    <row r="14971" spans="1:1" x14ac:dyDescent="0.25">
      <c r="A14971" s="42"/>
    </row>
    <row r="14972" spans="1:1" x14ac:dyDescent="0.25">
      <c r="A14972" s="42"/>
    </row>
    <row r="14973" spans="1:1" x14ac:dyDescent="0.25">
      <c r="A14973" s="42"/>
    </row>
    <row r="14974" spans="1:1" x14ac:dyDescent="0.25">
      <c r="A14974" s="42"/>
    </row>
    <row r="14975" spans="1:1" x14ac:dyDescent="0.25">
      <c r="A14975" s="42"/>
    </row>
    <row r="14976" spans="1:1" x14ac:dyDescent="0.25">
      <c r="A14976" s="42"/>
    </row>
    <row r="14977" spans="1:1" x14ac:dyDescent="0.25">
      <c r="A14977" s="42"/>
    </row>
    <row r="14978" spans="1:1" x14ac:dyDescent="0.25">
      <c r="A14978" s="42"/>
    </row>
    <row r="14979" spans="1:1" x14ac:dyDescent="0.25">
      <c r="A14979" s="42"/>
    </row>
    <row r="14980" spans="1:1" x14ac:dyDescent="0.25">
      <c r="A14980" s="42"/>
    </row>
    <row r="14981" spans="1:1" x14ac:dyDescent="0.25">
      <c r="A14981" s="42"/>
    </row>
    <row r="14982" spans="1:1" x14ac:dyDescent="0.25">
      <c r="A14982" s="42"/>
    </row>
    <row r="14983" spans="1:1" x14ac:dyDescent="0.25">
      <c r="A14983" s="42"/>
    </row>
    <row r="14984" spans="1:1" x14ac:dyDescent="0.25">
      <c r="A14984" s="42"/>
    </row>
    <row r="14985" spans="1:1" x14ac:dyDescent="0.25">
      <c r="A14985" s="42"/>
    </row>
    <row r="14986" spans="1:1" x14ac:dyDescent="0.25">
      <c r="A14986" s="42"/>
    </row>
    <row r="14987" spans="1:1" x14ac:dyDescent="0.25">
      <c r="A14987" s="42"/>
    </row>
    <row r="14988" spans="1:1" x14ac:dyDescent="0.25">
      <c r="A14988" s="42"/>
    </row>
    <row r="14989" spans="1:1" x14ac:dyDescent="0.25">
      <c r="A14989" s="42"/>
    </row>
    <row r="14990" spans="1:1" x14ac:dyDescent="0.25">
      <c r="A14990" s="42"/>
    </row>
    <row r="14991" spans="1:1" x14ac:dyDescent="0.25">
      <c r="A14991" s="42"/>
    </row>
    <row r="14992" spans="1:1" x14ac:dyDescent="0.25">
      <c r="A14992" s="42"/>
    </row>
    <row r="14993" spans="1:1" x14ac:dyDescent="0.25">
      <c r="A14993" s="42"/>
    </row>
    <row r="14994" spans="1:1" x14ac:dyDescent="0.25">
      <c r="A14994" s="42"/>
    </row>
    <row r="14995" spans="1:1" x14ac:dyDescent="0.25">
      <c r="A14995" s="42"/>
    </row>
    <row r="14996" spans="1:1" x14ac:dyDescent="0.25">
      <c r="A14996" s="42"/>
    </row>
    <row r="14997" spans="1:1" x14ac:dyDescent="0.25">
      <c r="A14997" s="42"/>
    </row>
    <row r="14998" spans="1:1" x14ac:dyDescent="0.25">
      <c r="A14998" s="42"/>
    </row>
    <row r="14999" spans="1:1" x14ac:dyDescent="0.25">
      <c r="A14999" s="42"/>
    </row>
    <row r="15000" spans="1:1" x14ac:dyDescent="0.25">
      <c r="A15000" s="42"/>
    </row>
    <row r="15001" spans="1:1" x14ac:dyDescent="0.25">
      <c r="A15001" s="42"/>
    </row>
    <row r="15002" spans="1:1" x14ac:dyDescent="0.25">
      <c r="A15002" s="42"/>
    </row>
    <row r="15003" spans="1:1" x14ac:dyDescent="0.25">
      <c r="A15003" s="42"/>
    </row>
    <row r="15004" spans="1:1" x14ac:dyDescent="0.25">
      <c r="A15004" s="42"/>
    </row>
    <row r="15005" spans="1:1" x14ac:dyDescent="0.25">
      <c r="A15005" s="42"/>
    </row>
    <row r="15006" spans="1:1" x14ac:dyDescent="0.25">
      <c r="A15006" s="42"/>
    </row>
    <row r="15007" spans="1:1" x14ac:dyDescent="0.25">
      <c r="A15007" s="42"/>
    </row>
    <row r="15008" spans="1:1" x14ac:dyDescent="0.25">
      <c r="A15008" s="42"/>
    </row>
    <row r="15009" spans="1:1" x14ac:dyDescent="0.25">
      <c r="A15009" s="42"/>
    </row>
    <row r="15010" spans="1:1" x14ac:dyDescent="0.25">
      <c r="A15010" s="42"/>
    </row>
    <row r="15011" spans="1:1" x14ac:dyDescent="0.25">
      <c r="A15011" s="42"/>
    </row>
    <row r="15012" spans="1:1" x14ac:dyDescent="0.25">
      <c r="A15012" s="42"/>
    </row>
    <row r="15013" spans="1:1" x14ac:dyDescent="0.25">
      <c r="A15013" s="42"/>
    </row>
    <row r="15014" spans="1:1" x14ac:dyDescent="0.25">
      <c r="A15014" s="42"/>
    </row>
    <row r="15015" spans="1:1" x14ac:dyDescent="0.25">
      <c r="A15015" s="42"/>
    </row>
    <row r="15016" spans="1:1" x14ac:dyDescent="0.25">
      <c r="A15016" s="42"/>
    </row>
    <row r="15017" spans="1:1" x14ac:dyDescent="0.25">
      <c r="A15017" s="42"/>
    </row>
    <row r="15018" spans="1:1" x14ac:dyDescent="0.25">
      <c r="A15018" s="42"/>
    </row>
    <row r="15019" spans="1:1" x14ac:dyDescent="0.25">
      <c r="A15019" s="42"/>
    </row>
    <row r="15020" spans="1:1" x14ac:dyDescent="0.25">
      <c r="A15020" s="42"/>
    </row>
    <row r="15021" spans="1:1" x14ac:dyDescent="0.25">
      <c r="A15021" s="42"/>
    </row>
    <row r="15022" spans="1:1" x14ac:dyDescent="0.25">
      <c r="A15022" s="42"/>
    </row>
    <row r="15023" spans="1:1" x14ac:dyDescent="0.25">
      <c r="A15023" s="42"/>
    </row>
    <row r="15024" spans="1:1" x14ac:dyDescent="0.25">
      <c r="A15024" s="42"/>
    </row>
    <row r="15025" spans="1:1" x14ac:dyDescent="0.25">
      <c r="A15025" s="42"/>
    </row>
    <row r="15026" spans="1:1" x14ac:dyDescent="0.25">
      <c r="A15026" s="42"/>
    </row>
    <row r="15027" spans="1:1" x14ac:dyDescent="0.25">
      <c r="A15027" s="42"/>
    </row>
    <row r="15028" spans="1:1" x14ac:dyDescent="0.25">
      <c r="A15028" s="42"/>
    </row>
    <row r="15029" spans="1:1" x14ac:dyDescent="0.25">
      <c r="A15029" s="42"/>
    </row>
    <row r="15030" spans="1:1" x14ac:dyDescent="0.25">
      <c r="A15030" s="42"/>
    </row>
    <row r="15031" spans="1:1" x14ac:dyDescent="0.25">
      <c r="A15031" s="42"/>
    </row>
    <row r="15032" spans="1:1" x14ac:dyDescent="0.25">
      <c r="A15032" s="42"/>
    </row>
    <row r="15033" spans="1:1" x14ac:dyDescent="0.25">
      <c r="A15033" s="42"/>
    </row>
    <row r="15034" spans="1:1" x14ac:dyDescent="0.25">
      <c r="A15034" s="42"/>
    </row>
    <row r="15035" spans="1:1" x14ac:dyDescent="0.25">
      <c r="A15035" s="42"/>
    </row>
    <row r="15036" spans="1:1" x14ac:dyDescent="0.25">
      <c r="A15036" s="42"/>
    </row>
    <row r="15037" spans="1:1" x14ac:dyDescent="0.25">
      <c r="A15037" s="42"/>
    </row>
    <row r="15038" spans="1:1" x14ac:dyDescent="0.25">
      <c r="A15038" s="42"/>
    </row>
    <row r="15039" spans="1:1" x14ac:dyDescent="0.25">
      <c r="A15039" s="42"/>
    </row>
    <row r="15040" spans="1:1" x14ac:dyDescent="0.25">
      <c r="A15040" s="42"/>
    </row>
    <row r="15041" spans="1:1" x14ac:dyDescent="0.25">
      <c r="A15041" s="42"/>
    </row>
    <row r="15042" spans="1:1" x14ac:dyDescent="0.25">
      <c r="A15042" s="42"/>
    </row>
    <row r="15043" spans="1:1" x14ac:dyDescent="0.25">
      <c r="A15043" s="42"/>
    </row>
    <row r="15044" spans="1:1" x14ac:dyDescent="0.25">
      <c r="A15044" s="42"/>
    </row>
    <row r="15045" spans="1:1" x14ac:dyDescent="0.25">
      <c r="A15045" s="42"/>
    </row>
    <row r="15046" spans="1:1" x14ac:dyDescent="0.25">
      <c r="A15046" s="42"/>
    </row>
    <row r="15047" spans="1:1" x14ac:dyDescent="0.25">
      <c r="A15047" s="42"/>
    </row>
    <row r="15048" spans="1:1" x14ac:dyDescent="0.25">
      <c r="A15048" s="42"/>
    </row>
    <row r="15049" spans="1:1" x14ac:dyDescent="0.25">
      <c r="A15049" s="42"/>
    </row>
    <row r="15050" spans="1:1" x14ac:dyDescent="0.25">
      <c r="A15050" s="42"/>
    </row>
    <row r="15051" spans="1:1" x14ac:dyDescent="0.25">
      <c r="A15051" s="42"/>
    </row>
    <row r="15052" spans="1:1" x14ac:dyDescent="0.25">
      <c r="A15052" s="42"/>
    </row>
    <row r="15053" spans="1:1" x14ac:dyDescent="0.25">
      <c r="A15053" s="42"/>
    </row>
    <row r="15054" spans="1:1" x14ac:dyDescent="0.25">
      <c r="A15054" s="42"/>
    </row>
    <row r="15055" spans="1:1" x14ac:dyDescent="0.25">
      <c r="A15055" s="42"/>
    </row>
    <row r="15056" spans="1:1" x14ac:dyDescent="0.25">
      <c r="A15056" s="42"/>
    </row>
    <row r="15057" spans="1:1" x14ac:dyDescent="0.25">
      <c r="A15057" s="42"/>
    </row>
    <row r="15058" spans="1:1" x14ac:dyDescent="0.25">
      <c r="A15058" s="42"/>
    </row>
    <row r="15059" spans="1:1" x14ac:dyDescent="0.25">
      <c r="A15059" s="42"/>
    </row>
    <row r="15060" spans="1:1" x14ac:dyDescent="0.25">
      <c r="A15060" s="42"/>
    </row>
    <row r="15061" spans="1:1" x14ac:dyDescent="0.25">
      <c r="A15061" s="42"/>
    </row>
    <row r="15062" spans="1:1" x14ac:dyDescent="0.25">
      <c r="A15062" s="42"/>
    </row>
    <row r="15063" spans="1:1" x14ac:dyDescent="0.25">
      <c r="A15063" s="42"/>
    </row>
    <row r="15064" spans="1:1" x14ac:dyDescent="0.25">
      <c r="A15064" s="42"/>
    </row>
    <row r="15065" spans="1:1" x14ac:dyDescent="0.25">
      <c r="A15065" s="42"/>
    </row>
    <row r="15066" spans="1:1" x14ac:dyDescent="0.25">
      <c r="A15066" s="42"/>
    </row>
    <row r="15067" spans="1:1" x14ac:dyDescent="0.25">
      <c r="A15067" s="42"/>
    </row>
    <row r="15068" spans="1:1" x14ac:dyDescent="0.25">
      <c r="A15068" s="42"/>
    </row>
    <row r="15069" spans="1:1" x14ac:dyDescent="0.25">
      <c r="A15069" s="42"/>
    </row>
    <row r="15070" spans="1:1" x14ac:dyDescent="0.25">
      <c r="A15070" s="42"/>
    </row>
    <row r="15071" spans="1:1" x14ac:dyDescent="0.25">
      <c r="A15071" s="42"/>
    </row>
    <row r="15072" spans="1:1" x14ac:dyDescent="0.25">
      <c r="A15072" s="42"/>
    </row>
    <row r="15073" spans="1:1" x14ac:dyDescent="0.25">
      <c r="A15073" s="42"/>
    </row>
    <row r="15074" spans="1:1" x14ac:dyDescent="0.25">
      <c r="A15074" s="42"/>
    </row>
    <row r="15075" spans="1:1" x14ac:dyDescent="0.25">
      <c r="A15075" s="42"/>
    </row>
    <row r="15076" spans="1:1" x14ac:dyDescent="0.25">
      <c r="A15076" s="42"/>
    </row>
    <row r="15077" spans="1:1" x14ac:dyDescent="0.25">
      <c r="A15077" s="42"/>
    </row>
    <row r="15078" spans="1:1" x14ac:dyDescent="0.25">
      <c r="A15078" s="42"/>
    </row>
    <row r="15079" spans="1:1" x14ac:dyDescent="0.25">
      <c r="A15079" s="42"/>
    </row>
    <row r="15080" spans="1:1" x14ac:dyDescent="0.25">
      <c r="A15080" s="42"/>
    </row>
    <row r="15081" spans="1:1" x14ac:dyDescent="0.25">
      <c r="A15081" s="42"/>
    </row>
    <row r="15082" spans="1:1" x14ac:dyDescent="0.25">
      <c r="A15082" s="42"/>
    </row>
    <row r="15083" spans="1:1" x14ac:dyDescent="0.25">
      <c r="A15083" s="42"/>
    </row>
    <row r="15084" spans="1:1" x14ac:dyDescent="0.25">
      <c r="A15084" s="42"/>
    </row>
    <row r="15085" spans="1:1" x14ac:dyDescent="0.25">
      <c r="A15085" s="42"/>
    </row>
    <row r="15086" spans="1:1" x14ac:dyDescent="0.25">
      <c r="A15086" s="42"/>
    </row>
    <row r="15087" spans="1:1" x14ac:dyDescent="0.25">
      <c r="A15087" s="42"/>
    </row>
    <row r="15088" spans="1:1" x14ac:dyDescent="0.25">
      <c r="A15088" s="42"/>
    </row>
    <row r="15089" spans="1:1" x14ac:dyDescent="0.25">
      <c r="A15089" s="42"/>
    </row>
    <row r="15090" spans="1:1" x14ac:dyDescent="0.25">
      <c r="A15090" s="42"/>
    </row>
    <row r="15091" spans="1:1" x14ac:dyDescent="0.25">
      <c r="A15091" s="42"/>
    </row>
    <row r="15092" spans="1:1" x14ac:dyDescent="0.25">
      <c r="A15092" s="42"/>
    </row>
    <row r="15093" spans="1:1" x14ac:dyDescent="0.25">
      <c r="A15093" s="42"/>
    </row>
    <row r="15094" spans="1:1" x14ac:dyDescent="0.25">
      <c r="A15094" s="42"/>
    </row>
    <row r="15095" spans="1:1" x14ac:dyDescent="0.25">
      <c r="A15095" s="42"/>
    </row>
    <row r="15096" spans="1:1" x14ac:dyDescent="0.25">
      <c r="A15096" s="42"/>
    </row>
    <row r="15097" spans="1:1" x14ac:dyDescent="0.25">
      <c r="A15097" s="42"/>
    </row>
    <row r="15098" spans="1:1" x14ac:dyDescent="0.25">
      <c r="A15098" s="42"/>
    </row>
    <row r="15099" spans="1:1" x14ac:dyDescent="0.25">
      <c r="A15099" s="42"/>
    </row>
    <row r="15100" spans="1:1" x14ac:dyDescent="0.25">
      <c r="A15100" s="42"/>
    </row>
    <row r="15101" spans="1:1" x14ac:dyDescent="0.25">
      <c r="A15101" s="42"/>
    </row>
    <row r="15102" spans="1:1" x14ac:dyDescent="0.25">
      <c r="A15102" s="42"/>
    </row>
    <row r="15103" spans="1:1" x14ac:dyDescent="0.25">
      <c r="A15103" s="42"/>
    </row>
    <row r="15104" spans="1:1" x14ac:dyDescent="0.25">
      <c r="A15104" s="42"/>
    </row>
    <row r="15105" spans="1:1" x14ac:dyDescent="0.25">
      <c r="A15105" s="42"/>
    </row>
    <row r="15106" spans="1:1" x14ac:dyDescent="0.25">
      <c r="A15106" s="42"/>
    </row>
    <row r="15107" spans="1:1" x14ac:dyDescent="0.25">
      <c r="A15107" s="42"/>
    </row>
    <row r="15108" spans="1:1" x14ac:dyDescent="0.25">
      <c r="A15108" s="42"/>
    </row>
    <row r="15109" spans="1:1" x14ac:dyDescent="0.25">
      <c r="A15109" s="42"/>
    </row>
    <row r="15110" spans="1:1" x14ac:dyDescent="0.25">
      <c r="A15110" s="42"/>
    </row>
    <row r="15111" spans="1:1" x14ac:dyDescent="0.25">
      <c r="A15111" s="42"/>
    </row>
    <row r="15112" spans="1:1" x14ac:dyDescent="0.25">
      <c r="A15112" s="42"/>
    </row>
    <row r="15113" spans="1:1" x14ac:dyDescent="0.25">
      <c r="A15113" s="42"/>
    </row>
    <row r="15114" spans="1:1" x14ac:dyDescent="0.25">
      <c r="A15114" s="42"/>
    </row>
    <row r="15115" spans="1:1" x14ac:dyDescent="0.25">
      <c r="A15115" s="42"/>
    </row>
    <row r="15116" spans="1:1" x14ac:dyDescent="0.25">
      <c r="A15116" s="42"/>
    </row>
    <row r="15117" spans="1:1" x14ac:dyDescent="0.25">
      <c r="A15117" s="42"/>
    </row>
    <row r="15118" spans="1:1" x14ac:dyDescent="0.25">
      <c r="A15118" s="42"/>
    </row>
    <row r="15119" spans="1:1" x14ac:dyDescent="0.25">
      <c r="A15119" s="42"/>
    </row>
    <row r="15120" spans="1:1" x14ac:dyDescent="0.25">
      <c r="A15120" s="42"/>
    </row>
    <row r="15121" spans="1:1" x14ac:dyDescent="0.25">
      <c r="A15121" s="42"/>
    </row>
    <row r="15122" spans="1:1" x14ac:dyDescent="0.25">
      <c r="A15122" s="42"/>
    </row>
    <row r="15123" spans="1:1" x14ac:dyDescent="0.25">
      <c r="A15123" s="42"/>
    </row>
    <row r="15124" spans="1:1" x14ac:dyDescent="0.25">
      <c r="A15124" s="42"/>
    </row>
    <row r="15125" spans="1:1" x14ac:dyDescent="0.25">
      <c r="A15125" s="42"/>
    </row>
    <row r="15126" spans="1:1" x14ac:dyDescent="0.25">
      <c r="A15126" s="42"/>
    </row>
    <row r="15127" spans="1:1" x14ac:dyDescent="0.25">
      <c r="A15127" s="42"/>
    </row>
    <row r="15128" spans="1:1" x14ac:dyDescent="0.25">
      <c r="A15128" s="42"/>
    </row>
    <row r="15129" spans="1:1" x14ac:dyDescent="0.25">
      <c r="A15129" s="42"/>
    </row>
    <row r="15130" spans="1:1" x14ac:dyDescent="0.25">
      <c r="A15130" s="42"/>
    </row>
    <row r="15131" spans="1:1" x14ac:dyDescent="0.25">
      <c r="A15131" s="42"/>
    </row>
    <row r="15132" spans="1:1" x14ac:dyDescent="0.25">
      <c r="A15132" s="42"/>
    </row>
    <row r="15133" spans="1:1" x14ac:dyDescent="0.25">
      <c r="A15133" s="42"/>
    </row>
    <row r="15134" spans="1:1" x14ac:dyDescent="0.25">
      <c r="A15134" s="42"/>
    </row>
    <row r="15135" spans="1:1" x14ac:dyDescent="0.25">
      <c r="A15135" s="42"/>
    </row>
    <row r="15136" spans="1:1" x14ac:dyDescent="0.25">
      <c r="A15136" s="42"/>
    </row>
    <row r="15137" spans="1:1" x14ac:dyDescent="0.25">
      <c r="A15137" s="42"/>
    </row>
    <row r="15138" spans="1:1" x14ac:dyDescent="0.25">
      <c r="A15138" s="42"/>
    </row>
    <row r="15139" spans="1:1" x14ac:dyDescent="0.25">
      <c r="A15139" s="42"/>
    </row>
    <row r="15140" spans="1:1" x14ac:dyDescent="0.25">
      <c r="A15140" s="42"/>
    </row>
    <row r="15141" spans="1:1" x14ac:dyDescent="0.25">
      <c r="A15141" s="42"/>
    </row>
    <row r="15142" spans="1:1" x14ac:dyDescent="0.25">
      <c r="A15142" s="42"/>
    </row>
    <row r="15143" spans="1:1" x14ac:dyDescent="0.25">
      <c r="A15143" s="42"/>
    </row>
    <row r="15144" spans="1:1" x14ac:dyDescent="0.25">
      <c r="A15144" s="42"/>
    </row>
    <row r="15145" spans="1:1" x14ac:dyDescent="0.25">
      <c r="A15145" s="42"/>
    </row>
    <row r="15146" spans="1:1" x14ac:dyDescent="0.25">
      <c r="A15146" s="42"/>
    </row>
    <row r="15147" spans="1:1" x14ac:dyDescent="0.25">
      <c r="A15147" s="42"/>
    </row>
    <row r="15148" spans="1:1" x14ac:dyDescent="0.25">
      <c r="A15148" s="42"/>
    </row>
    <row r="15149" spans="1:1" x14ac:dyDescent="0.25">
      <c r="A15149" s="42"/>
    </row>
    <row r="15150" spans="1:1" x14ac:dyDescent="0.25">
      <c r="A15150" s="42"/>
    </row>
    <row r="15151" spans="1:1" x14ac:dyDescent="0.25">
      <c r="A15151" s="42"/>
    </row>
    <row r="15152" spans="1:1" x14ac:dyDescent="0.25">
      <c r="A15152" s="42"/>
    </row>
    <row r="15153" spans="1:1" x14ac:dyDescent="0.25">
      <c r="A15153" s="42"/>
    </row>
    <row r="15154" spans="1:1" x14ac:dyDescent="0.25">
      <c r="A15154" s="42"/>
    </row>
    <row r="15155" spans="1:1" x14ac:dyDescent="0.25">
      <c r="A15155" s="42"/>
    </row>
    <row r="15156" spans="1:1" x14ac:dyDescent="0.25">
      <c r="A15156" s="42"/>
    </row>
    <row r="15157" spans="1:1" x14ac:dyDescent="0.25">
      <c r="A15157" s="42"/>
    </row>
    <row r="15158" spans="1:1" x14ac:dyDescent="0.25">
      <c r="A15158" s="42"/>
    </row>
    <row r="15159" spans="1:1" x14ac:dyDescent="0.25">
      <c r="A15159" s="42"/>
    </row>
    <row r="15160" spans="1:1" x14ac:dyDescent="0.25">
      <c r="A15160" s="42"/>
    </row>
    <row r="15161" spans="1:1" x14ac:dyDescent="0.25">
      <c r="A15161" s="42"/>
    </row>
    <row r="15162" spans="1:1" x14ac:dyDescent="0.25">
      <c r="A15162" s="42"/>
    </row>
    <row r="15163" spans="1:1" x14ac:dyDescent="0.25">
      <c r="A15163" s="42"/>
    </row>
    <row r="15164" spans="1:1" x14ac:dyDescent="0.25">
      <c r="A15164" s="42"/>
    </row>
    <row r="15165" spans="1:1" x14ac:dyDescent="0.25">
      <c r="A15165" s="42"/>
    </row>
    <row r="15166" spans="1:1" x14ac:dyDescent="0.25">
      <c r="A15166" s="42"/>
    </row>
    <row r="15167" spans="1:1" x14ac:dyDescent="0.25">
      <c r="A15167" s="42"/>
    </row>
    <row r="15168" spans="1:1" x14ac:dyDescent="0.25">
      <c r="A15168" s="42"/>
    </row>
    <row r="15169" spans="1:1" x14ac:dyDescent="0.25">
      <c r="A15169" s="42"/>
    </row>
    <row r="15170" spans="1:1" x14ac:dyDescent="0.25">
      <c r="A15170" s="42"/>
    </row>
    <row r="15171" spans="1:1" x14ac:dyDescent="0.25">
      <c r="A15171" s="42"/>
    </row>
    <row r="15172" spans="1:1" x14ac:dyDescent="0.25">
      <c r="A15172" s="42"/>
    </row>
    <row r="15173" spans="1:1" x14ac:dyDescent="0.25">
      <c r="A15173" s="42"/>
    </row>
    <row r="15174" spans="1:1" x14ac:dyDescent="0.25">
      <c r="A15174" s="42"/>
    </row>
    <row r="15175" spans="1:1" x14ac:dyDescent="0.25">
      <c r="A15175" s="42"/>
    </row>
    <row r="15176" spans="1:1" x14ac:dyDescent="0.25">
      <c r="A15176" s="42"/>
    </row>
    <row r="15177" spans="1:1" x14ac:dyDescent="0.25">
      <c r="A15177" s="42"/>
    </row>
    <row r="15178" spans="1:1" x14ac:dyDescent="0.25">
      <c r="A15178" s="42"/>
    </row>
    <row r="15179" spans="1:1" x14ac:dyDescent="0.25">
      <c r="A15179" s="42"/>
    </row>
    <row r="15180" spans="1:1" x14ac:dyDescent="0.25">
      <c r="A15180" s="42"/>
    </row>
    <row r="15181" spans="1:1" x14ac:dyDescent="0.25">
      <c r="A15181" s="42"/>
    </row>
    <row r="15182" spans="1:1" x14ac:dyDescent="0.25">
      <c r="A15182" s="42"/>
    </row>
    <row r="15183" spans="1:1" x14ac:dyDescent="0.25">
      <c r="A15183" s="42"/>
    </row>
    <row r="15184" spans="1:1" x14ac:dyDescent="0.25">
      <c r="A15184" s="42"/>
    </row>
    <row r="15185" spans="1:1" x14ac:dyDescent="0.25">
      <c r="A15185" s="42"/>
    </row>
    <row r="15186" spans="1:1" x14ac:dyDescent="0.25">
      <c r="A15186" s="42"/>
    </row>
    <row r="15187" spans="1:1" x14ac:dyDescent="0.25">
      <c r="A15187" s="42"/>
    </row>
    <row r="15188" spans="1:1" x14ac:dyDescent="0.25">
      <c r="A15188" s="42"/>
    </row>
    <row r="15189" spans="1:1" x14ac:dyDescent="0.25">
      <c r="A15189" s="42"/>
    </row>
    <row r="15190" spans="1:1" x14ac:dyDescent="0.25">
      <c r="A15190" s="42"/>
    </row>
    <row r="15191" spans="1:1" x14ac:dyDescent="0.25">
      <c r="A15191" s="42"/>
    </row>
    <row r="15192" spans="1:1" x14ac:dyDescent="0.25">
      <c r="A15192" s="42"/>
    </row>
    <row r="15193" spans="1:1" x14ac:dyDescent="0.25">
      <c r="A15193" s="42"/>
    </row>
    <row r="15194" spans="1:1" x14ac:dyDescent="0.25">
      <c r="A15194" s="42"/>
    </row>
    <row r="15195" spans="1:1" x14ac:dyDescent="0.25">
      <c r="A15195" s="42"/>
    </row>
    <row r="15196" spans="1:1" x14ac:dyDescent="0.25">
      <c r="A15196" s="42"/>
    </row>
    <row r="15197" spans="1:1" x14ac:dyDescent="0.25">
      <c r="A15197" s="42"/>
    </row>
    <row r="15198" spans="1:1" x14ac:dyDescent="0.25">
      <c r="A15198" s="42"/>
    </row>
    <row r="15199" spans="1:1" x14ac:dyDescent="0.25">
      <c r="A15199" s="42"/>
    </row>
    <row r="15200" spans="1:1" x14ac:dyDescent="0.25">
      <c r="A15200" s="42"/>
    </row>
    <row r="15201" spans="1:1" x14ac:dyDescent="0.25">
      <c r="A15201" s="42"/>
    </row>
    <row r="15202" spans="1:1" x14ac:dyDescent="0.25">
      <c r="A15202" s="42"/>
    </row>
    <row r="15203" spans="1:1" x14ac:dyDescent="0.25">
      <c r="A15203" s="42"/>
    </row>
    <row r="15204" spans="1:1" x14ac:dyDescent="0.25">
      <c r="A15204" s="42"/>
    </row>
    <row r="15205" spans="1:1" x14ac:dyDescent="0.25">
      <c r="A15205" s="42"/>
    </row>
    <row r="15206" spans="1:1" x14ac:dyDescent="0.25">
      <c r="A15206" s="42"/>
    </row>
    <row r="15207" spans="1:1" x14ac:dyDescent="0.25">
      <c r="A15207" s="42"/>
    </row>
    <row r="15208" spans="1:1" x14ac:dyDescent="0.25">
      <c r="A15208" s="42"/>
    </row>
    <row r="15209" spans="1:1" x14ac:dyDescent="0.25">
      <c r="A15209" s="42"/>
    </row>
    <row r="15210" spans="1:1" x14ac:dyDescent="0.25">
      <c r="A15210" s="42"/>
    </row>
    <row r="15211" spans="1:1" x14ac:dyDescent="0.25">
      <c r="A15211" s="42"/>
    </row>
    <row r="15212" spans="1:1" x14ac:dyDescent="0.25">
      <c r="A15212" s="42"/>
    </row>
    <row r="15213" spans="1:1" x14ac:dyDescent="0.25">
      <c r="A15213" s="42"/>
    </row>
    <row r="15214" spans="1:1" x14ac:dyDescent="0.25">
      <c r="A15214" s="42"/>
    </row>
    <row r="15215" spans="1:1" x14ac:dyDescent="0.25">
      <c r="A15215" s="42"/>
    </row>
    <row r="15216" spans="1:1" x14ac:dyDescent="0.25">
      <c r="A15216" s="42"/>
    </row>
    <row r="15217" spans="1:1" x14ac:dyDescent="0.25">
      <c r="A15217" s="42"/>
    </row>
    <row r="15218" spans="1:1" x14ac:dyDescent="0.25">
      <c r="A15218" s="42"/>
    </row>
    <row r="15219" spans="1:1" x14ac:dyDescent="0.25">
      <c r="A15219" s="42"/>
    </row>
    <row r="15220" spans="1:1" x14ac:dyDescent="0.25">
      <c r="A15220" s="42"/>
    </row>
    <row r="15221" spans="1:1" x14ac:dyDescent="0.25">
      <c r="A15221" s="42"/>
    </row>
    <row r="15222" spans="1:1" x14ac:dyDescent="0.25">
      <c r="A15222" s="42"/>
    </row>
    <row r="15223" spans="1:1" x14ac:dyDescent="0.25">
      <c r="A15223" s="42"/>
    </row>
    <row r="15224" spans="1:1" x14ac:dyDescent="0.25">
      <c r="A15224" s="42"/>
    </row>
    <row r="15225" spans="1:1" x14ac:dyDescent="0.25">
      <c r="A15225" s="42"/>
    </row>
    <row r="15226" spans="1:1" x14ac:dyDescent="0.25">
      <c r="A15226" s="42"/>
    </row>
    <row r="15227" spans="1:1" x14ac:dyDescent="0.25">
      <c r="A15227" s="42"/>
    </row>
    <row r="15228" spans="1:1" x14ac:dyDescent="0.25">
      <c r="A15228" s="42"/>
    </row>
    <row r="15229" spans="1:1" x14ac:dyDescent="0.25">
      <c r="A15229" s="42"/>
    </row>
    <row r="15230" spans="1:1" x14ac:dyDescent="0.25">
      <c r="A15230" s="42"/>
    </row>
    <row r="15231" spans="1:1" x14ac:dyDescent="0.25">
      <c r="A15231" s="42"/>
    </row>
    <row r="15232" spans="1:1" x14ac:dyDescent="0.25">
      <c r="A15232" s="42"/>
    </row>
    <row r="15233" spans="1:1" x14ac:dyDescent="0.25">
      <c r="A15233" s="42"/>
    </row>
    <row r="15234" spans="1:1" x14ac:dyDescent="0.25">
      <c r="A15234" s="42"/>
    </row>
    <row r="15235" spans="1:1" x14ac:dyDescent="0.25">
      <c r="A15235" s="42"/>
    </row>
    <row r="15236" spans="1:1" x14ac:dyDescent="0.25">
      <c r="A15236" s="42"/>
    </row>
    <row r="15237" spans="1:1" x14ac:dyDescent="0.25">
      <c r="A15237" s="42"/>
    </row>
    <row r="15238" spans="1:1" x14ac:dyDescent="0.25">
      <c r="A15238" s="42"/>
    </row>
    <row r="15239" spans="1:1" x14ac:dyDescent="0.25">
      <c r="A15239" s="42"/>
    </row>
    <row r="15240" spans="1:1" x14ac:dyDescent="0.25">
      <c r="A15240" s="42"/>
    </row>
    <row r="15241" spans="1:1" x14ac:dyDescent="0.25">
      <c r="A15241" s="42"/>
    </row>
    <row r="15242" spans="1:1" x14ac:dyDescent="0.25">
      <c r="A15242" s="42"/>
    </row>
    <row r="15243" spans="1:1" x14ac:dyDescent="0.25">
      <c r="A15243" s="42"/>
    </row>
    <row r="15244" spans="1:1" x14ac:dyDescent="0.25">
      <c r="A15244" s="42"/>
    </row>
    <row r="15245" spans="1:1" x14ac:dyDescent="0.25">
      <c r="A15245" s="42"/>
    </row>
    <row r="15246" spans="1:1" x14ac:dyDescent="0.25">
      <c r="A15246" s="42"/>
    </row>
    <row r="15247" spans="1:1" x14ac:dyDescent="0.25">
      <c r="A15247" s="42"/>
    </row>
    <row r="15248" spans="1:1" x14ac:dyDescent="0.25">
      <c r="A15248" s="42"/>
    </row>
    <row r="15249" spans="1:1" x14ac:dyDescent="0.25">
      <c r="A15249" s="42"/>
    </row>
    <row r="15250" spans="1:1" x14ac:dyDescent="0.25">
      <c r="A15250" s="42"/>
    </row>
    <row r="15251" spans="1:1" x14ac:dyDescent="0.25">
      <c r="A15251" s="42"/>
    </row>
    <row r="15252" spans="1:1" x14ac:dyDescent="0.25">
      <c r="A15252" s="42"/>
    </row>
    <row r="15253" spans="1:1" x14ac:dyDescent="0.25">
      <c r="A15253" s="42"/>
    </row>
    <row r="15254" spans="1:1" x14ac:dyDescent="0.25">
      <c r="A15254" s="42"/>
    </row>
    <row r="15255" spans="1:1" x14ac:dyDescent="0.25">
      <c r="A15255" s="42"/>
    </row>
    <row r="15256" spans="1:1" x14ac:dyDescent="0.25">
      <c r="A15256" s="42"/>
    </row>
    <row r="15257" spans="1:1" x14ac:dyDescent="0.25">
      <c r="A15257" s="42"/>
    </row>
    <row r="15258" spans="1:1" x14ac:dyDescent="0.25">
      <c r="A15258" s="42"/>
    </row>
    <row r="15259" spans="1:1" x14ac:dyDescent="0.25">
      <c r="A15259" s="42"/>
    </row>
    <row r="15260" spans="1:1" x14ac:dyDescent="0.25">
      <c r="A15260" s="42"/>
    </row>
    <row r="15261" spans="1:1" x14ac:dyDescent="0.25">
      <c r="A15261" s="42"/>
    </row>
    <row r="15262" spans="1:1" x14ac:dyDescent="0.25">
      <c r="A15262" s="42"/>
    </row>
    <row r="15263" spans="1:1" x14ac:dyDescent="0.25">
      <c r="A15263" s="42"/>
    </row>
    <row r="15264" spans="1:1" x14ac:dyDescent="0.25">
      <c r="A15264" s="42"/>
    </row>
    <row r="15265" spans="1:1" x14ac:dyDescent="0.25">
      <c r="A15265" s="42"/>
    </row>
    <row r="15266" spans="1:1" x14ac:dyDescent="0.25">
      <c r="A15266" s="42"/>
    </row>
    <row r="15267" spans="1:1" x14ac:dyDescent="0.25">
      <c r="A15267" s="42"/>
    </row>
    <row r="15268" spans="1:1" x14ac:dyDescent="0.25">
      <c r="A15268" s="42"/>
    </row>
    <row r="15269" spans="1:1" x14ac:dyDescent="0.25">
      <c r="A15269" s="42"/>
    </row>
    <row r="15270" spans="1:1" x14ac:dyDescent="0.25">
      <c r="A15270" s="42"/>
    </row>
    <row r="15271" spans="1:1" x14ac:dyDescent="0.25">
      <c r="A15271" s="42"/>
    </row>
    <row r="15272" spans="1:1" x14ac:dyDescent="0.25">
      <c r="A15272" s="42"/>
    </row>
    <row r="15273" spans="1:1" x14ac:dyDescent="0.25">
      <c r="A15273" s="42"/>
    </row>
    <row r="15274" spans="1:1" x14ac:dyDescent="0.25">
      <c r="A15274" s="42"/>
    </row>
    <row r="15275" spans="1:1" x14ac:dyDescent="0.25">
      <c r="A15275" s="42"/>
    </row>
    <row r="15276" spans="1:1" x14ac:dyDescent="0.25">
      <c r="A15276" s="42"/>
    </row>
    <row r="15277" spans="1:1" x14ac:dyDescent="0.25">
      <c r="A15277" s="42"/>
    </row>
    <row r="15278" spans="1:1" x14ac:dyDescent="0.25">
      <c r="A15278" s="42"/>
    </row>
    <row r="15279" spans="1:1" x14ac:dyDescent="0.25">
      <c r="A15279" s="42"/>
    </row>
    <row r="15280" spans="1:1" x14ac:dyDescent="0.25">
      <c r="A15280" s="42"/>
    </row>
    <row r="15281" spans="1:1" x14ac:dyDescent="0.25">
      <c r="A15281" s="42"/>
    </row>
    <row r="15282" spans="1:1" x14ac:dyDescent="0.25">
      <c r="A15282" s="42"/>
    </row>
    <row r="15283" spans="1:1" x14ac:dyDescent="0.25">
      <c r="A15283" s="42"/>
    </row>
    <row r="15284" spans="1:1" x14ac:dyDescent="0.25">
      <c r="A15284" s="42"/>
    </row>
    <row r="15285" spans="1:1" x14ac:dyDescent="0.25">
      <c r="A15285" s="42"/>
    </row>
    <row r="15286" spans="1:1" x14ac:dyDescent="0.25">
      <c r="A15286" s="42"/>
    </row>
    <row r="15287" spans="1:1" x14ac:dyDescent="0.25">
      <c r="A15287" s="42"/>
    </row>
    <row r="15288" spans="1:1" x14ac:dyDescent="0.25">
      <c r="A15288" s="42"/>
    </row>
    <row r="15289" spans="1:1" x14ac:dyDescent="0.25">
      <c r="A15289" s="42"/>
    </row>
    <row r="15290" spans="1:1" x14ac:dyDescent="0.25">
      <c r="A15290" s="42"/>
    </row>
    <row r="15291" spans="1:1" x14ac:dyDescent="0.25">
      <c r="A15291" s="42"/>
    </row>
    <row r="15292" spans="1:1" x14ac:dyDescent="0.25">
      <c r="A15292" s="42"/>
    </row>
    <row r="15293" spans="1:1" x14ac:dyDescent="0.25">
      <c r="A15293" s="42"/>
    </row>
    <row r="15294" spans="1:1" x14ac:dyDescent="0.25">
      <c r="A15294" s="42"/>
    </row>
    <row r="15295" spans="1:1" x14ac:dyDescent="0.25">
      <c r="A15295" s="42"/>
    </row>
    <row r="15296" spans="1:1" x14ac:dyDescent="0.25">
      <c r="A15296" s="42"/>
    </row>
    <row r="15297" spans="1:1" x14ac:dyDescent="0.25">
      <c r="A15297" s="42"/>
    </row>
    <row r="15298" spans="1:1" x14ac:dyDescent="0.25">
      <c r="A15298" s="42"/>
    </row>
    <row r="15299" spans="1:1" x14ac:dyDescent="0.25">
      <c r="A15299" s="42"/>
    </row>
    <row r="15300" spans="1:1" x14ac:dyDescent="0.25">
      <c r="A15300" s="42"/>
    </row>
    <row r="15301" spans="1:1" x14ac:dyDescent="0.25">
      <c r="A15301" s="42"/>
    </row>
    <row r="15302" spans="1:1" x14ac:dyDescent="0.25">
      <c r="A15302" s="42"/>
    </row>
    <row r="15303" spans="1:1" x14ac:dyDescent="0.25">
      <c r="A15303" s="42"/>
    </row>
    <row r="15304" spans="1:1" x14ac:dyDescent="0.25">
      <c r="A15304" s="42"/>
    </row>
    <row r="15305" spans="1:1" x14ac:dyDescent="0.25">
      <c r="A15305" s="42"/>
    </row>
    <row r="15306" spans="1:1" x14ac:dyDescent="0.25">
      <c r="A15306" s="42"/>
    </row>
    <row r="15307" spans="1:1" x14ac:dyDescent="0.25">
      <c r="A15307" s="42"/>
    </row>
    <row r="15308" spans="1:1" x14ac:dyDescent="0.25">
      <c r="A15308" s="42"/>
    </row>
    <row r="15309" spans="1:1" x14ac:dyDescent="0.25">
      <c r="A15309" s="42"/>
    </row>
    <row r="15310" spans="1:1" x14ac:dyDescent="0.25">
      <c r="A15310" s="42"/>
    </row>
    <row r="15311" spans="1:1" x14ac:dyDescent="0.25">
      <c r="A15311" s="42"/>
    </row>
    <row r="15312" spans="1:1" x14ac:dyDescent="0.25">
      <c r="A15312" s="42"/>
    </row>
    <row r="15313" spans="1:1" x14ac:dyDescent="0.25">
      <c r="A15313" s="42"/>
    </row>
    <row r="15314" spans="1:1" x14ac:dyDescent="0.25">
      <c r="A15314" s="42"/>
    </row>
    <row r="15315" spans="1:1" x14ac:dyDescent="0.25">
      <c r="A15315" s="42"/>
    </row>
    <row r="15316" spans="1:1" x14ac:dyDescent="0.25">
      <c r="A15316" s="42"/>
    </row>
    <row r="15317" spans="1:1" x14ac:dyDescent="0.25">
      <c r="A15317" s="42"/>
    </row>
    <row r="15318" spans="1:1" x14ac:dyDescent="0.25">
      <c r="A15318" s="42"/>
    </row>
    <row r="15319" spans="1:1" x14ac:dyDescent="0.25">
      <c r="A15319" s="42"/>
    </row>
    <row r="15320" spans="1:1" x14ac:dyDescent="0.25">
      <c r="A15320" s="42"/>
    </row>
    <row r="15321" spans="1:1" x14ac:dyDescent="0.25">
      <c r="A15321" s="42"/>
    </row>
    <row r="15322" spans="1:1" x14ac:dyDescent="0.25">
      <c r="A15322" s="42"/>
    </row>
    <row r="15323" spans="1:1" x14ac:dyDescent="0.25">
      <c r="A15323" s="42"/>
    </row>
    <row r="15324" spans="1:1" x14ac:dyDescent="0.25">
      <c r="A15324" s="42"/>
    </row>
    <row r="15325" spans="1:1" x14ac:dyDescent="0.25">
      <c r="A15325" s="42"/>
    </row>
    <row r="15326" spans="1:1" x14ac:dyDescent="0.25">
      <c r="A15326" s="42"/>
    </row>
    <row r="15327" spans="1:1" x14ac:dyDescent="0.25">
      <c r="A15327" s="42"/>
    </row>
    <row r="15328" spans="1:1" x14ac:dyDescent="0.25">
      <c r="A15328" s="42"/>
    </row>
    <row r="15329" spans="1:1" x14ac:dyDescent="0.25">
      <c r="A15329" s="42"/>
    </row>
    <row r="15330" spans="1:1" x14ac:dyDescent="0.25">
      <c r="A15330" s="42"/>
    </row>
    <row r="15331" spans="1:1" x14ac:dyDescent="0.25">
      <c r="A15331" s="42"/>
    </row>
    <row r="15332" spans="1:1" x14ac:dyDescent="0.25">
      <c r="A15332" s="42"/>
    </row>
    <row r="15333" spans="1:1" x14ac:dyDescent="0.25">
      <c r="A15333" s="42"/>
    </row>
    <row r="15334" spans="1:1" x14ac:dyDescent="0.25">
      <c r="A15334" s="42"/>
    </row>
    <row r="15335" spans="1:1" x14ac:dyDescent="0.25">
      <c r="A15335" s="42"/>
    </row>
    <row r="15336" spans="1:1" x14ac:dyDescent="0.25">
      <c r="A15336" s="42"/>
    </row>
    <row r="15337" spans="1:1" x14ac:dyDescent="0.25">
      <c r="A15337" s="42"/>
    </row>
    <row r="15338" spans="1:1" x14ac:dyDescent="0.25">
      <c r="A15338" s="42"/>
    </row>
    <row r="15339" spans="1:1" x14ac:dyDescent="0.25">
      <c r="A15339" s="42"/>
    </row>
    <row r="15340" spans="1:1" x14ac:dyDescent="0.25">
      <c r="A15340" s="42"/>
    </row>
    <row r="15341" spans="1:1" x14ac:dyDescent="0.25">
      <c r="A15341" s="42"/>
    </row>
    <row r="15342" spans="1:1" x14ac:dyDescent="0.25">
      <c r="A15342" s="42"/>
    </row>
    <row r="15343" spans="1:1" x14ac:dyDescent="0.25">
      <c r="A15343" s="42"/>
    </row>
    <row r="15344" spans="1:1" x14ac:dyDescent="0.25">
      <c r="A15344" s="42"/>
    </row>
    <row r="15345" spans="1:1" x14ac:dyDescent="0.25">
      <c r="A15345" s="42"/>
    </row>
    <row r="15346" spans="1:1" x14ac:dyDescent="0.25">
      <c r="A15346" s="42"/>
    </row>
    <row r="15347" spans="1:1" x14ac:dyDescent="0.25">
      <c r="A15347" s="42"/>
    </row>
    <row r="15348" spans="1:1" x14ac:dyDescent="0.25">
      <c r="A15348" s="42"/>
    </row>
    <row r="15349" spans="1:1" x14ac:dyDescent="0.25">
      <c r="A15349" s="42"/>
    </row>
    <row r="15350" spans="1:1" x14ac:dyDescent="0.25">
      <c r="A15350" s="42"/>
    </row>
    <row r="15351" spans="1:1" x14ac:dyDescent="0.25">
      <c r="A15351" s="42"/>
    </row>
    <row r="15352" spans="1:1" x14ac:dyDescent="0.25">
      <c r="A15352" s="42"/>
    </row>
    <row r="15353" spans="1:1" x14ac:dyDescent="0.25">
      <c r="A15353" s="42"/>
    </row>
    <row r="15354" spans="1:1" x14ac:dyDescent="0.25">
      <c r="A15354" s="42"/>
    </row>
    <row r="15355" spans="1:1" x14ac:dyDescent="0.25">
      <c r="A15355" s="42"/>
    </row>
    <row r="15356" spans="1:1" x14ac:dyDescent="0.25">
      <c r="A15356" s="42"/>
    </row>
    <row r="15357" spans="1:1" x14ac:dyDescent="0.25">
      <c r="A15357" s="42"/>
    </row>
    <row r="15358" spans="1:1" x14ac:dyDescent="0.25">
      <c r="A15358" s="42"/>
    </row>
    <row r="15359" spans="1:1" x14ac:dyDescent="0.25">
      <c r="A15359" s="42"/>
    </row>
    <row r="15360" spans="1:1" x14ac:dyDescent="0.25">
      <c r="A15360" s="42"/>
    </row>
    <row r="15361" spans="1:1" x14ac:dyDescent="0.25">
      <c r="A15361" s="42"/>
    </row>
    <row r="15362" spans="1:1" x14ac:dyDescent="0.25">
      <c r="A15362" s="42"/>
    </row>
    <row r="15363" spans="1:1" x14ac:dyDescent="0.25">
      <c r="A15363" s="42"/>
    </row>
    <row r="15364" spans="1:1" x14ac:dyDescent="0.25">
      <c r="A15364" s="42"/>
    </row>
    <row r="15365" spans="1:1" x14ac:dyDescent="0.25">
      <c r="A15365" s="42"/>
    </row>
    <row r="15366" spans="1:1" x14ac:dyDescent="0.25">
      <c r="A15366" s="42"/>
    </row>
    <row r="15367" spans="1:1" x14ac:dyDescent="0.25">
      <c r="A15367" s="42"/>
    </row>
    <row r="15368" spans="1:1" x14ac:dyDescent="0.25">
      <c r="A15368" s="42"/>
    </row>
    <row r="15369" spans="1:1" x14ac:dyDescent="0.25">
      <c r="A15369" s="42"/>
    </row>
    <row r="15370" spans="1:1" x14ac:dyDescent="0.25">
      <c r="A15370" s="42"/>
    </row>
    <row r="15371" spans="1:1" x14ac:dyDescent="0.25">
      <c r="A15371" s="42"/>
    </row>
    <row r="15372" spans="1:1" x14ac:dyDescent="0.25">
      <c r="A15372" s="42"/>
    </row>
    <row r="15373" spans="1:1" x14ac:dyDescent="0.25">
      <c r="A15373" s="42"/>
    </row>
    <row r="15374" spans="1:1" x14ac:dyDescent="0.25">
      <c r="A15374" s="42"/>
    </row>
    <row r="15375" spans="1:1" x14ac:dyDescent="0.25">
      <c r="A15375" s="42"/>
    </row>
    <row r="15376" spans="1:1" x14ac:dyDescent="0.25">
      <c r="A15376" s="42"/>
    </row>
    <row r="15377" spans="1:1" x14ac:dyDescent="0.25">
      <c r="A15377" s="42"/>
    </row>
    <row r="15378" spans="1:1" x14ac:dyDescent="0.25">
      <c r="A15378" s="42"/>
    </row>
    <row r="15379" spans="1:1" x14ac:dyDescent="0.25">
      <c r="A15379" s="42"/>
    </row>
    <row r="15380" spans="1:1" x14ac:dyDescent="0.25">
      <c r="A15380" s="42"/>
    </row>
    <row r="15381" spans="1:1" x14ac:dyDescent="0.25">
      <c r="A15381" s="42"/>
    </row>
    <row r="15382" spans="1:1" x14ac:dyDescent="0.25">
      <c r="A15382" s="42"/>
    </row>
    <row r="15383" spans="1:1" x14ac:dyDescent="0.25">
      <c r="A15383" s="42"/>
    </row>
    <row r="15384" spans="1:1" x14ac:dyDescent="0.25">
      <c r="A15384" s="42"/>
    </row>
    <row r="15385" spans="1:1" x14ac:dyDescent="0.25">
      <c r="A15385" s="42"/>
    </row>
    <row r="15386" spans="1:1" x14ac:dyDescent="0.25">
      <c r="A15386" s="42"/>
    </row>
    <row r="15387" spans="1:1" x14ac:dyDescent="0.25">
      <c r="A15387" s="42"/>
    </row>
    <row r="15388" spans="1:1" x14ac:dyDescent="0.25">
      <c r="A15388" s="42"/>
    </row>
    <row r="15389" spans="1:1" x14ac:dyDescent="0.25">
      <c r="A15389" s="42"/>
    </row>
    <row r="15390" spans="1:1" x14ac:dyDescent="0.25">
      <c r="A15390" s="42"/>
    </row>
    <row r="15391" spans="1:1" x14ac:dyDescent="0.25">
      <c r="A15391" s="42"/>
    </row>
    <row r="15392" spans="1:1" x14ac:dyDescent="0.25">
      <c r="A15392" s="42"/>
    </row>
    <row r="15393" spans="1:1" x14ac:dyDescent="0.25">
      <c r="A15393" s="42"/>
    </row>
    <row r="15394" spans="1:1" x14ac:dyDescent="0.25">
      <c r="A15394" s="42"/>
    </row>
    <row r="15395" spans="1:1" x14ac:dyDescent="0.25">
      <c r="A15395" s="42"/>
    </row>
    <row r="15396" spans="1:1" x14ac:dyDescent="0.25">
      <c r="A15396" s="42"/>
    </row>
    <row r="15397" spans="1:1" x14ac:dyDescent="0.25">
      <c r="A15397" s="42"/>
    </row>
    <row r="15398" spans="1:1" x14ac:dyDescent="0.25">
      <c r="A15398" s="42"/>
    </row>
    <row r="15399" spans="1:1" x14ac:dyDescent="0.25">
      <c r="A15399" s="42"/>
    </row>
    <row r="15400" spans="1:1" x14ac:dyDescent="0.25">
      <c r="A15400" s="42"/>
    </row>
    <row r="15401" spans="1:1" x14ac:dyDescent="0.25">
      <c r="A15401" s="42"/>
    </row>
    <row r="15402" spans="1:1" x14ac:dyDescent="0.25">
      <c r="A15402" s="42"/>
    </row>
    <row r="15403" spans="1:1" x14ac:dyDescent="0.25">
      <c r="A15403" s="42"/>
    </row>
    <row r="15404" spans="1:1" x14ac:dyDescent="0.25">
      <c r="A15404" s="42"/>
    </row>
    <row r="15405" spans="1:1" x14ac:dyDescent="0.25">
      <c r="A15405" s="42"/>
    </row>
    <row r="15406" spans="1:1" x14ac:dyDescent="0.25">
      <c r="A15406" s="42"/>
    </row>
    <row r="15407" spans="1:1" x14ac:dyDescent="0.25">
      <c r="A15407" s="42"/>
    </row>
    <row r="15408" spans="1:1" x14ac:dyDescent="0.25">
      <c r="A15408" s="42"/>
    </row>
    <row r="15409" spans="1:1" x14ac:dyDescent="0.25">
      <c r="A15409" s="42"/>
    </row>
    <row r="15410" spans="1:1" x14ac:dyDescent="0.25">
      <c r="A15410" s="42"/>
    </row>
    <row r="15411" spans="1:1" x14ac:dyDescent="0.25">
      <c r="A15411" s="42"/>
    </row>
    <row r="15412" spans="1:1" x14ac:dyDescent="0.25">
      <c r="A15412" s="42"/>
    </row>
    <row r="15413" spans="1:1" x14ac:dyDescent="0.25">
      <c r="A15413" s="42"/>
    </row>
    <row r="15414" spans="1:1" x14ac:dyDescent="0.25">
      <c r="A15414" s="42"/>
    </row>
    <row r="15415" spans="1:1" x14ac:dyDescent="0.25">
      <c r="A15415" s="42"/>
    </row>
    <row r="15416" spans="1:1" x14ac:dyDescent="0.25">
      <c r="A15416" s="42"/>
    </row>
    <row r="15417" spans="1:1" x14ac:dyDescent="0.25">
      <c r="A15417" s="42"/>
    </row>
    <row r="15418" spans="1:1" x14ac:dyDescent="0.25">
      <c r="A15418" s="42"/>
    </row>
    <row r="15419" spans="1:1" x14ac:dyDescent="0.25">
      <c r="A15419" s="42"/>
    </row>
    <row r="15420" spans="1:1" x14ac:dyDescent="0.25">
      <c r="A15420" s="42"/>
    </row>
    <row r="15421" spans="1:1" x14ac:dyDescent="0.25">
      <c r="A15421" s="42"/>
    </row>
    <row r="15422" spans="1:1" x14ac:dyDescent="0.25">
      <c r="A15422" s="42"/>
    </row>
    <row r="15423" spans="1:1" x14ac:dyDescent="0.25">
      <c r="A15423" s="42"/>
    </row>
    <row r="15424" spans="1:1" x14ac:dyDescent="0.25">
      <c r="A15424" s="42"/>
    </row>
    <row r="15425" spans="1:1" x14ac:dyDescent="0.25">
      <c r="A15425" s="42"/>
    </row>
    <row r="15426" spans="1:1" x14ac:dyDescent="0.25">
      <c r="A15426" s="42"/>
    </row>
    <row r="15427" spans="1:1" x14ac:dyDescent="0.25">
      <c r="A15427" s="42"/>
    </row>
    <row r="15428" spans="1:1" x14ac:dyDescent="0.25">
      <c r="A15428" s="42"/>
    </row>
    <row r="15429" spans="1:1" x14ac:dyDescent="0.25">
      <c r="A15429" s="42"/>
    </row>
    <row r="15430" spans="1:1" x14ac:dyDescent="0.25">
      <c r="A15430" s="42"/>
    </row>
    <row r="15431" spans="1:1" x14ac:dyDescent="0.25">
      <c r="A15431" s="42"/>
    </row>
    <row r="15432" spans="1:1" x14ac:dyDescent="0.25">
      <c r="A15432" s="42"/>
    </row>
    <row r="15433" spans="1:1" x14ac:dyDescent="0.25">
      <c r="A15433" s="42"/>
    </row>
    <row r="15434" spans="1:1" x14ac:dyDescent="0.25">
      <c r="A15434" s="42"/>
    </row>
    <row r="15435" spans="1:1" x14ac:dyDescent="0.25">
      <c r="A15435" s="42"/>
    </row>
    <row r="15436" spans="1:1" x14ac:dyDescent="0.25">
      <c r="A15436" s="42"/>
    </row>
    <row r="15437" spans="1:1" x14ac:dyDescent="0.25">
      <c r="A15437" s="42"/>
    </row>
    <row r="15438" spans="1:1" x14ac:dyDescent="0.25">
      <c r="A15438" s="42"/>
    </row>
    <row r="15439" spans="1:1" x14ac:dyDescent="0.25">
      <c r="A15439" s="42"/>
    </row>
    <row r="15440" spans="1:1" x14ac:dyDescent="0.25">
      <c r="A15440" s="42"/>
    </row>
    <row r="15441" spans="1:1" x14ac:dyDescent="0.25">
      <c r="A15441" s="42"/>
    </row>
    <row r="15442" spans="1:1" x14ac:dyDescent="0.25">
      <c r="A15442" s="42"/>
    </row>
    <row r="15443" spans="1:1" x14ac:dyDescent="0.25">
      <c r="A15443" s="42"/>
    </row>
    <row r="15444" spans="1:1" x14ac:dyDescent="0.25">
      <c r="A15444" s="42"/>
    </row>
    <row r="15445" spans="1:1" x14ac:dyDescent="0.25">
      <c r="A15445" s="42"/>
    </row>
    <row r="15446" spans="1:1" x14ac:dyDescent="0.25">
      <c r="A15446" s="42"/>
    </row>
    <row r="15447" spans="1:1" x14ac:dyDescent="0.25">
      <c r="A15447" s="42"/>
    </row>
    <row r="15448" spans="1:1" x14ac:dyDescent="0.25">
      <c r="A15448" s="42"/>
    </row>
    <row r="15449" spans="1:1" x14ac:dyDescent="0.25">
      <c r="A15449" s="42"/>
    </row>
    <row r="15450" spans="1:1" x14ac:dyDescent="0.25">
      <c r="A15450" s="42"/>
    </row>
    <row r="15451" spans="1:1" x14ac:dyDescent="0.25">
      <c r="A15451" s="42"/>
    </row>
    <row r="15452" spans="1:1" x14ac:dyDescent="0.25">
      <c r="A15452" s="42"/>
    </row>
    <row r="15453" spans="1:1" x14ac:dyDescent="0.25">
      <c r="A15453" s="42"/>
    </row>
    <row r="15454" spans="1:1" x14ac:dyDescent="0.25">
      <c r="A15454" s="42"/>
    </row>
    <row r="15455" spans="1:1" x14ac:dyDescent="0.25">
      <c r="A15455" s="42"/>
    </row>
    <row r="15456" spans="1:1" x14ac:dyDescent="0.25">
      <c r="A15456" s="42"/>
    </row>
    <row r="15457" spans="1:1" x14ac:dyDescent="0.25">
      <c r="A15457" s="42"/>
    </row>
    <row r="15458" spans="1:1" x14ac:dyDescent="0.25">
      <c r="A15458" s="42"/>
    </row>
    <row r="15459" spans="1:1" x14ac:dyDescent="0.25">
      <c r="A15459" s="42"/>
    </row>
    <row r="15460" spans="1:1" x14ac:dyDescent="0.25">
      <c r="A15460" s="42"/>
    </row>
    <row r="15461" spans="1:1" x14ac:dyDescent="0.25">
      <c r="A15461" s="42"/>
    </row>
    <row r="15462" spans="1:1" x14ac:dyDescent="0.25">
      <c r="A15462" s="42"/>
    </row>
    <row r="15463" spans="1:1" x14ac:dyDescent="0.25">
      <c r="A15463" s="42"/>
    </row>
    <row r="15464" spans="1:1" x14ac:dyDescent="0.25">
      <c r="A15464" s="42"/>
    </row>
    <row r="15465" spans="1:1" x14ac:dyDescent="0.25">
      <c r="A15465" s="42"/>
    </row>
    <row r="15466" spans="1:1" x14ac:dyDescent="0.25">
      <c r="A15466" s="42"/>
    </row>
    <row r="15467" spans="1:1" x14ac:dyDescent="0.25">
      <c r="A15467" s="42"/>
    </row>
    <row r="15468" spans="1:1" x14ac:dyDescent="0.25">
      <c r="A15468" s="42"/>
    </row>
    <row r="15469" spans="1:1" x14ac:dyDescent="0.25">
      <c r="A15469" s="42"/>
    </row>
    <row r="15470" spans="1:1" x14ac:dyDescent="0.25">
      <c r="A15470" s="42"/>
    </row>
    <row r="15471" spans="1:1" x14ac:dyDescent="0.25">
      <c r="A15471" s="42"/>
    </row>
    <row r="15472" spans="1:1" x14ac:dyDescent="0.25">
      <c r="A15472" s="42"/>
    </row>
    <row r="15473" spans="1:1" x14ac:dyDescent="0.25">
      <c r="A15473" s="42"/>
    </row>
    <row r="15474" spans="1:1" x14ac:dyDescent="0.25">
      <c r="A15474" s="42"/>
    </row>
    <row r="15475" spans="1:1" x14ac:dyDescent="0.25">
      <c r="A15475" s="42"/>
    </row>
    <row r="15476" spans="1:1" x14ac:dyDescent="0.25">
      <c r="A15476" s="42"/>
    </row>
    <row r="15477" spans="1:1" x14ac:dyDescent="0.25">
      <c r="A15477" s="42"/>
    </row>
    <row r="15478" spans="1:1" x14ac:dyDescent="0.25">
      <c r="A15478" s="42"/>
    </row>
    <row r="15479" spans="1:1" x14ac:dyDescent="0.25">
      <c r="A15479" s="42"/>
    </row>
    <row r="15480" spans="1:1" x14ac:dyDescent="0.25">
      <c r="A15480" s="42"/>
    </row>
    <row r="15481" spans="1:1" x14ac:dyDescent="0.25">
      <c r="A15481" s="42"/>
    </row>
    <row r="15482" spans="1:1" x14ac:dyDescent="0.25">
      <c r="A15482" s="42"/>
    </row>
    <row r="15483" spans="1:1" x14ac:dyDescent="0.25">
      <c r="A15483" s="42"/>
    </row>
    <row r="15484" spans="1:1" x14ac:dyDescent="0.25">
      <c r="A15484" s="42"/>
    </row>
    <row r="15485" spans="1:1" x14ac:dyDescent="0.25">
      <c r="A15485" s="42"/>
    </row>
    <row r="15486" spans="1:1" x14ac:dyDescent="0.25">
      <c r="A15486" s="42"/>
    </row>
    <row r="15487" spans="1:1" x14ac:dyDescent="0.25">
      <c r="A15487" s="42"/>
    </row>
    <row r="15488" spans="1:1" x14ac:dyDescent="0.25">
      <c r="A15488" s="42"/>
    </row>
    <row r="15489" spans="1:1" x14ac:dyDescent="0.25">
      <c r="A15489" s="42"/>
    </row>
    <row r="15490" spans="1:1" x14ac:dyDescent="0.25">
      <c r="A15490" s="42"/>
    </row>
    <row r="15491" spans="1:1" x14ac:dyDescent="0.25">
      <c r="A15491" s="42"/>
    </row>
    <row r="15492" spans="1:1" x14ac:dyDescent="0.25">
      <c r="A15492" s="42"/>
    </row>
    <row r="15493" spans="1:1" x14ac:dyDescent="0.25">
      <c r="A15493" s="42"/>
    </row>
    <row r="15494" spans="1:1" x14ac:dyDescent="0.25">
      <c r="A15494" s="42"/>
    </row>
    <row r="15495" spans="1:1" x14ac:dyDescent="0.25">
      <c r="A15495" s="42"/>
    </row>
    <row r="15496" spans="1:1" x14ac:dyDescent="0.25">
      <c r="A15496" s="42"/>
    </row>
    <row r="15497" spans="1:1" x14ac:dyDescent="0.25">
      <c r="A15497" s="42"/>
    </row>
    <row r="15498" spans="1:1" x14ac:dyDescent="0.25">
      <c r="A15498" s="42"/>
    </row>
    <row r="15499" spans="1:1" x14ac:dyDescent="0.25">
      <c r="A15499" s="42"/>
    </row>
    <row r="15500" spans="1:1" x14ac:dyDescent="0.25">
      <c r="A15500" s="42"/>
    </row>
    <row r="15501" spans="1:1" x14ac:dyDescent="0.25">
      <c r="A15501" s="42"/>
    </row>
    <row r="15502" spans="1:1" x14ac:dyDescent="0.25">
      <c r="A15502" s="42"/>
    </row>
    <row r="15503" spans="1:1" x14ac:dyDescent="0.25">
      <c r="A15503" s="42"/>
    </row>
    <row r="15504" spans="1:1" x14ac:dyDescent="0.25">
      <c r="A15504" s="42"/>
    </row>
    <row r="15505" spans="1:1" x14ac:dyDescent="0.25">
      <c r="A15505" s="42"/>
    </row>
    <row r="15506" spans="1:1" x14ac:dyDescent="0.25">
      <c r="A15506" s="42"/>
    </row>
    <row r="15507" spans="1:1" x14ac:dyDescent="0.25">
      <c r="A15507" s="42"/>
    </row>
    <row r="15508" spans="1:1" x14ac:dyDescent="0.25">
      <c r="A15508" s="42"/>
    </row>
    <row r="15509" spans="1:1" x14ac:dyDescent="0.25">
      <c r="A15509" s="42"/>
    </row>
    <row r="15510" spans="1:1" x14ac:dyDescent="0.25">
      <c r="A15510" s="42"/>
    </row>
    <row r="15511" spans="1:1" x14ac:dyDescent="0.25">
      <c r="A15511" s="42"/>
    </row>
    <row r="15512" spans="1:1" x14ac:dyDescent="0.25">
      <c r="A15512" s="42"/>
    </row>
    <row r="15513" spans="1:1" x14ac:dyDescent="0.25">
      <c r="A15513" s="42"/>
    </row>
    <row r="15514" spans="1:1" x14ac:dyDescent="0.25">
      <c r="A15514" s="42"/>
    </row>
    <row r="15515" spans="1:1" x14ac:dyDescent="0.25">
      <c r="A15515" s="42"/>
    </row>
    <row r="15516" spans="1:1" x14ac:dyDescent="0.25">
      <c r="A15516" s="42"/>
    </row>
    <row r="15517" spans="1:1" x14ac:dyDescent="0.25">
      <c r="A15517" s="42"/>
    </row>
    <row r="15518" spans="1:1" x14ac:dyDescent="0.25">
      <c r="A15518" s="42"/>
    </row>
    <row r="15519" spans="1:1" x14ac:dyDescent="0.25">
      <c r="A15519" s="42"/>
    </row>
    <row r="15520" spans="1:1" x14ac:dyDescent="0.25">
      <c r="A15520" s="42"/>
    </row>
    <row r="15521" spans="1:1" x14ac:dyDescent="0.25">
      <c r="A15521" s="42"/>
    </row>
    <row r="15522" spans="1:1" x14ac:dyDescent="0.25">
      <c r="A15522" s="42"/>
    </row>
    <row r="15523" spans="1:1" x14ac:dyDescent="0.25">
      <c r="A15523" s="42"/>
    </row>
    <row r="15524" spans="1:1" x14ac:dyDescent="0.25">
      <c r="A15524" s="42"/>
    </row>
    <row r="15525" spans="1:1" x14ac:dyDescent="0.25">
      <c r="A15525" s="42"/>
    </row>
    <row r="15526" spans="1:1" x14ac:dyDescent="0.25">
      <c r="A15526" s="42"/>
    </row>
    <row r="15527" spans="1:1" x14ac:dyDescent="0.25">
      <c r="A15527" s="42"/>
    </row>
    <row r="15528" spans="1:1" x14ac:dyDescent="0.25">
      <c r="A15528" s="42"/>
    </row>
    <row r="15529" spans="1:1" x14ac:dyDescent="0.25">
      <c r="A15529" s="42"/>
    </row>
    <row r="15530" spans="1:1" x14ac:dyDescent="0.25">
      <c r="A15530" s="42"/>
    </row>
    <row r="15531" spans="1:1" x14ac:dyDescent="0.25">
      <c r="A15531" s="42"/>
    </row>
    <row r="15532" spans="1:1" x14ac:dyDescent="0.25">
      <c r="A15532" s="42"/>
    </row>
    <row r="15533" spans="1:1" x14ac:dyDescent="0.25">
      <c r="A15533" s="42"/>
    </row>
    <row r="15534" spans="1:1" x14ac:dyDescent="0.25">
      <c r="A15534" s="42"/>
    </row>
    <row r="15535" spans="1:1" x14ac:dyDescent="0.25">
      <c r="A15535" s="42"/>
    </row>
    <row r="15536" spans="1:1" x14ac:dyDescent="0.25">
      <c r="A15536" s="42"/>
    </row>
    <row r="15537" spans="1:1" x14ac:dyDescent="0.25">
      <c r="A15537" s="42"/>
    </row>
    <row r="15538" spans="1:1" x14ac:dyDescent="0.25">
      <c r="A15538" s="42"/>
    </row>
    <row r="15539" spans="1:1" x14ac:dyDescent="0.25">
      <c r="A15539" s="42"/>
    </row>
    <row r="15540" spans="1:1" x14ac:dyDescent="0.25">
      <c r="A15540" s="42"/>
    </row>
    <row r="15541" spans="1:1" x14ac:dyDescent="0.25">
      <c r="A15541" s="42"/>
    </row>
    <row r="15542" spans="1:1" x14ac:dyDescent="0.25">
      <c r="A15542" s="42"/>
    </row>
    <row r="15543" spans="1:1" x14ac:dyDescent="0.25">
      <c r="A15543" s="42"/>
    </row>
    <row r="15544" spans="1:1" x14ac:dyDescent="0.25">
      <c r="A15544" s="42"/>
    </row>
    <row r="15545" spans="1:1" x14ac:dyDescent="0.25">
      <c r="A15545" s="42"/>
    </row>
    <row r="15546" spans="1:1" x14ac:dyDescent="0.25">
      <c r="A15546" s="42"/>
    </row>
    <row r="15547" spans="1:1" x14ac:dyDescent="0.25">
      <c r="A15547" s="42"/>
    </row>
    <row r="15548" spans="1:1" x14ac:dyDescent="0.25">
      <c r="A15548" s="42"/>
    </row>
    <row r="15549" spans="1:1" x14ac:dyDescent="0.25">
      <c r="A15549" s="42"/>
    </row>
    <row r="15550" spans="1:1" x14ac:dyDescent="0.25">
      <c r="A15550" s="42"/>
    </row>
    <row r="15551" spans="1:1" x14ac:dyDescent="0.25">
      <c r="A15551" s="42"/>
    </row>
    <row r="15552" spans="1:1" x14ac:dyDescent="0.25">
      <c r="A15552" s="42"/>
    </row>
    <row r="15553" spans="1:1" x14ac:dyDescent="0.25">
      <c r="A15553" s="42"/>
    </row>
    <row r="15554" spans="1:1" x14ac:dyDescent="0.25">
      <c r="A15554" s="42"/>
    </row>
    <row r="15555" spans="1:1" x14ac:dyDescent="0.25">
      <c r="A15555" s="42"/>
    </row>
    <row r="15556" spans="1:1" x14ac:dyDescent="0.25">
      <c r="A15556" s="42"/>
    </row>
    <row r="15557" spans="1:1" x14ac:dyDescent="0.25">
      <c r="A15557" s="42"/>
    </row>
    <row r="15558" spans="1:1" x14ac:dyDescent="0.25">
      <c r="A15558" s="42"/>
    </row>
    <row r="15559" spans="1:1" x14ac:dyDescent="0.25">
      <c r="A15559" s="42"/>
    </row>
    <row r="15560" spans="1:1" x14ac:dyDescent="0.25">
      <c r="A15560" s="42"/>
    </row>
    <row r="15561" spans="1:1" x14ac:dyDescent="0.25">
      <c r="A15561" s="42"/>
    </row>
    <row r="15562" spans="1:1" x14ac:dyDescent="0.25">
      <c r="A15562" s="42"/>
    </row>
    <row r="15563" spans="1:1" x14ac:dyDescent="0.25">
      <c r="A15563" s="42"/>
    </row>
    <row r="15564" spans="1:1" x14ac:dyDescent="0.25">
      <c r="A15564" s="42"/>
    </row>
    <row r="15565" spans="1:1" x14ac:dyDescent="0.25">
      <c r="A15565" s="42"/>
    </row>
    <row r="15566" spans="1:1" x14ac:dyDescent="0.25">
      <c r="A15566" s="42"/>
    </row>
    <row r="15567" spans="1:1" x14ac:dyDescent="0.25">
      <c r="A15567" s="42"/>
    </row>
    <row r="15568" spans="1:1" x14ac:dyDescent="0.25">
      <c r="A15568" s="42"/>
    </row>
    <row r="15569" spans="1:1" x14ac:dyDescent="0.25">
      <c r="A15569" s="42"/>
    </row>
    <row r="15570" spans="1:1" x14ac:dyDescent="0.25">
      <c r="A15570" s="42"/>
    </row>
    <row r="15571" spans="1:1" x14ac:dyDescent="0.25">
      <c r="A15571" s="42"/>
    </row>
    <row r="15572" spans="1:1" x14ac:dyDescent="0.25">
      <c r="A15572" s="42"/>
    </row>
    <row r="15573" spans="1:1" x14ac:dyDescent="0.25">
      <c r="A15573" s="42"/>
    </row>
    <row r="15574" spans="1:1" x14ac:dyDescent="0.25">
      <c r="A15574" s="42"/>
    </row>
    <row r="15575" spans="1:1" x14ac:dyDescent="0.25">
      <c r="A15575" s="42"/>
    </row>
    <row r="15576" spans="1:1" x14ac:dyDescent="0.25">
      <c r="A15576" s="42"/>
    </row>
    <row r="15577" spans="1:1" x14ac:dyDescent="0.25">
      <c r="A15577" s="42"/>
    </row>
    <row r="15578" spans="1:1" x14ac:dyDescent="0.25">
      <c r="A15578" s="42"/>
    </row>
    <row r="15579" spans="1:1" x14ac:dyDescent="0.25">
      <c r="A15579" s="42"/>
    </row>
    <row r="15580" spans="1:1" x14ac:dyDescent="0.25">
      <c r="A15580" s="42"/>
    </row>
    <row r="15581" spans="1:1" x14ac:dyDescent="0.25">
      <c r="A15581" s="42"/>
    </row>
    <row r="15582" spans="1:1" x14ac:dyDescent="0.25">
      <c r="A15582" s="42"/>
    </row>
    <row r="15583" spans="1:1" x14ac:dyDescent="0.25">
      <c r="A15583" s="42"/>
    </row>
    <row r="15584" spans="1:1" x14ac:dyDescent="0.25">
      <c r="A15584" s="42"/>
    </row>
    <row r="15585" spans="1:1" x14ac:dyDescent="0.25">
      <c r="A15585" s="42"/>
    </row>
    <row r="15586" spans="1:1" x14ac:dyDescent="0.25">
      <c r="A15586" s="42"/>
    </row>
    <row r="15587" spans="1:1" x14ac:dyDescent="0.25">
      <c r="A15587" s="42"/>
    </row>
    <row r="15588" spans="1:1" x14ac:dyDescent="0.25">
      <c r="A15588" s="42"/>
    </row>
    <row r="15589" spans="1:1" x14ac:dyDescent="0.25">
      <c r="A15589" s="42"/>
    </row>
    <row r="15590" spans="1:1" x14ac:dyDescent="0.25">
      <c r="A15590" s="42"/>
    </row>
    <row r="15591" spans="1:1" x14ac:dyDescent="0.25">
      <c r="A15591" s="42"/>
    </row>
    <row r="15592" spans="1:1" x14ac:dyDescent="0.25">
      <c r="A15592" s="42"/>
    </row>
    <row r="15593" spans="1:1" x14ac:dyDescent="0.25">
      <c r="A15593" s="42"/>
    </row>
    <row r="15594" spans="1:1" x14ac:dyDescent="0.25">
      <c r="A15594" s="42"/>
    </row>
    <row r="15595" spans="1:1" x14ac:dyDescent="0.25">
      <c r="A15595" s="42"/>
    </row>
    <row r="15596" spans="1:1" x14ac:dyDescent="0.25">
      <c r="A15596" s="42"/>
    </row>
    <row r="15597" spans="1:1" x14ac:dyDescent="0.25">
      <c r="A15597" s="42"/>
    </row>
    <row r="15598" spans="1:1" x14ac:dyDescent="0.25">
      <c r="A15598" s="42"/>
    </row>
    <row r="15599" spans="1:1" x14ac:dyDescent="0.25">
      <c r="A15599" s="42"/>
    </row>
    <row r="15600" spans="1:1" x14ac:dyDescent="0.25">
      <c r="A15600" s="42"/>
    </row>
    <row r="15601" spans="1:1" x14ac:dyDescent="0.25">
      <c r="A15601" s="42"/>
    </row>
    <row r="15602" spans="1:1" x14ac:dyDescent="0.25">
      <c r="A15602" s="42"/>
    </row>
    <row r="15603" spans="1:1" x14ac:dyDescent="0.25">
      <c r="A15603" s="42"/>
    </row>
    <row r="15604" spans="1:1" x14ac:dyDescent="0.25">
      <c r="A15604" s="42"/>
    </row>
    <row r="15605" spans="1:1" x14ac:dyDescent="0.25">
      <c r="A15605" s="42"/>
    </row>
    <row r="15606" spans="1:1" x14ac:dyDescent="0.25">
      <c r="A15606" s="42"/>
    </row>
    <row r="15607" spans="1:1" x14ac:dyDescent="0.25">
      <c r="A15607" s="42"/>
    </row>
    <row r="15608" spans="1:1" x14ac:dyDescent="0.25">
      <c r="A15608" s="42"/>
    </row>
    <row r="15609" spans="1:1" x14ac:dyDescent="0.25">
      <c r="A15609" s="42"/>
    </row>
    <row r="15610" spans="1:1" x14ac:dyDescent="0.25">
      <c r="A15610" s="42"/>
    </row>
    <row r="15611" spans="1:1" x14ac:dyDescent="0.25">
      <c r="A15611" s="42"/>
    </row>
    <row r="15612" spans="1:1" x14ac:dyDescent="0.25">
      <c r="A15612" s="42"/>
    </row>
    <row r="15613" spans="1:1" x14ac:dyDescent="0.25">
      <c r="A15613" s="42"/>
    </row>
    <row r="15614" spans="1:1" x14ac:dyDescent="0.25">
      <c r="A15614" s="42"/>
    </row>
    <row r="15615" spans="1:1" x14ac:dyDescent="0.25">
      <c r="A15615" s="42"/>
    </row>
    <row r="15616" spans="1:1" x14ac:dyDescent="0.25">
      <c r="A15616" s="42"/>
    </row>
    <row r="15617" spans="1:1" x14ac:dyDescent="0.25">
      <c r="A15617" s="42"/>
    </row>
    <row r="15618" spans="1:1" x14ac:dyDescent="0.25">
      <c r="A15618" s="42"/>
    </row>
    <row r="15619" spans="1:1" x14ac:dyDescent="0.25">
      <c r="A15619" s="42"/>
    </row>
    <row r="15620" spans="1:1" x14ac:dyDescent="0.25">
      <c r="A15620" s="42"/>
    </row>
    <row r="15621" spans="1:1" x14ac:dyDescent="0.25">
      <c r="A15621" s="42"/>
    </row>
    <row r="15622" spans="1:1" x14ac:dyDescent="0.25">
      <c r="A15622" s="42"/>
    </row>
    <row r="15623" spans="1:1" x14ac:dyDescent="0.25">
      <c r="A15623" s="42"/>
    </row>
    <row r="15624" spans="1:1" x14ac:dyDescent="0.25">
      <c r="A15624" s="42"/>
    </row>
    <row r="15625" spans="1:1" x14ac:dyDescent="0.25">
      <c r="A15625" s="42"/>
    </row>
    <row r="15626" spans="1:1" x14ac:dyDescent="0.25">
      <c r="A15626" s="42"/>
    </row>
    <row r="15627" spans="1:1" x14ac:dyDescent="0.25">
      <c r="A15627" s="42"/>
    </row>
    <row r="15628" spans="1:1" x14ac:dyDescent="0.25">
      <c r="A15628" s="42"/>
    </row>
    <row r="15629" spans="1:1" x14ac:dyDescent="0.25">
      <c r="A15629" s="42"/>
    </row>
    <row r="15630" spans="1:1" x14ac:dyDescent="0.25">
      <c r="A15630" s="42"/>
    </row>
    <row r="15631" spans="1:1" x14ac:dyDescent="0.25">
      <c r="A15631" s="42"/>
    </row>
    <row r="15632" spans="1:1" x14ac:dyDescent="0.25">
      <c r="A15632" s="42"/>
    </row>
    <row r="15633" spans="1:1" x14ac:dyDescent="0.25">
      <c r="A15633" s="42"/>
    </row>
    <row r="15634" spans="1:1" x14ac:dyDescent="0.25">
      <c r="A15634" s="42"/>
    </row>
    <row r="15635" spans="1:1" x14ac:dyDescent="0.25">
      <c r="A15635" s="42"/>
    </row>
    <row r="15636" spans="1:1" x14ac:dyDescent="0.25">
      <c r="A15636" s="42"/>
    </row>
    <row r="15637" spans="1:1" x14ac:dyDescent="0.25">
      <c r="A15637" s="42"/>
    </row>
    <row r="15638" spans="1:1" x14ac:dyDescent="0.25">
      <c r="A15638" s="42"/>
    </row>
    <row r="15639" spans="1:1" x14ac:dyDescent="0.25">
      <c r="A15639" s="42"/>
    </row>
    <row r="15640" spans="1:1" x14ac:dyDescent="0.25">
      <c r="A15640" s="42"/>
    </row>
    <row r="15641" spans="1:1" x14ac:dyDescent="0.25">
      <c r="A15641" s="42"/>
    </row>
    <row r="15642" spans="1:1" x14ac:dyDescent="0.25">
      <c r="A15642" s="42"/>
    </row>
    <row r="15643" spans="1:1" x14ac:dyDescent="0.25">
      <c r="A15643" s="42"/>
    </row>
    <row r="15644" spans="1:1" x14ac:dyDescent="0.25">
      <c r="A15644" s="42"/>
    </row>
    <row r="15645" spans="1:1" x14ac:dyDescent="0.25">
      <c r="A15645" s="42"/>
    </row>
    <row r="15646" spans="1:1" x14ac:dyDescent="0.25">
      <c r="A15646" s="42"/>
    </row>
    <row r="15647" spans="1:1" x14ac:dyDescent="0.25">
      <c r="A15647" s="42"/>
    </row>
    <row r="15648" spans="1:1" x14ac:dyDescent="0.25">
      <c r="A15648" s="42"/>
    </row>
    <row r="15649" spans="1:1" x14ac:dyDescent="0.25">
      <c r="A15649" s="42"/>
    </row>
    <row r="15650" spans="1:1" x14ac:dyDescent="0.25">
      <c r="A15650" s="42"/>
    </row>
    <row r="15651" spans="1:1" x14ac:dyDescent="0.25">
      <c r="A15651" s="42"/>
    </row>
    <row r="15652" spans="1:1" x14ac:dyDescent="0.25">
      <c r="A15652" s="42"/>
    </row>
    <row r="15653" spans="1:1" x14ac:dyDescent="0.25">
      <c r="A15653" s="42"/>
    </row>
    <row r="15654" spans="1:1" x14ac:dyDescent="0.25">
      <c r="A15654" s="42"/>
    </row>
    <row r="15655" spans="1:1" x14ac:dyDescent="0.25">
      <c r="A15655" s="42"/>
    </row>
    <row r="15656" spans="1:1" x14ac:dyDescent="0.25">
      <c r="A15656" s="42"/>
    </row>
    <row r="15657" spans="1:1" x14ac:dyDescent="0.25">
      <c r="A15657" s="42"/>
    </row>
    <row r="15658" spans="1:1" x14ac:dyDescent="0.25">
      <c r="A15658" s="42"/>
    </row>
    <row r="15659" spans="1:1" x14ac:dyDescent="0.25">
      <c r="A15659" s="42"/>
    </row>
    <row r="15660" spans="1:1" x14ac:dyDescent="0.25">
      <c r="A15660" s="42"/>
    </row>
    <row r="15661" spans="1:1" x14ac:dyDescent="0.25">
      <c r="A15661" s="42"/>
    </row>
    <row r="15662" spans="1:1" x14ac:dyDescent="0.25">
      <c r="A15662" s="42"/>
    </row>
    <row r="15663" spans="1:1" x14ac:dyDescent="0.25">
      <c r="A15663" s="42"/>
    </row>
    <row r="15664" spans="1:1" x14ac:dyDescent="0.25">
      <c r="A15664" s="42"/>
    </row>
    <row r="15665" spans="1:1" x14ac:dyDescent="0.25">
      <c r="A15665" s="42"/>
    </row>
    <row r="15666" spans="1:1" x14ac:dyDescent="0.25">
      <c r="A15666" s="42"/>
    </row>
    <row r="15667" spans="1:1" x14ac:dyDescent="0.25">
      <c r="A15667" s="42"/>
    </row>
    <row r="15668" spans="1:1" x14ac:dyDescent="0.25">
      <c r="A15668" s="42"/>
    </row>
    <row r="15669" spans="1:1" x14ac:dyDescent="0.25">
      <c r="A15669" s="42"/>
    </row>
    <row r="15670" spans="1:1" x14ac:dyDescent="0.25">
      <c r="A15670" s="42"/>
    </row>
    <row r="15671" spans="1:1" x14ac:dyDescent="0.25">
      <c r="A15671" s="42"/>
    </row>
    <row r="15672" spans="1:1" x14ac:dyDescent="0.25">
      <c r="A15672" s="42"/>
    </row>
    <row r="15673" spans="1:1" x14ac:dyDescent="0.25">
      <c r="A15673" s="42"/>
    </row>
    <row r="15674" spans="1:1" x14ac:dyDescent="0.25">
      <c r="A15674" s="42"/>
    </row>
    <row r="15675" spans="1:1" x14ac:dyDescent="0.25">
      <c r="A15675" s="42"/>
    </row>
    <row r="15676" spans="1:1" x14ac:dyDescent="0.25">
      <c r="A15676" s="42"/>
    </row>
    <row r="15677" spans="1:1" x14ac:dyDescent="0.25">
      <c r="A15677" s="42"/>
    </row>
    <row r="15678" spans="1:1" x14ac:dyDescent="0.25">
      <c r="A15678" s="42"/>
    </row>
    <row r="15679" spans="1:1" x14ac:dyDescent="0.25">
      <c r="A15679" s="42"/>
    </row>
    <row r="15680" spans="1:1" x14ac:dyDescent="0.25">
      <c r="A15680" s="42"/>
    </row>
    <row r="15681" spans="1:1" x14ac:dyDescent="0.25">
      <c r="A15681" s="42"/>
    </row>
    <row r="15682" spans="1:1" x14ac:dyDescent="0.25">
      <c r="A15682" s="42"/>
    </row>
    <row r="15683" spans="1:1" x14ac:dyDescent="0.25">
      <c r="A15683" s="42"/>
    </row>
    <row r="15684" spans="1:1" x14ac:dyDescent="0.25">
      <c r="A15684" s="42"/>
    </row>
    <row r="15685" spans="1:1" x14ac:dyDescent="0.25">
      <c r="A15685" s="42"/>
    </row>
    <row r="15686" spans="1:1" x14ac:dyDescent="0.25">
      <c r="A15686" s="42"/>
    </row>
    <row r="15687" spans="1:1" x14ac:dyDescent="0.25">
      <c r="A15687" s="42"/>
    </row>
    <row r="15688" spans="1:1" x14ac:dyDescent="0.25">
      <c r="A15688" s="42"/>
    </row>
    <row r="15689" spans="1:1" x14ac:dyDescent="0.25">
      <c r="A15689" s="42"/>
    </row>
    <row r="15690" spans="1:1" x14ac:dyDescent="0.25">
      <c r="A15690" s="42"/>
    </row>
    <row r="15691" spans="1:1" x14ac:dyDescent="0.25">
      <c r="A15691" s="42"/>
    </row>
    <row r="15692" spans="1:1" x14ac:dyDescent="0.25">
      <c r="A15692" s="42"/>
    </row>
    <row r="15693" spans="1:1" x14ac:dyDescent="0.25">
      <c r="A15693" s="42"/>
    </row>
    <row r="15694" spans="1:1" x14ac:dyDescent="0.25">
      <c r="A15694" s="42"/>
    </row>
    <row r="15695" spans="1:1" x14ac:dyDescent="0.25">
      <c r="A15695" s="42"/>
    </row>
    <row r="15696" spans="1:1" x14ac:dyDescent="0.25">
      <c r="A15696" s="42"/>
    </row>
    <row r="15697" spans="1:1" x14ac:dyDescent="0.25">
      <c r="A15697" s="42"/>
    </row>
    <row r="15698" spans="1:1" x14ac:dyDescent="0.25">
      <c r="A15698" s="42"/>
    </row>
    <row r="15699" spans="1:1" x14ac:dyDescent="0.25">
      <c r="A15699" s="42"/>
    </row>
    <row r="15700" spans="1:1" x14ac:dyDescent="0.25">
      <c r="A15700" s="42"/>
    </row>
    <row r="15701" spans="1:1" x14ac:dyDescent="0.25">
      <c r="A15701" s="42"/>
    </row>
    <row r="15702" spans="1:1" x14ac:dyDescent="0.25">
      <c r="A15702" s="42"/>
    </row>
    <row r="15703" spans="1:1" x14ac:dyDescent="0.25">
      <c r="A15703" s="42"/>
    </row>
    <row r="15704" spans="1:1" x14ac:dyDescent="0.25">
      <c r="A15704" s="42"/>
    </row>
    <row r="15705" spans="1:1" x14ac:dyDescent="0.25">
      <c r="A15705" s="42"/>
    </row>
    <row r="15706" spans="1:1" x14ac:dyDescent="0.25">
      <c r="A15706" s="42"/>
    </row>
    <row r="15707" spans="1:1" x14ac:dyDescent="0.25">
      <c r="A15707" s="42"/>
    </row>
    <row r="15708" spans="1:1" x14ac:dyDescent="0.25">
      <c r="A15708" s="42"/>
    </row>
    <row r="15709" spans="1:1" x14ac:dyDescent="0.25">
      <c r="A15709" s="42"/>
    </row>
    <row r="15710" spans="1:1" x14ac:dyDescent="0.25">
      <c r="A15710" s="42"/>
    </row>
    <row r="15711" spans="1:1" x14ac:dyDescent="0.25">
      <c r="A15711" s="42"/>
    </row>
    <row r="15712" spans="1:1" x14ac:dyDescent="0.25">
      <c r="A15712" s="42"/>
    </row>
    <row r="15713" spans="1:1" x14ac:dyDescent="0.25">
      <c r="A15713" s="42"/>
    </row>
    <row r="15714" spans="1:1" x14ac:dyDescent="0.25">
      <c r="A15714" s="42"/>
    </row>
    <row r="15715" spans="1:1" x14ac:dyDescent="0.25">
      <c r="A15715" s="42"/>
    </row>
    <row r="15716" spans="1:1" x14ac:dyDescent="0.25">
      <c r="A15716" s="42"/>
    </row>
    <row r="15717" spans="1:1" x14ac:dyDescent="0.25">
      <c r="A15717" s="42"/>
    </row>
    <row r="15718" spans="1:1" x14ac:dyDescent="0.25">
      <c r="A15718" s="42"/>
    </row>
    <row r="15719" spans="1:1" x14ac:dyDescent="0.25">
      <c r="A15719" s="42"/>
    </row>
    <row r="15720" spans="1:1" x14ac:dyDescent="0.25">
      <c r="A15720" s="42"/>
    </row>
    <row r="15721" spans="1:1" x14ac:dyDescent="0.25">
      <c r="A15721" s="42"/>
    </row>
    <row r="15722" spans="1:1" x14ac:dyDescent="0.25">
      <c r="A15722" s="42"/>
    </row>
    <row r="15723" spans="1:1" x14ac:dyDescent="0.25">
      <c r="A15723" s="42"/>
    </row>
    <row r="15724" spans="1:1" x14ac:dyDescent="0.25">
      <c r="A15724" s="42"/>
    </row>
    <row r="15725" spans="1:1" x14ac:dyDescent="0.25">
      <c r="A15725" s="42"/>
    </row>
    <row r="15726" spans="1:1" x14ac:dyDescent="0.25">
      <c r="A15726" s="42"/>
    </row>
    <row r="15727" spans="1:1" x14ac:dyDescent="0.25">
      <c r="A15727" s="42"/>
    </row>
    <row r="15728" spans="1:1" x14ac:dyDescent="0.25">
      <c r="A15728" s="42"/>
    </row>
    <row r="15729" spans="1:1" x14ac:dyDescent="0.25">
      <c r="A15729" s="42"/>
    </row>
    <row r="15730" spans="1:1" x14ac:dyDescent="0.25">
      <c r="A15730" s="42"/>
    </row>
    <row r="15731" spans="1:1" x14ac:dyDescent="0.25">
      <c r="A15731" s="42"/>
    </row>
    <row r="15732" spans="1:1" x14ac:dyDescent="0.25">
      <c r="A15732" s="42"/>
    </row>
    <row r="15733" spans="1:1" x14ac:dyDescent="0.25">
      <c r="A15733" s="42"/>
    </row>
    <row r="15734" spans="1:1" x14ac:dyDescent="0.25">
      <c r="A15734" s="42"/>
    </row>
    <row r="15735" spans="1:1" x14ac:dyDescent="0.25">
      <c r="A15735" s="42"/>
    </row>
    <row r="15736" spans="1:1" x14ac:dyDescent="0.25">
      <c r="A15736" s="42"/>
    </row>
    <row r="15737" spans="1:1" x14ac:dyDescent="0.25">
      <c r="A15737" s="42"/>
    </row>
    <row r="15738" spans="1:1" x14ac:dyDescent="0.25">
      <c r="A15738" s="42"/>
    </row>
    <row r="15739" spans="1:1" x14ac:dyDescent="0.25">
      <c r="A15739" s="42"/>
    </row>
    <row r="15740" spans="1:1" x14ac:dyDescent="0.25">
      <c r="A15740" s="42"/>
    </row>
    <row r="15741" spans="1:1" x14ac:dyDescent="0.25">
      <c r="A15741" s="42"/>
    </row>
    <row r="15742" spans="1:1" x14ac:dyDescent="0.25">
      <c r="A15742" s="42"/>
    </row>
    <row r="15743" spans="1:1" x14ac:dyDescent="0.25">
      <c r="A15743" s="42"/>
    </row>
    <row r="15744" spans="1:1" x14ac:dyDescent="0.25">
      <c r="A15744" s="42"/>
    </row>
    <row r="15745" spans="1:1" x14ac:dyDescent="0.25">
      <c r="A15745" s="42"/>
    </row>
    <row r="15746" spans="1:1" x14ac:dyDescent="0.25">
      <c r="A15746" s="42"/>
    </row>
    <row r="15747" spans="1:1" x14ac:dyDescent="0.25">
      <c r="A15747" s="42"/>
    </row>
    <row r="15748" spans="1:1" x14ac:dyDescent="0.25">
      <c r="A15748" s="42"/>
    </row>
    <row r="15749" spans="1:1" x14ac:dyDescent="0.25">
      <c r="A15749" s="42"/>
    </row>
    <row r="15750" spans="1:1" x14ac:dyDescent="0.25">
      <c r="A15750" s="42"/>
    </row>
    <row r="15751" spans="1:1" x14ac:dyDescent="0.25">
      <c r="A15751" s="42"/>
    </row>
    <row r="15752" spans="1:1" x14ac:dyDescent="0.25">
      <c r="A15752" s="42"/>
    </row>
    <row r="15753" spans="1:1" x14ac:dyDescent="0.25">
      <c r="A15753" s="42"/>
    </row>
    <row r="15754" spans="1:1" x14ac:dyDescent="0.25">
      <c r="A15754" s="42"/>
    </row>
    <row r="15755" spans="1:1" x14ac:dyDescent="0.25">
      <c r="A15755" s="42"/>
    </row>
    <row r="15756" spans="1:1" x14ac:dyDescent="0.25">
      <c r="A15756" s="42"/>
    </row>
    <row r="15757" spans="1:1" x14ac:dyDescent="0.25">
      <c r="A15757" s="42"/>
    </row>
    <row r="15758" spans="1:1" x14ac:dyDescent="0.25">
      <c r="A15758" s="42"/>
    </row>
    <row r="15759" spans="1:1" x14ac:dyDescent="0.25">
      <c r="A15759" s="42"/>
    </row>
    <row r="15760" spans="1:1" x14ac:dyDescent="0.25">
      <c r="A15760" s="42"/>
    </row>
    <row r="15761" spans="1:1" x14ac:dyDescent="0.25">
      <c r="A15761" s="42"/>
    </row>
    <row r="15762" spans="1:1" x14ac:dyDescent="0.25">
      <c r="A15762" s="42"/>
    </row>
    <row r="15763" spans="1:1" x14ac:dyDescent="0.25">
      <c r="A15763" s="42"/>
    </row>
    <row r="15764" spans="1:1" x14ac:dyDescent="0.25">
      <c r="A15764" s="42"/>
    </row>
    <row r="15765" spans="1:1" x14ac:dyDescent="0.25">
      <c r="A15765" s="42"/>
    </row>
    <row r="15766" spans="1:1" x14ac:dyDescent="0.25">
      <c r="A15766" s="42"/>
    </row>
    <row r="15767" spans="1:1" x14ac:dyDescent="0.25">
      <c r="A15767" s="42"/>
    </row>
    <row r="15768" spans="1:1" x14ac:dyDescent="0.25">
      <c r="A15768" s="42"/>
    </row>
    <row r="15769" spans="1:1" x14ac:dyDescent="0.25">
      <c r="A15769" s="42"/>
    </row>
    <row r="15770" spans="1:1" x14ac:dyDescent="0.25">
      <c r="A15770" s="42"/>
    </row>
    <row r="15771" spans="1:1" x14ac:dyDescent="0.25">
      <c r="A15771" s="42"/>
    </row>
    <row r="15772" spans="1:1" x14ac:dyDescent="0.25">
      <c r="A15772" s="42"/>
    </row>
    <row r="15773" spans="1:1" x14ac:dyDescent="0.25">
      <c r="A15773" s="42"/>
    </row>
    <row r="15774" spans="1:1" x14ac:dyDescent="0.25">
      <c r="A15774" s="42"/>
    </row>
    <row r="15775" spans="1:1" x14ac:dyDescent="0.25">
      <c r="A15775" s="42"/>
    </row>
    <row r="15776" spans="1:1" x14ac:dyDescent="0.25">
      <c r="A15776" s="42"/>
    </row>
    <row r="15777" spans="1:1" x14ac:dyDescent="0.25">
      <c r="A15777" s="42"/>
    </row>
    <row r="15778" spans="1:1" x14ac:dyDescent="0.25">
      <c r="A15778" s="42"/>
    </row>
    <row r="15779" spans="1:1" x14ac:dyDescent="0.25">
      <c r="A15779" s="42"/>
    </row>
    <row r="15780" spans="1:1" x14ac:dyDescent="0.25">
      <c r="A15780" s="42"/>
    </row>
    <row r="15781" spans="1:1" x14ac:dyDescent="0.25">
      <c r="A15781" s="42"/>
    </row>
    <row r="15782" spans="1:1" x14ac:dyDescent="0.25">
      <c r="A15782" s="42"/>
    </row>
    <row r="15783" spans="1:1" x14ac:dyDescent="0.25">
      <c r="A15783" s="42"/>
    </row>
    <row r="15784" spans="1:1" x14ac:dyDescent="0.25">
      <c r="A15784" s="42"/>
    </row>
    <row r="15785" spans="1:1" x14ac:dyDescent="0.25">
      <c r="A15785" s="42"/>
    </row>
    <row r="15786" spans="1:1" x14ac:dyDescent="0.25">
      <c r="A15786" s="42"/>
    </row>
    <row r="15787" spans="1:1" x14ac:dyDescent="0.25">
      <c r="A15787" s="42"/>
    </row>
    <row r="15788" spans="1:1" x14ac:dyDescent="0.25">
      <c r="A15788" s="42"/>
    </row>
    <row r="15789" spans="1:1" x14ac:dyDescent="0.25">
      <c r="A15789" s="42"/>
    </row>
    <row r="15790" spans="1:1" x14ac:dyDescent="0.25">
      <c r="A15790" s="42"/>
    </row>
    <row r="15791" spans="1:1" x14ac:dyDescent="0.25">
      <c r="A15791" s="42"/>
    </row>
    <row r="15792" spans="1:1" x14ac:dyDescent="0.25">
      <c r="A15792" s="42"/>
    </row>
    <row r="15793" spans="1:1" x14ac:dyDescent="0.25">
      <c r="A15793" s="42"/>
    </row>
    <row r="15794" spans="1:1" x14ac:dyDescent="0.25">
      <c r="A15794" s="42"/>
    </row>
    <row r="15795" spans="1:1" x14ac:dyDescent="0.25">
      <c r="A15795" s="42"/>
    </row>
    <row r="15796" spans="1:1" x14ac:dyDescent="0.25">
      <c r="A15796" s="42"/>
    </row>
    <row r="15797" spans="1:1" x14ac:dyDescent="0.25">
      <c r="A15797" s="42"/>
    </row>
    <row r="15798" spans="1:1" x14ac:dyDescent="0.25">
      <c r="A15798" s="42"/>
    </row>
    <row r="15799" spans="1:1" x14ac:dyDescent="0.25">
      <c r="A15799" s="42"/>
    </row>
    <row r="15800" spans="1:1" x14ac:dyDescent="0.25">
      <c r="A15800" s="42"/>
    </row>
    <row r="15801" spans="1:1" x14ac:dyDescent="0.25">
      <c r="A15801" s="42"/>
    </row>
    <row r="15802" spans="1:1" x14ac:dyDescent="0.25">
      <c r="A15802" s="42"/>
    </row>
    <row r="15803" spans="1:1" x14ac:dyDescent="0.25">
      <c r="A15803" s="42"/>
    </row>
    <row r="15804" spans="1:1" x14ac:dyDescent="0.25">
      <c r="A15804" s="42"/>
    </row>
    <row r="15805" spans="1:1" x14ac:dyDescent="0.25">
      <c r="A15805" s="42"/>
    </row>
    <row r="15806" spans="1:1" x14ac:dyDescent="0.25">
      <c r="A15806" s="42"/>
    </row>
    <row r="15807" spans="1:1" x14ac:dyDescent="0.25">
      <c r="A15807" s="42"/>
    </row>
    <row r="15808" spans="1:1" x14ac:dyDescent="0.25">
      <c r="A15808" s="42"/>
    </row>
    <row r="15809" spans="1:1" x14ac:dyDescent="0.25">
      <c r="A15809" s="42"/>
    </row>
    <row r="15810" spans="1:1" x14ac:dyDescent="0.25">
      <c r="A15810" s="42"/>
    </row>
    <row r="15811" spans="1:1" x14ac:dyDescent="0.25">
      <c r="A15811" s="42"/>
    </row>
    <row r="15812" spans="1:1" x14ac:dyDescent="0.25">
      <c r="A15812" s="42"/>
    </row>
    <row r="15813" spans="1:1" x14ac:dyDescent="0.25">
      <c r="A15813" s="42"/>
    </row>
    <row r="15814" spans="1:1" x14ac:dyDescent="0.25">
      <c r="A15814" s="42"/>
    </row>
    <row r="15815" spans="1:1" x14ac:dyDescent="0.25">
      <c r="A15815" s="42"/>
    </row>
    <row r="15816" spans="1:1" x14ac:dyDescent="0.25">
      <c r="A15816" s="42"/>
    </row>
    <row r="15817" spans="1:1" x14ac:dyDescent="0.25">
      <c r="A15817" s="42"/>
    </row>
    <row r="15818" spans="1:1" x14ac:dyDescent="0.25">
      <c r="A15818" s="42"/>
    </row>
    <row r="15819" spans="1:1" x14ac:dyDescent="0.25">
      <c r="A15819" s="42"/>
    </row>
    <row r="15820" spans="1:1" x14ac:dyDescent="0.25">
      <c r="A15820" s="42"/>
    </row>
    <row r="15821" spans="1:1" x14ac:dyDescent="0.25">
      <c r="A15821" s="42"/>
    </row>
    <row r="15822" spans="1:1" x14ac:dyDescent="0.25">
      <c r="A15822" s="42"/>
    </row>
    <row r="15823" spans="1:1" x14ac:dyDescent="0.25">
      <c r="A15823" s="42"/>
    </row>
    <row r="15824" spans="1:1" x14ac:dyDescent="0.25">
      <c r="A15824" s="42"/>
    </row>
    <row r="15825" spans="1:1" x14ac:dyDescent="0.25">
      <c r="A15825" s="42"/>
    </row>
    <row r="15826" spans="1:1" x14ac:dyDescent="0.25">
      <c r="A15826" s="42"/>
    </row>
    <row r="15827" spans="1:1" x14ac:dyDescent="0.25">
      <c r="A15827" s="42"/>
    </row>
    <row r="15828" spans="1:1" x14ac:dyDescent="0.25">
      <c r="A15828" s="42"/>
    </row>
    <row r="15829" spans="1:1" x14ac:dyDescent="0.25">
      <c r="A15829" s="42"/>
    </row>
    <row r="15830" spans="1:1" x14ac:dyDescent="0.25">
      <c r="A15830" s="42"/>
    </row>
    <row r="15831" spans="1:1" x14ac:dyDescent="0.25">
      <c r="A15831" s="42"/>
    </row>
    <row r="15832" spans="1:1" x14ac:dyDescent="0.25">
      <c r="A15832" s="42"/>
    </row>
    <row r="15833" spans="1:1" x14ac:dyDescent="0.25">
      <c r="A15833" s="42"/>
    </row>
    <row r="15834" spans="1:1" x14ac:dyDescent="0.25">
      <c r="A15834" s="42"/>
    </row>
    <row r="15835" spans="1:1" x14ac:dyDescent="0.25">
      <c r="A15835" s="42"/>
    </row>
    <row r="15836" spans="1:1" x14ac:dyDescent="0.25">
      <c r="A15836" s="42"/>
    </row>
    <row r="15837" spans="1:1" x14ac:dyDescent="0.25">
      <c r="A15837" s="42"/>
    </row>
    <row r="15838" spans="1:1" x14ac:dyDescent="0.25">
      <c r="A15838" s="42"/>
    </row>
    <row r="15839" spans="1:1" x14ac:dyDescent="0.25">
      <c r="A15839" s="42"/>
    </row>
    <row r="15840" spans="1:1" x14ac:dyDescent="0.25">
      <c r="A15840" s="42"/>
    </row>
    <row r="15841" spans="1:1" x14ac:dyDescent="0.25">
      <c r="A15841" s="42"/>
    </row>
    <row r="15842" spans="1:1" x14ac:dyDescent="0.25">
      <c r="A15842" s="42"/>
    </row>
    <row r="15843" spans="1:1" x14ac:dyDescent="0.25">
      <c r="A15843" s="42"/>
    </row>
    <row r="15844" spans="1:1" x14ac:dyDescent="0.25">
      <c r="A15844" s="42"/>
    </row>
    <row r="15845" spans="1:1" x14ac:dyDescent="0.25">
      <c r="A15845" s="42"/>
    </row>
    <row r="15846" spans="1:1" x14ac:dyDescent="0.25">
      <c r="A15846" s="42"/>
    </row>
    <row r="15847" spans="1:1" x14ac:dyDescent="0.25">
      <c r="A15847" s="42"/>
    </row>
    <row r="15848" spans="1:1" x14ac:dyDescent="0.25">
      <c r="A15848" s="42"/>
    </row>
    <row r="15849" spans="1:1" x14ac:dyDescent="0.25">
      <c r="A15849" s="42"/>
    </row>
    <row r="15850" spans="1:1" x14ac:dyDescent="0.25">
      <c r="A15850" s="42"/>
    </row>
    <row r="15851" spans="1:1" x14ac:dyDescent="0.25">
      <c r="A15851" s="42"/>
    </row>
    <row r="15852" spans="1:1" x14ac:dyDescent="0.25">
      <c r="A15852" s="42"/>
    </row>
    <row r="15853" spans="1:1" x14ac:dyDescent="0.25">
      <c r="A15853" s="42"/>
    </row>
    <row r="15854" spans="1:1" x14ac:dyDescent="0.25">
      <c r="A15854" s="42"/>
    </row>
    <row r="15855" spans="1:1" x14ac:dyDescent="0.25">
      <c r="A15855" s="42"/>
    </row>
    <row r="15856" spans="1:1" x14ac:dyDescent="0.25">
      <c r="A15856" s="42"/>
    </row>
    <row r="15857" spans="1:1" x14ac:dyDescent="0.25">
      <c r="A15857" s="42"/>
    </row>
    <row r="15858" spans="1:1" x14ac:dyDescent="0.25">
      <c r="A15858" s="42"/>
    </row>
    <row r="15859" spans="1:1" x14ac:dyDescent="0.25">
      <c r="A15859" s="42"/>
    </row>
    <row r="15860" spans="1:1" x14ac:dyDescent="0.25">
      <c r="A15860" s="42"/>
    </row>
    <row r="15861" spans="1:1" x14ac:dyDescent="0.25">
      <c r="A15861" s="42"/>
    </row>
    <row r="15862" spans="1:1" x14ac:dyDescent="0.25">
      <c r="A15862" s="42"/>
    </row>
    <row r="15863" spans="1:1" x14ac:dyDescent="0.25">
      <c r="A15863" s="42"/>
    </row>
    <row r="15864" spans="1:1" x14ac:dyDescent="0.25">
      <c r="A15864" s="42"/>
    </row>
    <row r="15865" spans="1:1" x14ac:dyDescent="0.25">
      <c r="A15865" s="42"/>
    </row>
    <row r="15866" spans="1:1" x14ac:dyDescent="0.25">
      <c r="A15866" s="42"/>
    </row>
    <row r="15867" spans="1:1" x14ac:dyDescent="0.25">
      <c r="A15867" s="42"/>
    </row>
    <row r="15868" spans="1:1" x14ac:dyDescent="0.25">
      <c r="A15868" s="42"/>
    </row>
    <row r="15869" spans="1:1" x14ac:dyDescent="0.25">
      <c r="A15869" s="42"/>
    </row>
    <row r="15870" spans="1:1" x14ac:dyDescent="0.25">
      <c r="A15870" s="42"/>
    </row>
    <row r="15871" spans="1:1" x14ac:dyDescent="0.25">
      <c r="A15871" s="42"/>
    </row>
    <row r="15872" spans="1:1" x14ac:dyDescent="0.25">
      <c r="A15872" s="42"/>
    </row>
    <row r="15873" spans="1:1" x14ac:dyDescent="0.25">
      <c r="A15873" s="42"/>
    </row>
    <row r="15874" spans="1:1" x14ac:dyDescent="0.25">
      <c r="A15874" s="42"/>
    </row>
    <row r="15875" spans="1:1" x14ac:dyDescent="0.25">
      <c r="A15875" s="42"/>
    </row>
    <row r="15876" spans="1:1" x14ac:dyDescent="0.25">
      <c r="A15876" s="42"/>
    </row>
    <row r="15877" spans="1:1" x14ac:dyDescent="0.25">
      <c r="A15877" s="42"/>
    </row>
    <row r="15878" spans="1:1" x14ac:dyDescent="0.25">
      <c r="A15878" s="42"/>
    </row>
    <row r="15879" spans="1:1" x14ac:dyDescent="0.25">
      <c r="A15879" s="42"/>
    </row>
    <row r="15880" spans="1:1" x14ac:dyDescent="0.25">
      <c r="A15880" s="42"/>
    </row>
    <row r="15881" spans="1:1" x14ac:dyDescent="0.25">
      <c r="A15881" s="42"/>
    </row>
    <row r="15882" spans="1:1" x14ac:dyDescent="0.25">
      <c r="A15882" s="42"/>
    </row>
    <row r="15883" spans="1:1" x14ac:dyDescent="0.25">
      <c r="A15883" s="42"/>
    </row>
    <row r="15884" spans="1:1" x14ac:dyDescent="0.25">
      <c r="A15884" s="42"/>
    </row>
    <row r="15885" spans="1:1" x14ac:dyDescent="0.25">
      <c r="A15885" s="42"/>
    </row>
    <row r="15886" spans="1:1" x14ac:dyDescent="0.25">
      <c r="A15886" s="42"/>
    </row>
    <row r="15887" spans="1:1" x14ac:dyDescent="0.25">
      <c r="A15887" s="42"/>
    </row>
    <row r="15888" spans="1:1" x14ac:dyDescent="0.25">
      <c r="A15888" s="42"/>
    </row>
    <row r="15889" spans="1:1" x14ac:dyDescent="0.25">
      <c r="A15889" s="42"/>
    </row>
    <row r="15890" spans="1:1" x14ac:dyDescent="0.25">
      <c r="A15890" s="42"/>
    </row>
    <row r="15891" spans="1:1" x14ac:dyDescent="0.25">
      <c r="A15891" s="42"/>
    </row>
    <row r="15892" spans="1:1" x14ac:dyDescent="0.25">
      <c r="A15892" s="42"/>
    </row>
    <row r="15893" spans="1:1" x14ac:dyDescent="0.25">
      <c r="A15893" s="42"/>
    </row>
    <row r="15894" spans="1:1" x14ac:dyDescent="0.25">
      <c r="A15894" s="42"/>
    </row>
    <row r="15895" spans="1:1" x14ac:dyDescent="0.25">
      <c r="A15895" s="42"/>
    </row>
    <row r="15896" spans="1:1" x14ac:dyDescent="0.25">
      <c r="A15896" s="42"/>
    </row>
    <row r="15897" spans="1:1" x14ac:dyDescent="0.25">
      <c r="A15897" s="42"/>
    </row>
    <row r="15898" spans="1:1" x14ac:dyDescent="0.25">
      <c r="A15898" s="42"/>
    </row>
    <row r="15899" spans="1:1" x14ac:dyDescent="0.25">
      <c r="A15899" s="42"/>
    </row>
    <row r="15900" spans="1:1" x14ac:dyDescent="0.25">
      <c r="A15900" s="42"/>
    </row>
    <row r="15901" spans="1:1" x14ac:dyDescent="0.25">
      <c r="A15901" s="42"/>
    </row>
    <row r="15902" spans="1:1" x14ac:dyDescent="0.25">
      <c r="A15902" s="42"/>
    </row>
    <row r="15903" spans="1:1" x14ac:dyDescent="0.25">
      <c r="A15903" s="42"/>
    </row>
    <row r="15904" spans="1:1" x14ac:dyDescent="0.25">
      <c r="A15904" s="42"/>
    </row>
    <row r="15905" spans="1:1" x14ac:dyDescent="0.25">
      <c r="A15905" s="42"/>
    </row>
    <row r="15906" spans="1:1" x14ac:dyDescent="0.25">
      <c r="A15906" s="42"/>
    </row>
    <row r="15907" spans="1:1" x14ac:dyDescent="0.25">
      <c r="A15907" s="42"/>
    </row>
    <row r="15908" spans="1:1" x14ac:dyDescent="0.25">
      <c r="A15908" s="42"/>
    </row>
    <row r="15909" spans="1:1" x14ac:dyDescent="0.25">
      <c r="A15909" s="42"/>
    </row>
    <row r="15910" spans="1:1" x14ac:dyDescent="0.25">
      <c r="A15910" s="42"/>
    </row>
    <row r="15911" spans="1:1" x14ac:dyDescent="0.25">
      <c r="A15911" s="42"/>
    </row>
    <row r="15912" spans="1:1" x14ac:dyDescent="0.25">
      <c r="A15912" s="42"/>
    </row>
    <row r="15913" spans="1:1" x14ac:dyDescent="0.25">
      <c r="A15913" s="42"/>
    </row>
    <row r="15914" spans="1:1" x14ac:dyDescent="0.25">
      <c r="A15914" s="42"/>
    </row>
    <row r="15915" spans="1:1" x14ac:dyDescent="0.25">
      <c r="A15915" s="42"/>
    </row>
    <row r="15916" spans="1:1" x14ac:dyDescent="0.25">
      <c r="A15916" s="42"/>
    </row>
    <row r="15917" spans="1:1" x14ac:dyDescent="0.25">
      <c r="A15917" s="42"/>
    </row>
    <row r="15918" spans="1:1" x14ac:dyDescent="0.25">
      <c r="A15918" s="42"/>
    </row>
    <row r="15919" spans="1:1" x14ac:dyDescent="0.25">
      <c r="A15919" s="42"/>
    </row>
    <row r="15920" spans="1:1" x14ac:dyDescent="0.25">
      <c r="A15920" s="42"/>
    </row>
    <row r="15921" spans="1:1" x14ac:dyDescent="0.25">
      <c r="A15921" s="42"/>
    </row>
    <row r="15922" spans="1:1" x14ac:dyDescent="0.25">
      <c r="A15922" s="42"/>
    </row>
    <row r="15923" spans="1:1" x14ac:dyDescent="0.25">
      <c r="A15923" s="42"/>
    </row>
    <row r="15924" spans="1:1" x14ac:dyDescent="0.25">
      <c r="A15924" s="42"/>
    </row>
    <row r="15925" spans="1:1" x14ac:dyDescent="0.25">
      <c r="A15925" s="42"/>
    </row>
    <row r="15926" spans="1:1" x14ac:dyDescent="0.25">
      <c r="A15926" s="42"/>
    </row>
    <row r="15927" spans="1:1" x14ac:dyDescent="0.25">
      <c r="A15927" s="42"/>
    </row>
    <row r="15928" spans="1:1" x14ac:dyDescent="0.25">
      <c r="A15928" s="42"/>
    </row>
    <row r="15929" spans="1:1" x14ac:dyDescent="0.25">
      <c r="A15929" s="42"/>
    </row>
    <row r="15930" spans="1:1" x14ac:dyDescent="0.25">
      <c r="A15930" s="42"/>
    </row>
    <row r="15931" spans="1:1" x14ac:dyDescent="0.25">
      <c r="A15931" s="42"/>
    </row>
    <row r="15932" spans="1:1" x14ac:dyDescent="0.25">
      <c r="A15932" s="42"/>
    </row>
    <row r="15933" spans="1:1" x14ac:dyDescent="0.25">
      <c r="A15933" s="42"/>
    </row>
    <row r="15934" spans="1:1" x14ac:dyDescent="0.25">
      <c r="A15934" s="42"/>
    </row>
    <row r="15935" spans="1:1" x14ac:dyDescent="0.25">
      <c r="A15935" s="42"/>
    </row>
    <row r="15936" spans="1:1" x14ac:dyDescent="0.25">
      <c r="A15936" s="42"/>
    </row>
    <row r="15937" spans="1:1" x14ac:dyDescent="0.25">
      <c r="A15937" s="42"/>
    </row>
    <row r="15938" spans="1:1" x14ac:dyDescent="0.25">
      <c r="A15938" s="42"/>
    </row>
    <row r="15939" spans="1:1" x14ac:dyDescent="0.25">
      <c r="A15939" s="42"/>
    </row>
    <row r="15940" spans="1:1" x14ac:dyDescent="0.25">
      <c r="A15940" s="42"/>
    </row>
    <row r="15941" spans="1:1" x14ac:dyDescent="0.25">
      <c r="A15941" s="42"/>
    </row>
    <row r="15942" spans="1:1" x14ac:dyDescent="0.25">
      <c r="A15942" s="42"/>
    </row>
    <row r="15943" spans="1:1" x14ac:dyDescent="0.25">
      <c r="A15943" s="42"/>
    </row>
    <row r="15944" spans="1:1" x14ac:dyDescent="0.25">
      <c r="A15944" s="42"/>
    </row>
    <row r="15945" spans="1:1" x14ac:dyDescent="0.25">
      <c r="A15945" s="42"/>
    </row>
    <row r="15946" spans="1:1" x14ac:dyDescent="0.25">
      <c r="A15946" s="42"/>
    </row>
    <row r="15947" spans="1:1" x14ac:dyDescent="0.25">
      <c r="A15947" s="42"/>
    </row>
    <row r="15948" spans="1:1" x14ac:dyDescent="0.25">
      <c r="A15948" s="42"/>
    </row>
    <row r="15949" spans="1:1" x14ac:dyDescent="0.25">
      <c r="A15949" s="42"/>
    </row>
    <row r="15950" spans="1:1" x14ac:dyDescent="0.25">
      <c r="A15950" s="42"/>
    </row>
    <row r="15951" spans="1:1" x14ac:dyDescent="0.25">
      <c r="A15951" s="42"/>
    </row>
    <row r="15952" spans="1:1" x14ac:dyDescent="0.25">
      <c r="A15952" s="42"/>
    </row>
    <row r="15953" spans="1:1" x14ac:dyDescent="0.25">
      <c r="A15953" s="42"/>
    </row>
    <row r="15954" spans="1:1" x14ac:dyDescent="0.25">
      <c r="A15954" s="42"/>
    </row>
    <row r="15955" spans="1:1" x14ac:dyDescent="0.25">
      <c r="A15955" s="42"/>
    </row>
    <row r="15956" spans="1:1" x14ac:dyDescent="0.25">
      <c r="A15956" s="42"/>
    </row>
    <row r="15957" spans="1:1" x14ac:dyDescent="0.25">
      <c r="A15957" s="42"/>
    </row>
    <row r="15958" spans="1:1" x14ac:dyDescent="0.25">
      <c r="A15958" s="42"/>
    </row>
    <row r="15959" spans="1:1" x14ac:dyDescent="0.25">
      <c r="A15959" s="42"/>
    </row>
    <row r="15960" spans="1:1" x14ac:dyDescent="0.25">
      <c r="A15960" s="42"/>
    </row>
    <row r="15961" spans="1:1" x14ac:dyDescent="0.25">
      <c r="A15961" s="42"/>
    </row>
    <row r="15962" spans="1:1" x14ac:dyDescent="0.25">
      <c r="A15962" s="42"/>
    </row>
    <row r="15963" spans="1:1" x14ac:dyDescent="0.25">
      <c r="A15963" s="42"/>
    </row>
    <row r="15964" spans="1:1" x14ac:dyDescent="0.25">
      <c r="A15964" s="42"/>
    </row>
    <row r="15965" spans="1:1" x14ac:dyDescent="0.25">
      <c r="A15965" s="42"/>
    </row>
    <row r="15966" spans="1:1" x14ac:dyDescent="0.25">
      <c r="A15966" s="42"/>
    </row>
    <row r="15967" spans="1:1" x14ac:dyDescent="0.25">
      <c r="A15967" s="42"/>
    </row>
    <row r="15968" spans="1:1" x14ac:dyDescent="0.25">
      <c r="A15968" s="42"/>
    </row>
    <row r="15969" spans="1:1" x14ac:dyDescent="0.25">
      <c r="A15969" s="42"/>
    </row>
    <row r="15970" spans="1:1" x14ac:dyDescent="0.25">
      <c r="A15970" s="42"/>
    </row>
    <row r="15971" spans="1:1" x14ac:dyDescent="0.25">
      <c r="A15971" s="42"/>
    </row>
    <row r="15972" spans="1:1" x14ac:dyDescent="0.25">
      <c r="A15972" s="42"/>
    </row>
    <row r="15973" spans="1:1" x14ac:dyDescent="0.25">
      <c r="A15973" s="42"/>
    </row>
    <row r="15974" spans="1:1" x14ac:dyDescent="0.25">
      <c r="A15974" s="42"/>
    </row>
    <row r="15975" spans="1:1" x14ac:dyDescent="0.25">
      <c r="A15975" s="42"/>
    </row>
    <row r="15976" spans="1:1" x14ac:dyDescent="0.25">
      <c r="A15976" s="42"/>
    </row>
    <row r="15977" spans="1:1" x14ac:dyDescent="0.25">
      <c r="A15977" s="42"/>
    </row>
    <row r="15978" spans="1:1" x14ac:dyDescent="0.25">
      <c r="A15978" s="42"/>
    </row>
    <row r="15979" spans="1:1" x14ac:dyDescent="0.25">
      <c r="A15979" s="42"/>
    </row>
    <row r="15980" spans="1:1" x14ac:dyDescent="0.25">
      <c r="A15980" s="42"/>
    </row>
    <row r="15981" spans="1:1" x14ac:dyDescent="0.25">
      <c r="A15981" s="42"/>
    </row>
    <row r="15982" spans="1:1" x14ac:dyDescent="0.25">
      <c r="A15982" s="42"/>
    </row>
    <row r="15983" spans="1:1" x14ac:dyDescent="0.25">
      <c r="A15983" s="42"/>
    </row>
    <row r="15984" spans="1:1" x14ac:dyDescent="0.25">
      <c r="A15984" s="42"/>
    </row>
    <row r="15985" spans="1:1" x14ac:dyDescent="0.25">
      <c r="A15985" s="42"/>
    </row>
    <row r="15986" spans="1:1" x14ac:dyDescent="0.25">
      <c r="A15986" s="42"/>
    </row>
    <row r="15987" spans="1:1" x14ac:dyDescent="0.25">
      <c r="A15987" s="42"/>
    </row>
    <row r="15988" spans="1:1" x14ac:dyDescent="0.25">
      <c r="A15988" s="42"/>
    </row>
    <row r="15989" spans="1:1" x14ac:dyDescent="0.25">
      <c r="A15989" s="42"/>
    </row>
    <row r="15990" spans="1:1" x14ac:dyDescent="0.25">
      <c r="A15990" s="42"/>
    </row>
    <row r="15991" spans="1:1" x14ac:dyDescent="0.25">
      <c r="A15991" s="42"/>
    </row>
    <row r="15992" spans="1:1" x14ac:dyDescent="0.25">
      <c r="A15992" s="42"/>
    </row>
    <row r="15993" spans="1:1" x14ac:dyDescent="0.25">
      <c r="A15993" s="42"/>
    </row>
    <row r="15994" spans="1:1" x14ac:dyDescent="0.25">
      <c r="A15994" s="42"/>
    </row>
    <row r="15995" spans="1:1" x14ac:dyDescent="0.25">
      <c r="A15995" s="42"/>
    </row>
    <row r="15996" spans="1:1" x14ac:dyDescent="0.25">
      <c r="A15996" s="42"/>
    </row>
    <row r="15997" spans="1:1" x14ac:dyDescent="0.25">
      <c r="A15997" s="42"/>
    </row>
    <row r="15998" spans="1:1" x14ac:dyDescent="0.25">
      <c r="A15998" s="42"/>
    </row>
    <row r="15999" spans="1:1" x14ac:dyDescent="0.25">
      <c r="A15999" s="42"/>
    </row>
    <row r="16000" spans="1:1" x14ac:dyDescent="0.25">
      <c r="A16000" s="42"/>
    </row>
    <row r="16001" spans="1:1" x14ac:dyDescent="0.25">
      <c r="A16001" s="42"/>
    </row>
    <row r="16002" spans="1:1" x14ac:dyDescent="0.25">
      <c r="A16002" s="42"/>
    </row>
    <row r="16003" spans="1:1" x14ac:dyDescent="0.25">
      <c r="A16003" s="42"/>
    </row>
    <row r="16004" spans="1:1" x14ac:dyDescent="0.25">
      <c r="A16004" s="42"/>
    </row>
    <row r="16005" spans="1:1" x14ac:dyDescent="0.25">
      <c r="A16005" s="42"/>
    </row>
    <row r="16006" spans="1:1" x14ac:dyDescent="0.25">
      <c r="A16006" s="42"/>
    </row>
    <row r="16007" spans="1:1" x14ac:dyDescent="0.25">
      <c r="A16007" s="42"/>
    </row>
    <row r="16008" spans="1:1" x14ac:dyDescent="0.25">
      <c r="A16008" s="42"/>
    </row>
    <row r="16009" spans="1:1" x14ac:dyDescent="0.25">
      <c r="A16009" s="42"/>
    </row>
    <row r="16010" spans="1:1" x14ac:dyDescent="0.25">
      <c r="A16010" s="42"/>
    </row>
    <row r="16011" spans="1:1" x14ac:dyDescent="0.25">
      <c r="A16011" s="42"/>
    </row>
    <row r="16012" spans="1:1" x14ac:dyDescent="0.25">
      <c r="A16012" s="42"/>
    </row>
    <row r="16013" spans="1:1" x14ac:dyDescent="0.25">
      <c r="A16013" s="42"/>
    </row>
    <row r="16014" spans="1:1" x14ac:dyDescent="0.25">
      <c r="A16014" s="42"/>
    </row>
    <row r="16015" spans="1:1" x14ac:dyDescent="0.25">
      <c r="A16015" s="42"/>
    </row>
    <row r="16016" spans="1:1" x14ac:dyDescent="0.25">
      <c r="A16016" s="42"/>
    </row>
    <row r="16017" spans="1:1" x14ac:dyDescent="0.25">
      <c r="A16017" s="42"/>
    </row>
    <row r="16018" spans="1:1" x14ac:dyDescent="0.25">
      <c r="A16018" s="42"/>
    </row>
    <row r="16019" spans="1:1" x14ac:dyDescent="0.25">
      <c r="A16019" s="42"/>
    </row>
    <row r="16020" spans="1:1" x14ac:dyDescent="0.25">
      <c r="A16020" s="42"/>
    </row>
    <row r="16021" spans="1:1" x14ac:dyDescent="0.25">
      <c r="A16021" s="42"/>
    </row>
    <row r="16022" spans="1:1" x14ac:dyDescent="0.25">
      <c r="A16022" s="42"/>
    </row>
    <row r="16023" spans="1:1" x14ac:dyDescent="0.25">
      <c r="A16023" s="42"/>
    </row>
    <row r="16024" spans="1:1" x14ac:dyDescent="0.25">
      <c r="A16024" s="42"/>
    </row>
    <row r="16025" spans="1:1" x14ac:dyDescent="0.25">
      <c r="A16025" s="42"/>
    </row>
    <row r="16026" spans="1:1" x14ac:dyDescent="0.25">
      <c r="A16026" s="42"/>
    </row>
    <row r="16027" spans="1:1" x14ac:dyDescent="0.25">
      <c r="A16027" s="42"/>
    </row>
    <row r="16028" spans="1:1" x14ac:dyDescent="0.25">
      <c r="A16028" s="42"/>
    </row>
    <row r="16029" spans="1:1" x14ac:dyDescent="0.25">
      <c r="A16029" s="42"/>
    </row>
    <row r="16030" spans="1:1" x14ac:dyDescent="0.25">
      <c r="A16030" s="42"/>
    </row>
    <row r="16031" spans="1:1" x14ac:dyDescent="0.25">
      <c r="A16031" s="42"/>
    </row>
    <row r="16032" spans="1:1" x14ac:dyDescent="0.25">
      <c r="A16032" s="42"/>
    </row>
    <row r="16033" spans="1:1" x14ac:dyDescent="0.25">
      <c r="A16033" s="42"/>
    </row>
    <row r="16034" spans="1:1" x14ac:dyDescent="0.25">
      <c r="A16034" s="42"/>
    </row>
    <row r="16035" spans="1:1" x14ac:dyDescent="0.25">
      <c r="A16035" s="42"/>
    </row>
    <row r="16036" spans="1:1" x14ac:dyDescent="0.25">
      <c r="A16036" s="42"/>
    </row>
    <row r="16037" spans="1:1" x14ac:dyDescent="0.25">
      <c r="A16037" s="42"/>
    </row>
    <row r="16038" spans="1:1" x14ac:dyDescent="0.25">
      <c r="A16038" s="42"/>
    </row>
    <row r="16039" spans="1:1" x14ac:dyDescent="0.25">
      <c r="A16039" s="42"/>
    </row>
    <row r="16040" spans="1:1" x14ac:dyDescent="0.25">
      <c r="A16040" s="42"/>
    </row>
    <row r="16041" spans="1:1" x14ac:dyDescent="0.25">
      <c r="A16041" s="42"/>
    </row>
    <row r="16042" spans="1:1" x14ac:dyDescent="0.25">
      <c r="A16042" s="42"/>
    </row>
    <row r="16043" spans="1:1" x14ac:dyDescent="0.25">
      <c r="A16043" s="42"/>
    </row>
    <row r="16044" spans="1:1" x14ac:dyDescent="0.25">
      <c r="A16044" s="42"/>
    </row>
    <row r="16045" spans="1:1" x14ac:dyDescent="0.25">
      <c r="A16045" s="42"/>
    </row>
    <row r="16046" spans="1:1" x14ac:dyDescent="0.25">
      <c r="A16046" s="42"/>
    </row>
    <row r="16047" spans="1:1" x14ac:dyDescent="0.25">
      <c r="A16047" s="42"/>
    </row>
    <row r="16048" spans="1:1" x14ac:dyDescent="0.25">
      <c r="A16048" s="42"/>
    </row>
    <row r="16049" spans="1:1" x14ac:dyDescent="0.25">
      <c r="A16049" s="42"/>
    </row>
    <row r="16050" spans="1:1" x14ac:dyDescent="0.25">
      <c r="A16050" s="42"/>
    </row>
    <row r="16051" spans="1:1" x14ac:dyDescent="0.25">
      <c r="A16051" s="42"/>
    </row>
    <row r="16052" spans="1:1" x14ac:dyDescent="0.25">
      <c r="A16052" s="42"/>
    </row>
    <row r="16053" spans="1:1" x14ac:dyDescent="0.25">
      <c r="A16053" s="42"/>
    </row>
    <row r="16054" spans="1:1" x14ac:dyDescent="0.25">
      <c r="A16054" s="42"/>
    </row>
    <row r="16055" spans="1:1" x14ac:dyDescent="0.25">
      <c r="A16055" s="42"/>
    </row>
    <row r="16056" spans="1:1" x14ac:dyDescent="0.25">
      <c r="A16056" s="42"/>
    </row>
    <row r="16057" spans="1:1" x14ac:dyDescent="0.25">
      <c r="A16057" s="42"/>
    </row>
    <row r="16058" spans="1:1" x14ac:dyDescent="0.25">
      <c r="A16058" s="42"/>
    </row>
    <row r="16059" spans="1:1" x14ac:dyDescent="0.25">
      <c r="A16059" s="42"/>
    </row>
    <row r="16060" spans="1:1" x14ac:dyDescent="0.25">
      <c r="A16060" s="42"/>
    </row>
    <row r="16061" spans="1:1" x14ac:dyDescent="0.25">
      <c r="A16061" s="42"/>
    </row>
    <row r="16062" spans="1:1" x14ac:dyDescent="0.25">
      <c r="A16062" s="42"/>
    </row>
    <row r="16063" spans="1:1" x14ac:dyDescent="0.25">
      <c r="A16063" s="42"/>
    </row>
    <row r="16064" spans="1:1" x14ac:dyDescent="0.25">
      <c r="A16064" s="42"/>
    </row>
    <row r="16065" spans="1:1" x14ac:dyDescent="0.25">
      <c r="A16065" s="42"/>
    </row>
    <row r="16066" spans="1:1" x14ac:dyDescent="0.25">
      <c r="A16066" s="42"/>
    </row>
    <row r="16067" spans="1:1" x14ac:dyDescent="0.25">
      <c r="A16067" s="42"/>
    </row>
    <row r="16068" spans="1:1" x14ac:dyDescent="0.25">
      <c r="A16068" s="42"/>
    </row>
    <row r="16069" spans="1:1" x14ac:dyDescent="0.25">
      <c r="A16069" s="42"/>
    </row>
    <row r="16070" spans="1:1" x14ac:dyDescent="0.25">
      <c r="A16070" s="42"/>
    </row>
    <row r="16071" spans="1:1" x14ac:dyDescent="0.25">
      <c r="A16071" s="42"/>
    </row>
    <row r="16072" spans="1:1" x14ac:dyDescent="0.25">
      <c r="A16072" s="42"/>
    </row>
    <row r="16073" spans="1:1" x14ac:dyDescent="0.25">
      <c r="A16073" s="42"/>
    </row>
    <row r="16074" spans="1:1" x14ac:dyDescent="0.25">
      <c r="A16074" s="42"/>
    </row>
    <row r="16075" spans="1:1" x14ac:dyDescent="0.25">
      <c r="A16075" s="42"/>
    </row>
    <row r="16076" spans="1:1" x14ac:dyDescent="0.25">
      <c r="A16076" s="42"/>
    </row>
    <row r="16077" spans="1:1" x14ac:dyDescent="0.25">
      <c r="A16077" s="42"/>
    </row>
    <row r="16078" spans="1:1" x14ac:dyDescent="0.25">
      <c r="A16078" s="42"/>
    </row>
    <row r="16079" spans="1:1" x14ac:dyDescent="0.25">
      <c r="A16079" s="42"/>
    </row>
    <row r="16080" spans="1:1" x14ac:dyDescent="0.25">
      <c r="A16080" s="42"/>
    </row>
    <row r="16081" spans="1:1" x14ac:dyDescent="0.25">
      <c r="A16081" s="42"/>
    </row>
    <row r="16082" spans="1:1" x14ac:dyDescent="0.25">
      <c r="A16082" s="42"/>
    </row>
    <row r="16083" spans="1:1" x14ac:dyDescent="0.25">
      <c r="A16083" s="42"/>
    </row>
    <row r="16084" spans="1:1" x14ac:dyDescent="0.25">
      <c r="A16084" s="42"/>
    </row>
    <row r="16085" spans="1:1" x14ac:dyDescent="0.25">
      <c r="A16085" s="42"/>
    </row>
    <row r="16086" spans="1:1" x14ac:dyDescent="0.25">
      <c r="A16086" s="42"/>
    </row>
    <row r="16087" spans="1:1" x14ac:dyDescent="0.25">
      <c r="A16087" s="42"/>
    </row>
    <row r="16088" spans="1:1" x14ac:dyDescent="0.25">
      <c r="A16088" s="42"/>
    </row>
    <row r="16089" spans="1:1" x14ac:dyDescent="0.25">
      <c r="A16089" s="42"/>
    </row>
    <row r="16090" spans="1:1" x14ac:dyDescent="0.25">
      <c r="A16090" s="42"/>
    </row>
    <row r="16091" spans="1:1" x14ac:dyDescent="0.25">
      <c r="A16091" s="42"/>
    </row>
    <row r="16092" spans="1:1" x14ac:dyDescent="0.25">
      <c r="A16092" s="42"/>
    </row>
    <row r="16093" spans="1:1" x14ac:dyDescent="0.25">
      <c r="A16093" s="42"/>
    </row>
    <row r="16094" spans="1:1" x14ac:dyDescent="0.25">
      <c r="A16094" s="42"/>
    </row>
    <row r="16095" spans="1:1" x14ac:dyDescent="0.25">
      <c r="A16095" s="42"/>
    </row>
    <row r="16096" spans="1:1" x14ac:dyDescent="0.25">
      <c r="A16096" s="42"/>
    </row>
    <row r="16097" spans="1:1" x14ac:dyDescent="0.25">
      <c r="A16097" s="42"/>
    </row>
    <row r="16098" spans="1:1" x14ac:dyDescent="0.25">
      <c r="A16098" s="42"/>
    </row>
    <row r="16099" spans="1:1" x14ac:dyDescent="0.25">
      <c r="A16099" s="42"/>
    </row>
    <row r="16100" spans="1:1" x14ac:dyDescent="0.25">
      <c r="A16100" s="42"/>
    </row>
    <row r="16101" spans="1:1" x14ac:dyDescent="0.25">
      <c r="A16101" s="42"/>
    </row>
    <row r="16102" spans="1:1" x14ac:dyDescent="0.25">
      <c r="A16102" s="42"/>
    </row>
    <row r="16103" spans="1:1" x14ac:dyDescent="0.25">
      <c r="A16103" s="42"/>
    </row>
    <row r="16104" spans="1:1" x14ac:dyDescent="0.25">
      <c r="A16104" s="42"/>
    </row>
    <row r="16105" spans="1:1" x14ac:dyDescent="0.25">
      <c r="A16105" s="42"/>
    </row>
    <row r="16106" spans="1:1" x14ac:dyDescent="0.25">
      <c r="A16106" s="42"/>
    </row>
    <row r="16107" spans="1:1" x14ac:dyDescent="0.25">
      <c r="A16107" s="42"/>
    </row>
    <row r="16108" spans="1:1" x14ac:dyDescent="0.25">
      <c r="A16108" s="42"/>
    </row>
    <row r="16109" spans="1:1" x14ac:dyDescent="0.25">
      <c r="A16109" s="42"/>
    </row>
    <row r="16110" spans="1:1" x14ac:dyDescent="0.25">
      <c r="A16110" s="42"/>
    </row>
    <row r="16111" spans="1:1" x14ac:dyDescent="0.25">
      <c r="A16111" s="42"/>
    </row>
    <row r="16112" spans="1:1" x14ac:dyDescent="0.25">
      <c r="A16112" s="42"/>
    </row>
    <row r="16113" spans="1:1" x14ac:dyDescent="0.25">
      <c r="A16113" s="42"/>
    </row>
    <row r="16114" spans="1:1" x14ac:dyDescent="0.25">
      <c r="A16114" s="42"/>
    </row>
    <row r="16115" spans="1:1" x14ac:dyDescent="0.25">
      <c r="A16115" s="42"/>
    </row>
    <row r="16116" spans="1:1" x14ac:dyDescent="0.25">
      <c r="A16116" s="42"/>
    </row>
    <row r="16117" spans="1:1" x14ac:dyDescent="0.25">
      <c r="A16117" s="42"/>
    </row>
    <row r="16118" spans="1:1" x14ac:dyDescent="0.25">
      <c r="A16118" s="42"/>
    </row>
    <row r="16119" spans="1:1" x14ac:dyDescent="0.25">
      <c r="A16119" s="42"/>
    </row>
    <row r="16120" spans="1:1" x14ac:dyDescent="0.25">
      <c r="A16120" s="42"/>
    </row>
    <row r="16121" spans="1:1" x14ac:dyDescent="0.25">
      <c r="A16121" s="42"/>
    </row>
    <row r="16122" spans="1:1" x14ac:dyDescent="0.25">
      <c r="A16122" s="42"/>
    </row>
    <row r="16123" spans="1:1" x14ac:dyDescent="0.25">
      <c r="A16123" s="42"/>
    </row>
    <row r="16124" spans="1:1" x14ac:dyDescent="0.25">
      <c r="A16124" s="42"/>
    </row>
    <row r="16125" spans="1:1" x14ac:dyDescent="0.25">
      <c r="A16125" s="42"/>
    </row>
    <row r="16126" spans="1:1" x14ac:dyDescent="0.25">
      <c r="A16126" s="42"/>
    </row>
    <row r="16127" spans="1:1" x14ac:dyDescent="0.25">
      <c r="A16127" s="42"/>
    </row>
    <row r="16128" spans="1:1" x14ac:dyDescent="0.25">
      <c r="A16128" s="42"/>
    </row>
    <row r="16129" spans="1:1" x14ac:dyDescent="0.25">
      <c r="A16129" s="42"/>
    </row>
    <row r="16130" spans="1:1" x14ac:dyDescent="0.25">
      <c r="A16130" s="42"/>
    </row>
    <row r="16131" spans="1:1" x14ac:dyDescent="0.25">
      <c r="A16131" s="42"/>
    </row>
    <row r="16132" spans="1:1" x14ac:dyDescent="0.25">
      <c r="A16132" s="42"/>
    </row>
    <row r="16133" spans="1:1" x14ac:dyDescent="0.25">
      <c r="A16133" s="42"/>
    </row>
    <row r="16134" spans="1:1" x14ac:dyDescent="0.25">
      <c r="A16134" s="42"/>
    </row>
    <row r="16135" spans="1:1" x14ac:dyDescent="0.25">
      <c r="A16135" s="42"/>
    </row>
    <row r="16136" spans="1:1" x14ac:dyDescent="0.25">
      <c r="A16136" s="42"/>
    </row>
    <row r="16137" spans="1:1" x14ac:dyDescent="0.25">
      <c r="A16137" s="42"/>
    </row>
    <row r="16138" spans="1:1" x14ac:dyDescent="0.25">
      <c r="A16138" s="42"/>
    </row>
    <row r="16139" spans="1:1" x14ac:dyDescent="0.25">
      <c r="A16139" s="42"/>
    </row>
    <row r="16140" spans="1:1" x14ac:dyDescent="0.25">
      <c r="A16140" s="42"/>
    </row>
    <row r="16141" spans="1:1" x14ac:dyDescent="0.25">
      <c r="A16141" s="42"/>
    </row>
    <row r="16142" spans="1:1" x14ac:dyDescent="0.25">
      <c r="A16142" s="42"/>
    </row>
    <row r="16143" spans="1:1" x14ac:dyDescent="0.25">
      <c r="A16143" s="42"/>
    </row>
    <row r="16144" spans="1:1" x14ac:dyDescent="0.25">
      <c r="A16144" s="42"/>
    </row>
    <row r="16145" spans="1:1" x14ac:dyDescent="0.25">
      <c r="A16145" s="42"/>
    </row>
    <row r="16146" spans="1:1" x14ac:dyDescent="0.25">
      <c r="A16146" s="42"/>
    </row>
    <row r="16147" spans="1:1" x14ac:dyDescent="0.25">
      <c r="A16147" s="42"/>
    </row>
    <row r="16148" spans="1:1" x14ac:dyDescent="0.25">
      <c r="A16148" s="42"/>
    </row>
    <row r="16149" spans="1:1" x14ac:dyDescent="0.25">
      <c r="A16149" s="42"/>
    </row>
    <row r="16150" spans="1:1" x14ac:dyDescent="0.25">
      <c r="A16150" s="42"/>
    </row>
    <row r="16151" spans="1:1" x14ac:dyDescent="0.25">
      <c r="A16151" s="42"/>
    </row>
    <row r="16152" spans="1:1" x14ac:dyDescent="0.25">
      <c r="A16152" s="42"/>
    </row>
    <row r="16153" spans="1:1" x14ac:dyDescent="0.25">
      <c r="A16153" s="42"/>
    </row>
    <row r="16154" spans="1:1" x14ac:dyDescent="0.25">
      <c r="A16154" s="42"/>
    </row>
    <row r="16155" spans="1:1" x14ac:dyDescent="0.25">
      <c r="A16155" s="42"/>
    </row>
    <row r="16156" spans="1:1" x14ac:dyDescent="0.25">
      <c r="A16156" s="42"/>
    </row>
    <row r="16157" spans="1:1" x14ac:dyDescent="0.25">
      <c r="A16157" s="42"/>
    </row>
    <row r="16158" spans="1:1" x14ac:dyDescent="0.25">
      <c r="A16158" s="42"/>
    </row>
    <row r="16159" spans="1:1" x14ac:dyDescent="0.25">
      <c r="A16159" s="42"/>
    </row>
    <row r="16160" spans="1:1" x14ac:dyDescent="0.25">
      <c r="A16160" s="42"/>
    </row>
    <row r="16161" spans="1:1" x14ac:dyDescent="0.25">
      <c r="A16161" s="42"/>
    </row>
    <row r="16162" spans="1:1" x14ac:dyDescent="0.25">
      <c r="A16162" s="42"/>
    </row>
    <row r="16163" spans="1:1" x14ac:dyDescent="0.25">
      <c r="A16163" s="42"/>
    </row>
    <row r="16164" spans="1:1" x14ac:dyDescent="0.25">
      <c r="A16164" s="42"/>
    </row>
    <row r="16165" spans="1:1" x14ac:dyDescent="0.25">
      <c r="A16165" s="42"/>
    </row>
    <row r="16166" spans="1:1" x14ac:dyDescent="0.25">
      <c r="A16166" s="42"/>
    </row>
    <row r="16167" spans="1:1" x14ac:dyDescent="0.25">
      <c r="A16167" s="42"/>
    </row>
    <row r="16168" spans="1:1" x14ac:dyDescent="0.25">
      <c r="A16168" s="42"/>
    </row>
    <row r="16169" spans="1:1" x14ac:dyDescent="0.25">
      <c r="A16169" s="42"/>
    </row>
    <row r="16170" spans="1:1" x14ac:dyDescent="0.25">
      <c r="A16170" s="42"/>
    </row>
    <row r="16171" spans="1:1" x14ac:dyDescent="0.25">
      <c r="A16171" s="42"/>
    </row>
    <row r="16172" spans="1:1" x14ac:dyDescent="0.25">
      <c r="A16172" s="42"/>
    </row>
    <row r="16173" spans="1:1" x14ac:dyDescent="0.25">
      <c r="A16173" s="42"/>
    </row>
    <row r="16174" spans="1:1" x14ac:dyDescent="0.25">
      <c r="A16174" s="42"/>
    </row>
    <row r="16175" spans="1:1" x14ac:dyDescent="0.25">
      <c r="A16175" s="42"/>
    </row>
    <row r="16176" spans="1:1" x14ac:dyDescent="0.25">
      <c r="A16176" s="42"/>
    </row>
    <row r="16177" spans="1:1" x14ac:dyDescent="0.25">
      <c r="A16177" s="42"/>
    </row>
    <row r="16178" spans="1:1" x14ac:dyDescent="0.25">
      <c r="A16178" s="42"/>
    </row>
    <row r="16179" spans="1:1" x14ac:dyDescent="0.25">
      <c r="A16179" s="42"/>
    </row>
    <row r="16180" spans="1:1" x14ac:dyDescent="0.25">
      <c r="A16180" s="42"/>
    </row>
    <row r="16181" spans="1:1" x14ac:dyDescent="0.25">
      <c r="A16181" s="42"/>
    </row>
    <row r="16182" spans="1:1" x14ac:dyDescent="0.25">
      <c r="A16182" s="42"/>
    </row>
    <row r="16183" spans="1:1" x14ac:dyDescent="0.25">
      <c r="A16183" s="42"/>
    </row>
    <row r="16184" spans="1:1" x14ac:dyDescent="0.25">
      <c r="A16184" s="42"/>
    </row>
    <row r="16185" spans="1:1" x14ac:dyDescent="0.25">
      <c r="A16185" s="42"/>
    </row>
    <row r="16186" spans="1:1" x14ac:dyDescent="0.25">
      <c r="A16186" s="42"/>
    </row>
    <row r="16187" spans="1:1" x14ac:dyDescent="0.25">
      <c r="A16187" s="42"/>
    </row>
    <row r="16188" spans="1:1" x14ac:dyDescent="0.25">
      <c r="A16188" s="42"/>
    </row>
    <row r="16189" spans="1:1" x14ac:dyDescent="0.25">
      <c r="A16189" s="42"/>
    </row>
    <row r="16190" spans="1:1" x14ac:dyDescent="0.25">
      <c r="A16190" s="42"/>
    </row>
    <row r="16191" spans="1:1" x14ac:dyDescent="0.25">
      <c r="A16191" s="42"/>
    </row>
    <row r="16192" spans="1:1" x14ac:dyDescent="0.25">
      <c r="A16192" s="42"/>
    </row>
    <row r="16193" spans="1:1" x14ac:dyDescent="0.25">
      <c r="A16193" s="42"/>
    </row>
    <row r="16194" spans="1:1" x14ac:dyDescent="0.25">
      <c r="A16194" s="42"/>
    </row>
    <row r="16195" spans="1:1" x14ac:dyDescent="0.25">
      <c r="A16195" s="42"/>
    </row>
    <row r="16196" spans="1:1" x14ac:dyDescent="0.25">
      <c r="A16196" s="42"/>
    </row>
    <row r="16197" spans="1:1" x14ac:dyDescent="0.25">
      <c r="A16197" s="42"/>
    </row>
    <row r="16198" spans="1:1" x14ac:dyDescent="0.25">
      <c r="A16198" s="42"/>
    </row>
    <row r="16199" spans="1:1" x14ac:dyDescent="0.25">
      <c r="A16199" s="42"/>
    </row>
    <row r="16200" spans="1:1" x14ac:dyDescent="0.25">
      <c r="A16200" s="42"/>
    </row>
    <row r="16201" spans="1:1" x14ac:dyDescent="0.25">
      <c r="A16201" s="42"/>
    </row>
    <row r="16202" spans="1:1" x14ac:dyDescent="0.25">
      <c r="A16202" s="42"/>
    </row>
    <row r="16203" spans="1:1" x14ac:dyDescent="0.25">
      <c r="A16203" s="42"/>
    </row>
    <row r="16204" spans="1:1" x14ac:dyDescent="0.25">
      <c r="A16204" s="42"/>
    </row>
    <row r="16205" spans="1:1" x14ac:dyDescent="0.25">
      <c r="A16205" s="42"/>
    </row>
    <row r="16206" spans="1:1" x14ac:dyDescent="0.25">
      <c r="A16206" s="42"/>
    </row>
    <row r="16207" spans="1:1" x14ac:dyDescent="0.25">
      <c r="A16207" s="42"/>
    </row>
    <row r="16208" spans="1:1" x14ac:dyDescent="0.25">
      <c r="A16208" s="42"/>
    </row>
    <row r="16209" spans="1:1" x14ac:dyDescent="0.25">
      <c r="A16209" s="42"/>
    </row>
    <row r="16210" spans="1:1" x14ac:dyDescent="0.25">
      <c r="A16210" s="42"/>
    </row>
    <row r="16211" spans="1:1" x14ac:dyDescent="0.25">
      <c r="A16211" s="42"/>
    </row>
    <row r="16212" spans="1:1" x14ac:dyDescent="0.25">
      <c r="A16212" s="42"/>
    </row>
    <row r="16213" spans="1:1" x14ac:dyDescent="0.25">
      <c r="A16213" s="42"/>
    </row>
    <row r="16214" spans="1:1" x14ac:dyDescent="0.25">
      <c r="A16214" s="42"/>
    </row>
    <row r="16215" spans="1:1" x14ac:dyDescent="0.25">
      <c r="A16215" s="42"/>
    </row>
    <row r="16216" spans="1:1" x14ac:dyDescent="0.25">
      <c r="A16216" s="42"/>
    </row>
    <row r="16217" spans="1:1" x14ac:dyDescent="0.25">
      <c r="A16217" s="42"/>
    </row>
    <row r="16218" spans="1:1" x14ac:dyDescent="0.25">
      <c r="A16218" s="42"/>
    </row>
    <row r="16219" spans="1:1" x14ac:dyDescent="0.25">
      <c r="A16219" s="42"/>
    </row>
    <row r="16220" spans="1:1" x14ac:dyDescent="0.25">
      <c r="A16220" s="42"/>
    </row>
    <row r="16221" spans="1:1" x14ac:dyDescent="0.25">
      <c r="A16221" s="42"/>
    </row>
    <row r="16222" spans="1:1" x14ac:dyDescent="0.25">
      <c r="A16222" s="42"/>
    </row>
    <row r="16223" spans="1:1" x14ac:dyDescent="0.25">
      <c r="A16223" s="42"/>
    </row>
    <row r="16224" spans="1:1" x14ac:dyDescent="0.25">
      <c r="A16224" s="42"/>
    </row>
    <row r="16225" spans="1:1" x14ac:dyDescent="0.25">
      <c r="A16225" s="42"/>
    </row>
    <row r="16226" spans="1:1" x14ac:dyDescent="0.25">
      <c r="A16226" s="42"/>
    </row>
    <row r="16227" spans="1:1" x14ac:dyDescent="0.25">
      <c r="A16227" s="42"/>
    </row>
    <row r="16228" spans="1:1" x14ac:dyDescent="0.25">
      <c r="A16228" s="42"/>
    </row>
    <row r="16229" spans="1:1" x14ac:dyDescent="0.25">
      <c r="A16229" s="42"/>
    </row>
    <row r="16230" spans="1:1" x14ac:dyDescent="0.25">
      <c r="A16230" s="42"/>
    </row>
    <row r="16231" spans="1:1" x14ac:dyDescent="0.25">
      <c r="A16231" s="42"/>
    </row>
    <row r="16232" spans="1:1" x14ac:dyDescent="0.25">
      <c r="A16232" s="42"/>
    </row>
    <row r="16233" spans="1:1" x14ac:dyDescent="0.25">
      <c r="A16233" s="42"/>
    </row>
    <row r="16234" spans="1:1" x14ac:dyDescent="0.25">
      <c r="A16234" s="42"/>
    </row>
    <row r="16235" spans="1:1" x14ac:dyDescent="0.25">
      <c r="A16235" s="42"/>
    </row>
    <row r="16236" spans="1:1" x14ac:dyDescent="0.25">
      <c r="A16236" s="42"/>
    </row>
    <row r="16237" spans="1:1" x14ac:dyDescent="0.25">
      <c r="A16237" s="42"/>
    </row>
    <row r="16238" spans="1:1" x14ac:dyDescent="0.25">
      <c r="A16238" s="42"/>
    </row>
    <row r="16239" spans="1:1" x14ac:dyDescent="0.25">
      <c r="A16239" s="42"/>
    </row>
    <row r="16240" spans="1:1" x14ac:dyDescent="0.25">
      <c r="A16240" s="42"/>
    </row>
    <row r="16241" spans="1:1" x14ac:dyDescent="0.25">
      <c r="A16241" s="42"/>
    </row>
    <row r="16242" spans="1:1" x14ac:dyDescent="0.25">
      <c r="A16242" s="42"/>
    </row>
    <row r="16243" spans="1:1" x14ac:dyDescent="0.25">
      <c r="A16243" s="42"/>
    </row>
    <row r="16244" spans="1:1" x14ac:dyDescent="0.25">
      <c r="A16244" s="42"/>
    </row>
    <row r="16245" spans="1:1" x14ac:dyDescent="0.25">
      <c r="A16245" s="42"/>
    </row>
    <row r="16246" spans="1:1" x14ac:dyDescent="0.25">
      <c r="A16246" s="42"/>
    </row>
    <row r="16247" spans="1:1" x14ac:dyDescent="0.25">
      <c r="A16247" s="42"/>
    </row>
    <row r="16248" spans="1:1" x14ac:dyDescent="0.25">
      <c r="A16248" s="42"/>
    </row>
    <row r="16249" spans="1:1" x14ac:dyDescent="0.25">
      <c r="A16249" s="42"/>
    </row>
    <row r="16250" spans="1:1" x14ac:dyDescent="0.25">
      <c r="A16250" s="42"/>
    </row>
    <row r="16251" spans="1:1" x14ac:dyDescent="0.25">
      <c r="A16251" s="42"/>
    </row>
    <row r="16252" spans="1:1" x14ac:dyDescent="0.25">
      <c r="A16252" s="42"/>
    </row>
    <row r="16253" spans="1:1" x14ac:dyDescent="0.25">
      <c r="A16253" s="42"/>
    </row>
    <row r="16254" spans="1:1" x14ac:dyDescent="0.25">
      <c r="A16254" s="42"/>
    </row>
    <row r="16255" spans="1:1" x14ac:dyDescent="0.25">
      <c r="A16255" s="42"/>
    </row>
    <row r="16256" spans="1:1" x14ac:dyDescent="0.25">
      <c r="A16256" s="42"/>
    </row>
    <row r="16257" spans="1:1" x14ac:dyDescent="0.25">
      <c r="A16257" s="42"/>
    </row>
    <row r="16258" spans="1:1" x14ac:dyDescent="0.25">
      <c r="A16258" s="42"/>
    </row>
    <row r="16259" spans="1:1" x14ac:dyDescent="0.25">
      <c r="A16259" s="42"/>
    </row>
    <row r="16260" spans="1:1" x14ac:dyDescent="0.25">
      <c r="A16260" s="42"/>
    </row>
    <row r="16261" spans="1:1" x14ac:dyDescent="0.25">
      <c r="A16261" s="42"/>
    </row>
    <row r="16262" spans="1:1" x14ac:dyDescent="0.25">
      <c r="A16262" s="42"/>
    </row>
    <row r="16263" spans="1:1" x14ac:dyDescent="0.25">
      <c r="A16263" s="42"/>
    </row>
    <row r="16264" spans="1:1" x14ac:dyDescent="0.25">
      <c r="A16264" s="42"/>
    </row>
    <row r="16265" spans="1:1" x14ac:dyDescent="0.25">
      <c r="A16265" s="42"/>
    </row>
    <row r="16266" spans="1:1" x14ac:dyDescent="0.25">
      <c r="A16266" s="42"/>
    </row>
    <row r="16267" spans="1:1" x14ac:dyDescent="0.25">
      <c r="A16267" s="42"/>
    </row>
    <row r="16268" spans="1:1" x14ac:dyDescent="0.25">
      <c r="A16268" s="42"/>
    </row>
    <row r="16269" spans="1:1" x14ac:dyDescent="0.25">
      <c r="A16269" s="42"/>
    </row>
    <row r="16270" spans="1:1" x14ac:dyDescent="0.25">
      <c r="A16270" s="42"/>
    </row>
    <row r="16271" spans="1:1" x14ac:dyDescent="0.25">
      <c r="A16271" s="42"/>
    </row>
    <row r="16272" spans="1:1" x14ac:dyDescent="0.25">
      <c r="A16272" s="42"/>
    </row>
    <row r="16273" spans="1:1" x14ac:dyDescent="0.25">
      <c r="A16273" s="42"/>
    </row>
    <row r="16274" spans="1:1" x14ac:dyDescent="0.25">
      <c r="A16274" s="42"/>
    </row>
    <row r="16275" spans="1:1" x14ac:dyDescent="0.25">
      <c r="A16275" s="42"/>
    </row>
    <row r="16276" spans="1:1" x14ac:dyDescent="0.25">
      <c r="A16276" s="42"/>
    </row>
    <row r="16277" spans="1:1" x14ac:dyDescent="0.25">
      <c r="A16277" s="42"/>
    </row>
    <row r="16278" spans="1:1" x14ac:dyDescent="0.25">
      <c r="A16278" s="42"/>
    </row>
    <row r="16279" spans="1:1" x14ac:dyDescent="0.25">
      <c r="A16279" s="42"/>
    </row>
    <row r="16280" spans="1:1" x14ac:dyDescent="0.25">
      <c r="A16280" s="42"/>
    </row>
    <row r="16281" spans="1:1" x14ac:dyDescent="0.25">
      <c r="A16281" s="42"/>
    </row>
    <row r="16282" spans="1:1" x14ac:dyDescent="0.25">
      <c r="A16282" s="42"/>
    </row>
    <row r="16283" spans="1:1" x14ac:dyDescent="0.25">
      <c r="A16283" s="42"/>
    </row>
    <row r="16284" spans="1:1" x14ac:dyDescent="0.25">
      <c r="A16284" s="42"/>
    </row>
    <row r="16285" spans="1:1" x14ac:dyDescent="0.25">
      <c r="A16285" s="42"/>
    </row>
    <row r="16286" spans="1:1" x14ac:dyDescent="0.25">
      <c r="A16286" s="42"/>
    </row>
    <row r="16287" spans="1:1" x14ac:dyDescent="0.25">
      <c r="A16287" s="42"/>
    </row>
    <row r="16288" spans="1:1" x14ac:dyDescent="0.25">
      <c r="A16288" s="42"/>
    </row>
    <row r="16289" spans="1:1" x14ac:dyDescent="0.25">
      <c r="A16289" s="42"/>
    </row>
    <row r="16290" spans="1:1" x14ac:dyDescent="0.25">
      <c r="A16290" s="42"/>
    </row>
    <row r="16291" spans="1:1" x14ac:dyDescent="0.25">
      <c r="A16291" s="42"/>
    </row>
    <row r="16292" spans="1:1" x14ac:dyDescent="0.25">
      <c r="A16292" s="42"/>
    </row>
    <row r="16293" spans="1:1" x14ac:dyDescent="0.25">
      <c r="A16293" s="42"/>
    </row>
    <row r="16294" spans="1:1" x14ac:dyDescent="0.25">
      <c r="A16294" s="42"/>
    </row>
    <row r="16295" spans="1:1" x14ac:dyDescent="0.25">
      <c r="A16295" s="42"/>
    </row>
    <row r="16296" spans="1:1" x14ac:dyDescent="0.25">
      <c r="A16296" s="42"/>
    </row>
    <row r="16297" spans="1:1" x14ac:dyDescent="0.25">
      <c r="A16297" s="42"/>
    </row>
    <row r="16298" spans="1:1" x14ac:dyDescent="0.25">
      <c r="A16298" s="42"/>
    </row>
    <row r="16299" spans="1:1" x14ac:dyDescent="0.25">
      <c r="A16299" s="42"/>
    </row>
    <row r="16300" spans="1:1" x14ac:dyDescent="0.25">
      <c r="A16300" s="42"/>
    </row>
    <row r="16301" spans="1:1" x14ac:dyDescent="0.25">
      <c r="A16301" s="42"/>
    </row>
    <row r="16302" spans="1:1" x14ac:dyDescent="0.25">
      <c r="A16302" s="42"/>
    </row>
    <row r="16303" spans="1:1" x14ac:dyDescent="0.25">
      <c r="A16303" s="42"/>
    </row>
    <row r="16304" spans="1:1" x14ac:dyDescent="0.25">
      <c r="A16304" s="42"/>
    </row>
    <row r="16305" spans="1:1" x14ac:dyDescent="0.25">
      <c r="A16305" s="42"/>
    </row>
    <row r="16306" spans="1:1" x14ac:dyDescent="0.25">
      <c r="A16306" s="42"/>
    </row>
    <row r="16307" spans="1:1" x14ac:dyDescent="0.25">
      <c r="A16307" s="42"/>
    </row>
    <row r="16308" spans="1:1" x14ac:dyDescent="0.25">
      <c r="A16308" s="42"/>
    </row>
    <row r="16309" spans="1:1" x14ac:dyDescent="0.25">
      <c r="A16309" s="42"/>
    </row>
    <row r="16310" spans="1:1" x14ac:dyDescent="0.25">
      <c r="A16310" s="42"/>
    </row>
    <row r="16311" spans="1:1" x14ac:dyDescent="0.25">
      <c r="A16311" s="42"/>
    </row>
    <row r="16312" spans="1:1" x14ac:dyDescent="0.25">
      <c r="A16312" s="42"/>
    </row>
    <row r="16313" spans="1:1" x14ac:dyDescent="0.25">
      <c r="A16313" s="42"/>
    </row>
    <row r="16314" spans="1:1" x14ac:dyDescent="0.25">
      <c r="A16314" s="42"/>
    </row>
    <row r="16315" spans="1:1" x14ac:dyDescent="0.25">
      <c r="A16315" s="42"/>
    </row>
    <row r="16316" spans="1:1" x14ac:dyDescent="0.25">
      <c r="A16316" s="42"/>
    </row>
    <row r="16317" spans="1:1" x14ac:dyDescent="0.25">
      <c r="A16317" s="42"/>
    </row>
    <row r="16318" spans="1:1" x14ac:dyDescent="0.25">
      <c r="A16318" s="42"/>
    </row>
    <row r="16319" spans="1:1" x14ac:dyDescent="0.25">
      <c r="A16319" s="42"/>
    </row>
    <row r="16320" spans="1:1" x14ac:dyDescent="0.25">
      <c r="A16320" s="42"/>
    </row>
    <row r="16321" spans="1:1" x14ac:dyDescent="0.25">
      <c r="A16321" s="42"/>
    </row>
    <row r="16322" spans="1:1" x14ac:dyDescent="0.25">
      <c r="A16322" s="42"/>
    </row>
    <row r="16323" spans="1:1" x14ac:dyDescent="0.25">
      <c r="A16323" s="42"/>
    </row>
    <row r="16324" spans="1:1" x14ac:dyDescent="0.25">
      <c r="A16324" s="42"/>
    </row>
    <row r="16325" spans="1:1" x14ac:dyDescent="0.25">
      <c r="A16325" s="42"/>
    </row>
    <row r="16326" spans="1:1" x14ac:dyDescent="0.25">
      <c r="A16326" s="42"/>
    </row>
    <row r="16327" spans="1:1" x14ac:dyDescent="0.25">
      <c r="A16327" s="42"/>
    </row>
    <row r="16328" spans="1:1" x14ac:dyDescent="0.25">
      <c r="A16328" s="42"/>
    </row>
    <row r="16329" spans="1:1" x14ac:dyDescent="0.25">
      <c r="A16329" s="42"/>
    </row>
    <row r="16330" spans="1:1" x14ac:dyDescent="0.25">
      <c r="A16330" s="42"/>
    </row>
    <row r="16331" spans="1:1" x14ac:dyDescent="0.25">
      <c r="A16331" s="42"/>
    </row>
    <row r="16332" spans="1:1" x14ac:dyDescent="0.25">
      <c r="A16332" s="42"/>
    </row>
    <row r="16333" spans="1:1" x14ac:dyDescent="0.25">
      <c r="A16333" s="42"/>
    </row>
    <row r="16334" spans="1:1" x14ac:dyDescent="0.25">
      <c r="A16334" s="42"/>
    </row>
    <row r="16335" spans="1:1" x14ac:dyDescent="0.25">
      <c r="A16335" s="42"/>
    </row>
    <row r="16336" spans="1:1" x14ac:dyDescent="0.25">
      <c r="A16336" s="42"/>
    </row>
    <row r="16337" spans="1:1" x14ac:dyDescent="0.25">
      <c r="A16337" s="42"/>
    </row>
    <row r="16338" spans="1:1" x14ac:dyDescent="0.25">
      <c r="A16338" s="42"/>
    </row>
    <row r="16339" spans="1:1" x14ac:dyDescent="0.25">
      <c r="A16339" s="42"/>
    </row>
    <row r="16340" spans="1:1" x14ac:dyDescent="0.25">
      <c r="A16340" s="42"/>
    </row>
    <row r="16341" spans="1:1" x14ac:dyDescent="0.25">
      <c r="A16341" s="42"/>
    </row>
    <row r="16342" spans="1:1" x14ac:dyDescent="0.25">
      <c r="A16342" s="42"/>
    </row>
    <row r="16343" spans="1:1" x14ac:dyDescent="0.25">
      <c r="A16343" s="42"/>
    </row>
    <row r="16344" spans="1:1" x14ac:dyDescent="0.25">
      <c r="A16344" s="42"/>
    </row>
    <row r="16345" spans="1:1" x14ac:dyDescent="0.25">
      <c r="A16345" s="42"/>
    </row>
    <row r="16346" spans="1:1" x14ac:dyDescent="0.25">
      <c r="A16346" s="42"/>
    </row>
    <row r="16347" spans="1:1" x14ac:dyDescent="0.25">
      <c r="A16347" s="42"/>
    </row>
    <row r="16348" spans="1:1" x14ac:dyDescent="0.25">
      <c r="A16348" s="42"/>
    </row>
    <row r="16349" spans="1:1" x14ac:dyDescent="0.25">
      <c r="A16349" s="42"/>
    </row>
    <row r="16350" spans="1:1" x14ac:dyDescent="0.25">
      <c r="A16350" s="42"/>
    </row>
    <row r="16351" spans="1:1" x14ac:dyDescent="0.25">
      <c r="A16351" s="42"/>
    </row>
    <row r="16352" spans="1:1" x14ac:dyDescent="0.25">
      <c r="A16352" s="42"/>
    </row>
    <row r="16353" spans="1:1" x14ac:dyDescent="0.25">
      <c r="A16353" s="42"/>
    </row>
    <row r="16354" spans="1:1" x14ac:dyDescent="0.25">
      <c r="A16354" s="42"/>
    </row>
    <row r="16355" spans="1:1" x14ac:dyDescent="0.25">
      <c r="A16355" s="42"/>
    </row>
    <row r="16356" spans="1:1" x14ac:dyDescent="0.25">
      <c r="A16356" s="42"/>
    </row>
    <row r="16357" spans="1:1" x14ac:dyDescent="0.25">
      <c r="A16357" s="42"/>
    </row>
    <row r="16358" spans="1:1" x14ac:dyDescent="0.25">
      <c r="A16358" s="42"/>
    </row>
    <row r="16359" spans="1:1" x14ac:dyDescent="0.25">
      <c r="A16359" s="42"/>
    </row>
    <row r="16360" spans="1:1" x14ac:dyDescent="0.25">
      <c r="A16360" s="42"/>
    </row>
    <row r="16361" spans="1:1" x14ac:dyDescent="0.25">
      <c r="A16361" s="42"/>
    </row>
    <row r="16362" spans="1:1" x14ac:dyDescent="0.25">
      <c r="A16362" s="42"/>
    </row>
    <row r="16363" spans="1:1" x14ac:dyDescent="0.25">
      <c r="A16363" s="42"/>
    </row>
    <row r="16364" spans="1:1" x14ac:dyDescent="0.25">
      <c r="A16364" s="42"/>
    </row>
    <row r="16365" spans="1:1" x14ac:dyDescent="0.25">
      <c r="A16365" s="42"/>
    </row>
    <row r="16366" spans="1:1" x14ac:dyDescent="0.25">
      <c r="A16366" s="42"/>
    </row>
    <row r="16367" spans="1:1" x14ac:dyDescent="0.25">
      <c r="A16367" s="42"/>
    </row>
    <row r="16368" spans="1:1" x14ac:dyDescent="0.25">
      <c r="A16368" s="42"/>
    </row>
    <row r="16369" spans="1:1" x14ac:dyDescent="0.25">
      <c r="A16369" s="42"/>
    </row>
    <row r="16370" spans="1:1" x14ac:dyDescent="0.25">
      <c r="A16370" s="42"/>
    </row>
    <row r="16371" spans="1:1" x14ac:dyDescent="0.25">
      <c r="A16371" s="42"/>
    </row>
    <row r="16372" spans="1:1" x14ac:dyDescent="0.25">
      <c r="A16372" s="42"/>
    </row>
    <row r="16373" spans="1:1" x14ac:dyDescent="0.25">
      <c r="A16373" s="42"/>
    </row>
    <row r="16374" spans="1:1" x14ac:dyDescent="0.25">
      <c r="A16374" s="42"/>
    </row>
    <row r="16375" spans="1:1" x14ac:dyDescent="0.25">
      <c r="A16375" s="42"/>
    </row>
    <row r="16376" spans="1:1" x14ac:dyDescent="0.25">
      <c r="A16376" s="42"/>
    </row>
    <row r="16377" spans="1:1" x14ac:dyDescent="0.25">
      <c r="A16377" s="42"/>
    </row>
    <row r="16378" spans="1:1" x14ac:dyDescent="0.25">
      <c r="A16378" s="42"/>
    </row>
    <row r="16379" spans="1:1" x14ac:dyDescent="0.25">
      <c r="A16379" s="42"/>
    </row>
    <row r="16380" spans="1:1" x14ac:dyDescent="0.25">
      <c r="A16380" s="42"/>
    </row>
    <row r="16381" spans="1:1" x14ac:dyDescent="0.25">
      <c r="A16381" s="42"/>
    </row>
    <row r="16382" spans="1:1" x14ac:dyDescent="0.25">
      <c r="A16382" s="42"/>
    </row>
    <row r="16383" spans="1:1" x14ac:dyDescent="0.25">
      <c r="A16383" s="42"/>
    </row>
    <row r="16384" spans="1:1" x14ac:dyDescent="0.25">
      <c r="A16384" s="42"/>
    </row>
    <row r="16385" spans="1:1" x14ac:dyDescent="0.25">
      <c r="A16385" s="42"/>
    </row>
    <row r="16386" spans="1:1" x14ac:dyDescent="0.25">
      <c r="A16386" s="42"/>
    </row>
    <row r="16387" spans="1:1" x14ac:dyDescent="0.25">
      <c r="A16387" s="42"/>
    </row>
    <row r="16388" spans="1:1" x14ac:dyDescent="0.25">
      <c r="A16388" s="42"/>
    </row>
    <row r="16389" spans="1:1" x14ac:dyDescent="0.25">
      <c r="A16389" s="42"/>
    </row>
    <row r="16390" spans="1:1" x14ac:dyDescent="0.25">
      <c r="A16390" s="42"/>
    </row>
    <row r="16391" spans="1:1" x14ac:dyDescent="0.25">
      <c r="A16391" s="42"/>
    </row>
    <row r="16392" spans="1:1" x14ac:dyDescent="0.25">
      <c r="A16392" s="42"/>
    </row>
    <row r="16393" spans="1:1" x14ac:dyDescent="0.25">
      <c r="A16393" s="42"/>
    </row>
    <row r="16394" spans="1:1" x14ac:dyDescent="0.25">
      <c r="A16394" s="42"/>
    </row>
    <row r="16395" spans="1:1" x14ac:dyDescent="0.25">
      <c r="A16395" s="42"/>
    </row>
    <row r="16396" spans="1:1" x14ac:dyDescent="0.25">
      <c r="A16396" s="42"/>
    </row>
    <row r="16397" spans="1:1" x14ac:dyDescent="0.25">
      <c r="A16397" s="42"/>
    </row>
    <row r="16398" spans="1:1" x14ac:dyDescent="0.25">
      <c r="A16398" s="42"/>
    </row>
    <row r="16399" spans="1:1" x14ac:dyDescent="0.25">
      <c r="A16399" s="42"/>
    </row>
    <row r="16400" spans="1:1" x14ac:dyDescent="0.25">
      <c r="A16400" s="42"/>
    </row>
    <row r="16401" spans="1:1" x14ac:dyDescent="0.25">
      <c r="A16401" s="42"/>
    </row>
    <row r="16402" spans="1:1" x14ac:dyDescent="0.25">
      <c r="A16402" s="42"/>
    </row>
    <row r="16403" spans="1:1" x14ac:dyDescent="0.25">
      <c r="A16403" s="42"/>
    </row>
    <row r="16404" spans="1:1" x14ac:dyDescent="0.25">
      <c r="A16404" s="42"/>
    </row>
    <row r="16405" spans="1:1" x14ac:dyDescent="0.25">
      <c r="A16405" s="42"/>
    </row>
    <row r="16406" spans="1:1" x14ac:dyDescent="0.25">
      <c r="A16406" s="42"/>
    </row>
    <row r="16407" spans="1:1" x14ac:dyDescent="0.25">
      <c r="A16407" s="42"/>
    </row>
    <row r="16408" spans="1:1" x14ac:dyDescent="0.25">
      <c r="A16408" s="42"/>
    </row>
    <row r="16409" spans="1:1" x14ac:dyDescent="0.25">
      <c r="A16409" s="42"/>
    </row>
    <row r="16410" spans="1:1" x14ac:dyDescent="0.25">
      <c r="A16410" s="42"/>
    </row>
    <row r="16411" spans="1:1" x14ac:dyDescent="0.25">
      <c r="A16411" s="42"/>
    </row>
    <row r="16412" spans="1:1" x14ac:dyDescent="0.25">
      <c r="A16412" s="42"/>
    </row>
    <row r="16413" spans="1:1" x14ac:dyDescent="0.25">
      <c r="A16413" s="42"/>
    </row>
    <row r="16414" spans="1:1" x14ac:dyDescent="0.25">
      <c r="A16414" s="42"/>
    </row>
    <row r="16415" spans="1:1" x14ac:dyDescent="0.25">
      <c r="A16415" s="42"/>
    </row>
    <row r="16416" spans="1:1" x14ac:dyDescent="0.25">
      <c r="A16416" s="42"/>
    </row>
    <row r="16417" spans="1:1" x14ac:dyDescent="0.25">
      <c r="A16417" s="42"/>
    </row>
    <row r="16418" spans="1:1" x14ac:dyDescent="0.25">
      <c r="A16418" s="42"/>
    </row>
    <row r="16419" spans="1:1" x14ac:dyDescent="0.25">
      <c r="A16419" s="42"/>
    </row>
    <row r="16420" spans="1:1" x14ac:dyDescent="0.25">
      <c r="A16420" s="42"/>
    </row>
    <row r="16421" spans="1:1" x14ac:dyDescent="0.25">
      <c r="A16421" s="42"/>
    </row>
    <row r="16422" spans="1:1" x14ac:dyDescent="0.25">
      <c r="A16422" s="42"/>
    </row>
    <row r="16423" spans="1:1" x14ac:dyDescent="0.25">
      <c r="A16423" s="42"/>
    </row>
    <row r="16424" spans="1:1" x14ac:dyDescent="0.25">
      <c r="A16424" s="42"/>
    </row>
    <row r="16425" spans="1:1" x14ac:dyDescent="0.25">
      <c r="A16425" s="42"/>
    </row>
    <row r="16426" spans="1:1" x14ac:dyDescent="0.25">
      <c r="A16426" s="42"/>
    </row>
    <row r="16427" spans="1:1" x14ac:dyDescent="0.25">
      <c r="A16427" s="42"/>
    </row>
    <row r="16428" spans="1:1" x14ac:dyDescent="0.25">
      <c r="A16428" s="42"/>
    </row>
    <row r="16429" spans="1:1" x14ac:dyDescent="0.25">
      <c r="A16429" s="42"/>
    </row>
    <row r="16430" spans="1:1" x14ac:dyDescent="0.25">
      <c r="A16430" s="42"/>
    </row>
    <row r="16431" spans="1:1" x14ac:dyDescent="0.25">
      <c r="A16431" s="42"/>
    </row>
    <row r="16432" spans="1:1" x14ac:dyDescent="0.25">
      <c r="A16432" s="42"/>
    </row>
    <row r="16433" spans="1:1" x14ac:dyDescent="0.25">
      <c r="A16433" s="42"/>
    </row>
    <row r="16434" spans="1:1" x14ac:dyDescent="0.25">
      <c r="A16434" s="42"/>
    </row>
    <row r="16435" spans="1:1" x14ac:dyDescent="0.25">
      <c r="A16435" s="42"/>
    </row>
    <row r="16436" spans="1:1" x14ac:dyDescent="0.25">
      <c r="A16436" s="42"/>
    </row>
    <row r="16437" spans="1:1" x14ac:dyDescent="0.25">
      <c r="A16437" s="42"/>
    </row>
    <row r="16438" spans="1:1" x14ac:dyDescent="0.25">
      <c r="A16438" s="42"/>
    </row>
    <row r="16439" spans="1:1" x14ac:dyDescent="0.25">
      <c r="A16439" s="42"/>
    </row>
    <row r="16440" spans="1:1" x14ac:dyDescent="0.25">
      <c r="A16440" s="42"/>
    </row>
    <row r="16441" spans="1:1" x14ac:dyDescent="0.25">
      <c r="A16441" s="42"/>
    </row>
    <row r="16442" spans="1:1" x14ac:dyDescent="0.25">
      <c r="A16442" s="42"/>
    </row>
    <row r="16443" spans="1:1" x14ac:dyDescent="0.25">
      <c r="A16443" s="42"/>
    </row>
    <row r="16444" spans="1:1" x14ac:dyDescent="0.25">
      <c r="A16444" s="42"/>
    </row>
    <row r="16445" spans="1:1" x14ac:dyDescent="0.25">
      <c r="A16445" s="42"/>
    </row>
    <row r="16446" spans="1:1" x14ac:dyDescent="0.25">
      <c r="A16446" s="42"/>
    </row>
    <row r="16447" spans="1:1" x14ac:dyDescent="0.25">
      <c r="A16447" s="42"/>
    </row>
    <row r="16448" spans="1:1" x14ac:dyDescent="0.25">
      <c r="A16448" s="42"/>
    </row>
    <row r="16449" spans="1:1" x14ac:dyDescent="0.25">
      <c r="A16449" s="42"/>
    </row>
    <row r="16450" spans="1:1" x14ac:dyDescent="0.25">
      <c r="A16450" s="42"/>
    </row>
    <row r="16451" spans="1:1" x14ac:dyDescent="0.25">
      <c r="A16451" s="42"/>
    </row>
    <row r="16452" spans="1:1" x14ac:dyDescent="0.25">
      <c r="A16452" s="42"/>
    </row>
    <row r="16453" spans="1:1" x14ac:dyDescent="0.25">
      <c r="A16453" s="42"/>
    </row>
    <row r="16454" spans="1:1" x14ac:dyDescent="0.25">
      <c r="A16454" s="42"/>
    </row>
    <row r="16455" spans="1:1" x14ac:dyDescent="0.25">
      <c r="A16455" s="42"/>
    </row>
    <row r="16456" spans="1:1" x14ac:dyDescent="0.25">
      <c r="A16456" s="42"/>
    </row>
    <row r="16457" spans="1:1" x14ac:dyDescent="0.25">
      <c r="A16457" s="42"/>
    </row>
    <row r="16458" spans="1:1" x14ac:dyDescent="0.25">
      <c r="A16458" s="42"/>
    </row>
    <row r="16459" spans="1:1" x14ac:dyDescent="0.25">
      <c r="A16459" s="42"/>
    </row>
    <row r="16460" spans="1:1" x14ac:dyDescent="0.25">
      <c r="A16460" s="42"/>
    </row>
    <row r="16461" spans="1:1" x14ac:dyDescent="0.25">
      <c r="A16461" s="42"/>
    </row>
    <row r="16462" spans="1:1" x14ac:dyDescent="0.25">
      <c r="A16462" s="42"/>
    </row>
    <row r="16463" spans="1:1" x14ac:dyDescent="0.25">
      <c r="A16463" s="42"/>
    </row>
    <row r="16464" spans="1:1" x14ac:dyDescent="0.25">
      <c r="A16464" s="42"/>
    </row>
    <row r="16465" spans="1:1" x14ac:dyDescent="0.25">
      <c r="A16465" s="42"/>
    </row>
    <row r="16466" spans="1:1" x14ac:dyDescent="0.25">
      <c r="A16466" s="42"/>
    </row>
    <row r="16467" spans="1:1" x14ac:dyDescent="0.25">
      <c r="A16467" s="42"/>
    </row>
    <row r="16468" spans="1:1" x14ac:dyDescent="0.25">
      <c r="A16468" s="42"/>
    </row>
    <row r="16469" spans="1:1" x14ac:dyDescent="0.25">
      <c r="A16469" s="42"/>
    </row>
    <row r="16470" spans="1:1" x14ac:dyDescent="0.25">
      <c r="A16470" s="42"/>
    </row>
    <row r="16471" spans="1:1" x14ac:dyDescent="0.25">
      <c r="A16471" s="42"/>
    </row>
    <row r="16472" spans="1:1" x14ac:dyDescent="0.25">
      <c r="A16472" s="42"/>
    </row>
    <row r="16473" spans="1:1" x14ac:dyDescent="0.25">
      <c r="A16473" s="42"/>
    </row>
    <row r="16474" spans="1:1" x14ac:dyDescent="0.25">
      <c r="A16474" s="42"/>
    </row>
    <row r="16475" spans="1:1" x14ac:dyDescent="0.25">
      <c r="A16475" s="42"/>
    </row>
    <row r="16476" spans="1:1" x14ac:dyDescent="0.25">
      <c r="A16476" s="42"/>
    </row>
    <row r="16477" spans="1:1" x14ac:dyDescent="0.25">
      <c r="A16477" s="42"/>
    </row>
    <row r="16478" spans="1:1" x14ac:dyDescent="0.25">
      <c r="A16478" s="42"/>
    </row>
    <row r="16479" spans="1:1" x14ac:dyDescent="0.25">
      <c r="A16479" s="42"/>
    </row>
    <row r="16480" spans="1:1" x14ac:dyDescent="0.25">
      <c r="A16480" s="42"/>
    </row>
    <row r="16481" spans="1:1" x14ac:dyDescent="0.25">
      <c r="A16481" s="42"/>
    </row>
    <row r="16482" spans="1:1" x14ac:dyDescent="0.25">
      <c r="A16482" s="42"/>
    </row>
    <row r="16483" spans="1:1" x14ac:dyDescent="0.25">
      <c r="A16483" s="42"/>
    </row>
    <row r="16484" spans="1:1" x14ac:dyDescent="0.25">
      <c r="A16484" s="42"/>
    </row>
    <row r="16485" spans="1:1" x14ac:dyDescent="0.25">
      <c r="A16485" s="42"/>
    </row>
    <row r="16486" spans="1:1" x14ac:dyDescent="0.25">
      <c r="A16486" s="42"/>
    </row>
    <row r="16487" spans="1:1" x14ac:dyDescent="0.25">
      <c r="A16487" s="42"/>
    </row>
    <row r="16488" spans="1:1" x14ac:dyDescent="0.25">
      <c r="A16488" s="42"/>
    </row>
    <row r="16489" spans="1:1" x14ac:dyDescent="0.25">
      <c r="A16489" s="42"/>
    </row>
    <row r="16490" spans="1:1" x14ac:dyDescent="0.25">
      <c r="A16490" s="42"/>
    </row>
    <row r="16491" spans="1:1" x14ac:dyDescent="0.25">
      <c r="A16491" s="42"/>
    </row>
    <row r="16492" spans="1:1" x14ac:dyDescent="0.25">
      <c r="A16492" s="42"/>
    </row>
    <row r="16493" spans="1:1" x14ac:dyDescent="0.25">
      <c r="A16493" s="42"/>
    </row>
    <row r="16494" spans="1:1" x14ac:dyDescent="0.25">
      <c r="A16494" s="42"/>
    </row>
    <row r="16495" spans="1:1" x14ac:dyDescent="0.25">
      <c r="A16495" s="42"/>
    </row>
    <row r="16496" spans="1:1" x14ac:dyDescent="0.25">
      <c r="A16496" s="42"/>
    </row>
    <row r="16497" spans="1:1" x14ac:dyDescent="0.25">
      <c r="A16497" s="42"/>
    </row>
    <row r="16498" spans="1:1" x14ac:dyDescent="0.25">
      <c r="A16498" s="42"/>
    </row>
    <row r="16499" spans="1:1" x14ac:dyDescent="0.25">
      <c r="A16499" s="42"/>
    </row>
    <row r="16500" spans="1:1" x14ac:dyDescent="0.25">
      <c r="A16500" s="42"/>
    </row>
    <row r="16501" spans="1:1" x14ac:dyDescent="0.25">
      <c r="A16501" s="42"/>
    </row>
    <row r="16502" spans="1:1" x14ac:dyDescent="0.25">
      <c r="A16502" s="42"/>
    </row>
    <row r="16503" spans="1:1" x14ac:dyDescent="0.25">
      <c r="A16503" s="42"/>
    </row>
    <row r="16504" spans="1:1" x14ac:dyDescent="0.25">
      <c r="A16504" s="42"/>
    </row>
    <row r="16505" spans="1:1" x14ac:dyDescent="0.25">
      <c r="A16505" s="42"/>
    </row>
    <row r="16506" spans="1:1" x14ac:dyDescent="0.25">
      <c r="A16506" s="42"/>
    </row>
    <row r="16507" spans="1:1" x14ac:dyDescent="0.25">
      <c r="A16507" s="42"/>
    </row>
    <row r="16508" spans="1:1" x14ac:dyDescent="0.25">
      <c r="A16508" s="42"/>
    </row>
    <row r="16509" spans="1:1" x14ac:dyDescent="0.25">
      <c r="A16509" s="42"/>
    </row>
    <row r="16510" spans="1:1" x14ac:dyDescent="0.25">
      <c r="A16510" s="42"/>
    </row>
    <row r="16511" spans="1:1" x14ac:dyDescent="0.25">
      <c r="A16511" s="42"/>
    </row>
    <row r="16512" spans="1:1" x14ac:dyDescent="0.25">
      <c r="A16512" s="42"/>
    </row>
    <row r="16513" spans="1:1" x14ac:dyDescent="0.25">
      <c r="A16513" s="42"/>
    </row>
    <row r="16514" spans="1:1" x14ac:dyDescent="0.25">
      <c r="A16514" s="42"/>
    </row>
    <row r="16515" spans="1:1" x14ac:dyDescent="0.25">
      <c r="A16515" s="42"/>
    </row>
    <row r="16516" spans="1:1" x14ac:dyDescent="0.25">
      <c r="A16516" s="42"/>
    </row>
    <row r="16517" spans="1:1" x14ac:dyDescent="0.25">
      <c r="A16517" s="42"/>
    </row>
    <row r="16518" spans="1:1" x14ac:dyDescent="0.25">
      <c r="A16518" s="42"/>
    </row>
    <row r="16519" spans="1:1" x14ac:dyDescent="0.25">
      <c r="A16519" s="42"/>
    </row>
    <row r="16520" spans="1:1" x14ac:dyDescent="0.25">
      <c r="A16520" s="42"/>
    </row>
    <row r="16521" spans="1:1" x14ac:dyDescent="0.25">
      <c r="A16521" s="42"/>
    </row>
    <row r="16522" spans="1:1" x14ac:dyDescent="0.25">
      <c r="A16522" s="42"/>
    </row>
    <row r="16523" spans="1:1" x14ac:dyDescent="0.25">
      <c r="A16523" s="42"/>
    </row>
    <row r="16524" spans="1:1" x14ac:dyDescent="0.25">
      <c r="A16524" s="42"/>
    </row>
    <row r="16525" spans="1:1" x14ac:dyDescent="0.25">
      <c r="A16525" s="42"/>
    </row>
    <row r="16526" spans="1:1" x14ac:dyDescent="0.25">
      <c r="A16526" s="42"/>
    </row>
    <row r="16527" spans="1:1" x14ac:dyDescent="0.25">
      <c r="A16527" s="42"/>
    </row>
    <row r="16528" spans="1:1" x14ac:dyDescent="0.25">
      <c r="A16528" s="42"/>
    </row>
    <row r="16529" spans="1:1" x14ac:dyDescent="0.25">
      <c r="A16529" s="42"/>
    </row>
    <row r="16530" spans="1:1" x14ac:dyDescent="0.25">
      <c r="A16530" s="42"/>
    </row>
    <row r="16531" spans="1:1" x14ac:dyDescent="0.25">
      <c r="A16531" s="42"/>
    </row>
    <row r="16532" spans="1:1" x14ac:dyDescent="0.25">
      <c r="A16532" s="42"/>
    </row>
    <row r="16533" spans="1:1" x14ac:dyDescent="0.25">
      <c r="A16533" s="42"/>
    </row>
    <row r="16534" spans="1:1" x14ac:dyDescent="0.25">
      <c r="A16534" s="42"/>
    </row>
    <row r="16535" spans="1:1" x14ac:dyDescent="0.25">
      <c r="A16535" s="42"/>
    </row>
    <row r="16536" spans="1:1" x14ac:dyDescent="0.25">
      <c r="A16536" s="42"/>
    </row>
    <row r="16537" spans="1:1" x14ac:dyDescent="0.25">
      <c r="A16537" s="42"/>
    </row>
    <row r="16538" spans="1:1" x14ac:dyDescent="0.25">
      <c r="A16538" s="42"/>
    </row>
    <row r="16539" spans="1:1" x14ac:dyDescent="0.25">
      <c r="A16539" s="42"/>
    </row>
    <row r="16540" spans="1:1" x14ac:dyDescent="0.25">
      <c r="A16540" s="42"/>
    </row>
    <row r="16541" spans="1:1" x14ac:dyDescent="0.25">
      <c r="A16541" s="42"/>
    </row>
    <row r="16542" spans="1:1" x14ac:dyDescent="0.25">
      <c r="A16542" s="42"/>
    </row>
    <row r="16543" spans="1:1" x14ac:dyDescent="0.25">
      <c r="A16543" s="42"/>
    </row>
    <row r="16544" spans="1:1" x14ac:dyDescent="0.25">
      <c r="A16544" s="42"/>
    </row>
    <row r="16545" spans="1:1" x14ac:dyDescent="0.25">
      <c r="A16545" s="42"/>
    </row>
    <row r="16546" spans="1:1" x14ac:dyDescent="0.25">
      <c r="A16546" s="42"/>
    </row>
    <row r="16547" spans="1:1" x14ac:dyDescent="0.25">
      <c r="A16547" s="42"/>
    </row>
    <row r="16548" spans="1:1" x14ac:dyDescent="0.25">
      <c r="A16548" s="42"/>
    </row>
    <row r="16549" spans="1:1" x14ac:dyDescent="0.25">
      <c r="A16549" s="42"/>
    </row>
    <row r="16550" spans="1:1" x14ac:dyDescent="0.25">
      <c r="A16550" s="42"/>
    </row>
    <row r="16551" spans="1:1" x14ac:dyDescent="0.25">
      <c r="A16551" s="42"/>
    </row>
    <row r="16552" spans="1:1" x14ac:dyDescent="0.25">
      <c r="A16552" s="42"/>
    </row>
    <row r="16553" spans="1:1" x14ac:dyDescent="0.25">
      <c r="A16553" s="42"/>
    </row>
    <row r="16554" spans="1:1" x14ac:dyDescent="0.25">
      <c r="A16554" s="42"/>
    </row>
    <row r="16555" spans="1:1" x14ac:dyDescent="0.25">
      <c r="A16555" s="42"/>
    </row>
    <row r="16556" spans="1:1" x14ac:dyDescent="0.25">
      <c r="A16556" s="42"/>
    </row>
    <row r="16557" spans="1:1" x14ac:dyDescent="0.25">
      <c r="A16557" s="42"/>
    </row>
    <row r="16558" spans="1:1" x14ac:dyDescent="0.25">
      <c r="A16558" s="42"/>
    </row>
    <row r="16559" spans="1:1" x14ac:dyDescent="0.25">
      <c r="A16559" s="42"/>
    </row>
    <row r="16560" spans="1:1" x14ac:dyDescent="0.25">
      <c r="A16560" s="42"/>
    </row>
    <row r="16561" spans="1:1" x14ac:dyDescent="0.25">
      <c r="A16561" s="42"/>
    </row>
    <row r="16562" spans="1:1" x14ac:dyDescent="0.25">
      <c r="A16562" s="42"/>
    </row>
    <row r="16563" spans="1:1" x14ac:dyDescent="0.25">
      <c r="A16563" s="42"/>
    </row>
    <row r="16564" spans="1:1" x14ac:dyDescent="0.25">
      <c r="A16564" s="42"/>
    </row>
    <row r="16565" spans="1:1" x14ac:dyDescent="0.25">
      <c r="A16565" s="42"/>
    </row>
    <row r="16566" spans="1:1" x14ac:dyDescent="0.25">
      <c r="A16566" s="42"/>
    </row>
    <row r="16567" spans="1:1" x14ac:dyDescent="0.25">
      <c r="A16567" s="42"/>
    </row>
    <row r="16568" spans="1:1" x14ac:dyDescent="0.25">
      <c r="A16568" s="42"/>
    </row>
    <row r="16569" spans="1:1" x14ac:dyDescent="0.25">
      <c r="A16569" s="42"/>
    </row>
    <row r="16570" spans="1:1" x14ac:dyDescent="0.25">
      <c r="A16570" s="42"/>
    </row>
    <row r="16571" spans="1:1" x14ac:dyDescent="0.25">
      <c r="A16571" s="42"/>
    </row>
    <row r="16572" spans="1:1" x14ac:dyDescent="0.25">
      <c r="A16572" s="42"/>
    </row>
    <row r="16573" spans="1:1" x14ac:dyDescent="0.25">
      <c r="A16573" s="42"/>
    </row>
    <row r="16574" spans="1:1" x14ac:dyDescent="0.25">
      <c r="A16574" s="42"/>
    </row>
    <row r="16575" spans="1:1" x14ac:dyDescent="0.25">
      <c r="A16575" s="42"/>
    </row>
    <row r="16576" spans="1:1" x14ac:dyDescent="0.25">
      <c r="A16576" s="42"/>
    </row>
    <row r="16577" spans="1:1" x14ac:dyDescent="0.25">
      <c r="A16577" s="42"/>
    </row>
    <row r="16578" spans="1:1" x14ac:dyDescent="0.25">
      <c r="A16578" s="42"/>
    </row>
    <row r="16579" spans="1:1" x14ac:dyDescent="0.25">
      <c r="A16579" s="42"/>
    </row>
    <row r="16580" spans="1:1" x14ac:dyDescent="0.25">
      <c r="A16580" s="42"/>
    </row>
    <row r="16581" spans="1:1" x14ac:dyDescent="0.25">
      <c r="A16581" s="42"/>
    </row>
    <row r="16582" spans="1:1" x14ac:dyDescent="0.25">
      <c r="A16582" s="42"/>
    </row>
    <row r="16583" spans="1:1" x14ac:dyDescent="0.25">
      <c r="A16583" s="42"/>
    </row>
    <row r="16584" spans="1:1" x14ac:dyDescent="0.25">
      <c r="A16584" s="42"/>
    </row>
    <row r="16585" spans="1:1" x14ac:dyDescent="0.25">
      <c r="A16585" s="42"/>
    </row>
    <row r="16586" spans="1:1" x14ac:dyDescent="0.25">
      <c r="A16586" s="42"/>
    </row>
    <row r="16587" spans="1:1" x14ac:dyDescent="0.25">
      <c r="A16587" s="42"/>
    </row>
    <row r="16588" spans="1:1" x14ac:dyDescent="0.25">
      <c r="A16588" s="42"/>
    </row>
    <row r="16589" spans="1:1" x14ac:dyDescent="0.25">
      <c r="A16589" s="42"/>
    </row>
    <row r="16590" spans="1:1" x14ac:dyDescent="0.25">
      <c r="A16590" s="42"/>
    </row>
    <row r="16591" spans="1:1" x14ac:dyDescent="0.25">
      <c r="A16591" s="42"/>
    </row>
    <row r="16592" spans="1:1" x14ac:dyDescent="0.25">
      <c r="A16592" s="42"/>
    </row>
    <row r="16593" spans="1:1" x14ac:dyDescent="0.25">
      <c r="A16593" s="42"/>
    </row>
    <row r="16594" spans="1:1" x14ac:dyDescent="0.25">
      <c r="A16594" s="42"/>
    </row>
    <row r="16595" spans="1:1" x14ac:dyDescent="0.25">
      <c r="A16595" s="42"/>
    </row>
    <row r="16596" spans="1:1" x14ac:dyDescent="0.25">
      <c r="A16596" s="42"/>
    </row>
    <row r="16597" spans="1:1" x14ac:dyDescent="0.25">
      <c r="A16597" s="42"/>
    </row>
    <row r="16598" spans="1:1" x14ac:dyDescent="0.25">
      <c r="A16598" s="42"/>
    </row>
    <row r="16599" spans="1:1" x14ac:dyDescent="0.25">
      <c r="A16599" s="42"/>
    </row>
    <row r="16600" spans="1:1" x14ac:dyDescent="0.25">
      <c r="A16600" s="42"/>
    </row>
    <row r="16601" spans="1:1" x14ac:dyDescent="0.25">
      <c r="A16601" s="42"/>
    </row>
    <row r="16602" spans="1:1" x14ac:dyDescent="0.25">
      <c r="A16602" s="42"/>
    </row>
    <row r="16603" spans="1:1" x14ac:dyDescent="0.25">
      <c r="A16603" s="42"/>
    </row>
    <row r="16604" spans="1:1" x14ac:dyDescent="0.25">
      <c r="A16604" s="42"/>
    </row>
    <row r="16605" spans="1:1" x14ac:dyDescent="0.25">
      <c r="A16605" s="42"/>
    </row>
    <row r="16606" spans="1:1" x14ac:dyDescent="0.25">
      <c r="A16606" s="42"/>
    </row>
    <row r="16607" spans="1:1" x14ac:dyDescent="0.25">
      <c r="A16607" s="42"/>
    </row>
    <row r="16608" spans="1:1" x14ac:dyDescent="0.25">
      <c r="A16608" s="42"/>
    </row>
    <row r="16609" spans="1:1" x14ac:dyDescent="0.25">
      <c r="A16609" s="42"/>
    </row>
    <row r="16610" spans="1:1" x14ac:dyDescent="0.25">
      <c r="A16610" s="42"/>
    </row>
    <row r="16611" spans="1:1" x14ac:dyDescent="0.25">
      <c r="A16611" s="42"/>
    </row>
    <row r="16612" spans="1:1" x14ac:dyDescent="0.25">
      <c r="A16612" s="42"/>
    </row>
    <row r="16613" spans="1:1" x14ac:dyDescent="0.25">
      <c r="A16613" s="42"/>
    </row>
    <row r="16614" spans="1:1" x14ac:dyDescent="0.25">
      <c r="A16614" s="42"/>
    </row>
    <row r="16615" spans="1:1" x14ac:dyDescent="0.25">
      <c r="A16615" s="42"/>
    </row>
    <row r="16616" spans="1:1" x14ac:dyDescent="0.25">
      <c r="A16616" s="42"/>
    </row>
    <row r="16617" spans="1:1" x14ac:dyDescent="0.25">
      <c r="A16617" s="42"/>
    </row>
    <row r="16618" spans="1:1" x14ac:dyDescent="0.25">
      <c r="A16618" s="42"/>
    </row>
    <row r="16619" spans="1:1" x14ac:dyDescent="0.25">
      <c r="A16619" s="42"/>
    </row>
    <row r="16620" spans="1:1" x14ac:dyDescent="0.25">
      <c r="A16620" s="42"/>
    </row>
    <row r="16621" spans="1:1" x14ac:dyDescent="0.25">
      <c r="A16621" s="42"/>
    </row>
    <row r="16622" spans="1:1" x14ac:dyDescent="0.25">
      <c r="A16622" s="42"/>
    </row>
    <row r="16623" spans="1:1" x14ac:dyDescent="0.25">
      <c r="A16623" s="42"/>
    </row>
    <row r="16624" spans="1:1" x14ac:dyDescent="0.25">
      <c r="A16624" s="42"/>
    </row>
    <row r="16625" spans="1:1" x14ac:dyDescent="0.25">
      <c r="A16625" s="42"/>
    </row>
    <row r="16626" spans="1:1" x14ac:dyDescent="0.25">
      <c r="A16626" s="42"/>
    </row>
    <row r="16627" spans="1:1" x14ac:dyDescent="0.25">
      <c r="A16627" s="42"/>
    </row>
    <row r="16628" spans="1:1" x14ac:dyDescent="0.25">
      <c r="A16628" s="42"/>
    </row>
    <row r="16629" spans="1:1" x14ac:dyDescent="0.25">
      <c r="A16629" s="42"/>
    </row>
    <row r="16630" spans="1:1" x14ac:dyDescent="0.25">
      <c r="A16630" s="42"/>
    </row>
    <row r="16631" spans="1:1" x14ac:dyDescent="0.25">
      <c r="A16631" s="42"/>
    </row>
    <row r="16632" spans="1:1" x14ac:dyDescent="0.25">
      <c r="A16632" s="42"/>
    </row>
    <row r="16633" spans="1:1" x14ac:dyDescent="0.25">
      <c r="A16633" s="42"/>
    </row>
    <row r="16634" spans="1:1" x14ac:dyDescent="0.25">
      <c r="A16634" s="42"/>
    </row>
    <row r="16635" spans="1:1" x14ac:dyDescent="0.25">
      <c r="A16635" s="42"/>
    </row>
    <row r="16636" spans="1:1" x14ac:dyDescent="0.25">
      <c r="A16636" s="42"/>
    </row>
    <row r="16637" spans="1:1" x14ac:dyDescent="0.25">
      <c r="A16637" s="42"/>
    </row>
    <row r="16638" spans="1:1" x14ac:dyDescent="0.25">
      <c r="A16638" s="42"/>
    </row>
    <row r="16639" spans="1:1" x14ac:dyDescent="0.25">
      <c r="A16639" s="42"/>
    </row>
    <row r="16640" spans="1:1" x14ac:dyDescent="0.25">
      <c r="A16640" s="42"/>
    </row>
    <row r="16641" spans="1:1" x14ac:dyDescent="0.25">
      <c r="A16641" s="42"/>
    </row>
    <row r="16642" spans="1:1" x14ac:dyDescent="0.25">
      <c r="A16642" s="42"/>
    </row>
    <row r="16643" spans="1:1" x14ac:dyDescent="0.25">
      <c r="A16643" s="42"/>
    </row>
    <row r="16644" spans="1:1" x14ac:dyDescent="0.25">
      <c r="A16644" s="42"/>
    </row>
    <row r="16645" spans="1:1" x14ac:dyDescent="0.25">
      <c r="A16645" s="42"/>
    </row>
    <row r="16646" spans="1:1" x14ac:dyDescent="0.25">
      <c r="A16646" s="42"/>
    </row>
    <row r="16647" spans="1:1" x14ac:dyDescent="0.25">
      <c r="A16647" s="42"/>
    </row>
    <row r="16648" spans="1:1" x14ac:dyDescent="0.25">
      <c r="A16648" s="42"/>
    </row>
    <row r="16649" spans="1:1" x14ac:dyDescent="0.25">
      <c r="A16649" s="42"/>
    </row>
    <row r="16650" spans="1:1" x14ac:dyDescent="0.25">
      <c r="A16650" s="42"/>
    </row>
    <row r="16651" spans="1:1" x14ac:dyDescent="0.25">
      <c r="A16651" s="42"/>
    </row>
    <row r="16652" spans="1:1" x14ac:dyDescent="0.25">
      <c r="A16652" s="42"/>
    </row>
    <row r="16653" spans="1:1" x14ac:dyDescent="0.25">
      <c r="A16653" s="42"/>
    </row>
    <row r="16654" spans="1:1" x14ac:dyDescent="0.25">
      <c r="A16654" s="42"/>
    </row>
    <row r="16655" spans="1:1" x14ac:dyDescent="0.25">
      <c r="A16655" s="42"/>
    </row>
    <row r="16656" spans="1:1" x14ac:dyDescent="0.25">
      <c r="A16656" s="42"/>
    </row>
    <row r="16657" spans="1:1" x14ac:dyDescent="0.25">
      <c r="A16657" s="42"/>
    </row>
    <row r="16658" spans="1:1" x14ac:dyDescent="0.25">
      <c r="A16658" s="42"/>
    </row>
    <row r="16659" spans="1:1" x14ac:dyDescent="0.25">
      <c r="A16659" s="42"/>
    </row>
    <row r="16660" spans="1:1" x14ac:dyDescent="0.25">
      <c r="A16660" s="42"/>
    </row>
    <row r="16661" spans="1:1" x14ac:dyDescent="0.25">
      <c r="A16661" s="42"/>
    </row>
    <row r="16662" spans="1:1" x14ac:dyDescent="0.25">
      <c r="A16662" s="42"/>
    </row>
    <row r="16663" spans="1:1" x14ac:dyDescent="0.25">
      <c r="A16663" s="42"/>
    </row>
    <row r="16664" spans="1:1" x14ac:dyDescent="0.25">
      <c r="A16664" s="42"/>
    </row>
    <row r="16665" spans="1:1" x14ac:dyDescent="0.25">
      <c r="A16665" s="42"/>
    </row>
    <row r="16666" spans="1:1" x14ac:dyDescent="0.25">
      <c r="A16666" s="42"/>
    </row>
    <row r="16667" spans="1:1" x14ac:dyDescent="0.25">
      <c r="A16667" s="42"/>
    </row>
    <row r="16668" spans="1:1" x14ac:dyDescent="0.25">
      <c r="A16668" s="42"/>
    </row>
    <row r="16669" spans="1:1" x14ac:dyDescent="0.25">
      <c r="A16669" s="42"/>
    </row>
    <row r="16670" spans="1:1" x14ac:dyDescent="0.25">
      <c r="A16670" s="42"/>
    </row>
    <row r="16671" spans="1:1" x14ac:dyDescent="0.25">
      <c r="A16671" s="42"/>
    </row>
    <row r="16672" spans="1:1" x14ac:dyDescent="0.25">
      <c r="A16672" s="42"/>
    </row>
    <row r="16673" spans="1:1" x14ac:dyDescent="0.25">
      <c r="A16673" s="42"/>
    </row>
    <row r="16674" spans="1:1" x14ac:dyDescent="0.25">
      <c r="A16674" s="42"/>
    </row>
    <row r="16675" spans="1:1" x14ac:dyDescent="0.25">
      <c r="A16675" s="42"/>
    </row>
    <row r="16676" spans="1:1" x14ac:dyDescent="0.25">
      <c r="A16676" s="42"/>
    </row>
    <row r="16677" spans="1:1" x14ac:dyDescent="0.25">
      <c r="A16677" s="42"/>
    </row>
    <row r="16678" spans="1:1" x14ac:dyDescent="0.25">
      <c r="A16678" s="42"/>
    </row>
    <row r="16679" spans="1:1" x14ac:dyDescent="0.25">
      <c r="A16679" s="42"/>
    </row>
    <row r="16680" spans="1:1" x14ac:dyDescent="0.25">
      <c r="A16680" s="42"/>
    </row>
    <row r="16681" spans="1:1" x14ac:dyDescent="0.25">
      <c r="A16681" s="42"/>
    </row>
    <row r="16682" spans="1:1" x14ac:dyDescent="0.25">
      <c r="A16682" s="42"/>
    </row>
    <row r="16683" spans="1:1" x14ac:dyDescent="0.25">
      <c r="A16683" s="42"/>
    </row>
    <row r="16684" spans="1:1" x14ac:dyDescent="0.25">
      <c r="A16684" s="42"/>
    </row>
    <row r="16685" spans="1:1" x14ac:dyDescent="0.25">
      <c r="A16685" s="42"/>
    </row>
    <row r="16686" spans="1:1" x14ac:dyDescent="0.25">
      <c r="A16686" s="42"/>
    </row>
    <row r="16687" spans="1:1" x14ac:dyDescent="0.25">
      <c r="A16687" s="42"/>
    </row>
    <row r="16688" spans="1:1" x14ac:dyDescent="0.25">
      <c r="A16688" s="42"/>
    </row>
    <row r="16689" spans="1:1" x14ac:dyDescent="0.25">
      <c r="A16689" s="42"/>
    </row>
    <row r="16690" spans="1:1" x14ac:dyDescent="0.25">
      <c r="A16690" s="42"/>
    </row>
    <row r="16691" spans="1:1" x14ac:dyDescent="0.25">
      <c r="A16691" s="42"/>
    </row>
    <row r="16692" spans="1:1" x14ac:dyDescent="0.25">
      <c r="A16692" s="42"/>
    </row>
    <row r="16693" spans="1:1" x14ac:dyDescent="0.25">
      <c r="A16693" s="42"/>
    </row>
    <row r="16694" spans="1:1" x14ac:dyDescent="0.25">
      <c r="A16694" s="42"/>
    </row>
    <row r="16695" spans="1:1" x14ac:dyDescent="0.25">
      <c r="A16695" s="42"/>
    </row>
    <row r="16696" spans="1:1" x14ac:dyDescent="0.25">
      <c r="A16696" s="42"/>
    </row>
    <row r="16697" spans="1:1" x14ac:dyDescent="0.25">
      <c r="A16697" s="42"/>
    </row>
    <row r="16698" spans="1:1" x14ac:dyDescent="0.25">
      <c r="A16698" s="42"/>
    </row>
    <row r="16699" spans="1:1" x14ac:dyDescent="0.25">
      <c r="A16699" s="42"/>
    </row>
    <row r="16700" spans="1:1" x14ac:dyDescent="0.25">
      <c r="A16700" s="42"/>
    </row>
    <row r="16701" spans="1:1" x14ac:dyDescent="0.25">
      <c r="A16701" s="42"/>
    </row>
    <row r="16702" spans="1:1" x14ac:dyDescent="0.25">
      <c r="A16702" s="42"/>
    </row>
    <row r="16703" spans="1:1" x14ac:dyDescent="0.25">
      <c r="A16703" s="42"/>
    </row>
    <row r="16704" spans="1:1" x14ac:dyDescent="0.25">
      <c r="A16704" s="42"/>
    </row>
    <row r="16705" spans="1:1" x14ac:dyDescent="0.25">
      <c r="A16705" s="42"/>
    </row>
    <row r="16706" spans="1:1" x14ac:dyDescent="0.25">
      <c r="A16706" s="42"/>
    </row>
    <row r="16707" spans="1:1" x14ac:dyDescent="0.25">
      <c r="A16707" s="42"/>
    </row>
    <row r="16708" spans="1:1" x14ac:dyDescent="0.25">
      <c r="A16708" s="42"/>
    </row>
    <row r="16709" spans="1:1" x14ac:dyDescent="0.25">
      <c r="A16709" s="42"/>
    </row>
    <row r="16710" spans="1:1" x14ac:dyDescent="0.25">
      <c r="A16710" s="42"/>
    </row>
    <row r="16711" spans="1:1" x14ac:dyDescent="0.25">
      <c r="A16711" s="42"/>
    </row>
    <row r="16712" spans="1:1" x14ac:dyDescent="0.25">
      <c r="A16712" s="42"/>
    </row>
    <row r="16713" spans="1:1" x14ac:dyDescent="0.25">
      <c r="A16713" s="42"/>
    </row>
    <row r="16714" spans="1:1" x14ac:dyDescent="0.25">
      <c r="A16714" s="42"/>
    </row>
    <row r="16715" spans="1:1" x14ac:dyDescent="0.25">
      <c r="A16715" s="42"/>
    </row>
    <row r="16716" spans="1:1" x14ac:dyDescent="0.25">
      <c r="A16716" s="42"/>
    </row>
    <row r="16717" spans="1:1" x14ac:dyDescent="0.25">
      <c r="A16717" s="42"/>
    </row>
    <row r="16718" spans="1:1" x14ac:dyDescent="0.25">
      <c r="A16718" s="42"/>
    </row>
    <row r="16719" spans="1:1" x14ac:dyDescent="0.25">
      <c r="A16719" s="42"/>
    </row>
    <row r="16720" spans="1:1" x14ac:dyDescent="0.25">
      <c r="A16720" s="42"/>
    </row>
    <row r="16721" spans="1:1" x14ac:dyDescent="0.25">
      <c r="A16721" s="42"/>
    </row>
    <row r="16722" spans="1:1" x14ac:dyDescent="0.25">
      <c r="A16722" s="42"/>
    </row>
    <row r="16723" spans="1:1" x14ac:dyDescent="0.25">
      <c r="A16723" s="42"/>
    </row>
    <row r="16724" spans="1:1" x14ac:dyDescent="0.25">
      <c r="A16724" s="42"/>
    </row>
    <row r="16725" spans="1:1" x14ac:dyDescent="0.25">
      <c r="A16725" s="42"/>
    </row>
    <row r="16726" spans="1:1" x14ac:dyDescent="0.25">
      <c r="A16726" s="42"/>
    </row>
    <row r="16727" spans="1:1" x14ac:dyDescent="0.25">
      <c r="A16727" s="42"/>
    </row>
    <row r="16728" spans="1:1" x14ac:dyDescent="0.25">
      <c r="A16728" s="42"/>
    </row>
    <row r="16729" spans="1:1" x14ac:dyDescent="0.25">
      <c r="A16729" s="42"/>
    </row>
    <row r="16730" spans="1:1" x14ac:dyDescent="0.25">
      <c r="A16730" s="42"/>
    </row>
    <row r="16731" spans="1:1" x14ac:dyDescent="0.25">
      <c r="A16731" s="42"/>
    </row>
    <row r="16732" spans="1:1" x14ac:dyDescent="0.25">
      <c r="A16732" s="42"/>
    </row>
    <row r="16733" spans="1:1" x14ac:dyDescent="0.25">
      <c r="A16733" s="42"/>
    </row>
    <row r="16734" spans="1:1" x14ac:dyDescent="0.25">
      <c r="A16734" s="42"/>
    </row>
    <row r="16735" spans="1:1" x14ac:dyDescent="0.25">
      <c r="A16735" s="42"/>
    </row>
    <row r="16736" spans="1:1" x14ac:dyDescent="0.25">
      <c r="A16736" s="42"/>
    </row>
    <row r="16737" spans="1:1" x14ac:dyDescent="0.25">
      <c r="A16737" s="42"/>
    </row>
    <row r="16738" spans="1:1" x14ac:dyDescent="0.25">
      <c r="A16738" s="42"/>
    </row>
    <row r="16739" spans="1:1" x14ac:dyDescent="0.25">
      <c r="A16739" s="42"/>
    </row>
    <row r="16740" spans="1:1" x14ac:dyDescent="0.25">
      <c r="A16740" s="42"/>
    </row>
    <row r="16741" spans="1:1" x14ac:dyDescent="0.25">
      <c r="A16741" s="42"/>
    </row>
    <row r="16742" spans="1:1" x14ac:dyDescent="0.25">
      <c r="A16742" s="42"/>
    </row>
    <row r="16743" spans="1:1" x14ac:dyDescent="0.25">
      <c r="A16743" s="42"/>
    </row>
    <row r="16744" spans="1:1" x14ac:dyDescent="0.25">
      <c r="A16744" s="42"/>
    </row>
    <row r="16745" spans="1:1" x14ac:dyDescent="0.25">
      <c r="A16745" s="42"/>
    </row>
    <row r="16746" spans="1:1" x14ac:dyDescent="0.25">
      <c r="A16746" s="42"/>
    </row>
    <row r="16747" spans="1:1" x14ac:dyDescent="0.25">
      <c r="A16747" s="42"/>
    </row>
    <row r="16748" spans="1:1" x14ac:dyDescent="0.25">
      <c r="A16748" s="42"/>
    </row>
    <row r="16749" spans="1:1" x14ac:dyDescent="0.25">
      <c r="A16749" s="42"/>
    </row>
    <row r="16750" spans="1:1" x14ac:dyDescent="0.25">
      <c r="A16750" s="42"/>
    </row>
    <row r="16751" spans="1:1" x14ac:dyDescent="0.25">
      <c r="A16751" s="42"/>
    </row>
    <row r="16752" spans="1:1" x14ac:dyDescent="0.25">
      <c r="A16752" s="42"/>
    </row>
    <row r="16753" spans="1:1" x14ac:dyDescent="0.25">
      <c r="A16753" s="42"/>
    </row>
    <row r="16754" spans="1:1" x14ac:dyDescent="0.25">
      <c r="A16754" s="42"/>
    </row>
    <row r="16755" spans="1:1" x14ac:dyDescent="0.25">
      <c r="A16755" s="42"/>
    </row>
    <row r="16756" spans="1:1" x14ac:dyDescent="0.25">
      <c r="A16756" s="42"/>
    </row>
    <row r="16757" spans="1:1" x14ac:dyDescent="0.25">
      <c r="A16757" s="42"/>
    </row>
    <row r="16758" spans="1:1" x14ac:dyDescent="0.25">
      <c r="A16758" s="42"/>
    </row>
    <row r="16759" spans="1:1" x14ac:dyDescent="0.25">
      <c r="A16759" s="42"/>
    </row>
    <row r="16760" spans="1:1" x14ac:dyDescent="0.25">
      <c r="A16760" s="42"/>
    </row>
    <row r="16761" spans="1:1" x14ac:dyDescent="0.25">
      <c r="A16761" s="42"/>
    </row>
    <row r="16762" spans="1:1" x14ac:dyDescent="0.25">
      <c r="A16762" s="42"/>
    </row>
    <row r="16763" spans="1:1" x14ac:dyDescent="0.25">
      <c r="A16763" s="42"/>
    </row>
    <row r="16764" spans="1:1" x14ac:dyDescent="0.25">
      <c r="A16764" s="42"/>
    </row>
    <row r="16765" spans="1:1" x14ac:dyDescent="0.25">
      <c r="A16765" s="42"/>
    </row>
    <row r="16766" spans="1:1" x14ac:dyDescent="0.25">
      <c r="A16766" s="42"/>
    </row>
    <row r="16767" spans="1:1" x14ac:dyDescent="0.25">
      <c r="A16767" s="42"/>
    </row>
    <row r="16768" spans="1:1" x14ac:dyDescent="0.25">
      <c r="A16768" s="42"/>
    </row>
    <row r="16769" spans="1:1" x14ac:dyDescent="0.25">
      <c r="A16769" s="42"/>
    </row>
    <row r="16770" spans="1:1" x14ac:dyDescent="0.25">
      <c r="A16770" s="42"/>
    </row>
    <row r="16771" spans="1:1" x14ac:dyDescent="0.25">
      <c r="A16771" s="42"/>
    </row>
    <row r="16772" spans="1:1" x14ac:dyDescent="0.25">
      <c r="A16772" s="42"/>
    </row>
    <row r="16773" spans="1:1" x14ac:dyDescent="0.25">
      <c r="A16773" s="42"/>
    </row>
    <row r="16774" spans="1:1" x14ac:dyDescent="0.25">
      <c r="A16774" s="42"/>
    </row>
    <row r="16775" spans="1:1" x14ac:dyDescent="0.25">
      <c r="A16775" s="42"/>
    </row>
    <row r="16776" spans="1:1" x14ac:dyDescent="0.25">
      <c r="A16776" s="42"/>
    </row>
    <row r="16777" spans="1:1" x14ac:dyDescent="0.25">
      <c r="A16777" s="42"/>
    </row>
    <row r="16778" spans="1:1" x14ac:dyDescent="0.25">
      <c r="A16778" s="42"/>
    </row>
    <row r="16779" spans="1:1" x14ac:dyDescent="0.25">
      <c r="A16779" s="42"/>
    </row>
    <row r="16780" spans="1:1" x14ac:dyDescent="0.25">
      <c r="A16780" s="42"/>
    </row>
    <row r="16781" spans="1:1" x14ac:dyDescent="0.25">
      <c r="A16781" s="42"/>
    </row>
    <row r="16782" spans="1:1" x14ac:dyDescent="0.25">
      <c r="A16782" s="42"/>
    </row>
    <row r="16783" spans="1:1" x14ac:dyDescent="0.25">
      <c r="A16783" s="42"/>
    </row>
    <row r="16784" spans="1:1" x14ac:dyDescent="0.25">
      <c r="A16784" s="42"/>
    </row>
    <row r="16785" spans="1:1" x14ac:dyDescent="0.25">
      <c r="A16785" s="42"/>
    </row>
    <row r="16786" spans="1:1" x14ac:dyDescent="0.25">
      <c r="A16786" s="42"/>
    </row>
    <row r="16787" spans="1:1" x14ac:dyDescent="0.25">
      <c r="A16787" s="42"/>
    </row>
    <row r="16788" spans="1:1" x14ac:dyDescent="0.25">
      <c r="A16788" s="42"/>
    </row>
    <row r="16789" spans="1:1" x14ac:dyDescent="0.25">
      <c r="A16789" s="42"/>
    </row>
    <row r="16790" spans="1:1" x14ac:dyDescent="0.25">
      <c r="A16790" s="42"/>
    </row>
    <row r="16791" spans="1:1" x14ac:dyDescent="0.25">
      <c r="A16791" s="42"/>
    </row>
    <row r="16792" spans="1:1" x14ac:dyDescent="0.25">
      <c r="A16792" s="42"/>
    </row>
    <row r="16793" spans="1:1" x14ac:dyDescent="0.25">
      <c r="A16793" s="42"/>
    </row>
    <row r="16794" spans="1:1" x14ac:dyDescent="0.25">
      <c r="A16794" s="42"/>
    </row>
    <row r="16795" spans="1:1" x14ac:dyDescent="0.25">
      <c r="A16795" s="42"/>
    </row>
    <row r="16796" spans="1:1" x14ac:dyDescent="0.25">
      <c r="A16796" s="42"/>
    </row>
    <row r="16797" spans="1:1" x14ac:dyDescent="0.25">
      <c r="A16797" s="42"/>
    </row>
    <row r="16798" spans="1:1" x14ac:dyDescent="0.25">
      <c r="A16798" s="42"/>
    </row>
    <row r="16799" spans="1:1" x14ac:dyDescent="0.25">
      <c r="A16799" s="42"/>
    </row>
    <row r="16800" spans="1:1" x14ac:dyDescent="0.25">
      <c r="A16800" s="42"/>
    </row>
    <row r="16801" spans="1:1" x14ac:dyDescent="0.25">
      <c r="A16801" s="42"/>
    </row>
    <row r="16802" spans="1:1" x14ac:dyDescent="0.25">
      <c r="A16802" s="42"/>
    </row>
    <row r="16803" spans="1:1" x14ac:dyDescent="0.25">
      <c r="A16803" s="42"/>
    </row>
    <row r="16804" spans="1:1" x14ac:dyDescent="0.25">
      <c r="A16804" s="42"/>
    </row>
    <row r="16805" spans="1:1" x14ac:dyDescent="0.25">
      <c r="A16805" s="42"/>
    </row>
    <row r="16806" spans="1:1" x14ac:dyDescent="0.25">
      <c r="A16806" s="42"/>
    </row>
    <row r="16807" spans="1:1" x14ac:dyDescent="0.25">
      <c r="A16807" s="42"/>
    </row>
    <row r="16808" spans="1:1" x14ac:dyDescent="0.25">
      <c r="A16808" s="42"/>
    </row>
    <row r="16809" spans="1:1" x14ac:dyDescent="0.25">
      <c r="A16809" s="42"/>
    </row>
    <row r="16810" spans="1:1" x14ac:dyDescent="0.25">
      <c r="A16810" s="42"/>
    </row>
    <row r="16811" spans="1:1" x14ac:dyDescent="0.25">
      <c r="A16811" s="42"/>
    </row>
    <row r="16812" spans="1:1" x14ac:dyDescent="0.25">
      <c r="A16812" s="42"/>
    </row>
    <row r="16813" spans="1:1" x14ac:dyDescent="0.25">
      <c r="A16813" s="42"/>
    </row>
    <row r="16814" spans="1:1" x14ac:dyDescent="0.25">
      <c r="A16814" s="42"/>
    </row>
    <row r="16815" spans="1:1" x14ac:dyDescent="0.25">
      <c r="A16815" s="42"/>
    </row>
    <row r="16816" spans="1:1" x14ac:dyDescent="0.25">
      <c r="A16816" s="42"/>
    </row>
    <row r="16817" spans="1:1" x14ac:dyDescent="0.25">
      <c r="A16817" s="42"/>
    </row>
    <row r="16818" spans="1:1" x14ac:dyDescent="0.25">
      <c r="A16818" s="42"/>
    </row>
    <row r="16819" spans="1:1" x14ac:dyDescent="0.25">
      <c r="A16819" s="42"/>
    </row>
    <row r="16820" spans="1:1" x14ac:dyDescent="0.25">
      <c r="A16820" s="42"/>
    </row>
    <row r="16821" spans="1:1" x14ac:dyDescent="0.25">
      <c r="A16821" s="42"/>
    </row>
    <row r="16822" spans="1:1" x14ac:dyDescent="0.25">
      <c r="A16822" s="42"/>
    </row>
    <row r="16823" spans="1:1" x14ac:dyDescent="0.25">
      <c r="A16823" s="42"/>
    </row>
    <row r="16824" spans="1:1" x14ac:dyDescent="0.25">
      <c r="A16824" s="42"/>
    </row>
    <row r="16825" spans="1:1" x14ac:dyDescent="0.25">
      <c r="A16825" s="42"/>
    </row>
    <row r="16826" spans="1:1" x14ac:dyDescent="0.25">
      <c r="A16826" s="42"/>
    </row>
    <row r="16827" spans="1:1" x14ac:dyDescent="0.25">
      <c r="A16827" s="42"/>
    </row>
    <row r="16828" spans="1:1" x14ac:dyDescent="0.25">
      <c r="A16828" s="42"/>
    </row>
    <row r="16829" spans="1:1" x14ac:dyDescent="0.25">
      <c r="A16829" s="42"/>
    </row>
    <row r="16830" spans="1:1" x14ac:dyDescent="0.25">
      <c r="A16830" s="42"/>
    </row>
    <row r="16831" spans="1:1" x14ac:dyDescent="0.25">
      <c r="A16831" s="42"/>
    </row>
    <row r="16832" spans="1:1" x14ac:dyDescent="0.25">
      <c r="A16832" s="42"/>
    </row>
    <row r="16833" spans="1:1" x14ac:dyDescent="0.25">
      <c r="A16833" s="42"/>
    </row>
    <row r="16834" spans="1:1" x14ac:dyDescent="0.25">
      <c r="A16834" s="42"/>
    </row>
    <row r="16835" spans="1:1" x14ac:dyDescent="0.25">
      <c r="A16835" s="42"/>
    </row>
    <row r="16836" spans="1:1" x14ac:dyDescent="0.25">
      <c r="A16836" s="42"/>
    </row>
    <row r="16837" spans="1:1" x14ac:dyDescent="0.25">
      <c r="A16837" s="42"/>
    </row>
    <row r="16838" spans="1:1" x14ac:dyDescent="0.25">
      <c r="A16838" s="42"/>
    </row>
    <row r="16839" spans="1:1" x14ac:dyDescent="0.25">
      <c r="A16839" s="42"/>
    </row>
    <row r="16840" spans="1:1" x14ac:dyDescent="0.25">
      <c r="A16840" s="42"/>
    </row>
    <row r="16841" spans="1:1" x14ac:dyDescent="0.25">
      <c r="A16841" s="42"/>
    </row>
    <row r="16842" spans="1:1" x14ac:dyDescent="0.25">
      <c r="A16842" s="42"/>
    </row>
    <row r="16843" spans="1:1" x14ac:dyDescent="0.25">
      <c r="A16843" s="42"/>
    </row>
    <row r="16844" spans="1:1" x14ac:dyDescent="0.25">
      <c r="A16844" s="42"/>
    </row>
    <row r="16845" spans="1:1" x14ac:dyDescent="0.25">
      <c r="A16845" s="42"/>
    </row>
    <row r="16846" spans="1:1" x14ac:dyDescent="0.25">
      <c r="A16846" s="42"/>
    </row>
    <row r="16847" spans="1:1" x14ac:dyDescent="0.25">
      <c r="A16847" s="42"/>
    </row>
    <row r="16848" spans="1:1" x14ac:dyDescent="0.25">
      <c r="A16848" s="42"/>
    </row>
    <row r="16849" spans="1:1" x14ac:dyDescent="0.25">
      <c r="A16849" s="42"/>
    </row>
    <row r="16850" spans="1:1" x14ac:dyDescent="0.25">
      <c r="A16850" s="42"/>
    </row>
    <row r="16851" spans="1:1" x14ac:dyDescent="0.25">
      <c r="A16851" s="42"/>
    </row>
    <row r="16852" spans="1:1" x14ac:dyDescent="0.25">
      <c r="A16852" s="42"/>
    </row>
    <row r="16853" spans="1:1" x14ac:dyDescent="0.25">
      <c r="A16853" s="42"/>
    </row>
    <row r="16854" spans="1:1" x14ac:dyDescent="0.25">
      <c r="A16854" s="42"/>
    </row>
    <row r="16855" spans="1:1" x14ac:dyDescent="0.25">
      <c r="A16855" s="42"/>
    </row>
    <row r="16856" spans="1:1" x14ac:dyDescent="0.25">
      <c r="A16856" s="42"/>
    </row>
    <row r="16857" spans="1:1" x14ac:dyDescent="0.25">
      <c r="A16857" s="42"/>
    </row>
    <row r="16858" spans="1:1" x14ac:dyDescent="0.25">
      <c r="A16858" s="42"/>
    </row>
    <row r="16859" spans="1:1" x14ac:dyDescent="0.25">
      <c r="A16859" s="42"/>
    </row>
    <row r="16860" spans="1:1" x14ac:dyDescent="0.25">
      <c r="A16860" s="42"/>
    </row>
    <row r="16861" spans="1:1" x14ac:dyDescent="0.25">
      <c r="A16861" s="42"/>
    </row>
    <row r="16862" spans="1:1" x14ac:dyDescent="0.25">
      <c r="A16862" s="42"/>
    </row>
    <row r="16863" spans="1:1" x14ac:dyDescent="0.25">
      <c r="A16863" s="42"/>
    </row>
    <row r="16864" spans="1:1" x14ac:dyDescent="0.25">
      <c r="A16864" s="42"/>
    </row>
    <row r="16865" spans="1:1" x14ac:dyDescent="0.25">
      <c r="A16865" s="42"/>
    </row>
    <row r="16866" spans="1:1" x14ac:dyDescent="0.25">
      <c r="A16866" s="42"/>
    </row>
    <row r="16867" spans="1:1" x14ac:dyDescent="0.25">
      <c r="A16867" s="42"/>
    </row>
    <row r="16868" spans="1:1" x14ac:dyDescent="0.25">
      <c r="A16868" s="42"/>
    </row>
    <row r="16869" spans="1:1" x14ac:dyDescent="0.25">
      <c r="A16869" s="42"/>
    </row>
    <row r="16870" spans="1:1" x14ac:dyDescent="0.25">
      <c r="A16870" s="42"/>
    </row>
    <row r="16871" spans="1:1" x14ac:dyDescent="0.25">
      <c r="A16871" s="42"/>
    </row>
    <row r="16872" spans="1:1" x14ac:dyDescent="0.25">
      <c r="A16872" s="42"/>
    </row>
    <row r="16873" spans="1:1" x14ac:dyDescent="0.25">
      <c r="A16873" s="42"/>
    </row>
    <row r="16874" spans="1:1" x14ac:dyDescent="0.25">
      <c r="A16874" s="42"/>
    </row>
    <row r="16875" spans="1:1" x14ac:dyDescent="0.25">
      <c r="A16875" s="42"/>
    </row>
    <row r="16876" spans="1:1" x14ac:dyDescent="0.25">
      <c r="A16876" s="42"/>
    </row>
    <row r="16877" spans="1:1" x14ac:dyDescent="0.25">
      <c r="A16877" s="42"/>
    </row>
    <row r="16878" spans="1:1" x14ac:dyDescent="0.25">
      <c r="A16878" s="42"/>
    </row>
    <row r="16879" spans="1:1" x14ac:dyDescent="0.25">
      <c r="A16879" s="42"/>
    </row>
    <row r="16880" spans="1:1" x14ac:dyDescent="0.25">
      <c r="A16880" s="42"/>
    </row>
    <row r="16881" spans="1:1" x14ac:dyDescent="0.25">
      <c r="A16881" s="42"/>
    </row>
    <row r="16882" spans="1:1" x14ac:dyDescent="0.25">
      <c r="A16882" s="42"/>
    </row>
    <row r="16883" spans="1:1" x14ac:dyDescent="0.25">
      <c r="A16883" s="42"/>
    </row>
    <row r="16884" spans="1:1" x14ac:dyDescent="0.25">
      <c r="A16884" s="42"/>
    </row>
    <row r="16885" spans="1:1" x14ac:dyDescent="0.25">
      <c r="A16885" s="42"/>
    </row>
    <row r="16886" spans="1:1" x14ac:dyDescent="0.25">
      <c r="A16886" s="42"/>
    </row>
    <row r="16887" spans="1:1" x14ac:dyDescent="0.25">
      <c r="A16887" s="42"/>
    </row>
    <row r="16888" spans="1:1" x14ac:dyDescent="0.25">
      <c r="A16888" s="42"/>
    </row>
    <row r="16889" spans="1:1" x14ac:dyDescent="0.25">
      <c r="A16889" s="42"/>
    </row>
    <row r="16890" spans="1:1" x14ac:dyDescent="0.25">
      <c r="A16890" s="42"/>
    </row>
    <row r="16891" spans="1:1" x14ac:dyDescent="0.25">
      <c r="A16891" s="42"/>
    </row>
    <row r="16892" spans="1:1" x14ac:dyDescent="0.25">
      <c r="A16892" s="42"/>
    </row>
    <row r="16893" spans="1:1" x14ac:dyDescent="0.25">
      <c r="A16893" s="42"/>
    </row>
    <row r="16894" spans="1:1" x14ac:dyDescent="0.25">
      <c r="A16894" s="42"/>
    </row>
    <row r="16895" spans="1:1" x14ac:dyDescent="0.25">
      <c r="A16895" s="42"/>
    </row>
    <row r="16896" spans="1:1" x14ac:dyDescent="0.25">
      <c r="A16896" s="42"/>
    </row>
    <row r="16897" spans="1:1" x14ac:dyDescent="0.25">
      <c r="A16897" s="42"/>
    </row>
    <row r="16898" spans="1:1" x14ac:dyDescent="0.25">
      <c r="A16898" s="42"/>
    </row>
    <row r="16899" spans="1:1" x14ac:dyDescent="0.25">
      <c r="A16899" s="42"/>
    </row>
    <row r="16900" spans="1:1" x14ac:dyDescent="0.25">
      <c r="A16900" s="42"/>
    </row>
    <row r="16901" spans="1:1" x14ac:dyDescent="0.25">
      <c r="A16901" s="42"/>
    </row>
    <row r="16902" spans="1:1" x14ac:dyDescent="0.25">
      <c r="A16902" s="42"/>
    </row>
    <row r="16903" spans="1:1" x14ac:dyDescent="0.25">
      <c r="A16903" s="42"/>
    </row>
    <row r="16904" spans="1:1" x14ac:dyDescent="0.25">
      <c r="A16904" s="42"/>
    </row>
    <row r="16905" spans="1:1" x14ac:dyDescent="0.25">
      <c r="A16905" s="42"/>
    </row>
    <row r="16906" spans="1:1" x14ac:dyDescent="0.25">
      <c r="A16906" s="42"/>
    </row>
    <row r="16907" spans="1:1" x14ac:dyDescent="0.25">
      <c r="A16907" s="42"/>
    </row>
    <row r="16908" spans="1:1" x14ac:dyDescent="0.25">
      <c r="A16908" s="42"/>
    </row>
    <row r="16909" spans="1:1" x14ac:dyDescent="0.25">
      <c r="A16909" s="42"/>
    </row>
    <row r="16910" spans="1:1" x14ac:dyDescent="0.25">
      <c r="A16910" s="42"/>
    </row>
    <row r="16911" spans="1:1" x14ac:dyDescent="0.25">
      <c r="A16911" s="42"/>
    </row>
    <row r="16912" spans="1:1" x14ac:dyDescent="0.25">
      <c r="A16912" s="42"/>
    </row>
    <row r="16913" spans="1:1" x14ac:dyDescent="0.25">
      <c r="A16913" s="42"/>
    </row>
    <row r="16914" spans="1:1" x14ac:dyDescent="0.25">
      <c r="A16914" s="42"/>
    </row>
    <row r="16915" spans="1:1" x14ac:dyDescent="0.25">
      <c r="A16915" s="42"/>
    </row>
    <row r="16916" spans="1:1" x14ac:dyDescent="0.25">
      <c r="A16916" s="42"/>
    </row>
    <row r="16917" spans="1:1" x14ac:dyDescent="0.25">
      <c r="A16917" s="42"/>
    </row>
    <row r="16918" spans="1:1" x14ac:dyDescent="0.25">
      <c r="A16918" s="42"/>
    </row>
    <row r="16919" spans="1:1" x14ac:dyDescent="0.25">
      <c r="A16919" s="42"/>
    </row>
    <row r="16920" spans="1:1" x14ac:dyDescent="0.25">
      <c r="A16920" s="42"/>
    </row>
    <row r="16921" spans="1:1" x14ac:dyDescent="0.25">
      <c r="A16921" s="42"/>
    </row>
    <row r="16922" spans="1:1" x14ac:dyDescent="0.25">
      <c r="A16922" s="42"/>
    </row>
    <row r="16923" spans="1:1" x14ac:dyDescent="0.25">
      <c r="A16923" s="42"/>
    </row>
    <row r="16924" spans="1:1" x14ac:dyDescent="0.25">
      <c r="A16924" s="42"/>
    </row>
    <row r="16925" spans="1:1" x14ac:dyDescent="0.25">
      <c r="A16925" s="42"/>
    </row>
    <row r="16926" spans="1:1" x14ac:dyDescent="0.25">
      <c r="A16926" s="42"/>
    </row>
    <row r="16927" spans="1:1" x14ac:dyDescent="0.25">
      <c r="A16927" s="42"/>
    </row>
    <row r="16928" spans="1:1" x14ac:dyDescent="0.25">
      <c r="A16928" s="42"/>
    </row>
    <row r="16929" spans="1:1" x14ac:dyDescent="0.25">
      <c r="A16929" s="42"/>
    </row>
    <row r="16930" spans="1:1" x14ac:dyDescent="0.25">
      <c r="A16930" s="42"/>
    </row>
    <row r="16931" spans="1:1" x14ac:dyDescent="0.25">
      <c r="A16931" s="42"/>
    </row>
    <row r="16932" spans="1:1" x14ac:dyDescent="0.25">
      <c r="A16932" s="42"/>
    </row>
    <row r="16933" spans="1:1" x14ac:dyDescent="0.25">
      <c r="A16933" s="42"/>
    </row>
    <row r="16934" spans="1:1" x14ac:dyDescent="0.25">
      <c r="A16934" s="42"/>
    </row>
    <row r="16935" spans="1:1" x14ac:dyDescent="0.25">
      <c r="A16935" s="42"/>
    </row>
    <row r="16936" spans="1:1" x14ac:dyDescent="0.25">
      <c r="A16936" s="42"/>
    </row>
    <row r="16937" spans="1:1" x14ac:dyDescent="0.25">
      <c r="A16937" s="42"/>
    </row>
    <row r="16938" spans="1:1" x14ac:dyDescent="0.25">
      <c r="A16938" s="42"/>
    </row>
    <row r="16939" spans="1:1" x14ac:dyDescent="0.25">
      <c r="A16939" s="42"/>
    </row>
    <row r="16940" spans="1:1" x14ac:dyDescent="0.25">
      <c r="A16940" s="42"/>
    </row>
    <row r="16941" spans="1:1" x14ac:dyDescent="0.25">
      <c r="A16941" s="42"/>
    </row>
    <row r="16942" spans="1:1" x14ac:dyDescent="0.25">
      <c r="A16942" s="42"/>
    </row>
    <row r="16943" spans="1:1" x14ac:dyDescent="0.25">
      <c r="A16943" s="42"/>
    </row>
    <row r="16944" spans="1:1" x14ac:dyDescent="0.25">
      <c r="A16944" s="42"/>
    </row>
    <row r="16945" spans="1:1" x14ac:dyDescent="0.25">
      <c r="A16945" s="42"/>
    </row>
    <row r="16946" spans="1:1" x14ac:dyDescent="0.25">
      <c r="A16946" s="42"/>
    </row>
    <row r="16947" spans="1:1" x14ac:dyDescent="0.25">
      <c r="A16947" s="42"/>
    </row>
    <row r="16948" spans="1:1" x14ac:dyDescent="0.25">
      <c r="A16948" s="42"/>
    </row>
    <row r="16949" spans="1:1" x14ac:dyDescent="0.25">
      <c r="A16949" s="42"/>
    </row>
    <row r="16950" spans="1:1" x14ac:dyDescent="0.25">
      <c r="A16950" s="42"/>
    </row>
    <row r="16951" spans="1:1" x14ac:dyDescent="0.25">
      <c r="A16951" s="42"/>
    </row>
    <row r="16952" spans="1:1" x14ac:dyDescent="0.25">
      <c r="A16952" s="42"/>
    </row>
    <row r="16953" spans="1:1" x14ac:dyDescent="0.25">
      <c r="A16953" s="42"/>
    </row>
    <row r="16954" spans="1:1" x14ac:dyDescent="0.25">
      <c r="A16954" s="42"/>
    </row>
    <row r="16955" spans="1:1" x14ac:dyDescent="0.25">
      <c r="A16955" s="42"/>
    </row>
    <row r="16956" spans="1:1" x14ac:dyDescent="0.25">
      <c r="A16956" s="42"/>
    </row>
    <row r="16957" spans="1:1" x14ac:dyDescent="0.25">
      <c r="A16957" s="42"/>
    </row>
    <row r="16958" spans="1:1" x14ac:dyDescent="0.25">
      <c r="A16958" s="42"/>
    </row>
    <row r="16959" spans="1:1" x14ac:dyDescent="0.25">
      <c r="A16959" s="42"/>
    </row>
    <row r="16960" spans="1:1" x14ac:dyDescent="0.25">
      <c r="A16960" s="42"/>
    </row>
    <row r="16961" spans="1:1" x14ac:dyDescent="0.25">
      <c r="A16961" s="42"/>
    </row>
    <row r="16962" spans="1:1" x14ac:dyDescent="0.25">
      <c r="A16962" s="42"/>
    </row>
    <row r="16963" spans="1:1" x14ac:dyDescent="0.25">
      <c r="A16963" s="42"/>
    </row>
    <row r="16964" spans="1:1" x14ac:dyDescent="0.25">
      <c r="A16964" s="42"/>
    </row>
    <row r="16965" spans="1:1" x14ac:dyDescent="0.25">
      <c r="A16965" s="42"/>
    </row>
    <row r="16966" spans="1:1" x14ac:dyDescent="0.25">
      <c r="A16966" s="42"/>
    </row>
    <row r="16967" spans="1:1" x14ac:dyDescent="0.25">
      <c r="A16967" s="42"/>
    </row>
    <row r="16968" spans="1:1" x14ac:dyDescent="0.25">
      <c r="A16968" s="42"/>
    </row>
    <row r="16969" spans="1:1" x14ac:dyDescent="0.25">
      <c r="A16969" s="42"/>
    </row>
    <row r="16970" spans="1:1" x14ac:dyDescent="0.25">
      <c r="A16970" s="42"/>
    </row>
    <row r="16971" spans="1:1" x14ac:dyDescent="0.25">
      <c r="A16971" s="42"/>
    </row>
    <row r="16972" spans="1:1" x14ac:dyDescent="0.25">
      <c r="A16972" s="42"/>
    </row>
    <row r="16973" spans="1:1" x14ac:dyDescent="0.25">
      <c r="A16973" s="42"/>
    </row>
    <row r="16974" spans="1:1" x14ac:dyDescent="0.25">
      <c r="A16974" s="42"/>
    </row>
    <row r="16975" spans="1:1" x14ac:dyDescent="0.25">
      <c r="A16975" s="42"/>
    </row>
    <row r="16976" spans="1:1" x14ac:dyDescent="0.25">
      <c r="A16976" s="42"/>
    </row>
    <row r="16977" spans="1:1" x14ac:dyDescent="0.25">
      <c r="A16977" s="42"/>
    </row>
    <row r="16978" spans="1:1" x14ac:dyDescent="0.25">
      <c r="A16978" s="42"/>
    </row>
    <row r="16979" spans="1:1" x14ac:dyDescent="0.25">
      <c r="A16979" s="42"/>
    </row>
    <row r="16980" spans="1:1" x14ac:dyDescent="0.25">
      <c r="A16980" s="42"/>
    </row>
    <row r="16981" spans="1:1" x14ac:dyDescent="0.25">
      <c r="A16981" s="42"/>
    </row>
    <row r="16982" spans="1:1" x14ac:dyDescent="0.25">
      <c r="A16982" s="42"/>
    </row>
    <row r="16983" spans="1:1" x14ac:dyDescent="0.25">
      <c r="A16983" s="42"/>
    </row>
    <row r="16984" spans="1:1" x14ac:dyDescent="0.25">
      <c r="A16984" s="42"/>
    </row>
    <row r="16985" spans="1:1" x14ac:dyDescent="0.25">
      <c r="A16985" s="42"/>
    </row>
    <row r="16986" spans="1:1" x14ac:dyDescent="0.25">
      <c r="A16986" s="42"/>
    </row>
    <row r="16987" spans="1:1" x14ac:dyDescent="0.25">
      <c r="A16987" s="42"/>
    </row>
    <row r="16988" spans="1:1" x14ac:dyDescent="0.25">
      <c r="A16988" s="42"/>
    </row>
    <row r="16989" spans="1:1" x14ac:dyDescent="0.25">
      <c r="A16989" s="42"/>
    </row>
    <row r="16990" spans="1:1" x14ac:dyDescent="0.25">
      <c r="A16990" s="42"/>
    </row>
    <row r="16991" spans="1:1" x14ac:dyDescent="0.25">
      <c r="A16991" s="42"/>
    </row>
    <row r="16992" spans="1:1" x14ac:dyDescent="0.25">
      <c r="A16992" s="42"/>
    </row>
    <row r="16993" spans="1:1" x14ac:dyDescent="0.25">
      <c r="A16993" s="42"/>
    </row>
    <row r="16994" spans="1:1" x14ac:dyDescent="0.25">
      <c r="A16994" s="42"/>
    </row>
    <row r="16995" spans="1:1" x14ac:dyDescent="0.25">
      <c r="A16995" s="42"/>
    </row>
    <row r="16996" spans="1:1" x14ac:dyDescent="0.25">
      <c r="A16996" s="42"/>
    </row>
    <row r="16997" spans="1:1" x14ac:dyDescent="0.25">
      <c r="A16997" s="42"/>
    </row>
    <row r="16998" spans="1:1" x14ac:dyDescent="0.25">
      <c r="A16998" s="42"/>
    </row>
    <row r="16999" spans="1:1" x14ac:dyDescent="0.25">
      <c r="A16999" s="42"/>
    </row>
    <row r="17000" spans="1:1" x14ac:dyDescent="0.25">
      <c r="A17000" s="42"/>
    </row>
    <row r="17001" spans="1:1" x14ac:dyDescent="0.25">
      <c r="A17001" s="42"/>
    </row>
    <row r="17002" spans="1:1" x14ac:dyDescent="0.25">
      <c r="A17002" s="42"/>
    </row>
    <row r="17003" spans="1:1" x14ac:dyDescent="0.25">
      <c r="A17003" s="42"/>
    </row>
    <row r="17004" spans="1:1" x14ac:dyDescent="0.25">
      <c r="A17004" s="42"/>
    </row>
    <row r="17005" spans="1:1" x14ac:dyDescent="0.25">
      <c r="A17005" s="42"/>
    </row>
    <row r="17006" spans="1:1" x14ac:dyDescent="0.25">
      <c r="A17006" s="42"/>
    </row>
    <row r="17007" spans="1:1" x14ac:dyDescent="0.25">
      <c r="A17007" s="42"/>
    </row>
    <row r="17008" spans="1:1" x14ac:dyDescent="0.25">
      <c r="A17008" s="42"/>
    </row>
    <row r="17009" spans="1:1" x14ac:dyDescent="0.25">
      <c r="A17009" s="42"/>
    </row>
    <row r="17010" spans="1:1" x14ac:dyDescent="0.25">
      <c r="A17010" s="42"/>
    </row>
    <row r="17011" spans="1:1" x14ac:dyDescent="0.25">
      <c r="A17011" s="42"/>
    </row>
    <row r="17012" spans="1:1" x14ac:dyDescent="0.25">
      <c r="A17012" s="42"/>
    </row>
    <row r="17013" spans="1:1" x14ac:dyDescent="0.25">
      <c r="A17013" s="42"/>
    </row>
    <row r="17014" spans="1:1" x14ac:dyDescent="0.25">
      <c r="A17014" s="42"/>
    </row>
    <row r="17015" spans="1:1" x14ac:dyDescent="0.25">
      <c r="A17015" s="42"/>
    </row>
    <row r="17016" spans="1:1" x14ac:dyDescent="0.25">
      <c r="A17016" s="42"/>
    </row>
    <row r="17017" spans="1:1" x14ac:dyDescent="0.25">
      <c r="A17017" s="42"/>
    </row>
    <row r="17018" spans="1:1" x14ac:dyDescent="0.25">
      <c r="A17018" s="42"/>
    </row>
    <row r="17019" spans="1:1" x14ac:dyDescent="0.25">
      <c r="A17019" s="42"/>
    </row>
    <row r="17020" spans="1:1" x14ac:dyDescent="0.25">
      <c r="A17020" s="42"/>
    </row>
    <row r="17021" spans="1:1" x14ac:dyDescent="0.25">
      <c r="A17021" s="42"/>
    </row>
    <row r="17022" spans="1:1" x14ac:dyDescent="0.25">
      <c r="A17022" s="42"/>
    </row>
    <row r="17023" spans="1:1" x14ac:dyDescent="0.25">
      <c r="A17023" s="42"/>
    </row>
    <row r="17024" spans="1:1" x14ac:dyDescent="0.25">
      <c r="A17024" s="42"/>
    </row>
    <row r="17025" spans="1:1" x14ac:dyDescent="0.25">
      <c r="A17025" s="42"/>
    </row>
    <row r="17026" spans="1:1" x14ac:dyDescent="0.25">
      <c r="A17026" s="42"/>
    </row>
    <row r="17027" spans="1:1" x14ac:dyDescent="0.25">
      <c r="A17027" s="42"/>
    </row>
    <row r="17028" spans="1:1" x14ac:dyDescent="0.25">
      <c r="A17028" s="42"/>
    </row>
    <row r="17029" spans="1:1" x14ac:dyDescent="0.25">
      <c r="A17029" s="42"/>
    </row>
    <row r="17030" spans="1:1" x14ac:dyDescent="0.25">
      <c r="A17030" s="42"/>
    </row>
    <row r="17031" spans="1:1" x14ac:dyDescent="0.25">
      <c r="A17031" s="42"/>
    </row>
    <row r="17032" spans="1:1" x14ac:dyDescent="0.25">
      <c r="A17032" s="42"/>
    </row>
    <row r="17033" spans="1:1" x14ac:dyDescent="0.25">
      <c r="A17033" s="42"/>
    </row>
    <row r="17034" spans="1:1" x14ac:dyDescent="0.25">
      <c r="A17034" s="42"/>
    </row>
    <row r="17035" spans="1:1" x14ac:dyDescent="0.25">
      <c r="A17035" s="42"/>
    </row>
    <row r="17036" spans="1:1" x14ac:dyDescent="0.25">
      <c r="A17036" s="42"/>
    </row>
    <row r="17037" spans="1:1" x14ac:dyDescent="0.25">
      <c r="A17037" s="42"/>
    </row>
    <row r="17038" spans="1:1" x14ac:dyDescent="0.25">
      <c r="A17038" s="42"/>
    </row>
    <row r="17039" spans="1:1" x14ac:dyDescent="0.25">
      <c r="A17039" s="42"/>
    </row>
    <row r="17040" spans="1:1" x14ac:dyDescent="0.25">
      <c r="A17040" s="42"/>
    </row>
    <row r="17041" spans="1:1" x14ac:dyDescent="0.25">
      <c r="A17041" s="42"/>
    </row>
    <row r="17042" spans="1:1" x14ac:dyDescent="0.25">
      <c r="A17042" s="42"/>
    </row>
    <row r="17043" spans="1:1" x14ac:dyDescent="0.25">
      <c r="A17043" s="42"/>
    </row>
    <row r="17044" spans="1:1" x14ac:dyDescent="0.25">
      <c r="A17044" s="42"/>
    </row>
    <row r="17045" spans="1:1" x14ac:dyDescent="0.25">
      <c r="A17045" s="42"/>
    </row>
    <row r="17046" spans="1:1" x14ac:dyDescent="0.25">
      <c r="A17046" s="42"/>
    </row>
    <row r="17047" spans="1:1" x14ac:dyDescent="0.25">
      <c r="A17047" s="42"/>
    </row>
    <row r="17048" spans="1:1" x14ac:dyDescent="0.25">
      <c r="A17048" s="42"/>
    </row>
    <row r="17049" spans="1:1" x14ac:dyDescent="0.25">
      <c r="A17049" s="42"/>
    </row>
    <row r="17050" spans="1:1" x14ac:dyDescent="0.25">
      <c r="A17050" s="42"/>
    </row>
    <row r="17051" spans="1:1" x14ac:dyDescent="0.25">
      <c r="A17051" s="42"/>
    </row>
    <row r="17052" spans="1:1" x14ac:dyDescent="0.25">
      <c r="A17052" s="42"/>
    </row>
    <row r="17053" spans="1:1" x14ac:dyDescent="0.25">
      <c r="A17053" s="42"/>
    </row>
    <row r="17054" spans="1:1" x14ac:dyDescent="0.25">
      <c r="A17054" s="42"/>
    </row>
    <row r="17055" spans="1:1" x14ac:dyDescent="0.25">
      <c r="A17055" s="42"/>
    </row>
    <row r="17056" spans="1:1" x14ac:dyDescent="0.25">
      <c r="A17056" s="42"/>
    </row>
    <row r="17057" spans="1:1" x14ac:dyDescent="0.25">
      <c r="A17057" s="42"/>
    </row>
    <row r="17058" spans="1:1" x14ac:dyDescent="0.25">
      <c r="A17058" s="42"/>
    </row>
    <row r="17059" spans="1:1" x14ac:dyDescent="0.25">
      <c r="A17059" s="42"/>
    </row>
    <row r="17060" spans="1:1" x14ac:dyDescent="0.25">
      <c r="A17060" s="42"/>
    </row>
    <row r="17061" spans="1:1" x14ac:dyDescent="0.25">
      <c r="A17061" s="42"/>
    </row>
    <row r="17062" spans="1:1" x14ac:dyDescent="0.25">
      <c r="A17062" s="42"/>
    </row>
    <row r="17063" spans="1:1" x14ac:dyDescent="0.25">
      <c r="A17063" s="42"/>
    </row>
    <row r="17064" spans="1:1" x14ac:dyDescent="0.25">
      <c r="A17064" s="42"/>
    </row>
    <row r="17065" spans="1:1" x14ac:dyDescent="0.25">
      <c r="A17065" s="42"/>
    </row>
    <row r="17066" spans="1:1" x14ac:dyDescent="0.25">
      <c r="A17066" s="42"/>
    </row>
    <row r="17067" spans="1:1" x14ac:dyDescent="0.25">
      <c r="A17067" s="42"/>
    </row>
    <row r="17068" spans="1:1" x14ac:dyDescent="0.25">
      <c r="A17068" s="42"/>
    </row>
    <row r="17069" spans="1:1" x14ac:dyDescent="0.25">
      <c r="A17069" s="42"/>
    </row>
    <row r="17070" spans="1:1" x14ac:dyDescent="0.25">
      <c r="A17070" s="42"/>
    </row>
    <row r="17071" spans="1:1" x14ac:dyDescent="0.25">
      <c r="A17071" s="42"/>
    </row>
    <row r="17072" spans="1:1" x14ac:dyDescent="0.25">
      <c r="A17072" s="42"/>
    </row>
    <row r="17073" spans="1:1" x14ac:dyDescent="0.25">
      <c r="A17073" s="42"/>
    </row>
    <row r="17074" spans="1:1" x14ac:dyDescent="0.25">
      <c r="A17074" s="42"/>
    </row>
    <row r="17075" spans="1:1" x14ac:dyDescent="0.25">
      <c r="A17075" s="42"/>
    </row>
    <row r="17076" spans="1:1" x14ac:dyDescent="0.25">
      <c r="A17076" s="42"/>
    </row>
    <row r="17077" spans="1:1" x14ac:dyDescent="0.25">
      <c r="A17077" s="42"/>
    </row>
    <row r="17078" spans="1:1" x14ac:dyDescent="0.25">
      <c r="A17078" s="42"/>
    </row>
    <row r="17079" spans="1:1" x14ac:dyDescent="0.25">
      <c r="A17079" s="42"/>
    </row>
    <row r="17080" spans="1:1" x14ac:dyDescent="0.25">
      <c r="A17080" s="42"/>
    </row>
    <row r="17081" spans="1:1" x14ac:dyDescent="0.25">
      <c r="A17081" s="42"/>
    </row>
    <row r="17082" spans="1:1" x14ac:dyDescent="0.25">
      <c r="A17082" s="42"/>
    </row>
    <row r="17083" spans="1:1" x14ac:dyDescent="0.25">
      <c r="A17083" s="42"/>
    </row>
    <row r="17084" spans="1:1" x14ac:dyDescent="0.25">
      <c r="A17084" s="42"/>
    </row>
    <row r="17085" spans="1:1" x14ac:dyDescent="0.25">
      <c r="A17085" s="42"/>
    </row>
    <row r="17086" spans="1:1" x14ac:dyDescent="0.25">
      <c r="A17086" s="42"/>
    </row>
    <row r="17087" spans="1:1" x14ac:dyDescent="0.25">
      <c r="A17087" s="42"/>
    </row>
    <row r="17088" spans="1:1" x14ac:dyDescent="0.25">
      <c r="A17088" s="42"/>
    </row>
    <row r="17089" spans="1:1" x14ac:dyDescent="0.25">
      <c r="A17089" s="42"/>
    </row>
    <row r="17090" spans="1:1" x14ac:dyDescent="0.25">
      <c r="A17090" s="42"/>
    </row>
    <row r="17091" spans="1:1" x14ac:dyDescent="0.25">
      <c r="A17091" s="42"/>
    </row>
    <row r="17092" spans="1:1" x14ac:dyDescent="0.25">
      <c r="A17092" s="42"/>
    </row>
    <row r="17093" spans="1:1" x14ac:dyDescent="0.25">
      <c r="A17093" s="42"/>
    </row>
    <row r="17094" spans="1:1" x14ac:dyDescent="0.25">
      <c r="A17094" s="42"/>
    </row>
    <row r="17095" spans="1:1" x14ac:dyDescent="0.25">
      <c r="A17095" s="42"/>
    </row>
    <row r="17096" spans="1:1" x14ac:dyDescent="0.25">
      <c r="A17096" s="42"/>
    </row>
    <row r="17097" spans="1:1" x14ac:dyDescent="0.25">
      <c r="A17097" s="42"/>
    </row>
    <row r="17098" spans="1:1" x14ac:dyDescent="0.25">
      <c r="A17098" s="42"/>
    </row>
    <row r="17099" spans="1:1" x14ac:dyDescent="0.25">
      <c r="A17099" s="42"/>
    </row>
    <row r="17100" spans="1:1" x14ac:dyDescent="0.25">
      <c r="A17100" s="42"/>
    </row>
    <row r="17101" spans="1:1" x14ac:dyDescent="0.25">
      <c r="A17101" s="42"/>
    </row>
    <row r="17102" spans="1:1" x14ac:dyDescent="0.25">
      <c r="A17102" s="42"/>
    </row>
    <row r="17103" spans="1:1" x14ac:dyDescent="0.25">
      <c r="A17103" s="42"/>
    </row>
    <row r="17104" spans="1:1" x14ac:dyDescent="0.25">
      <c r="A17104" s="42"/>
    </row>
    <row r="17105" spans="1:1" x14ac:dyDescent="0.25">
      <c r="A17105" s="42"/>
    </row>
    <row r="17106" spans="1:1" x14ac:dyDescent="0.25">
      <c r="A17106" s="42"/>
    </row>
    <row r="17107" spans="1:1" x14ac:dyDescent="0.25">
      <c r="A17107" s="42"/>
    </row>
    <row r="17108" spans="1:1" x14ac:dyDescent="0.25">
      <c r="A17108" s="42"/>
    </row>
    <row r="17109" spans="1:1" x14ac:dyDescent="0.25">
      <c r="A17109" s="42"/>
    </row>
    <row r="17110" spans="1:1" x14ac:dyDescent="0.25">
      <c r="A17110" s="42"/>
    </row>
    <row r="17111" spans="1:1" x14ac:dyDescent="0.25">
      <c r="A17111" s="42"/>
    </row>
    <row r="17112" spans="1:1" x14ac:dyDescent="0.25">
      <c r="A17112" s="42"/>
    </row>
    <row r="17113" spans="1:1" x14ac:dyDescent="0.25">
      <c r="A17113" s="42"/>
    </row>
    <row r="17114" spans="1:1" x14ac:dyDescent="0.25">
      <c r="A17114" s="42"/>
    </row>
    <row r="17115" spans="1:1" x14ac:dyDescent="0.25">
      <c r="A17115" s="42"/>
    </row>
    <row r="17116" spans="1:1" x14ac:dyDescent="0.25">
      <c r="A17116" s="42"/>
    </row>
    <row r="17117" spans="1:1" x14ac:dyDescent="0.25">
      <c r="A17117" s="42"/>
    </row>
    <row r="17118" spans="1:1" x14ac:dyDescent="0.25">
      <c r="A17118" s="42"/>
    </row>
    <row r="17119" spans="1:1" x14ac:dyDescent="0.25">
      <c r="A17119" s="42"/>
    </row>
    <row r="17120" spans="1:1" x14ac:dyDescent="0.25">
      <c r="A17120" s="42"/>
    </row>
    <row r="17121" spans="1:1" x14ac:dyDescent="0.25">
      <c r="A17121" s="42"/>
    </row>
    <row r="17122" spans="1:1" x14ac:dyDescent="0.25">
      <c r="A17122" s="42"/>
    </row>
    <row r="17123" spans="1:1" x14ac:dyDescent="0.25">
      <c r="A17123" s="42"/>
    </row>
    <row r="17124" spans="1:1" x14ac:dyDescent="0.25">
      <c r="A17124" s="42"/>
    </row>
    <row r="17125" spans="1:1" x14ac:dyDescent="0.25">
      <c r="A17125" s="42"/>
    </row>
    <row r="17126" spans="1:1" x14ac:dyDescent="0.25">
      <c r="A17126" s="42"/>
    </row>
    <row r="17127" spans="1:1" x14ac:dyDescent="0.25">
      <c r="A17127" s="42"/>
    </row>
    <row r="17128" spans="1:1" x14ac:dyDescent="0.25">
      <c r="A17128" s="42"/>
    </row>
    <row r="17129" spans="1:1" x14ac:dyDescent="0.25">
      <c r="A17129" s="42"/>
    </row>
    <row r="17130" spans="1:1" x14ac:dyDescent="0.25">
      <c r="A17130" s="42"/>
    </row>
    <row r="17131" spans="1:1" x14ac:dyDescent="0.25">
      <c r="A17131" s="42"/>
    </row>
    <row r="17132" spans="1:1" x14ac:dyDescent="0.25">
      <c r="A17132" s="42"/>
    </row>
    <row r="17133" spans="1:1" x14ac:dyDescent="0.25">
      <c r="A17133" s="42"/>
    </row>
    <row r="17134" spans="1:1" x14ac:dyDescent="0.25">
      <c r="A17134" s="42"/>
    </row>
    <row r="17135" spans="1:1" x14ac:dyDescent="0.25">
      <c r="A17135" s="42"/>
    </row>
    <row r="17136" spans="1:1" x14ac:dyDescent="0.25">
      <c r="A17136" s="42"/>
    </row>
    <row r="17137" spans="1:1" x14ac:dyDescent="0.25">
      <c r="A17137" s="42"/>
    </row>
    <row r="17138" spans="1:1" x14ac:dyDescent="0.25">
      <c r="A17138" s="42"/>
    </row>
    <row r="17139" spans="1:1" x14ac:dyDescent="0.25">
      <c r="A17139" s="42"/>
    </row>
    <row r="17140" spans="1:1" x14ac:dyDescent="0.25">
      <c r="A17140" s="42"/>
    </row>
    <row r="17141" spans="1:1" x14ac:dyDescent="0.25">
      <c r="A17141" s="42"/>
    </row>
    <row r="17142" spans="1:1" x14ac:dyDescent="0.25">
      <c r="A17142" s="42"/>
    </row>
    <row r="17143" spans="1:1" x14ac:dyDescent="0.25">
      <c r="A17143" s="42"/>
    </row>
    <row r="17144" spans="1:1" x14ac:dyDescent="0.25">
      <c r="A17144" s="42"/>
    </row>
    <row r="17145" spans="1:1" x14ac:dyDescent="0.25">
      <c r="A17145" s="42"/>
    </row>
    <row r="17146" spans="1:1" x14ac:dyDescent="0.25">
      <c r="A17146" s="42"/>
    </row>
    <row r="17147" spans="1:1" x14ac:dyDescent="0.25">
      <c r="A17147" s="42"/>
    </row>
    <row r="17148" spans="1:1" x14ac:dyDescent="0.25">
      <c r="A17148" s="42"/>
    </row>
    <row r="17149" spans="1:1" x14ac:dyDescent="0.25">
      <c r="A17149" s="42"/>
    </row>
    <row r="17150" spans="1:1" x14ac:dyDescent="0.25">
      <c r="A17150" s="42"/>
    </row>
    <row r="17151" spans="1:1" x14ac:dyDescent="0.25">
      <c r="A17151" s="42"/>
    </row>
    <row r="17152" spans="1:1" x14ac:dyDescent="0.25">
      <c r="A17152" s="42"/>
    </row>
    <row r="17153" spans="1:1" x14ac:dyDescent="0.25">
      <c r="A17153" s="42"/>
    </row>
    <row r="17154" spans="1:1" x14ac:dyDescent="0.25">
      <c r="A17154" s="42"/>
    </row>
    <row r="17155" spans="1:1" x14ac:dyDescent="0.25">
      <c r="A17155" s="42"/>
    </row>
    <row r="17156" spans="1:1" x14ac:dyDescent="0.25">
      <c r="A17156" s="42"/>
    </row>
    <row r="17157" spans="1:1" x14ac:dyDescent="0.25">
      <c r="A17157" s="42"/>
    </row>
    <row r="17158" spans="1:1" x14ac:dyDescent="0.25">
      <c r="A17158" s="42"/>
    </row>
    <row r="17159" spans="1:1" x14ac:dyDescent="0.25">
      <c r="A17159" s="42"/>
    </row>
    <row r="17160" spans="1:1" x14ac:dyDescent="0.25">
      <c r="A17160" s="42"/>
    </row>
    <row r="17161" spans="1:1" x14ac:dyDescent="0.25">
      <c r="A17161" s="42"/>
    </row>
    <row r="17162" spans="1:1" x14ac:dyDescent="0.25">
      <c r="A17162" s="42"/>
    </row>
    <row r="17163" spans="1:1" x14ac:dyDescent="0.25">
      <c r="A17163" s="42"/>
    </row>
    <row r="17164" spans="1:1" x14ac:dyDescent="0.25">
      <c r="A17164" s="42"/>
    </row>
    <row r="17165" spans="1:1" x14ac:dyDescent="0.25">
      <c r="A17165" s="42"/>
    </row>
    <row r="17166" spans="1:1" x14ac:dyDescent="0.25">
      <c r="A17166" s="42"/>
    </row>
    <row r="17167" spans="1:1" x14ac:dyDescent="0.25">
      <c r="A17167" s="42"/>
    </row>
    <row r="17168" spans="1:1" x14ac:dyDescent="0.25">
      <c r="A17168" s="42"/>
    </row>
    <row r="17169" spans="1:1" x14ac:dyDescent="0.25">
      <c r="A17169" s="42"/>
    </row>
    <row r="17170" spans="1:1" x14ac:dyDescent="0.25">
      <c r="A17170" s="42"/>
    </row>
    <row r="17171" spans="1:1" x14ac:dyDescent="0.25">
      <c r="A17171" s="42"/>
    </row>
    <row r="17172" spans="1:1" x14ac:dyDescent="0.25">
      <c r="A17172" s="42"/>
    </row>
    <row r="17173" spans="1:1" x14ac:dyDescent="0.25">
      <c r="A17173" s="42"/>
    </row>
    <row r="17174" spans="1:1" x14ac:dyDescent="0.25">
      <c r="A17174" s="42"/>
    </row>
    <row r="17175" spans="1:1" x14ac:dyDescent="0.25">
      <c r="A17175" s="42"/>
    </row>
    <row r="17176" spans="1:1" x14ac:dyDescent="0.25">
      <c r="A17176" s="42"/>
    </row>
    <row r="17177" spans="1:1" x14ac:dyDescent="0.25">
      <c r="A17177" s="42"/>
    </row>
    <row r="17178" spans="1:1" x14ac:dyDescent="0.25">
      <c r="A17178" s="42"/>
    </row>
    <row r="17179" spans="1:1" x14ac:dyDescent="0.25">
      <c r="A17179" s="42"/>
    </row>
    <row r="17180" spans="1:1" x14ac:dyDescent="0.25">
      <c r="A17180" s="42"/>
    </row>
    <row r="17181" spans="1:1" x14ac:dyDescent="0.25">
      <c r="A17181" s="42"/>
    </row>
    <row r="17182" spans="1:1" x14ac:dyDescent="0.25">
      <c r="A17182" s="42"/>
    </row>
    <row r="17183" spans="1:1" x14ac:dyDescent="0.25">
      <c r="A17183" s="42"/>
    </row>
    <row r="17184" spans="1:1" x14ac:dyDescent="0.25">
      <c r="A17184" s="42"/>
    </row>
    <row r="17185" spans="1:1" x14ac:dyDescent="0.25">
      <c r="A17185" s="42"/>
    </row>
    <row r="17186" spans="1:1" x14ac:dyDescent="0.25">
      <c r="A17186" s="42"/>
    </row>
    <row r="17187" spans="1:1" x14ac:dyDescent="0.25">
      <c r="A17187" s="42"/>
    </row>
    <row r="17188" spans="1:1" x14ac:dyDescent="0.25">
      <c r="A17188" s="42"/>
    </row>
    <row r="17189" spans="1:1" x14ac:dyDescent="0.25">
      <c r="A17189" s="42"/>
    </row>
    <row r="17190" spans="1:1" x14ac:dyDescent="0.25">
      <c r="A17190" s="42"/>
    </row>
    <row r="17191" spans="1:1" x14ac:dyDescent="0.25">
      <c r="A17191" s="42"/>
    </row>
    <row r="17192" spans="1:1" x14ac:dyDescent="0.25">
      <c r="A17192" s="42"/>
    </row>
    <row r="17193" spans="1:1" x14ac:dyDescent="0.25">
      <c r="A17193" s="42"/>
    </row>
    <row r="17194" spans="1:1" x14ac:dyDescent="0.25">
      <c r="A17194" s="42"/>
    </row>
    <row r="17195" spans="1:1" x14ac:dyDescent="0.25">
      <c r="A17195" s="42"/>
    </row>
    <row r="17196" spans="1:1" x14ac:dyDescent="0.25">
      <c r="A17196" s="42"/>
    </row>
    <row r="17197" spans="1:1" x14ac:dyDescent="0.25">
      <c r="A17197" s="42"/>
    </row>
    <row r="17198" spans="1:1" x14ac:dyDescent="0.25">
      <c r="A17198" s="42"/>
    </row>
    <row r="17199" spans="1:1" x14ac:dyDescent="0.25">
      <c r="A17199" s="42"/>
    </row>
    <row r="17200" spans="1:1" x14ac:dyDescent="0.25">
      <c r="A17200" s="42"/>
    </row>
    <row r="17201" spans="1:1" x14ac:dyDescent="0.25">
      <c r="A17201" s="42"/>
    </row>
    <row r="17202" spans="1:1" x14ac:dyDescent="0.25">
      <c r="A17202" s="42"/>
    </row>
    <row r="17203" spans="1:1" x14ac:dyDescent="0.25">
      <c r="A17203" s="42"/>
    </row>
    <row r="17204" spans="1:1" x14ac:dyDescent="0.25">
      <c r="A17204" s="42"/>
    </row>
    <row r="17205" spans="1:1" x14ac:dyDescent="0.25">
      <c r="A17205" s="42"/>
    </row>
    <row r="17206" spans="1:1" x14ac:dyDescent="0.25">
      <c r="A17206" s="42"/>
    </row>
    <row r="17207" spans="1:1" x14ac:dyDescent="0.25">
      <c r="A17207" s="42"/>
    </row>
    <row r="17208" spans="1:1" x14ac:dyDescent="0.25">
      <c r="A17208" s="42"/>
    </row>
    <row r="17209" spans="1:1" x14ac:dyDescent="0.25">
      <c r="A17209" s="42"/>
    </row>
    <row r="17210" spans="1:1" x14ac:dyDescent="0.25">
      <c r="A17210" s="42"/>
    </row>
    <row r="17211" spans="1:1" x14ac:dyDescent="0.25">
      <c r="A17211" s="42"/>
    </row>
    <row r="17212" spans="1:1" x14ac:dyDescent="0.25">
      <c r="A17212" s="42"/>
    </row>
    <row r="17213" spans="1:1" x14ac:dyDescent="0.25">
      <c r="A17213" s="42"/>
    </row>
    <row r="17214" spans="1:1" x14ac:dyDescent="0.25">
      <c r="A17214" s="42"/>
    </row>
    <row r="17215" spans="1:1" x14ac:dyDescent="0.25">
      <c r="A17215" s="42"/>
    </row>
    <row r="17216" spans="1:1" x14ac:dyDescent="0.25">
      <c r="A17216" s="42"/>
    </row>
    <row r="17217" spans="1:1" x14ac:dyDescent="0.25">
      <c r="A17217" s="42"/>
    </row>
    <row r="17218" spans="1:1" x14ac:dyDescent="0.25">
      <c r="A17218" s="42"/>
    </row>
    <row r="17219" spans="1:1" x14ac:dyDescent="0.25">
      <c r="A17219" s="42"/>
    </row>
    <row r="17220" spans="1:1" x14ac:dyDescent="0.25">
      <c r="A17220" s="42"/>
    </row>
    <row r="17221" spans="1:1" x14ac:dyDescent="0.25">
      <c r="A17221" s="42"/>
    </row>
    <row r="17222" spans="1:1" x14ac:dyDescent="0.25">
      <c r="A17222" s="42"/>
    </row>
    <row r="17223" spans="1:1" x14ac:dyDescent="0.25">
      <c r="A17223" s="42"/>
    </row>
    <row r="17224" spans="1:1" x14ac:dyDescent="0.25">
      <c r="A17224" s="42"/>
    </row>
    <row r="17225" spans="1:1" x14ac:dyDescent="0.25">
      <c r="A17225" s="42"/>
    </row>
    <row r="17226" spans="1:1" x14ac:dyDescent="0.25">
      <c r="A17226" s="42"/>
    </row>
    <row r="17227" spans="1:1" x14ac:dyDescent="0.25">
      <c r="A17227" s="42"/>
    </row>
    <row r="17228" spans="1:1" x14ac:dyDescent="0.25">
      <c r="A17228" s="42"/>
    </row>
    <row r="17229" spans="1:1" x14ac:dyDescent="0.25">
      <c r="A17229" s="42"/>
    </row>
    <row r="17230" spans="1:1" x14ac:dyDescent="0.25">
      <c r="A17230" s="42"/>
    </row>
    <row r="17231" spans="1:1" x14ac:dyDescent="0.25">
      <c r="A17231" s="42"/>
    </row>
    <row r="17232" spans="1:1" x14ac:dyDescent="0.25">
      <c r="A17232" s="42"/>
    </row>
    <row r="17233" spans="1:1" x14ac:dyDescent="0.25">
      <c r="A17233" s="42"/>
    </row>
    <row r="17234" spans="1:1" x14ac:dyDescent="0.25">
      <c r="A17234" s="42"/>
    </row>
    <row r="17235" spans="1:1" x14ac:dyDescent="0.25">
      <c r="A17235" s="42"/>
    </row>
    <row r="17236" spans="1:1" x14ac:dyDescent="0.25">
      <c r="A17236" s="42"/>
    </row>
    <row r="17237" spans="1:1" x14ac:dyDescent="0.25">
      <c r="A17237" s="42"/>
    </row>
    <row r="17238" spans="1:1" x14ac:dyDescent="0.25">
      <c r="A17238" s="42"/>
    </row>
    <row r="17239" spans="1:1" x14ac:dyDescent="0.25">
      <c r="A17239" s="42"/>
    </row>
    <row r="17240" spans="1:1" x14ac:dyDescent="0.25">
      <c r="A17240" s="42"/>
    </row>
    <row r="17241" spans="1:1" x14ac:dyDescent="0.25">
      <c r="A17241" s="42"/>
    </row>
    <row r="17242" spans="1:1" x14ac:dyDescent="0.25">
      <c r="A17242" s="42"/>
    </row>
    <row r="17243" spans="1:1" x14ac:dyDescent="0.25">
      <c r="A17243" s="42"/>
    </row>
    <row r="17244" spans="1:1" x14ac:dyDescent="0.25">
      <c r="A17244" s="42"/>
    </row>
    <row r="17245" spans="1:1" x14ac:dyDescent="0.25">
      <c r="A17245" s="42"/>
    </row>
    <row r="17246" spans="1:1" x14ac:dyDescent="0.25">
      <c r="A17246" s="42"/>
    </row>
    <row r="17247" spans="1:1" x14ac:dyDescent="0.25">
      <c r="A17247" s="42"/>
    </row>
    <row r="17248" spans="1:1" x14ac:dyDescent="0.25">
      <c r="A17248" s="42"/>
    </row>
    <row r="17249" spans="1:1" x14ac:dyDescent="0.25">
      <c r="A17249" s="42"/>
    </row>
    <row r="17250" spans="1:1" x14ac:dyDescent="0.25">
      <c r="A17250" s="42"/>
    </row>
    <row r="17251" spans="1:1" x14ac:dyDescent="0.25">
      <c r="A17251" s="42"/>
    </row>
    <row r="17252" spans="1:1" x14ac:dyDescent="0.25">
      <c r="A17252" s="42"/>
    </row>
    <row r="17253" spans="1:1" x14ac:dyDescent="0.25">
      <c r="A17253" s="42"/>
    </row>
    <row r="17254" spans="1:1" x14ac:dyDescent="0.25">
      <c r="A17254" s="42"/>
    </row>
    <row r="17255" spans="1:1" x14ac:dyDescent="0.25">
      <c r="A17255" s="42"/>
    </row>
    <row r="17256" spans="1:1" x14ac:dyDescent="0.25">
      <c r="A17256" s="42"/>
    </row>
    <row r="17257" spans="1:1" x14ac:dyDescent="0.25">
      <c r="A17257" s="42"/>
    </row>
    <row r="17258" spans="1:1" x14ac:dyDescent="0.25">
      <c r="A17258" s="42"/>
    </row>
    <row r="17259" spans="1:1" x14ac:dyDescent="0.25">
      <c r="A17259" s="42"/>
    </row>
    <row r="17260" spans="1:1" x14ac:dyDescent="0.25">
      <c r="A17260" s="42"/>
    </row>
    <row r="17261" spans="1:1" x14ac:dyDescent="0.25">
      <c r="A17261" s="42"/>
    </row>
    <row r="17262" spans="1:1" x14ac:dyDescent="0.25">
      <c r="A17262" s="42"/>
    </row>
    <row r="17263" spans="1:1" x14ac:dyDescent="0.25">
      <c r="A17263" s="42"/>
    </row>
    <row r="17264" spans="1:1" x14ac:dyDescent="0.25">
      <c r="A17264" s="42"/>
    </row>
    <row r="17265" spans="1:1" x14ac:dyDescent="0.25">
      <c r="A17265" s="42"/>
    </row>
    <row r="17266" spans="1:1" x14ac:dyDescent="0.25">
      <c r="A17266" s="42"/>
    </row>
    <row r="17267" spans="1:1" x14ac:dyDescent="0.25">
      <c r="A17267" s="42"/>
    </row>
    <row r="17268" spans="1:1" x14ac:dyDescent="0.25">
      <c r="A17268" s="42"/>
    </row>
    <row r="17269" spans="1:1" x14ac:dyDescent="0.25">
      <c r="A17269" s="42"/>
    </row>
    <row r="17270" spans="1:1" x14ac:dyDescent="0.25">
      <c r="A17270" s="42"/>
    </row>
    <row r="17271" spans="1:1" x14ac:dyDescent="0.25">
      <c r="A17271" s="42"/>
    </row>
    <row r="17272" spans="1:1" x14ac:dyDescent="0.25">
      <c r="A17272" s="42"/>
    </row>
    <row r="17273" spans="1:1" x14ac:dyDescent="0.25">
      <c r="A17273" s="42"/>
    </row>
    <row r="17274" spans="1:1" x14ac:dyDescent="0.25">
      <c r="A17274" s="42"/>
    </row>
    <row r="17275" spans="1:1" x14ac:dyDescent="0.25">
      <c r="A17275" s="42"/>
    </row>
    <row r="17276" spans="1:1" x14ac:dyDescent="0.25">
      <c r="A17276" s="42"/>
    </row>
    <row r="17277" spans="1:1" x14ac:dyDescent="0.25">
      <c r="A17277" s="42"/>
    </row>
    <row r="17278" spans="1:1" x14ac:dyDescent="0.25">
      <c r="A17278" s="42"/>
    </row>
    <row r="17279" spans="1:1" x14ac:dyDescent="0.25">
      <c r="A17279" s="42"/>
    </row>
    <row r="17280" spans="1:1" x14ac:dyDescent="0.25">
      <c r="A17280" s="42"/>
    </row>
    <row r="17281" spans="1:1" x14ac:dyDescent="0.25">
      <c r="A17281" s="42"/>
    </row>
    <row r="17282" spans="1:1" x14ac:dyDescent="0.25">
      <c r="A17282" s="42"/>
    </row>
    <row r="17283" spans="1:1" x14ac:dyDescent="0.25">
      <c r="A17283" s="42"/>
    </row>
    <row r="17284" spans="1:1" x14ac:dyDescent="0.25">
      <c r="A17284" s="42"/>
    </row>
    <row r="17285" spans="1:1" x14ac:dyDescent="0.25">
      <c r="A17285" s="42"/>
    </row>
    <row r="17286" spans="1:1" x14ac:dyDescent="0.25">
      <c r="A17286" s="42"/>
    </row>
    <row r="17287" spans="1:1" x14ac:dyDescent="0.25">
      <c r="A17287" s="42"/>
    </row>
    <row r="17288" spans="1:1" x14ac:dyDescent="0.25">
      <c r="A17288" s="42"/>
    </row>
    <row r="17289" spans="1:1" x14ac:dyDescent="0.25">
      <c r="A17289" s="42"/>
    </row>
    <row r="17290" spans="1:1" x14ac:dyDescent="0.25">
      <c r="A17290" s="42"/>
    </row>
    <row r="17291" spans="1:1" x14ac:dyDescent="0.25">
      <c r="A17291" s="42"/>
    </row>
    <row r="17292" spans="1:1" x14ac:dyDescent="0.25">
      <c r="A17292" s="42"/>
    </row>
    <row r="17293" spans="1:1" x14ac:dyDescent="0.25">
      <c r="A17293" s="42"/>
    </row>
    <row r="17294" spans="1:1" x14ac:dyDescent="0.25">
      <c r="A17294" s="42"/>
    </row>
    <row r="17295" spans="1:1" x14ac:dyDescent="0.25">
      <c r="A17295" s="42"/>
    </row>
    <row r="17296" spans="1:1" x14ac:dyDescent="0.25">
      <c r="A17296" s="42"/>
    </row>
    <row r="17297" spans="1:1" x14ac:dyDescent="0.25">
      <c r="A17297" s="42"/>
    </row>
    <row r="17298" spans="1:1" x14ac:dyDescent="0.25">
      <c r="A17298" s="42"/>
    </row>
    <row r="17299" spans="1:1" x14ac:dyDescent="0.25">
      <c r="A17299" s="42"/>
    </row>
    <row r="17300" spans="1:1" x14ac:dyDescent="0.25">
      <c r="A17300" s="42"/>
    </row>
    <row r="17301" spans="1:1" x14ac:dyDescent="0.25">
      <c r="A17301" s="42"/>
    </row>
    <row r="17302" spans="1:1" x14ac:dyDescent="0.25">
      <c r="A17302" s="42"/>
    </row>
    <row r="17303" spans="1:1" x14ac:dyDescent="0.25">
      <c r="A17303" s="42"/>
    </row>
    <row r="17304" spans="1:1" x14ac:dyDescent="0.25">
      <c r="A17304" s="42"/>
    </row>
    <row r="17305" spans="1:1" x14ac:dyDescent="0.25">
      <c r="A17305" s="42"/>
    </row>
    <row r="17306" spans="1:1" x14ac:dyDescent="0.25">
      <c r="A17306" s="42"/>
    </row>
    <row r="17307" spans="1:1" x14ac:dyDescent="0.25">
      <c r="A17307" s="42"/>
    </row>
    <row r="17308" spans="1:1" x14ac:dyDescent="0.25">
      <c r="A17308" s="42"/>
    </row>
    <row r="17309" spans="1:1" x14ac:dyDescent="0.25">
      <c r="A17309" s="42"/>
    </row>
    <row r="17310" spans="1:1" x14ac:dyDescent="0.25">
      <c r="A17310" s="42"/>
    </row>
    <row r="17311" spans="1:1" x14ac:dyDescent="0.25">
      <c r="A17311" s="42"/>
    </row>
    <row r="17312" spans="1:1" x14ac:dyDescent="0.25">
      <c r="A17312" s="42"/>
    </row>
    <row r="17313" spans="1:1" x14ac:dyDescent="0.25">
      <c r="A17313" s="42"/>
    </row>
    <row r="17314" spans="1:1" x14ac:dyDescent="0.25">
      <c r="A17314" s="42"/>
    </row>
    <row r="17315" spans="1:1" x14ac:dyDescent="0.25">
      <c r="A17315" s="42"/>
    </row>
    <row r="17316" spans="1:1" x14ac:dyDescent="0.25">
      <c r="A17316" s="42"/>
    </row>
    <row r="17317" spans="1:1" x14ac:dyDescent="0.25">
      <c r="A17317" s="42"/>
    </row>
    <row r="17318" spans="1:1" x14ac:dyDescent="0.25">
      <c r="A17318" s="42"/>
    </row>
    <row r="17319" spans="1:1" x14ac:dyDescent="0.25">
      <c r="A17319" s="42"/>
    </row>
    <row r="17320" spans="1:1" x14ac:dyDescent="0.25">
      <c r="A17320" s="42"/>
    </row>
    <row r="17321" spans="1:1" x14ac:dyDescent="0.25">
      <c r="A17321" s="42"/>
    </row>
    <row r="17322" spans="1:1" x14ac:dyDescent="0.25">
      <c r="A17322" s="42"/>
    </row>
    <row r="17323" spans="1:1" x14ac:dyDescent="0.25">
      <c r="A17323" s="42"/>
    </row>
    <row r="17324" spans="1:1" x14ac:dyDescent="0.25">
      <c r="A17324" s="42"/>
    </row>
    <row r="17325" spans="1:1" x14ac:dyDescent="0.25">
      <c r="A17325" s="42"/>
    </row>
    <row r="17326" spans="1:1" x14ac:dyDescent="0.25">
      <c r="A17326" s="42"/>
    </row>
    <row r="17327" spans="1:1" x14ac:dyDescent="0.25">
      <c r="A17327" s="42"/>
    </row>
    <row r="17328" spans="1:1" x14ac:dyDescent="0.25">
      <c r="A17328" s="42"/>
    </row>
    <row r="17329" spans="1:1" x14ac:dyDescent="0.25">
      <c r="A17329" s="42"/>
    </row>
    <row r="17330" spans="1:1" x14ac:dyDescent="0.25">
      <c r="A17330" s="42"/>
    </row>
    <row r="17331" spans="1:1" x14ac:dyDescent="0.25">
      <c r="A17331" s="42"/>
    </row>
    <row r="17332" spans="1:1" x14ac:dyDescent="0.25">
      <c r="A17332" s="42"/>
    </row>
    <row r="17333" spans="1:1" x14ac:dyDescent="0.25">
      <c r="A17333" s="42"/>
    </row>
    <row r="17334" spans="1:1" x14ac:dyDescent="0.25">
      <c r="A17334" s="42"/>
    </row>
    <row r="17335" spans="1:1" x14ac:dyDescent="0.25">
      <c r="A17335" s="42"/>
    </row>
    <row r="17336" spans="1:1" x14ac:dyDescent="0.25">
      <c r="A17336" s="42"/>
    </row>
    <row r="17337" spans="1:1" x14ac:dyDescent="0.25">
      <c r="A17337" s="42"/>
    </row>
    <row r="17338" spans="1:1" x14ac:dyDescent="0.25">
      <c r="A17338" s="42"/>
    </row>
    <row r="17339" spans="1:1" x14ac:dyDescent="0.25">
      <c r="A17339" s="42"/>
    </row>
    <row r="17340" spans="1:1" x14ac:dyDescent="0.25">
      <c r="A17340" s="42"/>
    </row>
    <row r="17341" spans="1:1" x14ac:dyDescent="0.25">
      <c r="A17341" s="42"/>
    </row>
    <row r="17342" spans="1:1" x14ac:dyDescent="0.25">
      <c r="A17342" s="42"/>
    </row>
    <row r="17343" spans="1:1" x14ac:dyDescent="0.25">
      <c r="A17343" s="42"/>
    </row>
    <row r="17344" spans="1:1" x14ac:dyDescent="0.25">
      <c r="A17344" s="42"/>
    </row>
    <row r="17345" spans="1:1" x14ac:dyDescent="0.25">
      <c r="A17345" s="42"/>
    </row>
    <row r="17346" spans="1:1" x14ac:dyDescent="0.25">
      <c r="A17346" s="42"/>
    </row>
    <row r="17347" spans="1:1" x14ac:dyDescent="0.25">
      <c r="A17347" s="42"/>
    </row>
    <row r="17348" spans="1:1" x14ac:dyDescent="0.25">
      <c r="A17348" s="42"/>
    </row>
    <row r="17349" spans="1:1" x14ac:dyDescent="0.25">
      <c r="A17349" s="42"/>
    </row>
    <row r="17350" spans="1:1" x14ac:dyDescent="0.25">
      <c r="A17350" s="42"/>
    </row>
    <row r="17351" spans="1:1" x14ac:dyDescent="0.25">
      <c r="A17351" s="42"/>
    </row>
    <row r="17352" spans="1:1" x14ac:dyDescent="0.25">
      <c r="A17352" s="42"/>
    </row>
    <row r="17353" spans="1:1" x14ac:dyDescent="0.25">
      <c r="A17353" s="42"/>
    </row>
    <row r="17354" spans="1:1" x14ac:dyDescent="0.25">
      <c r="A17354" s="42"/>
    </row>
    <row r="17355" spans="1:1" x14ac:dyDescent="0.25">
      <c r="A17355" s="42"/>
    </row>
    <row r="17356" spans="1:1" x14ac:dyDescent="0.25">
      <c r="A17356" s="42"/>
    </row>
    <row r="17357" spans="1:1" x14ac:dyDescent="0.25">
      <c r="A17357" s="42"/>
    </row>
    <row r="17358" spans="1:1" x14ac:dyDescent="0.25">
      <c r="A17358" s="42"/>
    </row>
    <row r="17359" spans="1:1" x14ac:dyDescent="0.25">
      <c r="A17359" s="42"/>
    </row>
    <row r="17360" spans="1:1" x14ac:dyDescent="0.25">
      <c r="A17360" s="42"/>
    </row>
    <row r="17361" spans="1:1" x14ac:dyDescent="0.25">
      <c r="A17361" s="42"/>
    </row>
    <row r="17362" spans="1:1" x14ac:dyDescent="0.25">
      <c r="A17362" s="42"/>
    </row>
    <row r="17363" spans="1:1" x14ac:dyDescent="0.25">
      <c r="A17363" s="42"/>
    </row>
    <row r="17364" spans="1:1" x14ac:dyDescent="0.25">
      <c r="A17364" s="42"/>
    </row>
    <row r="17365" spans="1:1" x14ac:dyDescent="0.25">
      <c r="A17365" s="42"/>
    </row>
    <row r="17366" spans="1:1" x14ac:dyDescent="0.25">
      <c r="A17366" s="42"/>
    </row>
    <row r="17367" spans="1:1" x14ac:dyDescent="0.25">
      <c r="A17367" s="42"/>
    </row>
    <row r="17368" spans="1:1" x14ac:dyDescent="0.25">
      <c r="A17368" s="42"/>
    </row>
    <row r="17369" spans="1:1" x14ac:dyDescent="0.25">
      <c r="A17369" s="42"/>
    </row>
    <row r="17370" spans="1:1" x14ac:dyDescent="0.25">
      <c r="A17370" s="42"/>
    </row>
    <row r="17371" spans="1:1" x14ac:dyDescent="0.25">
      <c r="A17371" s="42"/>
    </row>
    <row r="17372" spans="1:1" x14ac:dyDescent="0.25">
      <c r="A17372" s="42"/>
    </row>
    <row r="17373" spans="1:1" x14ac:dyDescent="0.25">
      <c r="A17373" s="42"/>
    </row>
    <row r="17374" spans="1:1" x14ac:dyDescent="0.25">
      <c r="A17374" s="42"/>
    </row>
    <row r="17375" spans="1:1" x14ac:dyDescent="0.25">
      <c r="A17375" s="42"/>
    </row>
    <row r="17376" spans="1:1" x14ac:dyDescent="0.25">
      <c r="A17376" s="42"/>
    </row>
    <row r="17377" spans="1:1" x14ac:dyDescent="0.25">
      <c r="A17377" s="42"/>
    </row>
    <row r="17378" spans="1:1" x14ac:dyDescent="0.25">
      <c r="A17378" s="42"/>
    </row>
    <row r="17379" spans="1:1" x14ac:dyDescent="0.25">
      <c r="A17379" s="42"/>
    </row>
    <row r="17380" spans="1:1" x14ac:dyDescent="0.25">
      <c r="A17380" s="42"/>
    </row>
    <row r="17381" spans="1:1" x14ac:dyDescent="0.25">
      <c r="A17381" s="42"/>
    </row>
    <row r="17382" spans="1:1" x14ac:dyDescent="0.25">
      <c r="A17382" s="42"/>
    </row>
    <row r="17383" spans="1:1" x14ac:dyDescent="0.25">
      <c r="A17383" s="42"/>
    </row>
    <row r="17384" spans="1:1" x14ac:dyDescent="0.25">
      <c r="A17384" s="42"/>
    </row>
    <row r="17385" spans="1:1" x14ac:dyDescent="0.25">
      <c r="A17385" s="42"/>
    </row>
    <row r="17386" spans="1:1" x14ac:dyDescent="0.25">
      <c r="A17386" s="42"/>
    </row>
    <row r="17387" spans="1:1" x14ac:dyDescent="0.25">
      <c r="A17387" s="42"/>
    </row>
    <row r="17388" spans="1:1" x14ac:dyDescent="0.25">
      <c r="A17388" s="42"/>
    </row>
    <row r="17389" spans="1:1" x14ac:dyDescent="0.25">
      <c r="A17389" s="42"/>
    </row>
    <row r="17390" spans="1:1" x14ac:dyDescent="0.25">
      <c r="A17390" s="42"/>
    </row>
    <row r="17391" spans="1:1" x14ac:dyDescent="0.25">
      <c r="A17391" s="42"/>
    </row>
    <row r="17392" spans="1:1" x14ac:dyDescent="0.25">
      <c r="A17392" s="42"/>
    </row>
    <row r="17393" spans="1:1" x14ac:dyDescent="0.25">
      <c r="A17393" s="42"/>
    </row>
    <row r="17394" spans="1:1" x14ac:dyDescent="0.25">
      <c r="A17394" s="42"/>
    </row>
    <row r="17395" spans="1:1" x14ac:dyDescent="0.25">
      <c r="A17395" s="42"/>
    </row>
    <row r="17396" spans="1:1" x14ac:dyDescent="0.25">
      <c r="A17396" s="42"/>
    </row>
    <row r="17397" spans="1:1" x14ac:dyDescent="0.25">
      <c r="A17397" s="42"/>
    </row>
    <row r="17398" spans="1:1" x14ac:dyDescent="0.25">
      <c r="A17398" s="42"/>
    </row>
    <row r="17399" spans="1:1" x14ac:dyDescent="0.25">
      <c r="A17399" s="42"/>
    </row>
    <row r="17400" spans="1:1" x14ac:dyDescent="0.25">
      <c r="A17400" s="42"/>
    </row>
    <row r="17401" spans="1:1" x14ac:dyDescent="0.25">
      <c r="A17401" s="42"/>
    </row>
    <row r="17402" spans="1:1" x14ac:dyDescent="0.25">
      <c r="A17402" s="42"/>
    </row>
    <row r="17403" spans="1:1" x14ac:dyDescent="0.25">
      <c r="A17403" s="42"/>
    </row>
    <row r="17404" spans="1:1" x14ac:dyDescent="0.25">
      <c r="A17404" s="42"/>
    </row>
    <row r="17405" spans="1:1" x14ac:dyDescent="0.25">
      <c r="A17405" s="42"/>
    </row>
    <row r="17406" spans="1:1" x14ac:dyDescent="0.25">
      <c r="A17406" s="42"/>
    </row>
    <row r="17407" spans="1:1" x14ac:dyDescent="0.25">
      <c r="A17407" s="42"/>
    </row>
    <row r="17408" spans="1:1" x14ac:dyDescent="0.25">
      <c r="A17408" s="42"/>
    </row>
    <row r="17409" spans="1:1" x14ac:dyDescent="0.25">
      <c r="A17409" s="42"/>
    </row>
    <row r="17410" spans="1:1" x14ac:dyDescent="0.25">
      <c r="A17410" s="42"/>
    </row>
    <row r="17411" spans="1:1" x14ac:dyDescent="0.25">
      <c r="A17411" s="42"/>
    </row>
    <row r="17412" spans="1:1" x14ac:dyDescent="0.25">
      <c r="A17412" s="42"/>
    </row>
    <row r="17413" spans="1:1" x14ac:dyDescent="0.25">
      <c r="A17413" s="42"/>
    </row>
    <row r="17414" spans="1:1" x14ac:dyDescent="0.25">
      <c r="A17414" s="42"/>
    </row>
    <row r="17415" spans="1:1" x14ac:dyDescent="0.25">
      <c r="A17415" s="42"/>
    </row>
    <row r="17416" spans="1:1" x14ac:dyDescent="0.25">
      <c r="A17416" s="42"/>
    </row>
    <row r="17417" spans="1:1" x14ac:dyDescent="0.25">
      <c r="A17417" s="42"/>
    </row>
    <row r="17418" spans="1:1" x14ac:dyDescent="0.25">
      <c r="A17418" s="42"/>
    </row>
    <row r="17419" spans="1:1" x14ac:dyDescent="0.25">
      <c r="A17419" s="42"/>
    </row>
    <row r="17420" spans="1:1" x14ac:dyDescent="0.25">
      <c r="A17420" s="42"/>
    </row>
    <row r="17421" spans="1:1" x14ac:dyDescent="0.25">
      <c r="A17421" s="42"/>
    </row>
    <row r="17422" spans="1:1" x14ac:dyDescent="0.25">
      <c r="A17422" s="42"/>
    </row>
    <row r="17423" spans="1:1" x14ac:dyDescent="0.25">
      <c r="A17423" s="42"/>
    </row>
    <row r="17424" spans="1:1" x14ac:dyDescent="0.25">
      <c r="A17424" s="42"/>
    </row>
    <row r="17425" spans="1:1" x14ac:dyDescent="0.25">
      <c r="A17425" s="42"/>
    </row>
    <row r="17426" spans="1:1" x14ac:dyDescent="0.25">
      <c r="A17426" s="42"/>
    </row>
    <row r="17427" spans="1:1" x14ac:dyDescent="0.25">
      <c r="A17427" s="42"/>
    </row>
    <row r="17428" spans="1:1" x14ac:dyDescent="0.25">
      <c r="A17428" s="42"/>
    </row>
    <row r="17429" spans="1:1" x14ac:dyDescent="0.25">
      <c r="A17429" s="42"/>
    </row>
    <row r="17430" spans="1:1" x14ac:dyDescent="0.25">
      <c r="A17430" s="42"/>
    </row>
    <row r="17431" spans="1:1" x14ac:dyDescent="0.25">
      <c r="A17431" s="42"/>
    </row>
    <row r="17432" spans="1:1" x14ac:dyDescent="0.25">
      <c r="A17432" s="42"/>
    </row>
    <row r="17433" spans="1:1" x14ac:dyDescent="0.25">
      <c r="A17433" s="42"/>
    </row>
    <row r="17434" spans="1:1" x14ac:dyDescent="0.25">
      <c r="A17434" s="42"/>
    </row>
    <row r="17435" spans="1:1" x14ac:dyDescent="0.25">
      <c r="A17435" s="42"/>
    </row>
    <row r="17436" spans="1:1" x14ac:dyDescent="0.25">
      <c r="A17436" s="42"/>
    </row>
    <row r="17437" spans="1:1" x14ac:dyDescent="0.25">
      <c r="A17437" s="42"/>
    </row>
    <row r="17438" spans="1:1" x14ac:dyDescent="0.25">
      <c r="A17438" s="42"/>
    </row>
    <row r="17439" spans="1:1" x14ac:dyDescent="0.25">
      <c r="A17439" s="42"/>
    </row>
    <row r="17440" spans="1:1" x14ac:dyDescent="0.25">
      <c r="A17440" s="42"/>
    </row>
    <row r="17441" spans="1:1" x14ac:dyDescent="0.25">
      <c r="A17441" s="42"/>
    </row>
    <row r="17442" spans="1:1" x14ac:dyDescent="0.25">
      <c r="A17442" s="42"/>
    </row>
    <row r="17443" spans="1:1" x14ac:dyDescent="0.25">
      <c r="A17443" s="42"/>
    </row>
    <row r="17444" spans="1:1" x14ac:dyDescent="0.25">
      <c r="A17444" s="42"/>
    </row>
    <row r="17445" spans="1:1" x14ac:dyDescent="0.25">
      <c r="A17445" s="42"/>
    </row>
    <row r="17446" spans="1:1" x14ac:dyDescent="0.25">
      <c r="A17446" s="42"/>
    </row>
    <row r="17447" spans="1:1" x14ac:dyDescent="0.25">
      <c r="A17447" s="42"/>
    </row>
    <row r="17448" spans="1:1" x14ac:dyDescent="0.25">
      <c r="A17448" s="42"/>
    </row>
    <row r="17449" spans="1:1" x14ac:dyDescent="0.25">
      <c r="A17449" s="42"/>
    </row>
    <row r="17450" spans="1:1" x14ac:dyDescent="0.25">
      <c r="A17450" s="42"/>
    </row>
    <row r="17451" spans="1:1" x14ac:dyDescent="0.25">
      <c r="A17451" s="42"/>
    </row>
    <row r="17452" spans="1:1" x14ac:dyDescent="0.25">
      <c r="A17452" s="42"/>
    </row>
    <row r="17453" spans="1:1" x14ac:dyDescent="0.25">
      <c r="A17453" s="42"/>
    </row>
    <row r="17454" spans="1:1" x14ac:dyDescent="0.25">
      <c r="A17454" s="42"/>
    </row>
    <row r="17455" spans="1:1" x14ac:dyDescent="0.25">
      <c r="A17455" s="42"/>
    </row>
    <row r="17456" spans="1:1" x14ac:dyDescent="0.25">
      <c r="A17456" s="42"/>
    </row>
    <row r="17457" spans="1:1" x14ac:dyDescent="0.25">
      <c r="A17457" s="42"/>
    </row>
    <row r="17458" spans="1:1" x14ac:dyDescent="0.25">
      <c r="A17458" s="42"/>
    </row>
    <row r="17459" spans="1:1" x14ac:dyDescent="0.25">
      <c r="A17459" s="42"/>
    </row>
    <row r="17460" spans="1:1" x14ac:dyDescent="0.25">
      <c r="A17460" s="42"/>
    </row>
    <row r="17461" spans="1:1" x14ac:dyDescent="0.25">
      <c r="A17461" s="42"/>
    </row>
    <row r="17462" spans="1:1" x14ac:dyDescent="0.25">
      <c r="A17462" s="42"/>
    </row>
    <row r="17463" spans="1:1" x14ac:dyDescent="0.25">
      <c r="A17463" s="42"/>
    </row>
    <row r="17464" spans="1:1" x14ac:dyDescent="0.25">
      <c r="A17464" s="42"/>
    </row>
    <row r="17465" spans="1:1" x14ac:dyDescent="0.25">
      <c r="A17465" s="42"/>
    </row>
    <row r="17466" spans="1:1" x14ac:dyDescent="0.25">
      <c r="A17466" s="42"/>
    </row>
    <row r="17467" spans="1:1" x14ac:dyDescent="0.25">
      <c r="A17467" s="42"/>
    </row>
    <row r="17468" spans="1:1" x14ac:dyDescent="0.25">
      <c r="A17468" s="42"/>
    </row>
    <row r="17469" spans="1:1" x14ac:dyDescent="0.25">
      <c r="A17469" s="42"/>
    </row>
    <row r="17470" spans="1:1" x14ac:dyDescent="0.25">
      <c r="A17470" s="42"/>
    </row>
    <row r="17471" spans="1:1" x14ac:dyDescent="0.25">
      <c r="A17471" s="42"/>
    </row>
    <row r="17472" spans="1:1" x14ac:dyDescent="0.25">
      <c r="A17472" s="42"/>
    </row>
    <row r="17473" spans="1:1" x14ac:dyDescent="0.25">
      <c r="A17473" s="42"/>
    </row>
    <row r="17474" spans="1:1" x14ac:dyDescent="0.25">
      <c r="A17474" s="42"/>
    </row>
    <row r="17475" spans="1:1" x14ac:dyDescent="0.25">
      <c r="A17475" s="42"/>
    </row>
    <row r="17476" spans="1:1" x14ac:dyDescent="0.25">
      <c r="A17476" s="42"/>
    </row>
    <row r="17477" spans="1:1" x14ac:dyDescent="0.25">
      <c r="A17477" s="42"/>
    </row>
    <row r="17478" spans="1:1" x14ac:dyDescent="0.25">
      <c r="A17478" s="42"/>
    </row>
    <row r="17479" spans="1:1" x14ac:dyDescent="0.25">
      <c r="A17479" s="42"/>
    </row>
    <row r="17480" spans="1:1" x14ac:dyDescent="0.25">
      <c r="A17480" s="42"/>
    </row>
    <row r="17481" spans="1:1" x14ac:dyDescent="0.25">
      <c r="A17481" s="42"/>
    </row>
    <row r="17482" spans="1:1" x14ac:dyDescent="0.25">
      <c r="A17482" s="42"/>
    </row>
    <row r="17483" spans="1:1" x14ac:dyDescent="0.25">
      <c r="A17483" s="42"/>
    </row>
    <row r="17484" spans="1:1" x14ac:dyDescent="0.25">
      <c r="A17484" s="42"/>
    </row>
    <row r="17485" spans="1:1" x14ac:dyDescent="0.25">
      <c r="A17485" s="42"/>
    </row>
    <row r="17486" spans="1:1" x14ac:dyDescent="0.25">
      <c r="A17486" s="42"/>
    </row>
    <row r="17487" spans="1:1" x14ac:dyDescent="0.25">
      <c r="A17487" s="42"/>
    </row>
    <row r="17488" spans="1:1" x14ac:dyDescent="0.25">
      <c r="A17488" s="42"/>
    </row>
    <row r="17489" spans="1:1" x14ac:dyDescent="0.25">
      <c r="A17489" s="42"/>
    </row>
    <row r="17490" spans="1:1" x14ac:dyDescent="0.25">
      <c r="A17490" s="42"/>
    </row>
    <row r="17491" spans="1:1" x14ac:dyDescent="0.25">
      <c r="A17491" s="42"/>
    </row>
    <row r="17492" spans="1:1" x14ac:dyDescent="0.25">
      <c r="A17492" s="42"/>
    </row>
    <row r="17493" spans="1:1" x14ac:dyDescent="0.25">
      <c r="A17493" s="42"/>
    </row>
    <row r="17494" spans="1:1" x14ac:dyDescent="0.25">
      <c r="A17494" s="42"/>
    </row>
    <row r="17495" spans="1:1" x14ac:dyDescent="0.25">
      <c r="A17495" s="42"/>
    </row>
    <row r="17496" spans="1:1" x14ac:dyDescent="0.25">
      <c r="A17496" s="42"/>
    </row>
    <row r="17497" spans="1:1" x14ac:dyDescent="0.25">
      <c r="A17497" s="42"/>
    </row>
    <row r="17498" spans="1:1" x14ac:dyDescent="0.25">
      <c r="A17498" s="42"/>
    </row>
    <row r="17499" spans="1:1" x14ac:dyDescent="0.25">
      <c r="A17499" s="42"/>
    </row>
    <row r="17500" spans="1:1" x14ac:dyDescent="0.25">
      <c r="A17500" s="42"/>
    </row>
    <row r="17501" spans="1:1" x14ac:dyDescent="0.25">
      <c r="A17501" s="42"/>
    </row>
    <row r="17502" spans="1:1" x14ac:dyDescent="0.25">
      <c r="A17502" s="42"/>
    </row>
    <row r="17503" spans="1:1" x14ac:dyDescent="0.25">
      <c r="A17503" s="42"/>
    </row>
    <row r="17504" spans="1:1" x14ac:dyDescent="0.25">
      <c r="A17504" s="42"/>
    </row>
    <row r="17505" spans="1:1" x14ac:dyDescent="0.25">
      <c r="A17505" s="42"/>
    </row>
    <row r="17506" spans="1:1" x14ac:dyDescent="0.25">
      <c r="A17506" s="42"/>
    </row>
    <row r="17507" spans="1:1" x14ac:dyDescent="0.25">
      <c r="A17507" s="42"/>
    </row>
    <row r="17508" spans="1:1" x14ac:dyDescent="0.25">
      <c r="A17508" s="42"/>
    </row>
    <row r="17509" spans="1:1" x14ac:dyDescent="0.25">
      <c r="A17509" s="42"/>
    </row>
    <row r="17510" spans="1:1" x14ac:dyDescent="0.25">
      <c r="A17510" s="42"/>
    </row>
    <row r="17511" spans="1:1" x14ac:dyDescent="0.25">
      <c r="A17511" s="42"/>
    </row>
    <row r="17512" spans="1:1" x14ac:dyDescent="0.25">
      <c r="A17512" s="42"/>
    </row>
    <row r="17513" spans="1:1" x14ac:dyDescent="0.25">
      <c r="A17513" s="42"/>
    </row>
    <row r="17514" spans="1:1" x14ac:dyDescent="0.25">
      <c r="A17514" s="42"/>
    </row>
    <row r="17515" spans="1:1" x14ac:dyDescent="0.25">
      <c r="A17515" s="42"/>
    </row>
    <row r="17516" spans="1:1" x14ac:dyDescent="0.25">
      <c r="A17516" s="42"/>
    </row>
    <row r="17517" spans="1:1" x14ac:dyDescent="0.25">
      <c r="A17517" s="42"/>
    </row>
    <row r="17518" spans="1:1" x14ac:dyDescent="0.25">
      <c r="A17518" s="42"/>
    </row>
    <row r="17519" spans="1:1" x14ac:dyDescent="0.25">
      <c r="A17519" s="42"/>
    </row>
    <row r="17520" spans="1:1" x14ac:dyDescent="0.25">
      <c r="A17520" s="42"/>
    </row>
    <row r="17521" spans="1:1" x14ac:dyDescent="0.25">
      <c r="A17521" s="42"/>
    </row>
    <row r="17522" spans="1:1" x14ac:dyDescent="0.25">
      <c r="A17522" s="42"/>
    </row>
    <row r="17523" spans="1:1" x14ac:dyDescent="0.25">
      <c r="A17523" s="42"/>
    </row>
    <row r="17524" spans="1:1" x14ac:dyDescent="0.25">
      <c r="A17524" s="42"/>
    </row>
    <row r="17525" spans="1:1" x14ac:dyDescent="0.25">
      <c r="A17525" s="42"/>
    </row>
    <row r="17526" spans="1:1" x14ac:dyDescent="0.25">
      <c r="A17526" s="42"/>
    </row>
    <row r="17527" spans="1:1" x14ac:dyDescent="0.25">
      <c r="A17527" s="42"/>
    </row>
    <row r="17528" spans="1:1" x14ac:dyDescent="0.25">
      <c r="A17528" s="42"/>
    </row>
    <row r="17529" spans="1:1" x14ac:dyDescent="0.25">
      <c r="A17529" s="42"/>
    </row>
    <row r="17530" spans="1:1" x14ac:dyDescent="0.25">
      <c r="A17530" s="42"/>
    </row>
    <row r="17531" spans="1:1" x14ac:dyDescent="0.25">
      <c r="A17531" s="42"/>
    </row>
    <row r="17532" spans="1:1" x14ac:dyDescent="0.25">
      <c r="A17532" s="42"/>
    </row>
    <row r="17533" spans="1:1" x14ac:dyDescent="0.25">
      <c r="A17533" s="42"/>
    </row>
    <row r="17534" spans="1:1" x14ac:dyDescent="0.25">
      <c r="A17534" s="42"/>
    </row>
    <row r="17535" spans="1:1" x14ac:dyDescent="0.25">
      <c r="A17535" s="42"/>
    </row>
    <row r="17536" spans="1:1" x14ac:dyDescent="0.25">
      <c r="A17536" s="42"/>
    </row>
    <row r="17537" spans="1:1" x14ac:dyDescent="0.25">
      <c r="A17537" s="42"/>
    </row>
    <row r="17538" spans="1:1" x14ac:dyDescent="0.25">
      <c r="A17538" s="42"/>
    </row>
    <row r="17539" spans="1:1" x14ac:dyDescent="0.25">
      <c r="A17539" s="42"/>
    </row>
    <row r="17540" spans="1:1" x14ac:dyDescent="0.25">
      <c r="A17540" s="42"/>
    </row>
    <row r="17541" spans="1:1" x14ac:dyDescent="0.25">
      <c r="A17541" s="42"/>
    </row>
    <row r="17542" spans="1:1" x14ac:dyDescent="0.25">
      <c r="A17542" s="42"/>
    </row>
    <row r="17543" spans="1:1" x14ac:dyDescent="0.25">
      <c r="A17543" s="42"/>
    </row>
    <row r="17544" spans="1:1" x14ac:dyDescent="0.25">
      <c r="A17544" s="42"/>
    </row>
    <row r="17545" spans="1:1" x14ac:dyDescent="0.25">
      <c r="A17545" s="42"/>
    </row>
    <row r="17546" spans="1:1" x14ac:dyDescent="0.25">
      <c r="A17546" s="42"/>
    </row>
    <row r="17547" spans="1:1" x14ac:dyDescent="0.25">
      <c r="A17547" s="42"/>
    </row>
    <row r="17548" spans="1:1" x14ac:dyDescent="0.25">
      <c r="A17548" s="42"/>
    </row>
    <row r="17549" spans="1:1" x14ac:dyDescent="0.25">
      <c r="A17549" s="42"/>
    </row>
    <row r="17550" spans="1:1" x14ac:dyDescent="0.25">
      <c r="A17550" s="42"/>
    </row>
    <row r="17551" spans="1:1" x14ac:dyDescent="0.25">
      <c r="A17551" s="42"/>
    </row>
    <row r="17552" spans="1:1" x14ac:dyDescent="0.25">
      <c r="A17552" s="42"/>
    </row>
    <row r="17553" spans="1:1" x14ac:dyDescent="0.25">
      <c r="A17553" s="42"/>
    </row>
    <row r="17554" spans="1:1" x14ac:dyDescent="0.25">
      <c r="A17554" s="42"/>
    </row>
    <row r="17555" spans="1:1" x14ac:dyDescent="0.25">
      <c r="A17555" s="42"/>
    </row>
    <row r="17556" spans="1:1" x14ac:dyDescent="0.25">
      <c r="A17556" s="42"/>
    </row>
    <row r="17557" spans="1:1" x14ac:dyDescent="0.25">
      <c r="A17557" s="42"/>
    </row>
    <row r="17558" spans="1:1" x14ac:dyDescent="0.25">
      <c r="A17558" s="42"/>
    </row>
    <row r="17559" spans="1:1" x14ac:dyDescent="0.25">
      <c r="A17559" s="42"/>
    </row>
    <row r="17560" spans="1:1" x14ac:dyDescent="0.25">
      <c r="A17560" s="42"/>
    </row>
    <row r="17561" spans="1:1" x14ac:dyDescent="0.25">
      <c r="A17561" s="42"/>
    </row>
    <row r="17562" spans="1:1" x14ac:dyDescent="0.25">
      <c r="A17562" s="42"/>
    </row>
    <row r="17563" spans="1:1" x14ac:dyDescent="0.25">
      <c r="A17563" s="42"/>
    </row>
    <row r="17564" spans="1:1" x14ac:dyDescent="0.25">
      <c r="A17564" s="42"/>
    </row>
    <row r="17565" spans="1:1" x14ac:dyDescent="0.25">
      <c r="A17565" s="42"/>
    </row>
    <row r="17566" spans="1:1" x14ac:dyDescent="0.25">
      <c r="A17566" s="42"/>
    </row>
    <row r="17567" spans="1:1" x14ac:dyDescent="0.25">
      <c r="A17567" s="42"/>
    </row>
    <row r="17568" spans="1:1" x14ac:dyDescent="0.25">
      <c r="A17568" s="42"/>
    </row>
    <row r="17569" spans="1:1" x14ac:dyDescent="0.25">
      <c r="A17569" s="42"/>
    </row>
    <row r="17570" spans="1:1" x14ac:dyDescent="0.25">
      <c r="A17570" s="42"/>
    </row>
    <row r="17571" spans="1:1" x14ac:dyDescent="0.25">
      <c r="A17571" s="42"/>
    </row>
    <row r="17572" spans="1:1" x14ac:dyDescent="0.25">
      <c r="A17572" s="42"/>
    </row>
    <row r="17573" spans="1:1" x14ac:dyDescent="0.25">
      <c r="A17573" s="42"/>
    </row>
    <row r="17574" spans="1:1" x14ac:dyDescent="0.25">
      <c r="A17574" s="42"/>
    </row>
    <row r="17575" spans="1:1" x14ac:dyDescent="0.25">
      <c r="A17575" s="42"/>
    </row>
    <row r="17576" spans="1:1" x14ac:dyDescent="0.25">
      <c r="A17576" s="42"/>
    </row>
    <row r="17577" spans="1:1" x14ac:dyDescent="0.25">
      <c r="A17577" s="42"/>
    </row>
    <row r="17578" spans="1:1" x14ac:dyDescent="0.25">
      <c r="A17578" s="42"/>
    </row>
    <row r="17579" spans="1:1" x14ac:dyDescent="0.25">
      <c r="A17579" s="42"/>
    </row>
    <row r="17580" spans="1:1" x14ac:dyDescent="0.25">
      <c r="A17580" s="42"/>
    </row>
    <row r="17581" spans="1:1" x14ac:dyDescent="0.25">
      <c r="A17581" s="42"/>
    </row>
    <row r="17582" spans="1:1" x14ac:dyDescent="0.25">
      <c r="A17582" s="42"/>
    </row>
    <row r="17583" spans="1:1" x14ac:dyDescent="0.25">
      <c r="A17583" s="42"/>
    </row>
    <row r="17584" spans="1:1" x14ac:dyDescent="0.25">
      <c r="A17584" s="42"/>
    </row>
    <row r="17585" spans="1:1" x14ac:dyDescent="0.25">
      <c r="A17585" s="42"/>
    </row>
    <row r="17586" spans="1:1" x14ac:dyDescent="0.25">
      <c r="A17586" s="42"/>
    </row>
    <row r="17587" spans="1:1" x14ac:dyDescent="0.25">
      <c r="A17587" s="42"/>
    </row>
    <row r="17588" spans="1:1" x14ac:dyDescent="0.25">
      <c r="A17588" s="42"/>
    </row>
    <row r="17589" spans="1:1" x14ac:dyDescent="0.25">
      <c r="A17589" s="42"/>
    </row>
    <row r="17590" spans="1:1" x14ac:dyDescent="0.25">
      <c r="A17590" s="42"/>
    </row>
    <row r="17591" spans="1:1" x14ac:dyDescent="0.25">
      <c r="A17591" s="42"/>
    </row>
    <row r="17592" spans="1:1" x14ac:dyDescent="0.25">
      <c r="A17592" s="42"/>
    </row>
    <row r="17593" spans="1:1" x14ac:dyDescent="0.25">
      <c r="A17593" s="42"/>
    </row>
    <row r="17594" spans="1:1" x14ac:dyDescent="0.25">
      <c r="A17594" s="42"/>
    </row>
    <row r="17595" spans="1:1" x14ac:dyDescent="0.25">
      <c r="A17595" s="42"/>
    </row>
    <row r="17596" spans="1:1" x14ac:dyDescent="0.25">
      <c r="A17596" s="42"/>
    </row>
    <row r="17597" spans="1:1" x14ac:dyDescent="0.25">
      <c r="A17597" s="42"/>
    </row>
    <row r="17598" spans="1:1" x14ac:dyDescent="0.25">
      <c r="A17598" s="42"/>
    </row>
    <row r="17599" spans="1:1" x14ac:dyDescent="0.25">
      <c r="A17599" s="42"/>
    </row>
    <row r="17600" spans="1:1" x14ac:dyDescent="0.25">
      <c r="A17600" s="42"/>
    </row>
    <row r="17601" spans="1:1" x14ac:dyDescent="0.25">
      <c r="A17601" s="42"/>
    </row>
    <row r="17602" spans="1:1" x14ac:dyDescent="0.25">
      <c r="A17602" s="42"/>
    </row>
    <row r="17603" spans="1:1" x14ac:dyDescent="0.25">
      <c r="A17603" s="42"/>
    </row>
    <row r="17604" spans="1:1" x14ac:dyDescent="0.25">
      <c r="A17604" s="42"/>
    </row>
    <row r="17605" spans="1:1" x14ac:dyDescent="0.25">
      <c r="A17605" s="42"/>
    </row>
    <row r="17606" spans="1:1" x14ac:dyDescent="0.25">
      <c r="A17606" s="42"/>
    </row>
    <row r="17607" spans="1:1" x14ac:dyDescent="0.25">
      <c r="A17607" s="42"/>
    </row>
    <row r="17608" spans="1:1" x14ac:dyDescent="0.25">
      <c r="A17608" s="42"/>
    </row>
    <row r="17609" spans="1:1" x14ac:dyDescent="0.25">
      <c r="A17609" s="42"/>
    </row>
    <row r="17610" spans="1:1" x14ac:dyDescent="0.25">
      <c r="A17610" s="42"/>
    </row>
    <row r="17611" spans="1:1" x14ac:dyDescent="0.25">
      <c r="A17611" s="42"/>
    </row>
    <row r="17612" spans="1:1" x14ac:dyDescent="0.25">
      <c r="A17612" s="42"/>
    </row>
    <row r="17613" spans="1:1" x14ac:dyDescent="0.25">
      <c r="A17613" s="42"/>
    </row>
    <row r="17614" spans="1:1" x14ac:dyDescent="0.25">
      <c r="A17614" s="42"/>
    </row>
    <row r="17615" spans="1:1" x14ac:dyDescent="0.25">
      <c r="A17615" s="42"/>
    </row>
    <row r="17616" spans="1:1" x14ac:dyDescent="0.25">
      <c r="A17616" s="42"/>
    </row>
    <row r="17617" spans="1:1" x14ac:dyDescent="0.25">
      <c r="A17617" s="42"/>
    </row>
    <row r="17618" spans="1:1" x14ac:dyDescent="0.25">
      <c r="A17618" s="42"/>
    </row>
    <row r="17619" spans="1:1" x14ac:dyDescent="0.25">
      <c r="A17619" s="42"/>
    </row>
    <row r="17620" spans="1:1" x14ac:dyDescent="0.25">
      <c r="A17620" s="42"/>
    </row>
    <row r="17621" spans="1:1" x14ac:dyDescent="0.25">
      <c r="A17621" s="42"/>
    </row>
    <row r="17622" spans="1:1" x14ac:dyDescent="0.25">
      <c r="A17622" s="42"/>
    </row>
    <row r="17623" spans="1:1" x14ac:dyDescent="0.25">
      <c r="A17623" s="42"/>
    </row>
    <row r="17624" spans="1:1" x14ac:dyDescent="0.25">
      <c r="A17624" s="42"/>
    </row>
    <row r="17625" spans="1:1" x14ac:dyDescent="0.25">
      <c r="A17625" s="42"/>
    </row>
    <row r="17626" spans="1:1" x14ac:dyDescent="0.25">
      <c r="A17626" s="42"/>
    </row>
    <row r="17627" spans="1:1" x14ac:dyDescent="0.25">
      <c r="A17627" s="42"/>
    </row>
    <row r="17628" spans="1:1" x14ac:dyDescent="0.25">
      <c r="A17628" s="42"/>
    </row>
    <row r="17629" spans="1:1" x14ac:dyDescent="0.25">
      <c r="A17629" s="42"/>
    </row>
    <row r="17630" spans="1:1" x14ac:dyDescent="0.25">
      <c r="A17630" s="42"/>
    </row>
    <row r="17631" spans="1:1" x14ac:dyDescent="0.25">
      <c r="A17631" s="42"/>
    </row>
    <row r="17632" spans="1:1" x14ac:dyDescent="0.25">
      <c r="A17632" s="42"/>
    </row>
    <row r="17633" spans="1:1" x14ac:dyDescent="0.25">
      <c r="A17633" s="42"/>
    </row>
    <row r="17634" spans="1:1" x14ac:dyDescent="0.25">
      <c r="A17634" s="42"/>
    </row>
    <row r="17635" spans="1:1" x14ac:dyDescent="0.25">
      <c r="A17635" s="42"/>
    </row>
    <row r="17636" spans="1:1" x14ac:dyDescent="0.25">
      <c r="A17636" s="42"/>
    </row>
    <row r="17637" spans="1:1" x14ac:dyDescent="0.25">
      <c r="A17637" s="42"/>
    </row>
    <row r="17638" spans="1:1" x14ac:dyDescent="0.25">
      <c r="A17638" s="42"/>
    </row>
    <row r="17639" spans="1:1" x14ac:dyDescent="0.25">
      <c r="A17639" s="42"/>
    </row>
    <row r="17640" spans="1:1" x14ac:dyDescent="0.25">
      <c r="A17640" s="42"/>
    </row>
    <row r="17641" spans="1:1" x14ac:dyDescent="0.25">
      <c r="A17641" s="42"/>
    </row>
    <row r="17642" spans="1:1" x14ac:dyDescent="0.25">
      <c r="A17642" s="42"/>
    </row>
    <row r="17643" spans="1:1" x14ac:dyDescent="0.25">
      <c r="A17643" s="42"/>
    </row>
    <row r="17644" spans="1:1" x14ac:dyDescent="0.25">
      <c r="A17644" s="42"/>
    </row>
    <row r="17645" spans="1:1" x14ac:dyDescent="0.25">
      <c r="A17645" s="42"/>
    </row>
    <row r="17646" spans="1:1" x14ac:dyDescent="0.25">
      <c r="A17646" s="42"/>
    </row>
    <row r="17647" spans="1:1" x14ac:dyDescent="0.25">
      <c r="A17647" s="42"/>
    </row>
    <row r="17648" spans="1:1" x14ac:dyDescent="0.25">
      <c r="A17648" s="42"/>
    </row>
    <row r="17649" spans="1:1" x14ac:dyDescent="0.25">
      <c r="A17649" s="42"/>
    </row>
    <row r="17650" spans="1:1" x14ac:dyDescent="0.25">
      <c r="A17650" s="42"/>
    </row>
    <row r="17651" spans="1:1" x14ac:dyDescent="0.25">
      <c r="A17651" s="42"/>
    </row>
    <row r="17652" spans="1:1" x14ac:dyDescent="0.25">
      <c r="A17652" s="42"/>
    </row>
    <row r="17653" spans="1:1" x14ac:dyDescent="0.25">
      <c r="A17653" s="42"/>
    </row>
    <row r="17654" spans="1:1" x14ac:dyDescent="0.25">
      <c r="A17654" s="42"/>
    </row>
    <row r="17655" spans="1:1" x14ac:dyDescent="0.25">
      <c r="A17655" s="42"/>
    </row>
    <row r="17656" spans="1:1" x14ac:dyDescent="0.25">
      <c r="A17656" s="42"/>
    </row>
    <row r="17657" spans="1:1" x14ac:dyDescent="0.25">
      <c r="A17657" s="42"/>
    </row>
    <row r="17658" spans="1:1" x14ac:dyDescent="0.25">
      <c r="A17658" s="42"/>
    </row>
    <row r="17659" spans="1:1" x14ac:dyDescent="0.25">
      <c r="A17659" s="42"/>
    </row>
    <row r="17660" spans="1:1" x14ac:dyDescent="0.25">
      <c r="A17660" s="42"/>
    </row>
    <row r="17661" spans="1:1" x14ac:dyDescent="0.25">
      <c r="A17661" s="42"/>
    </row>
    <row r="17662" spans="1:1" x14ac:dyDescent="0.25">
      <c r="A17662" s="42"/>
    </row>
    <row r="17663" spans="1:1" x14ac:dyDescent="0.25">
      <c r="A17663" s="42"/>
    </row>
    <row r="17664" spans="1:1" x14ac:dyDescent="0.25">
      <c r="A17664" s="42"/>
    </row>
    <row r="17665" spans="1:1" x14ac:dyDescent="0.25">
      <c r="A17665" s="42"/>
    </row>
    <row r="17666" spans="1:1" x14ac:dyDescent="0.25">
      <c r="A17666" s="42"/>
    </row>
    <row r="17667" spans="1:1" x14ac:dyDescent="0.25">
      <c r="A17667" s="42"/>
    </row>
    <row r="17668" spans="1:1" x14ac:dyDescent="0.25">
      <c r="A17668" s="42"/>
    </row>
    <row r="17669" spans="1:1" x14ac:dyDescent="0.25">
      <c r="A17669" s="42"/>
    </row>
    <row r="17670" spans="1:1" x14ac:dyDescent="0.25">
      <c r="A17670" s="42"/>
    </row>
    <row r="17671" spans="1:1" x14ac:dyDescent="0.25">
      <c r="A17671" s="42"/>
    </row>
    <row r="17672" spans="1:1" x14ac:dyDescent="0.25">
      <c r="A17672" s="42"/>
    </row>
    <row r="17673" spans="1:1" x14ac:dyDescent="0.25">
      <c r="A17673" s="42"/>
    </row>
    <row r="17674" spans="1:1" x14ac:dyDescent="0.25">
      <c r="A17674" s="42"/>
    </row>
    <row r="17675" spans="1:1" x14ac:dyDescent="0.25">
      <c r="A17675" s="42"/>
    </row>
    <row r="17676" spans="1:1" x14ac:dyDescent="0.25">
      <c r="A17676" s="42"/>
    </row>
    <row r="17677" spans="1:1" x14ac:dyDescent="0.25">
      <c r="A17677" s="42"/>
    </row>
    <row r="17678" spans="1:1" x14ac:dyDescent="0.25">
      <c r="A17678" s="42"/>
    </row>
    <row r="17679" spans="1:1" x14ac:dyDescent="0.25">
      <c r="A17679" s="42"/>
    </row>
    <row r="17680" spans="1:1" x14ac:dyDescent="0.25">
      <c r="A17680" s="42"/>
    </row>
    <row r="17681" spans="1:1" x14ac:dyDescent="0.25">
      <c r="A17681" s="42"/>
    </row>
    <row r="17682" spans="1:1" x14ac:dyDescent="0.25">
      <c r="A17682" s="42"/>
    </row>
    <row r="17683" spans="1:1" x14ac:dyDescent="0.25">
      <c r="A17683" s="42"/>
    </row>
    <row r="17684" spans="1:1" x14ac:dyDescent="0.25">
      <c r="A17684" s="42"/>
    </row>
    <row r="17685" spans="1:1" x14ac:dyDescent="0.25">
      <c r="A17685" s="42"/>
    </row>
    <row r="17686" spans="1:1" x14ac:dyDescent="0.25">
      <c r="A17686" s="42"/>
    </row>
    <row r="17687" spans="1:1" x14ac:dyDescent="0.25">
      <c r="A17687" s="42"/>
    </row>
    <row r="17688" spans="1:1" x14ac:dyDescent="0.25">
      <c r="A17688" s="42"/>
    </row>
    <row r="17689" spans="1:1" x14ac:dyDescent="0.25">
      <c r="A17689" s="42"/>
    </row>
    <row r="17690" spans="1:1" x14ac:dyDescent="0.25">
      <c r="A17690" s="42"/>
    </row>
    <row r="17691" spans="1:1" x14ac:dyDescent="0.25">
      <c r="A17691" s="42"/>
    </row>
    <row r="17692" spans="1:1" x14ac:dyDescent="0.25">
      <c r="A17692" s="42"/>
    </row>
    <row r="17693" spans="1:1" x14ac:dyDescent="0.25">
      <c r="A17693" s="42"/>
    </row>
    <row r="17694" spans="1:1" x14ac:dyDescent="0.25">
      <c r="A17694" s="42"/>
    </row>
    <row r="17695" spans="1:1" x14ac:dyDescent="0.25">
      <c r="A17695" s="42"/>
    </row>
    <row r="17696" spans="1:1" x14ac:dyDescent="0.25">
      <c r="A17696" s="42"/>
    </row>
    <row r="17697" spans="1:1" x14ac:dyDescent="0.25">
      <c r="A17697" s="42"/>
    </row>
    <row r="17698" spans="1:1" x14ac:dyDescent="0.25">
      <c r="A17698" s="42"/>
    </row>
    <row r="17699" spans="1:1" x14ac:dyDescent="0.25">
      <c r="A17699" s="42"/>
    </row>
    <row r="17700" spans="1:1" x14ac:dyDescent="0.25">
      <c r="A17700" s="42"/>
    </row>
    <row r="17701" spans="1:1" x14ac:dyDescent="0.25">
      <c r="A17701" s="42"/>
    </row>
    <row r="17702" spans="1:1" x14ac:dyDescent="0.25">
      <c r="A17702" s="42"/>
    </row>
    <row r="17703" spans="1:1" x14ac:dyDescent="0.25">
      <c r="A17703" s="42"/>
    </row>
    <row r="17704" spans="1:1" x14ac:dyDescent="0.25">
      <c r="A17704" s="42"/>
    </row>
    <row r="17705" spans="1:1" x14ac:dyDescent="0.25">
      <c r="A17705" s="42"/>
    </row>
    <row r="17706" spans="1:1" x14ac:dyDescent="0.25">
      <c r="A17706" s="42"/>
    </row>
    <row r="17707" spans="1:1" x14ac:dyDescent="0.25">
      <c r="A17707" s="42"/>
    </row>
    <row r="17708" spans="1:1" x14ac:dyDescent="0.25">
      <c r="A17708" s="42"/>
    </row>
    <row r="17709" spans="1:1" x14ac:dyDescent="0.25">
      <c r="A17709" s="42"/>
    </row>
    <row r="17710" spans="1:1" x14ac:dyDescent="0.25">
      <c r="A17710" s="42"/>
    </row>
    <row r="17711" spans="1:1" x14ac:dyDescent="0.25">
      <c r="A17711" s="42"/>
    </row>
    <row r="17712" spans="1:1" x14ac:dyDescent="0.25">
      <c r="A17712" s="42"/>
    </row>
    <row r="17713" spans="1:1" x14ac:dyDescent="0.25">
      <c r="A17713" s="42"/>
    </row>
    <row r="17714" spans="1:1" x14ac:dyDescent="0.25">
      <c r="A17714" s="42"/>
    </row>
    <row r="17715" spans="1:1" x14ac:dyDescent="0.25">
      <c r="A17715" s="42"/>
    </row>
    <row r="17716" spans="1:1" x14ac:dyDescent="0.25">
      <c r="A17716" s="42"/>
    </row>
    <row r="17717" spans="1:1" x14ac:dyDescent="0.25">
      <c r="A17717" s="42"/>
    </row>
    <row r="17718" spans="1:1" x14ac:dyDescent="0.25">
      <c r="A17718" s="42"/>
    </row>
    <row r="17719" spans="1:1" x14ac:dyDescent="0.25">
      <c r="A17719" s="42"/>
    </row>
    <row r="17720" spans="1:1" x14ac:dyDescent="0.25">
      <c r="A17720" s="42"/>
    </row>
    <row r="17721" spans="1:1" x14ac:dyDescent="0.25">
      <c r="A17721" s="42"/>
    </row>
    <row r="17722" spans="1:1" x14ac:dyDescent="0.25">
      <c r="A17722" s="42"/>
    </row>
    <row r="17723" spans="1:1" x14ac:dyDescent="0.25">
      <c r="A17723" s="42"/>
    </row>
    <row r="17724" spans="1:1" x14ac:dyDescent="0.25">
      <c r="A17724" s="42"/>
    </row>
    <row r="17725" spans="1:1" x14ac:dyDescent="0.25">
      <c r="A17725" s="42"/>
    </row>
    <row r="17726" spans="1:1" x14ac:dyDescent="0.25">
      <c r="A17726" s="42"/>
    </row>
    <row r="17727" spans="1:1" x14ac:dyDescent="0.25">
      <c r="A17727" s="42"/>
    </row>
    <row r="17728" spans="1:1" x14ac:dyDescent="0.25">
      <c r="A17728" s="42"/>
    </row>
    <row r="17729" spans="1:1" x14ac:dyDescent="0.25">
      <c r="A17729" s="42"/>
    </row>
    <row r="17730" spans="1:1" x14ac:dyDescent="0.25">
      <c r="A17730" s="42"/>
    </row>
    <row r="17731" spans="1:1" x14ac:dyDescent="0.25">
      <c r="A17731" s="42"/>
    </row>
    <row r="17732" spans="1:1" x14ac:dyDescent="0.25">
      <c r="A17732" s="42"/>
    </row>
    <row r="17733" spans="1:1" x14ac:dyDescent="0.25">
      <c r="A17733" s="42"/>
    </row>
    <row r="17734" spans="1:1" x14ac:dyDescent="0.25">
      <c r="A17734" s="42"/>
    </row>
    <row r="17735" spans="1:1" x14ac:dyDescent="0.25">
      <c r="A17735" s="42"/>
    </row>
    <row r="17736" spans="1:1" x14ac:dyDescent="0.25">
      <c r="A17736" s="42"/>
    </row>
    <row r="17737" spans="1:1" x14ac:dyDescent="0.25">
      <c r="A17737" s="42"/>
    </row>
    <row r="17738" spans="1:1" x14ac:dyDescent="0.25">
      <c r="A17738" s="42"/>
    </row>
    <row r="17739" spans="1:1" x14ac:dyDescent="0.25">
      <c r="A17739" s="42"/>
    </row>
    <row r="17740" spans="1:1" x14ac:dyDescent="0.25">
      <c r="A17740" s="42"/>
    </row>
    <row r="17741" spans="1:1" x14ac:dyDescent="0.25">
      <c r="A17741" s="42"/>
    </row>
    <row r="17742" spans="1:1" x14ac:dyDescent="0.25">
      <c r="A17742" s="42"/>
    </row>
    <row r="17743" spans="1:1" x14ac:dyDescent="0.25">
      <c r="A17743" s="42"/>
    </row>
    <row r="17744" spans="1:1" x14ac:dyDescent="0.25">
      <c r="A17744" s="42"/>
    </row>
    <row r="17745" spans="1:1" x14ac:dyDescent="0.25">
      <c r="A17745" s="42"/>
    </row>
    <row r="17746" spans="1:1" x14ac:dyDescent="0.25">
      <c r="A17746" s="42"/>
    </row>
    <row r="17747" spans="1:1" x14ac:dyDescent="0.25">
      <c r="A17747" s="42"/>
    </row>
    <row r="17748" spans="1:1" x14ac:dyDescent="0.25">
      <c r="A17748" s="42"/>
    </row>
    <row r="17749" spans="1:1" x14ac:dyDescent="0.25">
      <c r="A17749" s="42"/>
    </row>
    <row r="17750" spans="1:1" x14ac:dyDescent="0.25">
      <c r="A17750" s="42"/>
    </row>
    <row r="17751" spans="1:1" x14ac:dyDescent="0.25">
      <c r="A17751" s="42"/>
    </row>
    <row r="17752" spans="1:1" x14ac:dyDescent="0.25">
      <c r="A17752" s="42"/>
    </row>
    <row r="17753" spans="1:1" x14ac:dyDescent="0.25">
      <c r="A17753" s="42"/>
    </row>
    <row r="17754" spans="1:1" x14ac:dyDescent="0.25">
      <c r="A17754" s="42"/>
    </row>
    <row r="17755" spans="1:1" x14ac:dyDescent="0.25">
      <c r="A17755" s="42"/>
    </row>
    <row r="17756" spans="1:1" x14ac:dyDescent="0.25">
      <c r="A17756" s="42"/>
    </row>
    <row r="17757" spans="1:1" x14ac:dyDescent="0.25">
      <c r="A17757" s="42"/>
    </row>
    <row r="17758" spans="1:1" x14ac:dyDescent="0.25">
      <c r="A17758" s="42"/>
    </row>
    <row r="17759" spans="1:1" x14ac:dyDescent="0.25">
      <c r="A17759" s="42"/>
    </row>
    <row r="17760" spans="1:1" x14ac:dyDescent="0.25">
      <c r="A17760" s="42"/>
    </row>
    <row r="17761" spans="1:1" x14ac:dyDescent="0.25">
      <c r="A17761" s="42"/>
    </row>
    <row r="17762" spans="1:1" x14ac:dyDescent="0.25">
      <c r="A17762" s="42"/>
    </row>
    <row r="17763" spans="1:1" x14ac:dyDescent="0.25">
      <c r="A17763" s="42"/>
    </row>
    <row r="17764" spans="1:1" x14ac:dyDescent="0.25">
      <c r="A17764" s="42"/>
    </row>
    <row r="17765" spans="1:1" x14ac:dyDescent="0.25">
      <c r="A17765" s="42"/>
    </row>
    <row r="17766" spans="1:1" x14ac:dyDescent="0.25">
      <c r="A17766" s="42"/>
    </row>
    <row r="17767" spans="1:1" x14ac:dyDescent="0.25">
      <c r="A17767" s="42"/>
    </row>
    <row r="17768" spans="1:1" x14ac:dyDescent="0.25">
      <c r="A17768" s="42"/>
    </row>
    <row r="17769" spans="1:1" x14ac:dyDescent="0.25">
      <c r="A17769" s="42"/>
    </row>
    <row r="17770" spans="1:1" x14ac:dyDescent="0.25">
      <c r="A17770" s="42"/>
    </row>
    <row r="17771" spans="1:1" x14ac:dyDescent="0.25">
      <c r="A17771" s="42"/>
    </row>
    <row r="17772" spans="1:1" x14ac:dyDescent="0.25">
      <c r="A17772" s="42"/>
    </row>
    <row r="17773" spans="1:1" x14ac:dyDescent="0.25">
      <c r="A17773" s="42"/>
    </row>
    <row r="17774" spans="1:1" x14ac:dyDescent="0.25">
      <c r="A17774" s="42"/>
    </row>
    <row r="17775" spans="1:1" x14ac:dyDescent="0.25">
      <c r="A17775" s="42"/>
    </row>
    <row r="17776" spans="1:1" x14ac:dyDescent="0.25">
      <c r="A17776" s="42"/>
    </row>
    <row r="17777" spans="1:1" x14ac:dyDescent="0.25">
      <c r="A17777" s="42"/>
    </row>
    <row r="17778" spans="1:1" x14ac:dyDescent="0.25">
      <c r="A17778" s="42"/>
    </row>
    <row r="17779" spans="1:1" x14ac:dyDescent="0.25">
      <c r="A17779" s="42"/>
    </row>
    <row r="17780" spans="1:1" x14ac:dyDescent="0.25">
      <c r="A17780" s="42"/>
    </row>
    <row r="17781" spans="1:1" x14ac:dyDescent="0.25">
      <c r="A17781" s="42"/>
    </row>
    <row r="17782" spans="1:1" x14ac:dyDescent="0.25">
      <c r="A17782" s="42"/>
    </row>
    <row r="17783" spans="1:1" x14ac:dyDescent="0.25">
      <c r="A17783" s="42"/>
    </row>
    <row r="17784" spans="1:1" x14ac:dyDescent="0.25">
      <c r="A17784" s="42"/>
    </row>
    <row r="17785" spans="1:1" x14ac:dyDescent="0.25">
      <c r="A17785" s="42"/>
    </row>
    <row r="17786" spans="1:1" x14ac:dyDescent="0.25">
      <c r="A17786" s="42"/>
    </row>
    <row r="17787" spans="1:1" x14ac:dyDescent="0.25">
      <c r="A17787" s="42"/>
    </row>
    <row r="17788" spans="1:1" x14ac:dyDescent="0.25">
      <c r="A17788" s="42"/>
    </row>
    <row r="17789" spans="1:1" x14ac:dyDescent="0.25">
      <c r="A17789" s="42"/>
    </row>
    <row r="17790" spans="1:1" x14ac:dyDescent="0.25">
      <c r="A17790" s="42"/>
    </row>
    <row r="17791" spans="1:1" x14ac:dyDescent="0.25">
      <c r="A17791" s="42"/>
    </row>
    <row r="17792" spans="1:1" x14ac:dyDescent="0.25">
      <c r="A17792" s="42"/>
    </row>
    <row r="17793" spans="1:1" x14ac:dyDescent="0.25">
      <c r="A17793" s="42"/>
    </row>
    <row r="17794" spans="1:1" x14ac:dyDescent="0.25">
      <c r="A17794" s="42"/>
    </row>
    <row r="17795" spans="1:1" x14ac:dyDescent="0.25">
      <c r="A17795" s="42"/>
    </row>
    <row r="17796" spans="1:1" x14ac:dyDescent="0.25">
      <c r="A17796" s="42"/>
    </row>
    <row r="17797" spans="1:1" x14ac:dyDescent="0.25">
      <c r="A17797" s="42"/>
    </row>
    <row r="17798" spans="1:1" x14ac:dyDescent="0.25">
      <c r="A17798" s="42"/>
    </row>
    <row r="17799" spans="1:1" x14ac:dyDescent="0.25">
      <c r="A17799" s="42"/>
    </row>
    <row r="17800" spans="1:1" x14ac:dyDescent="0.25">
      <c r="A17800" s="42"/>
    </row>
    <row r="17801" spans="1:1" x14ac:dyDescent="0.25">
      <c r="A17801" s="42"/>
    </row>
    <row r="17802" spans="1:1" x14ac:dyDescent="0.25">
      <c r="A17802" s="42"/>
    </row>
    <row r="17803" spans="1:1" x14ac:dyDescent="0.25">
      <c r="A17803" s="42"/>
    </row>
    <row r="17804" spans="1:1" x14ac:dyDescent="0.25">
      <c r="A17804" s="42"/>
    </row>
    <row r="17805" spans="1:1" x14ac:dyDescent="0.25">
      <c r="A17805" s="42"/>
    </row>
    <row r="17806" spans="1:1" x14ac:dyDescent="0.25">
      <c r="A17806" s="42"/>
    </row>
    <row r="17807" spans="1:1" x14ac:dyDescent="0.25">
      <c r="A17807" s="42"/>
    </row>
    <row r="17808" spans="1:1" x14ac:dyDescent="0.25">
      <c r="A17808" s="42"/>
    </row>
    <row r="17809" spans="1:1" x14ac:dyDescent="0.25">
      <c r="A17809" s="42"/>
    </row>
    <row r="17810" spans="1:1" x14ac:dyDescent="0.25">
      <c r="A17810" s="42"/>
    </row>
    <row r="17811" spans="1:1" x14ac:dyDescent="0.25">
      <c r="A17811" s="42"/>
    </row>
    <row r="17812" spans="1:1" x14ac:dyDescent="0.25">
      <c r="A17812" s="42"/>
    </row>
    <row r="17813" spans="1:1" x14ac:dyDescent="0.25">
      <c r="A17813" s="42"/>
    </row>
    <row r="17814" spans="1:1" x14ac:dyDescent="0.25">
      <c r="A17814" s="42"/>
    </row>
    <row r="17815" spans="1:1" x14ac:dyDescent="0.25">
      <c r="A17815" s="42"/>
    </row>
    <row r="17816" spans="1:1" x14ac:dyDescent="0.25">
      <c r="A17816" s="42"/>
    </row>
    <row r="17817" spans="1:1" x14ac:dyDescent="0.25">
      <c r="A17817" s="42"/>
    </row>
    <row r="17818" spans="1:1" x14ac:dyDescent="0.25">
      <c r="A17818" s="42"/>
    </row>
    <row r="17819" spans="1:1" x14ac:dyDescent="0.25">
      <c r="A17819" s="42"/>
    </row>
    <row r="17820" spans="1:1" x14ac:dyDescent="0.25">
      <c r="A17820" s="42"/>
    </row>
    <row r="17821" spans="1:1" x14ac:dyDescent="0.25">
      <c r="A17821" s="42"/>
    </row>
    <row r="17822" spans="1:1" x14ac:dyDescent="0.25">
      <c r="A17822" s="42"/>
    </row>
    <row r="17823" spans="1:1" x14ac:dyDescent="0.25">
      <c r="A17823" s="42"/>
    </row>
    <row r="17824" spans="1:1" x14ac:dyDescent="0.25">
      <c r="A17824" s="42"/>
    </row>
    <row r="17825" spans="1:1" x14ac:dyDescent="0.25">
      <c r="A17825" s="42"/>
    </row>
    <row r="17826" spans="1:1" x14ac:dyDescent="0.25">
      <c r="A17826" s="42"/>
    </row>
    <row r="17827" spans="1:1" x14ac:dyDescent="0.25">
      <c r="A17827" s="42"/>
    </row>
    <row r="17828" spans="1:1" x14ac:dyDescent="0.25">
      <c r="A17828" s="42"/>
    </row>
    <row r="17829" spans="1:1" x14ac:dyDescent="0.25">
      <c r="A17829" s="42"/>
    </row>
    <row r="17830" spans="1:1" x14ac:dyDescent="0.25">
      <c r="A17830" s="42"/>
    </row>
    <row r="17831" spans="1:1" x14ac:dyDescent="0.25">
      <c r="A17831" s="42"/>
    </row>
    <row r="17832" spans="1:1" x14ac:dyDescent="0.25">
      <c r="A17832" s="42"/>
    </row>
    <row r="17833" spans="1:1" x14ac:dyDescent="0.25">
      <c r="A17833" s="42"/>
    </row>
    <row r="17834" spans="1:1" x14ac:dyDescent="0.25">
      <c r="A17834" s="42"/>
    </row>
    <row r="17835" spans="1:1" x14ac:dyDescent="0.25">
      <c r="A17835" s="42"/>
    </row>
    <row r="17836" spans="1:1" x14ac:dyDescent="0.25">
      <c r="A17836" s="42"/>
    </row>
    <row r="17837" spans="1:1" x14ac:dyDescent="0.25">
      <c r="A17837" s="42"/>
    </row>
    <row r="17838" spans="1:1" x14ac:dyDescent="0.25">
      <c r="A17838" s="42"/>
    </row>
    <row r="17839" spans="1:1" x14ac:dyDescent="0.25">
      <c r="A17839" s="42"/>
    </row>
    <row r="17840" spans="1:1" x14ac:dyDescent="0.25">
      <c r="A17840" s="42"/>
    </row>
    <row r="17841" spans="1:1" x14ac:dyDescent="0.25">
      <c r="A17841" s="42"/>
    </row>
    <row r="17842" spans="1:1" x14ac:dyDescent="0.25">
      <c r="A17842" s="42"/>
    </row>
    <row r="17843" spans="1:1" x14ac:dyDescent="0.25">
      <c r="A17843" s="42"/>
    </row>
    <row r="17844" spans="1:1" x14ac:dyDescent="0.25">
      <c r="A17844" s="42"/>
    </row>
    <row r="17845" spans="1:1" x14ac:dyDescent="0.25">
      <c r="A17845" s="42"/>
    </row>
    <row r="17846" spans="1:1" x14ac:dyDescent="0.25">
      <c r="A17846" s="42"/>
    </row>
    <row r="17847" spans="1:1" x14ac:dyDescent="0.25">
      <c r="A17847" s="42"/>
    </row>
    <row r="17848" spans="1:1" x14ac:dyDescent="0.25">
      <c r="A17848" s="42"/>
    </row>
    <row r="17849" spans="1:1" x14ac:dyDescent="0.25">
      <c r="A17849" s="42"/>
    </row>
    <row r="17850" spans="1:1" x14ac:dyDescent="0.25">
      <c r="A17850" s="42"/>
    </row>
    <row r="17851" spans="1:1" x14ac:dyDescent="0.25">
      <c r="A17851" s="42"/>
    </row>
    <row r="17852" spans="1:1" x14ac:dyDescent="0.25">
      <c r="A17852" s="42"/>
    </row>
    <row r="17853" spans="1:1" x14ac:dyDescent="0.25">
      <c r="A17853" s="42"/>
    </row>
    <row r="17854" spans="1:1" x14ac:dyDescent="0.25">
      <c r="A17854" s="42"/>
    </row>
    <row r="17855" spans="1:1" x14ac:dyDescent="0.25">
      <c r="A17855" s="42"/>
    </row>
    <row r="17856" spans="1:1" x14ac:dyDescent="0.25">
      <c r="A17856" s="42"/>
    </row>
    <row r="17857" spans="1:1" x14ac:dyDescent="0.25">
      <c r="A17857" s="42"/>
    </row>
    <row r="17858" spans="1:1" x14ac:dyDescent="0.25">
      <c r="A17858" s="42"/>
    </row>
    <row r="17859" spans="1:1" x14ac:dyDescent="0.25">
      <c r="A17859" s="42"/>
    </row>
    <row r="17860" spans="1:1" x14ac:dyDescent="0.25">
      <c r="A17860" s="42"/>
    </row>
    <row r="17861" spans="1:1" x14ac:dyDescent="0.25">
      <c r="A17861" s="42"/>
    </row>
    <row r="17862" spans="1:1" x14ac:dyDescent="0.25">
      <c r="A17862" s="42"/>
    </row>
    <row r="17863" spans="1:1" x14ac:dyDescent="0.25">
      <c r="A17863" s="42"/>
    </row>
    <row r="17864" spans="1:1" x14ac:dyDescent="0.25">
      <c r="A17864" s="42"/>
    </row>
    <row r="17865" spans="1:1" x14ac:dyDescent="0.25">
      <c r="A17865" s="42"/>
    </row>
    <row r="17866" spans="1:1" x14ac:dyDescent="0.25">
      <c r="A17866" s="42"/>
    </row>
    <row r="17867" spans="1:1" x14ac:dyDescent="0.25">
      <c r="A17867" s="42"/>
    </row>
    <row r="17868" spans="1:1" x14ac:dyDescent="0.25">
      <c r="A17868" s="42"/>
    </row>
    <row r="17869" spans="1:1" x14ac:dyDescent="0.25">
      <c r="A17869" s="42"/>
    </row>
    <row r="17870" spans="1:1" x14ac:dyDescent="0.25">
      <c r="A17870" s="42"/>
    </row>
    <row r="17871" spans="1:1" x14ac:dyDescent="0.25">
      <c r="A17871" s="42"/>
    </row>
    <row r="17872" spans="1:1" x14ac:dyDescent="0.25">
      <c r="A17872" s="42"/>
    </row>
    <row r="17873" spans="1:1" x14ac:dyDescent="0.25">
      <c r="A17873" s="42"/>
    </row>
    <row r="17874" spans="1:1" x14ac:dyDescent="0.25">
      <c r="A17874" s="42"/>
    </row>
    <row r="17875" spans="1:1" x14ac:dyDescent="0.25">
      <c r="A17875" s="42"/>
    </row>
    <row r="17876" spans="1:1" x14ac:dyDescent="0.25">
      <c r="A17876" s="42"/>
    </row>
    <row r="17877" spans="1:1" x14ac:dyDescent="0.25">
      <c r="A17877" s="42"/>
    </row>
    <row r="17878" spans="1:1" x14ac:dyDescent="0.25">
      <c r="A17878" s="42"/>
    </row>
    <row r="17879" spans="1:1" x14ac:dyDescent="0.25">
      <c r="A17879" s="42"/>
    </row>
    <row r="17880" spans="1:1" x14ac:dyDescent="0.25">
      <c r="A17880" s="42"/>
    </row>
    <row r="17881" spans="1:1" x14ac:dyDescent="0.25">
      <c r="A17881" s="42"/>
    </row>
    <row r="17882" spans="1:1" x14ac:dyDescent="0.25">
      <c r="A17882" s="42"/>
    </row>
    <row r="17883" spans="1:1" x14ac:dyDescent="0.25">
      <c r="A17883" s="42"/>
    </row>
    <row r="17884" spans="1:1" x14ac:dyDescent="0.25">
      <c r="A17884" s="42"/>
    </row>
    <row r="17885" spans="1:1" x14ac:dyDescent="0.25">
      <c r="A17885" s="42"/>
    </row>
    <row r="17886" spans="1:1" x14ac:dyDescent="0.25">
      <c r="A17886" s="42"/>
    </row>
    <row r="17887" spans="1:1" x14ac:dyDescent="0.25">
      <c r="A17887" s="42"/>
    </row>
    <row r="17888" spans="1:1" x14ac:dyDescent="0.25">
      <c r="A17888" s="42"/>
    </row>
    <row r="17889" spans="1:1" x14ac:dyDescent="0.25">
      <c r="A17889" s="42"/>
    </row>
    <row r="17890" spans="1:1" x14ac:dyDescent="0.25">
      <c r="A17890" s="42"/>
    </row>
    <row r="17891" spans="1:1" x14ac:dyDescent="0.25">
      <c r="A17891" s="42"/>
    </row>
    <row r="17892" spans="1:1" x14ac:dyDescent="0.25">
      <c r="A17892" s="42"/>
    </row>
    <row r="17893" spans="1:1" x14ac:dyDescent="0.25">
      <c r="A17893" s="42"/>
    </row>
    <row r="17894" spans="1:1" x14ac:dyDescent="0.25">
      <c r="A17894" s="42"/>
    </row>
    <row r="17895" spans="1:1" x14ac:dyDescent="0.25">
      <c r="A17895" s="42"/>
    </row>
    <row r="17896" spans="1:1" x14ac:dyDescent="0.25">
      <c r="A17896" s="42"/>
    </row>
    <row r="17897" spans="1:1" x14ac:dyDescent="0.25">
      <c r="A17897" s="42"/>
    </row>
    <row r="17898" spans="1:1" x14ac:dyDescent="0.25">
      <c r="A17898" s="42"/>
    </row>
    <row r="17899" spans="1:1" x14ac:dyDescent="0.25">
      <c r="A17899" s="42"/>
    </row>
    <row r="17900" spans="1:1" x14ac:dyDescent="0.25">
      <c r="A17900" s="42"/>
    </row>
    <row r="17901" spans="1:1" x14ac:dyDescent="0.25">
      <c r="A17901" s="42"/>
    </row>
    <row r="17902" spans="1:1" x14ac:dyDescent="0.25">
      <c r="A17902" s="42"/>
    </row>
    <row r="17903" spans="1:1" x14ac:dyDescent="0.25">
      <c r="A17903" s="42"/>
    </row>
    <row r="17904" spans="1:1" x14ac:dyDescent="0.25">
      <c r="A17904" s="42"/>
    </row>
    <row r="17905" spans="1:1" x14ac:dyDescent="0.25">
      <c r="A17905" s="42"/>
    </row>
    <row r="17906" spans="1:1" x14ac:dyDescent="0.25">
      <c r="A17906" s="42"/>
    </row>
    <row r="17907" spans="1:1" x14ac:dyDescent="0.25">
      <c r="A17907" s="42"/>
    </row>
    <row r="17908" spans="1:1" x14ac:dyDescent="0.25">
      <c r="A17908" s="42"/>
    </row>
    <row r="17909" spans="1:1" x14ac:dyDescent="0.25">
      <c r="A17909" s="42"/>
    </row>
    <row r="17910" spans="1:1" x14ac:dyDescent="0.25">
      <c r="A17910" s="42"/>
    </row>
    <row r="17911" spans="1:1" x14ac:dyDescent="0.25">
      <c r="A17911" s="42"/>
    </row>
    <row r="17912" spans="1:1" x14ac:dyDescent="0.25">
      <c r="A17912" s="42"/>
    </row>
    <row r="17913" spans="1:1" x14ac:dyDescent="0.25">
      <c r="A17913" s="42"/>
    </row>
    <row r="17914" spans="1:1" x14ac:dyDescent="0.25">
      <c r="A17914" s="42"/>
    </row>
    <row r="17915" spans="1:1" x14ac:dyDescent="0.25">
      <c r="A17915" s="42"/>
    </row>
    <row r="17916" spans="1:1" x14ac:dyDescent="0.25">
      <c r="A17916" s="42"/>
    </row>
    <row r="17917" spans="1:1" x14ac:dyDescent="0.25">
      <c r="A17917" s="42"/>
    </row>
    <row r="17918" spans="1:1" x14ac:dyDescent="0.25">
      <c r="A17918" s="42"/>
    </row>
    <row r="17919" spans="1:1" x14ac:dyDescent="0.25">
      <c r="A17919" s="42"/>
    </row>
    <row r="17920" spans="1:1" x14ac:dyDescent="0.25">
      <c r="A17920" s="42"/>
    </row>
    <row r="17921" spans="1:1" x14ac:dyDescent="0.25">
      <c r="A17921" s="42"/>
    </row>
    <row r="17922" spans="1:1" x14ac:dyDescent="0.25">
      <c r="A17922" s="42"/>
    </row>
    <row r="17923" spans="1:1" x14ac:dyDescent="0.25">
      <c r="A17923" s="42"/>
    </row>
    <row r="17924" spans="1:1" x14ac:dyDescent="0.25">
      <c r="A17924" s="42"/>
    </row>
    <row r="17925" spans="1:1" x14ac:dyDescent="0.25">
      <c r="A17925" s="42"/>
    </row>
    <row r="17926" spans="1:1" x14ac:dyDescent="0.25">
      <c r="A17926" s="42"/>
    </row>
    <row r="17927" spans="1:1" x14ac:dyDescent="0.25">
      <c r="A17927" s="42"/>
    </row>
    <row r="17928" spans="1:1" x14ac:dyDescent="0.25">
      <c r="A17928" s="42"/>
    </row>
    <row r="17929" spans="1:1" x14ac:dyDescent="0.25">
      <c r="A17929" s="42"/>
    </row>
    <row r="17930" spans="1:1" x14ac:dyDescent="0.25">
      <c r="A17930" s="42"/>
    </row>
    <row r="17931" spans="1:1" x14ac:dyDescent="0.25">
      <c r="A17931" s="42"/>
    </row>
    <row r="17932" spans="1:1" x14ac:dyDescent="0.25">
      <c r="A17932" s="42"/>
    </row>
    <row r="17933" spans="1:1" x14ac:dyDescent="0.25">
      <c r="A17933" s="42"/>
    </row>
    <row r="17934" spans="1:1" x14ac:dyDescent="0.25">
      <c r="A17934" s="42"/>
    </row>
    <row r="17935" spans="1:1" x14ac:dyDescent="0.25">
      <c r="A17935" s="42"/>
    </row>
    <row r="17936" spans="1:1" x14ac:dyDescent="0.25">
      <c r="A17936" s="42"/>
    </row>
    <row r="17937" spans="1:1" x14ac:dyDescent="0.25">
      <c r="A17937" s="42"/>
    </row>
    <row r="17938" spans="1:1" x14ac:dyDescent="0.25">
      <c r="A17938" s="42"/>
    </row>
    <row r="17939" spans="1:1" x14ac:dyDescent="0.25">
      <c r="A17939" s="42"/>
    </row>
    <row r="17940" spans="1:1" x14ac:dyDescent="0.25">
      <c r="A17940" s="42"/>
    </row>
    <row r="17941" spans="1:1" x14ac:dyDescent="0.25">
      <c r="A17941" s="42"/>
    </row>
    <row r="17942" spans="1:1" x14ac:dyDescent="0.25">
      <c r="A17942" s="42"/>
    </row>
    <row r="17943" spans="1:1" x14ac:dyDescent="0.25">
      <c r="A17943" s="42"/>
    </row>
    <row r="17944" spans="1:1" x14ac:dyDescent="0.25">
      <c r="A17944" s="42"/>
    </row>
    <row r="17945" spans="1:1" x14ac:dyDescent="0.25">
      <c r="A17945" s="42"/>
    </row>
    <row r="17946" spans="1:1" x14ac:dyDescent="0.25">
      <c r="A17946" s="42"/>
    </row>
    <row r="17947" spans="1:1" x14ac:dyDescent="0.25">
      <c r="A17947" s="42"/>
    </row>
    <row r="17948" spans="1:1" x14ac:dyDescent="0.25">
      <c r="A17948" s="42"/>
    </row>
    <row r="17949" spans="1:1" x14ac:dyDescent="0.25">
      <c r="A17949" s="42"/>
    </row>
    <row r="17950" spans="1:1" x14ac:dyDescent="0.25">
      <c r="A17950" s="42"/>
    </row>
    <row r="17951" spans="1:1" x14ac:dyDescent="0.25">
      <c r="A17951" s="42"/>
    </row>
    <row r="17952" spans="1:1" x14ac:dyDescent="0.25">
      <c r="A17952" s="42"/>
    </row>
    <row r="17953" spans="1:1" x14ac:dyDescent="0.25">
      <c r="A17953" s="42"/>
    </row>
    <row r="17954" spans="1:1" x14ac:dyDescent="0.25">
      <c r="A17954" s="42"/>
    </row>
    <row r="17955" spans="1:1" x14ac:dyDescent="0.25">
      <c r="A17955" s="42"/>
    </row>
    <row r="17956" spans="1:1" x14ac:dyDescent="0.25">
      <c r="A17956" s="42"/>
    </row>
    <row r="17957" spans="1:1" x14ac:dyDescent="0.25">
      <c r="A17957" s="42"/>
    </row>
    <row r="17958" spans="1:1" x14ac:dyDescent="0.25">
      <c r="A17958" s="42"/>
    </row>
    <row r="17959" spans="1:1" x14ac:dyDescent="0.25">
      <c r="A17959" s="42"/>
    </row>
    <row r="17960" spans="1:1" x14ac:dyDescent="0.25">
      <c r="A17960" s="42"/>
    </row>
    <row r="17961" spans="1:1" x14ac:dyDescent="0.25">
      <c r="A17961" s="42"/>
    </row>
    <row r="17962" spans="1:1" x14ac:dyDescent="0.25">
      <c r="A17962" s="42"/>
    </row>
    <row r="17963" spans="1:1" x14ac:dyDescent="0.25">
      <c r="A17963" s="42"/>
    </row>
    <row r="17964" spans="1:1" x14ac:dyDescent="0.25">
      <c r="A17964" s="42"/>
    </row>
    <row r="17965" spans="1:1" x14ac:dyDescent="0.25">
      <c r="A17965" s="42"/>
    </row>
    <row r="17966" spans="1:1" x14ac:dyDescent="0.25">
      <c r="A17966" s="42"/>
    </row>
    <row r="17967" spans="1:1" x14ac:dyDescent="0.25">
      <c r="A17967" s="42"/>
    </row>
    <row r="17968" spans="1:1" x14ac:dyDescent="0.25">
      <c r="A17968" s="42"/>
    </row>
    <row r="17969" spans="1:1" x14ac:dyDescent="0.25">
      <c r="A17969" s="42"/>
    </row>
    <row r="17970" spans="1:1" x14ac:dyDescent="0.25">
      <c r="A17970" s="42"/>
    </row>
    <row r="17971" spans="1:1" x14ac:dyDescent="0.25">
      <c r="A17971" s="42"/>
    </row>
    <row r="17972" spans="1:1" x14ac:dyDescent="0.25">
      <c r="A17972" s="42"/>
    </row>
    <row r="17973" spans="1:1" x14ac:dyDescent="0.25">
      <c r="A17973" s="42"/>
    </row>
    <row r="17974" spans="1:1" x14ac:dyDescent="0.25">
      <c r="A17974" s="42"/>
    </row>
    <row r="17975" spans="1:1" x14ac:dyDescent="0.25">
      <c r="A17975" s="42"/>
    </row>
    <row r="17976" spans="1:1" x14ac:dyDescent="0.25">
      <c r="A17976" s="42"/>
    </row>
    <row r="17977" spans="1:1" x14ac:dyDescent="0.25">
      <c r="A17977" s="42"/>
    </row>
    <row r="17978" spans="1:1" x14ac:dyDescent="0.25">
      <c r="A17978" s="42"/>
    </row>
    <row r="17979" spans="1:1" x14ac:dyDescent="0.25">
      <c r="A17979" s="42"/>
    </row>
    <row r="17980" spans="1:1" x14ac:dyDescent="0.25">
      <c r="A17980" s="42"/>
    </row>
    <row r="17981" spans="1:1" x14ac:dyDescent="0.25">
      <c r="A17981" s="42"/>
    </row>
    <row r="17982" spans="1:1" x14ac:dyDescent="0.25">
      <c r="A17982" s="42"/>
    </row>
    <row r="17983" spans="1:1" x14ac:dyDescent="0.25">
      <c r="A17983" s="42"/>
    </row>
    <row r="17984" spans="1:1" x14ac:dyDescent="0.25">
      <c r="A17984" s="42"/>
    </row>
    <row r="17985" spans="1:1" x14ac:dyDescent="0.25">
      <c r="A17985" s="42"/>
    </row>
    <row r="17986" spans="1:1" x14ac:dyDescent="0.25">
      <c r="A17986" s="42"/>
    </row>
    <row r="17987" spans="1:1" x14ac:dyDescent="0.25">
      <c r="A17987" s="42"/>
    </row>
    <row r="17988" spans="1:1" x14ac:dyDescent="0.25">
      <c r="A17988" s="42"/>
    </row>
    <row r="17989" spans="1:1" x14ac:dyDescent="0.25">
      <c r="A17989" s="42"/>
    </row>
    <row r="17990" spans="1:1" x14ac:dyDescent="0.25">
      <c r="A17990" s="42"/>
    </row>
    <row r="17991" spans="1:1" x14ac:dyDescent="0.25">
      <c r="A17991" s="42"/>
    </row>
    <row r="17992" spans="1:1" x14ac:dyDescent="0.25">
      <c r="A17992" s="42"/>
    </row>
    <row r="17993" spans="1:1" x14ac:dyDescent="0.25">
      <c r="A17993" s="42"/>
    </row>
    <row r="17994" spans="1:1" x14ac:dyDescent="0.25">
      <c r="A17994" s="42"/>
    </row>
    <row r="17995" spans="1:1" x14ac:dyDescent="0.25">
      <c r="A17995" s="42"/>
    </row>
    <row r="17996" spans="1:1" x14ac:dyDescent="0.25">
      <c r="A17996" s="42"/>
    </row>
    <row r="17997" spans="1:1" x14ac:dyDescent="0.25">
      <c r="A17997" s="42"/>
    </row>
    <row r="17998" spans="1:1" x14ac:dyDescent="0.25">
      <c r="A17998" s="42"/>
    </row>
    <row r="17999" spans="1:1" x14ac:dyDescent="0.25">
      <c r="A17999" s="42"/>
    </row>
    <row r="18000" spans="1:1" x14ac:dyDescent="0.25">
      <c r="A18000" s="42"/>
    </row>
    <row r="18001" spans="1:1" x14ac:dyDescent="0.25">
      <c r="A18001" s="42"/>
    </row>
    <row r="18002" spans="1:1" x14ac:dyDescent="0.25">
      <c r="A18002" s="42"/>
    </row>
    <row r="18003" spans="1:1" x14ac:dyDescent="0.25">
      <c r="A18003" s="42"/>
    </row>
    <row r="18004" spans="1:1" x14ac:dyDescent="0.25">
      <c r="A18004" s="42"/>
    </row>
    <row r="18005" spans="1:1" x14ac:dyDescent="0.25">
      <c r="A18005" s="42"/>
    </row>
    <row r="18006" spans="1:1" x14ac:dyDescent="0.25">
      <c r="A18006" s="42"/>
    </row>
    <row r="18007" spans="1:1" x14ac:dyDescent="0.25">
      <c r="A18007" s="42"/>
    </row>
    <row r="18008" spans="1:1" x14ac:dyDescent="0.25">
      <c r="A18008" s="42"/>
    </row>
    <row r="18009" spans="1:1" x14ac:dyDescent="0.25">
      <c r="A18009" s="42"/>
    </row>
    <row r="18010" spans="1:1" x14ac:dyDescent="0.25">
      <c r="A18010" s="42"/>
    </row>
    <row r="18011" spans="1:1" x14ac:dyDescent="0.25">
      <c r="A18011" s="42"/>
    </row>
    <row r="18012" spans="1:1" x14ac:dyDescent="0.25">
      <c r="A18012" s="42"/>
    </row>
    <row r="18013" spans="1:1" x14ac:dyDescent="0.25">
      <c r="A18013" s="42"/>
    </row>
    <row r="18014" spans="1:1" x14ac:dyDescent="0.25">
      <c r="A18014" s="42"/>
    </row>
    <row r="18015" spans="1:1" x14ac:dyDescent="0.25">
      <c r="A18015" s="42"/>
    </row>
    <row r="18016" spans="1:1" x14ac:dyDescent="0.25">
      <c r="A18016" s="42"/>
    </row>
    <row r="18017" spans="1:1" x14ac:dyDescent="0.25">
      <c r="A18017" s="42"/>
    </row>
    <row r="18018" spans="1:1" x14ac:dyDescent="0.25">
      <c r="A18018" s="42"/>
    </row>
    <row r="18019" spans="1:1" x14ac:dyDescent="0.25">
      <c r="A18019" s="42"/>
    </row>
    <row r="18020" spans="1:1" x14ac:dyDescent="0.25">
      <c r="A18020" s="42"/>
    </row>
    <row r="18021" spans="1:1" x14ac:dyDescent="0.25">
      <c r="A18021" s="42"/>
    </row>
    <row r="18022" spans="1:1" x14ac:dyDescent="0.25">
      <c r="A18022" s="42"/>
    </row>
    <row r="18023" spans="1:1" x14ac:dyDescent="0.25">
      <c r="A18023" s="42"/>
    </row>
    <row r="18024" spans="1:1" x14ac:dyDescent="0.25">
      <c r="A18024" s="42"/>
    </row>
    <row r="18025" spans="1:1" x14ac:dyDescent="0.25">
      <c r="A18025" s="42"/>
    </row>
    <row r="18026" spans="1:1" x14ac:dyDescent="0.25">
      <c r="A18026" s="42"/>
    </row>
    <row r="18027" spans="1:1" x14ac:dyDescent="0.25">
      <c r="A18027" s="42"/>
    </row>
    <row r="18028" spans="1:1" x14ac:dyDescent="0.25">
      <c r="A18028" s="42"/>
    </row>
    <row r="18029" spans="1:1" x14ac:dyDescent="0.25">
      <c r="A18029" s="42"/>
    </row>
    <row r="18030" spans="1:1" x14ac:dyDescent="0.25">
      <c r="A18030" s="42"/>
    </row>
    <row r="18031" spans="1:1" x14ac:dyDescent="0.25">
      <c r="A18031" s="42"/>
    </row>
    <row r="18032" spans="1:1" x14ac:dyDescent="0.25">
      <c r="A18032" s="42"/>
    </row>
    <row r="18033" spans="1:1" x14ac:dyDescent="0.25">
      <c r="A18033" s="42"/>
    </row>
    <row r="18034" spans="1:1" x14ac:dyDescent="0.25">
      <c r="A18034" s="42"/>
    </row>
    <row r="18035" spans="1:1" x14ac:dyDescent="0.25">
      <c r="A18035" s="42"/>
    </row>
    <row r="18036" spans="1:1" x14ac:dyDescent="0.25">
      <c r="A18036" s="42"/>
    </row>
    <row r="18037" spans="1:1" x14ac:dyDescent="0.25">
      <c r="A18037" s="42"/>
    </row>
    <row r="18038" spans="1:1" x14ac:dyDescent="0.25">
      <c r="A18038" s="42"/>
    </row>
    <row r="18039" spans="1:1" x14ac:dyDescent="0.25">
      <c r="A18039" s="42"/>
    </row>
    <row r="18040" spans="1:1" x14ac:dyDescent="0.25">
      <c r="A18040" s="42"/>
    </row>
    <row r="18041" spans="1:1" x14ac:dyDescent="0.25">
      <c r="A18041" s="42"/>
    </row>
    <row r="18042" spans="1:1" x14ac:dyDescent="0.25">
      <c r="A18042" s="42"/>
    </row>
    <row r="18043" spans="1:1" x14ac:dyDescent="0.25">
      <c r="A18043" s="42"/>
    </row>
    <row r="18044" spans="1:1" x14ac:dyDescent="0.25">
      <c r="A18044" s="42"/>
    </row>
    <row r="18045" spans="1:1" x14ac:dyDescent="0.25">
      <c r="A18045" s="42"/>
    </row>
    <row r="18046" spans="1:1" x14ac:dyDescent="0.25">
      <c r="A18046" s="42"/>
    </row>
    <row r="18047" spans="1:1" x14ac:dyDescent="0.25">
      <c r="A18047" s="42"/>
    </row>
    <row r="18048" spans="1:1" x14ac:dyDescent="0.25">
      <c r="A18048" s="42"/>
    </row>
    <row r="18049" spans="1:1" x14ac:dyDescent="0.25">
      <c r="A18049" s="42"/>
    </row>
    <row r="18050" spans="1:1" x14ac:dyDescent="0.25">
      <c r="A18050" s="42"/>
    </row>
    <row r="18051" spans="1:1" x14ac:dyDescent="0.25">
      <c r="A18051" s="42"/>
    </row>
    <row r="18052" spans="1:1" x14ac:dyDescent="0.25">
      <c r="A18052" s="42"/>
    </row>
    <row r="18053" spans="1:1" x14ac:dyDescent="0.25">
      <c r="A18053" s="42"/>
    </row>
    <row r="18054" spans="1:1" x14ac:dyDescent="0.25">
      <c r="A18054" s="42"/>
    </row>
    <row r="18055" spans="1:1" x14ac:dyDescent="0.25">
      <c r="A18055" s="42"/>
    </row>
    <row r="18056" spans="1:1" x14ac:dyDescent="0.25">
      <c r="A18056" s="42"/>
    </row>
    <row r="18057" spans="1:1" x14ac:dyDescent="0.25">
      <c r="A18057" s="42"/>
    </row>
    <row r="18058" spans="1:1" x14ac:dyDescent="0.25">
      <c r="A18058" s="42"/>
    </row>
    <row r="18059" spans="1:1" x14ac:dyDescent="0.25">
      <c r="A18059" s="42"/>
    </row>
    <row r="18060" spans="1:1" x14ac:dyDescent="0.25">
      <c r="A18060" s="42"/>
    </row>
    <row r="18061" spans="1:1" x14ac:dyDescent="0.25">
      <c r="A18061" s="42"/>
    </row>
    <row r="18062" spans="1:1" x14ac:dyDescent="0.25">
      <c r="A18062" s="42"/>
    </row>
    <row r="18063" spans="1:1" x14ac:dyDescent="0.25">
      <c r="A18063" s="42"/>
    </row>
    <row r="18064" spans="1:1" x14ac:dyDescent="0.25">
      <c r="A18064" s="42"/>
    </row>
    <row r="18065" spans="1:1" x14ac:dyDescent="0.25">
      <c r="A18065" s="42"/>
    </row>
    <row r="18066" spans="1:1" x14ac:dyDescent="0.25">
      <c r="A18066" s="42"/>
    </row>
    <row r="18067" spans="1:1" x14ac:dyDescent="0.25">
      <c r="A18067" s="42"/>
    </row>
    <row r="18068" spans="1:1" x14ac:dyDescent="0.25">
      <c r="A18068" s="42"/>
    </row>
    <row r="18069" spans="1:1" x14ac:dyDescent="0.25">
      <c r="A18069" s="42"/>
    </row>
    <row r="18070" spans="1:1" x14ac:dyDescent="0.25">
      <c r="A18070" s="42"/>
    </row>
    <row r="18071" spans="1:1" x14ac:dyDescent="0.25">
      <c r="A18071" s="42"/>
    </row>
    <row r="18072" spans="1:1" x14ac:dyDescent="0.25">
      <c r="A18072" s="42"/>
    </row>
    <row r="18073" spans="1:1" x14ac:dyDescent="0.25">
      <c r="A18073" s="42"/>
    </row>
    <row r="18074" spans="1:1" x14ac:dyDescent="0.25">
      <c r="A18074" s="42"/>
    </row>
    <row r="18075" spans="1:1" x14ac:dyDescent="0.25">
      <c r="A18075" s="42"/>
    </row>
    <row r="18076" spans="1:1" x14ac:dyDescent="0.25">
      <c r="A18076" s="42"/>
    </row>
    <row r="18077" spans="1:1" x14ac:dyDescent="0.25">
      <c r="A18077" s="42"/>
    </row>
    <row r="18078" spans="1:1" x14ac:dyDescent="0.25">
      <c r="A18078" s="42"/>
    </row>
    <row r="18079" spans="1:1" x14ac:dyDescent="0.25">
      <c r="A18079" s="42"/>
    </row>
    <row r="18080" spans="1:1" x14ac:dyDescent="0.25">
      <c r="A18080" s="42"/>
    </row>
    <row r="18081" spans="1:1" x14ac:dyDescent="0.25">
      <c r="A18081" s="42"/>
    </row>
    <row r="18082" spans="1:1" x14ac:dyDescent="0.25">
      <c r="A18082" s="42"/>
    </row>
    <row r="18083" spans="1:1" x14ac:dyDescent="0.25">
      <c r="A18083" s="42"/>
    </row>
    <row r="18084" spans="1:1" x14ac:dyDescent="0.25">
      <c r="A18084" s="42"/>
    </row>
    <row r="18085" spans="1:1" x14ac:dyDescent="0.25">
      <c r="A18085" s="42"/>
    </row>
    <row r="18086" spans="1:1" x14ac:dyDescent="0.25">
      <c r="A18086" s="42"/>
    </row>
    <row r="18087" spans="1:1" x14ac:dyDescent="0.25">
      <c r="A18087" s="42"/>
    </row>
    <row r="18088" spans="1:1" x14ac:dyDescent="0.25">
      <c r="A18088" s="42"/>
    </row>
    <row r="18089" spans="1:1" x14ac:dyDescent="0.25">
      <c r="A18089" s="42"/>
    </row>
    <row r="18090" spans="1:1" x14ac:dyDescent="0.25">
      <c r="A18090" s="42"/>
    </row>
    <row r="18091" spans="1:1" x14ac:dyDescent="0.25">
      <c r="A18091" s="42"/>
    </row>
    <row r="18092" spans="1:1" x14ac:dyDescent="0.25">
      <c r="A18092" s="42"/>
    </row>
    <row r="18093" spans="1:1" x14ac:dyDescent="0.25">
      <c r="A18093" s="42"/>
    </row>
    <row r="18094" spans="1:1" x14ac:dyDescent="0.25">
      <c r="A18094" s="42"/>
    </row>
    <row r="18095" spans="1:1" x14ac:dyDescent="0.25">
      <c r="A18095" s="42"/>
    </row>
    <row r="18096" spans="1:1" x14ac:dyDescent="0.25">
      <c r="A18096" s="42"/>
    </row>
    <row r="18097" spans="1:1" x14ac:dyDescent="0.25">
      <c r="A18097" s="42"/>
    </row>
    <row r="18098" spans="1:1" x14ac:dyDescent="0.25">
      <c r="A18098" s="42"/>
    </row>
    <row r="18099" spans="1:1" x14ac:dyDescent="0.25">
      <c r="A18099" s="42"/>
    </row>
    <row r="18100" spans="1:1" x14ac:dyDescent="0.25">
      <c r="A18100" s="42"/>
    </row>
    <row r="18101" spans="1:1" x14ac:dyDescent="0.25">
      <c r="A18101" s="42"/>
    </row>
    <row r="18102" spans="1:1" x14ac:dyDescent="0.25">
      <c r="A18102" s="42"/>
    </row>
    <row r="18103" spans="1:1" x14ac:dyDescent="0.25">
      <c r="A18103" s="42"/>
    </row>
    <row r="18104" spans="1:1" x14ac:dyDescent="0.25">
      <c r="A18104" s="42"/>
    </row>
    <row r="18105" spans="1:1" x14ac:dyDescent="0.25">
      <c r="A18105" s="42"/>
    </row>
    <row r="18106" spans="1:1" x14ac:dyDescent="0.25">
      <c r="A18106" s="42"/>
    </row>
    <row r="18107" spans="1:1" x14ac:dyDescent="0.25">
      <c r="A18107" s="42"/>
    </row>
    <row r="18108" spans="1:1" x14ac:dyDescent="0.25">
      <c r="A18108" s="42"/>
    </row>
    <row r="18109" spans="1:1" x14ac:dyDescent="0.25">
      <c r="A18109" s="42"/>
    </row>
    <row r="18110" spans="1:1" x14ac:dyDescent="0.25">
      <c r="A18110" s="42"/>
    </row>
    <row r="18111" spans="1:1" x14ac:dyDescent="0.25">
      <c r="A18111" s="42"/>
    </row>
    <row r="18112" spans="1:1" x14ac:dyDescent="0.25">
      <c r="A18112" s="42"/>
    </row>
    <row r="18113" spans="1:1" x14ac:dyDescent="0.25">
      <c r="A18113" s="42"/>
    </row>
    <row r="18114" spans="1:1" x14ac:dyDescent="0.25">
      <c r="A18114" s="42"/>
    </row>
    <row r="18115" spans="1:1" x14ac:dyDescent="0.25">
      <c r="A18115" s="42"/>
    </row>
    <row r="18116" spans="1:1" x14ac:dyDescent="0.25">
      <c r="A18116" s="42"/>
    </row>
    <row r="18117" spans="1:1" x14ac:dyDescent="0.25">
      <c r="A18117" s="42"/>
    </row>
    <row r="18118" spans="1:1" x14ac:dyDescent="0.25">
      <c r="A18118" s="42"/>
    </row>
    <row r="18119" spans="1:1" x14ac:dyDescent="0.25">
      <c r="A18119" s="42"/>
    </row>
    <row r="18120" spans="1:1" x14ac:dyDescent="0.25">
      <c r="A18120" s="42"/>
    </row>
    <row r="18121" spans="1:1" x14ac:dyDescent="0.25">
      <c r="A18121" s="42"/>
    </row>
    <row r="18122" spans="1:1" x14ac:dyDescent="0.25">
      <c r="A18122" s="42"/>
    </row>
    <row r="18123" spans="1:1" x14ac:dyDescent="0.25">
      <c r="A18123" s="42"/>
    </row>
    <row r="18124" spans="1:1" x14ac:dyDescent="0.25">
      <c r="A18124" s="42"/>
    </row>
    <row r="18125" spans="1:1" x14ac:dyDescent="0.25">
      <c r="A18125" s="42"/>
    </row>
    <row r="18126" spans="1:1" x14ac:dyDescent="0.25">
      <c r="A18126" s="42"/>
    </row>
    <row r="18127" spans="1:1" x14ac:dyDescent="0.25">
      <c r="A18127" s="42"/>
    </row>
    <row r="18128" spans="1:1" x14ac:dyDescent="0.25">
      <c r="A18128" s="42"/>
    </row>
    <row r="18129" spans="1:1" x14ac:dyDescent="0.25">
      <c r="A18129" s="42"/>
    </row>
    <row r="18130" spans="1:1" x14ac:dyDescent="0.25">
      <c r="A18130" s="42"/>
    </row>
    <row r="18131" spans="1:1" x14ac:dyDescent="0.25">
      <c r="A18131" s="42"/>
    </row>
    <row r="18132" spans="1:1" x14ac:dyDescent="0.25">
      <c r="A18132" s="42"/>
    </row>
    <row r="18133" spans="1:1" x14ac:dyDescent="0.25">
      <c r="A18133" s="42"/>
    </row>
    <row r="18134" spans="1:1" x14ac:dyDescent="0.25">
      <c r="A18134" s="42"/>
    </row>
    <row r="18135" spans="1:1" x14ac:dyDescent="0.25">
      <c r="A18135" s="42"/>
    </row>
    <row r="18136" spans="1:1" x14ac:dyDescent="0.25">
      <c r="A18136" s="42"/>
    </row>
    <row r="18137" spans="1:1" x14ac:dyDescent="0.25">
      <c r="A18137" s="42"/>
    </row>
    <row r="18138" spans="1:1" x14ac:dyDescent="0.25">
      <c r="A18138" s="42"/>
    </row>
    <row r="18139" spans="1:1" x14ac:dyDescent="0.25">
      <c r="A18139" s="42"/>
    </row>
    <row r="18140" spans="1:1" x14ac:dyDescent="0.25">
      <c r="A18140" s="42"/>
    </row>
    <row r="18141" spans="1:1" x14ac:dyDescent="0.25">
      <c r="A18141" s="42"/>
    </row>
    <row r="18142" spans="1:1" x14ac:dyDescent="0.25">
      <c r="A18142" s="42"/>
    </row>
    <row r="18143" spans="1:1" x14ac:dyDescent="0.25">
      <c r="A18143" s="42"/>
    </row>
    <row r="18144" spans="1:1" x14ac:dyDescent="0.25">
      <c r="A18144" s="42"/>
    </row>
    <row r="18145" spans="1:1" x14ac:dyDescent="0.25">
      <c r="A18145" s="42"/>
    </row>
    <row r="18146" spans="1:1" x14ac:dyDescent="0.25">
      <c r="A18146" s="42"/>
    </row>
    <row r="18147" spans="1:1" x14ac:dyDescent="0.25">
      <c r="A18147" s="42"/>
    </row>
    <row r="18148" spans="1:1" x14ac:dyDescent="0.25">
      <c r="A18148" s="42"/>
    </row>
    <row r="18149" spans="1:1" x14ac:dyDescent="0.25">
      <c r="A18149" s="42"/>
    </row>
    <row r="18150" spans="1:1" x14ac:dyDescent="0.25">
      <c r="A18150" s="42"/>
    </row>
    <row r="18151" spans="1:1" x14ac:dyDescent="0.25">
      <c r="A18151" s="42"/>
    </row>
    <row r="18152" spans="1:1" x14ac:dyDescent="0.25">
      <c r="A18152" s="42"/>
    </row>
    <row r="18153" spans="1:1" x14ac:dyDescent="0.25">
      <c r="A18153" s="42"/>
    </row>
    <row r="18154" spans="1:1" x14ac:dyDescent="0.25">
      <c r="A18154" s="42"/>
    </row>
    <row r="18155" spans="1:1" x14ac:dyDescent="0.25">
      <c r="A18155" s="42"/>
    </row>
    <row r="18156" spans="1:1" x14ac:dyDescent="0.25">
      <c r="A18156" s="42"/>
    </row>
    <row r="18157" spans="1:1" x14ac:dyDescent="0.25">
      <c r="A18157" s="42"/>
    </row>
    <row r="18158" spans="1:1" x14ac:dyDescent="0.25">
      <c r="A18158" s="42"/>
    </row>
    <row r="18159" spans="1:1" x14ac:dyDescent="0.25">
      <c r="A18159" s="42"/>
    </row>
    <row r="18160" spans="1:1" x14ac:dyDescent="0.25">
      <c r="A18160" s="42"/>
    </row>
    <row r="18161" spans="1:1" x14ac:dyDescent="0.25">
      <c r="A18161" s="42"/>
    </row>
    <row r="18162" spans="1:1" x14ac:dyDescent="0.25">
      <c r="A18162" s="42"/>
    </row>
    <row r="18163" spans="1:1" x14ac:dyDescent="0.25">
      <c r="A18163" s="42"/>
    </row>
    <row r="18164" spans="1:1" x14ac:dyDescent="0.25">
      <c r="A18164" s="42"/>
    </row>
    <row r="18165" spans="1:1" x14ac:dyDescent="0.25">
      <c r="A18165" s="42"/>
    </row>
    <row r="18166" spans="1:1" x14ac:dyDescent="0.25">
      <c r="A18166" s="42"/>
    </row>
    <row r="18167" spans="1:1" x14ac:dyDescent="0.25">
      <c r="A18167" s="42"/>
    </row>
    <row r="18168" spans="1:1" x14ac:dyDescent="0.25">
      <c r="A18168" s="42"/>
    </row>
    <row r="18169" spans="1:1" x14ac:dyDescent="0.25">
      <c r="A18169" s="42"/>
    </row>
    <row r="18170" spans="1:1" x14ac:dyDescent="0.25">
      <c r="A18170" s="42"/>
    </row>
    <row r="18171" spans="1:1" x14ac:dyDescent="0.25">
      <c r="A18171" s="42"/>
    </row>
    <row r="18172" spans="1:1" x14ac:dyDescent="0.25">
      <c r="A18172" s="42"/>
    </row>
    <row r="18173" spans="1:1" x14ac:dyDescent="0.25">
      <c r="A18173" s="42"/>
    </row>
    <row r="18174" spans="1:1" x14ac:dyDescent="0.25">
      <c r="A18174" s="42"/>
    </row>
    <row r="18175" spans="1:1" x14ac:dyDescent="0.25">
      <c r="A18175" s="42"/>
    </row>
    <row r="18176" spans="1:1" x14ac:dyDescent="0.25">
      <c r="A18176" s="42"/>
    </row>
    <row r="18177" spans="1:1" x14ac:dyDescent="0.25">
      <c r="A18177" s="42"/>
    </row>
    <row r="18178" spans="1:1" x14ac:dyDescent="0.25">
      <c r="A18178" s="42"/>
    </row>
    <row r="18179" spans="1:1" x14ac:dyDescent="0.25">
      <c r="A18179" s="42"/>
    </row>
    <row r="18180" spans="1:1" x14ac:dyDescent="0.25">
      <c r="A18180" s="42"/>
    </row>
    <row r="18181" spans="1:1" x14ac:dyDescent="0.25">
      <c r="A18181" s="42"/>
    </row>
    <row r="18182" spans="1:1" x14ac:dyDescent="0.25">
      <c r="A18182" s="42"/>
    </row>
    <row r="18183" spans="1:1" x14ac:dyDescent="0.25">
      <c r="A18183" s="42"/>
    </row>
    <row r="18184" spans="1:1" x14ac:dyDescent="0.25">
      <c r="A18184" s="42"/>
    </row>
    <row r="18185" spans="1:1" x14ac:dyDescent="0.25">
      <c r="A18185" s="42"/>
    </row>
    <row r="18186" spans="1:1" x14ac:dyDescent="0.25">
      <c r="A18186" s="42"/>
    </row>
    <row r="18187" spans="1:1" x14ac:dyDescent="0.25">
      <c r="A18187" s="42"/>
    </row>
    <row r="18188" spans="1:1" x14ac:dyDescent="0.25">
      <c r="A18188" s="42"/>
    </row>
    <row r="18189" spans="1:1" x14ac:dyDescent="0.25">
      <c r="A18189" s="42"/>
    </row>
    <row r="18190" spans="1:1" x14ac:dyDescent="0.25">
      <c r="A18190" s="42"/>
    </row>
    <row r="18191" spans="1:1" x14ac:dyDescent="0.25">
      <c r="A18191" s="42"/>
    </row>
    <row r="18192" spans="1:1" x14ac:dyDescent="0.25">
      <c r="A18192" s="42"/>
    </row>
    <row r="18193" spans="1:1" x14ac:dyDescent="0.25">
      <c r="A18193" s="42"/>
    </row>
    <row r="18194" spans="1:1" x14ac:dyDescent="0.25">
      <c r="A18194" s="42"/>
    </row>
    <row r="18195" spans="1:1" x14ac:dyDescent="0.25">
      <c r="A18195" s="42"/>
    </row>
    <row r="18196" spans="1:1" x14ac:dyDescent="0.25">
      <c r="A18196" s="42"/>
    </row>
    <row r="18197" spans="1:1" x14ac:dyDescent="0.25">
      <c r="A18197" s="42"/>
    </row>
    <row r="18198" spans="1:1" x14ac:dyDescent="0.25">
      <c r="A18198" s="42"/>
    </row>
    <row r="18199" spans="1:1" x14ac:dyDescent="0.25">
      <c r="A18199" s="42"/>
    </row>
    <row r="18200" spans="1:1" x14ac:dyDescent="0.25">
      <c r="A18200" s="42"/>
    </row>
    <row r="18201" spans="1:1" x14ac:dyDescent="0.25">
      <c r="A18201" s="42"/>
    </row>
    <row r="18202" spans="1:1" x14ac:dyDescent="0.25">
      <c r="A18202" s="42"/>
    </row>
    <row r="18203" spans="1:1" x14ac:dyDescent="0.25">
      <c r="A18203" s="42"/>
    </row>
    <row r="18204" spans="1:1" x14ac:dyDescent="0.25">
      <c r="A18204" s="42"/>
    </row>
    <row r="18205" spans="1:1" x14ac:dyDescent="0.25">
      <c r="A18205" s="42"/>
    </row>
    <row r="18206" spans="1:1" x14ac:dyDescent="0.25">
      <c r="A18206" s="42"/>
    </row>
    <row r="18207" spans="1:1" x14ac:dyDescent="0.25">
      <c r="A18207" s="42"/>
    </row>
    <row r="18208" spans="1:1" x14ac:dyDescent="0.25">
      <c r="A18208" s="42"/>
    </row>
    <row r="18209" spans="1:1" x14ac:dyDescent="0.25">
      <c r="A18209" s="42"/>
    </row>
    <row r="18210" spans="1:1" x14ac:dyDescent="0.25">
      <c r="A18210" s="42"/>
    </row>
    <row r="18211" spans="1:1" x14ac:dyDescent="0.25">
      <c r="A18211" s="42"/>
    </row>
    <row r="18212" spans="1:1" x14ac:dyDescent="0.25">
      <c r="A18212" s="42"/>
    </row>
    <row r="18213" spans="1:1" x14ac:dyDescent="0.25">
      <c r="A18213" s="42"/>
    </row>
    <row r="18214" spans="1:1" x14ac:dyDescent="0.25">
      <c r="A18214" s="42"/>
    </row>
    <row r="18215" spans="1:1" x14ac:dyDescent="0.25">
      <c r="A18215" s="42"/>
    </row>
    <row r="18216" spans="1:1" x14ac:dyDescent="0.25">
      <c r="A18216" s="42"/>
    </row>
    <row r="18217" spans="1:1" x14ac:dyDescent="0.25">
      <c r="A18217" s="42"/>
    </row>
    <row r="18218" spans="1:1" x14ac:dyDescent="0.25">
      <c r="A18218" s="42"/>
    </row>
    <row r="18219" spans="1:1" x14ac:dyDescent="0.25">
      <c r="A18219" s="42"/>
    </row>
    <row r="18220" spans="1:1" x14ac:dyDescent="0.25">
      <c r="A18220" s="42"/>
    </row>
    <row r="18221" spans="1:1" x14ac:dyDescent="0.25">
      <c r="A18221" s="42"/>
    </row>
    <row r="18222" spans="1:1" x14ac:dyDescent="0.25">
      <c r="A18222" s="42"/>
    </row>
    <row r="18223" spans="1:1" x14ac:dyDescent="0.25">
      <c r="A18223" s="42"/>
    </row>
    <row r="18224" spans="1:1" x14ac:dyDescent="0.25">
      <c r="A18224" s="42"/>
    </row>
    <row r="18225" spans="1:1" x14ac:dyDescent="0.25">
      <c r="A18225" s="42"/>
    </row>
    <row r="18226" spans="1:1" x14ac:dyDescent="0.25">
      <c r="A18226" s="42"/>
    </row>
    <row r="18227" spans="1:1" x14ac:dyDescent="0.25">
      <c r="A18227" s="42"/>
    </row>
    <row r="18228" spans="1:1" x14ac:dyDescent="0.25">
      <c r="A18228" s="42"/>
    </row>
    <row r="18229" spans="1:1" x14ac:dyDescent="0.25">
      <c r="A18229" s="42"/>
    </row>
    <row r="18230" spans="1:1" x14ac:dyDescent="0.25">
      <c r="A18230" s="42"/>
    </row>
    <row r="18231" spans="1:1" x14ac:dyDescent="0.25">
      <c r="A18231" s="42"/>
    </row>
    <row r="18232" spans="1:1" x14ac:dyDescent="0.25">
      <c r="A18232" s="42"/>
    </row>
    <row r="18233" spans="1:1" x14ac:dyDescent="0.25">
      <c r="A18233" s="42"/>
    </row>
    <row r="18234" spans="1:1" x14ac:dyDescent="0.25">
      <c r="A18234" s="42"/>
    </row>
    <row r="18235" spans="1:1" x14ac:dyDescent="0.25">
      <c r="A18235" s="42"/>
    </row>
    <row r="18236" spans="1:1" x14ac:dyDescent="0.25">
      <c r="A18236" s="42"/>
    </row>
    <row r="18237" spans="1:1" x14ac:dyDescent="0.25">
      <c r="A18237" s="42"/>
    </row>
    <row r="18238" spans="1:1" x14ac:dyDescent="0.25">
      <c r="A18238" s="42"/>
    </row>
    <row r="18239" spans="1:1" x14ac:dyDescent="0.25">
      <c r="A18239" s="42"/>
    </row>
    <row r="18240" spans="1:1" x14ac:dyDescent="0.25">
      <c r="A18240" s="42"/>
    </row>
    <row r="18241" spans="1:1" x14ac:dyDescent="0.25">
      <c r="A18241" s="42"/>
    </row>
    <row r="18242" spans="1:1" x14ac:dyDescent="0.25">
      <c r="A18242" s="42"/>
    </row>
    <row r="18243" spans="1:1" x14ac:dyDescent="0.25">
      <c r="A18243" s="42"/>
    </row>
    <row r="18244" spans="1:1" x14ac:dyDescent="0.25">
      <c r="A18244" s="42"/>
    </row>
    <row r="18245" spans="1:1" x14ac:dyDescent="0.25">
      <c r="A18245" s="42"/>
    </row>
    <row r="18246" spans="1:1" x14ac:dyDescent="0.25">
      <c r="A18246" s="42"/>
    </row>
    <row r="18247" spans="1:1" x14ac:dyDescent="0.25">
      <c r="A18247" s="42"/>
    </row>
    <row r="18248" spans="1:1" x14ac:dyDescent="0.25">
      <c r="A18248" s="42"/>
    </row>
    <row r="18249" spans="1:1" x14ac:dyDescent="0.25">
      <c r="A18249" s="42"/>
    </row>
    <row r="18250" spans="1:1" x14ac:dyDescent="0.25">
      <c r="A18250" s="42"/>
    </row>
    <row r="18251" spans="1:1" x14ac:dyDescent="0.25">
      <c r="A18251" s="42"/>
    </row>
    <row r="18252" spans="1:1" x14ac:dyDescent="0.25">
      <c r="A18252" s="42"/>
    </row>
    <row r="18253" spans="1:1" x14ac:dyDescent="0.25">
      <c r="A18253" s="42"/>
    </row>
    <row r="18254" spans="1:1" x14ac:dyDescent="0.25">
      <c r="A18254" s="42"/>
    </row>
    <row r="18255" spans="1:1" x14ac:dyDescent="0.25">
      <c r="A18255" s="42"/>
    </row>
    <row r="18256" spans="1:1" x14ac:dyDescent="0.25">
      <c r="A18256" s="42"/>
    </row>
    <row r="18257" spans="1:1" x14ac:dyDescent="0.25">
      <c r="A18257" s="42"/>
    </row>
    <row r="18258" spans="1:1" x14ac:dyDescent="0.25">
      <c r="A18258" s="42"/>
    </row>
    <row r="18259" spans="1:1" x14ac:dyDescent="0.25">
      <c r="A18259" s="42"/>
    </row>
    <row r="18260" spans="1:1" x14ac:dyDescent="0.25">
      <c r="A18260" s="42"/>
    </row>
    <row r="18261" spans="1:1" x14ac:dyDescent="0.25">
      <c r="A18261" s="42"/>
    </row>
    <row r="18262" spans="1:1" x14ac:dyDescent="0.25">
      <c r="A18262" s="42"/>
    </row>
    <row r="18263" spans="1:1" x14ac:dyDescent="0.25">
      <c r="A18263" s="42"/>
    </row>
    <row r="18264" spans="1:1" x14ac:dyDescent="0.25">
      <c r="A18264" s="42"/>
    </row>
    <row r="18265" spans="1:1" x14ac:dyDescent="0.25">
      <c r="A18265" s="42"/>
    </row>
    <row r="18266" spans="1:1" x14ac:dyDescent="0.25">
      <c r="A18266" s="42"/>
    </row>
    <row r="18267" spans="1:1" x14ac:dyDescent="0.25">
      <c r="A18267" s="42"/>
    </row>
    <row r="18268" spans="1:1" x14ac:dyDescent="0.25">
      <c r="A18268" s="42"/>
    </row>
    <row r="18269" spans="1:1" x14ac:dyDescent="0.25">
      <c r="A18269" s="42"/>
    </row>
    <row r="18270" spans="1:1" x14ac:dyDescent="0.25">
      <c r="A18270" s="42"/>
    </row>
    <row r="18271" spans="1:1" x14ac:dyDescent="0.25">
      <c r="A18271" s="42"/>
    </row>
    <row r="18272" spans="1:1" x14ac:dyDescent="0.25">
      <c r="A18272" s="42"/>
    </row>
    <row r="18273" spans="1:1" x14ac:dyDescent="0.25">
      <c r="A18273" s="42"/>
    </row>
    <row r="18274" spans="1:1" x14ac:dyDescent="0.25">
      <c r="A18274" s="42"/>
    </row>
    <row r="18275" spans="1:1" x14ac:dyDescent="0.25">
      <c r="A18275" s="42"/>
    </row>
    <row r="18276" spans="1:1" x14ac:dyDescent="0.25">
      <c r="A18276" s="42"/>
    </row>
    <row r="18277" spans="1:1" x14ac:dyDescent="0.25">
      <c r="A18277" s="42"/>
    </row>
    <row r="18278" spans="1:1" x14ac:dyDescent="0.25">
      <c r="A18278" s="42"/>
    </row>
    <row r="18279" spans="1:1" x14ac:dyDescent="0.25">
      <c r="A18279" s="42"/>
    </row>
    <row r="18280" spans="1:1" x14ac:dyDescent="0.25">
      <c r="A18280" s="42"/>
    </row>
    <row r="18281" spans="1:1" x14ac:dyDescent="0.25">
      <c r="A18281" s="42"/>
    </row>
    <row r="18282" spans="1:1" x14ac:dyDescent="0.25">
      <c r="A18282" s="42"/>
    </row>
    <row r="18283" spans="1:1" x14ac:dyDescent="0.25">
      <c r="A18283" s="42"/>
    </row>
    <row r="18284" spans="1:1" x14ac:dyDescent="0.25">
      <c r="A18284" s="42"/>
    </row>
    <row r="18285" spans="1:1" x14ac:dyDescent="0.25">
      <c r="A18285" s="42"/>
    </row>
    <row r="18286" spans="1:1" x14ac:dyDescent="0.25">
      <c r="A18286" s="42"/>
    </row>
    <row r="18287" spans="1:1" x14ac:dyDescent="0.25">
      <c r="A18287" s="42"/>
    </row>
    <row r="18288" spans="1:1" x14ac:dyDescent="0.25">
      <c r="A18288" s="42"/>
    </row>
    <row r="18289" spans="1:1" x14ac:dyDescent="0.25">
      <c r="A18289" s="42"/>
    </row>
    <row r="18290" spans="1:1" x14ac:dyDescent="0.25">
      <c r="A18290" s="42"/>
    </row>
    <row r="18291" spans="1:1" x14ac:dyDescent="0.25">
      <c r="A18291" s="42"/>
    </row>
    <row r="18292" spans="1:1" x14ac:dyDescent="0.25">
      <c r="A18292" s="42"/>
    </row>
    <row r="18293" spans="1:1" x14ac:dyDescent="0.25">
      <c r="A18293" s="42"/>
    </row>
    <row r="18294" spans="1:1" x14ac:dyDescent="0.25">
      <c r="A18294" s="42"/>
    </row>
    <row r="18295" spans="1:1" x14ac:dyDescent="0.25">
      <c r="A18295" s="42"/>
    </row>
    <row r="18296" spans="1:1" x14ac:dyDescent="0.25">
      <c r="A18296" s="42"/>
    </row>
    <row r="18297" spans="1:1" x14ac:dyDescent="0.25">
      <c r="A18297" s="42"/>
    </row>
    <row r="18298" spans="1:1" x14ac:dyDescent="0.25">
      <c r="A18298" s="42"/>
    </row>
    <row r="18299" spans="1:1" x14ac:dyDescent="0.25">
      <c r="A18299" s="42"/>
    </row>
    <row r="18300" spans="1:1" x14ac:dyDescent="0.25">
      <c r="A18300" s="42"/>
    </row>
    <row r="18301" spans="1:1" x14ac:dyDescent="0.25">
      <c r="A18301" s="42"/>
    </row>
    <row r="18302" spans="1:1" x14ac:dyDescent="0.25">
      <c r="A18302" s="42"/>
    </row>
    <row r="18303" spans="1:1" x14ac:dyDescent="0.25">
      <c r="A18303" s="42"/>
    </row>
    <row r="18304" spans="1:1" x14ac:dyDescent="0.25">
      <c r="A18304" s="42"/>
    </row>
    <row r="18305" spans="1:1" x14ac:dyDescent="0.25">
      <c r="A18305" s="42"/>
    </row>
    <row r="18306" spans="1:1" x14ac:dyDescent="0.25">
      <c r="A18306" s="42"/>
    </row>
    <row r="18307" spans="1:1" x14ac:dyDescent="0.25">
      <c r="A18307" s="42"/>
    </row>
    <row r="18308" spans="1:1" x14ac:dyDescent="0.25">
      <c r="A18308" s="42"/>
    </row>
    <row r="18309" spans="1:1" x14ac:dyDescent="0.25">
      <c r="A18309" s="42"/>
    </row>
    <row r="18310" spans="1:1" x14ac:dyDescent="0.25">
      <c r="A18310" s="42"/>
    </row>
    <row r="18311" spans="1:1" x14ac:dyDescent="0.25">
      <c r="A18311" s="42"/>
    </row>
    <row r="18312" spans="1:1" x14ac:dyDescent="0.25">
      <c r="A18312" s="42"/>
    </row>
    <row r="18313" spans="1:1" x14ac:dyDescent="0.25">
      <c r="A18313" s="42"/>
    </row>
    <row r="18314" spans="1:1" x14ac:dyDescent="0.25">
      <c r="A18314" s="42"/>
    </row>
    <row r="18315" spans="1:1" x14ac:dyDescent="0.25">
      <c r="A18315" s="42"/>
    </row>
    <row r="18316" spans="1:1" x14ac:dyDescent="0.25">
      <c r="A18316" s="42"/>
    </row>
    <row r="18317" spans="1:1" x14ac:dyDescent="0.25">
      <c r="A18317" s="42"/>
    </row>
    <row r="18318" spans="1:1" x14ac:dyDescent="0.25">
      <c r="A18318" s="42"/>
    </row>
    <row r="18319" spans="1:1" x14ac:dyDescent="0.25">
      <c r="A18319" s="42"/>
    </row>
    <row r="18320" spans="1:1" x14ac:dyDescent="0.25">
      <c r="A18320" s="42"/>
    </row>
    <row r="18321" spans="1:1" x14ac:dyDescent="0.25">
      <c r="A18321" s="42"/>
    </row>
    <row r="18322" spans="1:1" x14ac:dyDescent="0.25">
      <c r="A18322" s="42"/>
    </row>
    <row r="18323" spans="1:1" x14ac:dyDescent="0.25">
      <c r="A18323" s="42"/>
    </row>
    <row r="18324" spans="1:1" x14ac:dyDescent="0.25">
      <c r="A18324" s="42"/>
    </row>
    <row r="18325" spans="1:1" x14ac:dyDescent="0.25">
      <c r="A18325" s="42"/>
    </row>
    <row r="18326" spans="1:1" x14ac:dyDescent="0.25">
      <c r="A18326" s="42"/>
    </row>
    <row r="18327" spans="1:1" x14ac:dyDescent="0.25">
      <c r="A18327" s="42"/>
    </row>
    <row r="18328" spans="1:1" x14ac:dyDescent="0.25">
      <c r="A18328" s="42"/>
    </row>
    <row r="18329" spans="1:1" x14ac:dyDescent="0.25">
      <c r="A18329" s="42"/>
    </row>
    <row r="18330" spans="1:1" x14ac:dyDescent="0.25">
      <c r="A18330" s="42"/>
    </row>
    <row r="18331" spans="1:1" x14ac:dyDescent="0.25">
      <c r="A18331" s="42"/>
    </row>
    <row r="18332" spans="1:1" x14ac:dyDescent="0.25">
      <c r="A18332" s="42"/>
    </row>
    <row r="18333" spans="1:1" x14ac:dyDescent="0.25">
      <c r="A18333" s="42"/>
    </row>
    <row r="18334" spans="1:1" x14ac:dyDescent="0.25">
      <c r="A18334" s="42"/>
    </row>
    <row r="18335" spans="1:1" x14ac:dyDescent="0.25">
      <c r="A18335" s="42"/>
    </row>
    <row r="18336" spans="1:1" x14ac:dyDescent="0.25">
      <c r="A18336" s="42"/>
    </row>
    <row r="18337" spans="1:1" x14ac:dyDescent="0.25">
      <c r="A18337" s="42"/>
    </row>
    <row r="18338" spans="1:1" x14ac:dyDescent="0.25">
      <c r="A18338" s="42"/>
    </row>
    <row r="18339" spans="1:1" x14ac:dyDescent="0.25">
      <c r="A18339" s="42"/>
    </row>
    <row r="18340" spans="1:1" x14ac:dyDescent="0.25">
      <c r="A18340" s="42"/>
    </row>
    <row r="18341" spans="1:1" x14ac:dyDescent="0.25">
      <c r="A18341" s="42"/>
    </row>
    <row r="18342" spans="1:1" x14ac:dyDescent="0.25">
      <c r="A18342" s="42"/>
    </row>
    <row r="18343" spans="1:1" x14ac:dyDescent="0.25">
      <c r="A18343" s="42"/>
    </row>
    <row r="18344" spans="1:1" x14ac:dyDescent="0.25">
      <c r="A18344" s="42"/>
    </row>
    <row r="18345" spans="1:1" x14ac:dyDescent="0.25">
      <c r="A18345" s="42"/>
    </row>
    <row r="18346" spans="1:1" x14ac:dyDescent="0.25">
      <c r="A18346" s="42"/>
    </row>
    <row r="18347" spans="1:1" x14ac:dyDescent="0.25">
      <c r="A18347" s="42"/>
    </row>
    <row r="18348" spans="1:1" x14ac:dyDescent="0.25">
      <c r="A18348" s="42"/>
    </row>
    <row r="18349" spans="1:1" x14ac:dyDescent="0.25">
      <c r="A18349" s="42"/>
    </row>
    <row r="18350" spans="1:1" x14ac:dyDescent="0.25">
      <c r="A18350" s="42"/>
    </row>
    <row r="18351" spans="1:1" x14ac:dyDescent="0.25">
      <c r="A18351" s="42"/>
    </row>
    <row r="18352" spans="1:1" x14ac:dyDescent="0.25">
      <c r="A18352" s="42"/>
    </row>
    <row r="18353" spans="1:1" x14ac:dyDescent="0.25">
      <c r="A18353" s="42"/>
    </row>
    <row r="18354" spans="1:1" x14ac:dyDescent="0.25">
      <c r="A18354" s="42"/>
    </row>
    <row r="18355" spans="1:1" x14ac:dyDescent="0.25">
      <c r="A18355" s="42"/>
    </row>
    <row r="18356" spans="1:1" x14ac:dyDescent="0.25">
      <c r="A18356" s="42"/>
    </row>
    <row r="18357" spans="1:1" x14ac:dyDescent="0.25">
      <c r="A18357" s="42"/>
    </row>
    <row r="18358" spans="1:1" x14ac:dyDescent="0.25">
      <c r="A18358" s="42"/>
    </row>
    <row r="18359" spans="1:1" x14ac:dyDescent="0.25">
      <c r="A18359" s="42"/>
    </row>
    <row r="18360" spans="1:1" x14ac:dyDescent="0.25">
      <c r="A18360" s="42"/>
    </row>
    <row r="18361" spans="1:1" x14ac:dyDescent="0.25">
      <c r="A18361" s="42"/>
    </row>
    <row r="18362" spans="1:1" x14ac:dyDescent="0.25">
      <c r="A18362" s="42"/>
    </row>
    <row r="18363" spans="1:1" x14ac:dyDescent="0.25">
      <c r="A18363" s="42"/>
    </row>
    <row r="18364" spans="1:1" x14ac:dyDescent="0.25">
      <c r="A18364" s="42"/>
    </row>
    <row r="18365" spans="1:1" x14ac:dyDescent="0.25">
      <c r="A18365" s="42"/>
    </row>
    <row r="18366" spans="1:1" x14ac:dyDescent="0.25">
      <c r="A18366" s="42"/>
    </row>
    <row r="18367" spans="1:1" x14ac:dyDescent="0.25">
      <c r="A18367" s="42"/>
    </row>
    <row r="18368" spans="1:1" x14ac:dyDescent="0.25">
      <c r="A18368" s="42"/>
    </row>
    <row r="18369" spans="1:1" x14ac:dyDescent="0.25">
      <c r="A18369" s="42"/>
    </row>
    <row r="18370" spans="1:1" x14ac:dyDescent="0.25">
      <c r="A18370" s="42"/>
    </row>
    <row r="18371" spans="1:1" x14ac:dyDescent="0.25">
      <c r="A18371" s="42"/>
    </row>
    <row r="18372" spans="1:1" x14ac:dyDescent="0.25">
      <c r="A18372" s="42"/>
    </row>
    <row r="18373" spans="1:1" x14ac:dyDescent="0.25">
      <c r="A18373" s="42"/>
    </row>
    <row r="18374" spans="1:1" x14ac:dyDescent="0.25">
      <c r="A18374" s="42"/>
    </row>
    <row r="18375" spans="1:1" x14ac:dyDescent="0.25">
      <c r="A18375" s="42"/>
    </row>
    <row r="18376" spans="1:1" x14ac:dyDescent="0.25">
      <c r="A18376" s="42"/>
    </row>
    <row r="18377" spans="1:1" x14ac:dyDescent="0.25">
      <c r="A18377" s="42"/>
    </row>
    <row r="18378" spans="1:1" x14ac:dyDescent="0.25">
      <c r="A18378" s="42"/>
    </row>
    <row r="18379" spans="1:1" x14ac:dyDescent="0.25">
      <c r="A18379" s="42"/>
    </row>
    <row r="18380" spans="1:1" x14ac:dyDescent="0.25">
      <c r="A18380" s="42"/>
    </row>
    <row r="18381" spans="1:1" x14ac:dyDescent="0.25">
      <c r="A18381" s="42"/>
    </row>
    <row r="18382" spans="1:1" x14ac:dyDescent="0.25">
      <c r="A18382" s="42"/>
    </row>
    <row r="18383" spans="1:1" x14ac:dyDescent="0.25">
      <c r="A18383" s="42"/>
    </row>
    <row r="18384" spans="1:1" x14ac:dyDescent="0.25">
      <c r="A18384" s="42"/>
    </row>
    <row r="18385" spans="1:1" x14ac:dyDescent="0.25">
      <c r="A18385" s="42"/>
    </row>
    <row r="18386" spans="1:1" x14ac:dyDescent="0.25">
      <c r="A18386" s="42"/>
    </row>
    <row r="18387" spans="1:1" x14ac:dyDescent="0.25">
      <c r="A18387" s="42"/>
    </row>
    <row r="18388" spans="1:1" x14ac:dyDescent="0.25">
      <c r="A18388" s="42"/>
    </row>
    <row r="18389" spans="1:1" x14ac:dyDescent="0.25">
      <c r="A18389" s="42"/>
    </row>
    <row r="18390" spans="1:1" x14ac:dyDescent="0.25">
      <c r="A18390" s="42"/>
    </row>
    <row r="18391" spans="1:1" x14ac:dyDescent="0.25">
      <c r="A18391" s="42"/>
    </row>
    <row r="18392" spans="1:1" x14ac:dyDescent="0.25">
      <c r="A18392" s="42"/>
    </row>
    <row r="18393" spans="1:1" x14ac:dyDescent="0.25">
      <c r="A18393" s="42"/>
    </row>
    <row r="18394" spans="1:1" x14ac:dyDescent="0.25">
      <c r="A18394" s="42"/>
    </row>
    <row r="18395" spans="1:1" x14ac:dyDescent="0.25">
      <c r="A18395" s="42"/>
    </row>
    <row r="18396" spans="1:1" x14ac:dyDescent="0.25">
      <c r="A18396" s="42"/>
    </row>
    <row r="18397" spans="1:1" x14ac:dyDescent="0.25">
      <c r="A18397" s="42"/>
    </row>
    <row r="18398" spans="1:1" x14ac:dyDescent="0.25">
      <c r="A18398" s="42"/>
    </row>
    <row r="18399" spans="1:1" x14ac:dyDescent="0.25">
      <c r="A18399" s="42"/>
    </row>
    <row r="18400" spans="1:1" x14ac:dyDescent="0.25">
      <c r="A18400" s="42"/>
    </row>
    <row r="18401" spans="1:1" x14ac:dyDescent="0.25">
      <c r="A18401" s="42"/>
    </row>
    <row r="18402" spans="1:1" x14ac:dyDescent="0.25">
      <c r="A18402" s="42"/>
    </row>
    <row r="18403" spans="1:1" x14ac:dyDescent="0.25">
      <c r="A18403" s="42"/>
    </row>
    <row r="18404" spans="1:1" x14ac:dyDescent="0.25">
      <c r="A18404" s="42"/>
    </row>
    <row r="18405" spans="1:1" x14ac:dyDescent="0.25">
      <c r="A18405" s="42"/>
    </row>
    <row r="18406" spans="1:1" x14ac:dyDescent="0.25">
      <c r="A18406" s="42"/>
    </row>
    <row r="18407" spans="1:1" x14ac:dyDescent="0.25">
      <c r="A18407" s="42"/>
    </row>
    <row r="18408" spans="1:1" x14ac:dyDescent="0.25">
      <c r="A18408" s="42"/>
    </row>
    <row r="18409" spans="1:1" x14ac:dyDescent="0.25">
      <c r="A18409" s="42"/>
    </row>
    <row r="18410" spans="1:1" x14ac:dyDescent="0.25">
      <c r="A18410" s="42"/>
    </row>
    <row r="18411" spans="1:1" x14ac:dyDescent="0.25">
      <c r="A18411" s="42"/>
    </row>
    <row r="18412" spans="1:1" x14ac:dyDescent="0.25">
      <c r="A18412" s="42"/>
    </row>
    <row r="18413" spans="1:1" x14ac:dyDescent="0.25">
      <c r="A18413" s="42"/>
    </row>
    <row r="18414" spans="1:1" x14ac:dyDescent="0.25">
      <c r="A18414" s="42"/>
    </row>
    <row r="18415" spans="1:1" x14ac:dyDescent="0.25">
      <c r="A18415" s="42"/>
    </row>
    <row r="18416" spans="1:1" x14ac:dyDescent="0.25">
      <c r="A18416" s="42"/>
    </row>
    <row r="18417" spans="1:1" x14ac:dyDescent="0.25">
      <c r="A18417" s="42"/>
    </row>
    <row r="18418" spans="1:1" x14ac:dyDescent="0.25">
      <c r="A18418" s="42"/>
    </row>
    <row r="18419" spans="1:1" x14ac:dyDescent="0.25">
      <c r="A18419" s="42"/>
    </row>
    <row r="18420" spans="1:1" x14ac:dyDescent="0.25">
      <c r="A18420" s="42"/>
    </row>
    <row r="18421" spans="1:1" x14ac:dyDescent="0.25">
      <c r="A18421" s="42"/>
    </row>
    <row r="18422" spans="1:1" x14ac:dyDescent="0.25">
      <c r="A18422" s="42"/>
    </row>
    <row r="18423" spans="1:1" x14ac:dyDescent="0.25">
      <c r="A18423" s="42"/>
    </row>
    <row r="18424" spans="1:1" x14ac:dyDescent="0.25">
      <c r="A18424" s="42"/>
    </row>
    <row r="18425" spans="1:1" x14ac:dyDescent="0.25">
      <c r="A18425" s="42"/>
    </row>
    <row r="18426" spans="1:1" x14ac:dyDescent="0.25">
      <c r="A18426" s="42"/>
    </row>
    <row r="18427" spans="1:1" x14ac:dyDescent="0.25">
      <c r="A18427" s="42"/>
    </row>
    <row r="18428" spans="1:1" x14ac:dyDescent="0.25">
      <c r="A18428" s="42"/>
    </row>
    <row r="18429" spans="1:1" x14ac:dyDescent="0.25">
      <c r="A18429" s="42"/>
    </row>
    <row r="18430" spans="1:1" x14ac:dyDescent="0.25">
      <c r="A18430" s="42"/>
    </row>
    <row r="18431" spans="1:1" x14ac:dyDescent="0.25">
      <c r="A18431" s="42"/>
    </row>
    <row r="18432" spans="1:1" x14ac:dyDescent="0.25">
      <c r="A18432" s="42"/>
    </row>
    <row r="18433" spans="1:1" x14ac:dyDescent="0.25">
      <c r="A18433" s="42"/>
    </row>
    <row r="18434" spans="1:1" x14ac:dyDescent="0.25">
      <c r="A18434" s="42"/>
    </row>
    <row r="18435" spans="1:1" x14ac:dyDescent="0.25">
      <c r="A18435" s="42"/>
    </row>
    <row r="18436" spans="1:1" x14ac:dyDescent="0.25">
      <c r="A18436" s="42"/>
    </row>
    <row r="18437" spans="1:1" x14ac:dyDescent="0.25">
      <c r="A18437" s="42"/>
    </row>
    <row r="18438" spans="1:1" x14ac:dyDescent="0.25">
      <c r="A18438" s="42"/>
    </row>
    <row r="18439" spans="1:1" x14ac:dyDescent="0.25">
      <c r="A18439" s="42"/>
    </row>
    <row r="18440" spans="1:1" x14ac:dyDescent="0.25">
      <c r="A18440" s="42"/>
    </row>
    <row r="18441" spans="1:1" x14ac:dyDescent="0.25">
      <c r="A18441" s="42"/>
    </row>
    <row r="18442" spans="1:1" x14ac:dyDescent="0.25">
      <c r="A18442" s="42"/>
    </row>
    <row r="18443" spans="1:1" x14ac:dyDescent="0.25">
      <c r="A18443" s="42"/>
    </row>
    <row r="18444" spans="1:1" x14ac:dyDescent="0.25">
      <c r="A18444" s="42"/>
    </row>
    <row r="18445" spans="1:1" x14ac:dyDescent="0.25">
      <c r="A18445" s="42"/>
    </row>
    <row r="18446" spans="1:1" x14ac:dyDescent="0.25">
      <c r="A18446" s="42"/>
    </row>
    <row r="18447" spans="1:1" x14ac:dyDescent="0.25">
      <c r="A18447" s="42"/>
    </row>
    <row r="18448" spans="1:1" x14ac:dyDescent="0.25">
      <c r="A18448" s="42"/>
    </row>
    <row r="18449" spans="1:1" x14ac:dyDescent="0.25">
      <c r="A18449" s="42"/>
    </row>
    <row r="18450" spans="1:1" x14ac:dyDescent="0.25">
      <c r="A18450" s="42"/>
    </row>
    <row r="18451" spans="1:1" x14ac:dyDescent="0.25">
      <c r="A18451" s="42"/>
    </row>
    <row r="18452" spans="1:1" x14ac:dyDescent="0.25">
      <c r="A18452" s="42"/>
    </row>
    <row r="18453" spans="1:1" x14ac:dyDescent="0.25">
      <c r="A18453" s="42"/>
    </row>
    <row r="18454" spans="1:1" x14ac:dyDescent="0.25">
      <c r="A18454" s="42"/>
    </row>
    <row r="18455" spans="1:1" x14ac:dyDescent="0.25">
      <c r="A18455" s="42"/>
    </row>
    <row r="18456" spans="1:1" x14ac:dyDescent="0.25">
      <c r="A18456" s="42"/>
    </row>
    <row r="18457" spans="1:1" x14ac:dyDescent="0.25">
      <c r="A18457" s="42"/>
    </row>
    <row r="18458" spans="1:1" x14ac:dyDescent="0.25">
      <c r="A18458" s="42"/>
    </row>
    <row r="18459" spans="1:1" x14ac:dyDescent="0.25">
      <c r="A18459" s="42"/>
    </row>
    <row r="18460" spans="1:1" x14ac:dyDescent="0.25">
      <c r="A18460" s="42"/>
    </row>
    <row r="18461" spans="1:1" x14ac:dyDescent="0.25">
      <c r="A18461" s="42"/>
    </row>
    <row r="18462" spans="1:1" x14ac:dyDescent="0.25">
      <c r="A18462" s="42"/>
    </row>
    <row r="18463" spans="1:1" x14ac:dyDescent="0.25">
      <c r="A18463" s="42"/>
    </row>
    <row r="18464" spans="1:1" x14ac:dyDescent="0.25">
      <c r="A18464" s="42"/>
    </row>
    <row r="18465" spans="1:1" x14ac:dyDescent="0.25">
      <c r="A18465" s="42"/>
    </row>
    <row r="18466" spans="1:1" x14ac:dyDescent="0.25">
      <c r="A18466" s="42"/>
    </row>
    <row r="18467" spans="1:1" x14ac:dyDescent="0.25">
      <c r="A18467" s="42"/>
    </row>
    <row r="18468" spans="1:1" x14ac:dyDescent="0.25">
      <c r="A18468" s="42"/>
    </row>
    <row r="18469" spans="1:1" x14ac:dyDescent="0.25">
      <c r="A18469" s="42"/>
    </row>
    <row r="18470" spans="1:1" x14ac:dyDescent="0.25">
      <c r="A18470" s="42"/>
    </row>
    <row r="18471" spans="1:1" x14ac:dyDescent="0.25">
      <c r="A18471" s="42"/>
    </row>
    <row r="18472" spans="1:1" x14ac:dyDescent="0.25">
      <c r="A18472" s="42"/>
    </row>
    <row r="18473" spans="1:1" x14ac:dyDescent="0.25">
      <c r="A18473" s="42"/>
    </row>
    <row r="18474" spans="1:1" x14ac:dyDescent="0.25">
      <c r="A18474" s="42"/>
    </row>
    <row r="18475" spans="1:1" x14ac:dyDescent="0.25">
      <c r="A18475" s="42"/>
    </row>
    <row r="18476" spans="1:1" x14ac:dyDescent="0.25">
      <c r="A18476" s="42"/>
    </row>
    <row r="18477" spans="1:1" x14ac:dyDescent="0.25">
      <c r="A18477" s="42"/>
    </row>
    <row r="18478" spans="1:1" x14ac:dyDescent="0.25">
      <c r="A18478" s="42"/>
    </row>
    <row r="18479" spans="1:1" x14ac:dyDescent="0.25">
      <c r="A18479" s="42"/>
    </row>
    <row r="18480" spans="1:1" x14ac:dyDescent="0.25">
      <c r="A18480" s="42"/>
    </row>
    <row r="18481" spans="1:1" x14ac:dyDescent="0.25">
      <c r="A18481" s="42"/>
    </row>
    <row r="18482" spans="1:1" x14ac:dyDescent="0.25">
      <c r="A18482" s="42"/>
    </row>
    <row r="18483" spans="1:1" x14ac:dyDescent="0.25">
      <c r="A18483" s="42"/>
    </row>
    <row r="18484" spans="1:1" x14ac:dyDescent="0.25">
      <c r="A18484" s="42"/>
    </row>
    <row r="18485" spans="1:1" x14ac:dyDescent="0.25">
      <c r="A18485" s="42"/>
    </row>
    <row r="18486" spans="1:1" x14ac:dyDescent="0.25">
      <c r="A18486" s="42"/>
    </row>
    <row r="18487" spans="1:1" x14ac:dyDescent="0.25">
      <c r="A18487" s="42"/>
    </row>
    <row r="18488" spans="1:1" x14ac:dyDescent="0.25">
      <c r="A18488" s="42"/>
    </row>
    <row r="18489" spans="1:1" x14ac:dyDescent="0.25">
      <c r="A18489" s="42"/>
    </row>
    <row r="18490" spans="1:1" x14ac:dyDescent="0.25">
      <c r="A18490" s="42"/>
    </row>
    <row r="18491" spans="1:1" x14ac:dyDescent="0.25">
      <c r="A18491" s="42"/>
    </row>
    <row r="18492" spans="1:1" x14ac:dyDescent="0.25">
      <c r="A18492" s="42"/>
    </row>
    <row r="18493" spans="1:1" x14ac:dyDescent="0.25">
      <c r="A18493" s="42"/>
    </row>
    <row r="18494" spans="1:1" x14ac:dyDescent="0.25">
      <c r="A18494" s="42"/>
    </row>
    <row r="18495" spans="1:1" x14ac:dyDescent="0.25">
      <c r="A18495" s="42"/>
    </row>
    <row r="18496" spans="1:1" x14ac:dyDescent="0.25">
      <c r="A18496" s="42"/>
    </row>
    <row r="18497" spans="1:1" x14ac:dyDescent="0.25">
      <c r="A18497" s="42"/>
    </row>
    <row r="18498" spans="1:1" x14ac:dyDescent="0.25">
      <c r="A18498" s="42"/>
    </row>
    <row r="18499" spans="1:1" x14ac:dyDescent="0.25">
      <c r="A18499" s="42"/>
    </row>
    <row r="18500" spans="1:1" x14ac:dyDescent="0.25">
      <c r="A18500" s="42"/>
    </row>
    <row r="18501" spans="1:1" x14ac:dyDescent="0.25">
      <c r="A18501" s="42"/>
    </row>
    <row r="18502" spans="1:1" x14ac:dyDescent="0.25">
      <c r="A18502" s="42"/>
    </row>
    <row r="18503" spans="1:1" x14ac:dyDescent="0.25">
      <c r="A18503" s="42"/>
    </row>
    <row r="18504" spans="1:1" x14ac:dyDescent="0.25">
      <c r="A18504" s="42"/>
    </row>
    <row r="18505" spans="1:1" x14ac:dyDescent="0.25">
      <c r="A18505" s="42"/>
    </row>
    <row r="18506" spans="1:1" x14ac:dyDescent="0.25">
      <c r="A18506" s="42"/>
    </row>
    <row r="18507" spans="1:1" x14ac:dyDescent="0.25">
      <c r="A18507" s="42"/>
    </row>
    <row r="18508" spans="1:1" x14ac:dyDescent="0.25">
      <c r="A18508" s="42"/>
    </row>
    <row r="18509" spans="1:1" x14ac:dyDescent="0.25">
      <c r="A18509" s="42"/>
    </row>
    <row r="18510" spans="1:1" x14ac:dyDescent="0.25">
      <c r="A18510" s="42"/>
    </row>
    <row r="18511" spans="1:1" x14ac:dyDescent="0.25">
      <c r="A18511" s="42"/>
    </row>
    <row r="18512" spans="1:1" x14ac:dyDescent="0.25">
      <c r="A18512" s="42"/>
    </row>
    <row r="18513" spans="1:1" x14ac:dyDescent="0.25">
      <c r="A18513" s="42"/>
    </row>
    <row r="18514" spans="1:1" x14ac:dyDescent="0.25">
      <c r="A18514" s="42"/>
    </row>
    <row r="18515" spans="1:1" x14ac:dyDescent="0.25">
      <c r="A18515" s="42"/>
    </row>
    <row r="18516" spans="1:1" x14ac:dyDescent="0.25">
      <c r="A18516" s="42"/>
    </row>
    <row r="18517" spans="1:1" x14ac:dyDescent="0.25">
      <c r="A18517" s="42"/>
    </row>
    <row r="18518" spans="1:1" x14ac:dyDescent="0.25">
      <c r="A18518" s="42"/>
    </row>
    <row r="18519" spans="1:1" x14ac:dyDescent="0.25">
      <c r="A18519" s="42"/>
    </row>
    <row r="18520" spans="1:1" x14ac:dyDescent="0.25">
      <c r="A18520" s="42"/>
    </row>
    <row r="18521" spans="1:1" x14ac:dyDescent="0.25">
      <c r="A18521" s="42"/>
    </row>
    <row r="18522" spans="1:1" x14ac:dyDescent="0.25">
      <c r="A18522" s="42"/>
    </row>
    <row r="18523" spans="1:1" x14ac:dyDescent="0.25">
      <c r="A18523" s="42"/>
    </row>
    <row r="18524" spans="1:1" x14ac:dyDescent="0.25">
      <c r="A18524" s="42"/>
    </row>
    <row r="18525" spans="1:1" x14ac:dyDescent="0.25">
      <c r="A18525" s="42"/>
    </row>
    <row r="18526" spans="1:1" x14ac:dyDescent="0.25">
      <c r="A18526" s="42"/>
    </row>
    <row r="18527" spans="1:1" x14ac:dyDescent="0.25">
      <c r="A18527" s="42"/>
    </row>
    <row r="18528" spans="1:1" x14ac:dyDescent="0.25">
      <c r="A18528" s="42"/>
    </row>
    <row r="18529" spans="1:1" x14ac:dyDescent="0.25">
      <c r="A18529" s="42"/>
    </row>
    <row r="18530" spans="1:1" x14ac:dyDescent="0.25">
      <c r="A18530" s="42"/>
    </row>
    <row r="18531" spans="1:1" x14ac:dyDescent="0.25">
      <c r="A18531" s="42"/>
    </row>
    <row r="18532" spans="1:1" x14ac:dyDescent="0.25">
      <c r="A18532" s="42"/>
    </row>
    <row r="18533" spans="1:1" x14ac:dyDescent="0.25">
      <c r="A18533" s="42"/>
    </row>
    <row r="18534" spans="1:1" x14ac:dyDescent="0.25">
      <c r="A18534" s="42"/>
    </row>
    <row r="18535" spans="1:1" x14ac:dyDescent="0.25">
      <c r="A18535" s="42"/>
    </row>
    <row r="18536" spans="1:1" x14ac:dyDescent="0.25">
      <c r="A18536" s="42"/>
    </row>
    <row r="18537" spans="1:1" x14ac:dyDescent="0.25">
      <c r="A18537" s="42"/>
    </row>
    <row r="18538" spans="1:1" x14ac:dyDescent="0.25">
      <c r="A18538" s="42"/>
    </row>
    <row r="18539" spans="1:1" x14ac:dyDescent="0.25">
      <c r="A18539" s="42"/>
    </row>
    <row r="18540" spans="1:1" x14ac:dyDescent="0.25">
      <c r="A18540" s="42"/>
    </row>
    <row r="18541" spans="1:1" x14ac:dyDescent="0.25">
      <c r="A18541" s="42"/>
    </row>
    <row r="18542" spans="1:1" x14ac:dyDescent="0.25">
      <c r="A18542" s="42"/>
    </row>
    <row r="18543" spans="1:1" x14ac:dyDescent="0.25">
      <c r="A18543" s="42"/>
    </row>
    <row r="18544" spans="1:1" x14ac:dyDescent="0.25">
      <c r="A18544" s="42"/>
    </row>
    <row r="18545" spans="1:1" x14ac:dyDescent="0.25">
      <c r="A18545" s="42"/>
    </row>
    <row r="18546" spans="1:1" x14ac:dyDescent="0.25">
      <c r="A18546" s="42"/>
    </row>
    <row r="18547" spans="1:1" x14ac:dyDescent="0.25">
      <c r="A18547" s="42"/>
    </row>
    <row r="18548" spans="1:1" x14ac:dyDescent="0.25">
      <c r="A18548" s="42"/>
    </row>
    <row r="18549" spans="1:1" x14ac:dyDescent="0.25">
      <c r="A18549" s="42"/>
    </row>
    <row r="18550" spans="1:1" x14ac:dyDescent="0.25">
      <c r="A18550" s="42"/>
    </row>
    <row r="18551" spans="1:1" x14ac:dyDescent="0.25">
      <c r="A18551" s="42"/>
    </row>
    <row r="18552" spans="1:1" x14ac:dyDescent="0.25">
      <c r="A18552" s="42"/>
    </row>
    <row r="18553" spans="1:1" x14ac:dyDescent="0.25">
      <c r="A18553" s="42"/>
    </row>
    <row r="18554" spans="1:1" x14ac:dyDescent="0.25">
      <c r="A18554" s="42"/>
    </row>
    <row r="18555" spans="1:1" x14ac:dyDescent="0.25">
      <c r="A18555" s="42"/>
    </row>
    <row r="18556" spans="1:1" x14ac:dyDescent="0.25">
      <c r="A18556" s="42"/>
    </row>
    <row r="18557" spans="1:1" x14ac:dyDescent="0.25">
      <c r="A18557" s="42"/>
    </row>
    <row r="18558" spans="1:1" x14ac:dyDescent="0.25">
      <c r="A18558" s="42"/>
    </row>
    <row r="18559" spans="1:1" x14ac:dyDescent="0.25">
      <c r="A18559" s="42"/>
    </row>
    <row r="18560" spans="1:1" x14ac:dyDescent="0.25">
      <c r="A18560" s="42"/>
    </row>
    <row r="18561" spans="1:1" x14ac:dyDescent="0.25">
      <c r="A18561" s="42"/>
    </row>
    <row r="18562" spans="1:1" x14ac:dyDescent="0.25">
      <c r="A18562" s="42"/>
    </row>
    <row r="18563" spans="1:1" x14ac:dyDescent="0.25">
      <c r="A18563" s="42"/>
    </row>
    <row r="18564" spans="1:1" x14ac:dyDescent="0.25">
      <c r="A18564" s="42"/>
    </row>
    <row r="18565" spans="1:1" x14ac:dyDescent="0.25">
      <c r="A18565" s="42"/>
    </row>
    <row r="18566" spans="1:1" x14ac:dyDescent="0.25">
      <c r="A18566" s="42"/>
    </row>
    <row r="18567" spans="1:1" x14ac:dyDescent="0.25">
      <c r="A18567" s="42"/>
    </row>
    <row r="18568" spans="1:1" x14ac:dyDescent="0.25">
      <c r="A18568" s="42"/>
    </row>
    <row r="18569" spans="1:1" x14ac:dyDescent="0.25">
      <c r="A18569" s="42"/>
    </row>
    <row r="18570" spans="1:1" x14ac:dyDescent="0.25">
      <c r="A18570" s="42"/>
    </row>
    <row r="18571" spans="1:1" x14ac:dyDescent="0.25">
      <c r="A18571" s="42"/>
    </row>
    <row r="18572" spans="1:1" x14ac:dyDescent="0.25">
      <c r="A18572" s="42"/>
    </row>
    <row r="18573" spans="1:1" x14ac:dyDescent="0.25">
      <c r="A18573" s="42"/>
    </row>
    <row r="18574" spans="1:1" x14ac:dyDescent="0.25">
      <c r="A18574" s="42"/>
    </row>
    <row r="18575" spans="1:1" x14ac:dyDescent="0.25">
      <c r="A18575" s="42"/>
    </row>
    <row r="18576" spans="1:1" x14ac:dyDescent="0.25">
      <c r="A18576" s="42"/>
    </row>
    <row r="18577" spans="1:1" x14ac:dyDescent="0.25">
      <c r="A18577" s="42"/>
    </row>
    <row r="18578" spans="1:1" x14ac:dyDescent="0.25">
      <c r="A18578" s="42"/>
    </row>
    <row r="18579" spans="1:1" x14ac:dyDescent="0.25">
      <c r="A18579" s="42"/>
    </row>
    <row r="18580" spans="1:1" x14ac:dyDescent="0.25">
      <c r="A18580" s="42"/>
    </row>
    <row r="18581" spans="1:1" x14ac:dyDescent="0.25">
      <c r="A18581" s="42"/>
    </row>
    <row r="18582" spans="1:1" x14ac:dyDescent="0.25">
      <c r="A18582" s="42"/>
    </row>
    <row r="18583" spans="1:1" x14ac:dyDescent="0.25">
      <c r="A18583" s="42"/>
    </row>
    <row r="18584" spans="1:1" x14ac:dyDescent="0.25">
      <c r="A18584" s="42"/>
    </row>
    <row r="18585" spans="1:1" x14ac:dyDescent="0.25">
      <c r="A18585" s="42"/>
    </row>
    <row r="18586" spans="1:1" x14ac:dyDescent="0.25">
      <c r="A18586" s="42"/>
    </row>
    <row r="18587" spans="1:1" x14ac:dyDescent="0.25">
      <c r="A18587" s="42"/>
    </row>
    <row r="18588" spans="1:1" x14ac:dyDescent="0.25">
      <c r="A18588" s="42"/>
    </row>
    <row r="18589" spans="1:1" x14ac:dyDescent="0.25">
      <c r="A18589" s="42"/>
    </row>
    <row r="18590" spans="1:1" x14ac:dyDescent="0.25">
      <c r="A18590" s="42"/>
    </row>
    <row r="18591" spans="1:1" x14ac:dyDescent="0.25">
      <c r="A18591" s="42"/>
    </row>
    <row r="18592" spans="1:1" x14ac:dyDescent="0.25">
      <c r="A18592" s="42"/>
    </row>
    <row r="18593" spans="1:1" x14ac:dyDescent="0.25">
      <c r="A18593" s="42"/>
    </row>
    <row r="18594" spans="1:1" x14ac:dyDescent="0.25">
      <c r="A18594" s="42"/>
    </row>
    <row r="18595" spans="1:1" x14ac:dyDescent="0.25">
      <c r="A18595" s="42"/>
    </row>
    <row r="18596" spans="1:1" x14ac:dyDescent="0.25">
      <c r="A18596" s="42"/>
    </row>
    <row r="18597" spans="1:1" x14ac:dyDescent="0.25">
      <c r="A18597" s="42"/>
    </row>
    <row r="18598" spans="1:1" x14ac:dyDescent="0.25">
      <c r="A18598" s="42"/>
    </row>
    <row r="18599" spans="1:1" x14ac:dyDescent="0.25">
      <c r="A18599" s="42"/>
    </row>
    <row r="18600" spans="1:1" x14ac:dyDescent="0.25">
      <c r="A18600" s="42"/>
    </row>
    <row r="18601" spans="1:1" x14ac:dyDescent="0.25">
      <c r="A18601" s="42"/>
    </row>
    <row r="18602" spans="1:1" x14ac:dyDescent="0.25">
      <c r="A18602" s="42"/>
    </row>
    <row r="18603" spans="1:1" x14ac:dyDescent="0.25">
      <c r="A18603" s="42"/>
    </row>
    <row r="18604" spans="1:1" x14ac:dyDescent="0.25">
      <c r="A18604" s="42"/>
    </row>
    <row r="18605" spans="1:1" x14ac:dyDescent="0.25">
      <c r="A18605" s="42"/>
    </row>
    <row r="18606" spans="1:1" x14ac:dyDescent="0.25">
      <c r="A18606" s="42"/>
    </row>
    <row r="18607" spans="1:1" x14ac:dyDescent="0.25">
      <c r="A18607" s="42"/>
    </row>
    <row r="18608" spans="1:1" x14ac:dyDescent="0.25">
      <c r="A18608" s="42"/>
    </row>
    <row r="18609" spans="1:1" x14ac:dyDescent="0.25">
      <c r="A18609" s="42"/>
    </row>
    <row r="18610" spans="1:1" x14ac:dyDescent="0.25">
      <c r="A18610" s="42"/>
    </row>
    <row r="18611" spans="1:1" x14ac:dyDescent="0.25">
      <c r="A18611" s="42"/>
    </row>
    <row r="18612" spans="1:1" x14ac:dyDescent="0.25">
      <c r="A18612" s="42"/>
    </row>
    <row r="18613" spans="1:1" x14ac:dyDescent="0.25">
      <c r="A18613" s="42"/>
    </row>
    <row r="18614" spans="1:1" x14ac:dyDescent="0.25">
      <c r="A18614" s="42"/>
    </row>
    <row r="18615" spans="1:1" x14ac:dyDescent="0.25">
      <c r="A18615" s="42"/>
    </row>
    <row r="18616" spans="1:1" x14ac:dyDescent="0.25">
      <c r="A18616" s="42"/>
    </row>
    <row r="18617" spans="1:1" x14ac:dyDescent="0.25">
      <c r="A18617" s="42"/>
    </row>
    <row r="18618" spans="1:1" x14ac:dyDescent="0.25">
      <c r="A18618" s="42"/>
    </row>
    <row r="18619" spans="1:1" x14ac:dyDescent="0.25">
      <c r="A18619" s="42"/>
    </row>
    <row r="18620" spans="1:1" x14ac:dyDescent="0.25">
      <c r="A18620" s="42"/>
    </row>
    <row r="18621" spans="1:1" x14ac:dyDescent="0.25">
      <c r="A18621" s="42"/>
    </row>
    <row r="18622" spans="1:1" x14ac:dyDescent="0.25">
      <c r="A18622" s="42"/>
    </row>
    <row r="18623" spans="1:1" x14ac:dyDescent="0.25">
      <c r="A18623" s="42"/>
    </row>
    <row r="18624" spans="1:1" x14ac:dyDescent="0.25">
      <c r="A18624" s="42"/>
    </row>
    <row r="18625" spans="1:1" x14ac:dyDescent="0.25">
      <c r="A18625" s="42"/>
    </row>
    <row r="18626" spans="1:1" x14ac:dyDescent="0.25">
      <c r="A18626" s="42"/>
    </row>
    <row r="18627" spans="1:1" x14ac:dyDescent="0.25">
      <c r="A18627" s="42"/>
    </row>
    <row r="18628" spans="1:1" x14ac:dyDescent="0.25">
      <c r="A18628" s="42"/>
    </row>
    <row r="18629" spans="1:1" x14ac:dyDescent="0.25">
      <c r="A18629" s="42"/>
    </row>
    <row r="18630" spans="1:1" x14ac:dyDescent="0.25">
      <c r="A18630" s="42"/>
    </row>
    <row r="18631" spans="1:1" x14ac:dyDescent="0.25">
      <c r="A18631" s="42"/>
    </row>
    <row r="18632" spans="1:1" x14ac:dyDescent="0.25">
      <c r="A18632" s="42"/>
    </row>
    <row r="18633" spans="1:1" x14ac:dyDescent="0.25">
      <c r="A18633" s="42"/>
    </row>
    <row r="18634" spans="1:1" x14ac:dyDescent="0.25">
      <c r="A18634" s="42"/>
    </row>
    <row r="18635" spans="1:1" x14ac:dyDescent="0.25">
      <c r="A18635" s="42"/>
    </row>
    <row r="18636" spans="1:1" x14ac:dyDescent="0.25">
      <c r="A18636" s="42"/>
    </row>
    <row r="18637" spans="1:1" x14ac:dyDescent="0.25">
      <c r="A18637" s="42"/>
    </row>
    <row r="18638" spans="1:1" x14ac:dyDescent="0.25">
      <c r="A18638" s="42"/>
    </row>
    <row r="18639" spans="1:1" x14ac:dyDescent="0.25">
      <c r="A18639" s="42"/>
    </row>
    <row r="18640" spans="1:1" x14ac:dyDescent="0.25">
      <c r="A18640" s="42"/>
    </row>
    <row r="18641" spans="1:1" x14ac:dyDescent="0.25">
      <c r="A18641" s="42"/>
    </row>
    <row r="18642" spans="1:1" x14ac:dyDescent="0.25">
      <c r="A18642" s="42"/>
    </row>
    <row r="18643" spans="1:1" x14ac:dyDescent="0.25">
      <c r="A18643" s="42"/>
    </row>
    <row r="18644" spans="1:1" x14ac:dyDescent="0.25">
      <c r="A18644" s="42"/>
    </row>
    <row r="18645" spans="1:1" x14ac:dyDescent="0.25">
      <c r="A18645" s="42"/>
    </row>
    <row r="18646" spans="1:1" x14ac:dyDescent="0.25">
      <c r="A18646" s="42"/>
    </row>
    <row r="18647" spans="1:1" x14ac:dyDescent="0.25">
      <c r="A18647" s="42"/>
    </row>
    <row r="18648" spans="1:1" x14ac:dyDescent="0.25">
      <c r="A18648" s="42"/>
    </row>
    <row r="18649" spans="1:1" x14ac:dyDescent="0.25">
      <c r="A18649" s="42"/>
    </row>
    <row r="18650" spans="1:1" x14ac:dyDescent="0.25">
      <c r="A18650" s="42"/>
    </row>
    <row r="18651" spans="1:1" x14ac:dyDescent="0.25">
      <c r="A18651" s="42"/>
    </row>
    <row r="18652" spans="1:1" x14ac:dyDescent="0.25">
      <c r="A18652" s="42"/>
    </row>
    <row r="18653" spans="1:1" x14ac:dyDescent="0.25">
      <c r="A18653" s="42"/>
    </row>
    <row r="18654" spans="1:1" x14ac:dyDescent="0.25">
      <c r="A18654" s="42"/>
    </row>
    <row r="18655" spans="1:1" x14ac:dyDescent="0.25">
      <c r="A18655" s="42"/>
    </row>
    <row r="18656" spans="1:1" x14ac:dyDescent="0.25">
      <c r="A18656" s="42"/>
    </row>
    <row r="18657" spans="1:1" x14ac:dyDescent="0.25">
      <c r="A18657" s="42"/>
    </row>
    <row r="18658" spans="1:1" x14ac:dyDescent="0.25">
      <c r="A18658" s="42"/>
    </row>
    <row r="18659" spans="1:1" x14ac:dyDescent="0.25">
      <c r="A18659" s="42"/>
    </row>
    <row r="18660" spans="1:1" x14ac:dyDescent="0.25">
      <c r="A18660" s="42"/>
    </row>
    <row r="18661" spans="1:1" x14ac:dyDescent="0.25">
      <c r="A18661" s="42"/>
    </row>
    <row r="18662" spans="1:1" x14ac:dyDescent="0.25">
      <c r="A18662" s="42"/>
    </row>
    <row r="18663" spans="1:1" x14ac:dyDescent="0.25">
      <c r="A18663" s="42"/>
    </row>
    <row r="18664" spans="1:1" x14ac:dyDescent="0.25">
      <c r="A18664" s="42"/>
    </row>
    <row r="18665" spans="1:1" x14ac:dyDescent="0.25">
      <c r="A18665" s="42"/>
    </row>
    <row r="18666" spans="1:1" x14ac:dyDescent="0.25">
      <c r="A18666" s="42"/>
    </row>
    <row r="18667" spans="1:1" x14ac:dyDescent="0.25">
      <c r="A18667" s="42"/>
    </row>
    <row r="18668" spans="1:1" x14ac:dyDescent="0.25">
      <c r="A18668" s="42"/>
    </row>
    <row r="18669" spans="1:1" x14ac:dyDescent="0.25">
      <c r="A18669" s="42"/>
    </row>
    <row r="18670" spans="1:1" x14ac:dyDescent="0.25">
      <c r="A18670" s="42"/>
    </row>
    <row r="18671" spans="1:1" x14ac:dyDescent="0.25">
      <c r="A18671" s="42"/>
    </row>
    <row r="18672" spans="1:1" x14ac:dyDescent="0.25">
      <c r="A18672" s="42"/>
    </row>
    <row r="18673" spans="1:1" x14ac:dyDescent="0.25">
      <c r="A18673" s="42"/>
    </row>
    <row r="18674" spans="1:1" x14ac:dyDescent="0.25">
      <c r="A18674" s="42"/>
    </row>
    <row r="18675" spans="1:1" x14ac:dyDescent="0.25">
      <c r="A18675" s="42"/>
    </row>
    <row r="18676" spans="1:1" x14ac:dyDescent="0.25">
      <c r="A18676" s="42"/>
    </row>
    <row r="18677" spans="1:1" x14ac:dyDescent="0.25">
      <c r="A18677" s="42"/>
    </row>
    <row r="18678" spans="1:1" x14ac:dyDescent="0.25">
      <c r="A18678" s="42"/>
    </row>
    <row r="18679" spans="1:1" x14ac:dyDescent="0.25">
      <c r="A18679" s="42"/>
    </row>
    <row r="18680" spans="1:1" x14ac:dyDescent="0.25">
      <c r="A18680" s="42"/>
    </row>
    <row r="18681" spans="1:1" x14ac:dyDescent="0.25">
      <c r="A18681" s="42"/>
    </row>
    <row r="18682" spans="1:1" x14ac:dyDescent="0.25">
      <c r="A18682" s="42"/>
    </row>
    <row r="18683" spans="1:1" x14ac:dyDescent="0.25">
      <c r="A18683" s="42"/>
    </row>
    <row r="18684" spans="1:1" x14ac:dyDescent="0.25">
      <c r="A18684" s="42"/>
    </row>
    <row r="18685" spans="1:1" x14ac:dyDescent="0.25">
      <c r="A18685" s="42"/>
    </row>
    <row r="18686" spans="1:1" x14ac:dyDescent="0.25">
      <c r="A18686" s="42"/>
    </row>
    <row r="18687" spans="1:1" x14ac:dyDescent="0.25">
      <c r="A18687" s="42"/>
    </row>
    <row r="18688" spans="1:1" x14ac:dyDescent="0.25">
      <c r="A18688" s="42"/>
    </row>
    <row r="18689" spans="1:1" x14ac:dyDescent="0.25">
      <c r="A18689" s="42"/>
    </row>
    <row r="18690" spans="1:1" x14ac:dyDescent="0.25">
      <c r="A18690" s="42"/>
    </row>
    <row r="18691" spans="1:1" x14ac:dyDescent="0.25">
      <c r="A18691" s="42"/>
    </row>
    <row r="18692" spans="1:1" x14ac:dyDescent="0.25">
      <c r="A18692" s="42"/>
    </row>
    <row r="18693" spans="1:1" x14ac:dyDescent="0.25">
      <c r="A18693" s="42"/>
    </row>
    <row r="18694" spans="1:1" x14ac:dyDescent="0.25">
      <c r="A18694" s="42"/>
    </row>
    <row r="18695" spans="1:1" x14ac:dyDescent="0.25">
      <c r="A18695" s="42"/>
    </row>
    <row r="18696" spans="1:1" x14ac:dyDescent="0.25">
      <c r="A18696" s="42"/>
    </row>
    <row r="18697" spans="1:1" x14ac:dyDescent="0.25">
      <c r="A18697" s="42"/>
    </row>
    <row r="18698" spans="1:1" x14ac:dyDescent="0.25">
      <c r="A18698" s="42"/>
    </row>
    <row r="18699" spans="1:1" x14ac:dyDescent="0.25">
      <c r="A18699" s="42"/>
    </row>
    <row r="18700" spans="1:1" x14ac:dyDescent="0.25">
      <c r="A18700" s="42"/>
    </row>
    <row r="18701" spans="1:1" x14ac:dyDescent="0.25">
      <c r="A18701" s="42"/>
    </row>
    <row r="18702" spans="1:1" x14ac:dyDescent="0.25">
      <c r="A18702" s="42"/>
    </row>
    <row r="18703" spans="1:1" x14ac:dyDescent="0.25">
      <c r="A18703" s="42"/>
    </row>
    <row r="18704" spans="1:1" x14ac:dyDescent="0.25">
      <c r="A18704" s="42"/>
    </row>
    <row r="18705" spans="1:1" x14ac:dyDescent="0.25">
      <c r="A18705" s="42"/>
    </row>
    <row r="18706" spans="1:1" x14ac:dyDescent="0.25">
      <c r="A18706" s="42"/>
    </row>
    <row r="18707" spans="1:1" x14ac:dyDescent="0.25">
      <c r="A18707" s="42"/>
    </row>
    <row r="18708" spans="1:1" x14ac:dyDescent="0.25">
      <c r="A18708" s="42"/>
    </row>
    <row r="18709" spans="1:1" x14ac:dyDescent="0.25">
      <c r="A18709" s="42"/>
    </row>
    <row r="18710" spans="1:1" x14ac:dyDescent="0.25">
      <c r="A18710" s="42"/>
    </row>
    <row r="18711" spans="1:1" x14ac:dyDescent="0.25">
      <c r="A18711" s="42"/>
    </row>
    <row r="18712" spans="1:1" x14ac:dyDescent="0.25">
      <c r="A18712" s="42"/>
    </row>
    <row r="18713" spans="1:1" x14ac:dyDescent="0.25">
      <c r="A18713" s="42"/>
    </row>
    <row r="18714" spans="1:1" x14ac:dyDescent="0.25">
      <c r="A18714" s="42"/>
    </row>
    <row r="18715" spans="1:1" x14ac:dyDescent="0.25">
      <c r="A18715" s="42"/>
    </row>
    <row r="18716" spans="1:1" x14ac:dyDescent="0.25">
      <c r="A18716" s="42"/>
    </row>
    <row r="18717" spans="1:1" x14ac:dyDescent="0.25">
      <c r="A18717" s="42"/>
    </row>
    <row r="18718" spans="1:1" x14ac:dyDescent="0.25">
      <c r="A18718" s="42"/>
    </row>
    <row r="18719" spans="1:1" x14ac:dyDescent="0.25">
      <c r="A18719" s="42"/>
    </row>
    <row r="18720" spans="1:1" x14ac:dyDescent="0.25">
      <c r="A18720" s="42"/>
    </row>
    <row r="18721" spans="1:1" x14ac:dyDescent="0.25">
      <c r="A18721" s="42"/>
    </row>
    <row r="18722" spans="1:1" x14ac:dyDescent="0.25">
      <c r="A18722" s="42"/>
    </row>
    <row r="18723" spans="1:1" x14ac:dyDescent="0.25">
      <c r="A18723" s="42"/>
    </row>
    <row r="18724" spans="1:1" x14ac:dyDescent="0.25">
      <c r="A18724" s="42"/>
    </row>
    <row r="18725" spans="1:1" x14ac:dyDescent="0.25">
      <c r="A18725" s="42"/>
    </row>
    <row r="18726" spans="1:1" x14ac:dyDescent="0.25">
      <c r="A18726" s="42"/>
    </row>
    <row r="18727" spans="1:1" x14ac:dyDescent="0.25">
      <c r="A18727" s="42"/>
    </row>
    <row r="18728" spans="1:1" x14ac:dyDescent="0.25">
      <c r="A18728" s="42"/>
    </row>
    <row r="18729" spans="1:1" x14ac:dyDescent="0.25">
      <c r="A18729" s="42"/>
    </row>
    <row r="18730" spans="1:1" x14ac:dyDescent="0.25">
      <c r="A18730" s="42"/>
    </row>
    <row r="18731" spans="1:1" x14ac:dyDescent="0.25">
      <c r="A18731" s="42"/>
    </row>
    <row r="18732" spans="1:1" x14ac:dyDescent="0.25">
      <c r="A18732" s="42"/>
    </row>
    <row r="18733" spans="1:1" x14ac:dyDescent="0.25">
      <c r="A18733" s="42"/>
    </row>
    <row r="18734" spans="1:1" x14ac:dyDescent="0.25">
      <c r="A18734" s="42"/>
    </row>
    <row r="18735" spans="1:1" x14ac:dyDescent="0.25">
      <c r="A18735" s="42"/>
    </row>
    <row r="18736" spans="1:1" x14ac:dyDescent="0.25">
      <c r="A18736" s="42"/>
    </row>
    <row r="18737" spans="1:1" x14ac:dyDescent="0.25">
      <c r="A18737" s="42"/>
    </row>
    <row r="18738" spans="1:1" x14ac:dyDescent="0.25">
      <c r="A18738" s="42"/>
    </row>
    <row r="18739" spans="1:1" x14ac:dyDescent="0.25">
      <c r="A18739" s="42"/>
    </row>
    <row r="18740" spans="1:1" x14ac:dyDescent="0.25">
      <c r="A18740" s="42"/>
    </row>
    <row r="18741" spans="1:1" x14ac:dyDescent="0.25">
      <c r="A18741" s="42"/>
    </row>
    <row r="18742" spans="1:1" x14ac:dyDescent="0.25">
      <c r="A18742" s="42"/>
    </row>
    <row r="18743" spans="1:1" x14ac:dyDescent="0.25">
      <c r="A18743" s="42"/>
    </row>
    <row r="18744" spans="1:1" x14ac:dyDescent="0.25">
      <c r="A18744" s="42"/>
    </row>
    <row r="18745" spans="1:1" x14ac:dyDescent="0.25">
      <c r="A18745" s="42"/>
    </row>
    <row r="18746" spans="1:1" x14ac:dyDescent="0.25">
      <c r="A18746" s="42"/>
    </row>
    <row r="18747" spans="1:1" x14ac:dyDescent="0.25">
      <c r="A18747" s="42"/>
    </row>
    <row r="18748" spans="1:1" x14ac:dyDescent="0.25">
      <c r="A18748" s="42"/>
    </row>
    <row r="18749" spans="1:1" x14ac:dyDescent="0.25">
      <c r="A18749" s="42"/>
    </row>
    <row r="18750" spans="1:1" x14ac:dyDescent="0.25">
      <c r="A18750" s="42"/>
    </row>
    <row r="18751" spans="1:1" x14ac:dyDescent="0.25">
      <c r="A18751" s="42"/>
    </row>
    <row r="18752" spans="1:1" x14ac:dyDescent="0.25">
      <c r="A18752" s="42"/>
    </row>
    <row r="18753" spans="1:1" x14ac:dyDescent="0.25">
      <c r="A18753" s="42"/>
    </row>
    <row r="18754" spans="1:1" x14ac:dyDescent="0.25">
      <c r="A18754" s="42"/>
    </row>
    <row r="18755" spans="1:1" x14ac:dyDescent="0.25">
      <c r="A18755" s="42"/>
    </row>
    <row r="18756" spans="1:1" x14ac:dyDescent="0.25">
      <c r="A18756" s="42"/>
    </row>
    <row r="18757" spans="1:1" x14ac:dyDescent="0.25">
      <c r="A18757" s="42"/>
    </row>
    <row r="18758" spans="1:1" x14ac:dyDescent="0.25">
      <c r="A18758" s="42"/>
    </row>
    <row r="18759" spans="1:1" x14ac:dyDescent="0.25">
      <c r="A18759" s="42"/>
    </row>
    <row r="18760" spans="1:1" x14ac:dyDescent="0.25">
      <c r="A18760" s="42"/>
    </row>
    <row r="18761" spans="1:1" x14ac:dyDescent="0.25">
      <c r="A18761" s="42"/>
    </row>
    <row r="18762" spans="1:1" x14ac:dyDescent="0.25">
      <c r="A18762" s="42"/>
    </row>
    <row r="18763" spans="1:1" x14ac:dyDescent="0.25">
      <c r="A18763" s="42"/>
    </row>
    <row r="18764" spans="1:1" x14ac:dyDescent="0.25">
      <c r="A18764" s="42"/>
    </row>
    <row r="18765" spans="1:1" x14ac:dyDescent="0.25">
      <c r="A18765" s="42"/>
    </row>
    <row r="18766" spans="1:1" x14ac:dyDescent="0.25">
      <c r="A18766" s="42"/>
    </row>
    <row r="18767" spans="1:1" x14ac:dyDescent="0.25">
      <c r="A18767" s="42"/>
    </row>
    <row r="18768" spans="1:1" x14ac:dyDescent="0.25">
      <c r="A18768" s="42"/>
    </row>
    <row r="18769" spans="1:1" x14ac:dyDescent="0.25">
      <c r="A18769" s="42"/>
    </row>
    <row r="18770" spans="1:1" x14ac:dyDescent="0.25">
      <c r="A18770" s="42"/>
    </row>
    <row r="18771" spans="1:1" x14ac:dyDescent="0.25">
      <c r="A18771" s="42"/>
    </row>
    <row r="18772" spans="1:1" x14ac:dyDescent="0.25">
      <c r="A18772" s="42"/>
    </row>
    <row r="18773" spans="1:1" x14ac:dyDescent="0.25">
      <c r="A18773" s="42"/>
    </row>
    <row r="18774" spans="1:1" x14ac:dyDescent="0.25">
      <c r="A18774" s="42"/>
    </row>
    <row r="18775" spans="1:1" x14ac:dyDescent="0.25">
      <c r="A18775" s="42"/>
    </row>
    <row r="18776" spans="1:1" x14ac:dyDescent="0.25">
      <c r="A18776" s="42"/>
    </row>
    <row r="18777" spans="1:1" x14ac:dyDescent="0.25">
      <c r="A18777" s="42"/>
    </row>
    <row r="18778" spans="1:1" x14ac:dyDescent="0.25">
      <c r="A18778" s="42"/>
    </row>
    <row r="18779" spans="1:1" x14ac:dyDescent="0.25">
      <c r="A18779" s="42"/>
    </row>
    <row r="18780" spans="1:1" x14ac:dyDescent="0.25">
      <c r="A18780" s="42"/>
    </row>
    <row r="18781" spans="1:1" x14ac:dyDescent="0.25">
      <c r="A18781" s="42"/>
    </row>
    <row r="18782" spans="1:1" x14ac:dyDescent="0.25">
      <c r="A18782" s="42"/>
    </row>
    <row r="18783" spans="1:1" x14ac:dyDescent="0.25">
      <c r="A18783" s="42"/>
    </row>
    <row r="18784" spans="1:1" x14ac:dyDescent="0.25">
      <c r="A18784" s="42"/>
    </row>
    <row r="18785" spans="1:1" x14ac:dyDescent="0.25">
      <c r="A18785" s="42"/>
    </row>
    <row r="18786" spans="1:1" x14ac:dyDescent="0.25">
      <c r="A18786" s="42"/>
    </row>
    <row r="18787" spans="1:1" x14ac:dyDescent="0.25">
      <c r="A18787" s="42"/>
    </row>
    <row r="18788" spans="1:1" x14ac:dyDescent="0.25">
      <c r="A18788" s="42"/>
    </row>
    <row r="18789" spans="1:1" x14ac:dyDescent="0.25">
      <c r="A18789" s="42"/>
    </row>
    <row r="18790" spans="1:1" x14ac:dyDescent="0.25">
      <c r="A18790" s="42"/>
    </row>
    <row r="18791" spans="1:1" x14ac:dyDescent="0.25">
      <c r="A18791" s="42"/>
    </row>
    <row r="18792" spans="1:1" x14ac:dyDescent="0.25">
      <c r="A18792" s="42"/>
    </row>
    <row r="18793" spans="1:1" x14ac:dyDescent="0.25">
      <c r="A18793" s="42"/>
    </row>
    <row r="18794" spans="1:1" x14ac:dyDescent="0.25">
      <c r="A18794" s="42"/>
    </row>
    <row r="18795" spans="1:1" x14ac:dyDescent="0.25">
      <c r="A18795" s="42"/>
    </row>
    <row r="18796" spans="1:1" x14ac:dyDescent="0.25">
      <c r="A18796" s="42"/>
    </row>
    <row r="18797" spans="1:1" x14ac:dyDescent="0.25">
      <c r="A18797" s="42"/>
    </row>
    <row r="18798" spans="1:1" x14ac:dyDescent="0.25">
      <c r="A18798" s="42"/>
    </row>
    <row r="18799" spans="1:1" x14ac:dyDescent="0.25">
      <c r="A18799" s="42"/>
    </row>
    <row r="18800" spans="1:1" x14ac:dyDescent="0.25">
      <c r="A18800" s="42"/>
    </row>
    <row r="18801" spans="1:1" x14ac:dyDescent="0.25">
      <c r="A18801" s="42"/>
    </row>
    <row r="18802" spans="1:1" x14ac:dyDescent="0.25">
      <c r="A18802" s="42"/>
    </row>
    <row r="18803" spans="1:1" x14ac:dyDescent="0.25">
      <c r="A18803" s="42"/>
    </row>
    <row r="18804" spans="1:1" x14ac:dyDescent="0.25">
      <c r="A18804" s="42"/>
    </row>
    <row r="18805" spans="1:1" x14ac:dyDescent="0.25">
      <c r="A18805" s="42"/>
    </row>
    <row r="18806" spans="1:1" x14ac:dyDescent="0.25">
      <c r="A18806" s="42"/>
    </row>
    <row r="18807" spans="1:1" x14ac:dyDescent="0.25">
      <c r="A18807" s="42"/>
    </row>
    <row r="18808" spans="1:1" x14ac:dyDescent="0.25">
      <c r="A18808" s="42"/>
    </row>
    <row r="18809" spans="1:1" x14ac:dyDescent="0.25">
      <c r="A18809" s="42"/>
    </row>
    <row r="18810" spans="1:1" x14ac:dyDescent="0.25">
      <c r="A18810" s="42"/>
    </row>
    <row r="18811" spans="1:1" x14ac:dyDescent="0.25">
      <c r="A18811" s="42"/>
    </row>
    <row r="18812" spans="1:1" x14ac:dyDescent="0.25">
      <c r="A18812" s="42"/>
    </row>
    <row r="18813" spans="1:1" x14ac:dyDescent="0.25">
      <c r="A18813" s="42"/>
    </row>
    <row r="18814" spans="1:1" x14ac:dyDescent="0.25">
      <c r="A18814" s="42"/>
    </row>
    <row r="18815" spans="1:1" x14ac:dyDescent="0.25">
      <c r="A18815" s="42"/>
    </row>
    <row r="18816" spans="1:1" x14ac:dyDescent="0.25">
      <c r="A18816" s="42"/>
    </row>
    <row r="18817" spans="1:1" x14ac:dyDescent="0.25">
      <c r="A18817" s="42"/>
    </row>
    <row r="18818" spans="1:1" x14ac:dyDescent="0.25">
      <c r="A18818" s="42"/>
    </row>
    <row r="18819" spans="1:1" x14ac:dyDescent="0.25">
      <c r="A18819" s="42"/>
    </row>
    <row r="18820" spans="1:1" x14ac:dyDescent="0.25">
      <c r="A18820" s="42"/>
    </row>
    <row r="18821" spans="1:1" x14ac:dyDescent="0.25">
      <c r="A18821" s="42"/>
    </row>
    <row r="18822" spans="1:1" x14ac:dyDescent="0.25">
      <c r="A18822" s="42"/>
    </row>
    <row r="18823" spans="1:1" x14ac:dyDescent="0.25">
      <c r="A18823" s="42"/>
    </row>
    <row r="18824" spans="1:1" x14ac:dyDescent="0.25">
      <c r="A18824" s="42"/>
    </row>
    <row r="18825" spans="1:1" x14ac:dyDescent="0.25">
      <c r="A18825" s="42"/>
    </row>
    <row r="18826" spans="1:1" x14ac:dyDescent="0.25">
      <c r="A18826" s="42"/>
    </row>
    <row r="18827" spans="1:1" x14ac:dyDescent="0.25">
      <c r="A18827" s="42"/>
    </row>
    <row r="18828" spans="1:1" x14ac:dyDescent="0.25">
      <c r="A18828" s="42"/>
    </row>
    <row r="18829" spans="1:1" x14ac:dyDescent="0.25">
      <c r="A18829" s="42"/>
    </row>
    <row r="18830" spans="1:1" x14ac:dyDescent="0.25">
      <c r="A18830" s="42"/>
    </row>
    <row r="18831" spans="1:1" x14ac:dyDescent="0.25">
      <c r="A18831" s="42"/>
    </row>
    <row r="18832" spans="1:1" x14ac:dyDescent="0.25">
      <c r="A18832" s="42"/>
    </row>
    <row r="18833" spans="1:1" x14ac:dyDescent="0.25">
      <c r="A18833" s="42"/>
    </row>
    <row r="18834" spans="1:1" x14ac:dyDescent="0.25">
      <c r="A18834" s="42"/>
    </row>
    <row r="18835" spans="1:1" x14ac:dyDescent="0.25">
      <c r="A18835" s="42"/>
    </row>
    <row r="18836" spans="1:1" x14ac:dyDescent="0.25">
      <c r="A18836" s="42"/>
    </row>
    <row r="18837" spans="1:1" x14ac:dyDescent="0.25">
      <c r="A18837" s="42"/>
    </row>
    <row r="18838" spans="1:1" x14ac:dyDescent="0.25">
      <c r="A18838" s="42"/>
    </row>
    <row r="18839" spans="1:1" x14ac:dyDescent="0.25">
      <c r="A18839" s="42"/>
    </row>
    <row r="18840" spans="1:1" x14ac:dyDescent="0.25">
      <c r="A18840" s="42"/>
    </row>
    <row r="18841" spans="1:1" x14ac:dyDescent="0.25">
      <c r="A18841" s="42"/>
    </row>
    <row r="18842" spans="1:1" x14ac:dyDescent="0.25">
      <c r="A18842" s="42"/>
    </row>
    <row r="18843" spans="1:1" x14ac:dyDescent="0.25">
      <c r="A18843" s="42"/>
    </row>
    <row r="18844" spans="1:1" x14ac:dyDescent="0.25">
      <c r="A18844" s="42"/>
    </row>
    <row r="18845" spans="1:1" x14ac:dyDescent="0.25">
      <c r="A18845" s="42"/>
    </row>
    <row r="18846" spans="1:1" x14ac:dyDescent="0.25">
      <c r="A18846" s="42"/>
    </row>
    <row r="18847" spans="1:1" x14ac:dyDescent="0.25">
      <c r="A18847" s="42"/>
    </row>
    <row r="18848" spans="1:1" x14ac:dyDescent="0.25">
      <c r="A18848" s="42"/>
    </row>
    <row r="18849" spans="1:1" x14ac:dyDescent="0.25">
      <c r="A18849" s="42"/>
    </row>
    <row r="18850" spans="1:1" x14ac:dyDescent="0.25">
      <c r="A18850" s="42"/>
    </row>
    <row r="18851" spans="1:1" x14ac:dyDescent="0.25">
      <c r="A18851" s="42"/>
    </row>
    <row r="18852" spans="1:1" x14ac:dyDescent="0.25">
      <c r="A18852" s="42"/>
    </row>
    <row r="18853" spans="1:1" x14ac:dyDescent="0.25">
      <c r="A18853" s="42"/>
    </row>
    <row r="18854" spans="1:1" x14ac:dyDescent="0.25">
      <c r="A18854" s="42"/>
    </row>
    <row r="18855" spans="1:1" x14ac:dyDescent="0.25">
      <c r="A18855" s="42"/>
    </row>
    <row r="18856" spans="1:1" x14ac:dyDescent="0.25">
      <c r="A18856" s="42"/>
    </row>
    <row r="18857" spans="1:1" x14ac:dyDescent="0.25">
      <c r="A18857" s="42"/>
    </row>
    <row r="18858" spans="1:1" x14ac:dyDescent="0.25">
      <c r="A18858" s="42"/>
    </row>
    <row r="18859" spans="1:1" x14ac:dyDescent="0.25">
      <c r="A18859" s="42"/>
    </row>
    <row r="18860" spans="1:1" x14ac:dyDescent="0.25">
      <c r="A18860" s="42"/>
    </row>
    <row r="18861" spans="1:1" x14ac:dyDescent="0.25">
      <c r="A18861" s="42"/>
    </row>
    <row r="18862" spans="1:1" x14ac:dyDescent="0.25">
      <c r="A18862" s="42"/>
    </row>
    <row r="18863" spans="1:1" x14ac:dyDescent="0.25">
      <c r="A18863" s="42"/>
    </row>
    <row r="18864" spans="1:1" x14ac:dyDescent="0.25">
      <c r="A18864" s="42"/>
    </row>
    <row r="18865" spans="1:1" x14ac:dyDescent="0.25">
      <c r="A18865" s="42"/>
    </row>
    <row r="18866" spans="1:1" x14ac:dyDescent="0.25">
      <c r="A18866" s="42"/>
    </row>
    <row r="18867" spans="1:1" x14ac:dyDescent="0.25">
      <c r="A18867" s="42"/>
    </row>
    <row r="18868" spans="1:1" x14ac:dyDescent="0.25">
      <c r="A18868" s="42"/>
    </row>
    <row r="18869" spans="1:1" x14ac:dyDescent="0.25">
      <c r="A18869" s="42"/>
    </row>
    <row r="18870" spans="1:1" x14ac:dyDescent="0.25">
      <c r="A18870" s="42"/>
    </row>
    <row r="18871" spans="1:1" x14ac:dyDescent="0.25">
      <c r="A18871" s="42"/>
    </row>
    <row r="18872" spans="1:1" x14ac:dyDescent="0.25">
      <c r="A18872" s="42"/>
    </row>
    <row r="18873" spans="1:1" x14ac:dyDescent="0.25">
      <c r="A18873" s="42"/>
    </row>
    <row r="18874" spans="1:1" x14ac:dyDescent="0.25">
      <c r="A18874" s="42"/>
    </row>
    <row r="18875" spans="1:1" x14ac:dyDescent="0.25">
      <c r="A18875" s="42"/>
    </row>
    <row r="18876" spans="1:1" x14ac:dyDescent="0.25">
      <c r="A18876" s="42"/>
    </row>
    <row r="18877" spans="1:1" x14ac:dyDescent="0.25">
      <c r="A18877" s="42"/>
    </row>
    <row r="18878" spans="1:1" x14ac:dyDescent="0.25">
      <c r="A18878" s="42"/>
    </row>
    <row r="18879" spans="1:1" x14ac:dyDescent="0.25">
      <c r="A18879" s="42"/>
    </row>
    <row r="18880" spans="1:1" x14ac:dyDescent="0.25">
      <c r="A18880" s="42"/>
    </row>
    <row r="18881" spans="1:1" x14ac:dyDescent="0.25">
      <c r="A18881" s="42"/>
    </row>
    <row r="18882" spans="1:1" x14ac:dyDescent="0.25">
      <c r="A18882" s="42"/>
    </row>
    <row r="18883" spans="1:1" x14ac:dyDescent="0.25">
      <c r="A18883" s="42"/>
    </row>
    <row r="18884" spans="1:1" x14ac:dyDescent="0.25">
      <c r="A18884" s="42"/>
    </row>
    <row r="18885" spans="1:1" x14ac:dyDescent="0.25">
      <c r="A18885" s="42"/>
    </row>
    <row r="18886" spans="1:1" x14ac:dyDescent="0.25">
      <c r="A18886" s="42"/>
    </row>
    <row r="18887" spans="1:1" x14ac:dyDescent="0.25">
      <c r="A18887" s="42"/>
    </row>
    <row r="18888" spans="1:1" x14ac:dyDescent="0.25">
      <c r="A18888" s="42"/>
    </row>
    <row r="18889" spans="1:1" x14ac:dyDescent="0.25">
      <c r="A18889" s="42"/>
    </row>
    <row r="18890" spans="1:1" x14ac:dyDescent="0.25">
      <c r="A18890" s="42"/>
    </row>
    <row r="18891" spans="1:1" x14ac:dyDescent="0.25">
      <c r="A18891" s="42"/>
    </row>
    <row r="18892" spans="1:1" x14ac:dyDescent="0.25">
      <c r="A18892" s="42"/>
    </row>
    <row r="18893" spans="1:1" x14ac:dyDescent="0.25">
      <c r="A18893" s="42"/>
    </row>
    <row r="18894" spans="1:1" x14ac:dyDescent="0.25">
      <c r="A18894" s="42"/>
    </row>
    <row r="18895" spans="1:1" x14ac:dyDescent="0.25">
      <c r="A18895" s="42"/>
    </row>
    <row r="18896" spans="1:1" x14ac:dyDescent="0.25">
      <c r="A18896" s="42"/>
    </row>
    <row r="18897" spans="1:1" x14ac:dyDescent="0.25">
      <c r="A18897" s="42"/>
    </row>
    <row r="18898" spans="1:1" x14ac:dyDescent="0.25">
      <c r="A18898" s="42"/>
    </row>
    <row r="18899" spans="1:1" x14ac:dyDescent="0.25">
      <c r="A18899" s="42"/>
    </row>
    <row r="18900" spans="1:1" x14ac:dyDescent="0.25">
      <c r="A18900" s="42"/>
    </row>
    <row r="18901" spans="1:1" x14ac:dyDescent="0.25">
      <c r="A18901" s="42"/>
    </row>
    <row r="18902" spans="1:1" x14ac:dyDescent="0.25">
      <c r="A18902" s="42"/>
    </row>
    <row r="18903" spans="1:1" x14ac:dyDescent="0.25">
      <c r="A18903" s="42"/>
    </row>
    <row r="18904" spans="1:1" x14ac:dyDescent="0.25">
      <c r="A18904" s="42"/>
    </row>
    <row r="18905" spans="1:1" x14ac:dyDescent="0.25">
      <c r="A18905" s="42"/>
    </row>
    <row r="18906" spans="1:1" x14ac:dyDescent="0.25">
      <c r="A18906" s="42"/>
    </row>
    <row r="18907" spans="1:1" x14ac:dyDescent="0.25">
      <c r="A18907" s="42"/>
    </row>
    <row r="18908" spans="1:1" x14ac:dyDescent="0.25">
      <c r="A18908" s="42"/>
    </row>
    <row r="18909" spans="1:1" x14ac:dyDescent="0.25">
      <c r="A18909" s="42"/>
    </row>
    <row r="18910" spans="1:1" x14ac:dyDescent="0.25">
      <c r="A18910" s="42"/>
    </row>
    <row r="18911" spans="1:1" x14ac:dyDescent="0.25">
      <c r="A18911" s="42"/>
    </row>
    <row r="18912" spans="1:1" x14ac:dyDescent="0.25">
      <c r="A18912" s="42"/>
    </row>
    <row r="18913" spans="1:1" x14ac:dyDescent="0.25">
      <c r="A18913" s="42"/>
    </row>
    <row r="18914" spans="1:1" x14ac:dyDescent="0.25">
      <c r="A18914" s="42"/>
    </row>
    <row r="18915" spans="1:1" x14ac:dyDescent="0.25">
      <c r="A18915" s="42"/>
    </row>
    <row r="18916" spans="1:1" x14ac:dyDescent="0.25">
      <c r="A18916" s="42"/>
    </row>
    <row r="18917" spans="1:1" x14ac:dyDescent="0.25">
      <c r="A18917" s="42"/>
    </row>
    <row r="18918" spans="1:1" x14ac:dyDescent="0.25">
      <c r="A18918" s="42"/>
    </row>
    <row r="18919" spans="1:1" x14ac:dyDescent="0.25">
      <c r="A18919" s="42"/>
    </row>
    <row r="18920" spans="1:1" x14ac:dyDescent="0.25">
      <c r="A18920" s="42"/>
    </row>
    <row r="18921" spans="1:1" x14ac:dyDescent="0.25">
      <c r="A18921" s="42"/>
    </row>
    <row r="18922" spans="1:1" x14ac:dyDescent="0.25">
      <c r="A18922" s="42"/>
    </row>
    <row r="18923" spans="1:1" x14ac:dyDescent="0.25">
      <c r="A18923" s="42"/>
    </row>
    <row r="18924" spans="1:1" x14ac:dyDescent="0.25">
      <c r="A18924" s="42"/>
    </row>
    <row r="18925" spans="1:1" x14ac:dyDescent="0.25">
      <c r="A18925" s="42"/>
    </row>
    <row r="18926" spans="1:1" x14ac:dyDescent="0.25">
      <c r="A18926" s="42"/>
    </row>
    <row r="18927" spans="1:1" x14ac:dyDescent="0.25">
      <c r="A18927" s="42"/>
    </row>
    <row r="18928" spans="1:1" x14ac:dyDescent="0.25">
      <c r="A18928" s="42"/>
    </row>
    <row r="18929" spans="1:1" x14ac:dyDescent="0.25">
      <c r="A18929" s="42"/>
    </row>
    <row r="18930" spans="1:1" x14ac:dyDescent="0.25">
      <c r="A18930" s="42"/>
    </row>
    <row r="18931" spans="1:1" x14ac:dyDescent="0.25">
      <c r="A18931" s="42"/>
    </row>
    <row r="18932" spans="1:1" x14ac:dyDescent="0.25">
      <c r="A18932" s="42"/>
    </row>
    <row r="18933" spans="1:1" x14ac:dyDescent="0.25">
      <c r="A18933" s="42"/>
    </row>
    <row r="18934" spans="1:1" x14ac:dyDescent="0.25">
      <c r="A18934" s="42"/>
    </row>
    <row r="18935" spans="1:1" x14ac:dyDescent="0.25">
      <c r="A18935" s="42"/>
    </row>
    <row r="18936" spans="1:1" x14ac:dyDescent="0.25">
      <c r="A18936" s="42"/>
    </row>
    <row r="18937" spans="1:1" x14ac:dyDescent="0.25">
      <c r="A18937" s="42"/>
    </row>
    <row r="18938" spans="1:1" x14ac:dyDescent="0.25">
      <c r="A18938" s="42"/>
    </row>
    <row r="18939" spans="1:1" x14ac:dyDescent="0.25">
      <c r="A18939" s="42"/>
    </row>
    <row r="18940" spans="1:1" x14ac:dyDescent="0.25">
      <c r="A18940" s="42"/>
    </row>
    <row r="18941" spans="1:1" x14ac:dyDescent="0.25">
      <c r="A18941" s="42"/>
    </row>
    <row r="18942" spans="1:1" x14ac:dyDescent="0.25">
      <c r="A18942" s="42"/>
    </row>
    <row r="18943" spans="1:1" x14ac:dyDescent="0.25">
      <c r="A18943" s="42"/>
    </row>
    <row r="18944" spans="1:1" x14ac:dyDescent="0.25">
      <c r="A18944" s="42"/>
    </row>
    <row r="18945" spans="1:1" x14ac:dyDescent="0.25">
      <c r="A18945" s="42"/>
    </row>
    <row r="18946" spans="1:1" x14ac:dyDescent="0.25">
      <c r="A18946" s="42"/>
    </row>
    <row r="18947" spans="1:1" x14ac:dyDescent="0.25">
      <c r="A18947" s="42"/>
    </row>
    <row r="18948" spans="1:1" x14ac:dyDescent="0.25">
      <c r="A18948" s="42"/>
    </row>
    <row r="18949" spans="1:1" x14ac:dyDescent="0.25">
      <c r="A18949" s="42"/>
    </row>
    <row r="18950" spans="1:1" x14ac:dyDescent="0.25">
      <c r="A18950" s="42"/>
    </row>
    <row r="18951" spans="1:1" x14ac:dyDescent="0.25">
      <c r="A18951" s="42"/>
    </row>
    <row r="18952" spans="1:1" x14ac:dyDescent="0.25">
      <c r="A18952" s="42"/>
    </row>
    <row r="18953" spans="1:1" x14ac:dyDescent="0.25">
      <c r="A18953" s="42"/>
    </row>
    <row r="18954" spans="1:1" x14ac:dyDescent="0.25">
      <c r="A18954" s="42"/>
    </row>
    <row r="18955" spans="1:1" x14ac:dyDescent="0.25">
      <c r="A18955" s="42"/>
    </row>
    <row r="18956" spans="1:1" x14ac:dyDescent="0.25">
      <c r="A18956" s="42"/>
    </row>
    <row r="18957" spans="1:1" x14ac:dyDescent="0.25">
      <c r="A18957" s="42"/>
    </row>
    <row r="18958" spans="1:1" x14ac:dyDescent="0.25">
      <c r="A18958" s="42"/>
    </row>
    <row r="18959" spans="1:1" x14ac:dyDescent="0.25">
      <c r="A18959" s="42"/>
    </row>
    <row r="18960" spans="1:1" x14ac:dyDescent="0.25">
      <c r="A18960" s="42"/>
    </row>
    <row r="18961" spans="1:1" x14ac:dyDescent="0.25">
      <c r="A18961" s="42"/>
    </row>
    <row r="18962" spans="1:1" x14ac:dyDescent="0.25">
      <c r="A18962" s="42"/>
    </row>
    <row r="18963" spans="1:1" x14ac:dyDescent="0.25">
      <c r="A18963" s="42"/>
    </row>
    <row r="18964" spans="1:1" x14ac:dyDescent="0.25">
      <c r="A18964" s="42"/>
    </row>
    <row r="18965" spans="1:1" x14ac:dyDescent="0.25">
      <c r="A18965" s="42"/>
    </row>
    <row r="18966" spans="1:1" x14ac:dyDescent="0.25">
      <c r="A18966" s="42"/>
    </row>
    <row r="18967" spans="1:1" x14ac:dyDescent="0.25">
      <c r="A18967" s="42"/>
    </row>
    <row r="18968" spans="1:1" x14ac:dyDescent="0.25">
      <c r="A18968" s="42"/>
    </row>
    <row r="18969" spans="1:1" x14ac:dyDescent="0.25">
      <c r="A18969" s="42"/>
    </row>
    <row r="18970" spans="1:1" x14ac:dyDescent="0.25">
      <c r="A18970" s="42"/>
    </row>
    <row r="18971" spans="1:1" x14ac:dyDescent="0.25">
      <c r="A18971" s="42"/>
    </row>
    <row r="18972" spans="1:1" x14ac:dyDescent="0.25">
      <c r="A18972" s="42"/>
    </row>
    <row r="18973" spans="1:1" x14ac:dyDescent="0.25">
      <c r="A18973" s="42"/>
    </row>
    <row r="18974" spans="1:1" x14ac:dyDescent="0.25">
      <c r="A18974" s="42"/>
    </row>
    <row r="18975" spans="1:1" x14ac:dyDescent="0.25">
      <c r="A18975" s="42"/>
    </row>
    <row r="18976" spans="1:1" x14ac:dyDescent="0.25">
      <c r="A18976" s="42"/>
    </row>
    <row r="18977" spans="1:1" x14ac:dyDescent="0.25">
      <c r="A18977" s="42"/>
    </row>
    <row r="18978" spans="1:1" x14ac:dyDescent="0.25">
      <c r="A18978" s="42"/>
    </row>
    <row r="18979" spans="1:1" x14ac:dyDescent="0.25">
      <c r="A18979" s="42"/>
    </row>
    <row r="18980" spans="1:1" x14ac:dyDescent="0.25">
      <c r="A18980" s="42"/>
    </row>
    <row r="18981" spans="1:1" x14ac:dyDescent="0.25">
      <c r="A18981" s="42"/>
    </row>
    <row r="18982" spans="1:1" x14ac:dyDescent="0.25">
      <c r="A18982" s="42"/>
    </row>
    <row r="18983" spans="1:1" x14ac:dyDescent="0.25">
      <c r="A18983" s="42"/>
    </row>
    <row r="18984" spans="1:1" x14ac:dyDescent="0.25">
      <c r="A18984" s="42"/>
    </row>
    <row r="18985" spans="1:1" x14ac:dyDescent="0.25">
      <c r="A18985" s="42"/>
    </row>
    <row r="18986" spans="1:1" x14ac:dyDescent="0.25">
      <c r="A18986" s="42"/>
    </row>
    <row r="18987" spans="1:1" x14ac:dyDescent="0.25">
      <c r="A18987" s="42"/>
    </row>
    <row r="18988" spans="1:1" x14ac:dyDescent="0.25">
      <c r="A18988" s="42"/>
    </row>
    <row r="18989" spans="1:1" x14ac:dyDescent="0.25">
      <c r="A18989" s="42"/>
    </row>
    <row r="18990" spans="1:1" x14ac:dyDescent="0.25">
      <c r="A18990" s="42"/>
    </row>
    <row r="18991" spans="1:1" x14ac:dyDescent="0.25">
      <c r="A18991" s="42"/>
    </row>
    <row r="18992" spans="1:1" x14ac:dyDescent="0.25">
      <c r="A18992" s="42"/>
    </row>
    <row r="18993" spans="1:1" x14ac:dyDescent="0.25">
      <c r="A18993" s="42"/>
    </row>
    <row r="18994" spans="1:1" x14ac:dyDescent="0.25">
      <c r="A18994" s="42"/>
    </row>
    <row r="18995" spans="1:1" x14ac:dyDescent="0.25">
      <c r="A18995" s="42"/>
    </row>
    <row r="18996" spans="1:1" x14ac:dyDescent="0.25">
      <c r="A18996" s="42"/>
    </row>
    <row r="18997" spans="1:1" x14ac:dyDescent="0.25">
      <c r="A18997" s="42"/>
    </row>
    <row r="18998" spans="1:1" x14ac:dyDescent="0.25">
      <c r="A18998" s="42"/>
    </row>
    <row r="18999" spans="1:1" x14ac:dyDescent="0.25">
      <c r="A18999" s="42"/>
    </row>
    <row r="19000" spans="1:1" x14ac:dyDescent="0.25">
      <c r="A19000" s="42"/>
    </row>
    <row r="19001" spans="1:1" x14ac:dyDescent="0.25">
      <c r="A19001" s="42"/>
    </row>
    <row r="19002" spans="1:1" x14ac:dyDescent="0.25">
      <c r="A19002" s="42"/>
    </row>
    <row r="19003" spans="1:1" x14ac:dyDescent="0.25">
      <c r="A19003" s="42"/>
    </row>
    <row r="19004" spans="1:1" x14ac:dyDescent="0.25">
      <c r="A19004" s="42"/>
    </row>
    <row r="19005" spans="1:1" x14ac:dyDescent="0.25">
      <c r="A19005" s="42"/>
    </row>
    <row r="19006" spans="1:1" x14ac:dyDescent="0.25">
      <c r="A19006" s="42"/>
    </row>
    <row r="19007" spans="1:1" x14ac:dyDescent="0.25">
      <c r="A19007" s="42"/>
    </row>
    <row r="19008" spans="1:1" x14ac:dyDescent="0.25">
      <c r="A19008" s="42"/>
    </row>
    <row r="19009" spans="1:1" x14ac:dyDescent="0.25">
      <c r="A19009" s="42"/>
    </row>
    <row r="19010" spans="1:1" x14ac:dyDescent="0.25">
      <c r="A19010" s="42"/>
    </row>
    <row r="19011" spans="1:1" x14ac:dyDescent="0.25">
      <c r="A19011" s="42"/>
    </row>
    <row r="19012" spans="1:1" x14ac:dyDescent="0.25">
      <c r="A19012" s="42"/>
    </row>
    <row r="19013" spans="1:1" x14ac:dyDescent="0.25">
      <c r="A19013" s="42"/>
    </row>
    <row r="19014" spans="1:1" x14ac:dyDescent="0.25">
      <c r="A19014" s="42"/>
    </row>
    <row r="19015" spans="1:1" x14ac:dyDescent="0.25">
      <c r="A19015" s="42"/>
    </row>
    <row r="19016" spans="1:1" x14ac:dyDescent="0.25">
      <c r="A19016" s="42"/>
    </row>
    <row r="19017" spans="1:1" x14ac:dyDescent="0.25">
      <c r="A19017" s="42"/>
    </row>
    <row r="19018" spans="1:1" x14ac:dyDescent="0.25">
      <c r="A19018" s="42"/>
    </row>
    <row r="19019" spans="1:1" x14ac:dyDescent="0.25">
      <c r="A19019" s="42"/>
    </row>
    <row r="19020" spans="1:1" x14ac:dyDescent="0.25">
      <c r="A19020" s="42"/>
    </row>
    <row r="19021" spans="1:1" x14ac:dyDescent="0.25">
      <c r="A19021" s="42"/>
    </row>
    <row r="19022" spans="1:1" x14ac:dyDescent="0.25">
      <c r="A19022" s="42"/>
    </row>
    <row r="19023" spans="1:1" x14ac:dyDescent="0.25">
      <c r="A19023" s="42"/>
    </row>
    <row r="19024" spans="1:1" x14ac:dyDescent="0.25">
      <c r="A19024" s="42"/>
    </row>
    <row r="19025" spans="1:1" x14ac:dyDescent="0.25">
      <c r="A19025" s="42"/>
    </row>
    <row r="19026" spans="1:1" x14ac:dyDescent="0.25">
      <c r="A19026" s="42"/>
    </row>
    <row r="19027" spans="1:1" x14ac:dyDescent="0.25">
      <c r="A19027" s="42"/>
    </row>
    <row r="19028" spans="1:1" x14ac:dyDescent="0.25">
      <c r="A19028" s="42"/>
    </row>
    <row r="19029" spans="1:1" x14ac:dyDescent="0.25">
      <c r="A19029" s="42"/>
    </row>
    <row r="19030" spans="1:1" x14ac:dyDescent="0.25">
      <c r="A19030" s="42"/>
    </row>
    <row r="19031" spans="1:1" x14ac:dyDescent="0.25">
      <c r="A19031" s="42"/>
    </row>
    <row r="19032" spans="1:1" x14ac:dyDescent="0.25">
      <c r="A19032" s="42"/>
    </row>
    <row r="19033" spans="1:1" x14ac:dyDescent="0.25">
      <c r="A19033" s="42"/>
    </row>
    <row r="19034" spans="1:1" x14ac:dyDescent="0.25">
      <c r="A19034" s="42"/>
    </row>
    <row r="19035" spans="1:1" x14ac:dyDescent="0.25">
      <c r="A19035" s="42"/>
    </row>
    <row r="19036" spans="1:1" x14ac:dyDescent="0.25">
      <c r="A19036" s="42"/>
    </row>
    <row r="19037" spans="1:1" x14ac:dyDescent="0.25">
      <c r="A19037" s="42"/>
    </row>
    <row r="19038" spans="1:1" x14ac:dyDescent="0.25">
      <c r="A19038" s="42"/>
    </row>
    <row r="19039" spans="1:1" x14ac:dyDescent="0.25">
      <c r="A19039" s="42"/>
    </row>
    <row r="19040" spans="1:1" x14ac:dyDescent="0.25">
      <c r="A19040" s="42"/>
    </row>
    <row r="19041" spans="1:1" x14ac:dyDescent="0.25">
      <c r="A19041" s="42"/>
    </row>
    <row r="19042" spans="1:1" x14ac:dyDescent="0.25">
      <c r="A19042" s="42"/>
    </row>
    <row r="19043" spans="1:1" x14ac:dyDescent="0.25">
      <c r="A19043" s="42"/>
    </row>
    <row r="19044" spans="1:1" x14ac:dyDescent="0.25">
      <c r="A19044" s="42"/>
    </row>
    <row r="19045" spans="1:1" x14ac:dyDescent="0.25">
      <c r="A19045" s="42"/>
    </row>
    <row r="19046" spans="1:1" x14ac:dyDescent="0.25">
      <c r="A19046" s="42"/>
    </row>
    <row r="19047" spans="1:1" x14ac:dyDescent="0.25">
      <c r="A19047" s="42"/>
    </row>
    <row r="19048" spans="1:1" x14ac:dyDescent="0.25">
      <c r="A19048" s="42"/>
    </row>
    <row r="19049" spans="1:1" x14ac:dyDescent="0.25">
      <c r="A19049" s="42"/>
    </row>
    <row r="19050" spans="1:1" x14ac:dyDescent="0.25">
      <c r="A19050" s="42"/>
    </row>
    <row r="19051" spans="1:1" x14ac:dyDescent="0.25">
      <c r="A19051" s="42"/>
    </row>
    <row r="19052" spans="1:1" x14ac:dyDescent="0.25">
      <c r="A19052" s="42"/>
    </row>
    <row r="19053" spans="1:1" x14ac:dyDescent="0.25">
      <c r="A19053" s="42"/>
    </row>
    <row r="19054" spans="1:1" x14ac:dyDescent="0.25">
      <c r="A19054" s="42"/>
    </row>
    <row r="19055" spans="1:1" x14ac:dyDescent="0.25">
      <c r="A19055" s="42"/>
    </row>
    <row r="19056" spans="1:1" x14ac:dyDescent="0.25">
      <c r="A19056" s="42"/>
    </row>
    <row r="19057" spans="1:1" x14ac:dyDescent="0.25">
      <c r="A19057" s="42"/>
    </row>
    <row r="19058" spans="1:1" x14ac:dyDescent="0.25">
      <c r="A19058" s="42"/>
    </row>
    <row r="19059" spans="1:1" x14ac:dyDescent="0.25">
      <c r="A19059" s="42"/>
    </row>
    <row r="19060" spans="1:1" x14ac:dyDescent="0.25">
      <c r="A19060" s="42"/>
    </row>
    <row r="19061" spans="1:1" x14ac:dyDescent="0.25">
      <c r="A19061" s="42"/>
    </row>
    <row r="19062" spans="1:1" x14ac:dyDescent="0.25">
      <c r="A19062" s="42"/>
    </row>
    <row r="19063" spans="1:1" x14ac:dyDescent="0.25">
      <c r="A19063" s="42"/>
    </row>
    <row r="19064" spans="1:1" x14ac:dyDescent="0.25">
      <c r="A19064" s="42"/>
    </row>
    <row r="19065" spans="1:1" x14ac:dyDescent="0.25">
      <c r="A19065" s="42"/>
    </row>
    <row r="19066" spans="1:1" x14ac:dyDescent="0.25">
      <c r="A19066" s="42"/>
    </row>
    <row r="19067" spans="1:1" x14ac:dyDescent="0.25">
      <c r="A19067" s="42"/>
    </row>
    <row r="19068" spans="1:1" x14ac:dyDescent="0.25">
      <c r="A19068" s="42"/>
    </row>
    <row r="19069" spans="1:1" x14ac:dyDescent="0.25">
      <c r="A19069" s="42"/>
    </row>
    <row r="19070" spans="1:1" x14ac:dyDescent="0.25">
      <c r="A19070" s="42"/>
    </row>
    <row r="19071" spans="1:1" x14ac:dyDescent="0.25">
      <c r="A19071" s="42"/>
    </row>
    <row r="19072" spans="1:1" x14ac:dyDescent="0.25">
      <c r="A19072" s="42"/>
    </row>
    <row r="19073" spans="1:1" x14ac:dyDescent="0.25">
      <c r="A19073" s="42"/>
    </row>
    <row r="19074" spans="1:1" x14ac:dyDescent="0.25">
      <c r="A19074" s="42"/>
    </row>
    <row r="19075" spans="1:1" x14ac:dyDescent="0.25">
      <c r="A19075" s="42"/>
    </row>
    <row r="19076" spans="1:1" x14ac:dyDescent="0.25">
      <c r="A19076" s="42"/>
    </row>
    <row r="19077" spans="1:1" x14ac:dyDescent="0.25">
      <c r="A19077" s="42"/>
    </row>
    <row r="19078" spans="1:1" x14ac:dyDescent="0.25">
      <c r="A19078" s="42"/>
    </row>
    <row r="19079" spans="1:1" x14ac:dyDescent="0.25">
      <c r="A19079" s="42"/>
    </row>
    <row r="19080" spans="1:1" x14ac:dyDescent="0.25">
      <c r="A19080" s="42"/>
    </row>
    <row r="19081" spans="1:1" x14ac:dyDescent="0.25">
      <c r="A19081" s="42"/>
    </row>
    <row r="19082" spans="1:1" x14ac:dyDescent="0.25">
      <c r="A19082" s="42"/>
    </row>
    <row r="19083" spans="1:1" x14ac:dyDescent="0.25">
      <c r="A19083" s="42"/>
    </row>
    <row r="19084" spans="1:1" x14ac:dyDescent="0.25">
      <c r="A19084" s="42"/>
    </row>
    <row r="19085" spans="1:1" x14ac:dyDescent="0.25">
      <c r="A19085" s="42"/>
    </row>
    <row r="19086" spans="1:1" x14ac:dyDescent="0.25">
      <c r="A19086" s="42"/>
    </row>
    <row r="19087" spans="1:1" x14ac:dyDescent="0.25">
      <c r="A19087" s="42"/>
    </row>
    <row r="19088" spans="1:1" x14ac:dyDescent="0.25">
      <c r="A19088" s="42"/>
    </row>
    <row r="19089" spans="1:1" x14ac:dyDescent="0.25">
      <c r="A19089" s="42"/>
    </row>
    <row r="19090" spans="1:1" x14ac:dyDescent="0.25">
      <c r="A19090" s="42"/>
    </row>
    <row r="19091" spans="1:1" x14ac:dyDescent="0.25">
      <c r="A19091" s="42"/>
    </row>
    <row r="19092" spans="1:1" x14ac:dyDescent="0.25">
      <c r="A19092" s="42"/>
    </row>
    <row r="19093" spans="1:1" x14ac:dyDescent="0.25">
      <c r="A19093" s="42"/>
    </row>
    <row r="19094" spans="1:1" x14ac:dyDescent="0.25">
      <c r="A19094" s="42"/>
    </row>
    <row r="19095" spans="1:1" x14ac:dyDescent="0.25">
      <c r="A19095" s="42"/>
    </row>
    <row r="19096" spans="1:1" x14ac:dyDescent="0.25">
      <c r="A19096" s="42"/>
    </row>
    <row r="19097" spans="1:1" x14ac:dyDescent="0.25">
      <c r="A19097" s="42"/>
    </row>
    <row r="19098" spans="1:1" x14ac:dyDescent="0.25">
      <c r="A19098" s="42"/>
    </row>
    <row r="19099" spans="1:1" x14ac:dyDescent="0.25">
      <c r="A19099" s="42"/>
    </row>
    <row r="19100" spans="1:1" x14ac:dyDescent="0.25">
      <c r="A19100" s="42"/>
    </row>
    <row r="19101" spans="1:1" x14ac:dyDescent="0.25">
      <c r="A19101" s="42"/>
    </row>
    <row r="19102" spans="1:1" x14ac:dyDescent="0.25">
      <c r="A19102" s="42"/>
    </row>
    <row r="19103" spans="1:1" x14ac:dyDescent="0.25">
      <c r="A19103" s="42"/>
    </row>
    <row r="19104" spans="1:1" x14ac:dyDescent="0.25">
      <c r="A19104" s="42"/>
    </row>
    <row r="19105" spans="1:1" x14ac:dyDescent="0.25">
      <c r="A19105" s="42"/>
    </row>
    <row r="19106" spans="1:1" x14ac:dyDescent="0.25">
      <c r="A19106" s="42"/>
    </row>
    <row r="19107" spans="1:1" x14ac:dyDescent="0.25">
      <c r="A19107" s="42"/>
    </row>
    <row r="19108" spans="1:1" x14ac:dyDescent="0.25">
      <c r="A19108" s="42"/>
    </row>
    <row r="19109" spans="1:1" x14ac:dyDescent="0.25">
      <c r="A19109" s="42"/>
    </row>
    <row r="19110" spans="1:1" x14ac:dyDescent="0.25">
      <c r="A19110" s="42"/>
    </row>
    <row r="19111" spans="1:1" x14ac:dyDescent="0.25">
      <c r="A19111" s="42"/>
    </row>
    <row r="19112" spans="1:1" x14ac:dyDescent="0.25">
      <c r="A19112" s="42"/>
    </row>
    <row r="19113" spans="1:1" x14ac:dyDescent="0.25">
      <c r="A19113" s="42"/>
    </row>
    <row r="19114" spans="1:1" x14ac:dyDescent="0.25">
      <c r="A19114" s="42"/>
    </row>
    <row r="19115" spans="1:1" x14ac:dyDescent="0.25">
      <c r="A19115" s="42"/>
    </row>
    <row r="19116" spans="1:1" x14ac:dyDescent="0.25">
      <c r="A19116" s="42"/>
    </row>
    <row r="19117" spans="1:1" x14ac:dyDescent="0.25">
      <c r="A19117" s="42"/>
    </row>
    <row r="19118" spans="1:1" x14ac:dyDescent="0.25">
      <c r="A19118" s="42"/>
    </row>
    <row r="19119" spans="1:1" x14ac:dyDescent="0.25">
      <c r="A19119" s="42"/>
    </row>
    <row r="19120" spans="1:1" x14ac:dyDescent="0.25">
      <c r="A19120" s="42"/>
    </row>
    <row r="19121" spans="1:1" x14ac:dyDescent="0.25">
      <c r="A19121" s="42"/>
    </row>
    <row r="19122" spans="1:1" x14ac:dyDescent="0.25">
      <c r="A19122" s="42"/>
    </row>
    <row r="19123" spans="1:1" x14ac:dyDescent="0.25">
      <c r="A19123" s="42"/>
    </row>
    <row r="19124" spans="1:1" x14ac:dyDescent="0.25">
      <c r="A19124" s="42"/>
    </row>
    <row r="19125" spans="1:1" x14ac:dyDescent="0.25">
      <c r="A19125" s="42"/>
    </row>
    <row r="19126" spans="1:1" x14ac:dyDescent="0.25">
      <c r="A19126" s="42"/>
    </row>
    <row r="19127" spans="1:1" x14ac:dyDescent="0.25">
      <c r="A19127" s="42"/>
    </row>
    <row r="19128" spans="1:1" x14ac:dyDescent="0.25">
      <c r="A19128" s="42"/>
    </row>
    <row r="19129" spans="1:1" x14ac:dyDescent="0.25">
      <c r="A19129" s="42"/>
    </row>
    <row r="19130" spans="1:1" x14ac:dyDescent="0.25">
      <c r="A19130" s="42"/>
    </row>
    <row r="19131" spans="1:1" x14ac:dyDescent="0.25">
      <c r="A19131" s="42"/>
    </row>
    <row r="19132" spans="1:1" x14ac:dyDescent="0.25">
      <c r="A19132" s="42"/>
    </row>
    <row r="19133" spans="1:1" x14ac:dyDescent="0.25">
      <c r="A19133" s="42"/>
    </row>
    <row r="19134" spans="1:1" x14ac:dyDescent="0.25">
      <c r="A19134" s="42"/>
    </row>
    <row r="19135" spans="1:1" x14ac:dyDescent="0.25">
      <c r="A19135" s="42"/>
    </row>
    <row r="19136" spans="1:1" x14ac:dyDescent="0.25">
      <c r="A19136" s="42"/>
    </row>
    <row r="19137" spans="1:1" x14ac:dyDescent="0.25">
      <c r="A19137" s="42"/>
    </row>
    <row r="19138" spans="1:1" x14ac:dyDescent="0.25">
      <c r="A19138" s="42"/>
    </row>
    <row r="19139" spans="1:1" x14ac:dyDescent="0.25">
      <c r="A19139" s="42"/>
    </row>
    <row r="19140" spans="1:1" x14ac:dyDescent="0.25">
      <c r="A19140" s="42"/>
    </row>
    <row r="19141" spans="1:1" x14ac:dyDescent="0.25">
      <c r="A19141" s="42"/>
    </row>
    <row r="19142" spans="1:1" x14ac:dyDescent="0.25">
      <c r="A19142" s="42"/>
    </row>
    <row r="19143" spans="1:1" x14ac:dyDescent="0.25">
      <c r="A19143" s="42"/>
    </row>
    <row r="19144" spans="1:1" x14ac:dyDescent="0.25">
      <c r="A19144" s="42"/>
    </row>
    <row r="19145" spans="1:1" x14ac:dyDescent="0.25">
      <c r="A19145" s="42"/>
    </row>
    <row r="19146" spans="1:1" x14ac:dyDescent="0.25">
      <c r="A19146" s="42"/>
    </row>
    <row r="19147" spans="1:1" x14ac:dyDescent="0.25">
      <c r="A19147" s="42"/>
    </row>
    <row r="19148" spans="1:1" x14ac:dyDescent="0.25">
      <c r="A19148" s="42"/>
    </row>
    <row r="19149" spans="1:1" x14ac:dyDescent="0.25">
      <c r="A19149" s="42"/>
    </row>
    <row r="19150" spans="1:1" x14ac:dyDescent="0.25">
      <c r="A19150" s="42"/>
    </row>
    <row r="19151" spans="1:1" x14ac:dyDescent="0.25">
      <c r="A19151" s="42"/>
    </row>
    <row r="19152" spans="1:1" x14ac:dyDescent="0.25">
      <c r="A19152" s="42"/>
    </row>
    <row r="19153" spans="1:1" x14ac:dyDescent="0.25">
      <c r="A19153" s="42"/>
    </row>
    <row r="19154" spans="1:1" x14ac:dyDescent="0.25">
      <c r="A19154" s="42"/>
    </row>
    <row r="19155" spans="1:1" x14ac:dyDescent="0.25">
      <c r="A19155" s="42"/>
    </row>
    <row r="19156" spans="1:1" x14ac:dyDescent="0.25">
      <c r="A19156" s="42"/>
    </row>
    <row r="19157" spans="1:1" x14ac:dyDescent="0.25">
      <c r="A19157" s="42"/>
    </row>
    <row r="19158" spans="1:1" x14ac:dyDescent="0.25">
      <c r="A19158" s="42"/>
    </row>
    <row r="19159" spans="1:1" x14ac:dyDescent="0.25">
      <c r="A19159" s="42"/>
    </row>
    <row r="19160" spans="1:1" x14ac:dyDescent="0.25">
      <c r="A19160" s="42"/>
    </row>
    <row r="19161" spans="1:1" x14ac:dyDescent="0.25">
      <c r="A19161" s="42"/>
    </row>
    <row r="19162" spans="1:1" x14ac:dyDescent="0.25">
      <c r="A19162" s="42"/>
    </row>
    <row r="19163" spans="1:1" x14ac:dyDescent="0.25">
      <c r="A19163" s="42"/>
    </row>
    <row r="19164" spans="1:1" x14ac:dyDescent="0.25">
      <c r="A19164" s="42"/>
    </row>
    <row r="19165" spans="1:1" x14ac:dyDescent="0.25">
      <c r="A19165" s="42"/>
    </row>
    <row r="19166" spans="1:1" x14ac:dyDescent="0.25">
      <c r="A19166" s="42"/>
    </row>
    <row r="19167" spans="1:1" x14ac:dyDescent="0.25">
      <c r="A19167" s="42"/>
    </row>
    <row r="19168" spans="1:1" x14ac:dyDescent="0.25">
      <c r="A19168" s="42"/>
    </row>
    <row r="19169" spans="1:1" x14ac:dyDescent="0.25">
      <c r="A19169" s="42"/>
    </row>
    <row r="19170" spans="1:1" x14ac:dyDescent="0.25">
      <c r="A19170" s="42"/>
    </row>
    <row r="19171" spans="1:1" x14ac:dyDescent="0.25">
      <c r="A19171" s="42"/>
    </row>
    <row r="19172" spans="1:1" x14ac:dyDescent="0.25">
      <c r="A19172" s="42"/>
    </row>
    <row r="19173" spans="1:1" x14ac:dyDescent="0.25">
      <c r="A19173" s="42"/>
    </row>
    <row r="19174" spans="1:1" x14ac:dyDescent="0.25">
      <c r="A19174" s="42"/>
    </row>
    <row r="19175" spans="1:1" x14ac:dyDescent="0.25">
      <c r="A19175" s="42"/>
    </row>
    <row r="19176" spans="1:1" x14ac:dyDescent="0.25">
      <c r="A19176" s="42"/>
    </row>
    <row r="19177" spans="1:1" x14ac:dyDescent="0.25">
      <c r="A19177" s="42"/>
    </row>
    <row r="19178" spans="1:1" x14ac:dyDescent="0.25">
      <c r="A19178" s="42"/>
    </row>
    <row r="19179" spans="1:1" x14ac:dyDescent="0.25">
      <c r="A19179" s="42"/>
    </row>
    <row r="19180" spans="1:1" x14ac:dyDescent="0.25">
      <c r="A19180" s="42"/>
    </row>
    <row r="19181" spans="1:1" x14ac:dyDescent="0.25">
      <c r="A19181" s="42"/>
    </row>
    <row r="19182" spans="1:1" x14ac:dyDescent="0.25">
      <c r="A19182" s="42"/>
    </row>
    <row r="19183" spans="1:1" x14ac:dyDescent="0.25">
      <c r="A19183" s="42"/>
    </row>
    <row r="19184" spans="1:1" x14ac:dyDescent="0.25">
      <c r="A19184" s="42"/>
    </row>
    <row r="19185" spans="1:1" x14ac:dyDescent="0.25">
      <c r="A19185" s="42"/>
    </row>
    <row r="19186" spans="1:1" x14ac:dyDescent="0.25">
      <c r="A19186" s="42"/>
    </row>
    <row r="19187" spans="1:1" x14ac:dyDescent="0.25">
      <c r="A19187" s="42"/>
    </row>
    <row r="19188" spans="1:1" x14ac:dyDescent="0.25">
      <c r="A19188" s="42"/>
    </row>
    <row r="19189" spans="1:1" x14ac:dyDescent="0.25">
      <c r="A19189" s="42"/>
    </row>
    <row r="19190" spans="1:1" x14ac:dyDescent="0.25">
      <c r="A19190" s="42"/>
    </row>
    <row r="19191" spans="1:1" x14ac:dyDescent="0.25">
      <c r="A19191" s="42"/>
    </row>
    <row r="19192" spans="1:1" x14ac:dyDescent="0.25">
      <c r="A19192" s="42"/>
    </row>
    <row r="19193" spans="1:1" x14ac:dyDescent="0.25">
      <c r="A19193" s="42"/>
    </row>
    <row r="19194" spans="1:1" x14ac:dyDescent="0.25">
      <c r="A19194" s="42"/>
    </row>
    <row r="19195" spans="1:1" x14ac:dyDescent="0.25">
      <c r="A19195" s="42"/>
    </row>
    <row r="19196" spans="1:1" x14ac:dyDescent="0.25">
      <c r="A19196" s="42"/>
    </row>
    <row r="19197" spans="1:1" x14ac:dyDescent="0.25">
      <c r="A19197" s="42"/>
    </row>
    <row r="19198" spans="1:1" x14ac:dyDescent="0.25">
      <c r="A19198" s="42"/>
    </row>
    <row r="19199" spans="1:1" x14ac:dyDescent="0.25">
      <c r="A19199" s="42"/>
    </row>
    <row r="19200" spans="1:1" x14ac:dyDescent="0.25">
      <c r="A19200" s="42"/>
    </row>
    <row r="19201" spans="1:1" x14ac:dyDescent="0.25">
      <c r="A19201" s="42"/>
    </row>
    <row r="19202" spans="1:1" x14ac:dyDescent="0.25">
      <c r="A19202" s="42"/>
    </row>
    <row r="19203" spans="1:1" x14ac:dyDescent="0.25">
      <c r="A19203" s="42"/>
    </row>
    <row r="19204" spans="1:1" x14ac:dyDescent="0.25">
      <c r="A19204" s="42"/>
    </row>
    <row r="19205" spans="1:1" x14ac:dyDescent="0.25">
      <c r="A19205" s="42"/>
    </row>
    <row r="19206" spans="1:1" x14ac:dyDescent="0.25">
      <c r="A19206" s="42"/>
    </row>
    <row r="19207" spans="1:1" x14ac:dyDescent="0.25">
      <c r="A19207" s="42"/>
    </row>
    <row r="19208" spans="1:1" x14ac:dyDescent="0.25">
      <c r="A19208" s="42"/>
    </row>
    <row r="19209" spans="1:1" x14ac:dyDescent="0.25">
      <c r="A19209" s="42"/>
    </row>
    <row r="19210" spans="1:1" x14ac:dyDescent="0.25">
      <c r="A19210" s="42"/>
    </row>
    <row r="19211" spans="1:1" x14ac:dyDescent="0.25">
      <c r="A19211" s="42"/>
    </row>
    <row r="19212" spans="1:1" x14ac:dyDescent="0.25">
      <c r="A19212" s="42"/>
    </row>
    <row r="19213" spans="1:1" x14ac:dyDescent="0.25">
      <c r="A19213" s="42"/>
    </row>
    <row r="19214" spans="1:1" x14ac:dyDescent="0.25">
      <c r="A19214" s="42"/>
    </row>
    <row r="19215" spans="1:1" x14ac:dyDescent="0.25">
      <c r="A19215" s="42"/>
    </row>
    <row r="19216" spans="1:1" x14ac:dyDescent="0.25">
      <c r="A19216" s="42"/>
    </row>
    <row r="19217" spans="1:1" x14ac:dyDescent="0.25">
      <c r="A19217" s="42"/>
    </row>
    <row r="19218" spans="1:1" x14ac:dyDescent="0.25">
      <c r="A19218" s="42"/>
    </row>
    <row r="19219" spans="1:1" x14ac:dyDescent="0.25">
      <c r="A19219" s="42"/>
    </row>
    <row r="19220" spans="1:1" x14ac:dyDescent="0.25">
      <c r="A19220" s="42"/>
    </row>
    <row r="19221" spans="1:1" x14ac:dyDescent="0.25">
      <c r="A19221" s="42"/>
    </row>
    <row r="19222" spans="1:1" x14ac:dyDescent="0.25">
      <c r="A19222" s="42"/>
    </row>
    <row r="19223" spans="1:1" x14ac:dyDescent="0.25">
      <c r="A19223" s="42"/>
    </row>
    <row r="19224" spans="1:1" x14ac:dyDescent="0.25">
      <c r="A19224" s="42"/>
    </row>
    <row r="19225" spans="1:1" x14ac:dyDescent="0.25">
      <c r="A19225" s="42"/>
    </row>
    <row r="19226" spans="1:1" x14ac:dyDescent="0.25">
      <c r="A19226" s="42"/>
    </row>
    <row r="19227" spans="1:1" x14ac:dyDescent="0.25">
      <c r="A19227" s="42"/>
    </row>
    <row r="19228" spans="1:1" x14ac:dyDescent="0.25">
      <c r="A19228" s="42"/>
    </row>
    <row r="19229" spans="1:1" x14ac:dyDescent="0.25">
      <c r="A19229" s="42"/>
    </row>
    <row r="19230" spans="1:1" x14ac:dyDescent="0.25">
      <c r="A19230" s="42"/>
    </row>
    <row r="19231" spans="1:1" x14ac:dyDescent="0.25">
      <c r="A19231" s="42"/>
    </row>
    <row r="19232" spans="1:1" x14ac:dyDescent="0.25">
      <c r="A19232" s="42"/>
    </row>
    <row r="19233" spans="1:1" x14ac:dyDescent="0.25">
      <c r="A19233" s="42"/>
    </row>
    <row r="19234" spans="1:1" x14ac:dyDescent="0.25">
      <c r="A19234" s="42"/>
    </row>
    <row r="19235" spans="1:1" x14ac:dyDescent="0.25">
      <c r="A19235" s="42"/>
    </row>
    <row r="19236" spans="1:1" x14ac:dyDescent="0.25">
      <c r="A19236" s="42"/>
    </row>
    <row r="19237" spans="1:1" x14ac:dyDescent="0.25">
      <c r="A19237" s="42"/>
    </row>
    <row r="19238" spans="1:1" x14ac:dyDescent="0.25">
      <c r="A19238" s="42"/>
    </row>
    <row r="19239" spans="1:1" x14ac:dyDescent="0.25">
      <c r="A19239" s="42"/>
    </row>
    <row r="19240" spans="1:1" x14ac:dyDescent="0.25">
      <c r="A19240" s="42"/>
    </row>
    <row r="19241" spans="1:1" x14ac:dyDescent="0.25">
      <c r="A19241" s="42"/>
    </row>
    <row r="19242" spans="1:1" x14ac:dyDescent="0.25">
      <c r="A19242" s="42"/>
    </row>
    <row r="19243" spans="1:1" x14ac:dyDescent="0.25">
      <c r="A19243" s="42"/>
    </row>
    <row r="19244" spans="1:1" x14ac:dyDescent="0.25">
      <c r="A19244" s="42"/>
    </row>
    <row r="19245" spans="1:1" x14ac:dyDescent="0.25">
      <c r="A19245" s="42"/>
    </row>
    <row r="19246" spans="1:1" x14ac:dyDescent="0.25">
      <c r="A19246" s="42"/>
    </row>
    <row r="19247" spans="1:1" x14ac:dyDescent="0.25">
      <c r="A19247" s="42"/>
    </row>
    <row r="19248" spans="1:1" x14ac:dyDescent="0.25">
      <c r="A19248" s="42"/>
    </row>
    <row r="19249" spans="1:1" x14ac:dyDescent="0.25">
      <c r="A19249" s="42"/>
    </row>
    <row r="19250" spans="1:1" x14ac:dyDescent="0.25">
      <c r="A19250" s="42"/>
    </row>
    <row r="19251" spans="1:1" x14ac:dyDescent="0.25">
      <c r="A19251" s="42"/>
    </row>
    <row r="19252" spans="1:1" x14ac:dyDescent="0.25">
      <c r="A19252" s="42"/>
    </row>
    <row r="19253" spans="1:1" x14ac:dyDescent="0.25">
      <c r="A19253" s="42"/>
    </row>
    <row r="19254" spans="1:1" x14ac:dyDescent="0.25">
      <c r="A19254" s="42"/>
    </row>
    <row r="19255" spans="1:1" x14ac:dyDescent="0.25">
      <c r="A19255" s="42"/>
    </row>
    <row r="19256" spans="1:1" x14ac:dyDescent="0.25">
      <c r="A19256" s="42"/>
    </row>
    <row r="19257" spans="1:1" x14ac:dyDescent="0.25">
      <c r="A19257" s="42"/>
    </row>
    <row r="19258" spans="1:1" x14ac:dyDescent="0.25">
      <c r="A19258" s="42"/>
    </row>
    <row r="19259" spans="1:1" x14ac:dyDescent="0.25">
      <c r="A19259" s="42"/>
    </row>
    <row r="19260" spans="1:1" x14ac:dyDescent="0.25">
      <c r="A19260" s="42"/>
    </row>
    <row r="19261" spans="1:1" x14ac:dyDescent="0.25">
      <c r="A19261" s="42"/>
    </row>
    <row r="19262" spans="1:1" x14ac:dyDescent="0.25">
      <c r="A19262" s="42"/>
    </row>
    <row r="19263" spans="1:1" x14ac:dyDescent="0.25">
      <c r="A19263" s="42"/>
    </row>
    <row r="19264" spans="1:1" x14ac:dyDescent="0.25">
      <c r="A19264" s="42"/>
    </row>
    <row r="19265" spans="1:1" x14ac:dyDescent="0.25">
      <c r="A19265" s="42"/>
    </row>
    <row r="19266" spans="1:1" x14ac:dyDescent="0.25">
      <c r="A19266" s="42"/>
    </row>
    <row r="19267" spans="1:1" x14ac:dyDescent="0.25">
      <c r="A19267" s="42"/>
    </row>
    <row r="19268" spans="1:1" x14ac:dyDescent="0.25">
      <c r="A19268" s="42"/>
    </row>
    <row r="19269" spans="1:1" x14ac:dyDescent="0.25">
      <c r="A19269" s="42"/>
    </row>
    <row r="19270" spans="1:1" x14ac:dyDescent="0.25">
      <c r="A19270" s="42"/>
    </row>
    <row r="19271" spans="1:1" x14ac:dyDescent="0.25">
      <c r="A19271" s="42"/>
    </row>
    <row r="19272" spans="1:1" x14ac:dyDescent="0.25">
      <c r="A19272" s="42"/>
    </row>
    <row r="19273" spans="1:1" x14ac:dyDescent="0.25">
      <c r="A19273" s="42"/>
    </row>
    <row r="19274" spans="1:1" x14ac:dyDescent="0.25">
      <c r="A19274" s="42"/>
    </row>
    <row r="19275" spans="1:1" x14ac:dyDescent="0.25">
      <c r="A19275" s="42"/>
    </row>
    <row r="19276" spans="1:1" x14ac:dyDescent="0.25">
      <c r="A19276" s="42"/>
    </row>
    <row r="19277" spans="1:1" x14ac:dyDescent="0.25">
      <c r="A19277" s="42"/>
    </row>
    <row r="19278" spans="1:1" x14ac:dyDescent="0.25">
      <c r="A19278" s="42"/>
    </row>
    <row r="19279" spans="1:1" x14ac:dyDescent="0.25">
      <c r="A19279" s="42"/>
    </row>
    <row r="19280" spans="1:1" x14ac:dyDescent="0.25">
      <c r="A19280" s="42"/>
    </row>
    <row r="19281" spans="1:1" x14ac:dyDescent="0.25">
      <c r="A19281" s="42"/>
    </row>
    <row r="19282" spans="1:1" x14ac:dyDescent="0.25">
      <c r="A19282" s="42"/>
    </row>
    <row r="19283" spans="1:1" x14ac:dyDescent="0.25">
      <c r="A19283" s="42"/>
    </row>
    <row r="19284" spans="1:1" x14ac:dyDescent="0.25">
      <c r="A19284" s="42"/>
    </row>
    <row r="19285" spans="1:1" x14ac:dyDescent="0.25">
      <c r="A19285" s="42"/>
    </row>
    <row r="19286" spans="1:1" x14ac:dyDescent="0.25">
      <c r="A19286" s="42"/>
    </row>
    <row r="19287" spans="1:1" x14ac:dyDescent="0.25">
      <c r="A19287" s="42"/>
    </row>
    <row r="19288" spans="1:1" x14ac:dyDescent="0.25">
      <c r="A19288" s="42"/>
    </row>
    <row r="19289" spans="1:1" x14ac:dyDescent="0.25">
      <c r="A19289" s="42"/>
    </row>
    <row r="19290" spans="1:1" x14ac:dyDescent="0.25">
      <c r="A19290" s="42"/>
    </row>
    <row r="19291" spans="1:1" x14ac:dyDescent="0.25">
      <c r="A19291" s="42"/>
    </row>
    <row r="19292" spans="1:1" x14ac:dyDescent="0.25">
      <c r="A19292" s="42"/>
    </row>
    <row r="19293" spans="1:1" x14ac:dyDescent="0.25">
      <c r="A19293" s="42"/>
    </row>
    <row r="19294" spans="1:1" x14ac:dyDescent="0.25">
      <c r="A19294" s="42"/>
    </row>
    <row r="19295" spans="1:1" x14ac:dyDescent="0.25">
      <c r="A19295" s="42"/>
    </row>
    <row r="19296" spans="1:1" x14ac:dyDescent="0.25">
      <c r="A19296" s="42"/>
    </row>
    <row r="19297" spans="1:1" x14ac:dyDescent="0.25">
      <c r="A19297" s="42"/>
    </row>
    <row r="19298" spans="1:1" x14ac:dyDescent="0.25">
      <c r="A19298" s="42"/>
    </row>
    <row r="19299" spans="1:1" x14ac:dyDescent="0.25">
      <c r="A19299" s="42"/>
    </row>
    <row r="19300" spans="1:1" x14ac:dyDescent="0.25">
      <c r="A19300" s="42"/>
    </row>
    <row r="19301" spans="1:1" x14ac:dyDescent="0.25">
      <c r="A19301" s="42"/>
    </row>
    <row r="19302" spans="1:1" x14ac:dyDescent="0.25">
      <c r="A19302" s="42"/>
    </row>
    <row r="19303" spans="1:1" x14ac:dyDescent="0.25">
      <c r="A19303" s="42"/>
    </row>
    <row r="19304" spans="1:1" x14ac:dyDescent="0.25">
      <c r="A19304" s="42"/>
    </row>
    <row r="19305" spans="1:1" x14ac:dyDescent="0.25">
      <c r="A19305" s="42"/>
    </row>
    <row r="19306" spans="1:1" x14ac:dyDescent="0.25">
      <c r="A19306" s="42"/>
    </row>
    <row r="19307" spans="1:1" x14ac:dyDescent="0.25">
      <c r="A19307" s="42"/>
    </row>
    <row r="19308" spans="1:1" x14ac:dyDescent="0.25">
      <c r="A19308" s="42"/>
    </row>
    <row r="19309" spans="1:1" x14ac:dyDescent="0.25">
      <c r="A19309" s="42"/>
    </row>
    <row r="19310" spans="1:1" x14ac:dyDescent="0.25">
      <c r="A19310" s="42"/>
    </row>
    <row r="19311" spans="1:1" x14ac:dyDescent="0.25">
      <c r="A19311" s="42"/>
    </row>
    <row r="19312" spans="1:1" x14ac:dyDescent="0.25">
      <c r="A19312" s="42"/>
    </row>
    <row r="19313" spans="1:1" x14ac:dyDescent="0.25">
      <c r="A19313" s="42"/>
    </row>
    <row r="19314" spans="1:1" x14ac:dyDescent="0.25">
      <c r="A19314" s="42"/>
    </row>
    <row r="19315" spans="1:1" x14ac:dyDescent="0.25">
      <c r="A19315" s="42"/>
    </row>
    <row r="19316" spans="1:1" x14ac:dyDescent="0.25">
      <c r="A19316" s="42"/>
    </row>
    <row r="19317" spans="1:1" x14ac:dyDescent="0.25">
      <c r="A19317" s="42"/>
    </row>
    <row r="19318" spans="1:1" x14ac:dyDescent="0.25">
      <c r="A19318" s="42"/>
    </row>
    <row r="19319" spans="1:1" x14ac:dyDescent="0.25">
      <c r="A19319" s="42"/>
    </row>
    <row r="19320" spans="1:1" x14ac:dyDescent="0.25">
      <c r="A19320" s="42"/>
    </row>
    <row r="19321" spans="1:1" x14ac:dyDescent="0.25">
      <c r="A19321" s="42"/>
    </row>
    <row r="19322" spans="1:1" x14ac:dyDescent="0.25">
      <c r="A19322" s="42"/>
    </row>
    <row r="19323" spans="1:1" x14ac:dyDescent="0.25">
      <c r="A19323" s="42"/>
    </row>
    <row r="19324" spans="1:1" x14ac:dyDescent="0.25">
      <c r="A19324" s="42"/>
    </row>
    <row r="19325" spans="1:1" x14ac:dyDescent="0.25">
      <c r="A19325" s="42"/>
    </row>
    <row r="19326" spans="1:1" x14ac:dyDescent="0.25">
      <c r="A19326" s="42"/>
    </row>
    <row r="19327" spans="1:1" x14ac:dyDescent="0.25">
      <c r="A19327" s="42"/>
    </row>
    <row r="19328" spans="1:1" x14ac:dyDescent="0.25">
      <c r="A19328" s="42"/>
    </row>
    <row r="19329" spans="1:1" x14ac:dyDescent="0.25">
      <c r="A19329" s="42"/>
    </row>
    <row r="19330" spans="1:1" x14ac:dyDescent="0.25">
      <c r="A19330" s="42"/>
    </row>
    <row r="19331" spans="1:1" x14ac:dyDescent="0.25">
      <c r="A19331" s="42"/>
    </row>
    <row r="19332" spans="1:1" x14ac:dyDescent="0.25">
      <c r="A19332" s="42"/>
    </row>
    <row r="19333" spans="1:1" x14ac:dyDescent="0.25">
      <c r="A19333" s="42"/>
    </row>
    <row r="19334" spans="1:1" x14ac:dyDescent="0.25">
      <c r="A19334" s="42"/>
    </row>
    <row r="19335" spans="1:1" x14ac:dyDescent="0.25">
      <c r="A19335" s="42"/>
    </row>
    <row r="19336" spans="1:1" x14ac:dyDescent="0.25">
      <c r="A19336" s="42"/>
    </row>
    <row r="19337" spans="1:1" x14ac:dyDescent="0.25">
      <c r="A19337" s="42"/>
    </row>
    <row r="19338" spans="1:1" x14ac:dyDescent="0.25">
      <c r="A19338" s="42"/>
    </row>
    <row r="19339" spans="1:1" x14ac:dyDescent="0.25">
      <c r="A19339" s="42"/>
    </row>
    <row r="19340" spans="1:1" x14ac:dyDescent="0.25">
      <c r="A19340" s="42"/>
    </row>
    <row r="19341" spans="1:1" x14ac:dyDescent="0.25">
      <c r="A19341" s="42"/>
    </row>
    <row r="19342" spans="1:1" x14ac:dyDescent="0.25">
      <c r="A19342" s="42"/>
    </row>
    <row r="19343" spans="1:1" x14ac:dyDescent="0.25">
      <c r="A19343" s="42"/>
    </row>
    <row r="19344" spans="1:1" x14ac:dyDescent="0.25">
      <c r="A19344" s="42"/>
    </row>
    <row r="19345" spans="1:1" x14ac:dyDescent="0.25">
      <c r="A19345" s="42"/>
    </row>
    <row r="19346" spans="1:1" x14ac:dyDescent="0.25">
      <c r="A19346" s="42"/>
    </row>
    <row r="19347" spans="1:1" x14ac:dyDescent="0.25">
      <c r="A19347" s="42"/>
    </row>
    <row r="19348" spans="1:1" x14ac:dyDescent="0.25">
      <c r="A19348" s="42"/>
    </row>
    <row r="19349" spans="1:1" x14ac:dyDescent="0.25">
      <c r="A19349" s="42"/>
    </row>
    <row r="19350" spans="1:1" x14ac:dyDescent="0.25">
      <c r="A19350" s="42"/>
    </row>
    <row r="19351" spans="1:1" x14ac:dyDescent="0.25">
      <c r="A19351" s="42"/>
    </row>
    <row r="19352" spans="1:1" x14ac:dyDescent="0.25">
      <c r="A19352" s="42"/>
    </row>
    <row r="19353" spans="1:1" x14ac:dyDescent="0.25">
      <c r="A19353" s="42"/>
    </row>
    <row r="19354" spans="1:1" x14ac:dyDescent="0.25">
      <c r="A19354" s="42"/>
    </row>
    <row r="19355" spans="1:1" x14ac:dyDescent="0.25">
      <c r="A19355" s="42"/>
    </row>
    <row r="19356" spans="1:1" x14ac:dyDescent="0.25">
      <c r="A19356" s="42"/>
    </row>
    <row r="19357" spans="1:1" x14ac:dyDescent="0.25">
      <c r="A19357" s="42"/>
    </row>
    <row r="19358" spans="1:1" x14ac:dyDescent="0.25">
      <c r="A19358" s="42"/>
    </row>
    <row r="19359" spans="1:1" x14ac:dyDescent="0.25">
      <c r="A19359" s="42"/>
    </row>
    <row r="19360" spans="1:1" x14ac:dyDescent="0.25">
      <c r="A19360" s="42"/>
    </row>
    <row r="19361" spans="1:1" x14ac:dyDescent="0.25">
      <c r="A19361" s="42"/>
    </row>
    <row r="19362" spans="1:1" x14ac:dyDescent="0.25">
      <c r="A19362" s="42"/>
    </row>
    <row r="19363" spans="1:1" x14ac:dyDescent="0.25">
      <c r="A19363" s="42"/>
    </row>
    <row r="19364" spans="1:1" x14ac:dyDescent="0.25">
      <c r="A19364" s="42"/>
    </row>
    <row r="19365" spans="1:1" x14ac:dyDescent="0.25">
      <c r="A19365" s="42"/>
    </row>
    <row r="19366" spans="1:1" x14ac:dyDescent="0.25">
      <c r="A19366" s="42"/>
    </row>
    <row r="19367" spans="1:1" x14ac:dyDescent="0.25">
      <c r="A19367" s="42"/>
    </row>
    <row r="19368" spans="1:1" x14ac:dyDescent="0.25">
      <c r="A19368" s="42"/>
    </row>
    <row r="19369" spans="1:1" x14ac:dyDescent="0.25">
      <c r="A19369" s="42"/>
    </row>
    <row r="19370" spans="1:1" x14ac:dyDescent="0.25">
      <c r="A19370" s="42"/>
    </row>
    <row r="19371" spans="1:1" x14ac:dyDescent="0.25">
      <c r="A19371" s="42"/>
    </row>
    <row r="19372" spans="1:1" x14ac:dyDescent="0.25">
      <c r="A19372" s="42"/>
    </row>
    <row r="19373" spans="1:1" x14ac:dyDescent="0.25">
      <c r="A19373" s="42"/>
    </row>
    <row r="19374" spans="1:1" x14ac:dyDescent="0.25">
      <c r="A19374" s="42"/>
    </row>
    <row r="19375" spans="1:1" x14ac:dyDescent="0.25">
      <c r="A19375" s="42"/>
    </row>
    <row r="19376" spans="1:1" x14ac:dyDescent="0.25">
      <c r="A19376" s="42"/>
    </row>
    <row r="19377" spans="1:1" x14ac:dyDescent="0.25">
      <c r="A19377" s="42"/>
    </row>
    <row r="19378" spans="1:1" x14ac:dyDescent="0.25">
      <c r="A19378" s="42"/>
    </row>
    <row r="19379" spans="1:1" x14ac:dyDescent="0.25">
      <c r="A19379" s="42"/>
    </row>
    <row r="19380" spans="1:1" x14ac:dyDescent="0.25">
      <c r="A19380" s="42"/>
    </row>
    <row r="19381" spans="1:1" x14ac:dyDescent="0.25">
      <c r="A19381" s="42"/>
    </row>
    <row r="19382" spans="1:1" x14ac:dyDescent="0.25">
      <c r="A19382" s="42"/>
    </row>
    <row r="19383" spans="1:1" x14ac:dyDescent="0.25">
      <c r="A19383" s="42"/>
    </row>
    <row r="19384" spans="1:1" x14ac:dyDescent="0.25">
      <c r="A19384" s="42"/>
    </row>
    <row r="19385" spans="1:1" x14ac:dyDescent="0.25">
      <c r="A19385" s="42"/>
    </row>
    <row r="19386" spans="1:1" x14ac:dyDescent="0.25">
      <c r="A19386" s="42"/>
    </row>
    <row r="19387" spans="1:1" x14ac:dyDescent="0.25">
      <c r="A19387" s="42"/>
    </row>
    <row r="19388" spans="1:1" x14ac:dyDescent="0.25">
      <c r="A19388" s="42"/>
    </row>
    <row r="19389" spans="1:1" x14ac:dyDescent="0.25">
      <c r="A19389" s="42"/>
    </row>
    <row r="19390" spans="1:1" x14ac:dyDescent="0.25">
      <c r="A19390" s="42"/>
    </row>
    <row r="19391" spans="1:1" x14ac:dyDescent="0.25">
      <c r="A19391" s="42"/>
    </row>
    <row r="19392" spans="1:1" x14ac:dyDescent="0.25">
      <c r="A19392" s="42"/>
    </row>
    <row r="19393" spans="1:1" x14ac:dyDescent="0.25">
      <c r="A19393" s="42"/>
    </row>
    <row r="19394" spans="1:1" x14ac:dyDescent="0.25">
      <c r="A19394" s="42"/>
    </row>
    <row r="19395" spans="1:1" x14ac:dyDescent="0.25">
      <c r="A19395" s="42"/>
    </row>
    <row r="19396" spans="1:1" x14ac:dyDescent="0.25">
      <c r="A19396" s="42"/>
    </row>
    <row r="19397" spans="1:1" x14ac:dyDescent="0.25">
      <c r="A19397" s="42"/>
    </row>
    <row r="19398" spans="1:1" x14ac:dyDescent="0.25">
      <c r="A19398" s="42"/>
    </row>
    <row r="19399" spans="1:1" x14ac:dyDescent="0.25">
      <c r="A19399" s="42"/>
    </row>
    <row r="19400" spans="1:1" x14ac:dyDescent="0.25">
      <c r="A19400" s="42"/>
    </row>
    <row r="19401" spans="1:1" x14ac:dyDescent="0.25">
      <c r="A19401" s="42"/>
    </row>
    <row r="19402" spans="1:1" x14ac:dyDescent="0.25">
      <c r="A19402" s="42"/>
    </row>
    <row r="19403" spans="1:1" x14ac:dyDescent="0.25">
      <c r="A19403" s="42"/>
    </row>
    <row r="19404" spans="1:1" x14ac:dyDescent="0.25">
      <c r="A19404" s="42"/>
    </row>
    <row r="19405" spans="1:1" x14ac:dyDescent="0.25">
      <c r="A19405" s="42"/>
    </row>
    <row r="19406" spans="1:1" x14ac:dyDescent="0.25">
      <c r="A19406" s="42"/>
    </row>
    <row r="19407" spans="1:1" x14ac:dyDescent="0.25">
      <c r="A19407" s="42"/>
    </row>
    <row r="19408" spans="1:1" x14ac:dyDescent="0.25">
      <c r="A19408" s="42"/>
    </row>
    <row r="19409" spans="1:1" x14ac:dyDescent="0.25">
      <c r="A19409" s="42"/>
    </row>
    <row r="19410" spans="1:1" x14ac:dyDescent="0.25">
      <c r="A19410" s="42"/>
    </row>
    <row r="19411" spans="1:1" x14ac:dyDescent="0.25">
      <c r="A19411" s="42"/>
    </row>
    <row r="19412" spans="1:1" x14ac:dyDescent="0.25">
      <c r="A19412" s="42"/>
    </row>
    <row r="19413" spans="1:1" x14ac:dyDescent="0.25">
      <c r="A19413" s="42"/>
    </row>
    <row r="19414" spans="1:1" x14ac:dyDescent="0.25">
      <c r="A19414" s="42"/>
    </row>
    <row r="19415" spans="1:1" x14ac:dyDescent="0.25">
      <c r="A19415" s="42"/>
    </row>
    <row r="19416" spans="1:1" x14ac:dyDescent="0.25">
      <c r="A19416" s="42"/>
    </row>
    <row r="19417" spans="1:1" x14ac:dyDescent="0.25">
      <c r="A19417" s="42"/>
    </row>
    <row r="19418" spans="1:1" x14ac:dyDescent="0.25">
      <c r="A19418" s="42"/>
    </row>
    <row r="19419" spans="1:1" x14ac:dyDescent="0.25">
      <c r="A19419" s="42"/>
    </row>
    <row r="19420" spans="1:1" x14ac:dyDescent="0.25">
      <c r="A19420" s="42"/>
    </row>
    <row r="19421" spans="1:1" x14ac:dyDescent="0.25">
      <c r="A19421" s="42"/>
    </row>
    <row r="19422" spans="1:1" x14ac:dyDescent="0.25">
      <c r="A19422" s="42"/>
    </row>
    <row r="19423" spans="1:1" x14ac:dyDescent="0.25">
      <c r="A19423" s="42"/>
    </row>
    <row r="19424" spans="1:1" x14ac:dyDescent="0.25">
      <c r="A19424" s="42"/>
    </row>
    <row r="19425" spans="1:1" x14ac:dyDescent="0.25">
      <c r="A19425" s="42"/>
    </row>
    <row r="19426" spans="1:1" x14ac:dyDescent="0.25">
      <c r="A19426" s="42"/>
    </row>
    <row r="19427" spans="1:1" x14ac:dyDescent="0.25">
      <c r="A19427" s="42"/>
    </row>
    <row r="19428" spans="1:1" x14ac:dyDescent="0.25">
      <c r="A19428" s="42"/>
    </row>
    <row r="19429" spans="1:1" x14ac:dyDescent="0.25">
      <c r="A19429" s="42"/>
    </row>
    <row r="19430" spans="1:1" x14ac:dyDescent="0.25">
      <c r="A19430" s="42"/>
    </row>
    <row r="19431" spans="1:1" x14ac:dyDescent="0.25">
      <c r="A19431" s="42"/>
    </row>
    <row r="19432" spans="1:1" x14ac:dyDescent="0.25">
      <c r="A19432" s="42"/>
    </row>
    <row r="19433" spans="1:1" x14ac:dyDescent="0.25">
      <c r="A19433" s="42"/>
    </row>
    <row r="19434" spans="1:1" x14ac:dyDescent="0.25">
      <c r="A19434" s="42"/>
    </row>
    <row r="19435" spans="1:1" x14ac:dyDescent="0.25">
      <c r="A19435" s="42"/>
    </row>
    <row r="19436" spans="1:1" x14ac:dyDescent="0.25">
      <c r="A19436" s="42"/>
    </row>
    <row r="19437" spans="1:1" x14ac:dyDescent="0.25">
      <c r="A19437" s="42"/>
    </row>
    <row r="19438" spans="1:1" x14ac:dyDescent="0.25">
      <c r="A19438" s="42"/>
    </row>
    <row r="19439" spans="1:1" x14ac:dyDescent="0.25">
      <c r="A19439" s="42"/>
    </row>
    <row r="19440" spans="1:1" x14ac:dyDescent="0.25">
      <c r="A19440" s="42"/>
    </row>
    <row r="19441" spans="1:1" x14ac:dyDescent="0.25">
      <c r="A19441" s="42"/>
    </row>
    <row r="19442" spans="1:1" x14ac:dyDescent="0.25">
      <c r="A19442" s="42"/>
    </row>
    <row r="19443" spans="1:1" x14ac:dyDescent="0.25">
      <c r="A19443" s="42"/>
    </row>
    <row r="19444" spans="1:1" x14ac:dyDescent="0.25">
      <c r="A19444" s="42"/>
    </row>
    <row r="19445" spans="1:1" x14ac:dyDescent="0.25">
      <c r="A19445" s="42"/>
    </row>
    <row r="19446" spans="1:1" x14ac:dyDescent="0.25">
      <c r="A19446" s="42"/>
    </row>
    <row r="19447" spans="1:1" x14ac:dyDescent="0.25">
      <c r="A19447" s="42"/>
    </row>
    <row r="19448" spans="1:1" x14ac:dyDescent="0.25">
      <c r="A19448" s="42"/>
    </row>
    <row r="19449" spans="1:1" x14ac:dyDescent="0.25">
      <c r="A19449" s="42"/>
    </row>
    <row r="19450" spans="1:1" x14ac:dyDescent="0.25">
      <c r="A19450" s="42"/>
    </row>
    <row r="19451" spans="1:1" x14ac:dyDescent="0.25">
      <c r="A19451" s="42"/>
    </row>
    <row r="19452" spans="1:1" x14ac:dyDescent="0.25">
      <c r="A19452" s="42"/>
    </row>
    <row r="19453" spans="1:1" x14ac:dyDescent="0.25">
      <c r="A19453" s="42"/>
    </row>
    <row r="19454" spans="1:1" x14ac:dyDescent="0.25">
      <c r="A19454" s="42"/>
    </row>
    <row r="19455" spans="1:1" x14ac:dyDescent="0.25">
      <c r="A19455" s="42"/>
    </row>
    <row r="19456" spans="1:1" x14ac:dyDescent="0.25">
      <c r="A19456" s="42"/>
    </row>
    <row r="19457" spans="1:1" x14ac:dyDescent="0.25">
      <c r="A19457" s="42"/>
    </row>
    <row r="19458" spans="1:1" x14ac:dyDescent="0.25">
      <c r="A19458" s="42"/>
    </row>
    <row r="19459" spans="1:1" x14ac:dyDescent="0.25">
      <c r="A19459" s="42"/>
    </row>
    <row r="19460" spans="1:1" x14ac:dyDescent="0.25">
      <c r="A19460" s="42"/>
    </row>
    <row r="19461" spans="1:1" x14ac:dyDescent="0.25">
      <c r="A19461" s="42"/>
    </row>
    <row r="19462" spans="1:1" x14ac:dyDescent="0.25">
      <c r="A19462" s="42"/>
    </row>
    <row r="19463" spans="1:1" x14ac:dyDescent="0.25">
      <c r="A19463" s="42"/>
    </row>
    <row r="19464" spans="1:1" x14ac:dyDescent="0.25">
      <c r="A19464" s="42"/>
    </row>
    <row r="19465" spans="1:1" x14ac:dyDescent="0.25">
      <c r="A19465" s="42"/>
    </row>
    <row r="19466" spans="1:1" x14ac:dyDescent="0.25">
      <c r="A19466" s="42"/>
    </row>
    <row r="19467" spans="1:1" x14ac:dyDescent="0.25">
      <c r="A19467" s="42"/>
    </row>
    <row r="19468" spans="1:1" x14ac:dyDescent="0.25">
      <c r="A19468" s="42"/>
    </row>
    <row r="19469" spans="1:1" x14ac:dyDescent="0.25">
      <c r="A19469" s="42"/>
    </row>
    <row r="19470" spans="1:1" x14ac:dyDescent="0.25">
      <c r="A19470" s="42"/>
    </row>
    <row r="19471" spans="1:1" x14ac:dyDescent="0.25">
      <c r="A19471" s="42"/>
    </row>
    <row r="19472" spans="1:1" x14ac:dyDescent="0.25">
      <c r="A19472" s="42"/>
    </row>
    <row r="19473" spans="1:1" x14ac:dyDescent="0.25">
      <c r="A19473" s="42"/>
    </row>
    <row r="19474" spans="1:1" x14ac:dyDescent="0.25">
      <c r="A19474" s="42"/>
    </row>
    <row r="19475" spans="1:1" x14ac:dyDescent="0.25">
      <c r="A19475" s="42"/>
    </row>
    <row r="19476" spans="1:1" x14ac:dyDescent="0.25">
      <c r="A19476" s="42"/>
    </row>
    <row r="19477" spans="1:1" x14ac:dyDescent="0.25">
      <c r="A19477" s="42"/>
    </row>
    <row r="19478" spans="1:1" x14ac:dyDescent="0.25">
      <c r="A19478" s="42"/>
    </row>
    <row r="19479" spans="1:1" x14ac:dyDescent="0.25">
      <c r="A19479" s="42"/>
    </row>
    <row r="19480" spans="1:1" x14ac:dyDescent="0.25">
      <c r="A19480" s="42"/>
    </row>
    <row r="19481" spans="1:1" x14ac:dyDescent="0.25">
      <c r="A19481" s="42"/>
    </row>
    <row r="19482" spans="1:1" x14ac:dyDescent="0.25">
      <c r="A19482" s="42"/>
    </row>
    <row r="19483" spans="1:1" x14ac:dyDescent="0.25">
      <c r="A19483" s="42"/>
    </row>
    <row r="19484" spans="1:1" x14ac:dyDescent="0.25">
      <c r="A19484" s="42"/>
    </row>
    <row r="19485" spans="1:1" x14ac:dyDescent="0.25">
      <c r="A19485" s="42"/>
    </row>
    <row r="19486" spans="1:1" x14ac:dyDescent="0.25">
      <c r="A19486" s="42"/>
    </row>
    <row r="19487" spans="1:1" x14ac:dyDescent="0.25">
      <c r="A19487" s="42"/>
    </row>
    <row r="19488" spans="1:1" x14ac:dyDescent="0.25">
      <c r="A19488" s="42"/>
    </row>
    <row r="19489" spans="1:1" x14ac:dyDescent="0.25">
      <c r="A19489" s="42"/>
    </row>
    <row r="19490" spans="1:1" x14ac:dyDescent="0.25">
      <c r="A19490" s="42"/>
    </row>
    <row r="19491" spans="1:1" x14ac:dyDescent="0.25">
      <c r="A19491" s="42"/>
    </row>
    <row r="19492" spans="1:1" x14ac:dyDescent="0.25">
      <c r="A19492" s="42"/>
    </row>
    <row r="19493" spans="1:1" x14ac:dyDescent="0.25">
      <c r="A19493" s="42"/>
    </row>
    <row r="19494" spans="1:1" x14ac:dyDescent="0.25">
      <c r="A19494" s="42"/>
    </row>
    <row r="19495" spans="1:1" x14ac:dyDescent="0.25">
      <c r="A19495" s="42"/>
    </row>
    <row r="19496" spans="1:1" x14ac:dyDescent="0.25">
      <c r="A19496" s="42"/>
    </row>
    <row r="19497" spans="1:1" x14ac:dyDescent="0.25">
      <c r="A19497" s="42"/>
    </row>
    <row r="19498" spans="1:1" x14ac:dyDescent="0.25">
      <c r="A19498" s="42"/>
    </row>
    <row r="19499" spans="1:1" x14ac:dyDescent="0.25">
      <c r="A19499" s="42"/>
    </row>
    <row r="19500" spans="1:1" x14ac:dyDescent="0.25">
      <c r="A19500" s="42"/>
    </row>
    <row r="19501" spans="1:1" x14ac:dyDescent="0.25">
      <c r="A19501" s="42"/>
    </row>
    <row r="19502" spans="1:1" x14ac:dyDescent="0.25">
      <c r="A19502" s="42"/>
    </row>
    <row r="19503" spans="1:1" x14ac:dyDescent="0.25">
      <c r="A19503" s="42"/>
    </row>
    <row r="19504" spans="1:1" x14ac:dyDescent="0.25">
      <c r="A19504" s="42"/>
    </row>
    <row r="19505" spans="1:1" x14ac:dyDescent="0.25">
      <c r="A19505" s="42"/>
    </row>
    <row r="19506" spans="1:1" x14ac:dyDescent="0.25">
      <c r="A19506" s="42"/>
    </row>
    <row r="19507" spans="1:1" x14ac:dyDescent="0.25">
      <c r="A19507" s="42"/>
    </row>
    <row r="19508" spans="1:1" x14ac:dyDescent="0.25">
      <c r="A19508" s="42"/>
    </row>
    <row r="19509" spans="1:1" x14ac:dyDescent="0.25">
      <c r="A19509" s="42"/>
    </row>
    <row r="19510" spans="1:1" x14ac:dyDescent="0.25">
      <c r="A19510" s="42"/>
    </row>
    <row r="19511" spans="1:1" x14ac:dyDescent="0.25">
      <c r="A19511" s="42"/>
    </row>
    <row r="19512" spans="1:1" x14ac:dyDescent="0.25">
      <c r="A19512" s="42"/>
    </row>
    <row r="19513" spans="1:1" x14ac:dyDescent="0.25">
      <c r="A19513" s="42"/>
    </row>
    <row r="19514" spans="1:1" x14ac:dyDescent="0.25">
      <c r="A19514" s="42"/>
    </row>
    <row r="19515" spans="1:1" x14ac:dyDescent="0.25">
      <c r="A19515" s="42"/>
    </row>
    <row r="19516" spans="1:1" x14ac:dyDescent="0.25">
      <c r="A19516" s="42"/>
    </row>
    <row r="19517" spans="1:1" x14ac:dyDescent="0.25">
      <c r="A19517" s="42"/>
    </row>
    <row r="19518" spans="1:1" x14ac:dyDescent="0.25">
      <c r="A19518" s="42"/>
    </row>
    <row r="19519" spans="1:1" x14ac:dyDescent="0.25">
      <c r="A19519" s="42"/>
    </row>
    <row r="19520" spans="1:1" x14ac:dyDescent="0.25">
      <c r="A19520" s="42"/>
    </row>
    <row r="19521" spans="1:1" x14ac:dyDescent="0.25">
      <c r="A19521" s="42"/>
    </row>
    <row r="19522" spans="1:1" x14ac:dyDescent="0.25">
      <c r="A19522" s="42"/>
    </row>
    <row r="19523" spans="1:1" x14ac:dyDescent="0.25">
      <c r="A19523" s="42"/>
    </row>
    <row r="19524" spans="1:1" x14ac:dyDescent="0.25">
      <c r="A19524" s="42"/>
    </row>
    <row r="19525" spans="1:1" x14ac:dyDescent="0.25">
      <c r="A19525" s="42"/>
    </row>
    <row r="19526" spans="1:1" x14ac:dyDescent="0.25">
      <c r="A19526" s="42"/>
    </row>
    <row r="19527" spans="1:1" x14ac:dyDescent="0.25">
      <c r="A19527" s="42"/>
    </row>
    <row r="19528" spans="1:1" x14ac:dyDescent="0.25">
      <c r="A19528" s="42"/>
    </row>
    <row r="19529" spans="1:1" x14ac:dyDescent="0.25">
      <c r="A19529" s="42"/>
    </row>
    <row r="19530" spans="1:1" x14ac:dyDescent="0.25">
      <c r="A19530" s="42"/>
    </row>
    <row r="19531" spans="1:1" x14ac:dyDescent="0.25">
      <c r="A19531" s="42"/>
    </row>
    <row r="19532" spans="1:1" x14ac:dyDescent="0.25">
      <c r="A19532" s="42"/>
    </row>
    <row r="19533" spans="1:1" x14ac:dyDescent="0.25">
      <c r="A19533" s="42"/>
    </row>
    <row r="19534" spans="1:1" x14ac:dyDescent="0.25">
      <c r="A19534" s="42"/>
    </row>
    <row r="19535" spans="1:1" x14ac:dyDescent="0.25">
      <c r="A19535" s="42"/>
    </row>
    <row r="19536" spans="1:1" x14ac:dyDescent="0.25">
      <c r="A19536" s="42"/>
    </row>
    <row r="19537" spans="1:1" x14ac:dyDescent="0.25">
      <c r="A19537" s="42"/>
    </row>
    <row r="19538" spans="1:1" x14ac:dyDescent="0.25">
      <c r="A19538" s="42"/>
    </row>
    <row r="19539" spans="1:1" x14ac:dyDescent="0.25">
      <c r="A19539" s="42"/>
    </row>
    <row r="19540" spans="1:1" x14ac:dyDescent="0.25">
      <c r="A19540" s="42"/>
    </row>
    <row r="19541" spans="1:1" x14ac:dyDescent="0.25">
      <c r="A19541" s="42"/>
    </row>
    <row r="19542" spans="1:1" x14ac:dyDescent="0.25">
      <c r="A19542" s="42"/>
    </row>
    <row r="19543" spans="1:1" x14ac:dyDescent="0.25">
      <c r="A19543" s="42"/>
    </row>
    <row r="19544" spans="1:1" x14ac:dyDescent="0.25">
      <c r="A19544" s="42"/>
    </row>
    <row r="19545" spans="1:1" x14ac:dyDescent="0.25">
      <c r="A19545" s="42"/>
    </row>
    <row r="19546" spans="1:1" x14ac:dyDescent="0.25">
      <c r="A19546" s="42"/>
    </row>
    <row r="19547" spans="1:1" x14ac:dyDescent="0.25">
      <c r="A19547" s="42"/>
    </row>
    <row r="19548" spans="1:1" x14ac:dyDescent="0.25">
      <c r="A19548" s="42"/>
    </row>
    <row r="19549" spans="1:1" x14ac:dyDescent="0.25">
      <c r="A19549" s="42"/>
    </row>
    <row r="19550" spans="1:1" x14ac:dyDescent="0.25">
      <c r="A19550" s="42"/>
    </row>
    <row r="19551" spans="1:1" x14ac:dyDescent="0.25">
      <c r="A19551" s="42"/>
    </row>
    <row r="19552" spans="1:1" x14ac:dyDescent="0.25">
      <c r="A19552" s="42"/>
    </row>
    <row r="19553" spans="1:1" x14ac:dyDescent="0.25">
      <c r="A19553" s="42"/>
    </row>
    <row r="19554" spans="1:1" x14ac:dyDescent="0.25">
      <c r="A19554" s="42"/>
    </row>
    <row r="19555" spans="1:1" x14ac:dyDescent="0.25">
      <c r="A19555" s="42"/>
    </row>
    <row r="19556" spans="1:1" x14ac:dyDescent="0.25">
      <c r="A19556" s="42"/>
    </row>
    <row r="19557" spans="1:1" x14ac:dyDescent="0.25">
      <c r="A19557" s="42"/>
    </row>
    <row r="19558" spans="1:1" x14ac:dyDescent="0.25">
      <c r="A19558" s="42"/>
    </row>
    <row r="19559" spans="1:1" x14ac:dyDescent="0.25">
      <c r="A19559" s="42"/>
    </row>
    <row r="19560" spans="1:1" x14ac:dyDescent="0.25">
      <c r="A19560" s="42"/>
    </row>
    <row r="19561" spans="1:1" x14ac:dyDescent="0.25">
      <c r="A19561" s="42"/>
    </row>
    <row r="19562" spans="1:1" x14ac:dyDescent="0.25">
      <c r="A19562" s="42"/>
    </row>
    <row r="19563" spans="1:1" x14ac:dyDescent="0.25">
      <c r="A19563" s="42"/>
    </row>
    <row r="19564" spans="1:1" x14ac:dyDescent="0.25">
      <c r="A19564" s="42"/>
    </row>
    <row r="19565" spans="1:1" x14ac:dyDescent="0.25">
      <c r="A19565" s="42"/>
    </row>
    <row r="19566" spans="1:1" x14ac:dyDescent="0.25">
      <c r="A19566" s="42"/>
    </row>
    <row r="19567" spans="1:1" x14ac:dyDescent="0.25">
      <c r="A19567" s="42"/>
    </row>
    <row r="19568" spans="1:1" x14ac:dyDescent="0.25">
      <c r="A19568" s="42"/>
    </row>
    <row r="19569" spans="1:1" x14ac:dyDescent="0.25">
      <c r="A19569" s="42"/>
    </row>
    <row r="19570" spans="1:1" x14ac:dyDescent="0.25">
      <c r="A19570" s="42"/>
    </row>
    <row r="19571" spans="1:1" x14ac:dyDescent="0.25">
      <c r="A19571" s="42"/>
    </row>
    <row r="19572" spans="1:1" x14ac:dyDescent="0.25">
      <c r="A19572" s="42"/>
    </row>
    <row r="19573" spans="1:1" x14ac:dyDescent="0.25">
      <c r="A19573" s="42"/>
    </row>
    <row r="19574" spans="1:1" x14ac:dyDescent="0.25">
      <c r="A19574" s="42"/>
    </row>
    <row r="19575" spans="1:1" x14ac:dyDescent="0.25">
      <c r="A19575" s="42"/>
    </row>
    <row r="19576" spans="1:1" x14ac:dyDescent="0.25">
      <c r="A19576" s="42"/>
    </row>
    <row r="19577" spans="1:1" x14ac:dyDescent="0.25">
      <c r="A19577" s="42"/>
    </row>
    <row r="19578" spans="1:1" x14ac:dyDescent="0.25">
      <c r="A19578" s="42"/>
    </row>
    <row r="19579" spans="1:1" x14ac:dyDescent="0.25">
      <c r="A19579" s="42"/>
    </row>
    <row r="19580" spans="1:1" x14ac:dyDescent="0.25">
      <c r="A19580" s="42"/>
    </row>
    <row r="19581" spans="1:1" x14ac:dyDescent="0.25">
      <c r="A19581" s="42"/>
    </row>
    <row r="19582" spans="1:1" x14ac:dyDescent="0.25">
      <c r="A19582" s="42"/>
    </row>
    <row r="19583" spans="1:1" x14ac:dyDescent="0.25">
      <c r="A19583" s="42"/>
    </row>
    <row r="19584" spans="1:1" x14ac:dyDescent="0.25">
      <c r="A19584" s="42"/>
    </row>
    <row r="19585" spans="1:1" x14ac:dyDescent="0.25">
      <c r="A19585" s="42"/>
    </row>
    <row r="19586" spans="1:1" x14ac:dyDescent="0.25">
      <c r="A19586" s="42"/>
    </row>
    <row r="19587" spans="1:1" x14ac:dyDescent="0.25">
      <c r="A19587" s="42"/>
    </row>
    <row r="19588" spans="1:1" x14ac:dyDescent="0.25">
      <c r="A19588" s="42"/>
    </row>
    <row r="19589" spans="1:1" x14ac:dyDescent="0.25">
      <c r="A19589" s="42"/>
    </row>
    <row r="19590" spans="1:1" x14ac:dyDescent="0.25">
      <c r="A19590" s="42"/>
    </row>
    <row r="19591" spans="1:1" x14ac:dyDescent="0.25">
      <c r="A19591" s="42"/>
    </row>
    <row r="19592" spans="1:1" x14ac:dyDescent="0.25">
      <c r="A19592" s="42"/>
    </row>
    <row r="19593" spans="1:1" x14ac:dyDescent="0.25">
      <c r="A19593" s="42"/>
    </row>
    <row r="19594" spans="1:1" x14ac:dyDescent="0.25">
      <c r="A19594" s="42"/>
    </row>
    <row r="19595" spans="1:1" x14ac:dyDescent="0.25">
      <c r="A19595" s="42"/>
    </row>
    <row r="19596" spans="1:1" x14ac:dyDescent="0.25">
      <c r="A19596" s="42"/>
    </row>
    <row r="19597" spans="1:1" x14ac:dyDescent="0.25">
      <c r="A19597" s="42"/>
    </row>
    <row r="19598" spans="1:1" x14ac:dyDescent="0.25">
      <c r="A19598" s="42"/>
    </row>
    <row r="19599" spans="1:1" x14ac:dyDescent="0.25">
      <c r="A19599" s="42"/>
    </row>
    <row r="19600" spans="1:1" x14ac:dyDescent="0.25">
      <c r="A19600" s="42"/>
    </row>
    <row r="19601" spans="1:1" x14ac:dyDescent="0.25">
      <c r="A19601" s="42"/>
    </row>
    <row r="19602" spans="1:1" x14ac:dyDescent="0.25">
      <c r="A19602" s="42"/>
    </row>
    <row r="19603" spans="1:1" x14ac:dyDescent="0.25">
      <c r="A19603" s="42"/>
    </row>
    <row r="19604" spans="1:1" x14ac:dyDescent="0.25">
      <c r="A19604" s="42"/>
    </row>
    <row r="19605" spans="1:1" x14ac:dyDescent="0.25">
      <c r="A19605" s="42"/>
    </row>
    <row r="19606" spans="1:1" x14ac:dyDescent="0.25">
      <c r="A19606" s="42"/>
    </row>
    <row r="19607" spans="1:1" x14ac:dyDescent="0.25">
      <c r="A19607" s="42"/>
    </row>
    <row r="19608" spans="1:1" x14ac:dyDescent="0.25">
      <c r="A19608" s="42"/>
    </row>
    <row r="19609" spans="1:1" x14ac:dyDescent="0.25">
      <c r="A19609" s="42"/>
    </row>
    <row r="19610" spans="1:1" x14ac:dyDescent="0.25">
      <c r="A19610" s="42"/>
    </row>
    <row r="19611" spans="1:1" x14ac:dyDescent="0.25">
      <c r="A19611" s="42"/>
    </row>
    <row r="19612" spans="1:1" x14ac:dyDescent="0.25">
      <c r="A19612" s="42"/>
    </row>
    <row r="19613" spans="1:1" x14ac:dyDescent="0.25">
      <c r="A19613" s="42"/>
    </row>
    <row r="19614" spans="1:1" x14ac:dyDescent="0.25">
      <c r="A19614" s="42"/>
    </row>
    <row r="19615" spans="1:1" x14ac:dyDescent="0.25">
      <c r="A19615" s="42"/>
    </row>
    <row r="19616" spans="1:1" x14ac:dyDescent="0.25">
      <c r="A19616" s="42"/>
    </row>
    <row r="19617" spans="1:1" x14ac:dyDescent="0.25">
      <c r="A19617" s="42"/>
    </row>
    <row r="19618" spans="1:1" x14ac:dyDescent="0.25">
      <c r="A19618" s="42"/>
    </row>
    <row r="19619" spans="1:1" x14ac:dyDescent="0.25">
      <c r="A19619" s="42"/>
    </row>
    <row r="19620" spans="1:1" x14ac:dyDescent="0.25">
      <c r="A19620" s="42"/>
    </row>
    <row r="19621" spans="1:1" x14ac:dyDescent="0.25">
      <c r="A19621" s="42"/>
    </row>
    <row r="19622" spans="1:1" x14ac:dyDescent="0.25">
      <c r="A19622" s="42"/>
    </row>
    <row r="19623" spans="1:1" x14ac:dyDescent="0.25">
      <c r="A19623" s="42"/>
    </row>
    <row r="19624" spans="1:1" x14ac:dyDescent="0.25">
      <c r="A19624" s="42"/>
    </row>
    <row r="19625" spans="1:1" x14ac:dyDescent="0.25">
      <c r="A19625" s="42"/>
    </row>
    <row r="19626" spans="1:1" x14ac:dyDescent="0.25">
      <c r="A19626" s="42"/>
    </row>
    <row r="19627" spans="1:1" x14ac:dyDescent="0.25">
      <c r="A19627" s="42"/>
    </row>
    <row r="19628" spans="1:1" x14ac:dyDescent="0.25">
      <c r="A19628" s="42"/>
    </row>
    <row r="19629" spans="1:1" x14ac:dyDescent="0.25">
      <c r="A19629" s="42"/>
    </row>
    <row r="19630" spans="1:1" x14ac:dyDescent="0.25">
      <c r="A19630" s="42"/>
    </row>
    <row r="19631" spans="1:1" x14ac:dyDescent="0.25">
      <c r="A19631" s="42"/>
    </row>
    <row r="19632" spans="1:1" x14ac:dyDescent="0.25">
      <c r="A19632" s="42"/>
    </row>
    <row r="19633" spans="1:1" x14ac:dyDescent="0.25">
      <c r="A19633" s="42"/>
    </row>
    <row r="19634" spans="1:1" x14ac:dyDescent="0.25">
      <c r="A19634" s="42"/>
    </row>
    <row r="19635" spans="1:1" x14ac:dyDescent="0.25">
      <c r="A19635" s="42"/>
    </row>
    <row r="19636" spans="1:1" x14ac:dyDescent="0.25">
      <c r="A19636" s="42"/>
    </row>
    <row r="19637" spans="1:1" x14ac:dyDescent="0.25">
      <c r="A19637" s="42"/>
    </row>
    <row r="19638" spans="1:1" x14ac:dyDescent="0.25">
      <c r="A19638" s="42"/>
    </row>
    <row r="19639" spans="1:1" x14ac:dyDescent="0.25">
      <c r="A19639" s="42"/>
    </row>
    <row r="19640" spans="1:1" x14ac:dyDescent="0.25">
      <c r="A19640" s="42"/>
    </row>
    <row r="19641" spans="1:1" x14ac:dyDescent="0.25">
      <c r="A19641" s="42"/>
    </row>
    <row r="19642" spans="1:1" x14ac:dyDescent="0.25">
      <c r="A19642" s="42"/>
    </row>
    <row r="19643" spans="1:1" x14ac:dyDescent="0.25">
      <c r="A19643" s="42"/>
    </row>
    <row r="19644" spans="1:1" x14ac:dyDescent="0.25">
      <c r="A19644" s="42"/>
    </row>
    <row r="19645" spans="1:1" x14ac:dyDescent="0.25">
      <c r="A19645" s="42"/>
    </row>
    <row r="19646" spans="1:1" x14ac:dyDescent="0.25">
      <c r="A19646" s="42"/>
    </row>
    <row r="19647" spans="1:1" x14ac:dyDescent="0.25">
      <c r="A19647" s="42"/>
    </row>
    <row r="19648" spans="1:1" x14ac:dyDescent="0.25">
      <c r="A19648" s="42"/>
    </row>
    <row r="19649" spans="1:1" x14ac:dyDescent="0.25">
      <c r="A19649" s="42"/>
    </row>
    <row r="19650" spans="1:1" x14ac:dyDescent="0.25">
      <c r="A19650" s="42"/>
    </row>
    <row r="19651" spans="1:1" x14ac:dyDescent="0.25">
      <c r="A19651" s="42"/>
    </row>
    <row r="19652" spans="1:1" x14ac:dyDescent="0.25">
      <c r="A19652" s="42"/>
    </row>
    <row r="19653" spans="1:1" x14ac:dyDescent="0.25">
      <c r="A19653" s="42"/>
    </row>
    <row r="19654" spans="1:1" x14ac:dyDescent="0.25">
      <c r="A19654" s="42"/>
    </row>
    <row r="19655" spans="1:1" x14ac:dyDescent="0.25">
      <c r="A19655" s="42"/>
    </row>
    <row r="19656" spans="1:1" x14ac:dyDescent="0.25">
      <c r="A19656" s="42"/>
    </row>
    <row r="19657" spans="1:1" x14ac:dyDescent="0.25">
      <c r="A19657" s="42"/>
    </row>
    <row r="19658" spans="1:1" x14ac:dyDescent="0.25">
      <c r="A19658" s="42"/>
    </row>
    <row r="19659" spans="1:1" x14ac:dyDescent="0.25">
      <c r="A19659" s="42"/>
    </row>
    <row r="19660" spans="1:1" x14ac:dyDescent="0.25">
      <c r="A19660" s="42"/>
    </row>
    <row r="19661" spans="1:1" x14ac:dyDescent="0.25">
      <c r="A19661" s="42"/>
    </row>
    <row r="19662" spans="1:1" x14ac:dyDescent="0.25">
      <c r="A19662" s="42"/>
    </row>
    <row r="19663" spans="1:1" x14ac:dyDescent="0.25">
      <c r="A19663" s="42"/>
    </row>
    <row r="19664" spans="1:1" x14ac:dyDescent="0.25">
      <c r="A19664" s="42"/>
    </row>
    <row r="19665" spans="1:1" x14ac:dyDescent="0.25">
      <c r="A19665" s="42"/>
    </row>
    <row r="19666" spans="1:1" x14ac:dyDescent="0.25">
      <c r="A19666" s="42"/>
    </row>
    <row r="19667" spans="1:1" x14ac:dyDescent="0.25">
      <c r="A19667" s="42"/>
    </row>
    <row r="19668" spans="1:1" x14ac:dyDescent="0.25">
      <c r="A19668" s="42"/>
    </row>
    <row r="19669" spans="1:1" x14ac:dyDescent="0.25">
      <c r="A19669" s="42"/>
    </row>
    <row r="19670" spans="1:1" x14ac:dyDescent="0.25">
      <c r="A19670" s="42"/>
    </row>
    <row r="19671" spans="1:1" x14ac:dyDescent="0.25">
      <c r="A19671" s="42"/>
    </row>
    <row r="19672" spans="1:1" x14ac:dyDescent="0.25">
      <c r="A19672" s="42"/>
    </row>
    <row r="19673" spans="1:1" x14ac:dyDescent="0.25">
      <c r="A19673" s="42"/>
    </row>
    <row r="19674" spans="1:1" x14ac:dyDescent="0.25">
      <c r="A19674" s="42"/>
    </row>
    <row r="19675" spans="1:1" x14ac:dyDescent="0.25">
      <c r="A19675" s="42"/>
    </row>
    <row r="19676" spans="1:1" x14ac:dyDescent="0.25">
      <c r="A19676" s="42"/>
    </row>
    <row r="19677" spans="1:1" x14ac:dyDescent="0.25">
      <c r="A19677" s="42"/>
    </row>
    <row r="19678" spans="1:1" x14ac:dyDescent="0.25">
      <c r="A19678" s="42"/>
    </row>
    <row r="19679" spans="1:1" x14ac:dyDescent="0.25">
      <c r="A19679" s="42"/>
    </row>
    <row r="19680" spans="1:1" x14ac:dyDescent="0.25">
      <c r="A19680" s="42"/>
    </row>
    <row r="19681" spans="1:1" x14ac:dyDescent="0.25">
      <c r="A19681" s="42"/>
    </row>
    <row r="19682" spans="1:1" x14ac:dyDescent="0.25">
      <c r="A19682" s="42"/>
    </row>
    <row r="19683" spans="1:1" x14ac:dyDescent="0.25">
      <c r="A19683" s="42"/>
    </row>
    <row r="19684" spans="1:1" x14ac:dyDescent="0.25">
      <c r="A19684" s="42"/>
    </row>
    <row r="19685" spans="1:1" x14ac:dyDescent="0.25">
      <c r="A19685" s="42"/>
    </row>
    <row r="19686" spans="1:1" x14ac:dyDescent="0.25">
      <c r="A19686" s="42"/>
    </row>
    <row r="19687" spans="1:1" x14ac:dyDescent="0.25">
      <c r="A19687" s="42"/>
    </row>
    <row r="19688" spans="1:1" x14ac:dyDescent="0.25">
      <c r="A19688" s="42"/>
    </row>
    <row r="19689" spans="1:1" x14ac:dyDescent="0.25">
      <c r="A19689" s="42"/>
    </row>
    <row r="19690" spans="1:1" x14ac:dyDescent="0.25">
      <c r="A19690" s="42"/>
    </row>
    <row r="19691" spans="1:1" x14ac:dyDescent="0.25">
      <c r="A19691" s="42"/>
    </row>
    <row r="19692" spans="1:1" x14ac:dyDescent="0.25">
      <c r="A19692" s="42"/>
    </row>
    <row r="19693" spans="1:1" x14ac:dyDescent="0.25">
      <c r="A19693" s="42"/>
    </row>
    <row r="19694" spans="1:1" x14ac:dyDescent="0.25">
      <c r="A19694" s="42"/>
    </row>
    <row r="19695" spans="1:1" x14ac:dyDescent="0.25">
      <c r="A19695" s="42"/>
    </row>
    <row r="19696" spans="1:1" x14ac:dyDescent="0.25">
      <c r="A19696" s="42"/>
    </row>
    <row r="19697" spans="1:1" x14ac:dyDescent="0.25">
      <c r="A19697" s="42"/>
    </row>
    <row r="19698" spans="1:1" x14ac:dyDescent="0.25">
      <c r="A19698" s="42"/>
    </row>
    <row r="19699" spans="1:1" x14ac:dyDescent="0.25">
      <c r="A19699" s="42"/>
    </row>
    <row r="19700" spans="1:1" x14ac:dyDescent="0.25">
      <c r="A19700" s="42"/>
    </row>
    <row r="19701" spans="1:1" x14ac:dyDescent="0.25">
      <c r="A19701" s="42"/>
    </row>
    <row r="19702" spans="1:1" x14ac:dyDescent="0.25">
      <c r="A19702" s="42"/>
    </row>
    <row r="19703" spans="1:1" x14ac:dyDescent="0.25">
      <c r="A19703" s="42"/>
    </row>
    <row r="19704" spans="1:1" x14ac:dyDescent="0.25">
      <c r="A19704" s="42"/>
    </row>
    <row r="19705" spans="1:1" x14ac:dyDescent="0.25">
      <c r="A19705" s="42"/>
    </row>
    <row r="19706" spans="1:1" x14ac:dyDescent="0.25">
      <c r="A19706" s="42"/>
    </row>
    <row r="19707" spans="1:1" x14ac:dyDescent="0.25">
      <c r="A19707" s="42"/>
    </row>
    <row r="19708" spans="1:1" x14ac:dyDescent="0.25">
      <c r="A19708" s="42"/>
    </row>
    <row r="19709" spans="1:1" x14ac:dyDescent="0.25">
      <c r="A19709" s="42"/>
    </row>
    <row r="19710" spans="1:1" x14ac:dyDescent="0.25">
      <c r="A19710" s="42"/>
    </row>
    <row r="19711" spans="1:1" x14ac:dyDescent="0.25">
      <c r="A19711" s="42"/>
    </row>
    <row r="19712" spans="1:1" x14ac:dyDescent="0.25">
      <c r="A19712" s="42"/>
    </row>
    <row r="19713" spans="1:1" x14ac:dyDescent="0.25">
      <c r="A19713" s="42"/>
    </row>
    <row r="19714" spans="1:1" x14ac:dyDescent="0.25">
      <c r="A19714" s="42"/>
    </row>
    <row r="19715" spans="1:1" x14ac:dyDescent="0.25">
      <c r="A19715" s="42"/>
    </row>
    <row r="19716" spans="1:1" x14ac:dyDescent="0.25">
      <c r="A19716" s="42"/>
    </row>
    <row r="19717" spans="1:1" x14ac:dyDescent="0.25">
      <c r="A19717" s="42"/>
    </row>
    <row r="19718" spans="1:1" x14ac:dyDescent="0.25">
      <c r="A19718" s="42"/>
    </row>
    <row r="19719" spans="1:1" x14ac:dyDescent="0.25">
      <c r="A19719" s="42"/>
    </row>
    <row r="19720" spans="1:1" x14ac:dyDescent="0.25">
      <c r="A19720" s="42"/>
    </row>
    <row r="19721" spans="1:1" x14ac:dyDescent="0.25">
      <c r="A19721" s="42"/>
    </row>
    <row r="19722" spans="1:1" x14ac:dyDescent="0.25">
      <c r="A19722" s="42"/>
    </row>
    <row r="19723" spans="1:1" x14ac:dyDescent="0.25">
      <c r="A19723" s="42"/>
    </row>
    <row r="19724" spans="1:1" x14ac:dyDescent="0.25">
      <c r="A19724" s="42"/>
    </row>
    <row r="19725" spans="1:1" x14ac:dyDescent="0.25">
      <c r="A19725" s="42"/>
    </row>
    <row r="19726" spans="1:1" x14ac:dyDescent="0.25">
      <c r="A19726" s="42"/>
    </row>
    <row r="19727" spans="1:1" x14ac:dyDescent="0.25">
      <c r="A19727" s="42"/>
    </row>
    <row r="19728" spans="1:1" x14ac:dyDescent="0.25">
      <c r="A19728" s="42"/>
    </row>
    <row r="19729" spans="1:1" x14ac:dyDescent="0.25">
      <c r="A19729" s="42"/>
    </row>
    <row r="19730" spans="1:1" x14ac:dyDescent="0.25">
      <c r="A19730" s="42"/>
    </row>
    <row r="19731" spans="1:1" x14ac:dyDescent="0.25">
      <c r="A19731" s="42"/>
    </row>
    <row r="19732" spans="1:1" x14ac:dyDescent="0.25">
      <c r="A19732" s="42"/>
    </row>
    <row r="19733" spans="1:1" x14ac:dyDescent="0.25">
      <c r="A19733" s="42"/>
    </row>
    <row r="19734" spans="1:1" x14ac:dyDescent="0.25">
      <c r="A19734" s="42"/>
    </row>
    <row r="19735" spans="1:1" x14ac:dyDescent="0.25">
      <c r="A19735" s="42"/>
    </row>
    <row r="19736" spans="1:1" x14ac:dyDescent="0.25">
      <c r="A19736" s="42"/>
    </row>
    <row r="19737" spans="1:1" x14ac:dyDescent="0.25">
      <c r="A19737" s="42"/>
    </row>
    <row r="19738" spans="1:1" x14ac:dyDescent="0.25">
      <c r="A19738" s="42"/>
    </row>
    <row r="19739" spans="1:1" x14ac:dyDescent="0.25">
      <c r="A19739" s="42"/>
    </row>
    <row r="19740" spans="1:1" x14ac:dyDescent="0.25">
      <c r="A19740" s="42"/>
    </row>
    <row r="19741" spans="1:1" x14ac:dyDescent="0.25">
      <c r="A19741" s="42"/>
    </row>
    <row r="19742" spans="1:1" x14ac:dyDescent="0.25">
      <c r="A19742" s="42"/>
    </row>
    <row r="19743" spans="1:1" x14ac:dyDescent="0.25">
      <c r="A19743" s="42"/>
    </row>
    <row r="19744" spans="1:1" x14ac:dyDescent="0.25">
      <c r="A19744" s="42"/>
    </row>
    <row r="19745" spans="1:1" x14ac:dyDescent="0.25">
      <c r="A19745" s="42"/>
    </row>
    <row r="19746" spans="1:1" x14ac:dyDescent="0.25">
      <c r="A19746" s="42"/>
    </row>
    <row r="19747" spans="1:1" x14ac:dyDescent="0.25">
      <c r="A19747" s="42"/>
    </row>
    <row r="19748" spans="1:1" x14ac:dyDescent="0.25">
      <c r="A19748" s="42"/>
    </row>
    <row r="19749" spans="1:1" x14ac:dyDescent="0.25">
      <c r="A19749" s="42"/>
    </row>
    <row r="19750" spans="1:1" x14ac:dyDescent="0.25">
      <c r="A19750" s="42"/>
    </row>
    <row r="19751" spans="1:1" x14ac:dyDescent="0.25">
      <c r="A19751" s="42"/>
    </row>
    <row r="19752" spans="1:1" x14ac:dyDescent="0.25">
      <c r="A19752" s="42"/>
    </row>
    <row r="19753" spans="1:1" x14ac:dyDescent="0.25">
      <c r="A19753" s="42"/>
    </row>
    <row r="19754" spans="1:1" x14ac:dyDescent="0.25">
      <c r="A19754" s="42"/>
    </row>
    <row r="19755" spans="1:1" x14ac:dyDescent="0.25">
      <c r="A19755" s="42"/>
    </row>
    <row r="19756" spans="1:1" x14ac:dyDescent="0.25">
      <c r="A19756" s="42"/>
    </row>
    <row r="19757" spans="1:1" x14ac:dyDescent="0.25">
      <c r="A19757" s="42"/>
    </row>
    <row r="19758" spans="1:1" x14ac:dyDescent="0.25">
      <c r="A19758" s="42"/>
    </row>
    <row r="19759" spans="1:1" x14ac:dyDescent="0.25">
      <c r="A19759" s="42"/>
    </row>
    <row r="19760" spans="1:1" x14ac:dyDescent="0.25">
      <c r="A19760" s="42"/>
    </row>
    <row r="19761" spans="1:1" x14ac:dyDescent="0.25">
      <c r="A19761" s="42"/>
    </row>
    <row r="19762" spans="1:1" x14ac:dyDescent="0.25">
      <c r="A19762" s="42"/>
    </row>
    <row r="19763" spans="1:1" x14ac:dyDescent="0.25">
      <c r="A19763" s="42"/>
    </row>
    <row r="19764" spans="1:1" x14ac:dyDescent="0.25">
      <c r="A19764" s="42"/>
    </row>
    <row r="19765" spans="1:1" x14ac:dyDescent="0.25">
      <c r="A19765" s="42"/>
    </row>
    <row r="19766" spans="1:1" x14ac:dyDescent="0.25">
      <c r="A19766" s="42"/>
    </row>
    <row r="19767" spans="1:1" x14ac:dyDescent="0.25">
      <c r="A19767" s="42"/>
    </row>
    <row r="19768" spans="1:1" x14ac:dyDescent="0.25">
      <c r="A19768" s="42"/>
    </row>
    <row r="19769" spans="1:1" x14ac:dyDescent="0.25">
      <c r="A19769" s="42"/>
    </row>
    <row r="19770" spans="1:1" x14ac:dyDescent="0.25">
      <c r="A19770" s="42"/>
    </row>
    <row r="19771" spans="1:1" x14ac:dyDescent="0.25">
      <c r="A19771" s="42"/>
    </row>
    <row r="19772" spans="1:1" x14ac:dyDescent="0.25">
      <c r="A19772" s="42"/>
    </row>
    <row r="19773" spans="1:1" x14ac:dyDescent="0.25">
      <c r="A19773" s="42"/>
    </row>
    <row r="19774" spans="1:1" x14ac:dyDescent="0.25">
      <c r="A19774" s="42"/>
    </row>
    <row r="19775" spans="1:1" x14ac:dyDescent="0.25">
      <c r="A19775" s="42"/>
    </row>
    <row r="19776" spans="1:1" x14ac:dyDescent="0.25">
      <c r="A19776" s="42"/>
    </row>
    <row r="19777" spans="1:1" x14ac:dyDescent="0.25">
      <c r="A19777" s="42"/>
    </row>
    <row r="19778" spans="1:1" x14ac:dyDescent="0.25">
      <c r="A19778" s="42"/>
    </row>
    <row r="19779" spans="1:1" x14ac:dyDescent="0.25">
      <c r="A19779" s="42"/>
    </row>
    <row r="19780" spans="1:1" x14ac:dyDescent="0.25">
      <c r="A19780" s="42"/>
    </row>
    <row r="19781" spans="1:1" x14ac:dyDescent="0.25">
      <c r="A19781" s="42"/>
    </row>
    <row r="19782" spans="1:1" x14ac:dyDescent="0.25">
      <c r="A19782" s="42"/>
    </row>
    <row r="19783" spans="1:1" x14ac:dyDescent="0.25">
      <c r="A19783" s="42"/>
    </row>
    <row r="19784" spans="1:1" x14ac:dyDescent="0.25">
      <c r="A19784" s="42"/>
    </row>
    <row r="19785" spans="1:1" x14ac:dyDescent="0.25">
      <c r="A19785" s="42"/>
    </row>
    <row r="19786" spans="1:1" x14ac:dyDescent="0.25">
      <c r="A19786" s="42"/>
    </row>
    <row r="19787" spans="1:1" x14ac:dyDescent="0.25">
      <c r="A19787" s="42"/>
    </row>
    <row r="19788" spans="1:1" x14ac:dyDescent="0.25">
      <c r="A19788" s="42"/>
    </row>
    <row r="19789" spans="1:1" x14ac:dyDescent="0.25">
      <c r="A19789" s="42"/>
    </row>
    <row r="19790" spans="1:1" x14ac:dyDescent="0.25">
      <c r="A19790" s="42"/>
    </row>
    <row r="19791" spans="1:1" x14ac:dyDescent="0.25">
      <c r="A19791" s="42"/>
    </row>
    <row r="19792" spans="1:1" x14ac:dyDescent="0.25">
      <c r="A19792" s="42"/>
    </row>
    <row r="19793" spans="1:1" x14ac:dyDescent="0.25">
      <c r="A19793" s="42"/>
    </row>
    <row r="19794" spans="1:1" x14ac:dyDescent="0.25">
      <c r="A19794" s="42"/>
    </row>
    <row r="19795" spans="1:1" x14ac:dyDescent="0.25">
      <c r="A19795" s="42"/>
    </row>
    <row r="19796" spans="1:1" x14ac:dyDescent="0.25">
      <c r="A19796" s="42"/>
    </row>
    <row r="19797" spans="1:1" x14ac:dyDescent="0.25">
      <c r="A19797" s="42"/>
    </row>
    <row r="19798" spans="1:1" x14ac:dyDescent="0.25">
      <c r="A19798" s="42"/>
    </row>
    <row r="19799" spans="1:1" x14ac:dyDescent="0.25">
      <c r="A19799" s="42"/>
    </row>
    <row r="19800" spans="1:1" x14ac:dyDescent="0.25">
      <c r="A19800" s="42"/>
    </row>
    <row r="19801" spans="1:1" x14ac:dyDescent="0.25">
      <c r="A19801" s="42"/>
    </row>
    <row r="19802" spans="1:1" x14ac:dyDescent="0.25">
      <c r="A19802" s="42"/>
    </row>
    <row r="19803" spans="1:1" x14ac:dyDescent="0.25">
      <c r="A19803" s="42"/>
    </row>
    <row r="19804" spans="1:1" x14ac:dyDescent="0.25">
      <c r="A19804" s="42"/>
    </row>
    <row r="19805" spans="1:1" x14ac:dyDescent="0.25">
      <c r="A19805" s="42"/>
    </row>
    <row r="19806" spans="1:1" x14ac:dyDescent="0.25">
      <c r="A19806" s="42"/>
    </row>
    <row r="19807" spans="1:1" x14ac:dyDescent="0.25">
      <c r="A19807" s="42"/>
    </row>
    <row r="19808" spans="1:1" x14ac:dyDescent="0.25">
      <c r="A19808" s="42"/>
    </row>
    <row r="19809" spans="1:1" x14ac:dyDescent="0.25">
      <c r="A19809" s="42"/>
    </row>
    <row r="19810" spans="1:1" x14ac:dyDescent="0.25">
      <c r="A19810" s="42"/>
    </row>
    <row r="19811" spans="1:1" x14ac:dyDescent="0.25">
      <c r="A19811" s="42"/>
    </row>
    <row r="19812" spans="1:1" x14ac:dyDescent="0.25">
      <c r="A19812" s="42"/>
    </row>
    <row r="19813" spans="1:1" x14ac:dyDescent="0.25">
      <c r="A19813" s="42"/>
    </row>
    <row r="19814" spans="1:1" x14ac:dyDescent="0.25">
      <c r="A19814" s="42"/>
    </row>
    <row r="19815" spans="1:1" x14ac:dyDescent="0.25">
      <c r="A19815" s="42"/>
    </row>
    <row r="19816" spans="1:1" x14ac:dyDescent="0.25">
      <c r="A19816" s="42"/>
    </row>
    <row r="19817" spans="1:1" x14ac:dyDescent="0.25">
      <c r="A19817" s="42"/>
    </row>
    <row r="19818" spans="1:1" x14ac:dyDescent="0.25">
      <c r="A19818" s="42"/>
    </row>
    <row r="19819" spans="1:1" x14ac:dyDescent="0.25">
      <c r="A19819" s="42"/>
    </row>
    <row r="19820" spans="1:1" x14ac:dyDescent="0.25">
      <c r="A19820" s="42"/>
    </row>
    <row r="19821" spans="1:1" x14ac:dyDescent="0.25">
      <c r="A19821" s="42"/>
    </row>
    <row r="19822" spans="1:1" x14ac:dyDescent="0.25">
      <c r="A19822" s="42"/>
    </row>
    <row r="19823" spans="1:1" x14ac:dyDescent="0.25">
      <c r="A19823" s="42"/>
    </row>
    <row r="19824" spans="1:1" x14ac:dyDescent="0.25">
      <c r="A19824" s="42"/>
    </row>
    <row r="19825" spans="1:1" x14ac:dyDescent="0.25">
      <c r="A19825" s="42"/>
    </row>
    <row r="19826" spans="1:1" x14ac:dyDescent="0.25">
      <c r="A19826" s="42"/>
    </row>
    <row r="19827" spans="1:1" x14ac:dyDescent="0.25">
      <c r="A19827" s="42"/>
    </row>
    <row r="19828" spans="1:1" x14ac:dyDescent="0.25">
      <c r="A19828" s="42"/>
    </row>
    <row r="19829" spans="1:1" x14ac:dyDescent="0.25">
      <c r="A19829" s="42"/>
    </row>
    <row r="19830" spans="1:1" x14ac:dyDescent="0.25">
      <c r="A19830" s="42"/>
    </row>
    <row r="19831" spans="1:1" x14ac:dyDescent="0.25">
      <c r="A19831" s="42"/>
    </row>
    <row r="19832" spans="1:1" x14ac:dyDescent="0.25">
      <c r="A19832" s="42"/>
    </row>
    <row r="19833" spans="1:1" x14ac:dyDescent="0.25">
      <c r="A19833" s="42"/>
    </row>
    <row r="19834" spans="1:1" x14ac:dyDescent="0.25">
      <c r="A19834" s="42"/>
    </row>
    <row r="19835" spans="1:1" x14ac:dyDescent="0.25">
      <c r="A19835" s="42"/>
    </row>
    <row r="19836" spans="1:1" x14ac:dyDescent="0.25">
      <c r="A19836" s="42"/>
    </row>
    <row r="19837" spans="1:1" x14ac:dyDescent="0.25">
      <c r="A19837" s="42"/>
    </row>
    <row r="19838" spans="1:1" x14ac:dyDescent="0.25">
      <c r="A19838" s="42"/>
    </row>
    <row r="19839" spans="1:1" x14ac:dyDescent="0.25">
      <c r="A19839" s="42"/>
    </row>
    <row r="19840" spans="1:1" x14ac:dyDescent="0.25">
      <c r="A19840" s="42"/>
    </row>
    <row r="19841" spans="1:1" x14ac:dyDescent="0.25">
      <c r="A19841" s="42"/>
    </row>
    <row r="19842" spans="1:1" x14ac:dyDescent="0.25">
      <c r="A19842" s="42"/>
    </row>
    <row r="19843" spans="1:1" x14ac:dyDescent="0.25">
      <c r="A19843" s="42"/>
    </row>
    <row r="19844" spans="1:1" x14ac:dyDescent="0.25">
      <c r="A19844" s="42"/>
    </row>
    <row r="19845" spans="1:1" x14ac:dyDescent="0.25">
      <c r="A19845" s="42"/>
    </row>
    <row r="19846" spans="1:1" x14ac:dyDescent="0.25">
      <c r="A19846" s="42"/>
    </row>
    <row r="19847" spans="1:1" x14ac:dyDescent="0.25">
      <c r="A19847" s="42"/>
    </row>
    <row r="19848" spans="1:1" x14ac:dyDescent="0.25">
      <c r="A19848" s="42"/>
    </row>
    <row r="19849" spans="1:1" x14ac:dyDescent="0.25">
      <c r="A19849" s="42"/>
    </row>
    <row r="19850" spans="1:1" x14ac:dyDescent="0.25">
      <c r="A19850" s="42"/>
    </row>
    <row r="19851" spans="1:1" x14ac:dyDescent="0.25">
      <c r="A19851" s="42"/>
    </row>
    <row r="19852" spans="1:1" x14ac:dyDescent="0.25">
      <c r="A19852" s="42"/>
    </row>
    <row r="19853" spans="1:1" x14ac:dyDescent="0.25">
      <c r="A19853" s="42"/>
    </row>
    <row r="19854" spans="1:1" x14ac:dyDescent="0.25">
      <c r="A19854" s="42"/>
    </row>
    <row r="19855" spans="1:1" x14ac:dyDescent="0.25">
      <c r="A19855" s="42"/>
    </row>
    <row r="19856" spans="1:1" x14ac:dyDescent="0.25">
      <c r="A19856" s="42"/>
    </row>
    <row r="19857" spans="1:1" x14ac:dyDescent="0.25">
      <c r="A19857" s="42"/>
    </row>
    <row r="19858" spans="1:1" x14ac:dyDescent="0.25">
      <c r="A19858" s="42"/>
    </row>
    <row r="19859" spans="1:1" x14ac:dyDescent="0.25">
      <c r="A19859" s="42"/>
    </row>
    <row r="19860" spans="1:1" x14ac:dyDescent="0.25">
      <c r="A19860" s="42"/>
    </row>
    <row r="19861" spans="1:1" x14ac:dyDescent="0.25">
      <c r="A19861" s="42"/>
    </row>
    <row r="19862" spans="1:1" x14ac:dyDescent="0.25">
      <c r="A19862" s="42"/>
    </row>
    <row r="19863" spans="1:1" x14ac:dyDescent="0.25">
      <c r="A19863" s="42"/>
    </row>
    <row r="19864" spans="1:1" x14ac:dyDescent="0.25">
      <c r="A19864" s="42"/>
    </row>
    <row r="19865" spans="1:1" x14ac:dyDescent="0.25">
      <c r="A19865" s="42"/>
    </row>
    <row r="19866" spans="1:1" x14ac:dyDescent="0.25">
      <c r="A19866" s="42"/>
    </row>
    <row r="19867" spans="1:1" x14ac:dyDescent="0.25">
      <c r="A19867" s="42"/>
    </row>
    <row r="19868" spans="1:1" x14ac:dyDescent="0.25">
      <c r="A19868" s="42"/>
    </row>
    <row r="19869" spans="1:1" x14ac:dyDescent="0.25">
      <c r="A19869" s="42"/>
    </row>
    <row r="19870" spans="1:1" x14ac:dyDescent="0.25">
      <c r="A19870" s="42"/>
    </row>
    <row r="19871" spans="1:1" x14ac:dyDescent="0.25">
      <c r="A19871" s="42"/>
    </row>
    <row r="19872" spans="1:1" x14ac:dyDescent="0.25">
      <c r="A19872" s="42"/>
    </row>
    <row r="19873" spans="1:1" x14ac:dyDescent="0.25">
      <c r="A19873" s="42"/>
    </row>
    <row r="19874" spans="1:1" x14ac:dyDescent="0.25">
      <c r="A19874" s="42"/>
    </row>
    <row r="19875" spans="1:1" x14ac:dyDescent="0.25">
      <c r="A19875" s="42"/>
    </row>
    <row r="19876" spans="1:1" x14ac:dyDescent="0.25">
      <c r="A19876" s="42"/>
    </row>
    <row r="19877" spans="1:1" x14ac:dyDescent="0.25">
      <c r="A19877" s="42"/>
    </row>
    <row r="19878" spans="1:1" x14ac:dyDescent="0.25">
      <c r="A19878" s="42"/>
    </row>
    <row r="19879" spans="1:1" x14ac:dyDescent="0.25">
      <c r="A19879" s="42"/>
    </row>
    <row r="19880" spans="1:1" x14ac:dyDescent="0.25">
      <c r="A19880" s="42"/>
    </row>
    <row r="19881" spans="1:1" x14ac:dyDescent="0.25">
      <c r="A19881" s="42"/>
    </row>
    <row r="19882" spans="1:1" x14ac:dyDescent="0.25">
      <c r="A19882" s="42"/>
    </row>
    <row r="19883" spans="1:1" x14ac:dyDescent="0.25">
      <c r="A19883" s="42"/>
    </row>
    <row r="19884" spans="1:1" x14ac:dyDescent="0.25">
      <c r="A19884" s="42"/>
    </row>
    <row r="19885" spans="1:1" x14ac:dyDescent="0.25">
      <c r="A19885" s="42"/>
    </row>
    <row r="19886" spans="1:1" x14ac:dyDescent="0.25">
      <c r="A19886" s="42"/>
    </row>
    <row r="19887" spans="1:1" x14ac:dyDescent="0.25">
      <c r="A19887" s="42"/>
    </row>
    <row r="19888" spans="1:1" x14ac:dyDescent="0.25">
      <c r="A19888" s="42"/>
    </row>
    <row r="19889" spans="1:1" x14ac:dyDescent="0.25">
      <c r="A19889" s="42"/>
    </row>
    <row r="19890" spans="1:1" x14ac:dyDescent="0.25">
      <c r="A19890" s="42"/>
    </row>
    <row r="19891" spans="1:1" x14ac:dyDescent="0.25">
      <c r="A19891" s="42"/>
    </row>
    <row r="19892" spans="1:1" x14ac:dyDescent="0.25">
      <c r="A19892" s="42"/>
    </row>
    <row r="19893" spans="1:1" x14ac:dyDescent="0.25">
      <c r="A19893" s="42"/>
    </row>
    <row r="19894" spans="1:1" x14ac:dyDescent="0.25">
      <c r="A19894" s="42"/>
    </row>
    <row r="19895" spans="1:1" x14ac:dyDescent="0.25">
      <c r="A19895" s="42"/>
    </row>
    <row r="19896" spans="1:1" x14ac:dyDescent="0.25">
      <c r="A19896" s="42"/>
    </row>
    <row r="19897" spans="1:1" x14ac:dyDescent="0.25">
      <c r="A19897" s="42"/>
    </row>
    <row r="19898" spans="1:1" x14ac:dyDescent="0.25">
      <c r="A19898" s="42"/>
    </row>
    <row r="19899" spans="1:1" x14ac:dyDescent="0.25">
      <c r="A19899" s="42"/>
    </row>
    <row r="19900" spans="1:1" x14ac:dyDescent="0.25">
      <c r="A19900" s="42"/>
    </row>
    <row r="19901" spans="1:1" x14ac:dyDescent="0.25">
      <c r="A19901" s="42"/>
    </row>
    <row r="19902" spans="1:1" x14ac:dyDescent="0.25">
      <c r="A19902" s="42"/>
    </row>
    <row r="19903" spans="1:1" x14ac:dyDescent="0.25">
      <c r="A19903" s="42"/>
    </row>
    <row r="19904" spans="1:1" x14ac:dyDescent="0.25">
      <c r="A19904" s="42"/>
    </row>
    <row r="19905" spans="1:1" x14ac:dyDescent="0.25">
      <c r="A19905" s="42"/>
    </row>
    <row r="19906" spans="1:1" x14ac:dyDescent="0.25">
      <c r="A19906" s="42"/>
    </row>
    <row r="19907" spans="1:1" x14ac:dyDescent="0.25">
      <c r="A19907" s="42"/>
    </row>
    <row r="19908" spans="1:1" x14ac:dyDescent="0.25">
      <c r="A19908" s="42"/>
    </row>
    <row r="19909" spans="1:1" x14ac:dyDescent="0.25">
      <c r="A19909" s="42"/>
    </row>
    <row r="19910" spans="1:1" x14ac:dyDescent="0.25">
      <c r="A19910" s="42"/>
    </row>
    <row r="19911" spans="1:1" x14ac:dyDescent="0.25">
      <c r="A19911" s="42"/>
    </row>
    <row r="19912" spans="1:1" x14ac:dyDescent="0.25">
      <c r="A19912" s="42"/>
    </row>
    <row r="19913" spans="1:1" x14ac:dyDescent="0.25">
      <c r="A19913" s="42"/>
    </row>
    <row r="19914" spans="1:1" x14ac:dyDescent="0.25">
      <c r="A19914" s="42"/>
    </row>
    <row r="19915" spans="1:1" x14ac:dyDescent="0.25">
      <c r="A19915" s="42"/>
    </row>
    <row r="19916" spans="1:1" x14ac:dyDescent="0.25">
      <c r="A19916" s="42"/>
    </row>
    <row r="19917" spans="1:1" x14ac:dyDescent="0.25">
      <c r="A19917" s="42"/>
    </row>
    <row r="19918" spans="1:1" x14ac:dyDescent="0.25">
      <c r="A19918" s="42"/>
    </row>
    <row r="19919" spans="1:1" x14ac:dyDescent="0.25">
      <c r="A19919" s="42"/>
    </row>
    <row r="19920" spans="1:1" x14ac:dyDescent="0.25">
      <c r="A19920" s="42"/>
    </row>
    <row r="19921" spans="1:1" x14ac:dyDescent="0.25">
      <c r="A19921" s="42"/>
    </row>
    <row r="19922" spans="1:1" x14ac:dyDescent="0.25">
      <c r="A19922" s="42"/>
    </row>
    <row r="19923" spans="1:1" x14ac:dyDescent="0.25">
      <c r="A19923" s="42"/>
    </row>
    <row r="19924" spans="1:1" x14ac:dyDescent="0.25">
      <c r="A19924" s="42"/>
    </row>
    <row r="19925" spans="1:1" x14ac:dyDescent="0.25">
      <c r="A19925" s="42"/>
    </row>
    <row r="19926" spans="1:1" x14ac:dyDescent="0.25">
      <c r="A19926" s="42"/>
    </row>
    <row r="19927" spans="1:1" x14ac:dyDescent="0.25">
      <c r="A19927" s="42"/>
    </row>
    <row r="19928" spans="1:1" x14ac:dyDescent="0.25">
      <c r="A19928" s="42"/>
    </row>
    <row r="19929" spans="1:1" x14ac:dyDescent="0.25">
      <c r="A19929" s="42"/>
    </row>
    <row r="19930" spans="1:1" x14ac:dyDescent="0.25">
      <c r="A19930" s="42"/>
    </row>
    <row r="19931" spans="1:1" x14ac:dyDescent="0.25">
      <c r="A19931" s="42"/>
    </row>
    <row r="19932" spans="1:1" x14ac:dyDescent="0.25">
      <c r="A19932" s="42"/>
    </row>
    <row r="19933" spans="1:1" x14ac:dyDescent="0.25">
      <c r="A19933" s="42"/>
    </row>
    <row r="19934" spans="1:1" x14ac:dyDescent="0.25">
      <c r="A19934" s="42"/>
    </row>
    <row r="19935" spans="1:1" x14ac:dyDescent="0.25">
      <c r="A19935" s="42"/>
    </row>
    <row r="19936" spans="1:1" x14ac:dyDescent="0.25">
      <c r="A19936" s="42"/>
    </row>
    <row r="19937" spans="1:1" x14ac:dyDescent="0.25">
      <c r="A19937" s="42"/>
    </row>
    <row r="19938" spans="1:1" x14ac:dyDescent="0.25">
      <c r="A19938" s="42"/>
    </row>
    <row r="19939" spans="1:1" x14ac:dyDescent="0.25">
      <c r="A19939" s="42"/>
    </row>
    <row r="19940" spans="1:1" x14ac:dyDescent="0.25">
      <c r="A19940" s="42"/>
    </row>
    <row r="19941" spans="1:1" x14ac:dyDescent="0.25">
      <c r="A19941" s="42"/>
    </row>
    <row r="19942" spans="1:1" x14ac:dyDescent="0.25">
      <c r="A19942" s="42"/>
    </row>
    <row r="19943" spans="1:1" x14ac:dyDescent="0.25">
      <c r="A19943" s="42"/>
    </row>
    <row r="19944" spans="1:1" x14ac:dyDescent="0.25">
      <c r="A19944" s="42"/>
    </row>
    <row r="19945" spans="1:1" x14ac:dyDescent="0.25">
      <c r="A19945" s="42"/>
    </row>
    <row r="19946" spans="1:1" x14ac:dyDescent="0.25">
      <c r="A19946" s="42"/>
    </row>
    <row r="19947" spans="1:1" x14ac:dyDescent="0.25">
      <c r="A19947" s="42"/>
    </row>
    <row r="19948" spans="1:1" x14ac:dyDescent="0.25">
      <c r="A19948" s="42"/>
    </row>
    <row r="19949" spans="1:1" x14ac:dyDescent="0.25">
      <c r="A19949" s="42"/>
    </row>
    <row r="19950" spans="1:1" x14ac:dyDescent="0.25">
      <c r="A19950" s="42"/>
    </row>
    <row r="19951" spans="1:1" x14ac:dyDescent="0.25">
      <c r="A19951" s="42"/>
    </row>
    <row r="19952" spans="1:1" x14ac:dyDescent="0.25">
      <c r="A19952" s="42"/>
    </row>
    <row r="19953" spans="1:1" x14ac:dyDescent="0.25">
      <c r="A19953" s="42"/>
    </row>
    <row r="19954" spans="1:1" x14ac:dyDescent="0.25">
      <c r="A19954" s="42"/>
    </row>
    <row r="19955" spans="1:1" x14ac:dyDescent="0.25">
      <c r="A19955" s="42"/>
    </row>
    <row r="19956" spans="1:1" x14ac:dyDescent="0.25">
      <c r="A19956" s="42"/>
    </row>
    <row r="19957" spans="1:1" x14ac:dyDescent="0.25">
      <c r="A19957" s="42"/>
    </row>
    <row r="19958" spans="1:1" x14ac:dyDescent="0.25">
      <c r="A19958" s="42"/>
    </row>
    <row r="19959" spans="1:1" x14ac:dyDescent="0.25">
      <c r="A19959" s="42"/>
    </row>
    <row r="19960" spans="1:1" x14ac:dyDescent="0.25">
      <c r="A19960" s="42"/>
    </row>
    <row r="19961" spans="1:1" x14ac:dyDescent="0.25">
      <c r="A19961" s="42"/>
    </row>
    <row r="19962" spans="1:1" x14ac:dyDescent="0.25">
      <c r="A19962" s="42"/>
    </row>
    <row r="19963" spans="1:1" x14ac:dyDescent="0.25">
      <c r="A19963" s="42"/>
    </row>
    <row r="19964" spans="1:1" x14ac:dyDescent="0.25">
      <c r="A19964" s="42"/>
    </row>
    <row r="19965" spans="1:1" x14ac:dyDescent="0.25">
      <c r="A19965" s="42"/>
    </row>
    <row r="19966" spans="1:1" x14ac:dyDescent="0.25">
      <c r="A19966" s="42"/>
    </row>
    <row r="19967" spans="1:1" x14ac:dyDescent="0.25">
      <c r="A19967" s="42"/>
    </row>
    <row r="19968" spans="1:1" x14ac:dyDescent="0.25">
      <c r="A19968" s="42"/>
    </row>
    <row r="19969" spans="1:1" x14ac:dyDescent="0.25">
      <c r="A19969" s="42"/>
    </row>
    <row r="19970" spans="1:1" x14ac:dyDescent="0.25">
      <c r="A19970" s="42"/>
    </row>
    <row r="19971" spans="1:1" x14ac:dyDescent="0.25">
      <c r="A19971" s="42"/>
    </row>
    <row r="19972" spans="1:1" x14ac:dyDescent="0.25">
      <c r="A19972" s="42"/>
    </row>
    <row r="19973" spans="1:1" x14ac:dyDescent="0.25">
      <c r="A19973" s="42"/>
    </row>
    <row r="19974" spans="1:1" x14ac:dyDescent="0.25">
      <c r="A19974" s="42"/>
    </row>
    <row r="19975" spans="1:1" x14ac:dyDescent="0.25">
      <c r="A19975" s="42"/>
    </row>
    <row r="19976" spans="1:1" x14ac:dyDescent="0.25">
      <c r="A19976" s="42"/>
    </row>
    <row r="19977" spans="1:1" x14ac:dyDescent="0.25">
      <c r="A19977" s="42"/>
    </row>
    <row r="19978" spans="1:1" x14ac:dyDescent="0.25">
      <c r="A19978" s="42"/>
    </row>
    <row r="19979" spans="1:1" x14ac:dyDescent="0.25">
      <c r="A19979" s="42"/>
    </row>
    <row r="19980" spans="1:1" x14ac:dyDescent="0.25">
      <c r="A19980" s="42"/>
    </row>
    <row r="19981" spans="1:1" x14ac:dyDescent="0.25">
      <c r="A19981" s="42"/>
    </row>
    <row r="19982" spans="1:1" x14ac:dyDescent="0.25">
      <c r="A19982" s="42"/>
    </row>
    <row r="19983" spans="1:1" x14ac:dyDescent="0.25">
      <c r="A19983" s="42"/>
    </row>
    <row r="19984" spans="1:1" x14ac:dyDescent="0.25">
      <c r="A19984" s="42"/>
    </row>
    <row r="19985" spans="1:1" x14ac:dyDescent="0.25">
      <c r="A19985" s="42"/>
    </row>
    <row r="19986" spans="1:1" x14ac:dyDescent="0.25">
      <c r="A19986" s="42"/>
    </row>
    <row r="19987" spans="1:1" x14ac:dyDescent="0.25">
      <c r="A19987" s="42"/>
    </row>
    <row r="19988" spans="1:1" x14ac:dyDescent="0.25">
      <c r="A19988" s="42"/>
    </row>
    <row r="19989" spans="1:1" x14ac:dyDescent="0.25">
      <c r="A19989" s="42"/>
    </row>
    <row r="19990" spans="1:1" x14ac:dyDescent="0.25">
      <c r="A19990" s="42"/>
    </row>
    <row r="19991" spans="1:1" x14ac:dyDescent="0.25">
      <c r="A19991" s="42"/>
    </row>
    <row r="19992" spans="1:1" x14ac:dyDescent="0.25">
      <c r="A19992" s="42"/>
    </row>
    <row r="19993" spans="1:1" x14ac:dyDescent="0.25">
      <c r="A19993" s="42"/>
    </row>
    <row r="19994" spans="1:1" x14ac:dyDescent="0.25">
      <c r="A19994" s="42"/>
    </row>
    <row r="19995" spans="1:1" x14ac:dyDescent="0.25">
      <c r="A19995" s="42"/>
    </row>
    <row r="19996" spans="1:1" x14ac:dyDescent="0.25">
      <c r="A19996" s="42"/>
    </row>
    <row r="19997" spans="1:1" x14ac:dyDescent="0.25">
      <c r="A19997" s="42"/>
    </row>
    <row r="19998" spans="1:1" x14ac:dyDescent="0.25">
      <c r="A19998" s="42"/>
    </row>
    <row r="19999" spans="1:1" x14ac:dyDescent="0.25">
      <c r="A19999" s="42"/>
    </row>
    <row r="20000" spans="1:1" x14ac:dyDescent="0.25">
      <c r="A20000" s="42"/>
    </row>
    <row r="20001" spans="1:1" x14ac:dyDescent="0.25">
      <c r="A20001" s="42"/>
    </row>
    <row r="20002" spans="1:1" x14ac:dyDescent="0.25">
      <c r="A20002" s="42"/>
    </row>
    <row r="20003" spans="1:1" x14ac:dyDescent="0.25">
      <c r="A20003" s="42"/>
    </row>
    <row r="20004" spans="1:1" x14ac:dyDescent="0.25">
      <c r="A20004" s="42"/>
    </row>
    <row r="20005" spans="1:1" x14ac:dyDescent="0.25">
      <c r="A20005" s="42"/>
    </row>
    <row r="20006" spans="1:1" x14ac:dyDescent="0.25">
      <c r="A20006" s="42"/>
    </row>
    <row r="20007" spans="1:1" x14ac:dyDescent="0.25">
      <c r="A20007" s="42"/>
    </row>
    <row r="20008" spans="1:1" x14ac:dyDescent="0.25">
      <c r="A20008" s="42"/>
    </row>
    <row r="20009" spans="1:1" x14ac:dyDescent="0.25">
      <c r="A20009" s="42"/>
    </row>
    <row r="20010" spans="1:1" x14ac:dyDescent="0.25">
      <c r="A20010" s="42"/>
    </row>
    <row r="20011" spans="1:1" x14ac:dyDescent="0.25">
      <c r="A20011" s="42"/>
    </row>
    <row r="20012" spans="1:1" x14ac:dyDescent="0.25">
      <c r="A20012" s="42"/>
    </row>
    <row r="20013" spans="1:1" x14ac:dyDescent="0.25">
      <c r="A20013" s="42"/>
    </row>
    <row r="20014" spans="1:1" x14ac:dyDescent="0.25">
      <c r="A20014" s="42"/>
    </row>
    <row r="20015" spans="1:1" x14ac:dyDescent="0.25">
      <c r="A20015" s="42"/>
    </row>
    <row r="20016" spans="1:1" x14ac:dyDescent="0.25">
      <c r="A20016" s="42"/>
    </row>
    <row r="20017" spans="1:1" x14ac:dyDescent="0.25">
      <c r="A20017" s="42"/>
    </row>
    <row r="20018" spans="1:1" x14ac:dyDescent="0.25">
      <c r="A20018" s="42"/>
    </row>
    <row r="20019" spans="1:1" x14ac:dyDescent="0.25">
      <c r="A20019" s="42"/>
    </row>
    <row r="20020" spans="1:1" x14ac:dyDescent="0.25">
      <c r="A20020" s="42"/>
    </row>
    <row r="20021" spans="1:1" x14ac:dyDescent="0.25">
      <c r="A20021" s="42"/>
    </row>
    <row r="20022" spans="1:1" x14ac:dyDescent="0.25">
      <c r="A20022" s="42"/>
    </row>
    <row r="20023" spans="1:1" x14ac:dyDescent="0.25">
      <c r="A20023" s="42"/>
    </row>
    <row r="20024" spans="1:1" x14ac:dyDescent="0.25">
      <c r="A20024" s="42"/>
    </row>
    <row r="20025" spans="1:1" x14ac:dyDescent="0.25">
      <c r="A20025" s="42"/>
    </row>
    <row r="20026" spans="1:1" x14ac:dyDescent="0.25">
      <c r="A20026" s="42"/>
    </row>
    <row r="20027" spans="1:1" x14ac:dyDescent="0.25">
      <c r="A20027" s="42"/>
    </row>
    <row r="20028" spans="1:1" x14ac:dyDescent="0.25">
      <c r="A20028" s="42"/>
    </row>
    <row r="20029" spans="1:1" x14ac:dyDescent="0.25">
      <c r="A20029" s="42"/>
    </row>
    <row r="20030" spans="1:1" x14ac:dyDescent="0.25">
      <c r="A20030" s="42"/>
    </row>
    <row r="20031" spans="1:1" x14ac:dyDescent="0.25">
      <c r="A20031" s="42"/>
    </row>
    <row r="20032" spans="1:1" x14ac:dyDescent="0.25">
      <c r="A20032" s="42"/>
    </row>
    <row r="20033" spans="1:1" x14ac:dyDescent="0.25">
      <c r="A20033" s="42"/>
    </row>
    <row r="20034" spans="1:1" x14ac:dyDescent="0.25">
      <c r="A20034" s="42"/>
    </row>
    <row r="20035" spans="1:1" x14ac:dyDescent="0.25">
      <c r="A20035" s="42"/>
    </row>
    <row r="20036" spans="1:1" x14ac:dyDescent="0.25">
      <c r="A20036" s="42"/>
    </row>
    <row r="20037" spans="1:1" x14ac:dyDescent="0.25">
      <c r="A20037" s="42"/>
    </row>
    <row r="20038" spans="1:1" x14ac:dyDescent="0.25">
      <c r="A20038" s="42"/>
    </row>
    <row r="20039" spans="1:1" x14ac:dyDescent="0.25">
      <c r="A20039" s="42"/>
    </row>
    <row r="20040" spans="1:1" x14ac:dyDescent="0.25">
      <c r="A20040" s="42"/>
    </row>
    <row r="20041" spans="1:1" x14ac:dyDescent="0.25">
      <c r="A20041" s="42"/>
    </row>
    <row r="20042" spans="1:1" x14ac:dyDescent="0.25">
      <c r="A20042" s="42"/>
    </row>
    <row r="20043" spans="1:1" x14ac:dyDescent="0.25">
      <c r="A20043" s="42"/>
    </row>
    <row r="20044" spans="1:1" x14ac:dyDescent="0.25">
      <c r="A20044" s="42"/>
    </row>
    <row r="20045" spans="1:1" x14ac:dyDescent="0.25">
      <c r="A20045" s="42"/>
    </row>
    <row r="20046" spans="1:1" x14ac:dyDescent="0.25">
      <c r="A20046" s="42"/>
    </row>
    <row r="20047" spans="1:1" x14ac:dyDescent="0.25">
      <c r="A20047" s="42"/>
    </row>
    <row r="20048" spans="1:1" x14ac:dyDescent="0.25">
      <c r="A20048" s="42"/>
    </row>
    <row r="20049" spans="1:1" x14ac:dyDescent="0.25">
      <c r="A20049" s="42"/>
    </row>
    <row r="20050" spans="1:1" x14ac:dyDescent="0.25">
      <c r="A20050" s="42"/>
    </row>
    <row r="20051" spans="1:1" x14ac:dyDescent="0.25">
      <c r="A20051" s="42"/>
    </row>
    <row r="20052" spans="1:1" x14ac:dyDescent="0.25">
      <c r="A20052" s="42"/>
    </row>
    <row r="20053" spans="1:1" x14ac:dyDescent="0.25">
      <c r="A20053" s="42"/>
    </row>
    <row r="20054" spans="1:1" x14ac:dyDescent="0.25">
      <c r="A20054" s="42"/>
    </row>
    <row r="20055" spans="1:1" x14ac:dyDescent="0.25">
      <c r="A20055" s="42"/>
    </row>
    <row r="20056" spans="1:1" x14ac:dyDescent="0.25">
      <c r="A20056" s="42"/>
    </row>
    <row r="20057" spans="1:1" x14ac:dyDescent="0.25">
      <c r="A20057" s="42"/>
    </row>
    <row r="20058" spans="1:1" x14ac:dyDescent="0.25">
      <c r="A20058" s="42"/>
    </row>
    <row r="20059" spans="1:1" x14ac:dyDescent="0.25">
      <c r="A20059" s="42"/>
    </row>
    <row r="20060" spans="1:1" x14ac:dyDescent="0.25">
      <c r="A20060" s="42"/>
    </row>
    <row r="20061" spans="1:1" x14ac:dyDescent="0.25">
      <c r="A20061" s="42"/>
    </row>
    <row r="20062" spans="1:1" x14ac:dyDescent="0.25">
      <c r="A20062" s="42"/>
    </row>
    <row r="20063" spans="1:1" x14ac:dyDescent="0.25">
      <c r="A20063" s="42"/>
    </row>
    <row r="20064" spans="1:1" x14ac:dyDescent="0.25">
      <c r="A20064" s="42"/>
    </row>
    <row r="20065" spans="1:1" x14ac:dyDescent="0.25">
      <c r="A20065" s="42"/>
    </row>
    <row r="20066" spans="1:1" x14ac:dyDescent="0.25">
      <c r="A20066" s="42"/>
    </row>
    <row r="20067" spans="1:1" x14ac:dyDescent="0.25">
      <c r="A20067" s="42"/>
    </row>
    <row r="20068" spans="1:1" x14ac:dyDescent="0.25">
      <c r="A20068" s="42"/>
    </row>
    <row r="20069" spans="1:1" x14ac:dyDescent="0.25">
      <c r="A20069" s="42"/>
    </row>
    <row r="20070" spans="1:1" x14ac:dyDescent="0.25">
      <c r="A20070" s="42"/>
    </row>
    <row r="20071" spans="1:1" x14ac:dyDescent="0.25">
      <c r="A20071" s="42"/>
    </row>
    <row r="20072" spans="1:1" x14ac:dyDescent="0.25">
      <c r="A20072" s="42"/>
    </row>
    <row r="20073" spans="1:1" x14ac:dyDescent="0.25">
      <c r="A20073" s="42"/>
    </row>
    <row r="20074" spans="1:1" x14ac:dyDescent="0.25">
      <c r="A20074" s="42"/>
    </row>
    <row r="20075" spans="1:1" x14ac:dyDescent="0.25">
      <c r="A20075" s="42"/>
    </row>
    <row r="20076" spans="1:1" x14ac:dyDescent="0.25">
      <c r="A20076" s="42"/>
    </row>
    <row r="20077" spans="1:1" x14ac:dyDescent="0.25">
      <c r="A20077" s="42"/>
    </row>
    <row r="20078" spans="1:1" x14ac:dyDescent="0.25">
      <c r="A20078" s="42"/>
    </row>
    <row r="20079" spans="1:1" x14ac:dyDescent="0.25">
      <c r="A20079" s="42"/>
    </row>
    <row r="20080" spans="1:1" x14ac:dyDescent="0.25">
      <c r="A20080" s="42"/>
    </row>
    <row r="20081" spans="1:1" x14ac:dyDescent="0.25">
      <c r="A20081" s="42"/>
    </row>
    <row r="20082" spans="1:1" x14ac:dyDescent="0.25">
      <c r="A20082" s="42"/>
    </row>
    <row r="20083" spans="1:1" x14ac:dyDescent="0.25">
      <c r="A20083" s="42"/>
    </row>
    <row r="20084" spans="1:1" x14ac:dyDescent="0.25">
      <c r="A20084" s="42"/>
    </row>
    <row r="20085" spans="1:1" x14ac:dyDescent="0.25">
      <c r="A20085" s="42"/>
    </row>
    <row r="20086" spans="1:1" x14ac:dyDescent="0.25">
      <c r="A20086" s="42"/>
    </row>
    <row r="20087" spans="1:1" x14ac:dyDescent="0.25">
      <c r="A20087" s="42"/>
    </row>
    <row r="20088" spans="1:1" x14ac:dyDescent="0.25">
      <c r="A20088" s="42"/>
    </row>
    <row r="20089" spans="1:1" x14ac:dyDescent="0.25">
      <c r="A20089" s="42"/>
    </row>
    <row r="20090" spans="1:1" x14ac:dyDescent="0.25">
      <c r="A20090" s="42"/>
    </row>
    <row r="20091" spans="1:1" x14ac:dyDescent="0.25">
      <c r="A20091" s="42"/>
    </row>
    <row r="20092" spans="1:1" x14ac:dyDescent="0.25">
      <c r="A20092" s="42"/>
    </row>
    <row r="20093" spans="1:1" x14ac:dyDescent="0.25">
      <c r="A20093" s="42"/>
    </row>
    <row r="20094" spans="1:1" x14ac:dyDescent="0.25">
      <c r="A20094" s="42"/>
    </row>
    <row r="20095" spans="1:1" x14ac:dyDescent="0.25">
      <c r="A20095" s="42"/>
    </row>
    <row r="20096" spans="1:1" x14ac:dyDescent="0.25">
      <c r="A20096" s="42"/>
    </row>
    <row r="20097" spans="1:1" x14ac:dyDescent="0.25">
      <c r="A20097" s="42"/>
    </row>
    <row r="20098" spans="1:1" x14ac:dyDescent="0.25">
      <c r="A20098" s="42"/>
    </row>
    <row r="20099" spans="1:1" x14ac:dyDescent="0.25">
      <c r="A20099" s="42"/>
    </row>
    <row r="20100" spans="1:1" x14ac:dyDescent="0.25">
      <c r="A20100" s="42"/>
    </row>
    <row r="20101" spans="1:1" x14ac:dyDescent="0.25">
      <c r="A20101" s="42"/>
    </row>
    <row r="20102" spans="1:1" x14ac:dyDescent="0.25">
      <c r="A20102" s="42"/>
    </row>
    <row r="20103" spans="1:1" x14ac:dyDescent="0.25">
      <c r="A20103" s="42"/>
    </row>
    <row r="20104" spans="1:1" x14ac:dyDescent="0.25">
      <c r="A20104" s="42"/>
    </row>
    <row r="20105" spans="1:1" x14ac:dyDescent="0.25">
      <c r="A20105" s="42"/>
    </row>
    <row r="20106" spans="1:1" x14ac:dyDescent="0.25">
      <c r="A20106" s="42"/>
    </row>
    <row r="20107" spans="1:1" x14ac:dyDescent="0.25">
      <c r="A20107" s="42"/>
    </row>
    <row r="20108" spans="1:1" x14ac:dyDescent="0.25">
      <c r="A20108" s="42"/>
    </row>
    <row r="20109" spans="1:1" x14ac:dyDescent="0.25">
      <c r="A20109" s="42"/>
    </row>
    <row r="20110" spans="1:1" x14ac:dyDescent="0.25">
      <c r="A20110" s="42"/>
    </row>
    <row r="20111" spans="1:1" x14ac:dyDescent="0.25">
      <c r="A20111" s="42"/>
    </row>
    <row r="20112" spans="1:1" x14ac:dyDescent="0.25">
      <c r="A20112" s="42"/>
    </row>
    <row r="20113" spans="1:1" x14ac:dyDescent="0.25">
      <c r="A20113" s="42"/>
    </row>
    <row r="20114" spans="1:1" x14ac:dyDescent="0.25">
      <c r="A20114" s="42"/>
    </row>
    <row r="20115" spans="1:1" x14ac:dyDescent="0.25">
      <c r="A20115" s="42"/>
    </row>
    <row r="20116" spans="1:1" x14ac:dyDescent="0.25">
      <c r="A20116" s="42"/>
    </row>
    <row r="20117" spans="1:1" x14ac:dyDescent="0.25">
      <c r="A20117" s="42"/>
    </row>
    <row r="20118" spans="1:1" x14ac:dyDescent="0.25">
      <c r="A20118" s="42"/>
    </row>
    <row r="20119" spans="1:1" x14ac:dyDescent="0.25">
      <c r="A20119" s="42"/>
    </row>
    <row r="20120" spans="1:1" x14ac:dyDescent="0.25">
      <c r="A20120" s="42"/>
    </row>
    <row r="20121" spans="1:1" x14ac:dyDescent="0.25">
      <c r="A20121" s="42"/>
    </row>
    <row r="20122" spans="1:1" x14ac:dyDescent="0.25">
      <c r="A20122" s="42"/>
    </row>
    <row r="20123" spans="1:1" x14ac:dyDescent="0.25">
      <c r="A20123" s="42"/>
    </row>
    <row r="20124" spans="1:1" x14ac:dyDescent="0.25">
      <c r="A20124" s="42"/>
    </row>
    <row r="20125" spans="1:1" x14ac:dyDescent="0.25">
      <c r="A20125" s="42"/>
    </row>
    <row r="20126" spans="1:1" x14ac:dyDescent="0.25">
      <c r="A20126" s="42"/>
    </row>
    <row r="20127" spans="1:1" x14ac:dyDescent="0.25">
      <c r="A20127" s="42"/>
    </row>
    <row r="20128" spans="1:1" x14ac:dyDescent="0.25">
      <c r="A20128" s="42"/>
    </row>
    <row r="20129" spans="1:1" x14ac:dyDescent="0.25">
      <c r="A20129" s="42"/>
    </row>
    <row r="20130" spans="1:1" x14ac:dyDescent="0.25">
      <c r="A20130" s="42"/>
    </row>
    <row r="20131" spans="1:1" x14ac:dyDescent="0.25">
      <c r="A20131" s="42"/>
    </row>
    <row r="20132" spans="1:1" x14ac:dyDescent="0.25">
      <c r="A20132" s="42"/>
    </row>
    <row r="20133" spans="1:1" x14ac:dyDescent="0.25">
      <c r="A20133" s="42"/>
    </row>
    <row r="20134" spans="1:1" x14ac:dyDescent="0.25">
      <c r="A20134" s="42"/>
    </row>
    <row r="20135" spans="1:1" x14ac:dyDescent="0.25">
      <c r="A20135" s="42"/>
    </row>
    <row r="20136" spans="1:1" x14ac:dyDescent="0.25">
      <c r="A20136" s="42"/>
    </row>
    <row r="20137" spans="1:1" x14ac:dyDescent="0.25">
      <c r="A20137" s="42"/>
    </row>
    <row r="20138" spans="1:1" x14ac:dyDescent="0.25">
      <c r="A20138" s="42"/>
    </row>
    <row r="20139" spans="1:1" x14ac:dyDescent="0.25">
      <c r="A20139" s="42"/>
    </row>
    <row r="20140" spans="1:1" x14ac:dyDescent="0.25">
      <c r="A20140" s="42"/>
    </row>
    <row r="20141" spans="1:1" x14ac:dyDescent="0.25">
      <c r="A20141" s="42"/>
    </row>
    <row r="20142" spans="1:1" x14ac:dyDescent="0.25">
      <c r="A20142" s="42"/>
    </row>
    <row r="20143" spans="1:1" x14ac:dyDescent="0.25">
      <c r="A20143" s="42"/>
    </row>
    <row r="20144" spans="1:1" x14ac:dyDescent="0.25">
      <c r="A20144" s="42"/>
    </row>
    <row r="20145" spans="1:1" x14ac:dyDescent="0.25">
      <c r="A20145" s="42"/>
    </row>
    <row r="20146" spans="1:1" x14ac:dyDescent="0.25">
      <c r="A20146" s="42"/>
    </row>
    <row r="20147" spans="1:1" x14ac:dyDescent="0.25">
      <c r="A20147" s="42"/>
    </row>
    <row r="20148" spans="1:1" x14ac:dyDescent="0.25">
      <c r="A20148" s="42"/>
    </row>
    <row r="20149" spans="1:1" x14ac:dyDescent="0.25">
      <c r="A20149" s="42"/>
    </row>
    <row r="20150" spans="1:1" x14ac:dyDescent="0.25">
      <c r="A20150" s="42"/>
    </row>
    <row r="20151" spans="1:1" x14ac:dyDescent="0.25">
      <c r="A20151" s="42"/>
    </row>
    <row r="20152" spans="1:1" x14ac:dyDescent="0.25">
      <c r="A20152" s="42"/>
    </row>
    <row r="20153" spans="1:1" x14ac:dyDescent="0.25">
      <c r="A20153" s="42"/>
    </row>
    <row r="20154" spans="1:1" x14ac:dyDescent="0.25">
      <c r="A20154" s="42"/>
    </row>
    <row r="20155" spans="1:1" x14ac:dyDescent="0.25">
      <c r="A20155" s="42"/>
    </row>
    <row r="20156" spans="1:1" x14ac:dyDescent="0.25">
      <c r="A20156" s="42"/>
    </row>
    <row r="20157" spans="1:1" x14ac:dyDescent="0.25">
      <c r="A20157" s="42"/>
    </row>
    <row r="20158" spans="1:1" x14ac:dyDescent="0.25">
      <c r="A20158" s="42"/>
    </row>
    <row r="20159" spans="1:1" x14ac:dyDescent="0.25">
      <c r="A20159" s="42"/>
    </row>
    <row r="20160" spans="1:1" x14ac:dyDescent="0.25">
      <c r="A20160" s="42"/>
    </row>
    <row r="20161" spans="1:1" x14ac:dyDescent="0.25">
      <c r="A20161" s="42"/>
    </row>
    <row r="20162" spans="1:1" x14ac:dyDescent="0.25">
      <c r="A20162" s="42"/>
    </row>
    <row r="20163" spans="1:1" x14ac:dyDescent="0.25">
      <c r="A20163" s="42"/>
    </row>
    <row r="20164" spans="1:1" x14ac:dyDescent="0.25">
      <c r="A20164" s="42"/>
    </row>
    <row r="20165" spans="1:1" x14ac:dyDescent="0.25">
      <c r="A20165" s="42"/>
    </row>
    <row r="20166" spans="1:1" x14ac:dyDescent="0.25">
      <c r="A20166" s="42"/>
    </row>
    <row r="20167" spans="1:1" x14ac:dyDescent="0.25">
      <c r="A20167" s="42"/>
    </row>
    <row r="20168" spans="1:1" x14ac:dyDescent="0.25">
      <c r="A20168" s="42"/>
    </row>
    <row r="20169" spans="1:1" x14ac:dyDescent="0.25">
      <c r="A20169" s="42"/>
    </row>
    <row r="20170" spans="1:1" x14ac:dyDescent="0.25">
      <c r="A20170" s="42"/>
    </row>
    <row r="20171" spans="1:1" x14ac:dyDescent="0.25">
      <c r="A20171" s="42"/>
    </row>
    <row r="20172" spans="1:1" x14ac:dyDescent="0.25">
      <c r="A20172" s="42"/>
    </row>
    <row r="20173" spans="1:1" x14ac:dyDescent="0.25">
      <c r="A20173" s="42"/>
    </row>
    <row r="20174" spans="1:1" x14ac:dyDescent="0.25">
      <c r="A20174" s="42"/>
    </row>
    <row r="20175" spans="1:1" x14ac:dyDescent="0.25">
      <c r="A20175" s="42"/>
    </row>
    <row r="20176" spans="1:1" x14ac:dyDescent="0.25">
      <c r="A20176" s="42"/>
    </row>
    <row r="20177" spans="1:1" x14ac:dyDescent="0.25">
      <c r="A20177" s="42"/>
    </row>
    <row r="20178" spans="1:1" x14ac:dyDescent="0.25">
      <c r="A20178" s="42"/>
    </row>
    <row r="20179" spans="1:1" x14ac:dyDescent="0.25">
      <c r="A20179" s="42"/>
    </row>
    <row r="20180" spans="1:1" x14ac:dyDescent="0.25">
      <c r="A20180" s="42"/>
    </row>
    <row r="20181" spans="1:1" x14ac:dyDescent="0.25">
      <c r="A20181" s="42"/>
    </row>
    <row r="20182" spans="1:1" x14ac:dyDescent="0.25">
      <c r="A20182" s="42"/>
    </row>
    <row r="20183" spans="1:1" x14ac:dyDescent="0.25">
      <c r="A20183" s="42"/>
    </row>
    <row r="20184" spans="1:1" x14ac:dyDescent="0.25">
      <c r="A20184" s="42"/>
    </row>
    <row r="20185" spans="1:1" x14ac:dyDescent="0.25">
      <c r="A20185" s="42"/>
    </row>
    <row r="20186" spans="1:1" x14ac:dyDescent="0.25">
      <c r="A20186" s="42"/>
    </row>
    <row r="20187" spans="1:1" x14ac:dyDescent="0.25">
      <c r="A20187" s="42"/>
    </row>
    <row r="20188" spans="1:1" x14ac:dyDescent="0.25">
      <c r="A20188" s="42"/>
    </row>
    <row r="20189" spans="1:1" x14ac:dyDescent="0.25">
      <c r="A20189" s="42"/>
    </row>
    <row r="20190" spans="1:1" x14ac:dyDescent="0.25">
      <c r="A20190" s="42"/>
    </row>
    <row r="20191" spans="1:1" x14ac:dyDescent="0.25">
      <c r="A20191" s="42"/>
    </row>
    <row r="20192" spans="1:1" x14ac:dyDescent="0.25">
      <c r="A20192" s="42"/>
    </row>
    <row r="20193" spans="1:1" x14ac:dyDescent="0.25">
      <c r="A20193" s="42"/>
    </row>
    <row r="20194" spans="1:1" x14ac:dyDescent="0.25">
      <c r="A20194" s="42"/>
    </row>
    <row r="20195" spans="1:1" x14ac:dyDescent="0.25">
      <c r="A20195" s="42"/>
    </row>
    <row r="20196" spans="1:1" x14ac:dyDescent="0.25">
      <c r="A20196" s="42"/>
    </row>
    <row r="20197" spans="1:1" x14ac:dyDescent="0.25">
      <c r="A20197" s="42"/>
    </row>
    <row r="20198" spans="1:1" x14ac:dyDescent="0.25">
      <c r="A20198" s="42"/>
    </row>
    <row r="20199" spans="1:1" x14ac:dyDescent="0.25">
      <c r="A20199" s="42"/>
    </row>
    <row r="20200" spans="1:1" x14ac:dyDescent="0.25">
      <c r="A20200" s="42"/>
    </row>
    <row r="20201" spans="1:1" x14ac:dyDescent="0.25">
      <c r="A20201" s="42"/>
    </row>
    <row r="20202" spans="1:1" x14ac:dyDescent="0.25">
      <c r="A20202" s="42"/>
    </row>
    <row r="20203" spans="1:1" x14ac:dyDescent="0.25">
      <c r="A20203" s="42"/>
    </row>
    <row r="20204" spans="1:1" x14ac:dyDescent="0.25">
      <c r="A20204" s="42"/>
    </row>
    <row r="20205" spans="1:1" x14ac:dyDescent="0.25">
      <c r="A20205" s="42"/>
    </row>
    <row r="20206" spans="1:1" x14ac:dyDescent="0.25">
      <c r="A20206" s="42"/>
    </row>
    <row r="20207" spans="1:1" x14ac:dyDescent="0.25">
      <c r="A20207" s="42"/>
    </row>
    <row r="20208" spans="1:1" x14ac:dyDescent="0.25">
      <c r="A20208" s="42"/>
    </row>
    <row r="20209" spans="1:1" x14ac:dyDescent="0.25">
      <c r="A20209" s="42"/>
    </row>
    <row r="20210" spans="1:1" x14ac:dyDescent="0.25">
      <c r="A20210" s="42"/>
    </row>
    <row r="20211" spans="1:1" x14ac:dyDescent="0.25">
      <c r="A20211" s="42"/>
    </row>
    <row r="20212" spans="1:1" x14ac:dyDescent="0.25">
      <c r="A20212" s="42"/>
    </row>
    <row r="20213" spans="1:1" x14ac:dyDescent="0.25">
      <c r="A20213" s="42"/>
    </row>
    <row r="20214" spans="1:1" x14ac:dyDescent="0.25">
      <c r="A20214" s="42"/>
    </row>
    <row r="20215" spans="1:1" x14ac:dyDescent="0.25">
      <c r="A20215" s="42"/>
    </row>
    <row r="20216" spans="1:1" x14ac:dyDescent="0.25">
      <c r="A20216" s="42"/>
    </row>
    <row r="20217" spans="1:1" x14ac:dyDescent="0.25">
      <c r="A20217" s="42"/>
    </row>
    <row r="20218" spans="1:1" x14ac:dyDescent="0.25">
      <c r="A20218" s="42"/>
    </row>
    <row r="20219" spans="1:1" x14ac:dyDescent="0.25">
      <c r="A20219" s="42"/>
    </row>
    <row r="20220" spans="1:1" x14ac:dyDescent="0.25">
      <c r="A20220" s="42"/>
    </row>
    <row r="20221" spans="1:1" x14ac:dyDescent="0.25">
      <c r="A20221" s="42"/>
    </row>
    <row r="20222" spans="1:1" x14ac:dyDescent="0.25">
      <c r="A20222" s="42"/>
    </row>
    <row r="20223" spans="1:1" x14ac:dyDescent="0.25">
      <c r="A20223" s="42"/>
    </row>
    <row r="20224" spans="1:1" x14ac:dyDescent="0.25">
      <c r="A20224" s="42"/>
    </row>
    <row r="20225" spans="1:1" x14ac:dyDescent="0.25">
      <c r="A20225" s="42"/>
    </row>
    <row r="20226" spans="1:1" x14ac:dyDescent="0.25">
      <c r="A20226" s="42"/>
    </row>
    <row r="20227" spans="1:1" x14ac:dyDescent="0.25">
      <c r="A20227" s="42"/>
    </row>
    <row r="20228" spans="1:1" x14ac:dyDescent="0.25">
      <c r="A20228" s="42"/>
    </row>
    <row r="20229" spans="1:1" x14ac:dyDescent="0.25">
      <c r="A20229" s="42"/>
    </row>
    <row r="20230" spans="1:1" x14ac:dyDescent="0.25">
      <c r="A20230" s="42"/>
    </row>
    <row r="20231" spans="1:1" x14ac:dyDescent="0.25">
      <c r="A20231" s="42"/>
    </row>
    <row r="20232" spans="1:1" x14ac:dyDescent="0.25">
      <c r="A20232" s="42"/>
    </row>
    <row r="20233" spans="1:1" x14ac:dyDescent="0.25">
      <c r="A20233" s="42"/>
    </row>
    <row r="20234" spans="1:1" x14ac:dyDescent="0.25">
      <c r="A20234" s="42"/>
    </row>
    <row r="20235" spans="1:1" x14ac:dyDescent="0.25">
      <c r="A20235" s="42"/>
    </row>
    <row r="20236" spans="1:1" x14ac:dyDescent="0.25">
      <c r="A20236" s="42"/>
    </row>
    <row r="20237" spans="1:1" x14ac:dyDescent="0.25">
      <c r="A20237" s="42"/>
    </row>
    <row r="20238" spans="1:1" x14ac:dyDescent="0.25">
      <c r="A20238" s="42"/>
    </row>
    <row r="20239" spans="1:1" x14ac:dyDescent="0.25">
      <c r="A20239" s="42"/>
    </row>
    <row r="20240" spans="1:1" x14ac:dyDescent="0.25">
      <c r="A20240" s="42"/>
    </row>
    <row r="20241" spans="1:1" x14ac:dyDescent="0.25">
      <c r="A20241" s="42"/>
    </row>
    <row r="20242" spans="1:1" x14ac:dyDescent="0.25">
      <c r="A20242" s="42"/>
    </row>
    <row r="20243" spans="1:1" x14ac:dyDescent="0.25">
      <c r="A20243" s="42"/>
    </row>
    <row r="20244" spans="1:1" x14ac:dyDescent="0.25">
      <c r="A20244" s="42"/>
    </row>
    <row r="20245" spans="1:1" x14ac:dyDescent="0.25">
      <c r="A20245" s="42"/>
    </row>
    <row r="20246" spans="1:1" x14ac:dyDescent="0.25">
      <c r="A20246" s="42"/>
    </row>
    <row r="20247" spans="1:1" x14ac:dyDescent="0.25">
      <c r="A20247" s="42"/>
    </row>
    <row r="20248" spans="1:1" x14ac:dyDescent="0.25">
      <c r="A20248" s="42"/>
    </row>
    <row r="20249" spans="1:1" x14ac:dyDescent="0.25">
      <c r="A20249" s="42"/>
    </row>
    <row r="20250" spans="1:1" x14ac:dyDescent="0.25">
      <c r="A20250" s="42"/>
    </row>
    <row r="20251" spans="1:1" x14ac:dyDescent="0.25">
      <c r="A20251" s="42"/>
    </row>
    <row r="20252" spans="1:1" x14ac:dyDescent="0.25">
      <c r="A20252" s="42"/>
    </row>
    <row r="20253" spans="1:1" x14ac:dyDescent="0.25">
      <c r="A20253" s="42"/>
    </row>
    <row r="20254" spans="1:1" x14ac:dyDescent="0.25">
      <c r="A20254" s="42"/>
    </row>
    <row r="20255" spans="1:1" x14ac:dyDescent="0.25">
      <c r="A20255" s="42"/>
    </row>
    <row r="20256" spans="1:1" x14ac:dyDescent="0.25">
      <c r="A20256" s="42"/>
    </row>
    <row r="20257" spans="1:1" x14ac:dyDescent="0.25">
      <c r="A20257" s="42"/>
    </row>
    <row r="20258" spans="1:1" x14ac:dyDescent="0.25">
      <c r="A20258" s="42"/>
    </row>
    <row r="20259" spans="1:1" x14ac:dyDescent="0.25">
      <c r="A20259" s="42"/>
    </row>
    <row r="20260" spans="1:1" x14ac:dyDescent="0.25">
      <c r="A20260" s="42"/>
    </row>
    <row r="20261" spans="1:1" x14ac:dyDescent="0.25">
      <c r="A20261" s="42"/>
    </row>
    <row r="20262" spans="1:1" x14ac:dyDescent="0.25">
      <c r="A20262" s="42"/>
    </row>
    <row r="20263" spans="1:1" x14ac:dyDescent="0.25">
      <c r="A20263" s="42"/>
    </row>
    <row r="20264" spans="1:1" x14ac:dyDescent="0.25">
      <c r="A20264" s="42"/>
    </row>
    <row r="20265" spans="1:1" x14ac:dyDescent="0.25">
      <c r="A20265" s="42"/>
    </row>
    <row r="20266" spans="1:1" x14ac:dyDescent="0.25">
      <c r="A20266" s="42"/>
    </row>
    <row r="20267" spans="1:1" x14ac:dyDescent="0.25">
      <c r="A20267" s="42"/>
    </row>
    <row r="20268" spans="1:1" x14ac:dyDescent="0.25">
      <c r="A20268" s="42"/>
    </row>
    <row r="20269" spans="1:1" x14ac:dyDescent="0.25">
      <c r="A20269" s="42"/>
    </row>
    <row r="20270" spans="1:1" x14ac:dyDescent="0.25">
      <c r="A20270" s="42"/>
    </row>
    <row r="20271" spans="1:1" x14ac:dyDescent="0.25">
      <c r="A20271" s="42"/>
    </row>
    <row r="20272" spans="1:1" x14ac:dyDescent="0.25">
      <c r="A20272" s="42"/>
    </row>
    <row r="20273" spans="1:1" x14ac:dyDescent="0.25">
      <c r="A20273" s="42"/>
    </row>
    <row r="20274" spans="1:1" x14ac:dyDescent="0.25">
      <c r="A20274" s="42"/>
    </row>
    <row r="20275" spans="1:1" x14ac:dyDescent="0.25">
      <c r="A20275" s="42"/>
    </row>
    <row r="20276" spans="1:1" x14ac:dyDescent="0.25">
      <c r="A20276" s="42"/>
    </row>
    <row r="20277" spans="1:1" x14ac:dyDescent="0.25">
      <c r="A20277" s="42"/>
    </row>
    <row r="20278" spans="1:1" x14ac:dyDescent="0.25">
      <c r="A20278" s="42"/>
    </row>
    <row r="20279" spans="1:1" x14ac:dyDescent="0.25">
      <c r="A20279" s="42"/>
    </row>
    <row r="20280" spans="1:1" x14ac:dyDescent="0.25">
      <c r="A20280" s="42"/>
    </row>
    <row r="20281" spans="1:1" x14ac:dyDescent="0.25">
      <c r="A20281" s="42"/>
    </row>
    <row r="20282" spans="1:1" x14ac:dyDescent="0.25">
      <c r="A20282" s="42"/>
    </row>
    <row r="20283" spans="1:1" x14ac:dyDescent="0.25">
      <c r="A20283" s="42"/>
    </row>
    <row r="20284" spans="1:1" x14ac:dyDescent="0.25">
      <c r="A20284" s="42"/>
    </row>
    <row r="20285" spans="1:1" x14ac:dyDescent="0.25">
      <c r="A20285" s="42"/>
    </row>
    <row r="20286" spans="1:1" x14ac:dyDescent="0.25">
      <c r="A20286" s="42"/>
    </row>
    <row r="20287" spans="1:1" x14ac:dyDescent="0.25">
      <c r="A20287" s="42"/>
    </row>
    <row r="20288" spans="1:1" x14ac:dyDescent="0.25">
      <c r="A20288" s="42"/>
    </row>
    <row r="20289" spans="1:1" x14ac:dyDescent="0.25">
      <c r="A20289" s="42"/>
    </row>
    <row r="20290" spans="1:1" x14ac:dyDescent="0.25">
      <c r="A20290" s="42"/>
    </row>
    <row r="20291" spans="1:1" x14ac:dyDescent="0.25">
      <c r="A20291" s="42"/>
    </row>
    <row r="20292" spans="1:1" x14ac:dyDescent="0.25">
      <c r="A20292" s="42"/>
    </row>
    <row r="20293" spans="1:1" x14ac:dyDescent="0.25">
      <c r="A20293" s="42"/>
    </row>
    <row r="20294" spans="1:1" x14ac:dyDescent="0.25">
      <c r="A20294" s="42"/>
    </row>
    <row r="20295" spans="1:1" x14ac:dyDescent="0.25">
      <c r="A20295" s="42"/>
    </row>
    <row r="20296" spans="1:1" x14ac:dyDescent="0.25">
      <c r="A20296" s="42"/>
    </row>
    <row r="20297" spans="1:1" x14ac:dyDescent="0.25">
      <c r="A20297" s="42"/>
    </row>
    <row r="20298" spans="1:1" x14ac:dyDescent="0.25">
      <c r="A20298" s="42"/>
    </row>
    <row r="20299" spans="1:1" x14ac:dyDescent="0.25">
      <c r="A20299" s="42"/>
    </row>
    <row r="20300" spans="1:1" x14ac:dyDescent="0.25">
      <c r="A20300" s="42"/>
    </row>
    <row r="20301" spans="1:1" x14ac:dyDescent="0.25">
      <c r="A20301" s="42"/>
    </row>
    <row r="20302" spans="1:1" x14ac:dyDescent="0.25">
      <c r="A20302" s="42"/>
    </row>
    <row r="20303" spans="1:1" x14ac:dyDescent="0.25">
      <c r="A20303" s="42"/>
    </row>
    <row r="20304" spans="1:1" x14ac:dyDescent="0.25">
      <c r="A20304" s="42"/>
    </row>
    <row r="20305" spans="1:1" x14ac:dyDescent="0.25">
      <c r="A20305" s="42"/>
    </row>
    <row r="20306" spans="1:1" x14ac:dyDescent="0.25">
      <c r="A20306" s="42"/>
    </row>
    <row r="20307" spans="1:1" x14ac:dyDescent="0.25">
      <c r="A20307" s="42"/>
    </row>
    <row r="20308" spans="1:1" x14ac:dyDescent="0.25">
      <c r="A20308" s="42"/>
    </row>
    <row r="20309" spans="1:1" x14ac:dyDescent="0.25">
      <c r="A20309" s="42"/>
    </row>
    <row r="20310" spans="1:1" x14ac:dyDescent="0.25">
      <c r="A20310" s="42"/>
    </row>
    <row r="20311" spans="1:1" x14ac:dyDescent="0.25">
      <c r="A20311" s="42"/>
    </row>
    <row r="20312" spans="1:1" x14ac:dyDescent="0.25">
      <c r="A20312" s="42"/>
    </row>
    <row r="20313" spans="1:1" x14ac:dyDescent="0.25">
      <c r="A20313" s="42"/>
    </row>
    <row r="20314" spans="1:1" x14ac:dyDescent="0.25">
      <c r="A20314" s="42"/>
    </row>
    <row r="20315" spans="1:1" x14ac:dyDescent="0.25">
      <c r="A20315" s="42"/>
    </row>
    <row r="20316" spans="1:1" x14ac:dyDescent="0.25">
      <c r="A20316" s="42"/>
    </row>
    <row r="20317" spans="1:1" x14ac:dyDescent="0.25">
      <c r="A20317" s="42"/>
    </row>
    <row r="20318" spans="1:1" x14ac:dyDescent="0.25">
      <c r="A20318" s="42"/>
    </row>
    <row r="20319" spans="1:1" x14ac:dyDescent="0.25">
      <c r="A20319" s="42"/>
    </row>
    <row r="20320" spans="1:1" x14ac:dyDescent="0.25">
      <c r="A20320" s="42"/>
    </row>
    <row r="20321" spans="1:1" x14ac:dyDescent="0.25">
      <c r="A20321" s="42"/>
    </row>
    <row r="20322" spans="1:1" x14ac:dyDescent="0.25">
      <c r="A20322" s="42"/>
    </row>
    <row r="20323" spans="1:1" x14ac:dyDescent="0.25">
      <c r="A20323" s="42"/>
    </row>
    <row r="20324" spans="1:1" x14ac:dyDescent="0.25">
      <c r="A20324" s="42"/>
    </row>
    <row r="20325" spans="1:1" x14ac:dyDescent="0.25">
      <c r="A20325" s="42"/>
    </row>
    <row r="20326" spans="1:1" x14ac:dyDescent="0.25">
      <c r="A20326" s="42"/>
    </row>
    <row r="20327" spans="1:1" x14ac:dyDescent="0.25">
      <c r="A20327" s="42"/>
    </row>
    <row r="20328" spans="1:1" x14ac:dyDescent="0.25">
      <c r="A20328" s="42"/>
    </row>
    <row r="20329" spans="1:1" x14ac:dyDescent="0.25">
      <c r="A20329" s="42"/>
    </row>
    <row r="20330" spans="1:1" x14ac:dyDescent="0.25">
      <c r="A20330" s="42"/>
    </row>
    <row r="20331" spans="1:1" x14ac:dyDescent="0.25">
      <c r="A20331" s="42"/>
    </row>
    <row r="20332" spans="1:1" x14ac:dyDescent="0.25">
      <c r="A20332" s="42"/>
    </row>
    <row r="20333" spans="1:1" x14ac:dyDescent="0.25">
      <c r="A20333" s="42"/>
    </row>
    <row r="20334" spans="1:1" x14ac:dyDescent="0.25">
      <c r="A20334" s="42"/>
    </row>
    <row r="20335" spans="1:1" x14ac:dyDescent="0.25">
      <c r="A20335" s="42"/>
    </row>
    <row r="20336" spans="1:1" x14ac:dyDescent="0.25">
      <c r="A20336" s="42"/>
    </row>
    <row r="20337" spans="1:1" x14ac:dyDescent="0.25">
      <c r="A20337" s="42"/>
    </row>
    <row r="20338" spans="1:1" x14ac:dyDescent="0.25">
      <c r="A20338" s="42"/>
    </row>
    <row r="20339" spans="1:1" x14ac:dyDescent="0.25">
      <c r="A20339" s="42"/>
    </row>
    <row r="20340" spans="1:1" x14ac:dyDescent="0.25">
      <c r="A20340" s="42"/>
    </row>
    <row r="20341" spans="1:1" x14ac:dyDescent="0.25">
      <c r="A20341" s="42"/>
    </row>
    <row r="20342" spans="1:1" x14ac:dyDescent="0.25">
      <c r="A20342" s="42"/>
    </row>
    <row r="20343" spans="1:1" x14ac:dyDescent="0.25">
      <c r="A20343" s="42"/>
    </row>
    <row r="20344" spans="1:1" x14ac:dyDescent="0.25">
      <c r="A20344" s="42"/>
    </row>
    <row r="20345" spans="1:1" x14ac:dyDescent="0.25">
      <c r="A20345" s="42"/>
    </row>
    <row r="20346" spans="1:1" x14ac:dyDescent="0.25">
      <c r="A20346" s="42"/>
    </row>
    <row r="20347" spans="1:1" x14ac:dyDescent="0.25">
      <c r="A20347" s="42"/>
    </row>
    <row r="20348" spans="1:1" x14ac:dyDescent="0.25">
      <c r="A20348" s="42"/>
    </row>
    <row r="20349" spans="1:1" x14ac:dyDescent="0.25">
      <c r="A20349" s="42"/>
    </row>
    <row r="20350" spans="1:1" x14ac:dyDescent="0.25">
      <c r="A20350" s="42"/>
    </row>
    <row r="20351" spans="1:1" x14ac:dyDescent="0.25">
      <c r="A20351" s="42"/>
    </row>
    <row r="20352" spans="1:1" x14ac:dyDescent="0.25">
      <c r="A20352" s="42"/>
    </row>
    <row r="20353" spans="1:1" x14ac:dyDescent="0.25">
      <c r="A20353" s="42"/>
    </row>
    <row r="20354" spans="1:1" x14ac:dyDescent="0.25">
      <c r="A20354" s="42"/>
    </row>
    <row r="20355" spans="1:1" x14ac:dyDescent="0.25">
      <c r="A20355" s="42"/>
    </row>
    <row r="20356" spans="1:1" x14ac:dyDescent="0.25">
      <c r="A20356" s="42"/>
    </row>
    <row r="20357" spans="1:1" x14ac:dyDescent="0.25">
      <c r="A20357" s="42"/>
    </row>
    <row r="20358" spans="1:1" x14ac:dyDescent="0.25">
      <c r="A20358" s="42"/>
    </row>
    <row r="20359" spans="1:1" x14ac:dyDescent="0.25">
      <c r="A20359" s="42"/>
    </row>
    <row r="20360" spans="1:1" x14ac:dyDescent="0.25">
      <c r="A20360" s="42"/>
    </row>
    <row r="20361" spans="1:1" x14ac:dyDescent="0.25">
      <c r="A20361" s="42"/>
    </row>
    <row r="20362" spans="1:1" x14ac:dyDescent="0.25">
      <c r="A20362" s="42"/>
    </row>
    <row r="20363" spans="1:1" x14ac:dyDescent="0.25">
      <c r="A20363" s="42"/>
    </row>
    <row r="20364" spans="1:1" x14ac:dyDescent="0.25">
      <c r="A20364" s="42"/>
    </row>
    <row r="20365" spans="1:1" x14ac:dyDescent="0.25">
      <c r="A20365" s="42"/>
    </row>
    <row r="20366" spans="1:1" x14ac:dyDescent="0.25">
      <c r="A20366" s="42"/>
    </row>
    <row r="20367" spans="1:1" x14ac:dyDescent="0.25">
      <c r="A20367" s="42"/>
    </row>
    <row r="20368" spans="1:1" x14ac:dyDescent="0.25">
      <c r="A20368" s="42"/>
    </row>
    <row r="20369" spans="1:1" x14ac:dyDescent="0.25">
      <c r="A20369" s="42"/>
    </row>
    <row r="20370" spans="1:1" x14ac:dyDescent="0.25">
      <c r="A20370" s="42"/>
    </row>
    <row r="20371" spans="1:1" x14ac:dyDescent="0.25">
      <c r="A20371" s="42"/>
    </row>
    <row r="20372" spans="1:1" x14ac:dyDescent="0.25">
      <c r="A20372" s="42"/>
    </row>
    <row r="20373" spans="1:1" x14ac:dyDescent="0.25">
      <c r="A20373" s="42"/>
    </row>
    <row r="20374" spans="1:1" x14ac:dyDescent="0.25">
      <c r="A20374" s="42"/>
    </row>
    <row r="20375" spans="1:1" x14ac:dyDescent="0.25">
      <c r="A20375" s="42"/>
    </row>
    <row r="20376" spans="1:1" x14ac:dyDescent="0.25">
      <c r="A20376" s="42"/>
    </row>
    <row r="20377" spans="1:1" x14ac:dyDescent="0.25">
      <c r="A20377" s="42"/>
    </row>
    <row r="20378" spans="1:1" x14ac:dyDescent="0.25">
      <c r="A20378" s="42"/>
    </row>
    <row r="20379" spans="1:1" x14ac:dyDescent="0.25">
      <c r="A20379" s="42"/>
    </row>
    <row r="20380" spans="1:1" x14ac:dyDescent="0.25">
      <c r="A20380" s="42"/>
    </row>
    <row r="20381" spans="1:1" x14ac:dyDescent="0.25">
      <c r="A20381" s="42"/>
    </row>
    <row r="20382" spans="1:1" x14ac:dyDescent="0.25">
      <c r="A20382" s="42"/>
    </row>
    <row r="20383" spans="1:1" x14ac:dyDescent="0.25">
      <c r="A20383" s="42"/>
    </row>
    <row r="20384" spans="1:1" x14ac:dyDescent="0.25">
      <c r="A20384" s="42"/>
    </row>
    <row r="20385" spans="1:1" x14ac:dyDescent="0.25">
      <c r="A20385" s="42"/>
    </row>
    <row r="20386" spans="1:1" x14ac:dyDescent="0.25">
      <c r="A20386" s="42"/>
    </row>
    <row r="20387" spans="1:1" x14ac:dyDescent="0.25">
      <c r="A20387" s="42"/>
    </row>
    <row r="20388" spans="1:1" x14ac:dyDescent="0.25">
      <c r="A20388" s="42"/>
    </row>
    <row r="20389" spans="1:1" x14ac:dyDescent="0.25">
      <c r="A20389" s="42"/>
    </row>
    <row r="20390" spans="1:1" x14ac:dyDescent="0.25">
      <c r="A20390" s="42"/>
    </row>
    <row r="20391" spans="1:1" x14ac:dyDescent="0.25">
      <c r="A20391" s="42"/>
    </row>
    <row r="20392" spans="1:1" x14ac:dyDescent="0.25">
      <c r="A20392" s="42"/>
    </row>
    <row r="20393" spans="1:1" x14ac:dyDescent="0.25">
      <c r="A20393" s="42"/>
    </row>
    <row r="20394" spans="1:1" x14ac:dyDescent="0.25">
      <c r="A20394" s="42"/>
    </row>
    <row r="20395" spans="1:1" x14ac:dyDescent="0.25">
      <c r="A20395" s="42"/>
    </row>
    <row r="20396" spans="1:1" x14ac:dyDescent="0.25">
      <c r="A20396" s="42"/>
    </row>
    <row r="20397" spans="1:1" x14ac:dyDescent="0.25">
      <c r="A20397" s="42"/>
    </row>
    <row r="20398" spans="1:1" x14ac:dyDescent="0.25">
      <c r="A20398" s="42"/>
    </row>
    <row r="20399" spans="1:1" x14ac:dyDescent="0.25">
      <c r="A20399" s="42"/>
    </row>
    <row r="20400" spans="1:1" x14ac:dyDescent="0.25">
      <c r="A20400" s="42"/>
    </row>
    <row r="20401" spans="1:1" x14ac:dyDescent="0.25">
      <c r="A20401" s="42"/>
    </row>
    <row r="20402" spans="1:1" x14ac:dyDescent="0.25">
      <c r="A20402" s="42"/>
    </row>
    <row r="20403" spans="1:1" x14ac:dyDescent="0.25">
      <c r="A20403" s="42"/>
    </row>
    <row r="20404" spans="1:1" x14ac:dyDescent="0.25">
      <c r="A20404" s="42"/>
    </row>
    <row r="20405" spans="1:1" x14ac:dyDescent="0.25">
      <c r="A20405" s="42"/>
    </row>
    <row r="20406" spans="1:1" x14ac:dyDescent="0.25">
      <c r="A20406" s="42"/>
    </row>
    <row r="20407" spans="1:1" x14ac:dyDescent="0.25">
      <c r="A20407" s="42"/>
    </row>
    <row r="20408" spans="1:1" x14ac:dyDescent="0.25">
      <c r="A20408" s="42"/>
    </row>
    <row r="20409" spans="1:1" x14ac:dyDescent="0.25">
      <c r="A20409" s="42"/>
    </row>
    <row r="20410" spans="1:1" x14ac:dyDescent="0.25">
      <c r="A20410" s="42"/>
    </row>
    <row r="20411" spans="1:1" x14ac:dyDescent="0.25">
      <c r="A20411" s="42"/>
    </row>
    <row r="20412" spans="1:1" x14ac:dyDescent="0.25">
      <c r="A20412" s="42"/>
    </row>
    <row r="20413" spans="1:1" x14ac:dyDescent="0.25">
      <c r="A20413" s="42"/>
    </row>
    <row r="20414" spans="1:1" x14ac:dyDescent="0.25">
      <c r="A20414" s="42"/>
    </row>
    <row r="20415" spans="1:1" x14ac:dyDescent="0.25">
      <c r="A20415" s="42"/>
    </row>
    <row r="20416" spans="1:1" x14ac:dyDescent="0.25">
      <c r="A20416" s="42"/>
    </row>
    <row r="20417" spans="1:1" x14ac:dyDescent="0.25">
      <c r="A20417" s="42"/>
    </row>
    <row r="20418" spans="1:1" x14ac:dyDescent="0.25">
      <c r="A20418" s="42"/>
    </row>
    <row r="20419" spans="1:1" x14ac:dyDescent="0.25">
      <c r="A20419" s="42"/>
    </row>
    <row r="20420" spans="1:1" x14ac:dyDescent="0.25">
      <c r="A20420" s="42"/>
    </row>
    <row r="20421" spans="1:1" x14ac:dyDescent="0.25">
      <c r="A20421" s="42"/>
    </row>
    <row r="20422" spans="1:1" x14ac:dyDescent="0.25">
      <c r="A20422" s="42"/>
    </row>
    <row r="20423" spans="1:1" x14ac:dyDescent="0.25">
      <c r="A20423" s="42"/>
    </row>
    <row r="20424" spans="1:1" x14ac:dyDescent="0.25">
      <c r="A20424" s="42"/>
    </row>
    <row r="20425" spans="1:1" x14ac:dyDescent="0.25">
      <c r="A20425" s="42"/>
    </row>
    <row r="20426" spans="1:1" x14ac:dyDescent="0.25">
      <c r="A20426" s="42"/>
    </row>
    <row r="20427" spans="1:1" x14ac:dyDescent="0.25">
      <c r="A20427" s="42"/>
    </row>
    <row r="20428" spans="1:1" x14ac:dyDescent="0.25">
      <c r="A20428" s="42"/>
    </row>
    <row r="20429" spans="1:1" x14ac:dyDescent="0.25">
      <c r="A20429" s="42"/>
    </row>
    <row r="20430" spans="1:1" x14ac:dyDescent="0.25">
      <c r="A20430" s="42"/>
    </row>
    <row r="20431" spans="1:1" x14ac:dyDescent="0.25">
      <c r="A20431" s="42"/>
    </row>
    <row r="20432" spans="1:1" x14ac:dyDescent="0.25">
      <c r="A20432" s="42"/>
    </row>
    <row r="20433" spans="1:1" x14ac:dyDescent="0.25">
      <c r="A20433" s="42"/>
    </row>
    <row r="20434" spans="1:1" x14ac:dyDescent="0.25">
      <c r="A20434" s="42"/>
    </row>
    <row r="20435" spans="1:1" x14ac:dyDescent="0.25">
      <c r="A20435" s="42"/>
    </row>
    <row r="20436" spans="1:1" x14ac:dyDescent="0.25">
      <c r="A20436" s="42"/>
    </row>
    <row r="20437" spans="1:1" x14ac:dyDescent="0.25">
      <c r="A20437" s="42"/>
    </row>
    <row r="20438" spans="1:1" x14ac:dyDescent="0.25">
      <c r="A20438" s="42"/>
    </row>
    <row r="20439" spans="1:1" x14ac:dyDescent="0.25">
      <c r="A20439" s="42"/>
    </row>
    <row r="20440" spans="1:1" x14ac:dyDescent="0.25">
      <c r="A20440" s="42"/>
    </row>
    <row r="20441" spans="1:1" x14ac:dyDescent="0.25">
      <c r="A20441" s="42"/>
    </row>
    <row r="20442" spans="1:1" x14ac:dyDescent="0.25">
      <c r="A20442" s="42"/>
    </row>
    <row r="20443" spans="1:1" x14ac:dyDescent="0.25">
      <c r="A20443" s="42"/>
    </row>
    <row r="20444" spans="1:1" x14ac:dyDescent="0.25">
      <c r="A20444" s="42"/>
    </row>
    <row r="20445" spans="1:1" x14ac:dyDescent="0.25">
      <c r="A20445" s="42"/>
    </row>
    <row r="20446" spans="1:1" x14ac:dyDescent="0.25">
      <c r="A20446" s="42"/>
    </row>
    <row r="20447" spans="1:1" x14ac:dyDescent="0.25">
      <c r="A20447" s="42"/>
    </row>
    <row r="20448" spans="1:1" x14ac:dyDescent="0.25">
      <c r="A20448" s="42"/>
    </row>
    <row r="20449" spans="1:1" x14ac:dyDescent="0.25">
      <c r="A20449" s="42"/>
    </row>
    <row r="20450" spans="1:1" x14ac:dyDescent="0.25">
      <c r="A20450" s="42"/>
    </row>
    <row r="20451" spans="1:1" x14ac:dyDescent="0.25">
      <c r="A20451" s="42"/>
    </row>
    <row r="20452" spans="1:1" x14ac:dyDescent="0.25">
      <c r="A20452" s="42"/>
    </row>
    <row r="20453" spans="1:1" x14ac:dyDescent="0.25">
      <c r="A20453" s="42"/>
    </row>
    <row r="20454" spans="1:1" x14ac:dyDescent="0.25">
      <c r="A20454" s="42"/>
    </row>
    <row r="20455" spans="1:1" x14ac:dyDescent="0.25">
      <c r="A20455" s="42"/>
    </row>
    <row r="20456" spans="1:1" x14ac:dyDescent="0.25">
      <c r="A20456" s="42"/>
    </row>
    <row r="20457" spans="1:1" x14ac:dyDescent="0.25">
      <c r="A20457" s="42"/>
    </row>
    <row r="20458" spans="1:1" x14ac:dyDescent="0.25">
      <c r="A20458" s="42"/>
    </row>
    <row r="20459" spans="1:1" x14ac:dyDescent="0.25">
      <c r="A20459" s="42"/>
    </row>
    <row r="20460" spans="1:1" x14ac:dyDescent="0.25">
      <c r="A20460" s="42"/>
    </row>
    <row r="20461" spans="1:1" x14ac:dyDescent="0.25">
      <c r="A20461" s="42"/>
    </row>
    <row r="20462" spans="1:1" x14ac:dyDescent="0.25">
      <c r="A20462" s="42"/>
    </row>
    <row r="20463" spans="1:1" x14ac:dyDescent="0.25">
      <c r="A20463" s="42"/>
    </row>
    <row r="20464" spans="1:1" x14ac:dyDescent="0.25">
      <c r="A20464" s="42"/>
    </row>
    <row r="20465" spans="1:1" x14ac:dyDescent="0.25">
      <c r="A20465" s="42"/>
    </row>
    <row r="20466" spans="1:1" x14ac:dyDescent="0.25">
      <c r="A20466" s="42"/>
    </row>
    <row r="20467" spans="1:1" x14ac:dyDescent="0.25">
      <c r="A20467" s="42"/>
    </row>
    <row r="20468" spans="1:1" x14ac:dyDescent="0.25">
      <c r="A20468" s="42"/>
    </row>
    <row r="20469" spans="1:1" x14ac:dyDescent="0.25">
      <c r="A20469" s="42"/>
    </row>
    <row r="20470" spans="1:1" x14ac:dyDescent="0.25">
      <c r="A20470" s="42"/>
    </row>
    <row r="20471" spans="1:1" x14ac:dyDescent="0.25">
      <c r="A20471" s="42"/>
    </row>
    <row r="20472" spans="1:1" x14ac:dyDescent="0.25">
      <c r="A20472" s="42"/>
    </row>
    <row r="20473" spans="1:1" x14ac:dyDescent="0.25">
      <c r="A20473" s="42"/>
    </row>
    <row r="20474" spans="1:1" x14ac:dyDescent="0.25">
      <c r="A20474" s="42"/>
    </row>
    <row r="20475" spans="1:1" x14ac:dyDescent="0.25">
      <c r="A20475" s="42"/>
    </row>
    <row r="20476" spans="1:1" x14ac:dyDescent="0.25">
      <c r="A20476" s="42"/>
    </row>
    <row r="20477" spans="1:1" x14ac:dyDescent="0.25">
      <c r="A20477" s="42"/>
    </row>
    <row r="20478" spans="1:1" x14ac:dyDescent="0.25">
      <c r="A20478" s="42"/>
    </row>
    <row r="20479" spans="1:1" x14ac:dyDescent="0.25">
      <c r="A20479" s="42"/>
    </row>
    <row r="20480" spans="1:1" x14ac:dyDescent="0.25">
      <c r="A20480" s="42"/>
    </row>
    <row r="20481" spans="1:1" x14ac:dyDescent="0.25">
      <c r="A20481" s="42"/>
    </row>
    <row r="20482" spans="1:1" x14ac:dyDescent="0.25">
      <c r="A20482" s="42"/>
    </row>
    <row r="20483" spans="1:1" x14ac:dyDescent="0.25">
      <c r="A20483" s="42"/>
    </row>
    <row r="20484" spans="1:1" x14ac:dyDescent="0.25">
      <c r="A20484" s="42"/>
    </row>
    <row r="20485" spans="1:1" x14ac:dyDescent="0.25">
      <c r="A20485" s="42"/>
    </row>
    <row r="20486" spans="1:1" x14ac:dyDescent="0.25">
      <c r="A20486" s="42"/>
    </row>
    <row r="20487" spans="1:1" x14ac:dyDescent="0.25">
      <c r="A20487" s="42"/>
    </row>
    <row r="20488" spans="1:1" x14ac:dyDescent="0.25">
      <c r="A20488" s="42"/>
    </row>
    <row r="20489" spans="1:1" x14ac:dyDescent="0.25">
      <c r="A20489" s="42"/>
    </row>
    <row r="20490" spans="1:1" x14ac:dyDescent="0.25">
      <c r="A20490" s="42"/>
    </row>
    <row r="20491" spans="1:1" x14ac:dyDescent="0.25">
      <c r="A20491" s="42"/>
    </row>
    <row r="20492" spans="1:1" x14ac:dyDescent="0.25">
      <c r="A20492" s="42"/>
    </row>
    <row r="20493" spans="1:1" x14ac:dyDescent="0.25">
      <c r="A20493" s="42"/>
    </row>
    <row r="20494" spans="1:1" x14ac:dyDescent="0.25">
      <c r="A20494" s="42"/>
    </row>
    <row r="20495" spans="1:1" x14ac:dyDescent="0.25">
      <c r="A20495" s="42"/>
    </row>
    <row r="20496" spans="1:1" x14ac:dyDescent="0.25">
      <c r="A20496" s="42"/>
    </row>
    <row r="20497" spans="1:1" x14ac:dyDescent="0.25">
      <c r="A20497" s="42"/>
    </row>
    <row r="20498" spans="1:1" x14ac:dyDescent="0.25">
      <c r="A20498" s="42"/>
    </row>
    <row r="20499" spans="1:1" x14ac:dyDescent="0.25">
      <c r="A20499" s="42"/>
    </row>
    <row r="20500" spans="1:1" x14ac:dyDescent="0.25">
      <c r="A20500" s="42"/>
    </row>
    <row r="20501" spans="1:1" x14ac:dyDescent="0.25">
      <c r="A20501" s="42"/>
    </row>
    <row r="20502" spans="1:1" x14ac:dyDescent="0.25">
      <c r="A20502" s="42"/>
    </row>
    <row r="20503" spans="1:1" x14ac:dyDescent="0.25">
      <c r="A20503" s="42"/>
    </row>
    <row r="20504" spans="1:1" x14ac:dyDescent="0.25">
      <c r="A20504" s="42"/>
    </row>
    <row r="20505" spans="1:1" x14ac:dyDescent="0.25">
      <c r="A20505" s="42"/>
    </row>
    <row r="20506" spans="1:1" x14ac:dyDescent="0.25">
      <c r="A20506" s="42"/>
    </row>
    <row r="20507" spans="1:1" x14ac:dyDescent="0.25">
      <c r="A20507" s="42"/>
    </row>
    <row r="20508" spans="1:1" x14ac:dyDescent="0.25">
      <c r="A20508" s="42"/>
    </row>
    <row r="20509" spans="1:1" x14ac:dyDescent="0.25">
      <c r="A20509" s="42"/>
    </row>
    <row r="20510" spans="1:1" x14ac:dyDescent="0.25">
      <c r="A20510" s="42"/>
    </row>
    <row r="20511" spans="1:1" x14ac:dyDescent="0.25">
      <c r="A20511" s="42"/>
    </row>
    <row r="20512" spans="1:1" x14ac:dyDescent="0.25">
      <c r="A20512" s="42"/>
    </row>
    <row r="20513" spans="1:1" x14ac:dyDescent="0.25">
      <c r="A20513" s="42"/>
    </row>
    <row r="20514" spans="1:1" x14ac:dyDescent="0.25">
      <c r="A20514" s="42"/>
    </row>
    <row r="20515" spans="1:1" x14ac:dyDescent="0.25">
      <c r="A20515" s="42"/>
    </row>
    <row r="20516" spans="1:1" x14ac:dyDescent="0.25">
      <c r="A20516" s="42"/>
    </row>
    <row r="20517" spans="1:1" x14ac:dyDescent="0.25">
      <c r="A20517" s="42"/>
    </row>
    <row r="20518" spans="1:1" x14ac:dyDescent="0.25">
      <c r="A20518" s="42"/>
    </row>
    <row r="20519" spans="1:1" x14ac:dyDescent="0.25">
      <c r="A20519" s="42"/>
    </row>
    <row r="20520" spans="1:1" x14ac:dyDescent="0.25">
      <c r="A20520" s="42"/>
    </row>
    <row r="20521" spans="1:1" x14ac:dyDescent="0.25">
      <c r="A20521" s="42"/>
    </row>
    <row r="20522" spans="1:1" x14ac:dyDescent="0.25">
      <c r="A20522" s="42"/>
    </row>
    <row r="20523" spans="1:1" x14ac:dyDescent="0.25">
      <c r="A20523" s="42"/>
    </row>
    <row r="20524" spans="1:1" x14ac:dyDescent="0.25">
      <c r="A20524" s="42"/>
    </row>
    <row r="20525" spans="1:1" x14ac:dyDescent="0.25">
      <c r="A20525" s="42"/>
    </row>
    <row r="20526" spans="1:1" x14ac:dyDescent="0.25">
      <c r="A20526" s="42"/>
    </row>
    <row r="20527" spans="1:1" x14ac:dyDescent="0.25">
      <c r="A20527" s="42"/>
    </row>
    <row r="20528" spans="1:1" x14ac:dyDescent="0.25">
      <c r="A20528" s="42"/>
    </row>
    <row r="20529" spans="1:1" x14ac:dyDescent="0.25">
      <c r="A20529" s="42"/>
    </row>
    <row r="20530" spans="1:1" x14ac:dyDescent="0.25">
      <c r="A20530" s="42"/>
    </row>
    <row r="20531" spans="1:1" x14ac:dyDescent="0.25">
      <c r="A20531" s="42"/>
    </row>
    <row r="20532" spans="1:1" x14ac:dyDescent="0.25">
      <c r="A20532" s="42"/>
    </row>
    <row r="20533" spans="1:1" x14ac:dyDescent="0.25">
      <c r="A20533" s="42"/>
    </row>
    <row r="20534" spans="1:1" x14ac:dyDescent="0.25">
      <c r="A20534" s="42"/>
    </row>
    <row r="20535" spans="1:1" x14ac:dyDescent="0.25">
      <c r="A20535" s="42"/>
    </row>
    <row r="20536" spans="1:1" x14ac:dyDescent="0.25">
      <c r="A20536" s="42"/>
    </row>
    <row r="20537" spans="1:1" x14ac:dyDescent="0.25">
      <c r="A20537" s="42"/>
    </row>
    <row r="20538" spans="1:1" x14ac:dyDescent="0.25">
      <c r="A20538" s="42"/>
    </row>
    <row r="20539" spans="1:1" x14ac:dyDescent="0.25">
      <c r="A20539" s="42"/>
    </row>
    <row r="20540" spans="1:1" x14ac:dyDescent="0.25">
      <c r="A20540" s="42"/>
    </row>
    <row r="20541" spans="1:1" x14ac:dyDescent="0.25">
      <c r="A20541" s="42"/>
    </row>
    <row r="20542" spans="1:1" x14ac:dyDescent="0.25">
      <c r="A20542" s="42"/>
    </row>
    <row r="20543" spans="1:1" x14ac:dyDescent="0.25">
      <c r="A20543" s="42"/>
    </row>
    <row r="20544" spans="1:1" x14ac:dyDescent="0.25">
      <c r="A20544" s="42"/>
    </row>
    <row r="20545" spans="1:1" x14ac:dyDescent="0.25">
      <c r="A20545" s="42"/>
    </row>
    <row r="20546" spans="1:1" x14ac:dyDescent="0.25">
      <c r="A20546" s="42"/>
    </row>
    <row r="20547" spans="1:1" x14ac:dyDescent="0.25">
      <c r="A20547" s="42"/>
    </row>
    <row r="20548" spans="1:1" x14ac:dyDescent="0.25">
      <c r="A20548" s="42"/>
    </row>
    <row r="20549" spans="1:1" x14ac:dyDescent="0.25">
      <c r="A20549" s="42"/>
    </row>
    <row r="20550" spans="1:1" x14ac:dyDescent="0.25">
      <c r="A20550" s="42"/>
    </row>
    <row r="20551" spans="1:1" x14ac:dyDescent="0.25">
      <c r="A20551" s="42"/>
    </row>
    <row r="20552" spans="1:1" x14ac:dyDescent="0.25">
      <c r="A20552" s="42"/>
    </row>
    <row r="20553" spans="1:1" x14ac:dyDescent="0.25">
      <c r="A20553" s="42"/>
    </row>
    <row r="20554" spans="1:1" x14ac:dyDescent="0.25">
      <c r="A20554" s="42"/>
    </row>
    <row r="20555" spans="1:1" x14ac:dyDescent="0.25">
      <c r="A20555" s="42"/>
    </row>
    <row r="20556" spans="1:1" x14ac:dyDescent="0.25">
      <c r="A20556" s="42"/>
    </row>
    <row r="20557" spans="1:1" x14ac:dyDescent="0.25">
      <c r="A20557" s="42"/>
    </row>
    <row r="20558" spans="1:1" x14ac:dyDescent="0.25">
      <c r="A20558" s="42"/>
    </row>
    <row r="20559" spans="1:1" x14ac:dyDescent="0.25">
      <c r="A20559" s="42"/>
    </row>
    <row r="20560" spans="1:1" x14ac:dyDescent="0.25">
      <c r="A20560" s="42"/>
    </row>
    <row r="20561" spans="1:1" x14ac:dyDescent="0.25">
      <c r="A20561" s="42"/>
    </row>
    <row r="20562" spans="1:1" x14ac:dyDescent="0.25">
      <c r="A20562" s="42"/>
    </row>
    <row r="20563" spans="1:1" x14ac:dyDescent="0.25">
      <c r="A20563" s="42"/>
    </row>
    <row r="20564" spans="1:1" x14ac:dyDescent="0.25">
      <c r="A20564" s="42"/>
    </row>
    <row r="20565" spans="1:1" x14ac:dyDescent="0.25">
      <c r="A20565" s="42"/>
    </row>
    <row r="20566" spans="1:1" x14ac:dyDescent="0.25">
      <c r="A20566" s="42"/>
    </row>
    <row r="20567" spans="1:1" x14ac:dyDescent="0.25">
      <c r="A20567" s="42"/>
    </row>
    <row r="20568" spans="1:1" x14ac:dyDescent="0.25">
      <c r="A20568" s="42"/>
    </row>
    <row r="20569" spans="1:1" x14ac:dyDescent="0.25">
      <c r="A20569" s="42"/>
    </row>
    <row r="20570" spans="1:1" x14ac:dyDescent="0.25">
      <c r="A20570" s="42"/>
    </row>
    <row r="20571" spans="1:1" x14ac:dyDescent="0.25">
      <c r="A20571" s="42"/>
    </row>
    <row r="20572" spans="1:1" x14ac:dyDescent="0.25">
      <c r="A20572" s="42"/>
    </row>
    <row r="20573" spans="1:1" x14ac:dyDescent="0.25">
      <c r="A20573" s="42"/>
    </row>
    <row r="20574" spans="1:1" x14ac:dyDescent="0.25">
      <c r="A20574" s="42"/>
    </row>
    <row r="20575" spans="1:1" x14ac:dyDescent="0.25">
      <c r="A20575" s="42"/>
    </row>
    <row r="20576" spans="1:1" x14ac:dyDescent="0.25">
      <c r="A20576" s="42"/>
    </row>
    <row r="20577" spans="1:1" x14ac:dyDescent="0.25">
      <c r="A20577" s="42"/>
    </row>
    <row r="20578" spans="1:1" x14ac:dyDescent="0.25">
      <c r="A20578" s="42"/>
    </row>
    <row r="20579" spans="1:1" x14ac:dyDescent="0.25">
      <c r="A20579" s="42"/>
    </row>
    <row r="20580" spans="1:1" x14ac:dyDescent="0.25">
      <c r="A20580" s="42"/>
    </row>
    <row r="20581" spans="1:1" x14ac:dyDescent="0.25">
      <c r="A20581" s="42"/>
    </row>
    <row r="20582" spans="1:1" x14ac:dyDescent="0.25">
      <c r="A20582" s="42"/>
    </row>
    <row r="20583" spans="1:1" x14ac:dyDescent="0.25">
      <c r="A20583" s="42"/>
    </row>
    <row r="20584" spans="1:1" x14ac:dyDescent="0.25">
      <c r="A20584" s="42"/>
    </row>
    <row r="20585" spans="1:1" x14ac:dyDescent="0.25">
      <c r="A20585" s="42"/>
    </row>
    <row r="20586" spans="1:1" x14ac:dyDescent="0.25">
      <c r="A20586" s="42"/>
    </row>
    <row r="20587" spans="1:1" x14ac:dyDescent="0.25">
      <c r="A20587" s="42"/>
    </row>
    <row r="20588" spans="1:1" x14ac:dyDescent="0.25">
      <c r="A20588" s="42"/>
    </row>
    <row r="20589" spans="1:1" x14ac:dyDescent="0.25">
      <c r="A20589" s="42"/>
    </row>
    <row r="20590" spans="1:1" x14ac:dyDescent="0.25">
      <c r="A20590" s="42"/>
    </row>
    <row r="20591" spans="1:1" x14ac:dyDescent="0.25">
      <c r="A20591" s="42"/>
    </row>
    <row r="20592" spans="1:1" x14ac:dyDescent="0.25">
      <c r="A20592" s="42"/>
    </row>
    <row r="20593" spans="1:1" x14ac:dyDescent="0.25">
      <c r="A20593" s="42"/>
    </row>
    <row r="20594" spans="1:1" x14ac:dyDescent="0.25">
      <c r="A20594" s="42"/>
    </row>
    <row r="20595" spans="1:1" x14ac:dyDescent="0.25">
      <c r="A20595" s="42"/>
    </row>
    <row r="20596" spans="1:1" x14ac:dyDescent="0.25">
      <c r="A20596" s="42"/>
    </row>
    <row r="20597" spans="1:1" x14ac:dyDescent="0.25">
      <c r="A20597" s="42"/>
    </row>
    <row r="20598" spans="1:1" x14ac:dyDescent="0.25">
      <c r="A20598" s="42"/>
    </row>
    <row r="20599" spans="1:1" x14ac:dyDescent="0.25">
      <c r="A20599" s="42"/>
    </row>
    <row r="20600" spans="1:1" x14ac:dyDescent="0.25">
      <c r="A20600" s="42"/>
    </row>
    <row r="20601" spans="1:1" x14ac:dyDescent="0.25">
      <c r="A20601" s="42"/>
    </row>
    <row r="20602" spans="1:1" x14ac:dyDescent="0.25">
      <c r="A20602" s="42"/>
    </row>
    <row r="20603" spans="1:1" x14ac:dyDescent="0.25">
      <c r="A20603" s="42"/>
    </row>
    <row r="20604" spans="1:1" x14ac:dyDescent="0.25">
      <c r="A20604" s="42"/>
    </row>
    <row r="20605" spans="1:1" x14ac:dyDescent="0.25">
      <c r="A20605" s="42"/>
    </row>
    <row r="20606" spans="1:1" x14ac:dyDescent="0.25">
      <c r="A20606" s="42"/>
    </row>
    <row r="20607" spans="1:1" x14ac:dyDescent="0.25">
      <c r="A20607" s="42"/>
    </row>
    <row r="20608" spans="1:1" x14ac:dyDescent="0.25">
      <c r="A20608" s="42"/>
    </row>
    <row r="20609" spans="1:1" x14ac:dyDescent="0.25">
      <c r="A20609" s="42"/>
    </row>
    <row r="20610" spans="1:1" x14ac:dyDescent="0.25">
      <c r="A20610" s="42"/>
    </row>
    <row r="20611" spans="1:1" x14ac:dyDescent="0.25">
      <c r="A20611" s="42"/>
    </row>
    <row r="20612" spans="1:1" x14ac:dyDescent="0.25">
      <c r="A20612" s="42"/>
    </row>
    <row r="20613" spans="1:1" x14ac:dyDescent="0.25">
      <c r="A20613" s="42"/>
    </row>
    <row r="20614" spans="1:1" x14ac:dyDescent="0.25">
      <c r="A20614" s="42"/>
    </row>
    <row r="20615" spans="1:1" x14ac:dyDescent="0.25">
      <c r="A20615" s="42"/>
    </row>
    <row r="20616" spans="1:1" x14ac:dyDescent="0.25">
      <c r="A20616" s="42"/>
    </row>
    <row r="20617" spans="1:1" x14ac:dyDescent="0.25">
      <c r="A20617" s="42"/>
    </row>
    <row r="20618" spans="1:1" x14ac:dyDescent="0.25">
      <c r="A20618" s="42"/>
    </row>
    <row r="20619" spans="1:1" x14ac:dyDescent="0.25">
      <c r="A20619" s="42"/>
    </row>
    <row r="20620" spans="1:1" x14ac:dyDescent="0.25">
      <c r="A20620" s="42"/>
    </row>
    <row r="20621" spans="1:1" x14ac:dyDescent="0.25">
      <c r="A20621" s="42"/>
    </row>
    <row r="20622" spans="1:1" x14ac:dyDescent="0.25">
      <c r="A20622" s="42"/>
    </row>
    <row r="20623" spans="1:1" x14ac:dyDescent="0.25">
      <c r="A20623" s="42"/>
    </row>
    <row r="20624" spans="1:1" x14ac:dyDescent="0.25">
      <c r="A20624" s="42"/>
    </row>
    <row r="20625" spans="1:1" x14ac:dyDescent="0.25">
      <c r="A20625" s="42"/>
    </row>
    <row r="20626" spans="1:1" x14ac:dyDescent="0.25">
      <c r="A20626" s="42"/>
    </row>
    <row r="20627" spans="1:1" x14ac:dyDescent="0.25">
      <c r="A20627" s="42"/>
    </row>
    <row r="20628" spans="1:1" x14ac:dyDescent="0.25">
      <c r="A20628" s="42"/>
    </row>
    <row r="20629" spans="1:1" x14ac:dyDescent="0.25">
      <c r="A20629" s="42"/>
    </row>
    <row r="20630" spans="1:1" x14ac:dyDescent="0.25">
      <c r="A20630" s="42"/>
    </row>
    <row r="20631" spans="1:1" x14ac:dyDescent="0.25">
      <c r="A20631" s="42"/>
    </row>
    <row r="20632" spans="1:1" x14ac:dyDescent="0.25">
      <c r="A20632" s="42"/>
    </row>
    <row r="20633" spans="1:1" x14ac:dyDescent="0.25">
      <c r="A20633" s="42"/>
    </row>
    <row r="20634" spans="1:1" x14ac:dyDescent="0.25">
      <c r="A20634" s="42"/>
    </row>
    <row r="20635" spans="1:1" x14ac:dyDescent="0.25">
      <c r="A20635" s="42"/>
    </row>
    <row r="20636" spans="1:1" x14ac:dyDescent="0.25">
      <c r="A20636" s="42"/>
    </row>
    <row r="20637" spans="1:1" x14ac:dyDescent="0.25">
      <c r="A20637" s="42"/>
    </row>
    <row r="20638" spans="1:1" x14ac:dyDescent="0.25">
      <c r="A20638" s="42"/>
    </row>
    <row r="20639" spans="1:1" x14ac:dyDescent="0.25">
      <c r="A20639" s="42"/>
    </row>
    <row r="20640" spans="1:1" x14ac:dyDescent="0.25">
      <c r="A20640" s="42"/>
    </row>
    <row r="20641" spans="1:1" x14ac:dyDescent="0.25">
      <c r="A20641" s="42"/>
    </row>
    <row r="20642" spans="1:1" x14ac:dyDescent="0.25">
      <c r="A20642" s="42"/>
    </row>
    <row r="20643" spans="1:1" x14ac:dyDescent="0.25">
      <c r="A20643" s="42"/>
    </row>
    <row r="20644" spans="1:1" x14ac:dyDescent="0.25">
      <c r="A20644" s="42"/>
    </row>
    <row r="20645" spans="1:1" x14ac:dyDescent="0.25">
      <c r="A20645" s="42"/>
    </row>
    <row r="20646" spans="1:1" x14ac:dyDescent="0.25">
      <c r="A20646" s="42"/>
    </row>
    <row r="20647" spans="1:1" x14ac:dyDescent="0.25">
      <c r="A20647" s="42"/>
    </row>
    <row r="20648" spans="1:1" x14ac:dyDescent="0.25">
      <c r="A20648" s="42"/>
    </row>
    <row r="20649" spans="1:1" x14ac:dyDescent="0.25">
      <c r="A20649" s="42"/>
    </row>
    <row r="20650" spans="1:1" x14ac:dyDescent="0.25">
      <c r="A20650" s="42"/>
    </row>
    <row r="20651" spans="1:1" x14ac:dyDescent="0.25">
      <c r="A20651" s="42"/>
    </row>
    <row r="20652" spans="1:1" x14ac:dyDescent="0.25">
      <c r="A20652" s="42"/>
    </row>
    <row r="20653" spans="1:1" x14ac:dyDescent="0.25">
      <c r="A20653" s="42"/>
    </row>
    <row r="20654" spans="1:1" x14ac:dyDescent="0.25">
      <c r="A20654" s="42"/>
    </row>
    <row r="20655" spans="1:1" x14ac:dyDescent="0.25">
      <c r="A20655" s="42"/>
    </row>
    <row r="20656" spans="1:1" x14ac:dyDescent="0.25">
      <c r="A20656" s="42"/>
    </row>
    <row r="20657" spans="1:1" x14ac:dyDescent="0.25">
      <c r="A20657" s="42"/>
    </row>
    <row r="20658" spans="1:1" x14ac:dyDescent="0.25">
      <c r="A20658" s="42"/>
    </row>
    <row r="20659" spans="1:1" x14ac:dyDescent="0.25">
      <c r="A20659" s="42"/>
    </row>
    <row r="20660" spans="1:1" x14ac:dyDescent="0.25">
      <c r="A20660" s="42"/>
    </row>
    <row r="20661" spans="1:1" x14ac:dyDescent="0.25">
      <c r="A20661" s="42"/>
    </row>
    <row r="20662" spans="1:1" x14ac:dyDescent="0.25">
      <c r="A20662" s="42"/>
    </row>
    <row r="20663" spans="1:1" x14ac:dyDescent="0.25">
      <c r="A20663" s="42"/>
    </row>
    <row r="20664" spans="1:1" x14ac:dyDescent="0.25">
      <c r="A20664" s="42"/>
    </row>
    <row r="20665" spans="1:1" x14ac:dyDescent="0.25">
      <c r="A20665" s="42"/>
    </row>
    <row r="20666" spans="1:1" x14ac:dyDescent="0.25">
      <c r="A20666" s="42"/>
    </row>
    <row r="20667" spans="1:1" x14ac:dyDescent="0.25">
      <c r="A20667" s="42"/>
    </row>
    <row r="20668" spans="1:1" x14ac:dyDescent="0.25">
      <c r="A20668" s="42"/>
    </row>
    <row r="20669" spans="1:1" x14ac:dyDescent="0.25">
      <c r="A20669" s="42"/>
    </row>
    <row r="20670" spans="1:1" x14ac:dyDescent="0.25">
      <c r="A20670" s="42"/>
    </row>
    <row r="20671" spans="1:1" x14ac:dyDescent="0.25">
      <c r="A20671" s="42"/>
    </row>
    <row r="20672" spans="1:1" x14ac:dyDescent="0.25">
      <c r="A20672" s="42"/>
    </row>
    <row r="20673" spans="1:1" x14ac:dyDescent="0.25">
      <c r="A20673" s="42"/>
    </row>
    <row r="20674" spans="1:1" x14ac:dyDescent="0.25">
      <c r="A20674" s="42"/>
    </row>
    <row r="20675" spans="1:1" x14ac:dyDescent="0.25">
      <c r="A20675" s="42"/>
    </row>
    <row r="20676" spans="1:1" x14ac:dyDescent="0.25">
      <c r="A20676" s="42"/>
    </row>
    <row r="20677" spans="1:1" x14ac:dyDescent="0.25">
      <c r="A20677" s="42"/>
    </row>
    <row r="20678" spans="1:1" x14ac:dyDescent="0.25">
      <c r="A20678" s="42"/>
    </row>
    <row r="20679" spans="1:1" x14ac:dyDescent="0.25">
      <c r="A20679" s="42"/>
    </row>
    <row r="20680" spans="1:1" x14ac:dyDescent="0.25">
      <c r="A20680" s="42"/>
    </row>
    <row r="20681" spans="1:1" x14ac:dyDescent="0.25">
      <c r="A20681" s="42"/>
    </row>
    <row r="20682" spans="1:1" x14ac:dyDescent="0.25">
      <c r="A20682" s="42"/>
    </row>
    <row r="20683" spans="1:1" x14ac:dyDescent="0.25">
      <c r="A20683" s="42"/>
    </row>
    <row r="20684" spans="1:1" x14ac:dyDescent="0.25">
      <c r="A20684" s="42"/>
    </row>
    <row r="20685" spans="1:1" x14ac:dyDescent="0.25">
      <c r="A20685" s="42"/>
    </row>
    <row r="20686" spans="1:1" x14ac:dyDescent="0.25">
      <c r="A20686" s="42"/>
    </row>
    <row r="20687" spans="1:1" x14ac:dyDescent="0.25">
      <c r="A20687" s="42"/>
    </row>
    <row r="20688" spans="1:1" x14ac:dyDescent="0.25">
      <c r="A20688" s="42"/>
    </row>
    <row r="20689" spans="1:1" x14ac:dyDescent="0.25">
      <c r="A20689" s="42"/>
    </row>
    <row r="20690" spans="1:1" x14ac:dyDescent="0.25">
      <c r="A20690" s="42"/>
    </row>
    <row r="20691" spans="1:1" x14ac:dyDescent="0.25">
      <c r="A20691" s="42"/>
    </row>
    <row r="20692" spans="1:1" x14ac:dyDescent="0.25">
      <c r="A20692" s="42"/>
    </row>
    <row r="20693" spans="1:1" x14ac:dyDescent="0.25">
      <c r="A20693" s="42"/>
    </row>
    <row r="20694" spans="1:1" x14ac:dyDescent="0.25">
      <c r="A20694" s="42"/>
    </row>
    <row r="20695" spans="1:1" x14ac:dyDescent="0.25">
      <c r="A20695" s="42"/>
    </row>
    <row r="20696" spans="1:1" x14ac:dyDescent="0.25">
      <c r="A20696" s="42"/>
    </row>
    <row r="20697" spans="1:1" x14ac:dyDescent="0.25">
      <c r="A20697" s="42"/>
    </row>
    <row r="20698" spans="1:1" x14ac:dyDescent="0.25">
      <c r="A20698" s="42"/>
    </row>
    <row r="20699" spans="1:1" x14ac:dyDescent="0.25">
      <c r="A20699" s="42"/>
    </row>
    <row r="20700" spans="1:1" x14ac:dyDescent="0.25">
      <c r="A20700" s="42"/>
    </row>
    <row r="20701" spans="1:1" x14ac:dyDescent="0.25">
      <c r="A20701" s="42"/>
    </row>
    <row r="20702" spans="1:1" x14ac:dyDescent="0.25">
      <c r="A20702" s="42"/>
    </row>
    <row r="20703" spans="1:1" x14ac:dyDescent="0.25">
      <c r="A20703" s="42"/>
    </row>
    <row r="20704" spans="1:1" x14ac:dyDescent="0.25">
      <c r="A20704" s="42"/>
    </row>
    <row r="20705" spans="1:1" x14ac:dyDescent="0.25">
      <c r="A20705" s="42"/>
    </row>
    <row r="20706" spans="1:1" x14ac:dyDescent="0.25">
      <c r="A20706" s="42"/>
    </row>
    <row r="20707" spans="1:1" x14ac:dyDescent="0.25">
      <c r="A20707" s="42"/>
    </row>
    <row r="20708" spans="1:1" x14ac:dyDescent="0.25">
      <c r="A20708" s="42"/>
    </row>
    <row r="20709" spans="1:1" x14ac:dyDescent="0.25">
      <c r="A20709" s="42"/>
    </row>
    <row r="20710" spans="1:1" x14ac:dyDescent="0.25">
      <c r="A20710" s="42"/>
    </row>
    <row r="20711" spans="1:1" x14ac:dyDescent="0.25">
      <c r="A20711" s="42"/>
    </row>
    <row r="20712" spans="1:1" x14ac:dyDescent="0.25">
      <c r="A20712" s="42"/>
    </row>
    <row r="20713" spans="1:1" x14ac:dyDescent="0.25">
      <c r="A20713" s="42"/>
    </row>
    <row r="20714" spans="1:1" x14ac:dyDescent="0.25">
      <c r="A20714" s="42"/>
    </row>
    <row r="20715" spans="1:1" x14ac:dyDescent="0.25">
      <c r="A20715" s="42"/>
    </row>
    <row r="20716" spans="1:1" x14ac:dyDescent="0.25">
      <c r="A20716" s="42"/>
    </row>
    <row r="20717" spans="1:1" x14ac:dyDescent="0.25">
      <c r="A20717" s="42"/>
    </row>
    <row r="20718" spans="1:1" x14ac:dyDescent="0.25">
      <c r="A20718" s="42"/>
    </row>
    <row r="20719" spans="1:1" x14ac:dyDescent="0.25">
      <c r="A20719" s="42"/>
    </row>
    <row r="20720" spans="1:1" x14ac:dyDescent="0.25">
      <c r="A20720" s="42"/>
    </row>
    <row r="20721" spans="1:1" x14ac:dyDescent="0.25">
      <c r="A20721" s="42"/>
    </row>
    <row r="20722" spans="1:1" x14ac:dyDescent="0.25">
      <c r="A20722" s="42"/>
    </row>
    <row r="20723" spans="1:1" x14ac:dyDescent="0.25">
      <c r="A20723" s="42"/>
    </row>
    <row r="20724" spans="1:1" x14ac:dyDescent="0.25">
      <c r="A20724" s="42"/>
    </row>
    <row r="20725" spans="1:1" x14ac:dyDescent="0.25">
      <c r="A20725" s="42"/>
    </row>
    <row r="20726" spans="1:1" x14ac:dyDescent="0.25">
      <c r="A20726" s="42"/>
    </row>
    <row r="20727" spans="1:1" x14ac:dyDescent="0.25">
      <c r="A20727" s="42"/>
    </row>
    <row r="20728" spans="1:1" x14ac:dyDescent="0.25">
      <c r="A20728" s="42"/>
    </row>
    <row r="20729" spans="1:1" x14ac:dyDescent="0.25">
      <c r="A20729" s="42"/>
    </row>
    <row r="20730" spans="1:1" x14ac:dyDescent="0.25">
      <c r="A20730" s="42"/>
    </row>
    <row r="20731" spans="1:1" x14ac:dyDescent="0.25">
      <c r="A20731" s="42"/>
    </row>
    <row r="20732" spans="1:1" x14ac:dyDescent="0.25">
      <c r="A20732" s="42"/>
    </row>
    <row r="20733" spans="1:1" x14ac:dyDescent="0.25">
      <c r="A20733" s="42"/>
    </row>
    <row r="20734" spans="1:1" x14ac:dyDescent="0.25">
      <c r="A20734" s="42"/>
    </row>
    <row r="20735" spans="1:1" x14ac:dyDescent="0.25">
      <c r="A20735" s="42"/>
    </row>
    <row r="20736" spans="1:1" x14ac:dyDescent="0.25">
      <c r="A20736" s="42"/>
    </row>
    <row r="20737" spans="1:1" x14ac:dyDescent="0.25">
      <c r="A20737" s="42"/>
    </row>
    <row r="20738" spans="1:1" x14ac:dyDescent="0.25">
      <c r="A20738" s="42"/>
    </row>
    <row r="20739" spans="1:1" x14ac:dyDescent="0.25">
      <c r="A20739" s="42"/>
    </row>
    <row r="20740" spans="1:1" x14ac:dyDescent="0.25">
      <c r="A20740" s="42"/>
    </row>
    <row r="20741" spans="1:1" x14ac:dyDescent="0.25">
      <c r="A20741" s="42"/>
    </row>
    <row r="20742" spans="1:1" x14ac:dyDescent="0.25">
      <c r="A20742" s="42"/>
    </row>
    <row r="20743" spans="1:1" x14ac:dyDescent="0.25">
      <c r="A20743" s="42"/>
    </row>
    <row r="20744" spans="1:1" x14ac:dyDescent="0.25">
      <c r="A20744" s="42"/>
    </row>
    <row r="20745" spans="1:1" x14ac:dyDescent="0.25">
      <c r="A20745" s="42"/>
    </row>
    <row r="20746" spans="1:1" x14ac:dyDescent="0.25">
      <c r="A20746" s="42"/>
    </row>
    <row r="20747" spans="1:1" x14ac:dyDescent="0.25">
      <c r="A20747" s="42"/>
    </row>
    <row r="20748" spans="1:1" x14ac:dyDescent="0.25">
      <c r="A20748" s="42"/>
    </row>
    <row r="20749" spans="1:1" x14ac:dyDescent="0.25">
      <c r="A20749" s="42"/>
    </row>
    <row r="20750" spans="1:1" x14ac:dyDescent="0.25">
      <c r="A20750" s="42"/>
    </row>
    <row r="20751" spans="1:1" x14ac:dyDescent="0.25">
      <c r="A20751" s="42"/>
    </row>
    <row r="20752" spans="1:1" x14ac:dyDescent="0.25">
      <c r="A20752" s="42"/>
    </row>
    <row r="20753" spans="1:1" x14ac:dyDescent="0.25">
      <c r="A20753" s="42"/>
    </row>
    <row r="20754" spans="1:1" x14ac:dyDescent="0.25">
      <c r="A20754" s="42"/>
    </row>
    <row r="20755" spans="1:1" x14ac:dyDescent="0.25">
      <c r="A20755" s="42"/>
    </row>
    <row r="20756" spans="1:1" x14ac:dyDescent="0.25">
      <c r="A20756" s="42"/>
    </row>
    <row r="20757" spans="1:1" x14ac:dyDescent="0.25">
      <c r="A20757" s="42"/>
    </row>
    <row r="20758" spans="1:1" x14ac:dyDescent="0.25">
      <c r="A20758" s="42"/>
    </row>
    <row r="20759" spans="1:1" x14ac:dyDescent="0.25">
      <c r="A20759" s="42"/>
    </row>
    <row r="20760" spans="1:1" x14ac:dyDescent="0.25">
      <c r="A20760" s="42"/>
    </row>
    <row r="20761" spans="1:1" x14ac:dyDescent="0.25">
      <c r="A20761" s="42"/>
    </row>
    <row r="20762" spans="1:1" x14ac:dyDescent="0.25">
      <c r="A20762" s="42"/>
    </row>
    <row r="20763" spans="1:1" x14ac:dyDescent="0.25">
      <c r="A20763" s="42"/>
    </row>
    <row r="20764" spans="1:1" x14ac:dyDescent="0.25">
      <c r="A20764" s="42"/>
    </row>
    <row r="20765" spans="1:1" x14ac:dyDescent="0.25">
      <c r="A20765" s="42"/>
    </row>
    <row r="20766" spans="1:1" x14ac:dyDescent="0.25">
      <c r="A20766" s="42"/>
    </row>
    <row r="20767" spans="1:1" x14ac:dyDescent="0.25">
      <c r="A20767" s="42"/>
    </row>
    <row r="20768" spans="1:1" x14ac:dyDescent="0.25">
      <c r="A20768" s="42"/>
    </row>
    <row r="20769" spans="1:1" x14ac:dyDescent="0.25">
      <c r="A20769" s="42"/>
    </row>
    <row r="20770" spans="1:1" x14ac:dyDescent="0.25">
      <c r="A20770" s="42"/>
    </row>
    <row r="20771" spans="1:1" x14ac:dyDescent="0.25">
      <c r="A20771" s="42"/>
    </row>
    <row r="20772" spans="1:1" x14ac:dyDescent="0.25">
      <c r="A20772" s="42"/>
    </row>
    <row r="20773" spans="1:1" x14ac:dyDescent="0.25">
      <c r="A20773" s="42"/>
    </row>
    <row r="20774" spans="1:1" x14ac:dyDescent="0.25">
      <c r="A20774" s="42"/>
    </row>
    <row r="20775" spans="1:1" x14ac:dyDescent="0.25">
      <c r="A20775" s="42"/>
    </row>
    <row r="20776" spans="1:1" x14ac:dyDescent="0.25">
      <c r="A20776" s="42"/>
    </row>
    <row r="20777" spans="1:1" x14ac:dyDescent="0.25">
      <c r="A20777" s="42"/>
    </row>
    <row r="20778" spans="1:1" x14ac:dyDescent="0.25">
      <c r="A20778" s="42"/>
    </row>
    <row r="20779" spans="1:1" x14ac:dyDescent="0.25">
      <c r="A20779" s="42"/>
    </row>
    <row r="20780" spans="1:1" x14ac:dyDescent="0.25">
      <c r="A20780" s="42"/>
    </row>
    <row r="20781" spans="1:1" x14ac:dyDescent="0.25">
      <c r="A20781" s="42"/>
    </row>
    <row r="20782" spans="1:1" x14ac:dyDescent="0.25">
      <c r="A20782" s="42"/>
    </row>
    <row r="20783" spans="1:1" x14ac:dyDescent="0.25">
      <c r="A20783" s="42"/>
    </row>
    <row r="20784" spans="1:1" x14ac:dyDescent="0.25">
      <c r="A20784" s="42"/>
    </row>
    <row r="20785" spans="1:1" x14ac:dyDescent="0.25">
      <c r="A20785" s="42"/>
    </row>
    <row r="20786" spans="1:1" x14ac:dyDescent="0.25">
      <c r="A20786" s="42"/>
    </row>
    <row r="20787" spans="1:1" x14ac:dyDescent="0.25">
      <c r="A20787" s="42"/>
    </row>
    <row r="20788" spans="1:1" x14ac:dyDescent="0.25">
      <c r="A20788" s="42"/>
    </row>
    <row r="20789" spans="1:1" x14ac:dyDescent="0.25">
      <c r="A20789" s="42"/>
    </row>
    <row r="20790" spans="1:1" x14ac:dyDescent="0.25">
      <c r="A20790" s="42"/>
    </row>
    <row r="20791" spans="1:1" x14ac:dyDescent="0.25">
      <c r="A20791" s="42"/>
    </row>
    <row r="20792" spans="1:1" x14ac:dyDescent="0.25">
      <c r="A20792" s="42"/>
    </row>
    <row r="20793" spans="1:1" x14ac:dyDescent="0.25">
      <c r="A20793" s="42"/>
    </row>
    <row r="20794" spans="1:1" x14ac:dyDescent="0.25">
      <c r="A20794" s="42"/>
    </row>
    <row r="20795" spans="1:1" x14ac:dyDescent="0.25">
      <c r="A20795" s="42"/>
    </row>
    <row r="20796" spans="1:1" x14ac:dyDescent="0.25">
      <c r="A20796" s="42"/>
    </row>
    <row r="20797" spans="1:1" x14ac:dyDescent="0.25">
      <c r="A20797" s="42"/>
    </row>
    <row r="20798" spans="1:1" x14ac:dyDescent="0.25">
      <c r="A20798" s="42"/>
    </row>
    <row r="20799" spans="1:1" x14ac:dyDescent="0.25">
      <c r="A20799" s="42"/>
    </row>
    <row r="20800" spans="1:1" x14ac:dyDescent="0.25">
      <c r="A20800" s="42"/>
    </row>
    <row r="20801" spans="1:1" x14ac:dyDescent="0.25">
      <c r="A20801" s="42"/>
    </row>
    <row r="20802" spans="1:1" x14ac:dyDescent="0.25">
      <c r="A20802" s="42"/>
    </row>
    <row r="20803" spans="1:1" x14ac:dyDescent="0.25">
      <c r="A20803" s="42"/>
    </row>
    <row r="20804" spans="1:1" x14ac:dyDescent="0.25">
      <c r="A20804" s="42"/>
    </row>
    <row r="20805" spans="1:1" x14ac:dyDescent="0.25">
      <c r="A20805" s="42"/>
    </row>
    <row r="20806" spans="1:1" x14ac:dyDescent="0.25">
      <c r="A20806" s="42"/>
    </row>
    <row r="20807" spans="1:1" x14ac:dyDescent="0.25">
      <c r="A20807" s="42"/>
    </row>
    <row r="20808" spans="1:1" x14ac:dyDescent="0.25">
      <c r="A20808" s="42"/>
    </row>
    <row r="20809" spans="1:1" x14ac:dyDescent="0.25">
      <c r="A20809" s="42"/>
    </row>
    <row r="20810" spans="1:1" x14ac:dyDescent="0.25">
      <c r="A20810" s="42"/>
    </row>
    <row r="20811" spans="1:1" x14ac:dyDescent="0.25">
      <c r="A20811" s="42"/>
    </row>
    <row r="20812" spans="1:1" x14ac:dyDescent="0.25">
      <c r="A20812" s="42"/>
    </row>
    <row r="20813" spans="1:1" x14ac:dyDescent="0.25">
      <c r="A20813" s="42"/>
    </row>
    <row r="20814" spans="1:1" x14ac:dyDescent="0.25">
      <c r="A20814" s="42"/>
    </row>
    <row r="20815" spans="1:1" x14ac:dyDescent="0.25">
      <c r="A20815" s="42"/>
    </row>
    <row r="20816" spans="1:1" x14ac:dyDescent="0.25">
      <c r="A20816" s="42"/>
    </row>
    <row r="20817" spans="1:1" x14ac:dyDescent="0.25">
      <c r="A20817" s="42"/>
    </row>
    <row r="20818" spans="1:1" x14ac:dyDescent="0.25">
      <c r="A20818" s="42"/>
    </row>
    <row r="20819" spans="1:1" x14ac:dyDescent="0.25">
      <c r="A20819" s="42"/>
    </row>
    <row r="20820" spans="1:1" x14ac:dyDescent="0.25">
      <c r="A20820" s="42"/>
    </row>
    <row r="20821" spans="1:1" x14ac:dyDescent="0.25">
      <c r="A20821" s="42"/>
    </row>
    <row r="20822" spans="1:1" x14ac:dyDescent="0.25">
      <c r="A20822" s="42"/>
    </row>
    <row r="20823" spans="1:1" x14ac:dyDescent="0.25">
      <c r="A20823" s="42"/>
    </row>
    <row r="20824" spans="1:1" x14ac:dyDescent="0.25">
      <c r="A20824" s="42"/>
    </row>
    <row r="20825" spans="1:1" x14ac:dyDescent="0.25">
      <c r="A20825" s="42"/>
    </row>
    <row r="20826" spans="1:1" x14ac:dyDescent="0.25">
      <c r="A20826" s="42"/>
    </row>
    <row r="20827" spans="1:1" x14ac:dyDescent="0.25">
      <c r="A20827" s="42"/>
    </row>
    <row r="20828" spans="1:1" x14ac:dyDescent="0.25">
      <c r="A20828" s="42"/>
    </row>
    <row r="20829" spans="1:1" x14ac:dyDescent="0.25">
      <c r="A20829" s="42"/>
    </row>
    <row r="20830" spans="1:1" x14ac:dyDescent="0.25">
      <c r="A20830" s="42"/>
    </row>
    <row r="20831" spans="1:1" x14ac:dyDescent="0.25">
      <c r="A20831" s="42"/>
    </row>
    <row r="20832" spans="1:1" x14ac:dyDescent="0.25">
      <c r="A20832" s="42"/>
    </row>
    <row r="20833" spans="1:1" x14ac:dyDescent="0.25">
      <c r="A20833" s="42"/>
    </row>
    <row r="20834" spans="1:1" x14ac:dyDescent="0.25">
      <c r="A20834" s="42"/>
    </row>
    <row r="20835" spans="1:1" x14ac:dyDescent="0.25">
      <c r="A20835" s="42"/>
    </row>
    <row r="20836" spans="1:1" x14ac:dyDescent="0.25">
      <c r="A20836" s="42"/>
    </row>
    <row r="20837" spans="1:1" x14ac:dyDescent="0.25">
      <c r="A20837" s="42"/>
    </row>
    <row r="20838" spans="1:1" x14ac:dyDescent="0.25">
      <c r="A20838" s="42"/>
    </row>
    <row r="20839" spans="1:1" x14ac:dyDescent="0.25">
      <c r="A20839" s="42"/>
    </row>
    <row r="20840" spans="1:1" x14ac:dyDescent="0.25">
      <c r="A20840" s="42"/>
    </row>
    <row r="20841" spans="1:1" x14ac:dyDescent="0.25">
      <c r="A20841" s="42"/>
    </row>
    <row r="20842" spans="1:1" x14ac:dyDescent="0.25">
      <c r="A20842" s="42"/>
    </row>
    <row r="20843" spans="1:1" x14ac:dyDescent="0.25">
      <c r="A20843" s="42"/>
    </row>
    <row r="20844" spans="1:1" x14ac:dyDescent="0.25">
      <c r="A20844" s="42"/>
    </row>
    <row r="20845" spans="1:1" x14ac:dyDescent="0.25">
      <c r="A20845" s="42"/>
    </row>
    <row r="20846" spans="1:1" x14ac:dyDescent="0.25">
      <c r="A20846" s="42"/>
    </row>
    <row r="20847" spans="1:1" x14ac:dyDescent="0.25">
      <c r="A20847" s="42"/>
    </row>
    <row r="20848" spans="1:1" x14ac:dyDescent="0.25">
      <c r="A20848" s="42"/>
    </row>
    <row r="20849" spans="1:1" x14ac:dyDescent="0.25">
      <c r="A20849" s="42"/>
    </row>
    <row r="20850" spans="1:1" x14ac:dyDescent="0.25">
      <c r="A20850" s="42"/>
    </row>
    <row r="20851" spans="1:1" x14ac:dyDescent="0.25">
      <c r="A20851" s="42"/>
    </row>
    <row r="20852" spans="1:1" x14ac:dyDescent="0.25">
      <c r="A20852" s="42"/>
    </row>
    <row r="20853" spans="1:1" x14ac:dyDescent="0.25">
      <c r="A20853" s="42"/>
    </row>
    <row r="20854" spans="1:1" x14ac:dyDescent="0.25">
      <c r="A20854" s="42"/>
    </row>
    <row r="20855" spans="1:1" x14ac:dyDescent="0.25">
      <c r="A20855" s="42"/>
    </row>
    <row r="20856" spans="1:1" x14ac:dyDescent="0.25">
      <c r="A20856" s="42"/>
    </row>
    <row r="20857" spans="1:1" x14ac:dyDescent="0.25">
      <c r="A20857" s="42"/>
    </row>
    <row r="20858" spans="1:1" x14ac:dyDescent="0.25">
      <c r="A20858" s="42"/>
    </row>
    <row r="20859" spans="1:1" x14ac:dyDescent="0.25">
      <c r="A20859" s="42"/>
    </row>
    <row r="20860" spans="1:1" x14ac:dyDescent="0.25">
      <c r="A20860" s="42"/>
    </row>
    <row r="20861" spans="1:1" x14ac:dyDescent="0.25">
      <c r="A20861" s="42"/>
    </row>
    <row r="20862" spans="1:1" x14ac:dyDescent="0.25">
      <c r="A20862" s="42"/>
    </row>
    <row r="20863" spans="1:1" x14ac:dyDescent="0.25">
      <c r="A20863" s="42"/>
    </row>
    <row r="20864" spans="1:1" x14ac:dyDescent="0.25">
      <c r="A20864" s="42"/>
    </row>
    <row r="20865" spans="1:1" x14ac:dyDescent="0.25">
      <c r="A20865" s="42"/>
    </row>
    <row r="20866" spans="1:1" x14ac:dyDescent="0.25">
      <c r="A20866" s="42"/>
    </row>
    <row r="20867" spans="1:1" x14ac:dyDescent="0.25">
      <c r="A20867" s="42"/>
    </row>
    <row r="20868" spans="1:1" x14ac:dyDescent="0.25">
      <c r="A20868" s="42"/>
    </row>
    <row r="20869" spans="1:1" x14ac:dyDescent="0.25">
      <c r="A20869" s="42"/>
    </row>
    <row r="20870" spans="1:1" x14ac:dyDescent="0.25">
      <c r="A20870" s="42"/>
    </row>
    <row r="20871" spans="1:1" x14ac:dyDescent="0.25">
      <c r="A20871" s="42"/>
    </row>
    <row r="20872" spans="1:1" x14ac:dyDescent="0.25">
      <c r="A20872" s="42"/>
    </row>
    <row r="20873" spans="1:1" x14ac:dyDescent="0.25">
      <c r="A20873" s="42"/>
    </row>
    <row r="20874" spans="1:1" x14ac:dyDescent="0.25">
      <c r="A20874" s="42"/>
    </row>
    <row r="20875" spans="1:1" x14ac:dyDescent="0.25">
      <c r="A20875" s="42"/>
    </row>
    <row r="20876" spans="1:1" x14ac:dyDescent="0.25">
      <c r="A20876" s="42"/>
    </row>
    <row r="20877" spans="1:1" x14ac:dyDescent="0.25">
      <c r="A20877" s="42"/>
    </row>
    <row r="20878" spans="1:1" x14ac:dyDescent="0.25">
      <c r="A20878" s="42"/>
    </row>
    <row r="20879" spans="1:1" x14ac:dyDescent="0.25">
      <c r="A20879" s="42"/>
    </row>
    <row r="20880" spans="1:1" x14ac:dyDescent="0.25">
      <c r="A20880" s="42"/>
    </row>
    <row r="20881" spans="1:1" x14ac:dyDescent="0.25">
      <c r="A20881" s="42"/>
    </row>
    <row r="20882" spans="1:1" x14ac:dyDescent="0.25">
      <c r="A20882" s="42"/>
    </row>
    <row r="20883" spans="1:1" x14ac:dyDescent="0.25">
      <c r="A20883" s="42"/>
    </row>
    <row r="20884" spans="1:1" x14ac:dyDescent="0.25">
      <c r="A20884" s="42"/>
    </row>
    <row r="20885" spans="1:1" x14ac:dyDescent="0.25">
      <c r="A20885" s="42"/>
    </row>
    <row r="20886" spans="1:1" x14ac:dyDescent="0.25">
      <c r="A20886" s="42"/>
    </row>
    <row r="20887" spans="1:1" x14ac:dyDescent="0.25">
      <c r="A20887" s="42"/>
    </row>
    <row r="20888" spans="1:1" x14ac:dyDescent="0.25">
      <c r="A20888" s="42"/>
    </row>
    <row r="20889" spans="1:1" x14ac:dyDescent="0.25">
      <c r="A20889" s="42"/>
    </row>
    <row r="20890" spans="1:1" x14ac:dyDescent="0.25">
      <c r="A20890" s="42"/>
    </row>
    <row r="20891" spans="1:1" x14ac:dyDescent="0.25">
      <c r="A20891" s="42"/>
    </row>
    <row r="20892" spans="1:1" x14ac:dyDescent="0.25">
      <c r="A20892" s="42"/>
    </row>
    <row r="20893" spans="1:1" x14ac:dyDescent="0.25">
      <c r="A20893" s="42"/>
    </row>
    <row r="20894" spans="1:1" x14ac:dyDescent="0.25">
      <c r="A20894" s="42"/>
    </row>
    <row r="20895" spans="1:1" x14ac:dyDescent="0.25">
      <c r="A20895" s="42"/>
    </row>
    <row r="20896" spans="1:1" x14ac:dyDescent="0.25">
      <c r="A20896" s="42"/>
    </row>
    <row r="20897" spans="1:1" x14ac:dyDescent="0.25">
      <c r="A20897" s="42"/>
    </row>
    <row r="20898" spans="1:1" x14ac:dyDescent="0.25">
      <c r="A20898" s="42"/>
    </row>
    <row r="20899" spans="1:1" x14ac:dyDescent="0.25">
      <c r="A20899" s="42"/>
    </row>
    <row r="20900" spans="1:1" x14ac:dyDescent="0.25">
      <c r="A20900" s="42"/>
    </row>
    <row r="20901" spans="1:1" x14ac:dyDescent="0.25">
      <c r="A20901" s="42"/>
    </row>
    <row r="20902" spans="1:1" x14ac:dyDescent="0.25">
      <c r="A20902" s="42"/>
    </row>
    <row r="20903" spans="1:1" x14ac:dyDescent="0.25">
      <c r="A20903" s="42"/>
    </row>
    <row r="20904" spans="1:1" x14ac:dyDescent="0.25">
      <c r="A20904" s="42"/>
    </row>
    <row r="20905" spans="1:1" x14ac:dyDescent="0.25">
      <c r="A20905" s="42"/>
    </row>
    <row r="20906" spans="1:1" x14ac:dyDescent="0.25">
      <c r="A20906" s="42"/>
    </row>
    <row r="20907" spans="1:1" x14ac:dyDescent="0.25">
      <c r="A20907" s="42"/>
    </row>
    <row r="20908" spans="1:1" x14ac:dyDescent="0.25">
      <c r="A20908" s="42"/>
    </row>
    <row r="20909" spans="1:1" x14ac:dyDescent="0.25">
      <c r="A20909" s="42"/>
    </row>
    <row r="20910" spans="1:1" x14ac:dyDescent="0.25">
      <c r="A20910" s="42"/>
    </row>
    <row r="20911" spans="1:1" x14ac:dyDescent="0.25">
      <c r="A20911" s="42"/>
    </row>
    <row r="20912" spans="1:1" x14ac:dyDescent="0.25">
      <c r="A20912" s="42"/>
    </row>
    <row r="20913" spans="1:1" x14ac:dyDescent="0.25">
      <c r="A20913" s="42"/>
    </row>
    <row r="20914" spans="1:1" x14ac:dyDescent="0.25">
      <c r="A20914" s="42"/>
    </row>
    <row r="20915" spans="1:1" x14ac:dyDescent="0.25">
      <c r="A20915" s="42"/>
    </row>
    <row r="20916" spans="1:1" x14ac:dyDescent="0.25">
      <c r="A20916" s="42"/>
    </row>
    <row r="20917" spans="1:1" x14ac:dyDescent="0.25">
      <c r="A20917" s="42"/>
    </row>
    <row r="20918" spans="1:1" x14ac:dyDescent="0.25">
      <c r="A20918" s="42"/>
    </row>
    <row r="20919" spans="1:1" x14ac:dyDescent="0.25">
      <c r="A20919" s="42"/>
    </row>
    <row r="20920" spans="1:1" x14ac:dyDescent="0.25">
      <c r="A20920" s="42"/>
    </row>
    <row r="20921" spans="1:1" x14ac:dyDescent="0.25">
      <c r="A20921" s="42"/>
    </row>
    <row r="20922" spans="1:1" x14ac:dyDescent="0.25">
      <c r="A20922" s="42"/>
    </row>
    <row r="20923" spans="1:1" x14ac:dyDescent="0.25">
      <c r="A20923" s="42"/>
    </row>
    <row r="20924" spans="1:1" x14ac:dyDescent="0.25">
      <c r="A20924" s="42"/>
    </row>
    <row r="20925" spans="1:1" x14ac:dyDescent="0.25">
      <c r="A20925" s="42"/>
    </row>
    <row r="20926" spans="1:1" x14ac:dyDescent="0.25">
      <c r="A20926" s="42"/>
    </row>
    <row r="20927" spans="1:1" x14ac:dyDescent="0.25">
      <c r="A20927" s="42"/>
    </row>
    <row r="20928" spans="1:1" x14ac:dyDescent="0.25">
      <c r="A20928" s="42"/>
    </row>
    <row r="20929" spans="1:1" x14ac:dyDescent="0.25">
      <c r="A20929" s="42"/>
    </row>
    <row r="20930" spans="1:1" x14ac:dyDescent="0.25">
      <c r="A20930" s="42"/>
    </row>
    <row r="20931" spans="1:1" x14ac:dyDescent="0.25">
      <c r="A20931" s="42"/>
    </row>
    <row r="20932" spans="1:1" x14ac:dyDescent="0.25">
      <c r="A20932" s="42"/>
    </row>
    <row r="20933" spans="1:1" x14ac:dyDescent="0.25">
      <c r="A20933" s="42"/>
    </row>
    <row r="20934" spans="1:1" x14ac:dyDescent="0.25">
      <c r="A20934" s="42"/>
    </row>
    <row r="20935" spans="1:1" x14ac:dyDescent="0.25">
      <c r="A20935" s="42"/>
    </row>
    <row r="20936" spans="1:1" x14ac:dyDescent="0.25">
      <c r="A20936" s="42"/>
    </row>
    <row r="20937" spans="1:1" x14ac:dyDescent="0.25">
      <c r="A20937" s="42"/>
    </row>
    <row r="20938" spans="1:1" x14ac:dyDescent="0.25">
      <c r="A20938" s="42"/>
    </row>
    <row r="20939" spans="1:1" x14ac:dyDescent="0.25">
      <c r="A20939" s="42"/>
    </row>
    <row r="20940" spans="1:1" x14ac:dyDescent="0.25">
      <c r="A20940" s="42"/>
    </row>
    <row r="20941" spans="1:1" x14ac:dyDescent="0.25">
      <c r="A20941" s="42"/>
    </row>
    <row r="20942" spans="1:1" x14ac:dyDescent="0.25">
      <c r="A20942" s="42"/>
    </row>
    <row r="20943" spans="1:1" x14ac:dyDescent="0.25">
      <c r="A20943" s="42"/>
    </row>
    <row r="20944" spans="1:1" x14ac:dyDescent="0.25">
      <c r="A20944" s="42"/>
    </row>
    <row r="20945" spans="1:1" x14ac:dyDescent="0.25">
      <c r="A20945" s="42"/>
    </row>
    <row r="20946" spans="1:1" x14ac:dyDescent="0.25">
      <c r="A20946" s="42"/>
    </row>
    <row r="20947" spans="1:1" x14ac:dyDescent="0.25">
      <c r="A20947" s="42"/>
    </row>
    <row r="20948" spans="1:1" x14ac:dyDescent="0.25">
      <c r="A20948" s="42"/>
    </row>
    <row r="20949" spans="1:1" x14ac:dyDescent="0.25">
      <c r="A20949" s="42"/>
    </row>
    <row r="20950" spans="1:1" x14ac:dyDescent="0.25">
      <c r="A20950" s="42"/>
    </row>
    <row r="20951" spans="1:1" x14ac:dyDescent="0.25">
      <c r="A20951" s="42"/>
    </row>
    <row r="20952" spans="1:1" x14ac:dyDescent="0.25">
      <c r="A20952" s="42"/>
    </row>
    <row r="20953" spans="1:1" x14ac:dyDescent="0.25">
      <c r="A20953" s="42"/>
    </row>
    <row r="20954" spans="1:1" x14ac:dyDescent="0.25">
      <c r="A20954" s="42"/>
    </row>
    <row r="20955" spans="1:1" x14ac:dyDescent="0.25">
      <c r="A20955" s="42"/>
    </row>
    <row r="20956" spans="1:1" x14ac:dyDescent="0.25">
      <c r="A20956" s="42"/>
    </row>
    <row r="20957" spans="1:1" x14ac:dyDescent="0.25">
      <c r="A20957" s="42"/>
    </row>
    <row r="20958" spans="1:1" x14ac:dyDescent="0.25">
      <c r="A20958" s="42"/>
    </row>
    <row r="20959" spans="1:1" x14ac:dyDescent="0.25">
      <c r="A20959" s="42"/>
    </row>
    <row r="20960" spans="1:1" x14ac:dyDescent="0.25">
      <c r="A20960" s="42"/>
    </row>
    <row r="20961" spans="1:1" x14ac:dyDescent="0.25">
      <c r="A20961" s="42"/>
    </row>
    <row r="20962" spans="1:1" x14ac:dyDescent="0.25">
      <c r="A20962" s="42"/>
    </row>
    <row r="20963" spans="1:1" x14ac:dyDescent="0.25">
      <c r="A20963" s="42"/>
    </row>
    <row r="20964" spans="1:1" x14ac:dyDescent="0.25">
      <c r="A20964" s="42"/>
    </row>
    <row r="20965" spans="1:1" x14ac:dyDescent="0.25">
      <c r="A20965" s="42"/>
    </row>
    <row r="20966" spans="1:1" x14ac:dyDescent="0.25">
      <c r="A20966" s="42"/>
    </row>
    <row r="20967" spans="1:1" x14ac:dyDescent="0.25">
      <c r="A20967" s="42"/>
    </row>
    <row r="20968" spans="1:1" x14ac:dyDescent="0.25">
      <c r="A20968" s="42"/>
    </row>
    <row r="20969" spans="1:1" x14ac:dyDescent="0.25">
      <c r="A20969" s="42"/>
    </row>
    <row r="20970" spans="1:1" x14ac:dyDescent="0.25">
      <c r="A20970" s="42"/>
    </row>
    <row r="20971" spans="1:1" x14ac:dyDescent="0.25">
      <c r="A20971" s="42"/>
    </row>
    <row r="20972" spans="1:1" x14ac:dyDescent="0.25">
      <c r="A20972" s="42"/>
    </row>
    <row r="20973" spans="1:1" x14ac:dyDescent="0.25">
      <c r="A20973" s="42"/>
    </row>
    <row r="20974" spans="1:1" x14ac:dyDescent="0.25">
      <c r="A20974" s="42"/>
    </row>
    <row r="20975" spans="1:1" x14ac:dyDescent="0.25">
      <c r="A20975" s="42"/>
    </row>
    <row r="20976" spans="1:1" x14ac:dyDescent="0.25">
      <c r="A20976" s="42"/>
    </row>
    <row r="20977" spans="1:1" x14ac:dyDescent="0.25">
      <c r="A20977" s="42"/>
    </row>
    <row r="20978" spans="1:1" x14ac:dyDescent="0.25">
      <c r="A20978" s="42"/>
    </row>
    <row r="20979" spans="1:1" x14ac:dyDescent="0.25">
      <c r="A20979" s="42"/>
    </row>
    <row r="20980" spans="1:1" x14ac:dyDescent="0.25">
      <c r="A20980" s="42"/>
    </row>
    <row r="20981" spans="1:1" x14ac:dyDescent="0.25">
      <c r="A20981" s="42"/>
    </row>
    <row r="20982" spans="1:1" x14ac:dyDescent="0.25">
      <c r="A20982" s="42"/>
    </row>
    <row r="20983" spans="1:1" x14ac:dyDescent="0.25">
      <c r="A20983" s="42"/>
    </row>
    <row r="20984" spans="1:1" x14ac:dyDescent="0.25">
      <c r="A20984" s="42"/>
    </row>
    <row r="20985" spans="1:1" x14ac:dyDescent="0.25">
      <c r="A20985" s="42"/>
    </row>
    <row r="20986" spans="1:1" x14ac:dyDescent="0.25">
      <c r="A20986" s="42"/>
    </row>
    <row r="20987" spans="1:1" x14ac:dyDescent="0.25">
      <c r="A20987" s="42"/>
    </row>
    <row r="20988" spans="1:1" x14ac:dyDescent="0.25">
      <c r="A20988" s="42"/>
    </row>
    <row r="20989" spans="1:1" x14ac:dyDescent="0.25">
      <c r="A20989" s="42"/>
    </row>
    <row r="20990" spans="1:1" x14ac:dyDescent="0.25">
      <c r="A20990" s="42"/>
    </row>
    <row r="20991" spans="1:1" x14ac:dyDescent="0.25">
      <c r="A20991" s="42"/>
    </row>
    <row r="20992" spans="1:1" x14ac:dyDescent="0.25">
      <c r="A20992" s="42"/>
    </row>
    <row r="20993" spans="1:1" x14ac:dyDescent="0.25">
      <c r="A20993" s="42"/>
    </row>
    <row r="20994" spans="1:1" x14ac:dyDescent="0.25">
      <c r="A20994" s="42"/>
    </row>
    <row r="20995" spans="1:1" x14ac:dyDescent="0.25">
      <c r="A20995" s="42"/>
    </row>
    <row r="20996" spans="1:1" x14ac:dyDescent="0.25">
      <c r="A20996" s="42"/>
    </row>
    <row r="20997" spans="1:1" x14ac:dyDescent="0.25">
      <c r="A20997" s="42"/>
    </row>
    <row r="20998" spans="1:1" x14ac:dyDescent="0.25">
      <c r="A20998" s="42"/>
    </row>
    <row r="20999" spans="1:1" x14ac:dyDescent="0.25">
      <c r="A20999" s="42"/>
    </row>
    <row r="21000" spans="1:1" x14ac:dyDescent="0.25">
      <c r="A21000" s="42"/>
    </row>
    <row r="21001" spans="1:1" x14ac:dyDescent="0.25">
      <c r="A21001" s="42"/>
    </row>
    <row r="21002" spans="1:1" x14ac:dyDescent="0.25">
      <c r="A21002" s="42"/>
    </row>
    <row r="21003" spans="1:1" x14ac:dyDescent="0.25">
      <c r="A21003" s="42"/>
    </row>
    <row r="21004" spans="1:1" x14ac:dyDescent="0.25">
      <c r="A21004" s="42"/>
    </row>
    <row r="21005" spans="1:1" x14ac:dyDescent="0.25">
      <c r="A21005" s="42"/>
    </row>
    <row r="21006" spans="1:1" x14ac:dyDescent="0.25">
      <c r="A21006" s="42"/>
    </row>
    <row r="21007" spans="1:1" x14ac:dyDescent="0.25">
      <c r="A21007" s="42"/>
    </row>
    <row r="21008" spans="1:1" x14ac:dyDescent="0.25">
      <c r="A21008" s="42"/>
    </row>
    <row r="21009" spans="1:1" x14ac:dyDescent="0.25">
      <c r="A21009" s="42"/>
    </row>
    <row r="21010" spans="1:1" x14ac:dyDescent="0.25">
      <c r="A21010" s="42"/>
    </row>
    <row r="21011" spans="1:1" x14ac:dyDescent="0.25">
      <c r="A21011" s="42"/>
    </row>
    <row r="21012" spans="1:1" x14ac:dyDescent="0.25">
      <c r="A21012" s="42"/>
    </row>
    <row r="21013" spans="1:1" x14ac:dyDescent="0.25">
      <c r="A21013" s="42"/>
    </row>
    <row r="21014" spans="1:1" x14ac:dyDescent="0.25">
      <c r="A21014" s="42"/>
    </row>
    <row r="21015" spans="1:1" x14ac:dyDescent="0.25">
      <c r="A21015" s="42"/>
    </row>
    <row r="21016" spans="1:1" x14ac:dyDescent="0.25">
      <c r="A21016" s="42"/>
    </row>
    <row r="21017" spans="1:1" x14ac:dyDescent="0.25">
      <c r="A21017" s="42"/>
    </row>
    <row r="21018" spans="1:1" x14ac:dyDescent="0.25">
      <c r="A21018" s="42"/>
    </row>
    <row r="21019" spans="1:1" x14ac:dyDescent="0.25">
      <c r="A21019" s="42"/>
    </row>
    <row r="21020" spans="1:1" x14ac:dyDescent="0.25">
      <c r="A21020" s="42"/>
    </row>
    <row r="21021" spans="1:1" x14ac:dyDescent="0.25">
      <c r="A21021" s="42"/>
    </row>
    <row r="21022" spans="1:1" x14ac:dyDescent="0.25">
      <c r="A21022" s="42"/>
    </row>
    <row r="21023" spans="1:1" x14ac:dyDescent="0.25">
      <c r="A21023" s="42"/>
    </row>
    <row r="21024" spans="1:1" x14ac:dyDescent="0.25">
      <c r="A21024" s="42"/>
    </row>
    <row r="21025" spans="1:1" x14ac:dyDescent="0.25">
      <c r="A21025" s="42"/>
    </row>
    <row r="21026" spans="1:1" x14ac:dyDescent="0.25">
      <c r="A21026" s="42"/>
    </row>
    <row r="21027" spans="1:1" x14ac:dyDescent="0.25">
      <c r="A21027" s="42"/>
    </row>
    <row r="21028" spans="1:1" x14ac:dyDescent="0.25">
      <c r="A21028" s="42"/>
    </row>
    <row r="21029" spans="1:1" x14ac:dyDescent="0.25">
      <c r="A21029" s="42"/>
    </row>
    <row r="21030" spans="1:1" x14ac:dyDescent="0.25">
      <c r="A21030" s="42"/>
    </row>
    <row r="21031" spans="1:1" x14ac:dyDescent="0.25">
      <c r="A21031" s="42"/>
    </row>
    <row r="21032" spans="1:1" x14ac:dyDescent="0.25">
      <c r="A21032" s="42"/>
    </row>
    <row r="21033" spans="1:1" x14ac:dyDescent="0.25">
      <c r="A21033" s="42"/>
    </row>
    <row r="21034" spans="1:1" x14ac:dyDescent="0.25">
      <c r="A21034" s="42"/>
    </row>
    <row r="21035" spans="1:1" x14ac:dyDescent="0.25">
      <c r="A21035" s="42"/>
    </row>
    <row r="21036" spans="1:1" x14ac:dyDescent="0.25">
      <c r="A21036" s="42"/>
    </row>
    <row r="21037" spans="1:1" x14ac:dyDescent="0.25">
      <c r="A21037" s="42"/>
    </row>
    <row r="21038" spans="1:1" x14ac:dyDescent="0.25">
      <c r="A21038" s="42"/>
    </row>
    <row r="21039" spans="1:1" x14ac:dyDescent="0.25">
      <c r="A21039" s="42"/>
    </row>
    <row r="21040" spans="1:1" x14ac:dyDescent="0.25">
      <c r="A21040" s="42"/>
    </row>
    <row r="21041" spans="1:1" x14ac:dyDescent="0.25">
      <c r="A21041" s="42"/>
    </row>
    <row r="21042" spans="1:1" x14ac:dyDescent="0.25">
      <c r="A21042" s="42"/>
    </row>
    <row r="21043" spans="1:1" x14ac:dyDescent="0.25">
      <c r="A21043" s="42"/>
    </row>
    <row r="21044" spans="1:1" x14ac:dyDescent="0.25">
      <c r="A21044" s="42"/>
    </row>
    <row r="21045" spans="1:1" x14ac:dyDescent="0.25">
      <c r="A21045" s="42"/>
    </row>
    <row r="21046" spans="1:1" x14ac:dyDescent="0.25">
      <c r="A21046" s="42"/>
    </row>
    <row r="21047" spans="1:1" x14ac:dyDescent="0.25">
      <c r="A21047" s="42"/>
    </row>
    <row r="21048" spans="1:1" x14ac:dyDescent="0.25">
      <c r="A21048" s="42"/>
    </row>
    <row r="21049" spans="1:1" x14ac:dyDescent="0.25">
      <c r="A21049" s="42"/>
    </row>
    <row r="21050" spans="1:1" x14ac:dyDescent="0.25">
      <c r="A21050" s="42"/>
    </row>
    <row r="21051" spans="1:1" x14ac:dyDescent="0.25">
      <c r="A21051" s="42"/>
    </row>
    <row r="21052" spans="1:1" x14ac:dyDescent="0.25">
      <c r="A21052" s="42"/>
    </row>
    <row r="21053" spans="1:1" x14ac:dyDescent="0.25">
      <c r="A21053" s="42"/>
    </row>
    <row r="21054" spans="1:1" x14ac:dyDescent="0.25">
      <c r="A21054" s="42"/>
    </row>
    <row r="21055" spans="1:1" x14ac:dyDescent="0.25">
      <c r="A21055" s="42"/>
    </row>
    <row r="21056" spans="1:1" x14ac:dyDescent="0.25">
      <c r="A21056" s="42"/>
    </row>
    <row r="21057" spans="1:1" x14ac:dyDescent="0.25">
      <c r="A21057" s="42"/>
    </row>
    <row r="21058" spans="1:1" x14ac:dyDescent="0.25">
      <c r="A21058" s="42"/>
    </row>
    <row r="21059" spans="1:1" x14ac:dyDescent="0.25">
      <c r="A21059" s="42"/>
    </row>
    <row r="21060" spans="1:1" x14ac:dyDescent="0.25">
      <c r="A21060" s="42"/>
    </row>
    <row r="21061" spans="1:1" x14ac:dyDescent="0.25">
      <c r="A21061" s="42"/>
    </row>
    <row r="21062" spans="1:1" x14ac:dyDescent="0.25">
      <c r="A21062" s="42"/>
    </row>
    <row r="21063" spans="1:1" x14ac:dyDescent="0.25">
      <c r="A21063" s="42"/>
    </row>
    <row r="21064" spans="1:1" x14ac:dyDescent="0.25">
      <c r="A21064" s="42"/>
    </row>
    <row r="21065" spans="1:1" x14ac:dyDescent="0.25">
      <c r="A21065" s="42"/>
    </row>
    <row r="21066" spans="1:1" x14ac:dyDescent="0.25">
      <c r="A21066" s="42"/>
    </row>
    <row r="21067" spans="1:1" x14ac:dyDescent="0.25">
      <c r="A21067" s="42"/>
    </row>
    <row r="21068" spans="1:1" x14ac:dyDescent="0.25">
      <c r="A21068" s="42"/>
    </row>
    <row r="21069" spans="1:1" x14ac:dyDescent="0.25">
      <c r="A21069" s="42"/>
    </row>
    <row r="21070" spans="1:1" x14ac:dyDescent="0.25">
      <c r="A21070" s="42"/>
    </row>
    <row r="21071" spans="1:1" x14ac:dyDescent="0.25">
      <c r="A21071" s="42"/>
    </row>
    <row r="21072" spans="1:1" x14ac:dyDescent="0.25">
      <c r="A21072" s="42"/>
    </row>
    <row r="21073" spans="1:1" x14ac:dyDescent="0.25">
      <c r="A21073" s="42"/>
    </row>
    <row r="21074" spans="1:1" x14ac:dyDescent="0.25">
      <c r="A21074" s="42"/>
    </row>
    <row r="21075" spans="1:1" x14ac:dyDescent="0.25">
      <c r="A21075" s="42"/>
    </row>
    <row r="21076" spans="1:1" x14ac:dyDescent="0.25">
      <c r="A21076" s="42"/>
    </row>
    <row r="21077" spans="1:1" x14ac:dyDescent="0.25">
      <c r="A21077" s="42"/>
    </row>
    <row r="21078" spans="1:1" x14ac:dyDescent="0.25">
      <c r="A21078" s="42"/>
    </row>
    <row r="21079" spans="1:1" x14ac:dyDescent="0.25">
      <c r="A21079" s="42"/>
    </row>
    <row r="21080" spans="1:1" x14ac:dyDescent="0.25">
      <c r="A21080" s="42"/>
    </row>
    <row r="21081" spans="1:1" x14ac:dyDescent="0.25">
      <c r="A21081" s="42"/>
    </row>
    <row r="21082" spans="1:1" x14ac:dyDescent="0.25">
      <c r="A21082" s="42"/>
    </row>
    <row r="21083" spans="1:1" x14ac:dyDescent="0.25">
      <c r="A21083" s="42"/>
    </row>
    <row r="21084" spans="1:1" x14ac:dyDescent="0.25">
      <c r="A21084" s="42"/>
    </row>
    <row r="21085" spans="1:1" x14ac:dyDescent="0.25">
      <c r="A21085" s="42"/>
    </row>
    <row r="21086" spans="1:1" x14ac:dyDescent="0.25">
      <c r="A21086" s="42"/>
    </row>
    <row r="21087" spans="1:1" x14ac:dyDescent="0.25">
      <c r="A21087" s="42"/>
    </row>
    <row r="21088" spans="1:1" x14ac:dyDescent="0.25">
      <c r="A21088" s="42"/>
    </row>
    <row r="21089" spans="1:1" x14ac:dyDescent="0.25">
      <c r="A21089" s="42"/>
    </row>
    <row r="21090" spans="1:1" x14ac:dyDescent="0.25">
      <c r="A21090" s="42"/>
    </row>
    <row r="21091" spans="1:1" x14ac:dyDescent="0.25">
      <c r="A21091" s="42"/>
    </row>
    <row r="21092" spans="1:1" x14ac:dyDescent="0.25">
      <c r="A21092" s="42"/>
    </row>
    <row r="21093" spans="1:1" x14ac:dyDescent="0.25">
      <c r="A21093" s="42"/>
    </row>
    <row r="21094" spans="1:1" x14ac:dyDescent="0.25">
      <c r="A21094" s="42"/>
    </row>
    <row r="21095" spans="1:1" x14ac:dyDescent="0.25">
      <c r="A21095" s="42"/>
    </row>
    <row r="21096" spans="1:1" x14ac:dyDescent="0.25">
      <c r="A21096" s="42"/>
    </row>
    <row r="21097" spans="1:1" x14ac:dyDescent="0.25">
      <c r="A21097" s="42"/>
    </row>
    <row r="21098" spans="1:1" x14ac:dyDescent="0.25">
      <c r="A21098" s="42"/>
    </row>
    <row r="21099" spans="1:1" x14ac:dyDescent="0.25">
      <c r="A21099" s="42"/>
    </row>
    <row r="21100" spans="1:1" x14ac:dyDescent="0.25">
      <c r="A21100" s="42"/>
    </row>
    <row r="21101" spans="1:1" x14ac:dyDescent="0.25">
      <c r="A21101" s="42"/>
    </row>
    <row r="21102" spans="1:1" x14ac:dyDescent="0.25">
      <c r="A21102" s="42"/>
    </row>
    <row r="21103" spans="1:1" x14ac:dyDescent="0.25">
      <c r="A21103" s="42"/>
    </row>
    <row r="21104" spans="1:1" x14ac:dyDescent="0.25">
      <c r="A21104" s="42"/>
    </row>
    <row r="21105" spans="1:1" x14ac:dyDescent="0.25">
      <c r="A21105" s="42"/>
    </row>
    <row r="21106" spans="1:1" x14ac:dyDescent="0.25">
      <c r="A21106" s="42"/>
    </row>
    <row r="21107" spans="1:1" x14ac:dyDescent="0.25">
      <c r="A21107" s="42"/>
    </row>
    <row r="21108" spans="1:1" x14ac:dyDescent="0.25">
      <c r="A21108" s="42"/>
    </row>
    <row r="21109" spans="1:1" x14ac:dyDescent="0.25">
      <c r="A21109" s="42"/>
    </row>
    <row r="21110" spans="1:1" x14ac:dyDescent="0.25">
      <c r="A21110" s="42"/>
    </row>
    <row r="21111" spans="1:1" x14ac:dyDescent="0.25">
      <c r="A21111" s="42"/>
    </row>
    <row r="21112" spans="1:1" x14ac:dyDescent="0.25">
      <c r="A21112" s="42"/>
    </row>
    <row r="21113" spans="1:1" x14ac:dyDescent="0.25">
      <c r="A21113" s="42"/>
    </row>
    <row r="21114" spans="1:1" x14ac:dyDescent="0.25">
      <c r="A21114" s="42"/>
    </row>
    <row r="21115" spans="1:1" x14ac:dyDescent="0.25">
      <c r="A21115" s="42"/>
    </row>
    <row r="21116" spans="1:1" x14ac:dyDescent="0.25">
      <c r="A21116" s="42"/>
    </row>
    <row r="21117" spans="1:1" x14ac:dyDescent="0.25">
      <c r="A21117" s="42"/>
    </row>
    <row r="21118" spans="1:1" x14ac:dyDescent="0.25">
      <c r="A21118" s="42"/>
    </row>
    <row r="21119" spans="1:1" x14ac:dyDescent="0.25">
      <c r="A21119" s="42"/>
    </row>
    <row r="21120" spans="1:1" x14ac:dyDescent="0.25">
      <c r="A21120" s="42"/>
    </row>
    <row r="21121" spans="1:1" x14ac:dyDescent="0.25">
      <c r="A21121" s="42"/>
    </row>
    <row r="21122" spans="1:1" x14ac:dyDescent="0.25">
      <c r="A21122" s="42"/>
    </row>
    <row r="21123" spans="1:1" x14ac:dyDescent="0.25">
      <c r="A21123" s="42"/>
    </row>
    <row r="21124" spans="1:1" x14ac:dyDescent="0.25">
      <c r="A21124" s="42"/>
    </row>
    <row r="21125" spans="1:1" x14ac:dyDescent="0.25">
      <c r="A21125" s="42"/>
    </row>
    <row r="21126" spans="1:1" x14ac:dyDescent="0.25">
      <c r="A21126" s="42"/>
    </row>
    <row r="21127" spans="1:1" x14ac:dyDescent="0.25">
      <c r="A21127" s="42"/>
    </row>
    <row r="21128" spans="1:1" x14ac:dyDescent="0.25">
      <c r="A21128" s="42"/>
    </row>
    <row r="21129" spans="1:1" x14ac:dyDescent="0.25">
      <c r="A21129" s="42"/>
    </row>
    <row r="21130" spans="1:1" x14ac:dyDescent="0.25">
      <c r="A21130" s="42"/>
    </row>
    <row r="21131" spans="1:1" x14ac:dyDescent="0.25">
      <c r="A21131" s="42"/>
    </row>
    <row r="21132" spans="1:1" x14ac:dyDescent="0.25">
      <c r="A21132" s="42"/>
    </row>
    <row r="21133" spans="1:1" x14ac:dyDescent="0.25">
      <c r="A21133" s="42"/>
    </row>
    <row r="21134" spans="1:1" x14ac:dyDescent="0.25">
      <c r="A21134" s="42"/>
    </row>
    <row r="21135" spans="1:1" x14ac:dyDescent="0.25">
      <c r="A21135" s="42"/>
    </row>
    <row r="21136" spans="1:1" x14ac:dyDescent="0.25">
      <c r="A21136" s="42"/>
    </row>
    <row r="21137" spans="1:1" x14ac:dyDescent="0.25">
      <c r="A21137" s="42"/>
    </row>
    <row r="21138" spans="1:1" x14ac:dyDescent="0.25">
      <c r="A21138" s="42"/>
    </row>
    <row r="21139" spans="1:1" x14ac:dyDescent="0.25">
      <c r="A21139" s="42"/>
    </row>
    <row r="21140" spans="1:1" x14ac:dyDescent="0.25">
      <c r="A21140" s="42"/>
    </row>
    <row r="21141" spans="1:1" x14ac:dyDescent="0.25">
      <c r="A21141" s="42"/>
    </row>
    <row r="21142" spans="1:1" x14ac:dyDescent="0.25">
      <c r="A21142" s="42"/>
    </row>
    <row r="21143" spans="1:1" x14ac:dyDescent="0.25">
      <c r="A21143" s="42"/>
    </row>
    <row r="21144" spans="1:1" x14ac:dyDescent="0.25">
      <c r="A21144" s="42"/>
    </row>
    <row r="21145" spans="1:1" x14ac:dyDescent="0.25">
      <c r="A21145" s="42"/>
    </row>
    <row r="21146" spans="1:1" x14ac:dyDescent="0.25">
      <c r="A21146" s="42"/>
    </row>
    <row r="21147" spans="1:1" x14ac:dyDescent="0.25">
      <c r="A21147" s="42"/>
    </row>
    <row r="21148" spans="1:1" x14ac:dyDescent="0.25">
      <c r="A21148" s="42"/>
    </row>
    <row r="21149" spans="1:1" x14ac:dyDescent="0.25">
      <c r="A21149" s="42"/>
    </row>
    <row r="21150" spans="1:1" x14ac:dyDescent="0.25">
      <c r="A21150" s="42"/>
    </row>
    <row r="21151" spans="1:1" x14ac:dyDescent="0.25">
      <c r="A21151" s="42"/>
    </row>
    <row r="21152" spans="1:1" x14ac:dyDescent="0.25">
      <c r="A21152" s="42"/>
    </row>
    <row r="21153" spans="1:1" x14ac:dyDescent="0.25">
      <c r="A21153" s="42"/>
    </row>
    <row r="21154" spans="1:1" x14ac:dyDescent="0.25">
      <c r="A21154" s="42"/>
    </row>
    <row r="21155" spans="1:1" x14ac:dyDescent="0.25">
      <c r="A21155" s="42"/>
    </row>
    <row r="21156" spans="1:1" x14ac:dyDescent="0.25">
      <c r="A21156" s="42"/>
    </row>
    <row r="21157" spans="1:1" x14ac:dyDescent="0.25">
      <c r="A21157" s="42"/>
    </row>
    <row r="21158" spans="1:1" x14ac:dyDescent="0.25">
      <c r="A21158" s="42"/>
    </row>
    <row r="21159" spans="1:1" x14ac:dyDescent="0.25">
      <c r="A21159" s="42"/>
    </row>
    <row r="21160" spans="1:1" x14ac:dyDescent="0.25">
      <c r="A21160" s="42"/>
    </row>
    <row r="21161" spans="1:1" x14ac:dyDescent="0.25">
      <c r="A21161" s="42"/>
    </row>
    <row r="21162" spans="1:1" x14ac:dyDescent="0.25">
      <c r="A21162" s="42"/>
    </row>
    <row r="21163" spans="1:1" x14ac:dyDescent="0.25">
      <c r="A21163" s="42"/>
    </row>
    <row r="21164" spans="1:1" x14ac:dyDescent="0.25">
      <c r="A21164" s="42"/>
    </row>
    <row r="21165" spans="1:1" x14ac:dyDescent="0.25">
      <c r="A21165" s="42"/>
    </row>
    <row r="21166" spans="1:1" x14ac:dyDescent="0.25">
      <c r="A21166" s="42"/>
    </row>
    <row r="21167" spans="1:1" x14ac:dyDescent="0.25">
      <c r="A21167" s="42"/>
    </row>
    <row r="21168" spans="1:1" x14ac:dyDescent="0.25">
      <c r="A21168" s="42"/>
    </row>
    <row r="21169" spans="1:1" x14ac:dyDescent="0.25">
      <c r="A21169" s="42"/>
    </row>
    <row r="21170" spans="1:1" x14ac:dyDescent="0.25">
      <c r="A21170" s="42"/>
    </row>
    <row r="21171" spans="1:1" x14ac:dyDescent="0.25">
      <c r="A21171" s="42"/>
    </row>
    <row r="21172" spans="1:1" x14ac:dyDescent="0.25">
      <c r="A21172" s="42"/>
    </row>
    <row r="21173" spans="1:1" x14ac:dyDescent="0.25">
      <c r="A21173" s="42"/>
    </row>
    <row r="21174" spans="1:1" x14ac:dyDescent="0.25">
      <c r="A21174" s="42"/>
    </row>
    <row r="21175" spans="1:1" x14ac:dyDescent="0.25">
      <c r="A21175" s="42"/>
    </row>
    <row r="21176" spans="1:1" x14ac:dyDescent="0.25">
      <c r="A21176" s="42"/>
    </row>
    <row r="21177" spans="1:1" x14ac:dyDescent="0.25">
      <c r="A21177" s="42"/>
    </row>
    <row r="21178" spans="1:1" x14ac:dyDescent="0.25">
      <c r="A21178" s="42"/>
    </row>
    <row r="21179" spans="1:1" x14ac:dyDescent="0.25">
      <c r="A21179" s="42"/>
    </row>
    <row r="21180" spans="1:1" x14ac:dyDescent="0.25">
      <c r="A21180" s="42"/>
    </row>
    <row r="21181" spans="1:1" x14ac:dyDescent="0.25">
      <c r="A21181" s="42"/>
    </row>
    <row r="21182" spans="1:1" x14ac:dyDescent="0.25">
      <c r="A21182" s="42"/>
    </row>
    <row r="21183" spans="1:1" x14ac:dyDescent="0.25">
      <c r="A21183" s="42"/>
    </row>
    <row r="21184" spans="1:1" x14ac:dyDescent="0.25">
      <c r="A21184" s="42"/>
    </row>
    <row r="21185" spans="1:1" x14ac:dyDescent="0.25">
      <c r="A21185" s="42"/>
    </row>
    <row r="21186" spans="1:1" x14ac:dyDescent="0.25">
      <c r="A21186" s="42"/>
    </row>
    <row r="21187" spans="1:1" x14ac:dyDescent="0.25">
      <c r="A21187" s="42"/>
    </row>
    <row r="21188" spans="1:1" x14ac:dyDescent="0.25">
      <c r="A21188" s="42"/>
    </row>
    <row r="21189" spans="1:1" x14ac:dyDescent="0.25">
      <c r="A21189" s="42"/>
    </row>
    <row r="21190" spans="1:1" x14ac:dyDescent="0.25">
      <c r="A21190" s="42"/>
    </row>
    <row r="21191" spans="1:1" x14ac:dyDescent="0.25">
      <c r="A21191" s="42"/>
    </row>
    <row r="21192" spans="1:1" x14ac:dyDescent="0.25">
      <c r="A21192" s="42"/>
    </row>
    <row r="21193" spans="1:1" x14ac:dyDescent="0.25">
      <c r="A21193" s="42"/>
    </row>
    <row r="21194" spans="1:1" x14ac:dyDescent="0.25">
      <c r="A21194" s="42"/>
    </row>
    <row r="21195" spans="1:1" x14ac:dyDescent="0.25">
      <c r="A21195" s="42"/>
    </row>
    <row r="21196" spans="1:1" x14ac:dyDescent="0.25">
      <c r="A21196" s="42"/>
    </row>
    <row r="21197" spans="1:1" x14ac:dyDescent="0.25">
      <c r="A21197" s="42"/>
    </row>
    <row r="21198" spans="1:1" x14ac:dyDescent="0.25">
      <c r="A21198" s="42"/>
    </row>
    <row r="21199" spans="1:1" x14ac:dyDescent="0.25">
      <c r="A21199" s="42"/>
    </row>
    <row r="21200" spans="1:1" x14ac:dyDescent="0.25">
      <c r="A21200" s="42"/>
    </row>
    <row r="21201" spans="1:1" x14ac:dyDescent="0.25">
      <c r="A21201" s="42"/>
    </row>
    <row r="21202" spans="1:1" x14ac:dyDescent="0.25">
      <c r="A21202" s="42"/>
    </row>
    <row r="21203" spans="1:1" x14ac:dyDescent="0.25">
      <c r="A21203" s="42"/>
    </row>
    <row r="21204" spans="1:1" x14ac:dyDescent="0.25">
      <c r="A21204" s="42"/>
    </row>
    <row r="21205" spans="1:1" x14ac:dyDescent="0.25">
      <c r="A21205" s="42"/>
    </row>
    <row r="21206" spans="1:1" x14ac:dyDescent="0.25">
      <c r="A21206" s="42"/>
    </row>
    <row r="21207" spans="1:1" x14ac:dyDescent="0.25">
      <c r="A21207" s="42"/>
    </row>
    <row r="21208" spans="1:1" x14ac:dyDescent="0.25">
      <c r="A21208" s="42"/>
    </row>
    <row r="21209" spans="1:1" x14ac:dyDescent="0.25">
      <c r="A21209" s="42"/>
    </row>
    <row r="21210" spans="1:1" x14ac:dyDescent="0.25">
      <c r="A21210" s="42"/>
    </row>
    <row r="21211" spans="1:1" x14ac:dyDescent="0.25">
      <c r="A21211" s="42"/>
    </row>
    <row r="21212" spans="1:1" x14ac:dyDescent="0.25">
      <c r="A21212" s="42"/>
    </row>
    <row r="21213" spans="1:1" x14ac:dyDescent="0.25">
      <c r="A21213" s="42"/>
    </row>
    <row r="21214" spans="1:1" x14ac:dyDescent="0.25">
      <c r="A21214" s="42"/>
    </row>
    <row r="21215" spans="1:1" x14ac:dyDescent="0.25">
      <c r="A21215" s="42"/>
    </row>
    <row r="21216" spans="1:1" x14ac:dyDescent="0.25">
      <c r="A21216" s="42"/>
    </row>
    <row r="21217" spans="1:1" x14ac:dyDescent="0.25">
      <c r="A21217" s="42"/>
    </row>
    <row r="21218" spans="1:1" x14ac:dyDescent="0.25">
      <c r="A21218" s="42"/>
    </row>
    <row r="21219" spans="1:1" x14ac:dyDescent="0.25">
      <c r="A21219" s="42"/>
    </row>
    <row r="21220" spans="1:1" x14ac:dyDescent="0.25">
      <c r="A21220" s="42"/>
    </row>
    <row r="21221" spans="1:1" x14ac:dyDescent="0.25">
      <c r="A21221" s="42"/>
    </row>
    <row r="21222" spans="1:1" x14ac:dyDescent="0.25">
      <c r="A21222" s="42"/>
    </row>
    <row r="21223" spans="1:1" x14ac:dyDescent="0.25">
      <c r="A21223" s="42"/>
    </row>
    <row r="21224" spans="1:1" x14ac:dyDescent="0.25">
      <c r="A21224" s="42"/>
    </row>
    <row r="21225" spans="1:1" x14ac:dyDescent="0.25">
      <c r="A21225" s="42"/>
    </row>
    <row r="21226" spans="1:1" x14ac:dyDescent="0.25">
      <c r="A21226" s="42"/>
    </row>
    <row r="21227" spans="1:1" x14ac:dyDescent="0.25">
      <c r="A21227" s="42"/>
    </row>
    <row r="21228" spans="1:1" x14ac:dyDescent="0.25">
      <c r="A21228" s="42"/>
    </row>
    <row r="21229" spans="1:1" x14ac:dyDescent="0.25">
      <c r="A21229" s="42"/>
    </row>
    <row r="21230" spans="1:1" x14ac:dyDescent="0.25">
      <c r="A21230" s="42"/>
    </row>
    <row r="21231" spans="1:1" x14ac:dyDescent="0.25">
      <c r="A21231" s="42"/>
    </row>
    <row r="21232" spans="1:1" x14ac:dyDescent="0.25">
      <c r="A21232" s="42"/>
    </row>
    <row r="21233" spans="1:1" x14ac:dyDescent="0.25">
      <c r="A21233" s="42"/>
    </row>
    <row r="21234" spans="1:1" x14ac:dyDescent="0.25">
      <c r="A21234" s="42"/>
    </row>
    <row r="21235" spans="1:1" x14ac:dyDescent="0.25">
      <c r="A21235" s="42"/>
    </row>
    <row r="21236" spans="1:1" x14ac:dyDescent="0.25">
      <c r="A21236" s="42"/>
    </row>
    <row r="21237" spans="1:1" x14ac:dyDescent="0.25">
      <c r="A21237" s="42"/>
    </row>
    <row r="21238" spans="1:1" x14ac:dyDescent="0.25">
      <c r="A21238" s="42"/>
    </row>
    <row r="21239" spans="1:1" x14ac:dyDescent="0.25">
      <c r="A21239" s="42"/>
    </row>
    <row r="21240" spans="1:1" x14ac:dyDescent="0.25">
      <c r="A21240" s="42"/>
    </row>
    <row r="21241" spans="1:1" x14ac:dyDescent="0.25">
      <c r="A21241" s="42"/>
    </row>
    <row r="21242" spans="1:1" x14ac:dyDescent="0.25">
      <c r="A21242" s="42"/>
    </row>
    <row r="21243" spans="1:1" x14ac:dyDescent="0.25">
      <c r="A21243" s="42"/>
    </row>
    <row r="21244" spans="1:1" x14ac:dyDescent="0.25">
      <c r="A21244" s="42"/>
    </row>
    <row r="21245" spans="1:1" x14ac:dyDescent="0.25">
      <c r="A21245" s="42"/>
    </row>
    <row r="21246" spans="1:1" x14ac:dyDescent="0.25">
      <c r="A21246" s="42"/>
    </row>
    <row r="21247" spans="1:1" x14ac:dyDescent="0.25">
      <c r="A21247" s="42"/>
    </row>
    <row r="21248" spans="1:1" x14ac:dyDescent="0.25">
      <c r="A21248" s="42"/>
    </row>
    <row r="21249" spans="1:1" x14ac:dyDescent="0.25">
      <c r="A21249" s="42"/>
    </row>
    <row r="21250" spans="1:1" x14ac:dyDescent="0.25">
      <c r="A21250" s="42"/>
    </row>
    <row r="21251" spans="1:1" x14ac:dyDescent="0.25">
      <c r="A21251" s="42"/>
    </row>
    <row r="21252" spans="1:1" x14ac:dyDescent="0.25">
      <c r="A21252" s="42"/>
    </row>
    <row r="21253" spans="1:1" x14ac:dyDescent="0.25">
      <c r="A21253" s="42"/>
    </row>
    <row r="21254" spans="1:1" x14ac:dyDescent="0.25">
      <c r="A21254" s="42"/>
    </row>
    <row r="21255" spans="1:1" x14ac:dyDescent="0.25">
      <c r="A21255" s="42"/>
    </row>
    <row r="21256" spans="1:1" x14ac:dyDescent="0.25">
      <c r="A21256" s="42"/>
    </row>
    <row r="21257" spans="1:1" x14ac:dyDescent="0.25">
      <c r="A21257" s="42"/>
    </row>
    <row r="21258" spans="1:1" x14ac:dyDescent="0.25">
      <c r="A21258" s="42"/>
    </row>
    <row r="21259" spans="1:1" x14ac:dyDescent="0.25">
      <c r="A21259" s="42"/>
    </row>
    <row r="21260" spans="1:1" x14ac:dyDescent="0.25">
      <c r="A21260" s="42"/>
    </row>
    <row r="21261" spans="1:1" x14ac:dyDescent="0.25">
      <c r="A21261" s="42"/>
    </row>
    <row r="21262" spans="1:1" x14ac:dyDescent="0.25">
      <c r="A21262" s="42"/>
    </row>
    <row r="21263" spans="1:1" x14ac:dyDescent="0.25">
      <c r="A21263" s="42"/>
    </row>
    <row r="21264" spans="1:1" x14ac:dyDescent="0.25">
      <c r="A21264" s="42"/>
    </row>
    <row r="21265" spans="1:1" x14ac:dyDescent="0.25">
      <c r="A21265" s="42"/>
    </row>
    <row r="21266" spans="1:1" x14ac:dyDescent="0.25">
      <c r="A21266" s="42"/>
    </row>
    <row r="21267" spans="1:1" x14ac:dyDescent="0.25">
      <c r="A21267" s="42"/>
    </row>
    <row r="21268" spans="1:1" x14ac:dyDescent="0.25">
      <c r="A21268" s="42"/>
    </row>
    <row r="21269" spans="1:1" x14ac:dyDescent="0.25">
      <c r="A21269" s="42"/>
    </row>
    <row r="21270" spans="1:1" x14ac:dyDescent="0.25">
      <c r="A21270" s="42"/>
    </row>
    <row r="21271" spans="1:1" x14ac:dyDescent="0.25">
      <c r="A21271" s="42"/>
    </row>
    <row r="21272" spans="1:1" x14ac:dyDescent="0.25">
      <c r="A21272" s="42"/>
    </row>
    <row r="21273" spans="1:1" x14ac:dyDescent="0.25">
      <c r="A21273" s="42"/>
    </row>
    <row r="21274" spans="1:1" x14ac:dyDescent="0.25">
      <c r="A21274" s="42"/>
    </row>
    <row r="21275" spans="1:1" x14ac:dyDescent="0.25">
      <c r="A21275" s="42"/>
    </row>
    <row r="21276" spans="1:1" x14ac:dyDescent="0.25">
      <c r="A21276" s="42"/>
    </row>
    <row r="21277" spans="1:1" x14ac:dyDescent="0.25">
      <c r="A21277" s="42"/>
    </row>
    <row r="21278" spans="1:1" x14ac:dyDescent="0.25">
      <c r="A21278" s="42"/>
    </row>
    <row r="21279" spans="1:1" x14ac:dyDescent="0.25">
      <c r="A21279" s="42"/>
    </row>
    <row r="21280" spans="1:1" x14ac:dyDescent="0.25">
      <c r="A21280" s="42"/>
    </row>
    <row r="21281" spans="1:1" x14ac:dyDescent="0.25">
      <c r="A21281" s="42"/>
    </row>
    <row r="21282" spans="1:1" x14ac:dyDescent="0.25">
      <c r="A21282" s="42"/>
    </row>
    <row r="21283" spans="1:1" x14ac:dyDescent="0.25">
      <c r="A21283" s="42"/>
    </row>
    <row r="21284" spans="1:1" x14ac:dyDescent="0.25">
      <c r="A21284" s="42"/>
    </row>
    <row r="21285" spans="1:1" x14ac:dyDescent="0.25">
      <c r="A21285" s="42"/>
    </row>
    <row r="21286" spans="1:1" x14ac:dyDescent="0.25">
      <c r="A21286" s="42"/>
    </row>
    <row r="21287" spans="1:1" x14ac:dyDescent="0.25">
      <c r="A21287" s="42"/>
    </row>
    <row r="21288" spans="1:1" x14ac:dyDescent="0.25">
      <c r="A21288" s="42"/>
    </row>
    <row r="21289" spans="1:1" x14ac:dyDescent="0.25">
      <c r="A21289" s="42"/>
    </row>
    <row r="21290" spans="1:1" x14ac:dyDescent="0.25">
      <c r="A21290" s="42"/>
    </row>
    <row r="21291" spans="1:1" x14ac:dyDescent="0.25">
      <c r="A21291" s="42"/>
    </row>
    <row r="21292" spans="1:1" x14ac:dyDescent="0.25">
      <c r="A21292" s="42"/>
    </row>
    <row r="21293" spans="1:1" x14ac:dyDescent="0.25">
      <c r="A21293" s="42"/>
    </row>
    <row r="21294" spans="1:1" x14ac:dyDescent="0.25">
      <c r="A21294" s="42"/>
    </row>
    <row r="21295" spans="1:1" x14ac:dyDescent="0.25">
      <c r="A21295" s="42"/>
    </row>
    <row r="21296" spans="1:1" x14ac:dyDescent="0.25">
      <c r="A21296" s="42"/>
    </row>
    <row r="21297" spans="1:1" x14ac:dyDescent="0.25">
      <c r="A21297" s="42"/>
    </row>
    <row r="21298" spans="1:1" x14ac:dyDescent="0.25">
      <c r="A21298" s="42"/>
    </row>
    <row r="21299" spans="1:1" x14ac:dyDescent="0.25">
      <c r="A21299" s="42"/>
    </row>
    <row r="21300" spans="1:1" x14ac:dyDescent="0.25">
      <c r="A21300" s="42"/>
    </row>
    <row r="21301" spans="1:1" x14ac:dyDescent="0.25">
      <c r="A21301" s="42"/>
    </row>
    <row r="21302" spans="1:1" x14ac:dyDescent="0.25">
      <c r="A21302" s="42"/>
    </row>
    <row r="21303" spans="1:1" x14ac:dyDescent="0.25">
      <c r="A21303" s="42"/>
    </row>
    <row r="21304" spans="1:1" x14ac:dyDescent="0.25">
      <c r="A21304" s="42"/>
    </row>
    <row r="21305" spans="1:1" x14ac:dyDescent="0.25">
      <c r="A21305" s="42"/>
    </row>
    <row r="21306" spans="1:1" x14ac:dyDescent="0.25">
      <c r="A21306" s="42"/>
    </row>
    <row r="21307" spans="1:1" x14ac:dyDescent="0.25">
      <c r="A21307" s="42"/>
    </row>
    <row r="21308" spans="1:1" x14ac:dyDescent="0.25">
      <c r="A21308" s="42"/>
    </row>
    <row r="21309" spans="1:1" x14ac:dyDescent="0.25">
      <c r="A21309" s="42"/>
    </row>
    <row r="21310" spans="1:1" x14ac:dyDescent="0.25">
      <c r="A21310" s="42"/>
    </row>
    <row r="21311" spans="1:1" x14ac:dyDescent="0.25">
      <c r="A21311" s="42"/>
    </row>
    <row r="21312" spans="1:1" x14ac:dyDescent="0.25">
      <c r="A21312" s="42"/>
    </row>
    <row r="21313" spans="1:1" x14ac:dyDescent="0.25">
      <c r="A21313" s="42"/>
    </row>
    <row r="21314" spans="1:1" x14ac:dyDescent="0.25">
      <c r="A21314" s="42"/>
    </row>
    <row r="21315" spans="1:1" x14ac:dyDescent="0.25">
      <c r="A21315" s="42"/>
    </row>
    <row r="21316" spans="1:1" x14ac:dyDescent="0.25">
      <c r="A21316" s="42"/>
    </row>
    <row r="21317" spans="1:1" x14ac:dyDescent="0.25">
      <c r="A21317" s="42"/>
    </row>
    <row r="21318" spans="1:1" x14ac:dyDescent="0.25">
      <c r="A21318" s="42"/>
    </row>
    <row r="21319" spans="1:1" x14ac:dyDescent="0.25">
      <c r="A21319" s="42"/>
    </row>
    <row r="21320" spans="1:1" x14ac:dyDescent="0.25">
      <c r="A21320" s="42"/>
    </row>
    <row r="21321" spans="1:1" x14ac:dyDescent="0.25">
      <c r="A21321" s="42"/>
    </row>
    <row r="21322" spans="1:1" x14ac:dyDescent="0.25">
      <c r="A21322" s="42"/>
    </row>
    <row r="21323" spans="1:1" x14ac:dyDescent="0.25">
      <c r="A21323" s="42"/>
    </row>
    <row r="21324" spans="1:1" x14ac:dyDescent="0.25">
      <c r="A21324" s="42"/>
    </row>
    <row r="21325" spans="1:1" x14ac:dyDescent="0.25">
      <c r="A21325" s="42"/>
    </row>
    <row r="21326" spans="1:1" x14ac:dyDescent="0.25">
      <c r="A21326" s="42"/>
    </row>
    <row r="21327" spans="1:1" x14ac:dyDescent="0.25">
      <c r="A21327" s="42"/>
    </row>
    <row r="21328" spans="1:1" x14ac:dyDescent="0.25">
      <c r="A21328" s="42"/>
    </row>
    <row r="21329" spans="1:1" x14ac:dyDescent="0.25">
      <c r="A21329" s="42"/>
    </row>
    <row r="21330" spans="1:1" x14ac:dyDescent="0.25">
      <c r="A21330" s="42"/>
    </row>
    <row r="21331" spans="1:1" x14ac:dyDescent="0.25">
      <c r="A21331" s="42"/>
    </row>
    <row r="21332" spans="1:1" x14ac:dyDescent="0.25">
      <c r="A21332" s="42"/>
    </row>
    <row r="21333" spans="1:1" x14ac:dyDescent="0.25">
      <c r="A21333" s="42"/>
    </row>
    <row r="21334" spans="1:1" x14ac:dyDescent="0.25">
      <c r="A21334" s="42"/>
    </row>
    <row r="21335" spans="1:1" x14ac:dyDescent="0.25">
      <c r="A21335" s="42"/>
    </row>
    <row r="21336" spans="1:1" x14ac:dyDescent="0.25">
      <c r="A21336" s="42"/>
    </row>
    <row r="21337" spans="1:1" x14ac:dyDescent="0.25">
      <c r="A21337" s="42"/>
    </row>
    <row r="21338" spans="1:1" x14ac:dyDescent="0.25">
      <c r="A21338" s="42"/>
    </row>
    <row r="21339" spans="1:1" x14ac:dyDescent="0.25">
      <c r="A21339" s="42"/>
    </row>
    <row r="21340" spans="1:1" x14ac:dyDescent="0.25">
      <c r="A21340" s="42"/>
    </row>
    <row r="21341" spans="1:1" x14ac:dyDescent="0.25">
      <c r="A21341" s="42"/>
    </row>
    <row r="21342" spans="1:1" x14ac:dyDescent="0.25">
      <c r="A21342" s="42"/>
    </row>
    <row r="21343" spans="1:1" x14ac:dyDescent="0.25">
      <c r="A21343" s="42"/>
    </row>
    <row r="21344" spans="1:1" x14ac:dyDescent="0.25">
      <c r="A21344" s="42"/>
    </row>
    <row r="21345" spans="1:1" x14ac:dyDescent="0.25">
      <c r="A21345" s="42"/>
    </row>
    <row r="21346" spans="1:1" x14ac:dyDescent="0.25">
      <c r="A21346" s="42"/>
    </row>
    <row r="21347" spans="1:1" x14ac:dyDescent="0.25">
      <c r="A21347" s="42"/>
    </row>
    <row r="21348" spans="1:1" x14ac:dyDescent="0.25">
      <c r="A21348" s="42"/>
    </row>
    <row r="21349" spans="1:1" x14ac:dyDescent="0.25">
      <c r="A21349" s="42"/>
    </row>
    <row r="21350" spans="1:1" x14ac:dyDescent="0.25">
      <c r="A21350" s="42"/>
    </row>
    <row r="21351" spans="1:1" x14ac:dyDescent="0.25">
      <c r="A21351" s="42"/>
    </row>
    <row r="21352" spans="1:1" x14ac:dyDescent="0.25">
      <c r="A21352" s="42"/>
    </row>
    <row r="21353" spans="1:1" x14ac:dyDescent="0.25">
      <c r="A21353" s="42"/>
    </row>
    <row r="21354" spans="1:1" x14ac:dyDescent="0.25">
      <c r="A21354" s="42"/>
    </row>
    <row r="21355" spans="1:1" x14ac:dyDescent="0.25">
      <c r="A21355" s="42"/>
    </row>
    <row r="21356" spans="1:1" x14ac:dyDescent="0.25">
      <c r="A21356" s="42"/>
    </row>
    <row r="21357" spans="1:1" x14ac:dyDescent="0.25">
      <c r="A21357" s="42"/>
    </row>
    <row r="21358" spans="1:1" x14ac:dyDescent="0.25">
      <c r="A21358" s="42"/>
    </row>
    <row r="21359" spans="1:1" x14ac:dyDescent="0.25">
      <c r="A21359" s="42"/>
    </row>
    <row r="21360" spans="1:1" x14ac:dyDescent="0.25">
      <c r="A21360" s="42"/>
    </row>
    <row r="21361" spans="1:1" x14ac:dyDescent="0.25">
      <c r="A21361" s="42"/>
    </row>
    <row r="21362" spans="1:1" x14ac:dyDescent="0.25">
      <c r="A21362" s="42"/>
    </row>
    <row r="21363" spans="1:1" x14ac:dyDescent="0.25">
      <c r="A21363" s="42"/>
    </row>
    <row r="21364" spans="1:1" x14ac:dyDescent="0.25">
      <c r="A21364" s="42"/>
    </row>
    <row r="21365" spans="1:1" x14ac:dyDescent="0.25">
      <c r="A21365" s="42"/>
    </row>
    <row r="21366" spans="1:1" x14ac:dyDescent="0.25">
      <c r="A21366" s="42"/>
    </row>
    <row r="21367" spans="1:1" x14ac:dyDescent="0.25">
      <c r="A21367" s="42"/>
    </row>
    <row r="21368" spans="1:1" x14ac:dyDescent="0.25">
      <c r="A21368" s="42"/>
    </row>
    <row r="21369" spans="1:1" x14ac:dyDescent="0.25">
      <c r="A21369" s="42"/>
    </row>
    <row r="21370" spans="1:1" x14ac:dyDescent="0.25">
      <c r="A21370" s="42"/>
    </row>
    <row r="21371" spans="1:1" x14ac:dyDescent="0.25">
      <c r="A21371" s="42"/>
    </row>
    <row r="21372" spans="1:1" x14ac:dyDescent="0.25">
      <c r="A21372" s="42"/>
    </row>
    <row r="21373" spans="1:1" x14ac:dyDescent="0.25">
      <c r="A21373" s="42"/>
    </row>
    <row r="21374" spans="1:1" x14ac:dyDescent="0.25">
      <c r="A21374" s="42"/>
    </row>
    <row r="21375" spans="1:1" x14ac:dyDescent="0.25">
      <c r="A21375" s="42"/>
    </row>
    <row r="21376" spans="1:1" x14ac:dyDescent="0.25">
      <c r="A21376" s="42"/>
    </row>
    <row r="21377" spans="1:1" x14ac:dyDescent="0.25">
      <c r="A21377" s="42"/>
    </row>
    <row r="21378" spans="1:1" x14ac:dyDescent="0.25">
      <c r="A21378" s="42"/>
    </row>
    <row r="21379" spans="1:1" x14ac:dyDescent="0.25">
      <c r="A21379" s="42"/>
    </row>
    <row r="21380" spans="1:1" x14ac:dyDescent="0.25">
      <c r="A21380" s="42"/>
    </row>
    <row r="21381" spans="1:1" x14ac:dyDescent="0.25">
      <c r="A21381" s="42"/>
    </row>
    <row r="21382" spans="1:1" x14ac:dyDescent="0.25">
      <c r="A21382" s="42"/>
    </row>
    <row r="21383" spans="1:1" x14ac:dyDescent="0.25">
      <c r="A21383" s="42"/>
    </row>
    <row r="21384" spans="1:1" x14ac:dyDescent="0.25">
      <c r="A21384" s="42"/>
    </row>
    <row r="21385" spans="1:1" x14ac:dyDescent="0.25">
      <c r="A21385" s="42"/>
    </row>
    <row r="21386" spans="1:1" x14ac:dyDescent="0.25">
      <c r="A21386" s="42"/>
    </row>
    <row r="21387" spans="1:1" x14ac:dyDescent="0.25">
      <c r="A21387" s="42"/>
    </row>
    <row r="21388" spans="1:1" x14ac:dyDescent="0.25">
      <c r="A21388" s="42"/>
    </row>
    <row r="21389" spans="1:1" x14ac:dyDescent="0.25">
      <c r="A21389" s="42"/>
    </row>
    <row r="21390" spans="1:1" x14ac:dyDescent="0.25">
      <c r="A21390" s="42"/>
    </row>
    <row r="21391" spans="1:1" x14ac:dyDescent="0.25">
      <c r="A21391" s="42"/>
    </row>
    <row r="21392" spans="1:1" x14ac:dyDescent="0.25">
      <c r="A21392" s="42"/>
    </row>
    <row r="21393" spans="1:1" x14ac:dyDescent="0.25">
      <c r="A21393" s="42"/>
    </row>
    <row r="21394" spans="1:1" x14ac:dyDescent="0.25">
      <c r="A21394" s="42"/>
    </row>
    <row r="21395" spans="1:1" x14ac:dyDescent="0.25">
      <c r="A21395" s="42"/>
    </row>
    <row r="21396" spans="1:1" x14ac:dyDescent="0.25">
      <c r="A21396" s="42"/>
    </row>
    <row r="21397" spans="1:1" x14ac:dyDescent="0.25">
      <c r="A21397" s="42"/>
    </row>
    <row r="21398" spans="1:1" x14ac:dyDescent="0.25">
      <c r="A21398" s="42"/>
    </row>
    <row r="21399" spans="1:1" x14ac:dyDescent="0.25">
      <c r="A21399" s="42"/>
    </row>
    <row r="21400" spans="1:1" x14ac:dyDescent="0.25">
      <c r="A21400" s="42"/>
    </row>
    <row r="21401" spans="1:1" x14ac:dyDescent="0.25">
      <c r="A21401" s="42"/>
    </row>
    <row r="21402" spans="1:1" x14ac:dyDescent="0.25">
      <c r="A21402" s="42"/>
    </row>
    <row r="21403" spans="1:1" x14ac:dyDescent="0.25">
      <c r="A21403" s="42"/>
    </row>
    <row r="21404" spans="1:1" x14ac:dyDescent="0.25">
      <c r="A21404" s="42"/>
    </row>
    <row r="21405" spans="1:1" x14ac:dyDescent="0.25">
      <c r="A21405" s="42"/>
    </row>
    <row r="21406" spans="1:1" x14ac:dyDescent="0.25">
      <c r="A21406" s="42"/>
    </row>
    <row r="21407" spans="1:1" x14ac:dyDescent="0.25">
      <c r="A21407" s="42"/>
    </row>
    <row r="21408" spans="1:1" x14ac:dyDescent="0.25">
      <c r="A21408" s="42"/>
    </row>
    <row r="21409" spans="1:1" x14ac:dyDescent="0.25">
      <c r="A21409" s="42"/>
    </row>
    <row r="21410" spans="1:1" x14ac:dyDescent="0.25">
      <c r="A21410" s="42"/>
    </row>
    <row r="21411" spans="1:1" x14ac:dyDescent="0.25">
      <c r="A21411" s="42"/>
    </row>
    <row r="21412" spans="1:1" x14ac:dyDescent="0.25">
      <c r="A21412" s="42"/>
    </row>
    <row r="21413" spans="1:1" x14ac:dyDescent="0.25">
      <c r="A21413" s="42"/>
    </row>
    <row r="21414" spans="1:1" x14ac:dyDescent="0.25">
      <c r="A21414" s="42"/>
    </row>
    <row r="21415" spans="1:1" x14ac:dyDescent="0.25">
      <c r="A21415" s="42"/>
    </row>
    <row r="21416" spans="1:1" x14ac:dyDescent="0.25">
      <c r="A21416" s="42"/>
    </row>
    <row r="21417" spans="1:1" x14ac:dyDescent="0.25">
      <c r="A21417" s="42"/>
    </row>
    <row r="21418" spans="1:1" x14ac:dyDescent="0.25">
      <c r="A21418" s="42"/>
    </row>
    <row r="21419" spans="1:1" x14ac:dyDescent="0.25">
      <c r="A21419" s="42"/>
    </row>
    <row r="21420" spans="1:1" x14ac:dyDescent="0.25">
      <c r="A21420" s="42"/>
    </row>
    <row r="21421" spans="1:1" x14ac:dyDescent="0.25">
      <c r="A21421" s="42"/>
    </row>
    <row r="21422" spans="1:1" x14ac:dyDescent="0.25">
      <c r="A21422" s="42"/>
    </row>
    <row r="21423" spans="1:1" x14ac:dyDescent="0.25">
      <c r="A21423" s="42"/>
    </row>
    <row r="21424" spans="1:1" x14ac:dyDescent="0.25">
      <c r="A21424" s="42"/>
    </row>
    <row r="21425" spans="1:1" x14ac:dyDescent="0.25">
      <c r="A21425" s="42"/>
    </row>
    <row r="21426" spans="1:1" x14ac:dyDescent="0.25">
      <c r="A21426" s="42"/>
    </row>
    <row r="21427" spans="1:1" x14ac:dyDescent="0.25">
      <c r="A21427" s="42"/>
    </row>
    <row r="21428" spans="1:1" x14ac:dyDescent="0.25">
      <c r="A21428" s="42"/>
    </row>
    <row r="21429" spans="1:1" x14ac:dyDescent="0.25">
      <c r="A21429" s="42"/>
    </row>
    <row r="21430" spans="1:1" x14ac:dyDescent="0.25">
      <c r="A21430" s="42"/>
    </row>
    <row r="21431" spans="1:1" x14ac:dyDescent="0.25">
      <c r="A21431" s="42"/>
    </row>
    <row r="21432" spans="1:1" x14ac:dyDescent="0.25">
      <c r="A21432" s="42"/>
    </row>
    <row r="21433" spans="1:1" x14ac:dyDescent="0.25">
      <c r="A21433" s="42"/>
    </row>
    <row r="21434" spans="1:1" x14ac:dyDescent="0.25">
      <c r="A21434" s="42"/>
    </row>
    <row r="21435" spans="1:1" x14ac:dyDescent="0.25">
      <c r="A21435" s="42"/>
    </row>
    <row r="21436" spans="1:1" x14ac:dyDescent="0.25">
      <c r="A21436" s="42"/>
    </row>
    <row r="21437" spans="1:1" x14ac:dyDescent="0.25">
      <c r="A21437" s="42"/>
    </row>
    <row r="21438" spans="1:1" x14ac:dyDescent="0.25">
      <c r="A21438" s="42"/>
    </row>
    <row r="21439" spans="1:1" x14ac:dyDescent="0.25">
      <c r="A21439" s="42"/>
    </row>
    <row r="21440" spans="1:1" x14ac:dyDescent="0.25">
      <c r="A21440" s="42"/>
    </row>
    <row r="21441" spans="1:1" x14ac:dyDescent="0.25">
      <c r="A21441" s="42"/>
    </row>
    <row r="21442" spans="1:1" x14ac:dyDescent="0.25">
      <c r="A21442" s="42"/>
    </row>
    <row r="21443" spans="1:1" x14ac:dyDescent="0.25">
      <c r="A21443" s="42"/>
    </row>
    <row r="21444" spans="1:1" x14ac:dyDescent="0.25">
      <c r="A21444" s="42"/>
    </row>
    <row r="21445" spans="1:1" x14ac:dyDescent="0.25">
      <c r="A21445" s="42"/>
    </row>
    <row r="21446" spans="1:1" x14ac:dyDescent="0.25">
      <c r="A21446" s="42"/>
    </row>
    <row r="21447" spans="1:1" x14ac:dyDescent="0.25">
      <c r="A21447" s="42"/>
    </row>
    <row r="21448" spans="1:1" x14ac:dyDescent="0.25">
      <c r="A21448" s="42"/>
    </row>
    <row r="21449" spans="1:1" x14ac:dyDescent="0.25">
      <c r="A21449" s="42"/>
    </row>
    <row r="21450" spans="1:1" x14ac:dyDescent="0.25">
      <c r="A21450" s="42"/>
    </row>
    <row r="21451" spans="1:1" x14ac:dyDescent="0.25">
      <c r="A21451" s="42"/>
    </row>
    <row r="21452" spans="1:1" x14ac:dyDescent="0.25">
      <c r="A21452" s="42"/>
    </row>
    <row r="21453" spans="1:1" x14ac:dyDescent="0.25">
      <c r="A21453" s="42"/>
    </row>
    <row r="21454" spans="1:1" x14ac:dyDescent="0.25">
      <c r="A21454" s="42"/>
    </row>
    <row r="21455" spans="1:1" x14ac:dyDescent="0.25">
      <c r="A21455" s="42"/>
    </row>
    <row r="21456" spans="1:1" x14ac:dyDescent="0.25">
      <c r="A21456" s="42"/>
    </row>
    <row r="21457" spans="1:1" x14ac:dyDescent="0.25">
      <c r="A21457" s="42"/>
    </row>
    <row r="21458" spans="1:1" x14ac:dyDescent="0.25">
      <c r="A21458" s="42"/>
    </row>
    <row r="21459" spans="1:1" x14ac:dyDescent="0.25">
      <c r="A21459" s="42"/>
    </row>
    <row r="21460" spans="1:1" x14ac:dyDescent="0.25">
      <c r="A21460" s="42"/>
    </row>
    <row r="21461" spans="1:1" x14ac:dyDescent="0.25">
      <c r="A21461" s="42"/>
    </row>
    <row r="21462" spans="1:1" x14ac:dyDescent="0.25">
      <c r="A21462" s="42"/>
    </row>
    <row r="21463" spans="1:1" x14ac:dyDescent="0.25">
      <c r="A21463" s="42"/>
    </row>
    <row r="21464" spans="1:1" x14ac:dyDescent="0.25">
      <c r="A21464" s="42"/>
    </row>
    <row r="21465" spans="1:1" x14ac:dyDescent="0.25">
      <c r="A21465" s="42"/>
    </row>
    <row r="21466" spans="1:1" x14ac:dyDescent="0.25">
      <c r="A21466" s="42"/>
    </row>
    <row r="21467" spans="1:1" x14ac:dyDescent="0.25">
      <c r="A21467" s="42"/>
    </row>
    <row r="21468" spans="1:1" x14ac:dyDescent="0.25">
      <c r="A21468" s="42"/>
    </row>
    <row r="21469" spans="1:1" x14ac:dyDescent="0.25">
      <c r="A21469" s="42"/>
    </row>
    <row r="21470" spans="1:1" x14ac:dyDescent="0.25">
      <c r="A21470" s="42"/>
    </row>
    <row r="21471" spans="1:1" x14ac:dyDescent="0.25">
      <c r="A21471" s="42"/>
    </row>
    <row r="21472" spans="1:1" x14ac:dyDescent="0.25">
      <c r="A21472" s="42"/>
    </row>
    <row r="21473" spans="1:1" x14ac:dyDescent="0.25">
      <c r="A21473" s="42"/>
    </row>
    <row r="21474" spans="1:1" x14ac:dyDescent="0.25">
      <c r="A21474" s="42"/>
    </row>
    <row r="21475" spans="1:1" x14ac:dyDescent="0.25">
      <c r="A21475" s="42"/>
    </row>
    <row r="21476" spans="1:1" x14ac:dyDescent="0.25">
      <c r="A21476" s="42"/>
    </row>
    <row r="21477" spans="1:1" x14ac:dyDescent="0.25">
      <c r="A21477" s="42"/>
    </row>
    <row r="21478" spans="1:1" x14ac:dyDescent="0.25">
      <c r="A21478" s="42"/>
    </row>
    <row r="21479" spans="1:1" x14ac:dyDescent="0.25">
      <c r="A21479" s="42"/>
    </row>
    <row r="21480" spans="1:1" x14ac:dyDescent="0.25">
      <c r="A21480" s="42"/>
    </row>
    <row r="21481" spans="1:1" x14ac:dyDescent="0.25">
      <c r="A21481" s="42"/>
    </row>
    <row r="21482" spans="1:1" x14ac:dyDescent="0.25">
      <c r="A21482" s="42"/>
    </row>
    <row r="21483" spans="1:1" x14ac:dyDescent="0.25">
      <c r="A21483" s="42"/>
    </row>
    <row r="21484" spans="1:1" x14ac:dyDescent="0.25">
      <c r="A21484" s="42"/>
    </row>
    <row r="21485" spans="1:1" x14ac:dyDescent="0.25">
      <c r="A21485" s="42"/>
    </row>
    <row r="21486" spans="1:1" x14ac:dyDescent="0.25">
      <c r="A21486" s="42"/>
    </row>
    <row r="21487" spans="1:1" x14ac:dyDescent="0.25">
      <c r="A21487" s="42"/>
    </row>
    <row r="21488" spans="1:1" x14ac:dyDescent="0.25">
      <c r="A21488" s="42"/>
    </row>
    <row r="21489" spans="1:1" x14ac:dyDescent="0.25">
      <c r="A21489" s="42"/>
    </row>
    <row r="21490" spans="1:1" x14ac:dyDescent="0.25">
      <c r="A21490" s="42"/>
    </row>
    <row r="21491" spans="1:1" x14ac:dyDescent="0.25">
      <c r="A21491" s="42"/>
    </row>
    <row r="21492" spans="1:1" x14ac:dyDescent="0.25">
      <c r="A21492" s="42"/>
    </row>
    <row r="21493" spans="1:1" x14ac:dyDescent="0.25">
      <c r="A21493" s="42"/>
    </row>
    <row r="21494" spans="1:1" x14ac:dyDescent="0.25">
      <c r="A21494" s="42"/>
    </row>
    <row r="21495" spans="1:1" x14ac:dyDescent="0.25">
      <c r="A21495" s="42"/>
    </row>
    <row r="21496" spans="1:1" x14ac:dyDescent="0.25">
      <c r="A21496" s="42"/>
    </row>
    <row r="21497" spans="1:1" x14ac:dyDescent="0.25">
      <c r="A21497" s="42"/>
    </row>
    <row r="21498" spans="1:1" x14ac:dyDescent="0.25">
      <c r="A21498" s="42"/>
    </row>
    <row r="21499" spans="1:1" x14ac:dyDescent="0.25">
      <c r="A21499" s="42"/>
    </row>
    <row r="21500" spans="1:1" x14ac:dyDescent="0.25">
      <c r="A21500" s="42"/>
    </row>
    <row r="21501" spans="1:1" x14ac:dyDescent="0.25">
      <c r="A21501" s="42"/>
    </row>
    <row r="21502" spans="1:1" x14ac:dyDescent="0.25">
      <c r="A21502" s="42"/>
    </row>
    <row r="21503" spans="1:1" x14ac:dyDescent="0.25">
      <c r="A21503" s="42"/>
    </row>
    <row r="21504" spans="1:1" x14ac:dyDescent="0.25">
      <c r="A21504" s="42"/>
    </row>
    <row r="21505" spans="1:1" x14ac:dyDescent="0.25">
      <c r="A21505" s="42"/>
    </row>
    <row r="21506" spans="1:1" x14ac:dyDescent="0.25">
      <c r="A21506" s="42"/>
    </row>
    <row r="21507" spans="1:1" x14ac:dyDescent="0.25">
      <c r="A21507" s="42"/>
    </row>
    <row r="21508" spans="1:1" x14ac:dyDescent="0.25">
      <c r="A21508" s="42"/>
    </row>
    <row r="21509" spans="1:1" x14ac:dyDescent="0.25">
      <c r="A21509" s="42"/>
    </row>
    <row r="21510" spans="1:1" x14ac:dyDescent="0.25">
      <c r="A21510" s="42"/>
    </row>
    <row r="21511" spans="1:1" x14ac:dyDescent="0.25">
      <c r="A21511" s="42"/>
    </row>
    <row r="21512" spans="1:1" x14ac:dyDescent="0.25">
      <c r="A21512" s="42"/>
    </row>
    <row r="21513" spans="1:1" x14ac:dyDescent="0.25">
      <c r="A21513" s="42"/>
    </row>
    <row r="21514" spans="1:1" x14ac:dyDescent="0.25">
      <c r="A21514" s="42"/>
    </row>
    <row r="21515" spans="1:1" x14ac:dyDescent="0.25">
      <c r="A21515" s="42"/>
    </row>
    <row r="21516" spans="1:1" x14ac:dyDescent="0.25">
      <c r="A21516" s="42"/>
    </row>
    <row r="21517" spans="1:1" x14ac:dyDescent="0.25">
      <c r="A21517" s="42"/>
    </row>
    <row r="21518" spans="1:1" x14ac:dyDescent="0.25">
      <c r="A21518" s="42"/>
    </row>
    <row r="21519" spans="1:1" x14ac:dyDescent="0.25">
      <c r="A21519" s="42"/>
    </row>
    <row r="21520" spans="1:1" x14ac:dyDescent="0.25">
      <c r="A21520" s="42"/>
    </row>
    <row r="21521" spans="1:1" x14ac:dyDescent="0.25">
      <c r="A21521" s="42"/>
    </row>
    <row r="21522" spans="1:1" x14ac:dyDescent="0.25">
      <c r="A21522" s="42"/>
    </row>
    <row r="21523" spans="1:1" x14ac:dyDescent="0.25">
      <c r="A21523" s="42"/>
    </row>
    <row r="21524" spans="1:1" x14ac:dyDescent="0.25">
      <c r="A21524" s="42"/>
    </row>
    <row r="21525" spans="1:1" x14ac:dyDescent="0.25">
      <c r="A21525" s="42"/>
    </row>
    <row r="21526" spans="1:1" x14ac:dyDescent="0.25">
      <c r="A21526" s="42"/>
    </row>
    <row r="21527" spans="1:1" x14ac:dyDescent="0.25">
      <c r="A21527" s="42"/>
    </row>
    <row r="21528" spans="1:1" x14ac:dyDescent="0.25">
      <c r="A21528" s="42"/>
    </row>
    <row r="21529" spans="1:1" x14ac:dyDescent="0.25">
      <c r="A21529" s="42"/>
    </row>
    <row r="21530" spans="1:1" x14ac:dyDescent="0.25">
      <c r="A21530" s="42"/>
    </row>
    <row r="21531" spans="1:1" x14ac:dyDescent="0.25">
      <c r="A21531" s="42"/>
    </row>
    <row r="21532" spans="1:1" x14ac:dyDescent="0.25">
      <c r="A21532" s="42"/>
    </row>
    <row r="21533" spans="1:1" x14ac:dyDescent="0.25">
      <c r="A21533" s="42"/>
    </row>
    <row r="21534" spans="1:1" x14ac:dyDescent="0.25">
      <c r="A21534" s="42"/>
    </row>
    <row r="21535" spans="1:1" x14ac:dyDescent="0.25">
      <c r="A21535" s="42"/>
    </row>
    <row r="21536" spans="1:1" x14ac:dyDescent="0.25">
      <c r="A21536" s="42"/>
    </row>
    <row r="21537" spans="1:1" x14ac:dyDescent="0.25">
      <c r="A21537" s="42"/>
    </row>
    <row r="21538" spans="1:1" x14ac:dyDescent="0.25">
      <c r="A21538" s="42"/>
    </row>
    <row r="21539" spans="1:1" x14ac:dyDescent="0.25">
      <c r="A21539" s="42"/>
    </row>
    <row r="21540" spans="1:1" x14ac:dyDescent="0.25">
      <c r="A21540" s="42"/>
    </row>
    <row r="21541" spans="1:1" x14ac:dyDescent="0.25">
      <c r="A21541" s="42"/>
    </row>
    <row r="21542" spans="1:1" x14ac:dyDescent="0.25">
      <c r="A21542" s="42"/>
    </row>
    <row r="21543" spans="1:1" x14ac:dyDescent="0.25">
      <c r="A21543" s="42"/>
    </row>
    <row r="21544" spans="1:1" x14ac:dyDescent="0.25">
      <c r="A21544" s="42"/>
    </row>
    <row r="21545" spans="1:1" x14ac:dyDescent="0.25">
      <c r="A21545" s="42"/>
    </row>
    <row r="21546" spans="1:1" x14ac:dyDescent="0.25">
      <c r="A21546" s="42"/>
    </row>
    <row r="21547" spans="1:1" x14ac:dyDescent="0.25">
      <c r="A21547" s="42"/>
    </row>
    <row r="21548" spans="1:1" x14ac:dyDescent="0.25">
      <c r="A21548" s="42"/>
    </row>
    <row r="21549" spans="1:1" x14ac:dyDescent="0.25">
      <c r="A21549" s="42"/>
    </row>
    <row r="21550" spans="1:1" x14ac:dyDescent="0.25">
      <c r="A21550" s="42"/>
    </row>
    <row r="21551" spans="1:1" x14ac:dyDescent="0.25">
      <c r="A21551" s="42"/>
    </row>
    <row r="21552" spans="1:1" x14ac:dyDescent="0.25">
      <c r="A21552" s="42"/>
    </row>
    <row r="21553" spans="1:1" x14ac:dyDescent="0.25">
      <c r="A21553" s="42"/>
    </row>
    <row r="21554" spans="1:1" x14ac:dyDescent="0.25">
      <c r="A21554" s="42"/>
    </row>
    <row r="21555" spans="1:1" x14ac:dyDescent="0.25">
      <c r="A21555" s="42"/>
    </row>
    <row r="21556" spans="1:1" x14ac:dyDescent="0.25">
      <c r="A21556" s="42"/>
    </row>
    <row r="21557" spans="1:1" x14ac:dyDescent="0.25">
      <c r="A21557" s="42"/>
    </row>
    <row r="21558" spans="1:1" x14ac:dyDescent="0.25">
      <c r="A21558" s="42"/>
    </row>
    <row r="21559" spans="1:1" x14ac:dyDescent="0.25">
      <c r="A21559" s="42"/>
    </row>
    <row r="21560" spans="1:1" x14ac:dyDescent="0.25">
      <c r="A21560" s="42"/>
    </row>
    <row r="21561" spans="1:1" x14ac:dyDescent="0.25">
      <c r="A21561" s="42"/>
    </row>
    <row r="21562" spans="1:1" x14ac:dyDescent="0.25">
      <c r="A21562" s="42"/>
    </row>
    <row r="21563" spans="1:1" x14ac:dyDescent="0.25">
      <c r="A21563" s="42"/>
    </row>
    <row r="21564" spans="1:1" x14ac:dyDescent="0.25">
      <c r="A21564" s="42"/>
    </row>
    <row r="21565" spans="1:1" x14ac:dyDescent="0.25">
      <c r="A21565" s="42"/>
    </row>
    <row r="21566" spans="1:1" x14ac:dyDescent="0.25">
      <c r="A21566" s="42"/>
    </row>
    <row r="21567" spans="1:1" x14ac:dyDescent="0.25">
      <c r="A21567" s="42"/>
    </row>
    <row r="21568" spans="1:1" x14ac:dyDescent="0.25">
      <c r="A21568" s="42"/>
    </row>
    <row r="21569" spans="1:1" x14ac:dyDescent="0.25">
      <c r="A21569" s="42"/>
    </row>
    <row r="21570" spans="1:1" x14ac:dyDescent="0.25">
      <c r="A21570" s="42"/>
    </row>
    <row r="21571" spans="1:1" x14ac:dyDescent="0.25">
      <c r="A21571" s="42"/>
    </row>
    <row r="21572" spans="1:1" x14ac:dyDescent="0.25">
      <c r="A21572" s="42"/>
    </row>
    <row r="21573" spans="1:1" x14ac:dyDescent="0.25">
      <c r="A21573" s="42"/>
    </row>
    <row r="21574" spans="1:1" x14ac:dyDescent="0.25">
      <c r="A21574" s="42"/>
    </row>
    <row r="21575" spans="1:1" x14ac:dyDescent="0.25">
      <c r="A21575" s="42"/>
    </row>
    <row r="21576" spans="1:1" x14ac:dyDescent="0.25">
      <c r="A21576" s="42"/>
    </row>
    <row r="21577" spans="1:1" x14ac:dyDescent="0.25">
      <c r="A21577" s="42"/>
    </row>
    <row r="21578" spans="1:1" x14ac:dyDescent="0.25">
      <c r="A21578" s="42"/>
    </row>
    <row r="21579" spans="1:1" x14ac:dyDescent="0.25">
      <c r="A21579" s="42"/>
    </row>
    <row r="21580" spans="1:1" x14ac:dyDescent="0.25">
      <c r="A21580" s="42"/>
    </row>
    <row r="21581" spans="1:1" x14ac:dyDescent="0.25">
      <c r="A21581" s="42"/>
    </row>
    <row r="21582" spans="1:1" x14ac:dyDescent="0.25">
      <c r="A21582" s="42"/>
    </row>
    <row r="21583" spans="1:1" x14ac:dyDescent="0.25">
      <c r="A21583" s="42"/>
    </row>
    <row r="21584" spans="1:1" x14ac:dyDescent="0.25">
      <c r="A21584" s="42"/>
    </row>
    <row r="21585" spans="1:1" x14ac:dyDescent="0.25">
      <c r="A21585" s="42"/>
    </row>
    <row r="21586" spans="1:1" x14ac:dyDescent="0.25">
      <c r="A21586" s="42"/>
    </row>
    <row r="21587" spans="1:1" x14ac:dyDescent="0.25">
      <c r="A21587" s="42"/>
    </row>
    <row r="21588" spans="1:1" x14ac:dyDescent="0.25">
      <c r="A21588" s="42"/>
    </row>
    <row r="21589" spans="1:1" x14ac:dyDescent="0.25">
      <c r="A21589" s="42"/>
    </row>
    <row r="21590" spans="1:1" x14ac:dyDescent="0.25">
      <c r="A21590" s="42"/>
    </row>
    <row r="21591" spans="1:1" x14ac:dyDescent="0.25">
      <c r="A21591" s="42"/>
    </row>
    <row r="21592" spans="1:1" x14ac:dyDescent="0.25">
      <c r="A21592" s="42"/>
    </row>
    <row r="21593" spans="1:1" x14ac:dyDescent="0.25">
      <c r="A21593" s="42"/>
    </row>
    <row r="21594" spans="1:1" x14ac:dyDescent="0.25">
      <c r="A21594" s="42"/>
    </row>
    <row r="21595" spans="1:1" x14ac:dyDescent="0.25">
      <c r="A21595" s="42"/>
    </row>
    <row r="21596" spans="1:1" x14ac:dyDescent="0.25">
      <c r="A21596" s="42"/>
    </row>
    <row r="21597" spans="1:1" x14ac:dyDescent="0.25">
      <c r="A21597" s="42"/>
    </row>
    <row r="21598" spans="1:1" x14ac:dyDescent="0.25">
      <c r="A21598" s="42"/>
    </row>
    <row r="21599" spans="1:1" x14ac:dyDescent="0.25">
      <c r="A21599" s="42"/>
    </row>
    <row r="21600" spans="1:1" x14ac:dyDescent="0.25">
      <c r="A21600" s="42"/>
    </row>
    <row r="21601" spans="1:1" x14ac:dyDescent="0.25">
      <c r="A21601" s="42"/>
    </row>
    <row r="21602" spans="1:1" x14ac:dyDescent="0.25">
      <c r="A21602" s="42"/>
    </row>
    <row r="21603" spans="1:1" x14ac:dyDescent="0.25">
      <c r="A21603" s="42"/>
    </row>
    <row r="21604" spans="1:1" x14ac:dyDescent="0.25">
      <c r="A21604" s="42"/>
    </row>
    <row r="21605" spans="1:1" x14ac:dyDescent="0.25">
      <c r="A21605" s="42"/>
    </row>
    <row r="21606" spans="1:1" x14ac:dyDescent="0.25">
      <c r="A21606" s="42"/>
    </row>
    <row r="21607" spans="1:1" x14ac:dyDescent="0.25">
      <c r="A21607" s="42"/>
    </row>
    <row r="21608" spans="1:1" x14ac:dyDescent="0.25">
      <c r="A21608" s="42"/>
    </row>
    <row r="21609" spans="1:1" x14ac:dyDescent="0.25">
      <c r="A21609" s="42"/>
    </row>
    <row r="21610" spans="1:1" x14ac:dyDescent="0.25">
      <c r="A21610" s="42"/>
    </row>
    <row r="21611" spans="1:1" x14ac:dyDescent="0.25">
      <c r="A21611" s="42"/>
    </row>
    <row r="21612" spans="1:1" x14ac:dyDescent="0.25">
      <c r="A21612" s="42"/>
    </row>
    <row r="21613" spans="1:1" x14ac:dyDescent="0.25">
      <c r="A21613" s="42"/>
    </row>
    <row r="21614" spans="1:1" x14ac:dyDescent="0.25">
      <c r="A21614" s="42"/>
    </row>
    <row r="21615" spans="1:1" x14ac:dyDescent="0.25">
      <c r="A21615" s="42"/>
    </row>
    <row r="21616" spans="1:1" x14ac:dyDescent="0.25">
      <c r="A21616" s="42"/>
    </row>
    <row r="21617" spans="1:1" x14ac:dyDescent="0.25">
      <c r="A21617" s="42"/>
    </row>
    <row r="21618" spans="1:1" x14ac:dyDescent="0.25">
      <c r="A21618" s="42"/>
    </row>
    <row r="21619" spans="1:1" x14ac:dyDescent="0.25">
      <c r="A21619" s="42"/>
    </row>
    <row r="21620" spans="1:1" x14ac:dyDescent="0.25">
      <c r="A21620" s="42"/>
    </row>
    <row r="21621" spans="1:1" x14ac:dyDescent="0.25">
      <c r="A21621" s="42"/>
    </row>
    <row r="21622" spans="1:1" x14ac:dyDescent="0.25">
      <c r="A21622" s="42"/>
    </row>
    <row r="21623" spans="1:1" x14ac:dyDescent="0.25">
      <c r="A21623" s="42"/>
    </row>
    <row r="21624" spans="1:1" x14ac:dyDescent="0.25">
      <c r="A21624" s="42"/>
    </row>
    <row r="21625" spans="1:1" x14ac:dyDescent="0.25">
      <c r="A21625" s="42"/>
    </row>
    <row r="21626" spans="1:1" x14ac:dyDescent="0.25">
      <c r="A21626" s="42"/>
    </row>
    <row r="21627" spans="1:1" x14ac:dyDescent="0.25">
      <c r="A21627" s="42"/>
    </row>
    <row r="21628" spans="1:1" x14ac:dyDescent="0.25">
      <c r="A21628" s="42"/>
    </row>
    <row r="21629" spans="1:1" x14ac:dyDescent="0.25">
      <c r="A21629" s="42"/>
    </row>
    <row r="21630" spans="1:1" x14ac:dyDescent="0.25">
      <c r="A21630" s="42"/>
    </row>
    <row r="21631" spans="1:1" x14ac:dyDescent="0.25">
      <c r="A21631" s="42"/>
    </row>
    <row r="21632" spans="1:1" x14ac:dyDescent="0.25">
      <c r="A21632" s="42"/>
    </row>
    <row r="21633" spans="1:1" x14ac:dyDescent="0.25">
      <c r="A21633" s="42"/>
    </row>
    <row r="21634" spans="1:1" x14ac:dyDescent="0.25">
      <c r="A21634" s="42"/>
    </row>
    <row r="21635" spans="1:1" x14ac:dyDescent="0.25">
      <c r="A21635" s="42"/>
    </row>
    <row r="21636" spans="1:1" x14ac:dyDescent="0.25">
      <c r="A21636" s="42"/>
    </row>
    <row r="21637" spans="1:1" x14ac:dyDescent="0.25">
      <c r="A21637" s="42"/>
    </row>
    <row r="21638" spans="1:1" x14ac:dyDescent="0.25">
      <c r="A21638" s="42"/>
    </row>
    <row r="21639" spans="1:1" x14ac:dyDescent="0.25">
      <c r="A21639" s="42"/>
    </row>
    <row r="21640" spans="1:1" x14ac:dyDescent="0.25">
      <c r="A21640" s="42"/>
    </row>
    <row r="21641" spans="1:1" x14ac:dyDescent="0.25">
      <c r="A21641" s="42"/>
    </row>
    <row r="21642" spans="1:1" x14ac:dyDescent="0.25">
      <c r="A21642" s="42"/>
    </row>
    <row r="21643" spans="1:1" x14ac:dyDescent="0.25">
      <c r="A21643" s="42"/>
    </row>
    <row r="21644" spans="1:1" x14ac:dyDescent="0.25">
      <c r="A21644" s="42"/>
    </row>
    <row r="21645" spans="1:1" x14ac:dyDescent="0.25">
      <c r="A21645" s="42"/>
    </row>
    <row r="21646" spans="1:1" x14ac:dyDescent="0.25">
      <c r="A21646" s="42"/>
    </row>
    <row r="21647" spans="1:1" x14ac:dyDescent="0.25">
      <c r="A21647" s="42"/>
    </row>
    <row r="21648" spans="1:1" x14ac:dyDescent="0.25">
      <c r="A21648" s="42"/>
    </row>
    <row r="21649" spans="1:1" x14ac:dyDescent="0.25">
      <c r="A21649" s="42"/>
    </row>
    <row r="21650" spans="1:1" x14ac:dyDescent="0.25">
      <c r="A21650" s="42"/>
    </row>
    <row r="21651" spans="1:1" x14ac:dyDescent="0.25">
      <c r="A21651" s="42"/>
    </row>
    <row r="21652" spans="1:1" x14ac:dyDescent="0.25">
      <c r="A21652" s="42"/>
    </row>
    <row r="21653" spans="1:1" x14ac:dyDescent="0.25">
      <c r="A21653" s="42"/>
    </row>
    <row r="21654" spans="1:1" x14ac:dyDescent="0.25">
      <c r="A21654" s="42"/>
    </row>
    <row r="21655" spans="1:1" x14ac:dyDescent="0.25">
      <c r="A21655" s="42"/>
    </row>
    <row r="21656" spans="1:1" x14ac:dyDescent="0.25">
      <c r="A21656" s="42"/>
    </row>
    <row r="21657" spans="1:1" x14ac:dyDescent="0.25">
      <c r="A21657" s="42"/>
    </row>
    <row r="21658" spans="1:1" x14ac:dyDescent="0.25">
      <c r="A21658" s="42"/>
    </row>
    <row r="21659" spans="1:1" x14ac:dyDescent="0.25">
      <c r="A21659" s="42"/>
    </row>
    <row r="21660" spans="1:1" x14ac:dyDescent="0.25">
      <c r="A21660" s="42"/>
    </row>
    <row r="21661" spans="1:1" x14ac:dyDescent="0.25">
      <c r="A21661" s="42"/>
    </row>
    <row r="21662" spans="1:1" x14ac:dyDescent="0.25">
      <c r="A21662" s="42"/>
    </row>
    <row r="21663" spans="1:1" x14ac:dyDescent="0.25">
      <c r="A21663" s="42"/>
    </row>
    <row r="21664" spans="1:1" x14ac:dyDescent="0.25">
      <c r="A21664" s="42"/>
    </row>
    <row r="21665" spans="1:1" x14ac:dyDescent="0.25">
      <c r="A21665" s="42"/>
    </row>
    <row r="21666" spans="1:1" x14ac:dyDescent="0.25">
      <c r="A21666" s="42"/>
    </row>
    <row r="21667" spans="1:1" x14ac:dyDescent="0.25">
      <c r="A21667" s="42"/>
    </row>
    <row r="21668" spans="1:1" x14ac:dyDescent="0.25">
      <c r="A21668" s="42"/>
    </row>
    <row r="21669" spans="1:1" x14ac:dyDescent="0.25">
      <c r="A21669" s="42"/>
    </row>
    <row r="21670" spans="1:1" x14ac:dyDescent="0.25">
      <c r="A21670" s="42"/>
    </row>
    <row r="21671" spans="1:1" x14ac:dyDescent="0.25">
      <c r="A21671" s="42"/>
    </row>
    <row r="21672" spans="1:1" x14ac:dyDescent="0.25">
      <c r="A21672" s="42"/>
    </row>
    <row r="21673" spans="1:1" x14ac:dyDescent="0.25">
      <c r="A21673" s="42"/>
    </row>
    <row r="21674" spans="1:1" x14ac:dyDescent="0.25">
      <c r="A21674" s="42"/>
    </row>
    <row r="21675" spans="1:1" x14ac:dyDescent="0.25">
      <c r="A21675" s="42"/>
    </row>
    <row r="21676" spans="1:1" x14ac:dyDescent="0.25">
      <c r="A21676" s="42"/>
    </row>
    <row r="21677" spans="1:1" x14ac:dyDescent="0.25">
      <c r="A21677" s="42"/>
    </row>
    <row r="21678" spans="1:1" x14ac:dyDescent="0.25">
      <c r="A21678" s="42"/>
    </row>
    <row r="21679" spans="1:1" x14ac:dyDescent="0.25">
      <c r="A21679" s="42"/>
    </row>
    <row r="21680" spans="1:1" x14ac:dyDescent="0.25">
      <c r="A21680" s="42"/>
    </row>
    <row r="21681" spans="1:1" x14ac:dyDescent="0.25">
      <c r="A21681" s="42"/>
    </row>
    <row r="21682" spans="1:1" x14ac:dyDescent="0.25">
      <c r="A21682" s="42"/>
    </row>
    <row r="21683" spans="1:1" x14ac:dyDescent="0.25">
      <c r="A21683" s="42"/>
    </row>
    <row r="21684" spans="1:1" x14ac:dyDescent="0.25">
      <c r="A21684" s="42"/>
    </row>
    <row r="21685" spans="1:1" x14ac:dyDescent="0.25">
      <c r="A21685" s="42"/>
    </row>
    <row r="21686" spans="1:1" x14ac:dyDescent="0.25">
      <c r="A21686" s="42"/>
    </row>
    <row r="21687" spans="1:1" x14ac:dyDescent="0.25">
      <c r="A21687" s="42"/>
    </row>
    <row r="21688" spans="1:1" x14ac:dyDescent="0.25">
      <c r="A21688" s="42"/>
    </row>
    <row r="21689" spans="1:1" x14ac:dyDescent="0.25">
      <c r="A21689" s="42"/>
    </row>
    <row r="21690" spans="1:1" x14ac:dyDescent="0.25">
      <c r="A21690" s="42"/>
    </row>
    <row r="21691" spans="1:1" x14ac:dyDescent="0.25">
      <c r="A21691" s="42"/>
    </row>
    <row r="21692" spans="1:1" x14ac:dyDescent="0.25">
      <c r="A21692" s="42"/>
    </row>
    <row r="21693" spans="1:1" x14ac:dyDescent="0.25">
      <c r="A21693" s="42"/>
    </row>
    <row r="21694" spans="1:1" x14ac:dyDescent="0.25">
      <c r="A21694" s="42"/>
    </row>
    <row r="21695" spans="1:1" x14ac:dyDescent="0.25">
      <c r="A21695" s="42"/>
    </row>
    <row r="21696" spans="1:1" x14ac:dyDescent="0.25">
      <c r="A21696" s="42"/>
    </row>
    <row r="21697" spans="1:1" x14ac:dyDescent="0.25">
      <c r="A21697" s="42"/>
    </row>
    <row r="21698" spans="1:1" x14ac:dyDescent="0.25">
      <c r="A21698" s="42"/>
    </row>
    <row r="21699" spans="1:1" x14ac:dyDescent="0.25">
      <c r="A21699" s="42"/>
    </row>
    <row r="21700" spans="1:1" x14ac:dyDescent="0.25">
      <c r="A21700" s="42"/>
    </row>
    <row r="21701" spans="1:1" x14ac:dyDescent="0.25">
      <c r="A21701" s="42"/>
    </row>
    <row r="21702" spans="1:1" x14ac:dyDescent="0.25">
      <c r="A21702" s="42"/>
    </row>
    <row r="21703" spans="1:1" x14ac:dyDescent="0.25">
      <c r="A21703" s="42"/>
    </row>
    <row r="21704" spans="1:1" x14ac:dyDescent="0.25">
      <c r="A21704" s="42"/>
    </row>
    <row r="21705" spans="1:1" x14ac:dyDescent="0.25">
      <c r="A21705" s="42"/>
    </row>
    <row r="21706" spans="1:1" x14ac:dyDescent="0.25">
      <c r="A21706" s="42"/>
    </row>
    <row r="21707" spans="1:1" x14ac:dyDescent="0.25">
      <c r="A21707" s="42"/>
    </row>
    <row r="21708" spans="1:1" x14ac:dyDescent="0.25">
      <c r="A21708" s="42"/>
    </row>
    <row r="21709" spans="1:1" x14ac:dyDescent="0.25">
      <c r="A21709" s="42"/>
    </row>
    <row r="21710" spans="1:1" x14ac:dyDescent="0.25">
      <c r="A21710" s="42"/>
    </row>
    <row r="21711" spans="1:1" x14ac:dyDescent="0.25">
      <c r="A21711" s="42"/>
    </row>
    <row r="21712" spans="1:1" x14ac:dyDescent="0.25">
      <c r="A21712" s="42"/>
    </row>
    <row r="21713" spans="1:1" x14ac:dyDescent="0.25">
      <c r="A21713" s="42"/>
    </row>
    <row r="21714" spans="1:1" x14ac:dyDescent="0.25">
      <c r="A21714" s="42"/>
    </row>
    <row r="21715" spans="1:1" x14ac:dyDescent="0.25">
      <c r="A21715" s="42"/>
    </row>
    <row r="21716" spans="1:1" x14ac:dyDescent="0.25">
      <c r="A21716" s="42"/>
    </row>
    <row r="21717" spans="1:1" x14ac:dyDescent="0.25">
      <c r="A21717" s="42"/>
    </row>
    <row r="21718" spans="1:1" x14ac:dyDescent="0.25">
      <c r="A21718" s="42"/>
    </row>
    <row r="21719" spans="1:1" x14ac:dyDescent="0.25">
      <c r="A21719" s="42"/>
    </row>
    <row r="21720" spans="1:1" x14ac:dyDescent="0.25">
      <c r="A21720" s="42"/>
    </row>
    <row r="21721" spans="1:1" x14ac:dyDescent="0.25">
      <c r="A21721" s="42"/>
    </row>
    <row r="21722" spans="1:1" x14ac:dyDescent="0.25">
      <c r="A21722" s="42"/>
    </row>
    <row r="21723" spans="1:1" x14ac:dyDescent="0.25">
      <c r="A21723" s="42"/>
    </row>
    <row r="21724" spans="1:1" x14ac:dyDescent="0.25">
      <c r="A21724" s="42"/>
    </row>
    <row r="21725" spans="1:1" x14ac:dyDescent="0.25">
      <c r="A21725" s="42"/>
    </row>
    <row r="21726" spans="1:1" x14ac:dyDescent="0.25">
      <c r="A21726" s="42"/>
    </row>
    <row r="21727" spans="1:1" x14ac:dyDescent="0.25">
      <c r="A21727" s="42"/>
    </row>
    <row r="21728" spans="1:1" x14ac:dyDescent="0.25">
      <c r="A21728" s="42"/>
    </row>
    <row r="21729" spans="1:1" x14ac:dyDescent="0.25">
      <c r="A21729" s="42"/>
    </row>
    <row r="21730" spans="1:1" x14ac:dyDescent="0.25">
      <c r="A21730" s="42"/>
    </row>
    <row r="21731" spans="1:1" x14ac:dyDescent="0.25">
      <c r="A21731" s="42"/>
    </row>
    <row r="21732" spans="1:1" x14ac:dyDescent="0.25">
      <c r="A21732" s="42"/>
    </row>
    <row r="21733" spans="1:1" x14ac:dyDescent="0.25">
      <c r="A21733" s="42"/>
    </row>
    <row r="21734" spans="1:1" x14ac:dyDescent="0.25">
      <c r="A21734" s="42"/>
    </row>
    <row r="21735" spans="1:1" x14ac:dyDescent="0.25">
      <c r="A21735" s="42"/>
    </row>
    <row r="21736" spans="1:1" x14ac:dyDescent="0.25">
      <c r="A21736" s="42"/>
    </row>
    <row r="21737" spans="1:1" x14ac:dyDescent="0.25">
      <c r="A21737" s="42"/>
    </row>
    <row r="21738" spans="1:1" x14ac:dyDescent="0.25">
      <c r="A21738" s="42"/>
    </row>
    <row r="21739" spans="1:1" x14ac:dyDescent="0.25">
      <c r="A21739" s="42"/>
    </row>
    <row r="21740" spans="1:1" x14ac:dyDescent="0.25">
      <c r="A21740" s="42"/>
    </row>
    <row r="21741" spans="1:1" x14ac:dyDescent="0.25">
      <c r="A21741" s="42"/>
    </row>
    <row r="21742" spans="1:1" x14ac:dyDescent="0.25">
      <c r="A21742" s="42"/>
    </row>
    <row r="21743" spans="1:1" x14ac:dyDescent="0.25">
      <c r="A21743" s="42"/>
    </row>
    <row r="21744" spans="1:1" x14ac:dyDescent="0.25">
      <c r="A21744" s="42"/>
    </row>
    <row r="21745" spans="1:1" x14ac:dyDescent="0.25">
      <c r="A21745" s="42"/>
    </row>
    <row r="21746" spans="1:1" x14ac:dyDescent="0.25">
      <c r="A21746" s="42"/>
    </row>
    <row r="21747" spans="1:1" x14ac:dyDescent="0.25">
      <c r="A21747" s="42"/>
    </row>
    <row r="21748" spans="1:1" x14ac:dyDescent="0.25">
      <c r="A21748" s="42"/>
    </row>
    <row r="21749" spans="1:1" x14ac:dyDescent="0.25">
      <c r="A21749" s="42"/>
    </row>
    <row r="21750" spans="1:1" x14ac:dyDescent="0.25">
      <c r="A21750" s="42"/>
    </row>
    <row r="21751" spans="1:1" x14ac:dyDescent="0.25">
      <c r="A21751" s="42"/>
    </row>
    <row r="21752" spans="1:1" x14ac:dyDescent="0.25">
      <c r="A21752" s="42"/>
    </row>
    <row r="21753" spans="1:1" x14ac:dyDescent="0.25">
      <c r="A21753" s="42"/>
    </row>
    <row r="21754" spans="1:1" x14ac:dyDescent="0.25">
      <c r="A21754" s="42"/>
    </row>
    <row r="21755" spans="1:1" x14ac:dyDescent="0.25">
      <c r="A21755" s="42"/>
    </row>
    <row r="21756" spans="1:1" x14ac:dyDescent="0.25">
      <c r="A21756" s="42"/>
    </row>
    <row r="21757" spans="1:1" x14ac:dyDescent="0.25">
      <c r="A21757" s="42"/>
    </row>
    <row r="21758" spans="1:1" x14ac:dyDescent="0.25">
      <c r="A21758" s="42"/>
    </row>
    <row r="21759" spans="1:1" x14ac:dyDescent="0.25">
      <c r="A21759" s="42"/>
    </row>
    <row r="21760" spans="1:1" x14ac:dyDescent="0.25">
      <c r="A21760" s="42"/>
    </row>
    <row r="21761" spans="1:1" x14ac:dyDescent="0.25">
      <c r="A21761" s="42"/>
    </row>
    <row r="21762" spans="1:1" x14ac:dyDescent="0.25">
      <c r="A21762" s="42"/>
    </row>
    <row r="21763" spans="1:1" x14ac:dyDescent="0.25">
      <c r="A21763" s="42"/>
    </row>
    <row r="21764" spans="1:1" x14ac:dyDescent="0.25">
      <c r="A21764" s="42"/>
    </row>
    <row r="21765" spans="1:1" x14ac:dyDescent="0.25">
      <c r="A21765" s="42"/>
    </row>
    <row r="21766" spans="1:1" x14ac:dyDescent="0.25">
      <c r="A21766" s="42"/>
    </row>
    <row r="21767" spans="1:1" x14ac:dyDescent="0.25">
      <c r="A21767" s="42"/>
    </row>
    <row r="21768" spans="1:1" x14ac:dyDescent="0.25">
      <c r="A21768" s="42"/>
    </row>
    <row r="21769" spans="1:1" x14ac:dyDescent="0.25">
      <c r="A21769" s="42"/>
    </row>
    <row r="21770" spans="1:1" x14ac:dyDescent="0.25">
      <c r="A21770" s="42"/>
    </row>
    <row r="21771" spans="1:1" x14ac:dyDescent="0.25">
      <c r="A21771" s="42"/>
    </row>
    <row r="21772" spans="1:1" x14ac:dyDescent="0.25">
      <c r="A21772" s="42"/>
    </row>
    <row r="21773" spans="1:1" x14ac:dyDescent="0.25">
      <c r="A21773" s="42"/>
    </row>
    <row r="21774" spans="1:1" x14ac:dyDescent="0.25">
      <c r="A21774" s="42"/>
    </row>
    <row r="21775" spans="1:1" x14ac:dyDescent="0.25">
      <c r="A21775" s="42"/>
    </row>
    <row r="21776" spans="1:1" x14ac:dyDescent="0.25">
      <c r="A21776" s="42"/>
    </row>
    <row r="21777" spans="1:1" x14ac:dyDescent="0.25">
      <c r="A21777" s="42"/>
    </row>
    <row r="21778" spans="1:1" x14ac:dyDescent="0.25">
      <c r="A21778" s="42"/>
    </row>
    <row r="21779" spans="1:1" x14ac:dyDescent="0.25">
      <c r="A21779" s="42"/>
    </row>
    <row r="21780" spans="1:1" x14ac:dyDescent="0.25">
      <c r="A21780" s="42"/>
    </row>
    <row r="21781" spans="1:1" x14ac:dyDescent="0.25">
      <c r="A21781" s="42"/>
    </row>
    <row r="21782" spans="1:1" x14ac:dyDescent="0.25">
      <c r="A21782" s="42"/>
    </row>
    <row r="21783" spans="1:1" x14ac:dyDescent="0.25">
      <c r="A21783" s="42"/>
    </row>
    <row r="21784" spans="1:1" x14ac:dyDescent="0.25">
      <c r="A21784" s="42"/>
    </row>
    <row r="21785" spans="1:1" x14ac:dyDescent="0.25">
      <c r="A21785" s="42"/>
    </row>
    <row r="21786" spans="1:1" x14ac:dyDescent="0.25">
      <c r="A21786" s="42"/>
    </row>
    <row r="21787" spans="1:1" x14ac:dyDescent="0.25">
      <c r="A21787" s="42"/>
    </row>
    <row r="21788" spans="1:1" x14ac:dyDescent="0.25">
      <c r="A21788" s="42"/>
    </row>
    <row r="21789" spans="1:1" x14ac:dyDescent="0.25">
      <c r="A21789" s="42"/>
    </row>
    <row r="21790" spans="1:1" x14ac:dyDescent="0.25">
      <c r="A21790" s="42"/>
    </row>
    <row r="21791" spans="1:1" x14ac:dyDescent="0.25">
      <c r="A21791" s="42"/>
    </row>
    <row r="21792" spans="1:1" x14ac:dyDescent="0.25">
      <c r="A21792" s="42"/>
    </row>
    <row r="21793" spans="1:1" x14ac:dyDescent="0.25">
      <c r="A21793" s="42"/>
    </row>
    <row r="21794" spans="1:1" x14ac:dyDescent="0.25">
      <c r="A21794" s="42"/>
    </row>
    <row r="21795" spans="1:1" x14ac:dyDescent="0.25">
      <c r="A21795" s="42"/>
    </row>
    <row r="21796" spans="1:1" x14ac:dyDescent="0.25">
      <c r="A21796" s="42"/>
    </row>
    <row r="21797" spans="1:1" x14ac:dyDescent="0.25">
      <c r="A21797" s="42"/>
    </row>
    <row r="21798" spans="1:1" x14ac:dyDescent="0.25">
      <c r="A21798" s="42"/>
    </row>
    <row r="21799" spans="1:1" x14ac:dyDescent="0.25">
      <c r="A21799" s="42"/>
    </row>
    <row r="21800" spans="1:1" x14ac:dyDescent="0.25">
      <c r="A21800" s="42"/>
    </row>
    <row r="21801" spans="1:1" x14ac:dyDescent="0.25">
      <c r="A21801" s="42"/>
    </row>
    <row r="21802" spans="1:1" x14ac:dyDescent="0.25">
      <c r="A21802" s="42"/>
    </row>
    <row r="21803" spans="1:1" x14ac:dyDescent="0.25">
      <c r="A21803" s="42"/>
    </row>
    <row r="21804" spans="1:1" x14ac:dyDescent="0.25">
      <c r="A21804" s="42"/>
    </row>
    <row r="21805" spans="1:1" x14ac:dyDescent="0.25">
      <c r="A21805" s="42"/>
    </row>
    <row r="21806" spans="1:1" x14ac:dyDescent="0.25">
      <c r="A21806" s="42"/>
    </row>
    <row r="21807" spans="1:1" x14ac:dyDescent="0.25">
      <c r="A21807" s="42"/>
    </row>
    <row r="21808" spans="1:1" x14ac:dyDescent="0.25">
      <c r="A21808" s="42"/>
    </row>
    <row r="21809" spans="1:1" x14ac:dyDescent="0.25">
      <c r="A21809" s="42"/>
    </row>
    <row r="21810" spans="1:1" x14ac:dyDescent="0.25">
      <c r="A21810" s="42"/>
    </row>
    <row r="21811" spans="1:1" x14ac:dyDescent="0.25">
      <c r="A21811" s="42"/>
    </row>
    <row r="21812" spans="1:1" x14ac:dyDescent="0.25">
      <c r="A21812" s="42"/>
    </row>
    <row r="21813" spans="1:1" x14ac:dyDescent="0.25">
      <c r="A21813" s="42"/>
    </row>
    <row r="21814" spans="1:1" x14ac:dyDescent="0.25">
      <c r="A21814" s="42"/>
    </row>
    <row r="21815" spans="1:1" x14ac:dyDescent="0.25">
      <c r="A21815" s="42"/>
    </row>
    <row r="21816" spans="1:1" x14ac:dyDescent="0.25">
      <c r="A21816" s="42"/>
    </row>
    <row r="21817" spans="1:1" x14ac:dyDescent="0.25">
      <c r="A21817" s="42"/>
    </row>
    <row r="21818" spans="1:1" x14ac:dyDescent="0.25">
      <c r="A21818" s="42"/>
    </row>
    <row r="21819" spans="1:1" x14ac:dyDescent="0.25">
      <c r="A21819" s="42"/>
    </row>
    <row r="21820" spans="1:1" x14ac:dyDescent="0.25">
      <c r="A21820" s="42"/>
    </row>
    <row r="21821" spans="1:1" x14ac:dyDescent="0.25">
      <c r="A21821" s="42"/>
    </row>
    <row r="21822" spans="1:1" x14ac:dyDescent="0.25">
      <c r="A21822" s="42"/>
    </row>
    <row r="21823" spans="1:1" x14ac:dyDescent="0.25">
      <c r="A21823" s="42"/>
    </row>
    <row r="21824" spans="1:1" x14ac:dyDescent="0.25">
      <c r="A21824" s="42"/>
    </row>
    <row r="21825" spans="1:1" x14ac:dyDescent="0.25">
      <c r="A21825" s="42"/>
    </row>
    <row r="21826" spans="1:1" x14ac:dyDescent="0.25">
      <c r="A21826" s="42"/>
    </row>
    <row r="21827" spans="1:1" x14ac:dyDescent="0.25">
      <c r="A21827" s="42"/>
    </row>
    <row r="21828" spans="1:1" x14ac:dyDescent="0.25">
      <c r="A21828" s="42"/>
    </row>
    <row r="21829" spans="1:1" x14ac:dyDescent="0.25">
      <c r="A21829" s="42"/>
    </row>
    <row r="21830" spans="1:1" x14ac:dyDescent="0.25">
      <c r="A21830" s="42"/>
    </row>
    <row r="21831" spans="1:1" x14ac:dyDescent="0.25">
      <c r="A21831" s="42"/>
    </row>
    <row r="21832" spans="1:1" x14ac:dyDescent="0.25">
      <c r="A21832" s="42"/>
    </row>
    <row r="21833" spans="1:1" x14ac:dyDescent="0.25">
      <c r="A21833" s="42"/>
    </row>
    <row r="21834" spans="1:1" x14ac:dyDescent="0.25">
      <c r="A21834" s="42"/>
    </row>
    <row r="21835" spans="1:1" x14ac:dyDescent="0.25">
      <c r="A21835" s="42"/>
    </row>
    <row r="21836" spans="1:1" x14ac:dyDescent="0.25">
      <c r="A21836" s="42"/>
    </row>
    <row r="21837" spans="1:1" x14ac:dyDescent="0.25">
      <c r="A21837" s="42"/>
    </row>
    <row r="21838" spans="1:1" x14ac:dyDescent="0.25">
      <c r="A21838" s="42"/>
    </row>
    <row r="21839" spans="1:1" x14ac:dyDescent="0.25">
      <c r="A21839" s="42"/>
    </row>
    <row r="21840" spans="1:1" x14ac:dyDescent="0.25">
      <c r="A21840" s="42"/>
    </row>
    <row r="21841" spans="1:1" x14ac:dyDescent="0.25">
      <c r="A21841" s="42"/>
    </row>
    <row r="21842" spans="1:1" x14ac:dyDescent="0.25">
      <c r="A21842" s="42"/>
    </row>
    <row r="21843" spans="1:1" x14ac:dyDescent="0.25">
      <c r="A21843" s="42"/>
    </row>
    <row r="21844" spans="1:1" x14ac:dyDescent="0.25">
      <c r="A21844" s="42"/>
    </row>
    <row r="21845" spans="1:1" x14ac:dyDescent="0.25">
      <c r="A21845" s="42"/>
    </row>
    <row r="21846" spans="1:1" x14ac:dyDescent="0.25">
      <c r="A21846" s="42"/>
    </row>
    <row r="21847" spans="1:1" x14ac:dyDescent="0.25">
      <c r="A21847" s="42"/>
    </row>
    <row r="21848" spans="1:1" x14ac:dyDescent="0.25">
      <c r="A21848" s="42"/>
    </row>
    <row r="21849" spans="1:1" x14ac:dyDescent="0.25">
      <c r="A21849" s="42"/>
    </row>
    <row r="21850" spans="1:1" x14ac:dyDescent="0.25">
      <c r="A21850" s="42"/>
    </row>
    <row r="21851" spans="1:1" x14ac:dyDescent="0.25">
      <c r="A21851" s="42"/>
    </row>
    <row r="21852" spans="1:1" x14ac:dyDescent="0.25">
      <c r="A21852" s="42"/>
    </row>
    <row r="21853" spans="1:1" x14ac:dyDescent="0.25">
      <c r="A21853" s="42"/>
    </row>
    <row r="21854" spans="1:1" x14ac:dyDescent="0.25">
      <c r="A21854" s="42"/>
    </row>
    <row r="21855" spans="1:1" x14ac:dyDescent="0.25">
      <c r="A21855" s="42"/>
    </row>
    <row r="21856" spans="1:1" x14ac:dyDescent="0.25">
      <c r="A21856" s="42"/>
    </row>
    <row r="21857" spans="1:1" x14ac:dyDescent="0.25">
      <c r="A21857" s="42"/>
    </row>
    <row r="21858" spans="1:1" x14ac:dyDescent="0.25">
      <c r="A21858" s="42"/>
    </row>
    <row r="21859" spans="1:1" x14ac:dyDescent="0.25">
      <c r="A21859" s="42"/>
    </row>
    <row r="21860" spans="1:1" x14ac:dyDescent="0.25">
      <c r="A21860" s="42"/>
    </row>
    <row r="21861" spans="1:1" x14ac:dyDescent="0.25">
      <c r="A21861" s="42"/>
    </row>
    <row r="21862" spans="1:1" x14ac:dyDescent="0.25">
      <c r="A21862" s="42"/>
    </row>
    <row r="21863" spans="1:1" x14ac:dyDescent="0.25">
      <c r="A21863" s="42"/>
    </row>
    <row r="21864" spans="1:1" x14ac:dyDescent="0.25">
      <c r="A21864" s="42"/>
    </row>
    <row r="21865" spans="1:1" x14ac:dyDescent="0.25">
      <c r="A21865" s="42"/>
    </row>
    <row r="21866" spans="1:1" x14ac:dyDescent="0.25">
      <c r="A21866" s="42"/>
    </row>
    <row r="21867" spans="1:1" x14ac:dyDescent="0.25">
      <c r="A21867" s="42"/>
    </row>
    <row r="21868" spans="1:1" x14ac:dyDescent="0.25">
      <c r="A21868" s="42"/>
    </row>
    <row r="21869" spans="1:1" x14ac:dyDescent="0.25">
      <c r="A21869" s="42"/>
    </row>
    <row r="21870" spans="1:1" x14ac:dyDescent="0.25">
      <c r="A21870" s="42"/>
    </row>
    <row r="21871" spans="1:1" x14ac:dyDescent="0.25">
      <c r="A21871" s="42"/>
    </row>
    <row r="21872" spans="1:1" x14ac:dyDescent="0.25">
      <c r="A21872" s="42"/>
    </row>
    <row r="21873" spans="1:1" x14ac:dyDescent="0.25">
      <c r="A21873" s="42"/>
    </row>
    <row r="21874" spans="1:1" x14ac:dyDescent="0.25">
      <c r="A21874" s="42"/>
    </row>
    <row r="21875" spans="1:1" x14ac:dyDescent="0.25">
      <c r="A21875" s="42"/>
    </row>
    <row r="21876" spans="1:1" x14ac:dyDescent="0.25">
      <c r="A21876" s="42"/>
    </row>
    <row r="21877" spans="1:1" x14ac:dyDescent="0.25">
      <c r="A21877" s="42"/>
    </row>
    <row r="21878" spans="1:1" x14ac:dyDescent="0.25">
      <c r="A21878" s="42"/>
    </row>
    <row r="21879" spans="1:1" x14ac:dyDescent="0.25">
      <c r="A21879" s="42"/>
    </row>
    <row r="21880" spans="1:1" x14ac:dyDescent="0.25">
      <c r="A21880" s="42"/>
    </row>
    <row r="21881" spans="1:1" x14ac:dyDescent="0.25">
      <c r="A21881" s="42"/>
    </row>
    <row r="21882" spans="1:1" x14ac:dyDescent="0.25">
      <c r="A21882" s="42"/>
    </row>
    <row r="21883" spans="1:1" x14ac:dyDescent="0.25">
      <c r="A21883" s="42"/>
    </row>
    <row r="21884" spans="1:1" x14ac:dyDescent="0.25">
      <c r="A21884" s="42"/>
    </row>
    <row r="21885" spans="1:1" x14ac:dyDescent="0.25">
      <c r="A21885" s="42"/>
    </row>
    <row r="21886" spans="1:1" x14ac:dyDescent="0.25">
      <c r="A21886" s="42"/>
    </row>
    <row r="21887" spans="1:1" x14ac:dyDescent="0.25">
      <c r="A21887" s="42"/>
    </row>
    <row r="21888" spans="1:1" x14ac:dyDescent="0.25">
      <c r="A21888" s="42"/>
    </row>
    <row r="21889" spans="1:1" x14ac:dyDescent="0.25">
      <c r="A21889" s="42"/>
    </row>
    <row r="21890" spans="1:1" x14ac:dyDescent="0.25">
      <c r="A21890" s="42"/>
    </row>
    <row r="21891" spans="1:1" x14ac:dyDescent="0.25">
      <c r="A21891" s="42"/>
    </row>
    <row r="21892" spans="1:1" x14ac:dyDescent="0.25">
      <c r="A21892" s="42"/>
    </row>
    <row r="21893" spans="1:1" x14ac:dyDescent="0.25">
      <c r="A21893" s="42"/>
    </row>
    <row r="21894" spans="1:1" x14ac:dyDescent="0.25">
      <c r="A21894" s="42"/>
    </row>
    <row r="21895" spans="1:1" x14ac:dyDescent="0.25">
      <c r="A21895" s="42"/>
    </row>
    <row r="21896" spans="1:1" x14ac:dyDescent="0.25">
      <c r="A21896" s="42"/>
    </row>
    <row r="21897" spans="1:1" x14ac:dyDescent="0.25">
      <c r="A21897" s="42"/>
    </row>
    <row r="21898" spans="1:1" x14ac:dyDescent="0.25">
      <c r="A21898" s="42"/>
    </row>
    <row r="21899" spans="1:1" x14ac:dyDescent="0.25">
      <c r="A21899" s="42"/>
    </row>
    <row r="21900" spans="1:1" x14ac:dyDescent="0.25">
      <c r="A21900" s="42"/>
    </row>
    <row r="21901" spans="1:1" x14ac:dyDescent="0.25">
      <c r="A21901" s="42"/>
    </row>
    <row r="21902" spans="1:1" x14ac:dyDescent="0.25">
      <c r="A21902" s="42"/>
    </row>
    <row r="21903" spans="1:1" x14ac:dyDescent="0.25">
      <c r="A21903" s="42"/>
    </row>
    <row r="21904" spans="1:1" x14ac:dyDescent="0.25">
      <c r="A21904" s="42"/>
    </row>
    <row r="21905" spans="1:1" x14ac:dyDescent="0.25">
      <c r="A21905" s="42"/>
    </row>
    <row r="21906" spans="1:1" x14ac:dyDescent="0.25">
      <c r="A21906" s="42"/>
    </row>
    <row r="21907" spans="1:1" x14ac:dyDescent="0.25">
      <c r="A21907" s="42"/>
    </row>
    <row r="21908" spans="1:1" x14ac:dyDescent="0.25">
      <c r="A21908" s="42"/>
    </row>
    <row r="21909" spans="1:1" x14ac:dyDescent="0.25">
      <c r="A21909" s="42"/>
    </row>
    <row r="21910" spans="1:1" x14ac:dyDescent="0.25">
      <c r="A21910" s="42"/>
    </row>
    <row r="21911" spans="1:1" x14ac:dyDescent="0.25">
      <c r="A21911" s="42"/>
    </row>
    <row r="21912" spans="1:1" x14ac:dyDescent="0.25">
      <c r="A21912" s="42"/>
    </row>
    <row r="21913" spans="1:1" x14ac:dyDescent="0.25">
      <c r="A21913" s="42"/>
    </row>
    <row r="21914" spans="1:1" x14ac:dyDescent="0.25">
      <c r="A21914" s="42"/>
    </row>
    <row r="21915" spans="1:1" x14ac:dyDescent="0.25">
      <c r="A21915" s="42"/>
    </row>
    <row r="21916" spans="1:1" x14ac:dyDescent="0.25">
      <c r="A21916" s="42"/>
    </row>
    <row r="21917" spans="1:1" x14ac:dyDescent="0.25">
      <c r="A21917" s="42"/>
    </row>
    <row r="21918" spans="1:1" x14ac:dyDescent="0.25">
      <c r="A21918" s="42"/>
    </row>
    <row r="21919" spans="1:1" x14ac:dyDescent="0.25">
      <c r="A21919" s="42"/>
    </row>
    <row r="21920" spans="1:1" x14ac:dyDescent="0.25">
      <c r="A21920" s="42"/>
    </row>
    <row r="21921" spans="1:1" x14ac:dyDescent="0.25">
      <c r="A21921" s="42"/>
    </row>
    <row r="21922" spans="1:1" x14ac:dyDescent="0.25">
      <c r="A21922" s="42"/>
    </row>
    <row r="21923" spans="1:1" x14ac:dyDescent="0.25">
      <c r="A21923" s="42"/>
    </row>
    <row r="21924" spans="1:1" x14ac:dyDescent="0.25">
      <c r="A21924" s="42"/>
    </row>
    <row r="21925" spans="1:1" x14ac:dyDescent="0.25">
      <c r="A21925" s="42"/>
    </row>
    <row r="21926" spans="1:1" x14ac:dyDescent="0.25">
      <c r="A21926" s="42"/>
    </row>
    <row r="21927" spans="1:1" x14ac:dyDescent="0.25">
      <c r="A21927" s="42"/>
    </row>
    <row r="21928" spans="1:1" x14ac:dyDescent="0.25">
      <c r="A21928" s="42"/>
    </row>
    <row r="21929" spans="1:1" x14ac:dyDescent="0.25">
      <c r="A21929" s="42"/>
    </row>
    <row r="21930" spans="1:1" x14ac:dyDescent="0.25">
      <c r="A21930" s="42"/>
    </row>
    <row r="21931" spans="1:1" x14ac:dyDescent="0.25">
      <c r="A21931" s="42"/>
    </row>
    <row r="21932" spans="1:1" x14ac:dyDescent="0.25">
      <c r="A21932" s="42"/>
    </row>
    <row r="21933" spans="1:1" x14ac:dyDescent="0.25">
      <c r="A21933" s="42"/>
    </row>
    <row r="21934" spans="1:1" x14ac:dyDescent="0.25">
      <c r="A21934" s="42"/>
    </row>
    <row r="21935" spans="1:1" x14ac:dyDescent="0.25">
      <c r="A21935" s="42"/>
    </row>
    <row r="21936" spans="1:1" x14ac:dyDescent="0.25">
      <c r="A21936" s="42"/>
    </row>
    <row r="21937" spans="1:1" x14ac:dyDescent="0.25">
      <c r="A21937" s="42"/>
    </row>
    <row r="21938" spans="1:1" x14ac:dyDescent="0.25">
      <c r="A21938" s="42"/>
    </row>
    <row r="21939" spans="1:1" x14ac:dyDescent="0.25">
      <c r="A21939" s="42"/>
    </row>
    <row r="21940" spans="1:1" x14ac:dyDescent="0.25">
      <c r="A21940" s="42"/>
    </row>
    <row r="21941" spans="1:1" x14ac:dyDescent="0.25">
      <c r="A21941" s="42"/>
    </row>
    <row r="21942" spans="1:1" x14ac:dyDescent="0.25">
      <c r="A21942" s="42"/>
    </row>
    <row r="21943" spans="1:1" x14ac:dyDescent="0.25">
      <c r="A21943" s="42"/>
    </row>
    <row r="21944" spans="1:1" x14ac:dyDescent="0.25">
      <c r="A21944" s="42"/>
    </row>
    <row r="21945" spans="1:1" x14ac:dyDescent="0.25">
      <c r="A21945" s="42"/>
    </row>
    <row r="21946" spans="1:1" x14ac:dyDescent="0.25">
      <c r="A21946" s="42"/>
    </row>
    <row r="21947" spans="1:1" x14ac:dyDescent="0.25">
      <c r="A21947" s="42"/>
    </row>
    <row r="21948" spans="1:1" x14ac:dyDescent="0.25">
      <c r="A21948" s="42"/>
    </row>
    <row r="21949" spans="1:1" x14ac:dyDescent="0.25">
      <c r="A21949" s="42"/>
    </row>
    <row r="21950" spans="1:1" x14ac:dyDescent="0.25">
      <c r="A21950" s="42"/>
    </row>
    <row r="21951" spans="1:1" x14ac:dyDescent="0.25">
      <c r="A21951" s="42"/>
    </row>
    <row r="21952" spans="1:1" x14ac:dyDescent="0.25">
      <c r="A21952" s="42"/>
    </row>
    <row r="21953" spans="1:1" x14ac:dyDescent="0.25">
      <c r="A21953" s="42"/>
    </row>
    <row r="21954" spans="1:1" x14ac:dyDescent="0.25">
      <c r="A21954" s="42"/>
    </row>
    <row r="21955" spans="1:1" x14ac:dyDescent="0.25">
      <c r="A21955" s="42"/>
    </row>
    <row r="21956" spans="1:1" x14ac:dyDescent="0.25">
      <c r="A21956" s="42"/>
    </row>
    <row r="21957" spans="1:1" x14ac:dyDescent="0.25">
      <c r="A21957" s="42"/>
    </row>
    <row r="21958" spans="1:1" x14ac:dyDescent="0.25">
      <c r="A21958" s="42"/>
    </row>
    <row r="21959" spans="1:1" x14ac:dyDescent="0.25">
      <c r="A21959" s="42"/>
    </row>
    <row r="21960" spans="1:1" x14ac:dyDescent="0.25">
      <c r="A21960" s="42"/>
    </row>
    <row r="21961" spans="1:1" x14ac:dyDescent="0.25">
      <c r="A21961" s="42"/>
    </row>
    <row r="21962" spans="1:1" x14ac:dyDescent="0.25">
      <c r="A21962" s="42"/>
    </row>
    <row r="21963" spans="1:1" x14ac:dyDescent="0.25">
      <c r="A21963" s="42"/>
    </row>
    <row r="21964" spans="1:1" x14ac:dyDescent="0.25">
      <c r="A21964" s="42"/>
    </row>
    <row r="21965" spans="1:1" x14ac:dyDescent="0.25">
      <c r="A21965" s="42"/>
    </row>
    <row r="21966" spans="1:1" x14ac:dyDescent="0.25">
      <c r="A21966" s="42"/>
    </row>
    <row r="21967" spans="1:1" x14ac:dyDescent="0.25">
      <c r="A21967" s="42"/>
    </row>
    <row r="21968" spans="1:1" x14ac:dyDescent="0.25">
      <c r="A21968" s="42"/>
    </row>
    <row r="21969" spans="1:1" x14ac:dyDescent="0.25">
      <c r="A21969" s="42"/>
    </row>
    <row r="21970" spans="1:1" x14ac:dyDescent="0.25">
      <c r="A21970" s="42"/>
    </row>
    <row r="21971" spans="1:1" x14ac:dyDescent="0.25">
      <c r="A21971" s="42"/>
    </row>
    <row r="21972" spans="1:1" x14ac:dyDescent="0.25">
      <c r="A21972" s="42"/>
    </row>
    <row r="21973" spans="1:1" x14ac:dyDescent="0.25">
      <c r="A21973" s="42"/>
    </row>
    <row r="21974" spans="1:1" x14ac:dyDescent="0.25">
      <c r="A21974" s="42"/>
    </row>
    <row r="21975" spans="1:1" x14ac:dyDescent="0.25">
      <c r="A21975" s="42"/>
    </row>
    <row r="21976" spans="1:1" x14ac:dyDescent="0.25">
      <c r="A21976" s="42"/>
    </row>
    <row r="21977" spans="1:1" x14ac:dyDescent="0.25">
      <c r="A21977" s="42"/>
    </row>
    <row r="21978" spans="1:1" x14ac:dyDescent="0.25">
      <c r="A21978" s="42"/>
    </row>
    <row r="21979" spans="1:1" x14ac:dyDescent="0.25">
      <c r="A21979" s="42"/>
    </row>
    <row r="21980" spans="1:1" x14ac:dyDescent="0.25">
      <c r="A21980" s="42"/>
    </row>
    <row r="21981" spans="1:1" x14ac:dyDescent="0.25">
      <c r="A21981" s="42"/>
    </row>
    <row r="21982" spans="1:1" x14ac:dyDescent="0.25">
      <c r="A21982" s="42"/>
    </row>
    <row r="21983" spans="1:1" x14ac:dyDescent="0.25">
      <c r="A21983" s="42"/>
    </row>
    <row r="21984" spans="1:1" x14ac:dyDescent="0.25">
      <c r="A21984" s="42"/>
    </row>
    <row r="21985" spans="1:1" x14ac:dyDescent="0.25">
      <c r="A21985" s="42"/>
    </row>
    <row r="21986" spans="1:1" x14ac:dyDescent="0.25">
      <c r="A21986" s="42"/>
    </row>
    <row r="21987" spans="1:1" x14ac:dyDescent="0.25">
      <c r="A21987" s="42"/>
    </row>
    <row r="21988" spans="1:1" x14ac:dyDescent="0.25">
      <c r="A21988" s="42"/>
    </row>
    <row r="21989" spans="1:1" x14ac:dyDescent="0.25">
      <c r="A21989" s="42"/>
    </row>
    <row r="21990" spans="1:1" x14ac:dyDescent="0.25">
      <c r="A21990" s="42"/>
    </row>
    <row r="21991" spans="1:1" x14ac:dyDescent="0.25">
      <c r="A21991" s="42"/>
    </row>
    <row r="21992" spans="1:1" x14ac:dyDescent="0.25">
      <c r="A21992" s="42"/>
    </row>
    <row r="21993" spans="1:1" x14ac:dyDescent="0.25">
      <c r="A21993" s="42"/>
    </row>
    <row r="21994" spans="1:1" x14ac:dyDescent="0.25">
      <c r="A21994" s="42"/>
    </row>
    <row r="21995" spans="1:1" x14ac:dyDescent="0.25">
      <c r="A21995" s="42"/>
    </row>
    <row r="21996" spans="1:1" x14ac:dyDescent="0.25">
      <c r="A21996" s="42"/>
    </row>
    <row r="21997" spans="1:1" x14ac:dyDescent="0.25">
      <c r="A21997" s="42"/>
    </row>
    <row r="21998" spans="1:1" x14ac:dyDescent="0.25">
      <c r="A21998" s="42"/>
    </row>
    <row r="21999" spans="1:1" x14ac:dyDescent="0.25">
      <c r="A21999" s="42"/>
    </row>
    <row r="22000" spans="1:1" x14ac:dyDescent="0.25">
      <c r="A22000" s="42"/>
    </row>
    <row r="22001" spans="1:1" x14ac:dyDescent="0.25">
      <c r="A22001" s="42"/>
    </row>
    <row r="22002" spans="1:1" x14ac:dyDescent="0.25">
      <c r="A22002" s="42"/>
    </row>
    <row r="22003" spans="1:1" x14ac:dyDescent="0.25">
      <c r="A22003" s="42"/>
    </row>
    <row r="22004" spans="1:1" x14ac:dyDescent="0.25">
      <c r="A22004" s="42"/>
    </row>
    <row r="22005" spans="1:1" x14ac:dyDescent="0.25">
      <c r="A22005" s="42"/>
    </row>
    <row r="22006" spans="1:1" x14ac:dyDescent="0.25">
      <c r="A22006" s="42"/>
    </row>
    <row r="22007" spans="1:1" x14ac:dyDescent="0.25">
      <c r="A22007" s="42"/>
    </row>
    <row r="22008" spans="1:1" x14ac:dyDescent="0.25">
      <c r="A22008" s="42"/>
    </row>
    <row r="22009" spans="1:1" x14ac:dyDescent="0.25">
      <c r="A22009" s="42"/>
    </row>
    <row r="22010" spans="1:1" x14ac:dyDescent="0.25">
      <c r="A22010" s="42"/>
    </row>
    <row r="22011" spans="1:1" x14ac:dyDescent="0.25">
      <c r="A22011" s="42"/>
    </row>
    <row r="22012" spans="1:1" x14ac:dyDescent="0.25">
      <c r="A22012" s="42"/>
    </row>
    <row r="22013" spans="1:1" x14ac:dyDescent="0.25">
      <c r="A22013" s="42"/>
    </row>
    <row r="22014" spans="1:1" x14ac:dyDescent="0.25">
      <c r="A22014" s="42"/>
    </row>
    <row r="22015" spans="1:1" x14ac:dyDescent="0.25">
      <c r="A22015" s="42"/>
    </row>
    <row r="22016" spans="1:1" x14ac:dyDescent="0.25">
      <c r="A22016" s="42"/>
    </row>
    <row r="22017" spans="1:1" x14ac:dyDescent="0.25">
      <c r="A22017" s="42"/>
    </row>
    <row r="22018" spans="1:1" x14ac:dyDescent="0.25">
      <c r="A22018" s="42"/>
    </row>
    <row r="22019" spans="1:1" x14ac:dyDescent="0.25">
      <c r="A22019" s="42"/>
    </row>
    <row r="22020" spans="1:1" x14ac:dyDescent="0.25">
      <c r="A22020" s="42"/>
    </row>
    <row r="22021" spans="1:1" x14ac:dyDescent="0.25">
      <c r="A22021" s="42"/>
    </row>
    <row r="22022" spans="1:1" x14ac:dyDescent="0.25">
      <c r="A22022" s="42"/>
    </row>
    <row r="22023" spans="1:1" x14ac:dyDescent="0.25">
      <c r="A22023" s="42"/>
    </row>
    <row r="22024" spans="1:1" x14ac:dyDescent="0.25">
      <c r="A22024" s="42"/>
    </row>
    <row r="22025" spans="1:1" x14ac:dyDescent="0.25">
      <c r="A22025" s="42"/>
    </row>
    <row r="22026" spans="1:1" x14ac:dyDescent="0.25">
      <c r="A22026" s="42"/>
    </row>
    <row r="22027" spans="1:1" x14ac:dyDescent="0.25">
      <c r="A22027" s="42"/>
    </row>
    <row r="22028" spans="1:1" x14ac:dyDescent="0.25">
      <c r="A22028" s="42"/>
    </row>
    <row r="22029" spans="1:1" x14ac:dyDescent="0.25">
      <c r="A22029" s="42"/>
    </row>
    <row r="22030" spans="1:1" x14ac:dyDescent="0.25">
      <c r="A22030" s="42"/>
    </row>
    <row r="22031" spans="1:1" x14ac:dyDescent="0.25">
      <c r="A22031" s="42"/>
    </row>
    <row r="22032" spans="1:1" x14ac:dyDescent="0.25">
      <c r="A22032" s="42"/>
    </row>
    <row r="22033" spans="1:1" x14ac:dyDescent="0.25">
      <c r="A22033" s="42"/>
    </row>
    <row r="22034" spans="1:1" x14ac:dyDescent="0.25">
      <c r="A22034" s="42"/>
    </row>
    <row r="22035" spans="1:1" x14ac:dyDescent="0.25">
      <c r="A22035" s="42"/>
    </row>
    <row r="22036" spans="1:1" x14ac:dyDescent="0.25">
      <c r="A22036" s="42"/>
    </row>
    <row r="22037" spans="1:1" x14ac:dyDescent="0.25">
      <c r="A22037" s="42"/>
    </row>
    <row r="22038" spans="1:1" x14ac:dyDescent="0.25">
      <c r="A22038" s="42"/>
    </row>
    <row r="22039" spans="1:1" x14ac:dyDescent="0.25">
      <c r="A22039" s="42"/>
    </row>
    <row r="22040" spans="1:1" x14ac:dyDescent="0.25">
      <c r="A22040" s="42"/>
    </row>
    <row r="22041" spans="1:1" x14ac:dyDescent="0.25">
      <c r="A22041" s="42"/>
    </row>
    <row r="22042" spans="1:1" x14ac:dyDescent="0.25">
      <c r="A22042" s="42"/>
    </row>
    <row r="22043" spans="1:1" x14ac:dyDescent="0.25">
      <c r="A22043" s="42"/>
    </row>
    <row r="22044" spans="1:1" x14ac:dyDescent="0.25">
      <c r="A22044" s="42"/>
    </row>
    <row r="22045" spans="1:1" x14ac:dyDescent="0.25">
      <c r="A22045" s="42"/>
    </row>
    <row r="22046" spans="1:1" x14ac:dyDescent="0.25">
      <c r="A22046" s="42"/>
    </row>
    <row r="22047" spans="1:1" x14ac:dyDescent="0.25">
      <c r="A22047" s="42"/>
    </row>
    <row r="22048" spans="1:1" x14ac:dyDescent="0.25">
      <c r="A22048" s="42"/>
    </row>
    <row r="22049" spans="1:1" x14ac:dyDescent="0.25">
      <c r="A22049" s="42"/>
    </row>
    <row r="22050" spans="1:1" x14ac:dyDescent="0.25">
      <c r="A22050" s="42"/>
    </row>
    <row r="22051" spans="1:1" x14ac:dyDescent="0.25">
      <c r="A22051" s="42"/>
    </row>
    <row r="22052" spans="1:1" x14ac:dyDescent="0.25">
      <c r="A22052" s="42"/>
    </row>
    <row r="22053" spans="1:1" x14ac:dyDescent="0.25">
      <c r="A22053" s="42"/>
    </row>
    <row r="22054" spans="1:1" x14ac:dyDescent="0.25">
      <c r="A22054" s="42"/>
    </row>
    <row r="22055" spans="1:1" x14ac:dyDescent="0.25">
      <c r="A22055" s="42"/>
    </row>
    <row r="22056" spans="1:1" x14ac:dyDescent="0.25">
      <c r="A22056" s="42"/>
    </row>
    <row r="22057" spans="1:1" x14ac:dyDescent="0.25">
      <c r="A22057" s="42"/>
    </row>
    <row r="22058" spans="1:1" x14ac:dyDescent="0.25">
      <c r="A22058" s="42"/>
    </row>
    <row r="22059" spans="1:1" x14ac:dyDescent="0.25">
      <c r="A22059" s="42"/>
    </row>
    <row r="22060" spans="1:1" x14ac:dyDescent="0.25">
      <c r="A22060" s="42"/>
    </row>
    <row r="22061" spans="1:1" x14ac:dyDescent="0.25">
      <c r="A22061" s="42"/>
    </row>
    <row r="22062" spans="1:1" x14ac:dyDescent="0.25">
      <c r="A22062" s="42"/>
    </row>
    <row r="22063" spans="1:1" x14ac:dyDescent="0.25">
      <c r="A22063" s="42"/>
    </row>
    <row r="22064" spans="1:1" x14ac:dyDescent="0.25">
      <c r="A22064" s="42"/>
    </row>
    <row r="22065" spans="1:1" x14ac:dyDescent="0.25">
      <c r="A22065" s="42"/>
    </row>
    <row r="22066" spans="1:1" x14ac:dyDescent="0.25">
      <c r="A22066" s="42"/>
    </row>
    <row r="22067" spans="1:1" x14ac:dyDescent="0.25">
      <c r="A22067" s="42"/>
    </row>
    <row r="22068" spans="1:1" x14ac:dyDescent="0.25">
      <c r="A22068" s="42"/>
    </row>
    <row r="22069" spans="1:1" x14ac:dyDescent="0.25">
      <c r="A22069" s="42"/>
    </row>
    <row r="22070" spans="1:1" x14ac:dyDescent="0.25">
      <c r="A22070" s="42"/>
    </row>
    <row r="22071" spans="1:1" x14ac:dyDescent="0.25">
      <c r="A22071" s="42"/>
    </row>
    <row r="22072" spans="1:1" x14ac:dyDescent="0.25">
      <c r="A22072" s="42"/>
    </row>
    <row r="22073" spans="1:1" x14ac:dyDescent="0.25">
      <c r="A22073" s="42"/>
    </row>
    <row r="22074" spans="1:1" x14ac:dyDescent="0.25">
      <c r="A22074" s="42"/>
    </row>
    <row r="22075" spans="1:1" x14ac:dyDescent="0.25">
      <c r="A22075" s="42"/>
    </row>
    <row r="22076" spans="1:1" x14ac:dyDescent="0.25">
      <c r="A22076" s="42"/>
    </row>
    <row r="22077" spans="1:1" x14ac:dyDescent="0.25">
      <c r="A22077" s="42"/>
    </row>
    <row r="22078" spans="1:1" x14ac:dyDescent="0.25">
      <c r="A22078" s="42"/>
    </row>
    <row r="22079" spans="1:1" x14ac:dyDescent="0.25">
      <c r="A22079" s="42"/>
    </row>
    <row r="22080" spans="1:1" x14ac:dyDescent="0.25">
      <c r="A22080" s="42"/>
    </row>
    <row r="22081" spans="1:1" x14ac:dyDescent="0.25">
      <c r="A22081" s="42"/>
    </row>
    <row r="22082" spans="1:1" x14ac:dyDescent="0.25">
      <c r="A22082" s="42"/>
    </row>
    <row r="22083" spans="1:1" x14ac:dyDescent="0.25">
      <c r="A22083" s="42"/>
    </row>
    <row r="22084" spans="1:1" x14ac:dyDescent="0.25">
      <c r="A22084" s="42"/>
    </row>
    <row r="22085" spans="1:1" x14ac:dyDescent="0.25">
      <c r="A22085" s="42"/>
    </row>
    <row r="22086" spans="1:1" x14ac:dyDescent="0.25">
      <c r="A22086" s="42"/>
    </row>
    <row r="22087" spans="1:1" x14ac:dyDescent="0.25">
      <c r="A22087" s="42"/>
    </row>
    <row r="22088" spans="1:1" x14ac:dyDescent="0.25">
      <c r="A22088" s="42"/>
    </row>
    <row r="22089" spans="1:1" x14ac:dyDescent="0.25">
      <c r="A22089" s="42"/>
    </row>
    <row r="22090" spans="1:1" x14ac:dyDescent="0.25">
      <c r="A22090" s="42"/>
    </row>
    <row r="22091" spans="1:1" x14ac:dyDescent="0.25">
      <c r="A22091" s="42"/>
    </row>
    <row r="22092" spans="1:1" x14ac:dyDescent="0.25">
      <c r="A22092" s="42"/>
    </row>
    <row r="22093" spans="1:1" x14ac:dyDescent="0.25">
      <c r="A22093" s="42"/>
    </row>
    <row r="22094" spans="1:1" x14ac:dyDescent="0.25">
      <c r="A22094" s="42"/>
    </row>
    <row r="22095" spans="1:1" x14ac:dyDescent="0.25">
      <c r="A22095" s="42"/>
    </row>
    <row r="22096" spans="1:1" x14ac:dyDescent="0.25">
      <c r="A22096" s="42"/>
    </row>
    <row r="22097" spans="1:1" x14ac:dyDescent="0.25">
      <c r="A22097" s="42"/>
    </row>
    <row r="22098" spans="1:1" x14ac:dyDescent="0.25">
      <c r="A22098" s="42"/>
    </row>
    <row r="22099" spans="1:1" x14ac:dyDescent="0.25">
      <c r="A22099" s="42"/>
    </row>
    <row r="22100" spans="1:1" x14ac:dyDescent="0.25">
      <c r="A22100" s="42"/>
    </row>
    <row r="22101" spans="1:1" x14ac:dyDescent="0.25">
      <c r="A22101" s="42"/>
    </row>
    <row r="22102" spans="1:1" x14ac:dyDescent="0.25">
      <c r="A22102" s="42"/>
    </row>
    <row r="22103" spans="1:1" x14ac:dyDescent="0.25">
      <c r="A22103" s="42"/>
    </row>
    <row r="22104" spans="1:1" x14ac:dyDescent="0.25">
      <c r="A22104" s="42"/>
    </row>
    <row r="22105" spans="1:1" x14ac:dyDescent="0.25">
      <c r="A22105" s="42"/>
    </row>
    <row r="22106" spans="1:1" x14ac:dyDescent="0.25">
      <c r="A22106" s="42"/>
    </row>
    <row r="22107" spans="1:1" x14ac:dyDescent="0.25">
      <c r="A22107" s="42"/>
    </row>
    <row r="22108" spans="1:1" x14ac:dyDescent="0.25">
      <c r="A22108" s="42"/>
    </row>
    <row r="22109" spans="1:1" x14ac:dyDescent="0.25">
      <c r="A22109" s="42"/>
    </row>
    <row r="22110" spans="1:1" x14ac:dyDescent="0.25">
      <c r="A22110" s="42"/>
    </row>
    <row r="22111" spans="1:1" x14ac:dyDescent="0.25">
      <c r="A22111" s="42"/>
    </row>
    <row r="22112" spans="1:1" x14ac:dyDescent="0.25">
      <c r="A22112" s="42"/>
    </row>
    <row r="22113" spans="1:1" x14ac:dyDescent="0.25">
      <c r="A22113" s="42"/>
    </row>
    <row r="22114" spans="1:1" x14ac:dyDescent="0.25">
      <c r="A22114" s="42"/>
    </row>
    <row r="22115" spans="1:1" x14ac:dyDescent="0.25">
      <c r="A22115" s="42"/>
    </row>
    <row r="22116" spans="1:1" x14ac:dyDescent="0.25">
      <c r="A22116" s="42"/>
    </row>
    <row r="22117" spans="1:1" x14ac:dyDescent="0.25">
      <c r="A22117" s="42"/>
    </row>
    <row r="22118" spans="1:1" x14ac:dyDescent="0.25">
      <c r="A22118" s="42"/>
    </row>
    <row r="22119" spans="1:1" x14ac:dyDescent="0.25">
      <c r="A22119" s="42"/>
    </row>
    <row r="22120" spans="1:1" x14ac:dyDescent="0.25">
      <c r="A22120" s="42"/>
    </row>
    <row r="22121" spans="1:1" x14ac:dyDescent="0.25">
      <c r="A22121" s="42"/>
    </row>
    <row r="22122" spans="1:1" x14ac:dyDescent="0.25">
      <c r="A22122" s="42"/>
    </row>
    <row r="22123" spans="1:1" x14ac:dyDescent="0.25">
      <c r="A22123" s="42"/>
    </row>
    <row r="22124" spans="1:1" x14ac:dyDescent="0.25">
      <c r="A22124" s="42"/>
    </row>
    <row r="22125" spans="1:1" x14ac:dyDescent="0.25">
      <c r="A22125" s="42"/>
    </row>
    <row r="22126" spans="1:1" x14ac:dyDescent="0.25">
      <c r="A22126" s="42"/>
    </row>
    <row r="22127" spans="1:1" x14ac:dyDescent="0.25">
      <c r="A22127" s="42"/>
    </row>
    <row r="22128" spans="1:1" x14ac:dyDescent="0.25">
      <c r="A22128" s="42"/>
    </row>
    <row r="22129" spans="1:1" x14ac:dyDescent="0.25">
      <c r="A22129" s="42"/>
    </row>
    <row r="22130" spans="1:1" x14ac:dyDescent="0.25">
      <c r="A22130" s="42"/>
    </row>
    <row r="22131" spans="1:1" x14ac:dyDescent="0.25">
      <c r="A22131" s="42"/>
    </row>
    <row r="22132" spans="1:1" x14ac:dyDescent="0.25">
      <c r="A22132" s="42"/>
    </row>
    <row r="22133" spans="1:1" x14ac:dyDescent="0.25">
      <c r="A22133" s="42"/>
    </row>
    <row r="22134" spans="1:1" x14ac:dyDescent="0.25">
      <c r="A22134" s="42"/>
    </row>
    <row r="22135" spans="1:1" x14ac:dyDescent="0.25">
      <c r="A22135" s="42"/>
    </row>
    <row r="22136" spans="1:1" x14ac:dyDescent="0.25">
      <c r="A22136" s="42"/>
    </row>
    <row r="22137" spans="1:1" x14ac:dyDescent="0.25">
      <c r="A22137" s="42"/>
    </row>
    <row r="22138" spans="1:1" x14ac:dyDescent="0.25">
      <c r="A22138" s="42"/>
    </row>
    <row r="22139" spans="1:1" x14ac:dyDescent="0.25">
      <c r="A22139" s="42"/>
    </row>
    <row r="22140" spans="1:1" x14ac:dyDescent="0.25">
      <c r="A22140" s="42"/>
    </row>
    <row r="22141" spans="1:1" x14ac:dyDescent="0.25">
      <c r="A22141" s="42"/>
    </row>
    <row r="22142" spans="1:1" x14ac:dyDescent="0.25">
      <c r="A22142" s="42"/>
    </row>
    <row r="22143" spans="1:1" x14ac:dyDescent="0.25">
      <c r="A22143" s="42"/>
    </row>
    <row r="22144" spans="1:1" x14ac:dyDescent="0.25">
      <c r="A22144" s="42"/>
    </row>
    <row r="22145" spans="1:1" x14ac:dyDescent="0.25">
      <c r="A22145" s="42"/>
    </row>
    <row r="22146" spans="1:1" x14ac:dyDescent="0.25">
      <c r="A22146" s="42"/>
    </row>
    <row r="22147" spans="1:1" x14ac:dyDescent="0.25">
      <c r="A22147" s="42"/>
    </row>
    <row r="22148" spans="1:1" x14ac:dyDescent="0.25">
      <c r="A22148" s="42"/>
    </row>
    <row r="22149" spans="1:1" x14ac:dyDescent="0.25">
      <c r="A22149" s="42"/>
    </row>
    <row r="22150" spans="1:1" x14ac:dyDescent="0.25">
      <c r="A22150" s="42"/>
    </row>
    <row r="22151" spans="1:1" x14ac:dyDescent="0.25">
      <c r="A22151" s="42"/>
    </row>
    <row r="22152" spans="1:1" x14ac:dyDescent="0.25">
      <c r="A22152" s="42"/>
    </row>
    <row r="22153" spans="1:1" x14ac:dyDescent="0.25">
      <c r="A22153" s="42"/>
    </row>
    <row r="22154" spans="1:1" x14ac:dyDescent="0.25">
      <c r="A22154" s="42"/>
    </row>
    <row r="22155" spans="1:1" x14ac:dyDescent="0.25">
      <c r="A22155" s="42"/>
    </row>
    <row r="22156" spans="1:1" x14ac:dyDescent="0.25">
      <c r="A22156" s="42"/>
    </row>
    <row r="22157" spans="1:1" x14ac:dyDescent="0.25">
      <c r="A22157" s="42"/>
    </row>
    <row r="22158" spans="1:1" x14ac:dyDescent="0.25">
      <c r="A22158" s="42"/>
    </row>
    <row r="22159" spans="1:1" x14ac:dyDescent="0.25">
      <c r="A22159" s="42"/>
    </row>
    <row r="22160" spans="1:1" x14ac:dyDescent="0.25">
      <c r="A22160" s="42"/>
    </row>
    <row r="22161" spans="1:1" x14ac:dyDescent="0.25">
      <c r="A22161" s="42"/>
    </row>
    <row r="22162" spans="1:1" x14ac:dyDescent="0.25">
      <c r="A22162" s="42"/>
    </row>
    <row r="22163" spans="1:1" x14ac:dyDescent="0.25">
      <c r="A22163" s="42"/>
    </row>
    <row r="22164" spans="1:1" x14ac:dyDescent="0.25">
      <c r="A22164" s="42"/>
    </row>
    <row r="22165" spans="1:1" x14ac:dyDescent="0.25">
      <c r="A22165" s="42"/>
    </row>
    <row r="22166" spans="1:1" x14ac:dyDescent="0.25">
      <c r="A22166" s="42"/>
    </row>
    <row r="22167" spans="1:1" x14ac:dyDescent="0.25">
      <c r="A22167" s="42"/>
    </row>
    <row r="22168" spans="1:1" x14ac:dyDescent="0.25">
      <c r="A22168" s="42"/>
    </row>
    <row r="22169" spans="1:1" x14ac:dyDescent="0.25">
      <c r="A22169" s="42"/>
    </row>
    <row r="22170" spans="1:1" x14ac:dyDescent="0.25">
      <c r="A22170" s="42"/>
    </row>
    <row r="22171" spans="1:1" x14ac:dyDescent="0.25">
      <c r="A22171" s="42"/>
    </row>
    <row r="22172" spans="1:1" x14ac:dyDescent="0.25">
      <c r="A22172" s="42"/>
    </row>
    <row r="22173" spans="1:1" x14ac:dyDescent="0.25">
      <c r="A22173" s="42"/>
    </row>
    <row r="22174" spans="1:1" x14ac:dyDescent="0.25">
      <c r="A22174" s="42"/>
    </row>
    <row r="22175" spans="1:1" x14ac:dyDescent="0.25">
      <c r="A22175" s="42"/>
    </row>
    <row r="22176" spans="1:1" x14ac:dyDescent="0.25">
      <c r="A22176" s="42"/>
    </row>
    <row r="22177" spans="1:1" x14ac:dyDescent="0.25">
      <c r="A22177" s="42"/>
    </row>
    <row r="22178" spans="1:1" x14ac:dyDescent="0.25">
      <c r="A22178" s="42"/>
    </row>
    <row r="22179" spans="1:1" x14ac:dyDescent="0.25">
      <c r="A22179" s="42"/>
    </row>
    <row r="22180" spans="1:1" x14ac:dyDescent="0.25">
      <c r="A22180" s="42"/>
    </row>
    <row r="22181" spans="1:1" x14ac:dyDescent="0.25">
      <c r="A22181" s="42"/>
    </row>
    <row r="22182" spans="1:1" x14ac:dyDescent="0.25">
      <c r="A22182" s="42"/>
    </row>
    <row r="22183" spans="1:1" x14ac:dyDescent="0.25">
      <c r="A22183" s="42"/>
    </row>
    <row r="22184" spans="1:1" x14ac:dyDescent="0.25">
      <c r="A22184" s="42"/>
    </row>
    <row r="22185" spans="1:1" x14ac:dyDescent="0.25">
      <c r="A22185" s="42"/>
    </row>
    <row r="22186" spans="1:1" x14ac:dyDescent="0.25">
      <c r="A22186" s="42"/>
    </row>
    <row r="22187" spans="1:1" x14ac:dyDescent="0.25">
      <c r="A22187" s="42"/>
    </row>
    <row r="22188" spans="1:1" x14ac:dyDescent="0.25">
      <c r="A22188" s="42"/>
    </row>
    <row r="22189" spans="1:1" x14ac:dyDescent="0.25">
      <c r="A22189" s="42"/>
    </row>
    <row r="22190" spans="1:1" x14ac:dyDescent="0.25">
      <c r="A22190" s="42"/>
    </row>
    <row r="22191" spans="1:1" x14ac:dyDescent="0.25">
      <c r="A22191" s="42"/>
    </row>
    <row r="22192" spans="1:1" x14ac:dyDescent="0.25">
      <c r="A22192" s="42"/>
    </row>
    <row r="22193" spans="1:1" x14ac:dyDescent="0.25">
      <c r="A22193" s="42"/>
    </row>
    <row r="22194" spans="1:1" x14ac:dyDescent="0.25">
      <c r="A22194" s="42"/>
    </row>
    <row r="22195" spans="1:1" x14ac:dyDescent="0.25">
      <c r="A22195" s="42"/>
    </row>
    <row r="22196" spans="1:1" x14ac:dyDescent="0.25">
      <c r="A22196" s="42"/>
    </row>
    <row r="22197" spans="1:1" x14ac:dyDescent="0.25">
      <c r="A22197" s="42"/>
    </row>
    <row r="22198" spans="1:1" x14ac:dyDescent="0.25">
      <c r="A22198" s="42"/>
    </row>
    <row r="22199" spans="1:1" x14ac:dyDescent="0.25">
      <c r="A22199" s="42"/>
    </row>
    <row r="22200" spans="1:1" x14ac:dyDescent="0.25">
      <c r="A22200" s="42"/>
    </row>
    <row r="22201" spans="1:1" x14ac:dyDescent="0.25">
      <c r="A22201" s="42"/>
    </row>
    <row r="22202" spans="1:1" x14ac:dyDescent="0.25">
      <c r="A22202" s="42"/>
    </row>
    <row r="22203" spans="1:1" x14ac:dyDescent="0.25">
      <c r="A22203" s="42"/>
    </row>
    <row r="22204" spans="1:1" x14ac:dyDescent="0.25">
      <c r="A22204" s="42"/>
    </row>
    <row r="22205" spans="1:1" x14ac:dyDescent="0.25">
      <c r="A22205" s="42"/>
    </row>
    <row r="22206" spans="1:1" x14ac:dyDescent="0.25">
      <c r="A22206" s="42"/>
    </row>
    <row r="22207" spans="1:1" x14ac:dyDescent="0.25">
      <c r="A22207" s="42"/>
    </row>
    <row r="22208" spans="1:1" x14ac:dyDescent="0.25">
      <c r="A22208" s="42"/>
    </row>
    <row r="22209" spans="1:1" x14ac:dyDescent="0.25">
      <c r="A22209" s="42"/>
    </row>
    <row r="22210" spans="1:1" x14ac:dyDescent="0.25">
      <c r="A22210" s="42"/>
    </row>
    <row r="22211" spans="1:1" x14ac:dyDescent="0.25">
      <c r="A22211" s="42"/>
    </row>
    <row r="22212" spans="1:1" x14ac:dyDescent="0.25">
      <c r="A22212" s="42"/>
    </row>
    <row r="22213" spans="1:1" x14ac:dyDescent="0.25">
      <c r="A22213" s="42"/>
    </row>
    <row r="22214" spans="1:1" x14ac:dyDescent="0.25">
      <c r="A22214" s="42"/>
    </row>
    <row r="22215" spans="1:1" x14ac:dyDescent="0.25">
      <c r="A22215" s="42"/>
    </row>
    <row r="22216" spans="1:1" x14ac:dyDescent="0.25">
      <c r="A22216" s="42"/>
    </row>
    <row r="22217" spans="1:1" x14ac:dyDescent="0.25">
      <c r="A22217" s="42"/>
    </row>
    <row r="22218" spans="1:1" x14ac:dyDescent="0.25">
      <c r="A22218" s="42"/>
    </row>
    <row r="22219" spans="1:1" x14ac:dyDescent="0.25">
      <c r="A22219" s="42"/>
    </row>
    <row r="22220" spans="1:1" x14ac:dyDescent="0.25">
      <c r="A22220" s="42"/>
    </row>
    <row r="22221" spans="1:1" x14ac:dyDescent="0.25">
      <c r="A22221" s="42"/>
    </row>
    <row r="22222" spans="1:1" x14ac:dyDescent="0.25">
      <c r="A22222" s="42"/>
    </row>
    <row r="22223" spans="1:1" x14ac:dyDescent="0.25">
      <c r="A22223" s="42"/>
    </row>
    <row r="22224" spans="1:1" x14ac:dyDescent="0.25">
      <c r="A22224" s="42"/>
    </row>
    <row r="22225" spans="1:1" x14ac:dyDescent="0.25">
      <c r="A22225" s="42"/>
    </row>
    <row r="22226" spans="1:1" x14ac:dyDescent="0.25">
      <c r="A22226" s="42"/>
    </row>
    <row r="22227" spans="1:1" x14ac:dyDescent="0.25">
      <c r="A22227" s="42"/>
    </row>
    <row r="22228" spans="1:1" x14ac:dyDescent="0.25">
      <c r="A22228" s="42"/>
    </row>
    <row r="22229" spans="1:1" x14ac:dyDescent="0.25">
      <c r="A22229" s="42"/>
    </row>
    <row r="22230" spans="1:1" x14ac:dyDescent="0.25">
      <c r="A22230" s="42"/>
    </row>
    <row r="22231" spans="1:1" x14ac:dyDescent="0.25">
      <c r="A22231" s="42"/>
    </row>
    <row r="22232" spans="1:1" x14ac:dyDescent="0.25">
      <c r="A22232" s="42"/>
    </row>
    <row r="22233" spans="1:1" x14ac:dyDescent="0.25">
      <c r="A22233" s="42"/>
    </row>
    <row r="22234" spans="1:1" x14ac:dyDescent="0.25">
      <c r="A22234" s="42"/>
    </row>
    <row r="22235" spans="1:1" x14ac:dyDescent="0.25">
      <c r="A22235" s="42"/>
    </row>
    <row r="22236" spans="1:1" x14ac:dyDescent="0.25">
      <c r="A22236" s="42"/>
    </row>
    <row r="22237" spans="1:1" x14ac:dyDescent="0.25">
      <c r="A22237" s="42"/>
    </row>
    <row r="22238" spans="1:1" x14ac:dyDescent="0.25">
      <c r="A22238" s="42"/>
    </row>
    <row r="22239" spans="1:1" x14ac:dyDescent="0.25">
      <c r="A22239" s="42"/>
    </row>
    <row r="22240" spans="1:1" x14ac:dyDescent="0.25">
      <c r="A22240" s="42"/>
    </row>
    <row r="22241" spans="1:1" x14ac:dyDescent="0.25">
      <c r="A22241" s="42"/>
    </row>
    <row r="22242" spans="1:1" x14ac:dyDescent="0.25">
      <c r="A22242" s="42"/>
    </row>
    <row r="22243" spans="1:1" x14ac:dyDescent="0.25">
      <c r="A22243" s="42"/>
    </row>
    <row r="22244" spans="1:1" x14ac:dyDescent="0.25">
      <c r="A22244" s="42"/>
    </row>
    <row r="22245" spans="1:1" x14ac:dyDescent="0.25">
      <c r="A22245" s="42"/>
    </row>
    <row r="22246" spans="1:1" x14ac:dyDescent="0.25">
      <c r="A22246" s="42"/>
    </row>
    <row r="22247" spans="1:1" x14ac:dyDescent="0.25">
      <c r="A22247" s="42"/>
    </row>
    <row r="22248" spans="1:1" x14ac:dyDescent="0.25">
      <c r="A22248" s="42"/>
    </row>
    <row r="22249" spans="1:1" x14ac:dyDescent="0.25">
      <c r="A22249" s="42"/>
    </row>
    <row r="22250" spans="1:1" x14ac:dyDescent="0.25">
      <c r="A22250" s="42"/>
    </row>
    <row r="22251" spans="1:1" x14ac:dyDescent="0.25">
      <c r="A22251" s="42"/>
    </row>
    <row r="22252" spans="1:1" x14ac:dyDescent="0.25">
      <c r="A22252" s="42"/>
    </row>
    <row r="22253" spans="1:1" x14ac:dyDescent="0.25">
      <c r="A22253" s="42"/>
    </row>
    <row r="22254" spans="1:1" x14ac:dyDescent="0.25">
      <c r="A22254" s="42"/>
    </row>
    <row r="22255" spans="1:1" x14ac:dyDescent="0.25">
      <c r="A22255" s="42"/>
    </row>
    <row r="22256" spans="1:1" x14ac:dyDescent="0.25">
      <c r="A22256" s="42"/>
    </row>
    <row r="22257" spans="1:1" x14ac:dyDescent="0.25">
      <c r="A22257" s="42"/>
    </row>
    <row r="22258" spans="1:1" x14ac:dyDescent="0.25">
      <c r="A22258" s="42"/>
    </row>
    <row r="22259" spans="1:1" x14ac:dyDescent="0.25">
      <c r="A22259" s="42"/>
    </row>
    <row r="22260" spans="1:1" x14ac:dyDescent="0.25">
      <c r="A22260" s="42"/>
    </row>
    <row r="22261" spans="1:1" x14ac:dyDescent="0.25">
      <c r="A22261" s="42"/>
    </row>
    <row r="22262" spans="1:1" x14ac:dyDescent="0.25">
      <c r="A22262" s="42"/>
    </row>
    <row r="22263" spans="1:1" x14ac:dyDescent="0.25">
      <c r="A22263" s="42"/>
    </row>
    <row r="22264" spans="1:1" x14ac:dyDescent="0.25">
      <c r="A22264" s="42"/>
    </row>
    <row r="22265" spans="1:1" x14ac:dyDescent="0.25">
      <c r="A22265" s="42"/>
    </row>
    <row r="22266" spans="1:1" x14ac:dyDescent="0.25">
      <c r="A22266" s="42"/>
    </row>
    <row r="22267" spans="1:1" x14ac:dyDescent="0.25">
      <c r="A22267" s="42"/>
    </row>
    <row r="22268" spans="1:1" x14ac:dyDescent="0.25">
      <c r="A22268" s="42"/>
    </row>
    <row r="22269" spans="1:1" x14ac:dyDescent="0.25">
      <c r="A22269" s="42"/>
    </row>
    <row r="22270" spans="1:1" x14ac:dyDescent="0.25">
      <c r="A22270" s="42"/>
    </row>
    <row r="22271" spans="1:1" x14ac:dyDescent="0.25">
      <c r="A22271" s="42"/>
    </row>
    <row r="22272" spans="1:1" x14ac:dyDescent="0.25">
      <c r="A22272" s="42"/>
    </row>
    <row r="22273" spans="1:1" x14ac:dyDescent="0.25">
      <c r="A22273" s="42"/>
    </row>
    <row r="22274" spans="1:1" x14ac:dyDescent="0.25">
      <c r="A22274" s="42"/>
    </row>
    <row r="22275" spans="1:1" x14ac:dyDescent="0.25">
      <c r="A22275" s="42"/>
    </row>
    <row r="22276" spans="1:1" x14ac:dyDescent="0.25">
      <c r="A22276" s="42"/>
    </row>
    <row r="22277" spans="1:1" x14ac:dyDescent="0.25">
      <c r="A22277" s="42"/>
    </row>
    <row r="22278" spans="1:1" x14ac:dyDescent="0.25">
      <c r="A22278" s="42"/>
    </row>
    <row r="22279" spans="1:1" x14ac:dyDescent="0.25">
      <c r="A22279" s="42"/>
    </row>
    <row r="22280" spans="1:1" x14ac:dyDescent="0.25">
      <c r="A22280" s="42"/>
    </row>
    <row r="22281" spans="1:1" x14ac:dyDescent="0.25">
      <c r="A22281" s="42"/>
    </row>
    <row r="22282" spans="1:1" x14ac:dyDescent="0.25">
      <c r="A22282" s="42"/>
    </row>
    <row r="22283" spans="1:1" x14ac:dyDescent="0.25">
      <c r="A22283" s="42"/>
    </row>
    <row r="22284" spans="1:1" x14ac:dyDescent="0.25">
      <c r="A22284" s="42"/>
    </row>
    <row r="22285" spans="1:1" x14ac:dyDescent="0.25">
      <c r="A22285" s="42"/>
    </row>
    <row r="22286" spans="1:1" x14ac:dyDescent="0.25">
      <c r="A22286" s="42"/>
    </row>
    <row r="22287" spans="1:1" x14ac:dyDescent="0.25">
      <c r="A22287" s="42"/>
    </row>
    <row r="22288" spans="1:1" x14ac:dyDescent="0.25">
      <c r="A22288" s="42"/>
    </row>
    <row r="22289" spans="1:1" x14ac:dyDescent="0.25">
      <c r="A22289" s="42"/>
    </row>
    <row r="22290" spans="1:1" x14ac:dyDescent="0.25">
      <c r="A22290" s="42"/>
    </row>
    <row r="22291" spans="1:1" x14ac:dyDescent="0.25">
      <c r="A22291" s="42"/>
    </row>
    <row r="22292" spans="1:1" x14ac:dyDescent="0.25">
      <c r="A22292" s="42"/>
    </row>
    <row r="22293" spans="1:1" x14ac:dyDescent="0.25">
      <c r="A22293" s="42"/>
    </row>
    <row r="22294" spans="1:1" x14ac:dyDescent="0.25">
      <c r="A22294" s="42"/>
    </row>
    <row r="22295" spans="1:1" x14ac:dyDescent="0.25">
      <c r="A22295" s="42"/>
    </row>
    <row r="22296" spans="1:1" x14ac:dyDescent="0.25">
      <c r="A22296" s="42"/>
    </row>
    <row r="22297" spans="1:1" x14ac:dyDescent="0.25">
      <c r="A22297" s="42"/>
    </row>
    <row r="22298" spans="1:1" x14ac:dyDescent="0.25">
      <c r="A22298" s="42"/>
    </row>
    <row r="22299" spans="1:1" x14ac:dyDescent="0.25">
      <c r="A22299" s="42"/>
    </row>
    <row r="22300" spans="1:1" x14ac:dyDescent="0.25">
      <c r="A22300" s="42"/>
    </row>
    <row r="22301" spans="1:1" x14ac:dyDescent="0.25">
      <c r="A22301" s="42"/>
    </row>
    <row r="22302" spans="1:1" x14ac:dyDescent="0.25">
      <c r="A22302" s="42"/>
    </row>
    <row r="22303" spans="1:1" x14ac:dyDescent="0.25">
      <c r="A22303" s="42"/>
    </row>
    <row r="22304" spans="1:1" x14ac:dyDescent="0.25">
      <c r="A22304" s="42"/>
    </row>
    <row r="22305" spans="1:1" x14ac:dyDescent="0.25">
      <c r="A22305" s="42"/>
    </row>
    <row r="22306" spans="1:1" x14ac:dyDescent="0.25">
      <c r="A22306" s="42"/>
    </row>
    <row r="22307" spans="1:1" x14ac:dyDescent="0.25">
      <c r="A22307" s="42"/>
    </row>
    <row r="22308" spans="1:1" x14ac:dyDescent="0.25">
      <c r="A22308" s="42"/>
    </row>
    <row r="22309" spans="1:1" x14ac:dyDescent="0.25">
      <c r="A22309" s="42"/>
    </row>
    <row r="22310" spans="1:1" x14ac:dyDescent="0.25">
      <c r="A22310" s="42"/>
    </row>
    <row r="22311" spans="1:1" x14ac:dyDescent="0.25">
      <c r="A22311" s="42"/>
    </row>
    <row r="22312" spans="1:1" x14ac:dyDescent="0.25">
      <c r="A22312" s="42"/>
    </row>
    <row r="22313" spans="1:1" x14ac:dyDescent="0.25">
      <c r="A22313" s="42"/>
    </row>
    <row r="22314" spans="1:1" x14ac:dyDescent="0.25">
      <c r="A22314" s="42"/>
    </row>
    <row r="22315" spans="1:1" x14ac:dyDescent="0.25">
      <c r="A22315" s="42"/>
    </row>
    <row r="22316" spans="1:1" x14ac:dyDescent="0.25">
      <c r="A22316" s="42"/>
    </row>
    <row r="22317" spans="1:1" x14ac:dyDescent="0.25">
      <c r="A22317" s="42"/>
    </row>
    <row r="22318" spans="1:1" x14ac:dyDescent="0.25">
      <c r="A22318" s="42"/>
    </row>
    <row r="22319" spans="1:1" x14ac:dyDescent="0.25">
      <c r="A22319" s="42"/>
    </row>
    <row r="22320" spans="1:1" x14ac:dyDescent="0.25">
      <c r="A22320" s="42"/>
    </row>
    <row r="22321" spans="1:1" x14ac:dyDescent="0.25">
      <c r="A22321" s="42"/>
    </row>
    <row r="22322" spans="1:1" x14ac:dyDescent="0.25">
      <c r="A22322" s="42"/>
    </row>
    <row r="22323" spans="1:1" x14ac:dyDescent="0.25">
      <c r="A22323" s="42"/>
    </row>
    <row r="22324" spans="1:1" x14ac:dyDescent="0.25">
      <c r="A22324" s="42"/>
    </row>
    <row r="22325" spans="1:1" x14ac:dyDescent="0.25">
      <c r="A22325" s="42"/>
    </row>
    <row r="22326" spans="1:1" x14ac:dyDescent="0.25">
      <c r="A22326" s="42"/>
    </row>
    <row r="22327" spans="1:1" x14ac:dyDescent="0.25">
      <c r="A22327" s="42"/>
    </row>
    <row r="22328" spans="1:1" x14ac:dyDescent="0.25">
      <c r="A22328" s="42"/>
    </row>
    <row r="22329" spans="1:1" x14ac:dyDescent="0.25">
      <c r="A22329" s="42"/>
    </row>
    <row r="22330" spans="1:1" x14ac:dyDescent="0.25">
      <c r="A22330" s="42"/>
    </row>
    <row r="22331" spans="1:1" x14ac:dyDescent="0.25">
      <c r="A22331" s="42"/>
    </row>
    <row r="22332" spans="1:1" x14ac:dyDescent="0.25">
      <c r="A22332" s="42"/>
    </row>
    <row r="22333" spans="1:1" x14ac:dyDescent="0.25">
      <c r="A22333" s="42"/>
    </row>
    <row r="22334" spans="1:1" x14ac:dyDescent="0.25">
      <c r="A22334" s="42"/>
    </row>
    <row r="22335" spans="1:1" x14ac:dyDescent="0.25">
      <c r="A22335" s="42"/>
    </row>
    <row r="22336" spans="1:1" x14ac:dyDescent="0.25">
      <c r="A22336" s="42"/>
    </row>
    <row r="22337" spans="1:1" x14ac:dyDescent="0.25">
      <c r="A22337" s="42"/>
    </row>
    <row r="22338" spans="1:1" x14ac:dyDescent="0.25">
      <c r="A22338" s="42"/>
    </row>
    <row r="22339" spans="1:1" x14ac:dyDescent="0.25">
      <c r="A22339" s="42"/>
    </row>
    <row r="22340" spans="1:1" x14ac:dyDescent="0.25">
      <c r="A22340" s="42"/>
    </row>
    <row r="22341" spans="1:1" x14ac:dyDescent="0.25">
      <c r="A22341" s="42"/>
    </row>
    <row r="22342" spans="1:1" x14ac:dyDescent="0.25">
      <c r="A22342" s="42"/>
    </row>
    <row r="22343" spans="1:1" x14ac:dyDescent="0.25">
      <c r="A22343" s="42"/>
    </row>
    <row r="22344" spans="1:1" x14ac:dyDescent="0.25">
      <c r="A22344" s="42"/>
    </row>
    <row r="22345" spans="1:1" x14ac:dyDescent="0.25">
      <c r="A22345" s="42"/>
    </row>
    <row r="22346" spans="1:1" x14ac:dyDescent="0.25">
      <c r="A22346" s="42"/>
    </row>
    <row r="22347" spans="1:1" x14ac:dyDescent="0.25">
      <c r="A22347" s="42"/>
    </row>
    <row r="22348" spans="1:1" x14ac:dyDescent="0.25">
      <c r="A22348" s="42"/>
    </row>
    <row r="22349" spans="1:1" x14ac:dyDescent="0.25">
      <c r="A22349" s="42"/>
    </row>
    <row r="22350" spans="1:1" x14ac:dyDescent="0.25">
      <c r="A22350" s="42"/>
    </row>
    <row r="22351" spans="1:1" x14ac:dyDescent="0.25">
      <c r="A22351" s="42"/>
    </row>
    <row r="22352" spans="1:1" x14ac:dyDescent="0.25">
      <c r="A22352" s="42"/>
    </row>
    <row r="22353" spans="1:1" x14ac:dyDescent="0.25">
      <c r="A22353" s="42"/>
    </row>
    <row r="22354" spans="1:1" x14ac:dyDescent="0.25">
      <c r="A22354" s="42"/>
    </row>
    <row r="22355" spans="1:1" x14ac:dyDescent="0.25">
      <c r="A22355" s="42"/>
    </row>
    <row r="22356" spans="1:1" x14ac:dyDescent="0.25">
      <c r="A22356" s="42"/>
    </row>
    <row r="22357" spans="1:1" x14ac:dyDescent="0.25">
      <c r="A22357" s="42"/>
    </row>
    <row r="22358" spans="1:1" x14ac:dyDescent="0.25">
      <c r="A22358" s="42"/>
    </row>
    <row r="22359" spans="1:1" x14ac:dyDescent="0.25">
      <c r="A22359" s="42"/>
    </row>
    <row r="22360" spans="1:1" x14ac:dyDescent="0.25">
      <c r="A22360" s="42"/>
    </row>
    <row r="22361" spans="1:1" x14ac:dyDescent="0.25">
      <c r="A22361" s="42"/>
    </row>
    <row r="22362" spans="1:1" x14ac:dyDescent="0.25">
      <c r="A22362" s="42"/>
    </row>
    <row r="22363" spans="1:1" x14ac:dyDescent="0.25">
      <c r="A22363" s="42"/>
    </row>
    <row r="22364" spans="1:1" x14ac:dyDescent="0.25">
      <c r="A22364" s="42"/>
    </row>
    <row r="22365" spans="1:1" x14ac:dyDescent="0.25">
      <c r="A22365" s="42"/>
    </row>
    <row r="22366" spans="1:1" x14ac:dyDescent="0.25">
      <c r="A22366" s="42"/>
    </row>
    <row r="22367" spans="1:1" x14ac:dyDescent="0.25">
      <c r="A22367" s="42"/>
    </row>
    <row r="22368" spans="1:1" x14ac:dyDescent="0.25">
      <c r="A22368" s="42"/>
    </row>
    <row r="22369" spans="1:1" x14ac:dyDescent="0.25">
      <c r="A22369" s="42"/>
    </row>
    <row r="22370" spans="1:1" x14ac:dyDescent="0.25">
      <c r="A22370" s="42"/>
    </row>
    <row r="22371" spans="1:1" x14ac:dyDescent="0.25">
      <c r="A22371" s="42"/>
    </row>
    <row r="22372" spans="1:1" x14ac:dyDescent="0.25">
      <c r="A22372" s="42"/>
    </row>
    <row r="22373" spans="1:1" x14ac:dyDescent="0.25">
      <c r="A22373" s="42"/>
    </row>
    <row r="22374" spans="1:1" x14ac:dyDescent="0.25">
      <c r="A22374" s="42"/>
    </row>
    <row r="22375" spans="1:1" x14ac:dyDescent="0.25">
      <c r="A22375" s="42"/>
    </row>
    <row r="22376" spans="1:1" x14ac:dyDescent="0.25">
      <c r="A22376" s="42"/>
    </row>
    <row r="22377" spans="1:1" x14ac:dyDescent="0.25">
      <c r="A22377" s="42"/>
    </row>
    <row r="22378" spans="1:1" x14ac:dyDescent="0.25">
      <c r="A22378" s="42"/>
    </row>
    <row r="22379" spans="1:1" x14ac:dyDescent="0.25">
      <c r="A22379" s="42"/>
    </row>
    <row r="22380" spans="1:1" x14ac:dyDescent="0.25">
      <c r="A22380" s="42"/>
    </row>
    <row r="22381" spans="1:1" x14ac:dyDescent="0.25">
      <c r="A22381" s="42"/>
    </row>
    <row r="22382" spans="1:1" x14ac:dyDescent="0.25">
      <c r="A22382" s="42"/>
    </row>
    <row r="22383" spans="1:1" x14ac:dyDescent="0.25">
      <c r="A22383" s="42"/>
    </row>
    <row r="22384" spans="1:1" x14ac:dyDescent="0.25">
      <c r="A22384" s="42"/>
    </row>
    <row r="22385" spans="1:1" x14ac:dyDescent="0.25">
      <c r="A22385" s="42"/>
    </row>
    <row r="22386" spans="1:1" x14ac:dyDescent="0.25">
      <c r="A22386" s="42"/>
    </row>
    <row r="22387" spans="1:1" x14ac:dyDescent="0.25">
      <c r="A22387" s="42"/>
    </row>
    <row r="22388" spans="1:1" x14ac:dyDescent="0.25">
      <c r="A22388" s="42"/>
    </row>
    <row r="22389" spans="1:1" x14ac:dyDescent="0.25">
      <c r="A22389" s="42"/>
    </row>
    <row r="22390" spans="1:1" x14ac:dyDescent="0.25">
      <c r="A22390" s="42"/>
    </row>
    <row r="22391" spans="1:1" x14ac:dyDescent="0.25">
      <c r="A22391" s="42"/>
    </row>
    <row r="22392" spans="1:1" x14ac:dyDescent="0.25">
      <c r="A22392" s="42"/>
    </row>
    <row r="22393" spans="1:1" x14ac:dyDescent="0.25">
      <c r="A22393" s="42"/>
    </row>
    <row r="22394" spans="1:1" x14ac:dyDescent="0.25">
      <c r="A22394" s="42"/>
    </row>
    <row r="22395" spans="1:1" x14ac:dyDescent="0.25">
      <c r="A22395" s="42"/>
    </row>
    <row r="22396" spans="1:1" x14ac:dyDescent="0.25">
      <c r="A22396" s="42"/>
    </row>
    <row r="22397" spans="1:1" x14ac:dyDescent="0.25">
      <c r="A22397" s="42"/>
    </row>
    <row r="22398" spans="1:1" x14ac:dyDescent="0.25">
      <c r="A22398" s="42"/>
    </row>
    <row r="22399" spans="1:1" x14ac:dyDescent="0.25">
      <c r="A22399" s="42"/>
    </row>
    <row r="22400" spans="1:1" x14ac:dyDescent="0.25">
      <c r="A22400" s="42"/>
    </row>
    <row r="22401" spans="1:1" x14ac:dyDescent="0.25">
      <c r="A22401" s="42"/>
    </row>
    <row r="22402" spans="1:1" x14ac:dyDescent="0.25">
      <c r="A22402" s="42"/>
    </row>
    <row r="22403" spans="1:1" x14ac:dyDescent="0.25">
      <c r="A22403" s="42"/>
    </row>
    <row r="22404" spans="1:1" x14ac:dyDescent="0.25">
      <c r="A22404" s="42"/>
    </row>
    <row r="22405" spans="1:1" x14ac:dyDescent="0.25">
      <c r="A22405" s="42"/>
    </row>
    <row r="22406" spans="1:1" x14ac:dyDescent="0.25">
      <c r="A22406" s="42"/>
    </row>
    <row r="22407" spans="1:1" x14ac:dyDescent="0.25">
      <c r="A22407" s="42"/>
    </row>
    <row r="22408" spans="1:1" x14ac:dyDescent="0.25">
      <c r="A22408" s="42"/>
    </row>
    <row r="22409" spans="1:1" x14ac:dyDescent="0.25">
      <c r="A22409" s="42"/>
    </row>
    <row r="22410" spans="1:1" x14ac:dyDescent="0.25">
      <c r="A22410" s="42"/>
    </row>
    <row r="22411" spans="1:1" x14ac:dyDescent="0.25">
      <c r="A22411" s="42"/>
    </row>
    <row r="22412" spans="1:1" x14ac:dyDescent="0.25">
      <c r="A22412" s="42"/>
    </row>
    <row r="22413" spans="1:1" x14ac:dyDescent="0.25">
      <c r="A22413" s="42"/>
    </row>
    <row r="22414" spans="1:1" x14ac:dyDescent="0.25">
      <c r="A22414" s="42"/>
    </row>
    <row r="22415" spans="1:1" x14ac:dyDescent="0.25">
      <c r="A22415" s="42"/>
    </row>
    <row r="22416" spans="1:1" x14ac:dyDescent="0.25">
      <c r="A22416" s="42"/>
    </row>
    <row r="22417" spans="1:1" x14ac:dyDescent="0.25">
      <c r="A22417" s="42"/>
    </row>
    <row r="22418" spans="1:1" x14ac:dyDescent="0.25">
      <c r="A22418" s="42"/>
    </row>
    <row r="22419" spans="1:1" x14ac:dyDescent="0.25">
      <c r="A22419" s="42"/>
    </row>
    <row r="22420" spans="1:1" x14ac:dyDescent="0.25">
      <c r="A22420" s="42"/>
    </row>
    <row r="22421" spans="1:1" x14ac:dyDescent="0.25">
      <c r="A22421" s="42"/>
    </row>
    <row r="22422" spans="1:1" x14ac:dyDescent="0.25">
      <c r="A22422" s="42"/>
    </row>
    <row r="22423" spans="1:1" x14ac:dyDescent="0.25">
      <c r="A22423" s="42"/>
    </row>
    <row r="22424" spans="1:1" x14ac:dyDescent="0.25">
      <c r="A22424" s="42"/>
    </row>
    <row r="22425" spans="1:1" x14ac:dyDescent="0.25">
      <c r="A22425" s="42"/>
    </row>
    <row r="22426" spans="1:1" x14ac:dyDescent="0.25">
      <c r="A22426" s="42"/>
    </row>
    <row r="22427" spans="1:1" x14ac:dyDescent="0.25">
      <c r="A22427" s="42"/>
    </row>
    <row r="22428" spans="1:1" x14ac:dyDescent="0.25">
      <c r="A22428" s="42"/>
    </row>
    <row r="22429" spans="1:1" x14ac:dyDescent="0.25">
      <c r="A22429" s="42"/>
    </row>
    <row r="22430" spans="1:1" x14ac:dyDescent="0.25">
      <c r="A22430" s="42"/>
    </row>
    <row r="22431" spans="1:1" x14ac:dyDescent="0.25">
      <c r="A22431" s="42"/>
    </row>
    <row r="22432" spans="1:1" x14ac:dyDescent="0.25">
      <c r="A22432" s="42"/>
    </row>
    <row r="22433" spans="1:1" x14ac:dyDescent="0.25">
      <c r="A22433" s="42"/>
    </row>
    <row r="22434" spans="1:1" x14ac:dyDescent="0.25">
      <c r="A22434" s="42"/>
    </row>
    <row r="22435" spans="1:1" x14ac:dyDescent="0.25">
      <c r="A22435" s="42"/>
    </row>
    <row r="22436" spans="1:1" x14ac:dyDescent="0.25">
      <c r="A22436" s="42"/>
    </row>
    <row r="22437" spans="1:1" x14ac:dyDescent="0.25">
      <c r="A22437" s="42"/>
    </row>
    <row r="22438" spans="1:1" x14ac:dyDescent="0.25">
      <c r="A22438" s="42"/>
    </row>
    <row r="22439" spans="1:1" x14ac:dyDescent="0.25">
      <c r="A22439" s="42"/>
    </row>
    <row r="22440" spans="1:1" x14ac:dyDescent="0.25">
      <c r="A22440" s="42"/>
    </row>
    <row r="22441" spans="1:1" x14ac:dyDescent="0.25">
      <c r="A22441" s="42"/>
    </row>
    <row r="22442" spans="1:1" x14ac:dyDescent="0.25">
      <c r="A22442" s="42"/>
    </row>
    <row r="22443" spans="1:1" x14ac:dyDescent="0.25">
      <c r="A22443" s="42"/>
    </row>
    <row r="22444" spans="1:1" x14ac:dyDescent="0.25">
      <c r="A22444" s="42"/>
    </row>
    <row r="22445" spans="1:1" x14ac:dyDescent="0.25">
      <c r="A22445" s="42"/>
    </row>
    <row r="22446" spans="1:1" x14ac:dyDescent="0.25">
      <c r="A22446" s="42"/>
    </row>
    <row r="22447" spans="1:1" x14ac:dyDescent="0.25">
      <c r="A22447" s="42"/>
    </row>
    <row r="22448" spans="1:1" x14ac:dyDescent="0.25">
      <c r="A22448" s="42"/>
    </row>
    <row r="22449" spans="1:1" x14ac:dyDescent="0.25">
      <c r="A22449" s="42"/>
    </row>
    <row r="22450" spans="1:1" x14ac:dyDescent="0.25">
      <c r="A22450" s="42"/>
    </row>
    <row r="22451" spans="1:1" x14ac:dyDescent="0.25">
      <c r="A22451" s="42"/>
    </row>
    <row r="22452" spans="1:1" x14ac:dyDescent="0.25">
      <c r="A22452" s="42"/>
    </row>
    <row r="22453" spans="1:1" x14ac:dyDescent="0.25">
      <c r="A22453" s="42"/>
    </row>
    <row r="22454" spans="1:1" x14ac:dyDescent="0.25">
      <c r="A22454" s="42"/>
    </row>
    <row r="22455" spans="1:1" x14ac:dyDescent="0.25">
      <c r="A22455" s="42"/>
    </row>
    <row r="22456" spans="1:1" x14ac:dyDescent="0.25">
      <c r="A22456" s="42"/>
    </row>
    <row r="22457" spans="1:1" x14ac:dyDescent="0.25">
      <c r="A22457" s="42"/>
    </row>
    <row r="22458" spans="1:1" x14ac:dyDescent="0.25">
      <c r="A22458" s="42"/>
    </row>
    <row r="22459" spans="1:1" x14ac:dyDescent="0.25">
      <c r="A22459" s="42"/>
    </row>
    <row r="22460" spans="1:1" x14ac:dyDescent="0.25">
      <c r="A22460" s="42"/>
    </row>
    <row r="22461" spans="1:1" x14ac:dyDescent="0.25">
      <c r="A22461" s="42"/>
    </row>
    <row r="22462" spans="1:1" x14ac:dyDescent="0.25">
      <c r="A22462" s="42"/>
    </row>
    <row r="22463" spans="1:1" x14ac:dyDescent="0.25">
      <c r="A22463" s="42"/>
    </row>
    <row r="22464" spans="1:1" x14ac:dyDescent="0.25">
      <c r="A22464" s="42"/>
    </row>
    <row r="22465" spans="1:1" x14ac:dyDescent="0.25">
      <c r="A22465" s="42"/>
    </row>
    <row r="22466" spans="1:1" x14ac:dyDescent="0.25">
      <c r="A22466" s="42"/>
    </row>
    <row r="22467" spans="1:1" x14ac:dyDescent="0.25">
      <c r="A22467" s="42"/>
    </row>
    <row r="22468" spans="1:1" x14ac:dyDescent="0.25">
      <c r="A22468" s="42"/>
    </row>
    <row r="22469" spans="1:1" x14ac:dyDescent="0.25">
      <c r="A22469" s="42"/>
    </row>
    <row r="22470" spans="1:1" x14ac:dyDescent="0.25">
      <c r="A22470" s="42"/>
    </row>
    <row r="22471" spans="1:1" x14ac:dyDescent="0.25">
      <c r="A22471" s="42"/>
    </row>
    <row r="22472" spans="1:1" x14ac:dyDescent="0.25">
      <c r="A22472" s="42"/>
    </row>
    <row r="22473" spans="1:1" x14ac:dyDescent="0.25">
      <c r="A22473" s="42"/>
    </row>
    <row r="22474" spans="1:1" x14ac:dyDescent="0.25">
      <c r="A22474" s="42"/>
    </row>
    <row r="22475" spans="1:1" x14ac:dyDescent="0.25">
      <c r="A22475" s="42"/>
    </row>
    <row r="22476" spans="1:1" x14ac:dyDescent="0.25">
      <c r="A22476" s="42"/>
    </row>
    <row r="22477" spans="1:1" x14ac:dyDescent="0.25">
      <c r="A22477" s="42"/>
    </row>
    <row r="22478" spans="1:1" x14ac:dyDescent="0.25">
      <c r="A22478" s="42"/>
    </row>
    <row r="22479" spans="1:1" x14ac:dyDescent="0.25">
      <c r="A22479" s="42"/>
    </row>
    <row r="22480" spans="1:1" x14ac:dyDescent="0.25">
      <c r="A22480" s="42"/>
    </row>
    <row r="22481" spans="1:1" x14ac:dyDescent="0.25">
      <c r="A22481" s="42"/>
    </row>
    <row r="22482" spans="1:1" x14ac:dyDescent="0.25">
      <c r="A22482" s="42"/>
    </row>
    <row r="22483" spans="1:1" x14ac:dyDescent="0.25">
      <c r="A22483" s="42"/>
    </row>
    <row r="22484" spans="1:1" x14ac:dyDescent="0.25">
      <c r="A22484" s="42"/>
    </row>
    <row r="22485" spans="1:1" x14ac:dyDescent="0.25">
      <c r="A22485" s="42"/>
    </row>
    <row r="22486" spans="1:1" x14ac:dyDescent="0.25">
      <c r="A22486" s="42"/>
    </row>
    <row r="22487" spans="1:1" x14ac:dyDescent="0.25">
      <c r="A22487" s="42"/>
    </row>
    <row r="22488" spans="1:1" x14ac:dyDescent="0.25">
      <c r="A22488" s="42"/>
    </row>
    <row r="22489" spans="1:1" x14ac:dyDescent="0.25">
      <c r="A22489" s="42"/>
    </row>
    <row r="22490" spans="1:1" x14ac:dyDescent="0.25">
      <c r="A22490" s="42"/>
    </row>
    <row r="22491" spans="1:1" x14ac:dyDescent="0.25">
      <c r="A22491" s="42"/>
    </row>
    <row r="22492" spans="1:1" x14ac:dyDescent="0.25">
      <c r="A22492" s="42"/>
    </row>
    <row r="22493" spans="1:1" x14ac:dyDescent="0.25">
      <c r="A22493" s="42"/>
    </row>
    <row r="22494" spans="1:1" x14ac:dyDescent="0.25">
      <c r="A22494" s="42"/>
    </row>
    <row r="22495" spans="1:1" x14ac:dyDescent="0.25">
      <c r="A22495" s="42"/>
    </row>
    <row r="22496" spans="1:1" x14ac:dyDescent="0.25">
      <c r="A22496" s="42"/>
    </row>
    <row r="22497" spans="1:1" x14ac:dyDescent="0.25">
      <c r="A22497" s="42"/>
    </row>
    <row r="22498" spans="1:1" x14ac:dyDescent="0.25">
      <c r="A22498" s="42"/>
    </row>
    <row r="22499" spans="1:1" x14ac:dyDescent="0.25">
      <c r="A22499" s="42"/>
    </row>
    <row r="22500" spans="1:1" x14ac:dyDescent="0.25">
      <c r="A22500" s="42"/>
    </row>
    <row r="22501" spans="1:1" x14ac:dyDescent="0.25">
      <c r="A22501" s="42"/>
    </row>
    <row r="22502" spans="1:1" x14ac:dyDescent="0.25">
      <c r="A22502" s="42"/>
    </row>
    <row r="22503" spans="1:1" x14ac:dyDescent="0.25">
      <c r="A22503" s="42"/>
    </row>
    <row r="22504" spans="1:1" x14ac:dyDescent="0.25">
      <c r="A22504" s="42"/>
    </row>
    <row r="22505" spans="1:1" x14ac:dyDescent="0.25">
      <c r="A22505" s="42"/>
    </row>
    <row r="22506" spans="1:1" x14ac:dyDescent="0.25">
      <c r="A22506" s="42"/>
    </row>
    <row r="22507" spans="1:1" x14ac:dyDescent="0.25">
      <c r="A22507" s="42"/>
    </row>
    <row r="22508" spans="1:1" x14ac:dyDescent="0.25">
      <c r="A22508" s="42"/>
    </row>
    <row r="22509" spans="1:1" x14ac:dyDescent="0.25">
      <c r="A22509" s="42"/>
    </row>
    <row r="22510" spans="1:1" x14ac:dyDescent="0.25">
      <c r="A22510" s="42"/>
    </row>
    <row r="22511" spans="1:1" x14ac:dyDescent="0.25">
      <c r="A22511" s="42"/>
    </row>
    <row r="22512" spans="1:1" x14ac:dyDescent="0.25">
      <c r="A22512" s="42"/>
    </row>
    <row r="22513" spans="1:1" x14ac:dyDescent="0.25">
      <c r="A22513" s="42"/>
    </row>
    <row r="22514" spans="1:1" x14ac:dyDescent="0.25">
      <c r="A22514" s="42"/>
    </row>
    <row r="22515" spans="1:1" x14ac:dyDescent="0.25">
      <c r="A22515" s="42"/>
    </row>
    <row r="22516" spans="1:1" x14ac:dyDescent="0.25">
      <c r="A22516" s="42"/>
    </row>
    <row r="22517" spans="1:1" x14ac:dyDescent="0.25">
      <c r="A22517" s="42"/>
    </row>
    <row r="22518" spans="1:1" x14ac:dyDescent="0.25">
      <c r="A22518" s="42"/>
    </row>
    <row r="22519" spans="1:1" x14ac:dyDescent="0.25">
      <c r="A22519" s="42"/>
    </row>
    <row r="22520" spans="1:1" x14ac:dyDescent="0.25">
      <c r="A22520" s="42"/>
    </row>
    <row r="22521" spans="1:1" x14ac:dyDescent="0.25">
      <c r="A22521" s="42"/>
    </row>
    <row r="22522" spans="1:1" x14ac:dyDescent="0.25">
      <c r="A22522" s="42"/>
    </row>
    <row r="22523" spans="1:1" x14ac:dyDescent="0.25">
      <c r="A22523" s="42"/>
    </row>
    <row r="22524" spans="1:1" x14ac:dyDescent="0.25">
      <c r="A22524" s="42"/>
    </row>
    <row r="22525" spans="1:1" x14ac:dyDescent="0.25">
      <c r="A22525" s="42"/>
    </row>
    <row r="22526" spans="1:1" x14ac:dyDescent="0.25">
      <c r="A22526" s="42"/>
    </row>
    <row r="22527" spans="1:1" x14ac:dyDescent="0.25">
      <c r="A22527" s="42"/>
    </row>
    <row r="22528" spans="1:1" x14ac:dyDescent="0.25">
      <c r="A22528" s="42"/>
    </row>
    <row r="22529" spans="1:1" x14ac:dyDescent="0.25">
      <c r="A22529" s="42"/>
    </row>
    <row r="22530" spans="1:1" x14ac:dyDescent="0.25">
      <c r="A22530" s="42"/>
    </row>
    <row r="22531" spans="1:1" x14ac:dyDescent="0.25">
      <c r="A22531" s="42"/>
    </row>
    <row r="22532" spans="1:1" x14ac:dyDescent="0.25">
      <c r="A22532" s="42"/>
    </row>
    <row r="22533" spans="1:1" x14ac:dyDescent="0.25">
      <c r="A22533" s="42"/>
    </row>
    <row r="22534" spans="1:1" x14ac:dyDescent="0.25">
      <c r="A22534" s="42"/>
    </row>
    <row r="22535" spans="1:1" x14ac:dyDescent="0.25">
      <c r="A22535" s="42"/>
    </row>
    <row r="22536" spans="1:1" x14ac:dyDescent="0.25">
      <c r="A22536" s="42"/>
    </row>
    <row r="22537" spans="1:1" x14ac:dyDescent="0.25">
      <c r="A22537" s="42"/>
    </row>
    <row r="22538" spans="1:1" x14ac:dyDescent="0.25">
      <c r="A22538" s="42"/>
    </row>
    <row r="22539" spans="1:1" x14ac:dyDescent="0.25">
      <c r="A22539" s="42"/>
    </row>
    <row r="22540" spans="1:1" x14ac:dyDescent="0.25">
      <c r="A22540" s="42"/>
    </row>
    <row r="22541" spans="1:1" x14ac:dyDescent="0.25">
      <c r="A22541" s="42"/>
    </row>
    <row r="22542" spans="1:1" x14ac:dyDescent="0.25">
      <c r="A22542" s="42"/>
    </row>
    <row r="22543" spans="1:1" x14ac:dyDescent="0.25">
      <c r="A22543" s="42"/>
    </row>
    <row r="22544" spans="1:1" x14ac:dyDescent="0.25">
      <c r="A22544" s="42"/>
    </row>
    <row r="22545" spans="1:1" x14ac:dyDescent="0.25">
      <c r="A22545" s="42"/>
    </row>
    <row r="22546" spans="1:1" x14ac:dyDescent="0.25">
      <c r="A22546" s="42"/>
    </row>
    <row r="22547" spans="1:1" x14ac:dyDescent="0.25">
      <c r="A22547" s="42"/>
    </row>
    <row r="22548" spans="1:1" x14ac:dyDescent="0.25">
      <c r="A22548" s="42"/>
    </row>
    <row r="22549" spans="1:1" x14ac:dyDescent="0.25">
      <c r="A22549" s="42"/>
    </row>
    <row r="22550" spans="1:1" x14ac:dyDescent="0.25">
      <c r="A22550" s="42"/>
    </row>
    <row r="22551" spans="1:1" x14ac:dyDescent="0.25">
      <c r="A22551" s="42"/>
    </row>
    <row r="22552" spans="1:1" x14ac:dyDescent="0.25">
      <c r="A22552" s="42"/>
    </row>
    <row r="22553" spans="1:1" x14ac:dyDescent="0.25">
      <c r="A22553" s="42"/>
    </row>
    <row r="22554" spans="1:1" x14ac:dyDescent="0.25">
      <c r="A22554" s="42"/>
    </row>
    <row r="22555" spans="1:1" x14ac:dyDescent="0.25">
      <c r="A22555" s="42"/>
    </row>
    <row r="22556" spans="1:1" x14ac:dyDescent="0.25">
      <c r="A22556" s="42"/>
    </row>
    <row r="22557" spans="1:1" x14ac:dyDescent="0.25">
      <c r="A22557" s="42"/>
    </row>
    <row r="22558" spans="1:1" x14ac:dyDescent="0.25">
      <c r="A22558" s="42"/>
    </row>
    <row r="22559" spans="1:1" x14ac:dyDescent="0.25">
      <c r="A22559" s="42"/>
    </row>
    <row r="22560" spans="1:1" x14ac:dyDescent="0.25">
      <c r="A22560" s="42"/>
    </row>
    <row r="22561" spans="1:1" x14ac:dyDescent="0.25">
      <c r="A22561" s="42"/>
    </row>
    <row r="22562" spans="1:1" x14ac:dyDescent="0.25">
      <c r="A22562" s="42"/>
    </row>
    <row r="22563" spans="1:1" x14ac:dyDescent="0.25">
      <c r="A22563" s="42"/>
    </row>
    <row r="22564" spans="1:1" x14ac:dyDescent="0.25">
      <c r="A22564" s="42"/>
    </row>
    <row r="22565" spans="1:1" x14ac:dyDescent="0.25">
      <c r="A22565" s="42"/>
    </row>
    <row r="22566" spans="1:1" x14ac:dyDescent="0.25">
      <c r="A22566" s="42"/>
    </row>
    <row r="22567" spans="1:1" x14ac:dyDescent="0.25">
      <c r="A22567" s="42"/>
    </row>
    <row r="22568" spans="1:1" x14ac:dyDescent="0.25">
      <c r="A22568" s="42"/>
    </row>
    <row r="22569" spans="1:1" x14ac:dyDescent="0.25">
      <c r="A22569" s="42"/>
    </row>
    <row r="22570" spans="1:1" x14ac:dyDescent="0.25">
      <c r="A22570" s="42"/>
    </row>
    <row r="22571" spans="1:1" x14ac:dyDescent="0.25">
      <c r="A22571" s="42"/>
    </row>
    <row r="22572" spans="1:1" x14ac:dyDescent="0.25">
      <c r="A22572" s="42"/>
    </row>
    <row r="22573" spans="1:1" x14ac:dyDescent="0.25">
      <c r="A22573" s="42"/>
    </row>
    <row r="22574" spans="1:1" x14ac:dyDescent="0.25">
      <c r="A22574" s="42"/>
    </row>
    <row r="22575" spans="1:1" x14ac:dyDescent="0.25">
      <c r="A22575" s="42"/>
    </row>
    <row r="22576" spans="1:1" x14ac:dyDescent="0.25">
      <c r="A22576" s="42"/>
    </row>
    <row r="22577" spans="1:1" x14ac:dyDescent="0.25">
      <c r="A22577" s="42"/>
    </row>
    <row r="22578" spans="1:1" x14ac:dyDescent="0.25">
      <c r="A22578" s="42"/>
    </row>
    <row r="22579" spans="1:1" x14ac:dyDescent="0.25">
      <c r="A22579" s="42"/>
    </row>
    <row r="22580" spans="1:1" x14ac:dyDescent="0.25">
      <c r="A22580" s="42"/>
    </row>
    <row r="22581" spans="1:1" x14ac:dyDescent="0.25">
      <c r="A22581" s="42"/>
    </row>
    <row r="22582" spans="1:1" x14ac:dyDescent="0.25">
      <c r="A22582" s="42"/>
    </row>
    <row r="22583" spans="1:1" x14ac:dyDescent="0.25">
      <c r="A22583" s="42"/>
    </row>
    <row r="22584" spans="1:1" x14ac:dyDescent="0.25">
      <c r="A22584" s="42"/>
    </row>
    <row r="22585" spans="1:1" x14ac:dyDescent="0.25">
      <c r="A22585" s="42"/>
    </row>
    <row r="22586" spans="1:1" x14ac:dyDescent="0.25">
      <c r="A22586" s="42"/>
    </row>
    <row r="22587" spans="1:1" x14ac:dyDescent="0.25">
      <c r="A22587" s="42"/>
    </row>
    <row r="22588" spans="1:1" x14ac:dyDescent="0.25">
      <c r="A22588" s="42"/>
    </row>
    <row r="22589" spans="1:1" x14ac:dyDescent="0.25">
      <c r="A22589" s="42"/>
    </row>
    <row r="22590" spans="1:1" x14ac:dyDescent="0.25">
      <c r="A22590" s="42"/>
    </row>
    <row r="22591" spans="1:1" x14ac:dyDescent="0.25">
      <c r="A22591" s="42"/>
    </row>
    <row r="22592" spans="1:1" x14ac:dyDescent="0.25">
      <c r="A22592" s="42"/>
    </row>
    <row r="22593" spans="1:1" x14ac:dyDescent="0.25">
      <c r="A22593" s="42"/>
    </row>
    <row r="22594" spans="1:1" x14ac:dyDescent="0.25">
      <c r="A22594" s="42"/>
    </row>
    <row r="22595" spans="1:1" x14ac:dyDescent="0.25">
      <c r="A22595" s="42"/>
    </row>
    <row r="22596" spans="1:1" x14ac:dyDescent="0.25">
      <c r="A22596" s="42"/>
    </row>
    <row r="22597" spans="1:1" x14ac:dyDescent="0.25">
      <c r="A22597" s="42"/>
    </row>
    <row r="22598" spans="1:1" x14ac:dyDescent="0.25">
      <c r="A22598" s="42"/>
    </row>
    <row r="22599" spans="1:1" x14ac:dyDescent="0.25">
      <c r="A22599" s="42"/>
    </row>
    <row r="22600" spans="1:1" x14ac:dyDescent="0.25">
      <c r="A22600" s="42"/>
    </row>
    <row r="22601" spans="1:1" x14ac:dyDescent="0.25">
      <c r="A22601" s="42"/>
    </row>
    <row r="22602" spans="1:1" x14ac:dyDescent="0.25">
      <c r="A22602" s="42"/>
    </row>
    <row r="22603" spans="1:1" x14ac:dyDescent="0.25">
      <c r="A22603" s="42"/>
    </row>
    <row r="22604" spans="1:1" x14ac:dyDescent="0.25">
      <c r="A22604" s="42"/>
    </row>
    <row r="22605" spans="1:1" x14ac:dyDescent="0.25">
      <c r="A22605" s="42"/>
    </row>
    <row r="22606" spans="1:1" x14ac:dyDescent="0.25">
      <c r="A22606" s="42"/>
    </row>
    <row r="22607" spans="1:1" x14ac:dyDescent="0.25">
      <c r="A22607" s="42"/>
    </row>
    <row r="22608" spans="1:1" x14ac:dyDescent="0.25">
      <c r="A22608" s="42"/>
    </row>
    <row r="22609" spans="1:1" x14ac:dyDescent="0.25">
      <c r="A22609" s="42"/>
    </row>
    <row r="22610" spans="1:1" x14ac:dyDescent="0.25">
      <c r="A22610" s="42"/>
    </row>
    <row r="22611" spans="1:1" x14ac:dyDescent="0.25">
      <c r="A22611" s="42"/>
    </row>
    <row r="22612" spans="1:1" x14ac:dyDescent="0.25">
      <c r="A22612" s="42"/>
    </row>
    <row r="22613" spans="1:1" x14ac:dyDescent="0.25">
      <c r="A22613" s="42"/>
    </row>
    <row r="22614" spans="1:1" x14ac:dyDescent="0.25">
      <c r="A22614" s="42"/>
    </row>
    <row r="22615" spans="1:1" x14ac:dyDescent="0.25">
      <c r="A22615" s="42"/>
    </row>
    <row r="22616" spans="1:1" x14ac:dyDescent="0.25">
      <c r="A22616" s="42"/>
    </row>
    <row r="22617" spans="1:1" x14ac:dyDescent="0.25">
      <c r="A22617" s="42"/>
    </row>
    <row r="22618" spans="1:1" x14ac:dyDescent="0.25">
      <c r="A22618" s="42"/>
    </row>
    <row r="22619" spans="1:1" x14ac:dyDescent="0.25">
      <c r="A22619" s="42"/>
    </row>
    <row r="22620" spans="1:1" x14ac:dyDescent="0.25">
      <c r="A22620" s="42"/>
    </row>
    <row r="22621" spans="1:1" x14ac:dyDescent="0.25">
      <c r="A22621" s="42"/>
    </row>
    <row r="22622" spans="1:1" x14ac:dyDescent="0.25">
      <c r="A22622" s="42"/>
    </row>
    <row r="22623" spans="1:1" x14ac:dyDescent="0.25">
      <c r="A22623" s="42"/>
    </row>
    <row r="22624" spans="1:1" x14ac:dyDescent="0.25">
      <c r="A22624" s="42"/>
    </row>
    <row r="22625" spans="1:1" x14ac:dyDescent="0.25">
      <c r="A22625" s="42"/>
    </row>
    <row r="22626" spans="1:1" x14ac:dyDescent="0.25">
      <c r="A22626" s="42"/>
    </row>
    <row r="22627" spans="1:1" x14ac:dyDescent="0.25">
      <c r="A22627" s="42"/>
    </row>
    <row r="22628" spans="1:1" x14ac:dyDescent="0.25">
      <c r="A22628" s="42"/>
    </row>
    <row r="22629" spans="1:1" x14ac:dyDescent="0.25">
      <c r="A22629" s="42"/>
    </row>
    <row r="22630" spans="1:1" x14ac:dyDescent="0.25">
      <c r="A22630" s="42"/>
    </row>
    <row r="22631" spans="1:1" x14ac:dyDescent="0.25">
      <c r="A22631" s="42"/>
    </row>
    <row r="22632" spans="1:1" x14ac:dyDescent="0.25">
      <c r="A22632" s="42"/>
    </row>
    <row r="22633" spans="1:1" x14ac:dyDescent="0.25">
      <c r="A22633" s="42"/>
    </row>
    <row r="22634" spans="1:1" x14ac:dyDescent="0.25">
      <c r="A22634" s="42"/>
    </row>
    <row r="22635" spans="1:1" x14ac:dyDescent="0.25">
      <c r="A22635" s="42"/>
    </row>
    <row r="22636" spans="1:1" x14ac:dyDescent="0.25">
      <c r="A22636" s="42"/>
    </row>
    <row r="22637" spans="1:1" x14ac:dyDescent="0.25">
      <c r="A22637" s="42"/>
    </row>
    <row r="22638" spans="1:1" x14ac:dyDescent="0.25">
      <c r="A22638" s="42"/>
    </row>
    <row r="22639" spans="1:1" x14ac:dyDescent="0.25">
      <c r="A22639" s="42"/>
    </row>
    <row r="22640" spans="1:1" x14ac:dyDescent="0.25">
      <c r="A22640" s="42"/>
    </row>
    <row r="22641" spans="1:1" x14ac:dyDescent="0.25">
      <c r="A22641" s="42"/>
    </row>
    <row r="22642" spans="1:1" x14ac:dyDescent="0.25">
      <c r="A22642" s="42"/>
    </row>
    <row r="22643" spans="1:1" x14ac:dyDescent="0.25">
      <c r="A22643" s="42"/>
    </row>
    <row r="22644" spans="1:1" x14ac:dyDescent="0.25">
      <c r="A22644" s="42"/>
    </row>
    <row r="22645" spans="1:1" x14ac:dyDescent="0.25">
      <c r="A22645" s="42"/>
    </row>
    <row r="22646" spans="1:1" x14ac:dyDescent="0.25">
      <c r="A22646" s="42"/>
    </row>
    <row r="22647" spans="1:1" x14ac:dyDescent="0.25">
      <c r="A22647" s="42"/>
    </row>
    <row r="22648" spans="1:1" x14ac:dyDescent="0.25">
      <c r="A22648" s="42"/>
    </row>
    <row r="22649" spans="1:1" x14ac:dyDescent="0.25">
      <c r="A22649" s="42"/>
    </row>
    <row r="22650" spans="1:1" x14ac:dyDescent="0.25">
      <c r="A22650" s="42"/>
    </row>
    <row r="22651" spans="1:1" x14ac:dyDescent="0.25">
      <c r="A22651" s="42"/>
    </row>
    <row r="22652" spans="1:1" x14ac:dyDescent="0.25">
      <c r="A22652" s="42"/>
    </row>
    <row r="22653" spans="1:1" x14ac:dyDescent="0.25">
      <c r="A22653" s="42"/>
    </row>
    <row r="22654" spans="1:1" x14ac:dyDescent="0.25">
      <c r="A22654" s="42"/>
    </row>
    <row r="22655" spans="1:1" x14ac:dyDescent="0.25">
      <c r="A22655" s="42"/>
    </row>
    <row r="22656" spans="1:1" x14ac:dyDescent="0.25">
      <c r="A22656" s="42"/>
    </row>
    <row r="22657" spans="1:1" x14ac:dyDescent="0.25">
      <c r="A22657" s="42"/>
    </row>
    <row r="22658" spans="1:1" x14ac:dyDescent="0.25">
      <c r="A22658" s="42"/>
    </row>
    <row r="22659" spans="1:1" x14ac:dyDescent="0.25">
      <c r="A22659" s="42"/>
    </row>
    <row r="22660" spans="1:1" x14ac:dyDescent="0.25">
      <c r="A22660" s="42"/>
    </row>
    <row r="22661" spans="1:1" x14ac:dyDescent="0.25">
      <c r="A22661" s="42"/>
    </row>
    <row r="22662" spans="1:1" x14ac:dyDescent="0.25">
      <c r="A22662" s="42"/>
    </row>
    <row r="22663" spans="1:1" x14ac:dyDescent="0.25">
      <c r="A22663" s="42"/>
    </row>
    <row r="22664" spans="1:1" x14ac:dyDescent="0.25">
      <c r="A22664" s="42"/>
    </row>
    <row r="22665" spans="1:1" x14ac:dyDescent="0.25">
      <c r="A22665" s="42"/>
    </row>
    <row r="22666" spans="1:1" x14ac:dyDescent="0.25">
      <c r="A22666" s="42"/>
    </row>
    <row r="22667" spans="1:1" x14ac:dyDescent="0.25">
      <c r="A22667" s="42"/>
    </row>
    <row r="22668" spans="1:1" x14ac:dyDescent="0.25">
      <c r="A22668" s="42"/>
    </row>
    <row r="22669" spans="1:1" x14ac:dyDescent="0.25">
      <c r="A22669" s="42"/>
    </row>
    <row r="22670" spans="1:1" x14ac:dyDescent="0.25">
      <c r="A22670" s="42"/>
    </row>
    <row r="22671" spans="1:1" x14ac:dyDescent="0.25">
      <c r="A22671" s="42"/>
    </row>
    <row r="22672" spans="1:1" x14ac:dyDescent="0.25">
      <c r="A22672" s="42"/>
    </row>
    <row r="22673" spans="1:1" x14ac:dyDescent="0.25">
      <c r="A22673" s="42"/>
    </row>
    <row r="22674" spans="1:1" x14ac:dyDescent="0.25">
      <c r="A22674" s="42"/>
    </row>
    <row r="22675" spans="1:1" x14ac:dyDescent="0.25">
      <c r="A22675" s="42"/>
    </row>
    <row r="22676" spans="1:1" x14ac:dyDescent="0.25">
      <c r="A22676" s="42"/>
    </row>
    <row r="22677" spans="1:1" x14ac:dyDescent="0.25">
      <c r="A22677" s="42"/>
    </row>
    <row r="22678" spans="1:1" x14ac:dyDescent="0.25">
      <c r="A22678" s="42"/>
    </row>
    <row r="22679" spans="1:1" x14ac:dyDescent="0.25">
      <c r="A22679" s="42"/>
    </row>
    <row r="22680" spans="1:1" x14ac:dyDescent="0.25">
      <c r="A22680" s="42"/>
    </row>
    <row r="22681" spans="1:1" x14ac:dyDescent="0.25">
      <c r="A22681" s="42"/>
    </row>
    <row r="22682" spans="1:1" x14ac:dyDescent="0.25">
      <c r="A22682" s="42"/>
    </row>
    <row r="22683" spans="1:1" x14ac:dyDescent="0.25">
      <c r="A22683" s="42"/>
    </row>
    <row r="22684" spans="1:1" x14ac:dyDescent="0.25">
      <c r="A22684" s="42"/>
    </row>
    <row r="22685" spans="1:1" x14ac:dyDescent="0.25">
      <c r="A22685" s="42"/>
    </row>
    <row r="22686" spans="1:1" x14ac:dyDescent="0.25">
      <c r="A22686" s="42"/>
    </row>
    <row r="22687" spans="1:1" x14ac:dyDescent="0.25">
      <c r="A22687" s="42"/>
    </row>
    <row r="22688" spans="1:1" x14ac:dyDescent="0.25">
      <c r="A22688" s="42"/>
    </row>
    <row r="22689" spans="1:1" x14ac:dyDescent="0.25">
      <c r="A22689" s="42"/>
    </row>
    <row r="22690" spans="1:1" x14ac:dyDescent="0.25">
      <c r="A22690" s="42"/>
    </row>
    <row r="22691" spans="1:1" x14ac:dyDescent="0.25">
      <c r="A22691" s="42"/>
    </row>
    <row r="22692" spans="1:1" x14ac:dyDescent="0.25">
      <c r="A22692" s="42"/>
    </row>
    <row r="22693" spans="1:1" x14ac:dyDescent="0.25">
      <c r="A22693" s="42"/>
    </row>
    <row r="22694" spans="1:1" x14ac:dyDescent="0.25">
      <c r="A22694" s="42"/>
    </row>
    <row r="22695" spans="1:1" x14ac:dyDescent="0.25">
      <c r="A22695" s="42"/>
    </row>
    <row r="22696" spans="1:1" x14ac:dyDescent="0.25">
      <c r="A22696" s="42"/>
    </row>
    <row r="22697" spans="1:1" x14ac:dyDescent="0.25">
      <c r="A22697" s="42"/>
    </row>
    <row r="22698" spans="1:1" x14ac:dyDescent="0.25">
      <c r="A22698" s="42"/>
    </row>
    <row r="22699" spans="1:1" x14ac:dyDescent="0.25">
      <c r="A22699" s="42"/>
    </row>
    <row r="22700" spans="1:1" x14ac:dyDescent="0.25">
      <c r="A22700" s="42"/>
    </row>
    <row r="22701" spans="1:1" x14ac:dyDescent="0.25">
      <c r="A22701" s="42"/>
    </row>
    <row r="22702" spans="1:1" x14ac:dyDescent="0.25">
      <c r="A22702" s="42"/>
    </row>
    <row r="22703" spans="1:1" x14ac:dyDescent="0.25">
      <c r="A22703" s="42"/>
    </row>
    <row r="22704" spans="1:1" x14ac:dyDescent="0.25">
      <c r="A22704" s="42"/>
    </row>
    <row r="22705" spans="1:1" x14ac:dyDescent="0.25">
      <c r="A22705" s="42"/>
    </row>
    <row r="22706" spans="1:1" x14ac:dyDescent="0.25">
      <c r="A22706" s="42"/>
    </row>
    <row r="22707" spans="1:1" x14ac:dyDescent="0.25">
      <c r="A22707" s="42"/>
    </row>
    <row r="22708" spans="1:1" x14ac:dyDescent="0.25">
      <c r="A22708" s="42"/>
    </row>
    <row r="22709" spans="1:1" x14ac:dyDescent="0.25">
      <c r="A22709" s="42"/>
    </row>
    <row r="22710" spans="1:1" x14ac:dyDescent="0.25">
      <c r="A22710" s="42"/>
    </row>
    <row r="22711" spans="1:1" x14ac:dyDescent="0.25">
      <c r="A22711" s="42"/>
    </row>
    <row r="22712" spans="1:1" x14ac:dyDescent="0.25">
      <c r="A22712" s="42"/>
    </row>
    <row r="22713" spans="1:1" x14ac:dyDescent="0.25">
      <c r="A22713" s="42"/>
    </row>
    <row r="22714" spans="1:1" x14ac:dyDescent="0.25">
      <c r="A22714" s="42"/>
    </row>
    <row r="22715" spans="1:1" x14ac:dyDescent="0.25">
      <c r="A22715" s="42"/>
    </row>
    <row r="22716" spans="1:1" x14ac:dyDescent="0.25">
      <c r="A22716" s="42"/>
    </row>
    <row r="22717" spans="1:1" x14ac:dyDescent="0.25">
      <c r="A22717" s="42"/>
    </row>
    <row r="22718" spans="1:1" x14ac:dyDescent="0.25">
      <c r="A22718" s="42"/>
    </row>
    <row r="22719" spans="1:1" x14ac:dyDescent="0.25">
      <c r="A22719" s="42"/>
    </row>
    <row r="22720" spans="1:1" x14ac:dyDescent="0.25">
      <c r="A22720" s="42"/>
    </row>
    <row r="22721" spans="1:1" x14ac:dyDescent="0.25">
      <c r="A22721" s="42"/>
    </row>
    <row r="22722" spans="1:1" x14ac:dyDescent="0.25">
      <c r="A22722" s="42"/>
    </row>
    <row r="22723" spans="1:1" x14ac:dyDescent="0.25">
      <c r="A22723" s="42"/>
    </row>
    <row r="22724" spans="1:1" x14ac:dyDescent="0.25">
      <c r="A22724" s="42"/>
    </row>
    <row r="22725" spans="1:1" x14ac:dyDescent="0.25">
      <c r="A22725" s="42"/>
    </row>
    <row r="22726" spans="1:1" x14ac:dyDescent="0.25">
      <c r="A22726" s="42"/>
    </row>
    <row r="22727" spans="1:1" x14ac:dyDescent="0.25">
      <c r="A22727" s="42"/>
    </row>
    <row r="22728" spans="1:1" x14ac:dyDescent="0.25">
      <c r="A22728" s="42"/>
    </row>
    <row r="22729" spans="1:1" x14ac:dyDescent="0.25">
      <c r="A22729" s="42"/>
    </row>
    <row r="22730" spans="1:1" x14ac:dyDescent="0.25">
      <c r="A22730" s="42"/>
    </row>
    <row r="22731" spans="1:1" x14ac:dyDescent="0.25">
      <c r="A22731" s="42"/>
    </row>
    <row r="22732" spans="1:1" x14ac:dyDescent="0.25">
      <c r="A22732" s="42"/>
    </row>
    <row r="22733" spans="1:1" x14ac:dyDescent="0.25">
      <c r="A22733" s="42"/>
    </row>
    <row r="22734" spans="1:1" x14ac:dyDescent="0.25">
      <c r="A22734" s="42"/>
    </row>
    <row r="22735" spans="1:1" x14ac:dyDescent="0.25">
      <c r="A22735" s="42"/>
    </row>
    <row r="22736" spans="1:1" x14ac:dyDescent="0.25">
      <c r="A22736" s="42"/>
    </row>
    <row r="22737" spans="1:1" x14ac:dyDescent="0.25">
      <c r="A22737" s="42"/>
    </row>
    <row r="22738" spans="1:1" x14ac:dyDescent="0.25">
      <c r="A22738" s="42"/>
    </row>
    <row r="22739" spans="1:1" x14ac:dyDescent="0.25">
      <c r="A22739" s="42"/>
    </row>
    <row r="22740" spans="1:1" x14ac:dyDescent="0.25">
      <c r="A22740" s="42"/>
    </row>
    <row r="22741" spans="1:1" x14ac:dyDescent="0.25">
      <c r="A22741" s="42"/>
    </row>
    <row r="22742" spans="1:1" x14ac:dyDescent="0.25">
      <c r="A22742" s="42"/>
    </row>
    <row r="22743" spans="1:1" x14ac:dyDescent="0.25">
      <c r="A22743" s="42"/>
    </row>
    <row r="22744" spans="1:1" x14ac:dyDescent="0.25">
      <c r="A22744" s="42"/>
    </row>
    <row r="22745" spans="1:1" x14ac:dyDescent="0.25">
      <c r="A22745" s="42"/>
    </row>
    <row r="22746" spans="1:1" x14ac:dyDescent="0.25">
      <c r="A22746" s="42"/>
    </row>
    <row r="22747" spans="1:1" x14ac:dyDescent="0.25">
      <c r="A22747" s="42"/>
    </row>
    <row r="22748" spans="1:1" x14ac:dyDescent="0.25">
      <c r="A22748" s="42"/>
    </row>
    <row r="22749" spans="1:1" x14ac:dyDescent="0.25">
      <c r="A22749" s="42"/>
    </row>
    <row r="22750" spans="1:1" x14ac:dyDescent="0.25">
      <c r="A22750" s="42"/>
    </row>
    <row r="22751" spans="1:1" x14ac:dyDescent="0.25">
      <c r="A22751" s="42"/>
    </row>
    <row r="22752" spans="1:1" x14ac:dyDescent="0.25">
      <c r="A22752" s="42"/>
    </row>
    <row r="22753" spans="1:1" x14ac:dyDescent="0.25">
      <c r="A22753" s="42"/>
    </row>
    <row r="22754" spans="1:1" x14ac:dyDescent="0.25">
      <c r="A22754" s="42"/>
    </row>
    <row r="22755" spans="1:1" x14ac:dyDescent="0.25">
      <c r="A22755" s="42"/>
    </row>
    <row r="22756" spans="1:1" x14ac:dyDescent="0.25">
      <c r="A22756" s="42"/>
    </row>
    <row r="22757" spans="1:1" x14ac:dyDescent="0.25">
      <c r="A22757" s="42"/>
    </row>
    <row r="22758" spans="1:1" x14ac:dyDescent="0.25">
      <c r="A22758" s="42"/>
    </row>
    <row r="22759" spans="1:1" x14ac:dyDescent="0.25">
      <c r="A22759" s="42"/>
    </row>
    <row r="22760" spans="1:1" x14ac:dyDescent="0.25">
      <c r="A22760" s="42"/>
    </row>
    <row r="22761" spans="1:1" x14ac:dyDescent="0.25">
      <c r="A22761" s="42"/>
    </row>
    <row r="22762" spans="1:1" x14ac:dyDescent="0.25">
      <c r="A22762" s="42"/>
    </row>
    <row r="22763" spans="1:1" x14ac:dyDescent="0.25">
      <c r="A22763" s="42"/>
    </row>
    <row r="22764" spans="1:1" x14ac:dyDescent="0.25">
      <c r="A22764" s="42"/>
    </row>
    <row r="22765" spans="1:1" x14ac:dyDescent="0.25">
      <c r="A22765" s="42"/>
    </row>
    <row r="22766" spans="1:1" x14ac:dyDescent="0.25">
      <c r="A22766" s="42"/>
    </row>
    <row r="22767" spans="1:1" x14ac:dyDescent="0.25">
      <c r="A22767" s="42"/>
    </row>
    <row r="22768" spans="1:1" x14ac:dyDescent="0.25">
      <c r="A22768" s="42"/>
    </row>
    <row r="22769" spans="1:1" x14ac:dyDescent="0.25">
      <c r="A22769" s="42"/>
    </row>
    <row r="22770" spans="1:1" x14ac:dyDescent="0.25">
      <c r="A22770" s="42"/>
    </row>
    <row r="22771" spans="1:1" x14ac:dyDescent="0.25">
      <c r="A22771" s="42"/>
    </row>
    <row r="22772" spans="1:1" x14ac:dyDescent="0.25">
      <c r="A22772" s="42"/>
    </row>
    <row r="22773" spans="1:1" x14ac:dyDescent="0.25">
      <c r="A22773" s="42"/>
    </row>
    <row r="22774" spans="1:1" x14ac:dyDescent="0.25">
      <c r="A22774" s="42"/>
    </row>
    <row r="22775" spans="1:1" x14ac:dyDescent="0.25">
      <c r="A22775" s="42"/>
    </row>
    <row r="22776" spans="1:1" x14ac:dyDescent="0.25">
      <c r="A22776" s="42"/>
    </row>
    <row r="22777" spans="1:1" x14ac:dyDescent="0.25">
      <c r="A22777" s="42"/>
    </row>
    <row r="22778" spans="1:1" x14ac:dyDescent="0.25">
      <c r="A22778" s="42"/>
    </row>
    <row r="22779" spans="1:1" x14ac:dyDescent="0.25">
      <c r="A22779" s="42"/>
    </row>
    <row r="22780" spans="1:1" x14ac:dyDescent="0.25">
      <c r="A22780" s="42"/>
    </row>
    <row r="22781" spans="1:1" x14ac:dyDescent="0.25">
      <c r="A22781" s="42"/>
    </row>
    <row r="22782" spans="1:1" x14ac:dyDescent="0.25">
      <c r="A22782" s="42"/>
    </row>
    <row r="22783" spans="1:1" x14ac:dyDescent="0.25">
      <c r="A22783" s="42"/>
    </row>
    <row r="22784" spans="1:1" x14ac:dyDescent="0.25">
      <c r="A22784" s="42"/>
    </row>
    <row r="22785" spans="1:1" x14ac:dyDescent="0.25">
      <c r="A22785" s="42"/>
    </row>
    <row r="22786" spans="1:1" x14ac:dyDescent="0.25">
      <c r="A22786" s="42"/>
    </row>
    <row r="22787" spans="1:1" x14ac:dyDescent="0.25">
      <c r="A22787" s="42"/>
    </row>
    <row r="22788" spans="1:1" x14ac:dyDescent="0.25">
      <c r="A22788" s="42"/>
    </row>
    <row r="22789" spans="1:1" x14ac:dyDescent="0.25">
      <c r="A22789" s="42"/>
    </row>
    <row r="22790" spans="1:1" x14ac:dyDescent="0.25">
      <c r="A22790" s="42"/>
    </row>
    <row r="22791" spans="1:1" x14ac:dyDescent="0.25">
      <c r="A22791" s="42"/>
    </row>
    <row r="22792" spans="1:1" x14ac:dyDescent="0.25">
      <c r="A22792" s="42"/>
    </row>
    <row r="22793" spans="1:1" x14ac:dyDescent="0.25">
      <c r="A22793" s="42"/>
    </row>
    <row r="22794" spans="1:1" x14ac:dyDescent="0.25">
      <c r="A22794" s="42"/>
    </row>
    <row r="22795" spans="1:1" x14ac:dyDescent="0.25">
      <c r="A22795" s="42"/>
    </row>
    <row r="22796" spans="1:1" x14ac:dyDescent="0.25">
      <c r="A22796" s="42"/>
    </row>
    <row r="22797" spans="1:1" x14ac:dyDescent="0.25">
      <c r="A22797" s="42"/>
    </row>
    <row r="22798" spans="1:1" x14ac:dyDescent="0.25">
      <c r="A22798" s="42"/>
    </row>
    <row r="22799" spans="1:1" x14ac:dyDescent="0.25">
      <c r="A22799" s="42"/>
    </row>
    <row r="22800" spans="1:1" x14ac:dyDescent="0.25">
      <c r="A22800" s="42"/>
    </row>
    <row r="22801" spans="1:1" x14ac:dyDescent="0.25">
      <c r="A22801" s="42"/>
    </row>
    <row r="22802" spans="1:1" x14ac:dyDescent="0.25">
      <c r="A22802" s="42"/>
    </row>
    <row r="22803" spans="1:1" x14ac:dyDescent="0.25">
      <c r="A22803" s="42"/>
    </row>
    <row r="22804" spans="1:1" x14ac:dyDescent="0.25">
      <c r="A22804" s="42"/>
    </row>
    <row r="22805" spans="1:1" x14ac:dyDescent="0.25">
      <c r="A22805" s="42"/>
    </row>
    <row r="22806" spans="1:1" x14ac:dyDescent="0.25">
      <c r="A22806" s="42"/>
    </row>
    <row r="22807" spans="1:1" x14ac:dyDescent="0.25">
      <c r="A22807" s="42"/>
    </row>
    <row r="22808" spans="1:1" x14ac:dyDescent="0.25">
      <c r="A22808" s="42"/>
    </row>
    <row r="22809" spans="1:1" x14ac:dyDescent="0.25">
      <c r="A22809" s="42"/>
    </row>
    <row r="22810" spans="1:1" x14ac:dyDescent="0.25">
      <c r="A22810" s="42"/>
    </row>
    <row r="22811" spans="1:1" x14ac:dyDescent="0.25">
      <c r="A22811" s="42"/>
    </row>
    <row r="22812" spans="1:1" x14ac:dyDescent="0.25">
      <c r="A22812" s="42"/>
    </row>
    <row r="22813" spans="1:1" x14ac:dyDescent="0.25">
      <c r="A22813" s="42"/>
    </row>
    <row r="22814" spans="1:1" x14ac:dyDescent="0.25">
      <c r="A22814" s="42"/>
    </row>
    <row r="22815" spans="1:1" x14ac:dyDescent="0.25">
      <c r="A22815" s="42"/>
    </row>
    <row r="22816" spans="1:1" x14ac:dyDescent="0.25">
      <c r="A22816" s="42"/>
    </row>
    <row r="22817" spans="1:1" x14ac:dyDescent="0.25">
      <c r="A22817" s="42"/>
    </row>
    <row r="22818" spans="1:1" x14ac:dyDescent="0.25">
      <c r="A22818" s="42"/>
    </row>
    <row r="22819" spans="1:1" x14ac:dyDescent="0.25">
      <c r="A22819" s="42"/>
    </row>
    <row r="22820" spans="1:1" x14ac:dyDescent="0.25">
      <c r="A22820" s="42"/>
    </row>
    <row r="22821" spans="1:1" x14ac:dyDescent="0.25">
      <c r="A22821" s="42"/>
    </row>
    <row r="22822" spans="1:1" x14ac:dyDescent="0.25">
      <c r="A22822" s="42"/>
    </row>
    <row r="22823" spans="1:1" x14ac:dyDescent="0.25">
      <c r="A22823" s="42"/>
    </row>
    <row r="22824" spans="1:1" x14ac:dyDescent="0.25">
      <c r="A22824" s="42"/>
    </row>
    <row r="22825" spans="1:1" x14ac:dyDescent="0.25">
      <c r="A22825" s="42"/>
    </row>
    <row r="22826" spans="1:1" x14ac:dyDescent="0.25">
      <c r="A22826" s="42"/>
    </row>
    <row r="22827" spans="1:1" x14ac:dyDescent="0.25">
      <c r="A22827" s="42"/>
    </row>
    <row r="22828" spans="1:1" x14ac:dyDescent="0.25">
      <c r="A22828" s="42"/>
    </row>
    <row r="22829" spans="1:1" x14ac:dyDescent="0.25">
      <c r="A22829" s="42"/>
    </row>
    <row r="22830" spans="1:1" x14ac:dyDescent="0.25">
      <c r="A22830" s="42"/>
    </row>
    <row r="22831" spans="1:1" x14ac:dyDescent="0.25">
      <c r="A22831" s="42"/>
    </row>
    <row r="22832" spans="1:1" x14ac:dyDescent="0.25">
      <c r="A22832" s="42"/>
    </row>
    <row r="22833" spans="1:1" x14ac:dyDescent="0.25">
      <c r="A22833" s="42"/>
    </row>
    <row r="22834" spans="1:1" x14ac:dyDescent="0.25">
      <c r="A22834" s="42"/>
    </row>
    <row r="22835" spans="1:1" x14ac:dyDescent="0.25">
      <c r="A22835" s="42"/>
    </row>
    <row r="22836" spans="1:1" x14ac:dyDescent="0.25">
      <c r="A22836" s="42"/>
    </row>
    <row r="22837" spans="1:1" x14ac:dyDescent="0.25">
      <c r="A22837" s="42"/>
    </row>
    <row r="22838" spans="1:1" x14ac:dyDescent="0.25">
      <c r="A22838" s="42"/>
    </row>
    <row r="22839" spans="1:1" x14ac:dyDescent="0.25">
      <c r="A22839" s="42"/>
    </row>
    <row r="22840" spans="1:1" x14ac:dyDescent="0.25">
      <c r="A22840" s="42"/>
    </row>
    <row r="22841" spans="1:1" x14ac:dyDescent="0.25">
      <c r="A22841" s="42"/>
    </row>
    <row r="22842" spans="1:1" x14ac:dyDescent="0.25">
      <c r="A22842" s="42"/>
    </row>
    <row r="22843" spans="1:1" x14ac:dyDescent="0.25">
      <c r="A22843" s="42"/>
    </row>
    <row r="22844" spans="1:1" x14ac:dyDescent="0.25">
      <c r="A22844" s="42"/>
    </row>
    <row r="22845" spans="1:1" x14ac:dyDescent="0.25">
      <c r="A22845" s="42"/>
    </row>
    <row r="22846" spans="1:1" x14ac:dyDescent="0.25">
      <c r="A22846" s="42"/>
    </row>
    <row r="22847" spans="1:1" x14ac:dyDescent="0.25">
      <c r="A22847" s="42"/>
    </row>
    <row r="22848" spans="1:1" x14ac:dyDescent="0.25">
      <c r="A22848" s="42"/>
    </row>
    <row r="22849" spans="1:1" x14ac:dyDescent="0.25">
      <c r="A22849" s="42"/>
    </row>
    <row r="22850" spans="1:1" x14ac:dyDescent="0.25">
      <c r="A22850" s="42"/>
    </row>
    <row r="22851" spans="1:1" x14ac:dyDescent="0.25">
      <c r="A22851" s="42"/>
    </row>
    <row r="22852" spans="1:1" x14ac:dyDescent="0.25">
      <c r="A22852" s="42"/>
    </row>
    <row r="22853" spans="1:1" x14ac:dyDescent="0.25">
      <c r="A22853" s="42"/>
    </row>
    <row r="22854" spans="1:1" x14ac:dyDescent="0.25">
      <c r="A22854" s="42"/>
    </row>
    <row r="22855" spans="1:1" x14ac:dyDescent="0.25">
      <c r="A22855" s="42"/>
    </row>
    <row r="22856" spans="1:1" x14ac:dyDescent="0.25">
      <c r="A22856" s="42"/>
    </row>
    <row r="22857" spans="1:1" x14ac:dyDescent="0.25">
      <c r="A22857" s="42"/>
    </row>
    <row r="22858" spans="1:1" x14ac:dyDescent="0.25">
      <c r="A22858" s="42"/>
    </row>
    <row r="22859" spans="1:1" x14ac:dyDescent="0.25">
      <c r="A22859" s="42"/>
    </row>
    <row r="22860" spans="1:1" x14ac:dyDescent="0.25">
      <c r="A22860" s="42"/>
    </row>
    <row r="22861" spans="1:1" x14ac:dyDescent="0.25">
      <c r="A22861" s="42"/>
    </row>
    <row r="22862" spans="1:1" x14ac:dyDescent="0.25">
      <c r="A22862" s="42"/>
    </row>
    <row r="22863" spans="1:1" x14ac:dyDescent="0.25">
      <c r="A22863" s="42"/>
    </row>
    <row r="22864" spans="1:1" x14ac:dyDescent="0.25">
      <c r="A22864" s="42"/>
    </row>
    <row r="22865" spans="1:1" x14ac:dyDescent="0.25">
      <c r="A22865" s="42"/>
    </row>
    <row r="22866" spans="1:1" x14ac:dyDescent="0.25">
      <c r="A22866" s="42"/>
    </row>
    <row r="22867" spans="1:1" x14ac:dyDescent="0.25">
      <c r="A22867" s="42"/>
    </row>
    <row r="22868" spans="1:1" x14ac:dyDescent="0.25">
      <c r="A22868" s="42"/>
    </row>
    <row r="22869" spans="1:1" x14ac:dyDescent="0.25">
      <c r="A22869" s="42"/>
    </row>
    <row r="22870" spans="1:1" x14ac:dyDescent="0.25">
      <c r="A22870" s="42"/>
    </row>
    <row r="22871" spans="1:1" x14ac:dyDescent="0.25">
      <c r="A22871" s="42"/>
    </row>
    <row r="22872" spans="1:1" x14ac:dyDescent="0.25">
      <c r="A22872" s="42"/>
    </row>
    <row r="22873" spans="1:1" x14ac:dyDescent="0.25">
      <c r="A22873" s="42"/>
    </row>
    <row r="22874" spans="1:1" x14ac:dyDescent="0.25">
      <c r="A22874" s="42"/>
    </row>
    <row r="22875" spans="1:1" x14ac:dyDescent="0.25">
      <c r="A22875" s="42"/>
    </row>
    <row r="22876" spans="1:1" x14ac:dyDescent="0.25">
      <c r="A22876" s="42"/>
    </row>
    <row r="22877" spans="1:1" x14ac:dyDescent="0.25">
      <c r="A22877" s="42"/>
    </row>
    <row r="22878" spans="1:1" x14ac:dyDescent="0.25">
      <c r="A22878" s="42"/>
    </row>
    <row r="22879" spans="1:1" x14ac:dyDescent="0.25">
      <c r="A22879" s="42"/>
    </row>
    <row r="22880" spans="1:1" x14ac:dyDescent="0.25">
      <c r="A22880" s="42"/>
    </row>
    <row r="22881" spans="1:1" x14ac:dyDescent="0.25">
      <c r="A22881" s="42"/>
    </row>
    <row r="22882" spans="1:1" x14ac:dyDescent="0.25">
      <c r="A22882" s="42"/>
    </row>
    <row r="22883" spans="1:1" x14ac:dyDescent="0.25">
      <c r="A22883" s="42"/>
    </row>
    <row r="22884" spans="1:1" x14ac:dyDescent="0.25">
      <c r="A22884" s="42"/>
    </row>
    <row r="22885" spans="1:1" x14ac:dyDescent="0.25">
      <c r="A22885" s="42"/>
    </row>
    <row r="22886" spans="1:1" x14ac:dyDescent="0.25">
      <c r="A22886" s="42"/>
    </row>
    <row r="22887" spans="1:1" x14ac:dyDescent="0.25">
      <c r="A22887" s="42"/>
    </row>
    <row r="22888" spans="1:1" x14ac:dyDescent="0.25">
      <c r="A22888" s="42"/>
    </row>
    <row r="22889" spans="1:1" x14ac:dyDescent="0.25">
      <c r="A22889" s="42"/>
    </row>
    <row r="22890" spans="1:1" x14ac:dyDescent="0.25">
      <c r="A22890" s="42"/>
    </row>
    <row r="22891" spans="1:1" x14ac:dyDescent="0.25">
      <c r="A22891" s="42"/>
    </row>
    <row r="22892" spans="1:1" x14ac:dyDescent="0.25">
      <c r="A22892" s="42"/>
    </row>
    <row r="22893" spans="1:1" x14ac:dyDescent="0.25">
      <c r="A22893" s="42"/>
    </row>
    <row r="22894" spans="1:1" x14ac:dyDescent="0.25">
      <c r="A22894" s="42"/>
    </row>
    <row r="22895" spans="1:1" x14ac:dyDescent="0.25">
      <c r="A22895" s="42"/>
    </row>
    <row r="22896" spans="1:1" x14ac:dyDescent="0.25">
      <c r="A22896" s="42"/>
    </row>
    <row r="22897" spans="1:1" x14ac:dyDescent="0.25">
      <c r="A22897" s="42"/>
    </row>
    <row r="22898" spans="1:1" x14ac:dyDescent="0.25">
      <c r="A22898" s="42"/>
    </row>
    <row r="22899" spans="1:1" x14ac:dyDescent="0.25">
      <c r="A22899" s="42"/>
    </row>
    <row r="22900" spans="1:1" x14ac:dyDescent="0.25">
      <c r="A22900" s="42"/>
    </row>
    <row r="22901" spans="1:1" x14ac:dyDescent="0.25">
      <c r="A22901" s="42"/>
    </row>
    <row r="22902" spans="1:1" x14ac:dyDescent="0.25">
      <c r="A22902" s="42"/>
    </row>
    <row r="22903" spans="1:1" x14ac:dyDescent="0.25">
      <c r="A22903" s="42"/>
    </row>
    <row r="22904" spans="1:1" x14ac:dyDescent="0.25">
      <c r="A22904" s="42"/>
    </row>
    <row r="22905" spans="1:1" x14ac:dyDescent="0.25">
      <c r="A22905" s="42"/>
    </row>
    <row r="22906" spans="1:1" x14ac:dyDescent="0.25">
      <c r="A22906" s="42"/>
    </row>
    <row r="22907" spans="1:1" x14ac:dyDescent="0.25">
      <c r="A22907" s="42"/>
    </row>
    <row r="22908" spans="1:1" x14ac:dyDescent="0.25">
      <c r="A22908" s="42"/>
    </row>
    <row r="22909" spans="1:1" x14ac:dyDescent="0.25">
      <c r="A22909" s="42"/>
    </row>
    <row r="22910" spans="1:1" x14ac:dyDescent="0.25">
      <c r="A22910" s="42"/>
    </row>
    <row r="22911" spans="1:1" x14ac:dyDescent="0.25">
      <c r="A22911" s="42"/>
    </row>
    <row r="22912" spans="1:1" x14ac:dyDescent="0.25">
      <c r="A22912" s="42"/>
    </row>
    <row r="22913" spans="1:1" x14ac:dyDescent="0.25">
      <c r="A22913" s="42"/>
    </row>
    <row r="22914" spans="1:1" x14ac:dyDescent="0.25">
      <c r="A22914" s="42"/>
    </row>
    <row r="22915" spans="1:1" x14ac:dyDescent="0.25">
      <c r="A22915" s="42"/>
    </row>
    <row r="22916" spans="1:1" x14ac:dyDescent="0.25">
      <c r="A22916" s="42"/>
    </row>
    <row r="22917" spans="1:1" x14ac:dyDescent="0.25">
      <c r="A22917" s="42"/>
    </row>
    <row r="22918" spans="1:1" x14ac:dyDescent="0.25">
      <c r="A22918" s="42"/>
    </row>
    <row r="22919" spans="1:1" x14ac:dyDescent="0.25">
      <c r="A22919" s="42"/>
    </row>
    <row r="22920" spans="1:1" x14ac:dyDescent="0.25">
      <c r="A22920" s="42"/>
    </row>
    <row r="22921" spans="1:1" x14ac:dyDescent="0.25">
      <c r="A22921" s="42"/>
    </row>
    <row r="22922" spans="1:1" x14ac:dyDescent="0.25">
      <c r="A22922" s="42"/>
    </row>
    <row r="22923" spans="1:1" x14ac:dyDescent="0.25">
      <c r="A22923" s="42"/>
    </row>
    <row r="22924" spans="1:1" x14ac:dyDescent="0.25">
      <c r="A22924" s="42"/>
    </row>
    <row r="22925" spans="1:1" x14ac:dyDescent="0.25">
      <c r="A22925" s="42"/>
    </row>
    <row r="22926" spans="1:1" x14ac:dyDescent="0.25">
      <c r="A22926" s="42"/>
    </row>
    <row r="22927" spans="1:1" x14ac:dyDescent="0.25">
      <c r="A22927" s="42"/>
    </row>
    <row r="22928" spans="1:1" x14ac:dyDescent="0.25">
      <c r="A22928" s="42"/>
    </row>
    <row r="22929" spans="1:1" x14ac:dyDescent="0.25">
      <c r="A22929" s="42"/>
    </row>
    <row r="22930" spans="1:1" x14ac:dyDescent="0.25">
      <c r="A22930" s="42"/>
    </row>
    <row r="22931" spans="1:1" x14ac:dyDescent="0.25">
      <c r="A22931" s="42"/>
    </row>
    <row r="22932" spans="1:1" x14ac:dyDescent="0.25">
      <c r="A22932" s="42"/>
    </row>
    <row r="22933" spans="1:1" x14ac:dyDescent="0.25">
      <c r="A22933" s="42"/>
    </row>
    <row r="22934" spans="1:1" x14ac:dyDescent="0.25">
      <c r="A22934" s="42"/>
    </row>
    <row r="22935" spans="1:1" x14ac:dyDescent="0.25">
      <c r="A22935" s="42"/>
    </row>
    <row r="22936" spans="1:1" x14ac:dyDescent="0.25">
      <c r="A22936" s="42"/>
    </row>
    <row r="22937" spans="1:1" x14ac:dyDescent="0.25">
      <c r="A22937" s="42"/>
    </row>
    <row r="22938" spans="1:1" x14ac:dyDescent="0.25">
      <c r="A22938" s="42"/>
    </row>
    <row r="22939" spans="1:1" x14ac:dyDescent="0.25">
      <c r="A22939" s="42"/>
    </row>
    <row r="22940" spans="1:1" x14ac:dyDescent="0.25">
      <c r="A22940" s="42"/>
    </row>
    <row r="22941" spans="1:1" x14ac:dyDescent="0.25">
      <c r="A22941" s="42"/>
    </row>
    <row r="22942" spans="1:1" x14ac:dyDescent="0.25">
      <c r="A22942" s="42"/>
    </row>
    <row r="22943" spans="1:1" x14ac:dyDescent="0.25">
      <c r="A22943" s="42"/>
    </row>
    <row r="22944" spans="1:1" x14ac:dyDescent="0.25">
      <c r="A22944" s="42"/>
    </row>
    <row r="22945" spans="1:1" x14ac:dyDescent="0.25">
      <c r="A22945" s="42"/>
    </row>
    <row r="22946" spans="1:1" x14ac:dyDescent="0.25">
      <c r="A22946" s="42"/>
    </row>
    <row r="22947" spans="1:1" x14ac:dyDescent="0.25">
      <c r="A22947" s="42"/>
    </row>
    <row r="22948" spans="1:1" x14ac:dyDescent="0.25">
      <c r="A22948" s="42"/>
    </row>
    <row r="22949" spans="1:1" x14ac:dyDescent="0.25">
      <c r="A22949" s="42"/>
    </row>
    <row r="22950" spans="1:1" x14ac:dyDescent="0.25">
      <c r="A22950" s="42"/>
    </row>
    <row r="22951" spans="1:1" x14ac:dyDescent="0.25">
      <c r="A22951" s="42"/>
    </row>
    <row r="22952" spans="1:1" x14ac:dyDescent="0.25">
      <c r="A22952" s="42"/>
    </row>
    <row r="22953" spans="1:1" x14ac:dyDescent="0.25">
      <c r="A22953" s="42"/>
    </row>
    <row r="22954" spans="1:1" x14ac:dyDescent="0.25">
      <c r="A22954" s="42"/>
    </row>
    <row r="22955" spans="1:1" x14ac:dyDescent="0.25">
      <c r="A22955" s="42"/>
    </row>
    <row r="22956" spans="1:1" x14ac:dyDescent="0.25">
      <c r="A22956" s="42"/>
    </row>
    <row r="22957" spans="1:1" x14ac:dyDescent="0.25">
      <c r="A22957" s="42"/>
    </row>
    <row r="22958" spans="1:1" x14ac:dyDescent="0.25">
      <c r="A22958" s="42"/>
    </row>
    <row r="22959" spans="1:1" x14ac:dyDescent="0.25">
      <c r="A22959" s="42"/>
    </row>
    <row r="22960" spans="1:1" x14ac:dyDescent="0.25">
      <c r="A22960" s="42"/>
    </row>
    <row r="22961" spans="1:1" x14ac:dyDescent="0.25">
      <c r="A22961" s="42"/>
    </row>
    <row r="22962" spans="1:1" x14ac:dyDescent="0.25">
      <c r="A22962" s="42"/>
    </row>
    <row r="22963" spans="1:1" x14ac:dyDescent="0.25">
      <c r="A22963" s="42"/>
    </row>
    <row r="22964" spans="1:1" x14ac:dyDescent="0.25">
      <c r="A22964" s="42"/>
    </row>
    <row r="22965" spans="1:1" x14ac:dyDescent="0.25">
      <c r="A22965" s="42"/>
    </row>
    <row r="22966" spans="1:1" x14ac:dyDescent="0.25">
      <c r="A22966" s="42"/>
    </row>
    <row r="22967" spans="1:1" x14ac:dyDescent="0.25">
      <c r="A22967" s="42"/>
    </row>
    <row r="22968" spans="1:1" x14ac:dyDescent="0.25">
      <c r="A22968" s="42"/>
    </row>
    <row r="22969" spans="1:1" x14ac:dyDescent="0.25">
      <c r="A22969" s="42"/>
    </row>
    <row r="22970" spans="1:1" x14ac:dyDescent="0.25">
      <c r="A22970" s="42"/>
    </row>
    <row r="22971" spans="1:1" x14ac:dyDescent="0.25">
      <c r="A22971" s="42"/>
    </row>
    <row r="22972" spans="1:1" x14ac:dyDescent="0.25">
      <c r="A22972" s="42"/>
    </row>
    <row r="22973" spans="1:1" x14ac:dyDescent="0.25">
      <c r="A22973" s="42"/>
    </row>
    <row r="22974" spans="1:1" x14ac:dyDescent="0.25">
      <c r="A22974" s="42"/>
    </row>
    <row r="22975" spans="1:1" x14ac:dyDescent="0.25">
      <c r="A22975" s="42"/>
    </row>
    <row r="22976" spans="1:1" x14ac:dyDescent="0.25">
      <c r="A22976" s="42"/>
    </row>
    <row r="22977" spans="1:1" x14ac:dyDescent="0.25">
      <c r="A22977" s="42"/>
    </row>
    <row r="22978" spans="1:1" x14ac:dyDescent="0.25">
      <c r="A22978" s="42"/>
    </row>
    <row r="22979" spans="1:1" x14ac:dyDescent="0.25">
      <c r="A22979" s="42"/>
    </row>
    <row r="22980" spans="1:1" x14ac:dyDescent="0.25">
      <c r="A22980" s="42"/>
    </row>
    <row r="22981" spans="1:1" x14ac:dyDescent="0.25">
      <c r="A22981" s="42"/>
    </row>
    <row r="22982" spans="1:1" x14ac:dyDescent="0.25">
      <c r="A22982" s="42"/>
    </row>
    <row r="22983" spans="1:1" x14ac:dyDescent="0.25">
      <c r="A22983" s="42"/>
    </row>
    <row r="22984" spans="1:1" x14ac:dyDescent="0.25">
      <c r="A22984" s="42"/>
    </row>
    <row r="22985" spans="1:1" x14ac:dyDescent="0.25">
      <c r="A22985" s="42"/>
    </row>
    <row r="22986" spans="1:1" x14ac:dyDescent="0.25">
      <c r="A22986" s="42"/>
    </row>
    <row r="22987" spans="1:1" x14ac:dyDescent="0.25">
      <c r="A22987" s="42"/>
    </row>
    <row r="22988" spans="1:1" x14ac:dyDescent="0.25">
      <c r="A22988" s="42"/>
    </row>
    <row r="22989" spans="1:1" x14ac:dyDescent="0.25">
      <c r="A22989" s="42"/>
    </row>
    <row r="22990" spans="1:1" x14ac:dyDescent="0.25">
      <c r="A22990" s="42"/>
    </row>
    <row r="22991" spans="1:1" x14ac:dyDescent="0.25">
      <c r="A22991" s="42"/>
    </row>
    <row r="22992" spans="1:1" x14ac:dyDescent="0.25">
      <c r="A22992" s="42"/>
    </row>
    <row r="22993" spans="1:1" x14ac:dyDescent="0.25">
      <c r="A22993" s="42"/>
    </row>
    <row r="22994" spans="1:1" x14ac:dyDescent="0.25">
      <c r="A22994" s="42"/>
    </row>
    <row r="22995" spans="1:1" x14ac:dyDescent="0.25">
      <c r="A22995" s="42"/>
    </row>
    <row r="22996" spans="1:1" x14ac:dyDescent="0.25">
      <c r="A22996" s="42"/>
    </row>
    <row r="22997" spans="1:1" x14ac:dyDescent="0.25">
      <c r="A22997" s="42"/>
    </row>
    <row r="22998" spans="1:1" x14ac:dyDescent="0.25">
      <c r="A22998" s="42"/>
    </row>
    <row r="22999" spans="1:1" x14ac:dyDescent="0.25">
      <c r="A22999" s="42"/>
    </row>
    <row r="23000" spans="1:1" x14ac:dyDescent="0.25">
      <c r="A23000" s="42"/>
    </row>
    <row r="23001" spans="1:1" x14ac:dyDescent="0.25">
      <c r="A23001" s="42"/>
    </row>
    <row r="23002" spans="1:1" x14ac:dyDescent="0.25">
      <c r="A23002" s="42"/>
    </row>
    <row r="23003" spans="1:1" x14ac:dyDescent="0.25">
      <c r="A23003" s="42"/>
    </row>
    <row r="23004" spans="1:1" x14ac:dyDescent="0.25">
      <c r="A23004" s="42"/>
    </row>
    <row r="23005" spans="1:1" x14ac:dyDescent="0.25">
      <c r="A23005" s="42"/>
    </row>
    <row r="23006" spans="1:1" x14ac:dyDescent="0.25">
      <c r="A23006" s="42"/>
    </row>
    <row r="23007" spans="1:1" x14ac:dyDescent="0.25">
      <c r="A23007" s="42"/>
    </row>
    <row r="23008" spans="1:1" x14ac:dyDescent="0.25">
      <c r="A23008" s="42"/>
    </row>
    <row r="23009" spans="1:1" x14ac:dyDescent="0.25">
      <c r="A23009" s="42"/>
    </row>
    <row r="23010" spans="1:1" x14ac:dyDescent="0.25">
      <c r="A23010" s="42"/>
    </row>
    <row r="23011" spans="1:1" x14ac:dyDescent="0.25">
      <c r="A23011" s="42"/>
    </row>
    <row r="23012" spans="1:1" x14ac:dyDescent="0.25">
      <c r="A23012" s="42"/>
    </row>
    <row r="23013" spans="1:1" x14ac:dyDescent="0.25">
      <c r="A23013" s="42"/>
    </row>
    <row r="23014" spans="1:1" x14ac:dyDescent="0.25">
      <c r="A23014" s="42"/>
    </row>
    <row r="23015" spans="1:1" x14ac:dyDescent="0.25">
      <c r="A23015" s="42"/>
    </row>
    <row r="23016" spans="1:1" x14ac:dyDescent="0.25">
      <c r="A23016" s="42"/>
    </row>
    <row r="23017" spans="1:1" x14ac:dyDescent="0.25">
      <c r="A23017" s="42"/>
    </row>
    <row r="23018" spans="1:1" x14ac:dyDescent="0.25">
      <c r="A23018" s="42"/>
    </row>
    <row r="23019" spans="1:1" x14ac:dyDescent="0.25">
      <c r="A23019" s="42"/>
    </row>
    <row r="23020" spans="1:1" x14ac:dyDescent="0.25">
      <c r="A23020" s="42"/>
    </row>
    <row r="23021" spans="1:1" x14ac:dyDescent="0.25">
      <c r="A23021" s="42"/>
    </row>
    <row r="23022" spans="1:1" x14ac:dyDescent="0.25">
      <c r="A23022" s="42"/>
    </row>
    <row r="23023" spans="1:1" x14ac:dyDescent="0.25">
      <c r="A23023" s="42"/>
    </row>
    <row r="23024" spans="1:1" x14ac:dyDescent="0.25">
      <c r="A23024" s="42"/>
    </row>
    <row r="23025" spans="1:1" x14ac:dyDescent="0.25">
      <c r="A23025" s="42"/>
    </row>
    <row r="23026" spans="1:1" x14ac:dyDescent="0.25">
      <c r="A23026" s="42"/>
    </row>
    <row r="23027" spans="1:1" x14ac:dyDescent="0.25">
      <c r="A23027" s="42"/>
    </row>
    <row r="23028" spans="1:1" x14ac:dyDescent="0.25">
      <c r="A23028" s="42"/>
    </row>
    <row r="23029" spans="1:1" x14ac:dyDescent="0.25">
      <c r="A23029" s="42"/>
    </row>
    <row r="23030" spans="1:1" x14ac:dyDescent="0.25">
      <c r="A23030" s="42"/>
    </row>
    <row r="23031" spans="1:1" x14ac:dyDescent="0.25">
      <c r="A23031" s="42"/>
    </row>
    <row r="23032" spans="1:1" x14ac:dyDescent="0.25">
      <c r="A23032" s="42"/>
    </row>
    <row r="23033" spans="1:1" x14ac:dyDescent="0.25">
      <c r="A23033" s="42"/>
    </row>
    <row r="23034" spans="1:1" x14ac:dyDescent="0.25">
      <c r="A23034" s="42"/>
    </row>
    <row r="23035" spans="1:1" x14ac:dyDescent="0.25">
      <c r="A23035" s="42"/>
    </row>
    <row r="23036" spans="1:1" x14ac:dyDescent="0.25">
      <c r="A23036" s="42"/>
    </row>
    <row r="23037" spans="1:1" x14ac:dyDescent="0.25">
      <c r="A23037" s="42"/>
    </row>
    <row r="23038" spans="1:1" x14ac:dyDescent="0.25">
      <c r="A23038" s="42"/>
    </row>
    <row r="23039" spans="1:1" x14ac:dyDescent="0.25">
      <c r="A23039" s="42"/>
    </row>
    <row r="23040" spans="1:1" x14ac:dyDescent="0.25">
      <c r="A23040" s="42"/>
    </row>
    <row r="23041" spans="1:1" x14ac:dyDescent="0.25">
      <c r="A23041" s="42"/>
    </row>
    <row r="23042" spans="1:1" x14ac:dyDescent="0.25">
      <c r="A23042" s="42"/>
    </row>
    <row r="23043" spans="1:1" x14ac:dyDescent="0.25">
      <c r="A23043" s="42"/>
    </row>
    <row r="23044" spans="1:1" x14ac:dyDescent="0.25">
      <c r="A23044" s="42"/>
    </row>
    <row r="23045" spans="1:1" x14ac:dyDescent="0.25">
      <c r="A23045" s="42"/>
    </row>
    <row r="23046" spans="1:1" x14ac:dyDescent="0.25">
      <c r="A23046" s="42"/>
    </row>
    <row r="23047" spans="1:1" x14ac:dyDescent="0.25">
      <c r="A23047" s="42"/>
    </row>
    <row r="23048" spans="1:1" x14ac:dyDescent="0.25">
      <c r="A23048" s="42"/>
    </row>
    <row r="23049" spans="1:1" x14ac:dyDescent="0.25">
      <c r="A23049" s="42"/>
    </row>
    <row r="23050" spans="1:1" x14ac:dyDescent="0.25">
      <c r="A23050" s="42"/>
    </row>
    <row r="23051" spans="1:1" x14ac:dyDescent="0.25">
      <c r="A23051" s="42"/>
    </row>
    <row r="23052" spans="1:1" x14ac:dyDescent="0.25">
      <c r="A23052" s="42"/>
    </row>
    <row r="23053" spans="1:1" x14ac:dyDescent="0.25">
      <c r="A23053" s="42"/>
    </row>
    <row r="23054" spans="1:1" x14ac:dyDescent="0.25">
      <c r="A23054" s="42"/>
    </row>
    <row r="23055" spans="1:1" x14ac:dyDescent="0.25">
      <c r="A23055" s="42"/>
    </row>
    <row r="23056" spans="1:1" x14ac:dyDescent="0.25">
      <c r="A23056" s="42"/>
    </row>
    <row r="23057" spans="1:1" x14ac:dyDescent="0.25">
      <c r="A23057" s="42"/>
    </row>
    <row r="23058" spans="1:1" x14ac:dyDescent="0.25">
      <c r="A23058" s="42"/>
    </row>
    <row r="23059" spans="1:1" x14ac:dyDescent="0.25">
      <c r="A23059" s="42"/>
    </row>
    <row r="23060" spans="1:1" x14ac:dyDescent="0.25">
      <c r="A23060" s="42"/>
    </row>
    <row r="23061" spans="1:1" x14ac:dyDescent="0.25">
      <c r="A23061" s="42"/>
    </row>
    <row r="23062" spans="1:1" x14ac:dyDescent="0.25">
      <c r="A23062" s="42"/>
    </row>
    <row r="23063" spans="1:1" x14ac:dyDescent="0.25">
      <c r="A23063" s="42"/>
    </row>
    <row r="23064" spans="1:1" x14ac:dyDescent="0.25">
      <c r="A23064" s="42"/>
    </row>
    <row r="23065" spans="1:1" x14ac:dyDescent="0.25">
      <c r="A23065" s="42"/>
    </row>
    <row r="23066" spans="1:1" x14ac:dyDescent="0.25">
      <c r="A23066" s="42"/>
    </row>
    <row r="23067" spans="1:1" x14ac:dyDescent="0.25">
      <c r="A23067" s="42"/>
    </row>
    <row r="23068" spans="1:1" x14ac:dyDescent="0.25">
      <c r="A23068" s="42"/>
    </row>
    <row r="23069" spans="1:1" x14ac:dyDescent="0.25">
      <c r="A23069" s="42"/>
    </row>
    <row r="23070" spans="1:1" x14ac:dyDescent="0.25">
      <c r="A23070" s="42"/>
    </row>
    <row r="23071" spans="1:1" x14ac:dyDescent="0.25">
      <c r="A23071" s="42"/>
    </row>
    <row r="23072" spans="1:1" x14ac:dyDescent="0.25">
      <c r="A23072" s="42"/>
    </row>
    <row r="23073" spans="1:1" x14ac:dyDescent="0.25">
      <c r="A23073" s="42"/>
    </row>
    <row r="23074" spans="1:1" x14ac:dyDescent="0.25">
      <c r="A23074" s="42"/>
    </row>
    <row r="23075" spans="1:1" x14ac:dyDescent="0.25">
      <c r="A23075" s="42"/>
    </row>
    <row r="23076" spans="1:1" x14ac:dyDescent="0.25">
      <c r="A23076" s="42"/>
    </row>
    <row r="23077" spans="1:1" x14ac:dyDescent="0.25">
      <c r="A23077" s="42"/>
    </row>
    <row r="23078" spans="1:1" x14ac:dyDescent="0.25">
      <c r="A23078" s="42"/>
    </row>
    <row r="23079" spans="1:1" x14ac:dyDescent="0.25">
      <c r="A23079" s="42"/>
    </row>
    <row r="23080" spans="1:1" x14ac:dyDescent="0.25">
      <c r="A23080" s="42"/>
    </row>
    <row r="23081" spans="1:1" x14ac:dyDescent="0.25">
      <c r="A23081" s="42"/>
    </row>
    <row r="23082" spans="1:1" x14ac:dyDescent="0.25">
      <c r="A23082" s="42"/>
    </row>
    <row r="23083" spans="1:1" x14ac:dyDescent="0.25">
      <c r="A23083" s="42"/>
    </row>
    <row r="23084" spans="1:1" x14ac:dyDescent="0.25">
      <c r="A23084" s="42"/>
    </row>
    <row r="23085" spans="1:1" x14ac:dyDescent="0.25">
      <c r="A23085" s="42"/>
    </row>
    <row r="23086" spans="1:1" x14ac:dyDescent="0.25">
      <c r="A23086" s="42"/>
    </row>
    <row r="23087" spans="1:1" x14ac:dyDescent="0.25">
      <c r="A23087" s="42"/>
    </row>
    <row r="23088" spans="1:1" x14ac:dyDescent="0.25">
      <c r="A23088" s="42"/>
    </row>
    <row r="23089" spans="1:1" x14ac:dyDescent="0.25">
      <c r="A23089" s="42"/>
    </row>
    <row r="23090" spans="1:1" x14ac:dyDescent="0.25">
      <c r="A23090" s="42"/>
    </row>
    <row r="23091" spans="1:1" x14ac:dyDescent="0.25">
      <c r="A23091" s="42"/>
    </row>
    <row r="23092" spans="1:1" x14ac:dyDescent="0.25">
      <c r="A23092" s="42"/>
    </row>
    <row r="23093" spans="1:1" x14ac:dyDescent="0.25">
      <c r="A23093" s="42"/>
    </row>
    <row r="23094" spans="1:1" x14ac:dyDescent="0.25">
      <c r="A23094" s="42"/>
    </row>
    <row r="23095" spans="1:1" x14ac:dyDescent="0.25">
      <c r="A23095" s="42"/>
    </row>
    <row r="23096" spans="1:1" x14ac:dyDescent="0.25">
      <c r="A23096" s="42"/>
    </row>
    <row r="23097" spans="1:1" x14ac:dyDescent="0.25">
      <c r="A23097" s="42"/>
    </row>
    <row r="23098" spans="1:1" x14ac:dyDescent="0.25">
      <c r="A23098" s="42"/>
    </row>
    <row r="23099" spans="1:1" x14ac:dyDescent="0.25">
      <c r="A23099" s="42"/>
    </row>
    <row r="23100" spans="1:1" x14ac:dyDescent="0.25">
      <c r="A23100" s="42"/>
    </row>
    <row r="23101" spans="1:1" x14ac:dyDescent="0.25">
      <c r="A23101" s="42"/>
    </row>
    <row r="23102" spans="1:1" x14ac:dyDescent="0.25">
      <c r="A23102" s="42"/>
    </row>
    <row r="23103" spans="1:1" x14ac:dyDescent="0.25">
      <c r="A23103" s="42"/>
    </row>
    <row r="23104" spans="1:1" x14ac:dyDescent="0.25">
      <c r="A23104" s="42"/>
    </row>
    <row r="23105" spans="1:1" x14ac:dyDescent="0.25">
      <c r="A23105" s="42"/>
    </row>
    <row r="23106" spans="1:1" x14ac:dyDescent="0.25">
      <c r="A23106" s="42"/>
    </row>
    <row r="23107" spans="1:1" x14ac:dyDescent="0.25">
      <c r="A23107" s="42"/>
    </row>
    <row r="23108" spans="1:1" x14ac:dyDescent="0.25">
      <c r="A23108" s="42"/>
    </row>
    <row r="23109" spans="1:1" x14ac:dyDescent="0.25">
      <c r="A23109" s="42"/>
    </row>
    <row r="23110" spans="1:1" x14ac:dyDescent="0.25">
      <c r="A23110" s="42"/>
    </row>
    <row r="23111" spans="1:1" x14ac:dyDescent="0.25">
      <c r="A23111" s="42"/>
    </row>
    <row r="23112" spans="1:1" x14ac:dyDescent="0.25">
      <c r="A23112" s="42"/>
    </row>
    <row r="23113" spans="1:1" x14ac:dyDescent="0.25">
      <c r="A23113" s="42"/>
    </row>
    <row r="23114" spans="1:1" x14ac:dyDescent="0.25">
      <c r="A23114" s="42"/>
    </row>
    <row r="23115" spans="1:1" x14ac:dyDescent="0.25">
      <c r="A23115" s="42"/>
    </row>
    <row r="23116" spans="1:1" x14ac:dyDescent="0.25">
      <c r="A23116" s="42"/>
    </row>
    <row r="23117" spans="1:1" x14ac:dyDescent="0.25">
      <c r="A23117" s="42"/>
    </row>
    <row r="23118" spans="1:1" x14ac:dyDescent="0.25">
      <c r="A23118" s="42"/>
    </row>
    <row r="23119" spans="1:1" x14ac:dyDescent="0.25">
      <c r="A23119" s="42"/>
    </row>
    <row r="23120" spans="1:1" x14ac:dyDescent="0.25">
      <c r="A23120" s="42"/>
    </row>
    <row r="23121" spans="1:1" x14ac:dyDescent="0.25">
      <c r="A23121" s="42"/>
    </row>
    <row r="23122" spans="1:1" x14ac:dyDescent="0.25">
      <c r="A23122" s="42"/>
    </row>
    <row r="23123" spans="1:1" x14ac:dyDescent="0.25">
      <c r="A23123" s="42"/>
    </row>
    <row r="23124" spans="1:1" x14ac:dyDescent="0.25">
      <c r="A23124" s="42"/>
    </row>
    <row r="23125" spans="1:1" x14ac:dyDescent="0.25">
      <c r="A23125" s="42"/>
    </row>
    <row r="23126" spans="1:1" x14ac:dyDescent="0.25">
      <c r="A23126" s="42"/>
    </row>
    <row r="23127" spans="1:1" x14ac:dyDescent="0.25">
      <c r="A23127" s="42"/>
    </row>
    <row r="23128" spans="1:1" x14ac:dyDescent="0.25">
      <c r="A23128" s="42"/>
    </row>
    <row r="23129" spans="1:1" x14ac:dyDescent="0.25">
      <c r="A23129" s="42"/>
    </row>
    <row r="23130" spans="1:1" x14ac:dyDescent="0.25">
      <c r="A23130" s="42"/>
    </row>
    <row r="23131" spans="1:1" x14ac:dyDescent="0.25">
      <c r="A23131" s="42"/>
    </row>
    <row r="23132" spans="1:1" x14ac:dyDescent="0.25">
      <c r="A23132" s="42"/>
    </row>
    <row r="23133" spans="1:1" x14ac:dyDescent="0.25">
      <c r="A23133" s="42"/>
    </row>
    <row r="23134" spans="1:1" x14ac:dyDescent="0.25">
      <c r="A23134" s="42"/>
    </row>
    <row r="23135" spans="1:1" x14ac:dyDescent="0.25">
      <c r="A23135" s="42"/>
    </row>
    <row r="23136" spans="1:1" x14ac:dyDescent="0.25">
      <c r="A23136" s="42"/>
    </row>
    <row r="23137" spans="1:1" x14ac:dyDescent="0.25">
      <c r="A23137" s="42"/>
    </row>
    <row r="23138" spans="1:1" x14ac:dyDescent="0.25">
      <c r="A23138" s="42"/>
    </row>
    <row r="23139" spans="1:1" x14ac:dyDescent="0.25">
      <c r="A23139" s="42"/>
    </row>
    <row r="23140" spans="1:1" x14ac:dyDescent="0.25">
      <c r="A23140" s="42"/>
    </row>
    <row r="23141" spans="1:1" x14ac:dyDescent="0.25">
      <c r="A23141" s="42"/>
    </row>
    <row r="23142" spans="1:1" x14ac:dyDescent="0.25">
      <c r="A23142" s="42"/>
    </row>
    <row r="23143" spans="1:1" x14ac:dyDescent="0.25">
      <c r="A23143" s="42"/>
    </row>
    <row r="23144" spans="1:1" x14ac:dyDescent="0.25">
      <c r="A23144" s="42"/>
    </row>
    <row r="23145" spans="1:1" x14ac:dyDescent="0.25">
      <c r="A23145" s="42"/>
    </row>
    <row r="23146" spans="1:1" x14ac:dyDescent="0.25">
      <c r="A23146" s="42"/>
    </row>
    <row r="23147" spans="1:1" x14ac:dyDescent="0.25">
      <c r="A23147" s="42"/>
    </row>
    <row r="23148" spans="1:1" x14ac:dyDescent="0.25">
      <c r="A23148" s="42"/>
    </row>
    <row r="23149" spans="1:1" x14ac:dyDescent="0.25">
      <c r="A23149" s="42"/>
    </row>
    <row r="23150" spans="1:1" x14ac:dyDescent="0.25">
      <c r="A23150" s="42"/>
    </row>
    <row r="23151" spans="1:1" x14ac:dyDescent="0.25">
      <c r="A23151" s="42"/>
    </row>
    <row r="23152" spans="1:1" x14ac:dyDescent="0.25">
      <c r="A23152" s="42"/>
    </row>
    <row r="23153" spans="1:1" x14ac:dyDescent="0.25">
      <c r="A23153" s="42"/>
    </row>
    <row r="23154" spans="1:1" x14ac:dyDescent="0.25">
      <c r="A23154" s="42"/>
    </row>
    <row r="23155" spans="1:1" x14ac:dyDescent="0.25">
      <c r="A23155" s="42"/>
    </row>
    <row r="23156" spans="1:1" x14ac:dyDescent="0.25">
      <c r="A23156" s="42"/>
    </row>
    <row r="23157" spans="1:1" x14ac:dyDescent="0.25">
      <c r="A23157" s="42"/>
    </row>
    <row r="23158" spans="1:1" x14ac:dyDescent="0.25">
      <c r="A23158" s="42"/>
    </row>
    <row r="23159" spans="1:1" x14ac:dyDescent="0.25">
      <c r="A23159" s="42"/>
    </row>
    <row r="23160" spans="1:1" x14ac:dyDescent="0.25">
      <c r="A23160" s="42"/>
    </row>
    <row r="23161" spans="1:1" x14ac:dyDescent="0.25">
      <c r="A23161" s="42"/>
    </row>
    <row r="23162" spans="1:1" x14ac:dyDescent="0.25">
      <c r="A23162" s="42"/>
    </row>
    <row r="23163" spans="1:1" x14ac:dyDescent="0.25">
      <c r="A23163" s="42"/>
    </row>
    <row r="23164" spans="1:1" x14ac:dyDescent="0.25">
      <c r="A23164" s="42"/>
    </row>
    <row r="23165" spans="1:1" x14ac:dyDescent="0.25">
      <c r="A23165" s="42"/>
    </row>
    <row r="23166" spans="1:1" x14ac:dyDescent="0.25">
      <c r="A23166" s="42"/>
    </row>
    <row r="23167" spans="1:1" x14ac:dyDescent="0.25">
      <c r="A23167" s="42"/>
    </row>
    <row r="23168" spans="1:1" x14ac:dyDescent="0.25">
      <c r="A23168" s="42"/>
    </row>
    <row r="23169" spans="1:1" x14ac:dyDescent="0.25">
      <c r="A23169" s="42"/>
    </row>
    <row r="23170" spans="1:1" x14ac:dyDescent="0.25">
      <c r="A23170" s="42"/>
    </row>
    <row r="23171" spans="1:1" x14ac:dyDescent="0.25">
      <c r="A23171" s="42"/>
    </row>
    <row r="23172" spans="1:1" x14ac:dyDescent="0.25">
      <c r="A23172" s="42"/>
    </row>
    <row r="23173" spans="1:1" x14ac:dyDescent="0.25">
      <c r="A23173" s="42"/>
    </row>
    <row r="23174" spans="1:1" x14ac:dyDescent="0.25">
      <c r="A23174" s="42"/>
    </row>
    <row r="23175" spans="1:1" x14ac:dyDescent="0.25">
      <c r="A23175" s="42"/>
    </row>
    <row r="23176" spans="1:1" x14ac:dyDescent="0.25">
      <c r="A23176" s="42"/>
    </row>
    <row r="23177" spans="1:1" x14ac:dyDescent="0.25">
      <c r="A23177" s="42"/>
    </row>
    <row r="23178" spans="1:1" x14ac:dyDescent="0.25">
      <c r="A23178" s="42"/>
    </row>
    <row r="23179" spans="1:1" x14ac:dyDescent="0.25">
      <c r="A23179" s="42"/>
    </row>
    <row r="23180" spans="1:1" x14ac:dyDescent="0.25">
      <c r="A23180" s="42"/>
    </row>
    <row r="23181" spans="1:1" x14ac:dyDescent="0.25">
      <c r="A23181" s="42"/>
    </row>
    <row r="23182" spans="1:1" x14ac:dyDescent="0.25">
      <c r="A23182" s="42"/>
    </row>
    <row r="23183" spans="1:1" x14ac:dyDescent="0.25">
      <c r="A23183" s="42"/>
    </row>
    <row r="23184" spans="1:1" x14ac:dyDescent="0.25">
      <c r="A23184" s="42"/>
    </row>
    <row r="23185" spans="1:1" x14ac:dyDescent="0.25">
      <c r="A23185" s="42"/>
    </row>
    <row r="23186" spans="1:1" x14ac:dyDescent="0.25">
      <c r="A23186" s="42"/>
    </row>
    <row r="23187" spans="1:1" x14ac:dyDescent="0.25">
      <c r="A23187" s="42"/>
    </row>
    <row r="23188" spans="1:1" x14ac:dyDescent="0.25">
      <c r="A23188" s="42"/>
    </row>
    <row r="23189" spans="1:1" x14ac:dyDescent="0.25">
      <c r="A23189" s="42"/>
    </row>
    <row r="23190" spans="1:1" x14ac:dyDescent="0.25">
      <c r="A23190" s="42"/>
    </row>
    <row r="23191" spans="1:1" x14ac:dyDescent="0.25">
      <c r="A23191" s="42"/>
    </row>
    <row r="23192" spans="1:1" x14ac:dyDescent="0.25">
      <c r="A23192" s="42"/>
    </row>
    <row r="23193" spans="1:1" x14ac:dyDescent="0.25">
      <c r="A23193" s="42"/>
    </row>
    <row r="23194" spans="1:1" x14ac:dyDescent="0.25">
      <c r="A23194" s="42"/>
    </row>
    <row r="23195" spans="1:1" x14ac:dyDescent="0.25">
      <c r="A23195" s="42"/>
    </row>
    <row r="23196" spans="1:1" x14ac:dyDescent="0.25">
      <c r="A23196" s="42"/>
    </row>
    <row r="23197" spans="1:1" x14ac:dyDescent="0.25">
      <c r="A23197" s="42"/>
    </row>
    <row r="23198" spans="1:1" x14ac:dyDescent="0.25">
      <c r="A23198" s="42"/>
    </row>
    <row r="23199" spans="1:1" x14ac:dyDescent="0.25">
      <c r="A23199" s="42"/>
    </row>
    <row r="23200" spans="1:1" x14ac:dyDescent="0.25">
      <c r="A23200" s="42"/>
    </row>
    <row r="23201" spans="1:1" x14ac:dyDescent="0.25">
      <c r="A23201" s="42"/>
    </row>
    <row r="23202" spans="1:1" x14ac:dyDescent="0.25">
      <c r="A23202" s="42"/>
    </row>
    <row r="23203" spans="1:1" x14ac:dyDescent="0.25">
      <c r="A23203" s="42"/>
    </row>
    <row r="23204" spans="1:1" x14ac:dyDescent="0.25">
      <c r="A23204" s="42"/>
    </row>
    <row r="23205" spans="1:1" x14ac:dyDescent="0.25">
      <c r="A23205" s="42"/>
    </row>
    <row r="23206" spans="1:1" x14ac:dyDescent="0.25">
      <c r="A23206" s="42"/>
    </row>
    <row r="23207" spans="1:1" x14ac:dyDescent="0.25">
      <c r="A23207" s="42"/>
    </row>
    <row r="23208" spans="1:1" x14ac:dyDescent="0.25">
      <c r="A23208" s="42"/>
    </row>
    <row r="23209" spans="1:1" x14ac:dyDescent="0.25">
      <c r="A23209" s="42"/>
    </row>
    <row r="23210" spans="1:1" x14ac:dyDescent="0.25">
      <c r="A23210" s="42"/>
    </row>
    <row r="23211" spans="1:1" x14ac:dyDescent="0.25">
      <c r="A23211" s="42"/>
    </row>
    <row r="23212" spans="1:1" x14ac:dyDescent="0.25">
      <c r="A23212" s="42"/>
    </row>
    <row r="23213" spans="1:1" x14ac:dyDescent="0.25">
      <c r="A23213" s="42"/>
    </row>
    <row r="23214" spans="1:1" x14ac:dyDescent="0.25">
      <c r="A23214" s="42"/>
    </row>
    <row r="23215" spans="1:1" x14ac:dyDescent="0.25">
      <c r="A23215" s="42"/>
    </row>
    <row r="23216" spans="1:1" x14ac:dyDescent="0.25">
      <c r="A23216" s="42"/>
    </row>
    <row r="23217" spans="1:1" x14ac:dyDescent="0.25">
      <c r="A23217" s="42"/>
    </row>
    <row r="23218" spans="1:1" x14ac:dyDescent="0.25">
      <c r="A23218" s="42"/>
    </row>
    <row r="23219" spans="1:1" x14ac:dyDescent="0.25">
      <c r="A23219" s="42"/>
    </row>
    <row r="23220" spans="1:1" x14ac:dyDescent="0.25">
      <c r="A23220" s="42"/>
    </row>
    <row r="23221" spans="1:1" x14ac:dyDescent="0.25">
      <c r="A23221" s="42"/>
    </row>
    <row r="23222" spans="1:1" x14ac:dyDescent="0.25">
      <c r="A23222" s="42"/>
    </row>
    <row r="23223" spans="1:1" x14ac:dyDescent="0.25">
      <c r="A23223" s="42"/>
    </row>
    <row r="23224" spans="1:1" x14ac:dyDescent="0.25">
      <c r="A23224" s="42"/>
    </row>
    <row r="23225" spans="1:1" x14ac:dyDescent="0.25">
      <c r="A23225" s="42"/>
    </row>
    <row r="23226" spans="1:1" x14ac:dyDescent="0.25">
      <c r="A23226" s="42"/>
    </row>
    <row r="23227" spans="1:1" x14ac:dyDescent="0.25">
      <c r="A23227" s="42"/>
    </row>
    <row r="23228" spans="1:1" x14ac:dyDescent="0.25">
      <c r="A23228" s="42"/>
    </row>
    <row r="23229" spans="1:1" x14ac:dyDescent="0.25">
      <c r="A23229" s="42"/>
    </row>
    <row r="23230" spans="1:1" x14ac:dyDescent="0.25">
      <c r="A23230" s="42"/>
    </row>
    <row r="23231" spans="1:1" x14ac:dyDescent="0.25">
      <c r="A23231" s="42"/>
    </row>
    <row r="23232" spans="1:1" x14ac:dyDescent="0.25">
      <c r="A23232" s="42"/>
    </row>
    <row r="23233" spans="1:1" x14ac:dyDescent="0.25">
      <c r="A23233" s="42"/>
    </row>
    <row r="23234" spans="1:1" x14ac:dyDescent="0.25">
      <c r="A23234" s="42"/>
    </row>
    <row r="23235" spans="1:1" x14ac:dyDescent="0.25">
      <c r="A23235" s="42"/>
    </row>
    <row r="23236" spans="1:1" x14ac:dyDescent="0.25">
      <c r="A23236" s="42"/>
    </row>
    <row r="23237" spans="1:1" x14ac:dyDescent="0.25">
      <c r="A23237" s="42"/>
    </row>
    <row r="23238" spans="1:1" x14ac:dyDescent="0.25">
      <c r="A23238" s="42"/>
    </row>
    <row r="23239" spans="1:1" x14ac:dyDescent="0.25">
      <c r="A23239" s="42"/>
    </row>
    <row r="23240" spans="1:1" x14ac:dyDescent="0.25">
      <c r="A23240" s="42"/>
    </row>
    <row r="23241" spans="1:1" x14ac:dyDescent="0.25">
      <c r="A23241" s="42"/>
    </row>
    <row r="23242" spans="1:1" x14ac:dyDescent="0.25">
      <c r="A23242" s="42"/>
    </row>
    <row r="23243" spans="1:1" x14ac:dyDescent="0.25">
      <c r="A23243" s="42"/>
    </row>
    <row r="23244" spans="1:1" x14ac:dyDescent="0.25">
      <c r="A23244" s="42"/>
    </row>
    <row r="23245" spans="1:1" x14ac:dyDescent="0.25">
      <c r="A23245" s="42"/>
    </row>
    <row r="23246" spans="1:1" x14ac:dyDescent="0.25">
      <c r="A23246" s="42"/>
    </row>
    <row r="23247" spans="1:1" x14ac:dyDescent="0.25">
      <c r="A23247" s="42"/>
    </row>
    <row r="23248" spans="1:1" x14ac:dyDescent="0.25">
      <c r="A23248" s="42"/>
    </row>
    <row r="23249" spans="1:1" x14ac:dyDescent="0.25">
      <c r="A23249" s="42"/>
    </row>
    <row r="23250" spans="1:1" x14ac:dyDescent="0.25">
      <c r="A23250" s="42"/>
    </row>
    <row r="23251" spans="1:1" x14ac:dyDescent="0.25">
      <c r="A23251" s="42"/>
    </row>
    <row r="23252" spans="1:1" x14ac:dyDescent="0.25">
      <c r="A23252" s="42"/>
    </row>
    <row r="23253" spans="1:1" x14ac:dyDescent="0.25">
      <c r="A23253" s="42"/>
    </row>
    <row r="23254" spans="1:1" x14ac:dyDescent="0.25">
      <c r="A23254" s="42"/>
    </row>
    <row r="23255" spans="1:1" x14ac:dyDescent="0.25">
      <c r="A23255" s="42"/>
    </row>
    <row r="23256" spans="1:1" x14ac:dyDescent="0.25">
      <c r="A23256" s="42"/>
    </row>
    <row r="23257" spans="1:1" x14ac:dyDescent="0.25">
      <c r="A23257" s="42"/>
    </row>
    <row r="23258" spans="1:1" x14ac:dyDescent="0.25">
      <c r="A23258" s="42"/>
    </row>
    <row r="23259" spans="1:1" x14ac:dyDescent="0.25">
      <c r="A23259" s="42"/>
    </row>
    <row r="23260" spans="1:1" x14ac:dyDescent="0.25">
      <c r="A23260" s="42"/>
    </row>
    <row r="23261" spans="1:1" x14ac:dyDescent="0.25">
      <c r="A23261" s="42"/>
    </row>
    <row r="23262" spans="1:1" x14ac:dyDescent="0.25">
      <c r="A23262" s="42"/>
    </row>
    <row r="23263" spans="1:1" x14ac:dyDescent="0.25">
      <c r="A23263" s="42"/>
    </row>
    <row r="23264" spans="1:1" x14ac:dyDescent="0.25">
      <c r="A23264" s="42"/>
    </row>
    <row r="23265" spans="1:1" x14ac:dyDescent="0.25">
      <c r="A23265" s="42"/>
    </row>
    <row r="23266" spans="1:1" x14ac:dyDescent="0.25">
      <c r="A23266" s="42"/>
    </row>
    <row r="23267" spans="1:1" x14ac:dyDescent="0.25">
      <c r="A23267" s="42"/>
    </row>
    <row r="23268" spans="1:1" x14ac:dyDescent="0.25">
      <c r="A23268" s="42"/>
    </row>
    <row r="23269" spans="1:1" x14ac:dyDescent="0.25">
      <c r="A23269" s="42"/>
    </row>
    <row r="23270" spans="1:1" x14ac:dyDescent="0.25">
      <c r="A23270" s="42"/>
    </row>
    <row r="23271" spans="1:1" x14ac:dyDescent="0.25">
      <c r="A23271" s="42"/>
    </row>
    <row r="23272" spans="1:1" x14ac:dyDescent="0.25">
      <c r="A23272" s="42"/>
    </row>
    <row r="23273" spans="1:1" x14ac:dyDescent="0.25">
      <c r="A23273" s="42"/>
    </row>
    <row r="23274" spans="1:1" x14ac:dyDescent="0.25">
      <c r="A23274" s="42"/>
    </row>
    <row r="23275" spans="1:1" x14ac:dyDescent="0.25">
      <c r="A23275" s="42"/>
    </row>
    <row r="23276" spans="1:1" x14ac:dyDescent="0.25">
      <c r="A23276" s="42"/>
    </row>
    <row r="23277" spans="1:1" x14ac:dyDescent="0.25">
      <c r="A23277" s="42"/>
    </row>
    <row r="23278" spans="1:1" x14ac:dyDescent="0.25">
      <c r="A23278" s="42"/>
    </row>
    <row r="23279" spans="1:1" x14ac:dyDescent="0.25">
      <c r="A23279" s="42"/>
    </row>
    <row r="23280" spans="1:1" x14ac:dyDescent="0.25">
      <c r="A23280" s="42"/>
    </row>
    <row r="23281" spans="1:1" x14ac:dyDescent="0.25">
      <c r="A23281" s="42"/>
    </row>
    <row r="23282" spans="1:1" x14ac:dyDescent="0.25">
      <c r="A23282" s="42"/>
    </row>
    <row r="23283" spans="1:1" x14ac:dyDescent="0.25">
      <c r="A23283" s="42"/>
    </row>
    <row r="23284" spans="1:1" x14ac:dyDescent="0.25">
      <c r="A23284" s="42"/>
    </row>
    <row r="23285" spans="1:1" x14ac:dyDescent="0.25">
      <c r="A23285" s="42"/>
    </row>
    <row r="23286" spans="1:1" x14ac:dyDescent="0.25">
      <c r="A23286" s="42"/>
    </row>
    <row r="23287" spans="1:1" x14ac:dyDescent="0.25">
      <c r="A23287" s="42"/>
    </row>
    <row r="23288" spans="1:1" x14ac:dyDescent="0.25">
      <c r="A23288" s="42"/>
    </row>
    <row r="23289" spans="1:1" x14ac:dyDescent="0.25">
      <c r="A23289" s="42"/>
    </row>
    <row r="23290" spans="1:1" x14ac:dyDescent="0.25">
      <c r="A23290" s="42"/>
    </row>
    <row r="23291" spans="1:1" x14ac:dyDescent="0.25">
      <c r="A23291" s="42"/>
    </row>
    <row r="23292" spans="1:1" x14ac:dyDescent="0.25">
      <c r="A23292" s="42"/>
    </row>
    <row r="23293" spans="1:1" x14ac:dyDescent="0.25">
      <c r="A23293" s="42"/>
    </row>
    <row r="23294" spans="1:1" x14ac:dyDescent="0.25">
      <c r="A23294" s="42"/>
    </row>
    <row r="23295" spans="1:1" x14ac:dyDescent="0.25">
      <c r="A23295" s="42"/>
    </row>
    <row r="23296" spans="1:1" x14ac:dyDescent="0.25">
      <c r="A23296" s="42"/>
    </row>
    <row r="23297" spans="1:1" x14ac:dyDescent="0.25">
      <c r="A23297" s="42"/>
    </row>
    <row r="23298" spans="1:1" x14ac:dyDescent="0.25">
      <c r="A23298" s="42"/>
    </row>
    <row r="23299" spans="1:1" x14ac:dyDescent="0.25">
      <c r="A23299" s="42"/>
    </row>
    <row r="23300" spans="1:1" x14ac:dyDescent="0.25">
      <c r="A23300" s="42"/>
    </row>
    <row r="23301" spans="1:1" x14ac:dyDescent="0.25">
      <c r="A23301" s="42"/>
    </row>
    <row r="23302" spans="1:1" x14ac:dyDescent="0.25">
      <c r="A23302" s="42"/>
    </row>
    <row r="23303" spans="1:1" x14ac:dyDescent="0.25">
      <c r="A23303" s="42"/>
    </row>
    <row r="23304" spans="1:1" x14ac:dyDescent="0.25">
      <c r="A23304" s="42"/>
    </row>
    <row r="23305" spans="1:1" x14ac:dyDescent="0.25">
      <c r="A23305" s="42"/>
    </row>
    <row r="23306" spans="1:1" x14ac:dyDescent="0.25">
      <c r="A23306" s="42"/>
    </row>
    <row r="23307" spans="1:1" x14ac:dyDescent="0.25">
      <c r="A23307" s="42"/>
    </row>
    <row r="23308" spans="1:1" x14ac:dyDescent="0.25">
      <c r="A23308" s="42"/>
    </row>
    <row r="23309" spans="1:1" x14ac:dyDescent="0.25">
      <c r="A23309" s="42"/>
    </row>
    <row r="23310" spans="1:1" x14ac:dyDescent="0.25">
      <c r="A23310" s="42"/>
    </row>
    <row r="23311" spans="1:1" x14ac:dyDescent="0.25">
      <c r="A23311" s="42"/>
    </row>
    <row r="23312" spans="1:1" x14ac:dyDescent="0.25">
      <c r="A23312" s="42"/>
    </row>
    <row r="23313" spans="1:1" x14ac:dyDescent="0.25">
      <c r="A23313" s="42"/>
    </row>
    <row r="23314" spans="1:1" x14ac:dyDescent="0.25">
      <c r="A23314" s="42"/>
    </row>
    <row r="23315" spans="1:1" x14ac:dyDescent="0.25">
      <c r="A23315" s="42"/>
    </row>
    <row r="23316" spans="1:1" x14ac:dyDescent="0.25">
      <c r="A23316" s="42"/>
    </row>
    <row r="23317" spans="1:1" x14ac:dyDescent="0.25">
      <c r="A23317" s="42"/>
    </row>
    <row r="23318" spans="1:1" x14ac:dyDescent="0.25">
      <c r="A23318" s="42"/>
    </row>
    <row r="23319" spans="1:1" x14ac:dyDescent="0.25">
      <c r="A23319" s="42"/>
    </row>
    <row r="23320" spans="1:1" x14ac:dyDescent="0.25">
      <c r="A23320" s="42"/>
    </row>
    <row r="23321" spans="1:1" x14ac:dyDescent="0.25">
      <c r="A23321" s="42"/>
    </row>
    <row r="23322" spans="1:1" x14ac:dyDescent="0.25">
      <c r="A23322" s="42"/>
    </row>
    <row r="23323" spans="1:1" x14ac:dyDescent="0.25">
      <c r="A23323" s="42"/>
    </row>
    <row r="23324" spans="1:1" x14ac:dyDescent="0.25">
      <c r="A23324" s="42"/>
    </row>
    <row r="23325" spans="1:1" x14ac:dyDescent="0.25">
      <c r="A23325" s="42"/>
    </row>
    <row r="23326" spans="1:1" x14ac:dyDescent="0.25">
      <c r="A23326" s="42"/>
    </row>
    <row r="23327" spans="1:1" x14ac:dyDescent="0.25">
      <c r="A23327" s="42"/>
    </row>
    <row r="23328" spans="1:1" x14ac:dyDescent="0.25">
      <c r="A23328" s="42"/>
    </row>
    <row r="23329" spans="1:1" x14ac:dyDescent="0.25">
      <c r="A23329" s="42"/>
    </row>
    <row r="23330" spans="1:1" x14ac:dyDescent="0.25">
      <c r="A23330" s="42"/>
    </row>
    <row r="23331" spans="1:1" x14ac:dyDescent="0.25">
      <c r="A23331" s="42"/>
    </row>
    <row r="23332" spans="1:1" x14ac:dyDescent="0.25">
      <c r="A23332" s="42"/>
    </row>
    <row r="23333" spans="1:1" x14ac:dyDescent="0.25">
      <c r="A23333" s="42"/>
    </row>
    <row r="23334" spans="1:1" x14ac:dyDescent="0.25">
      <c r="A23334" s="42"/>
    </row>
    <row r="23335" spans="1:1" x14ac:dyDescent="0.25">
      <c r="A23335" s="42"/>
    </row>
    <row r="23336" spans="1:1" x14ac:dyDescent="0.25">
      <c r="A23336" s="42"/>
    </row>
    <row r="23337" spans="1:1" x14ac:dyDescent="0.25">
      <c r="A23337" s="42"/>
    </row>
    <row r="23338" spans="1:1" x14ac:dyDescent="0.25">
      <c r="A23338" s="42"/>
    </row>
    <row r="23339" spans="1:1" x14ac:dyDescent="0.25">
      <c r="A23339" s="42"/>
    </row>
    <row r="23340" spans="1:1" x14ac:dyDescent="0.25">
      <c r="A23340" s="42"/>
    </row>
    <row r="23341" spans="1:1" x14ac:dyDescent="0.25">
      <c r="A23341" s="42"/>
    </row>
    <row r="23342" spans="1:1" x14ac:dyDescent="0.25">
      <c r="A23342" s="42"/>
    </row>
    <row r="23343" spans="1:1" x14ac:dyDescent="0.25">
      <c r="A23343" s="42"/>
    </row>
    <row r="23344" spans="1:1" x14ac:dyDescent="0.25">
      <c r="A23344" s="42"/>
    </row>
    <row r="23345" spans="1:1" x14ac:dyDescent="0.25">
      <c r="A23345" s="42"/>
    </row>
    <row r="23346" spans="1:1" x14ac:dyDescent="0.25">
      <c r="A23346" s="42"/>
    </row>
    <row r="23347" spans="1:1" x14ac:dyDescent="0.25">
      <c r="A23347" s="42"/>
    </row>
    <row r="23348" spans="1:1" x14ac:dyDescent="0.25">
      <c r="A23348" s="42"/>
    </row>
    <row r="23349" spans="1:1" x14ac:dyDescent="0.25">
      <c r="A23349" s="42"/>
    </row>
    <row r="23350" spans="1:1" x14ac:dyDescent="0.25">
      <c r="A23350" s="42"/>
    </row>
    <row r="23351" spans="1:1" x14ac:dyDescent="0.25">
      <c r="A23351" s="42"/>
    </row>
    <row r="23352" spans="1:1" x14ac:dyDescent="0.25">
      <c r="A23352" s="42"/>
    </row>
    <row r="23353" spans="1:1" x14ac:dyDescent="0.25">
      <c r="A23353" s="42"/>
    </row>
    <row r="23354" spans="1:1" x14ac:dyDescent="0.25">
      <c r="A23354" s="42"/>
    </row>
    <row r="23355" spans="1:1" x14ac:dyDescent="0.25">
      <c r="A23355" s="42"/>
    </row>
    <row r="23356" spans="1:1" x14ac:dyDescent="0.25">
      <c r="A23356" s="42"/>
    </row>
    <row r="23357" spans="1:1" x14ac:dyDescent="0.25">
      <c r="A23357" s="42"/>
    </row>
    <row r="23358" spans="1:1" x14ac:dyDescent="0.25">
      <c r="A23358" s="42"/>
    </row>
    <row r="23359" spans="1:1" x14ac:dyDescent="0.25">
      <c r="A23359" s="42"/>
    </row>
    <row r="23360" spans="1:1" x14ac:dyDescent="0.25">
      <c r="A23360" s="42"/>
    </row>
    <row r="23361" spans="1:1" x14ac:dyDescent="0.25">
      <c r="A23361" s="42"/>
    </row>
    <row r="23362" spans="1:1" x14ac:dyDescent="0.25">
      <c r="A23362" s="42"/>
    </row>
    <row r="23363" spans="1:1" x14ac:dyDescent="0.25">
      <c r="A23363" s="42"/>
    </row>
    <row r="23364" spans="1:1" x14ac:dyDescent="0.25">
      <c r="A23364" s="42"/>
    </row>
    <row r="23365" spans="1:1" x14ac:dyDescent="0.25">
      <c r="A23365" s="42"/>
    </row>
    <row r="23366" spans="1:1" x14ac:dyDescent="0.25">
      <c r="A23366" s="42"/>
    </row>
    <row r="23367" spans="1:1" x14ac:dyDescent="0.25">
      <c r="A23367" s="42"/>
    </row>
    <row r="23368" spans="1:1" x14ac:dyDescent="0.25">
      <c r="A23368" s="42"/>
    </row>
    <row r="23369" spans="1:1" x14ac:dyDescent="0.25">
      <c r="A23369" s="42"/>
    </row>
    <row r="23370" spans="1:1" x14ac:dyDescent="0.25">
      <c r="A23370" s="42"/>
    </row>
    <row r="23371" spans="1:1" x14ac:dyDescent="0.25">
      <c r="A23371" s="42"/>
    </row>
    <row r="23372" spans="1:1" x14ac:dyDescent="0.25">
      <c r="A23372" s="42"/>
    </row>
    <row r="23373" spans="1:1" x14ac:dyDescent="0.25">
      <c r="A23373" s="42"/>
    </row>
    <row r="23374" spans="1:1" x14ac:dyDescent="0.25">
      <c r="A23374" s="42"/>
    </row>
    <row r="23375" spans="1:1" x14ac:dyDescent="0.25">
      <c r="A23375" s="42"/>
    </row>
    <row r="23376" spans="1:1" x14ac:dyDescent="0.25">
      <c r="A23376" s="42"/>
    </row>
    <row r="23377" spans="1:1" x14ac:dyDescent="0.25">
      <c r="A23377" s="42"/>
    </row>
    <row r="23378" spans="1:1" x14ac:dyDescent="0.25">
      <c r="A23378" s="42"/>
    </row>
    <row r="23379" spans="1:1" x14ac:dyDescent="0.25">
      <c r="A23379" s="42"/>
    </row>
    <row r="23380" spans="1:1" x14ac:dyDescent="0.25">
      <c r="A23380" s="42"/>
    </row>
    <row r="23381" spans="1:1" x14ac:dyDescent="0.25">
      <c r="A23381" s="42"/>
    </row>
    <row r="23382" spans="1:1" x14ac:dyDescent="0.25">
      <c r="A23382" s="42"/>
    </row>
    <row r="23383" spans="1:1" x14ac:dyDescent="0.25">
      <c r="A23383" s="42"/>
    </row>
    <row r="23384" spans="1:1" x14ac:dyDescent="0.25">
      <c r="A23384" s="42"/>
    </row>
    <row r="23385" spans="1:1" x14ac:dyDescent="0.25">
      <c r="A23385" s="42"/>
    </row>
    <row r="23386" spans="1:1" x14ac:dyDescent="0.25">
      <c r="A23386" s="42"/>
    </row>
    <row r="23387" spans="1:1" x14ac:dyDescent="0.25">
      <c r="A23387" s="42"/>
    </row>
    <row r="23388" spans="1:1" x14ac:dyDescent="0.25">
      <c r="A23388" s="42"/>
    </row>
    <row r="23389" spans="1:1" x14ac:dyDescent="0.25">
      <c r="A23389" s="42"/>
    </row>
    <row r="23390" spans="1:1" x14ac:dyDescent="0.25">
      <c r="A23390" s="42"/>
    </row>
    <row r="23391" spans="1:1" x14ac:dyDescent="0.25">
      <c r="A23391" s="42"/>
    </row>
    <row r="23392" spans="1:1" x14ac:dyDescent="0.25">
      <c r="A23392" s="42"/>
    </row>
    <row r="23393" spans="1:1" x14ac:dyDescent="0.25">
      <c r="A23393" s="42"/>
    </row>
    <row r="23394" spans="1:1" x14ac:dyDescent="0.25">
      <c r="A23394" s="42"/>
    </row>
    <row r="23395" spans="1:1" x14ac:dyDescent="0.25">
      <c r="A23395" s="42"/>
    </row>
    <row r="23396" spans="1:1" x14ac:dyDescent="0.25">
      <c r="A23396" s="42"/>
    </row>
    <row r="23397" spans="1:1" x14ac:dyDescent="0.25">
      <c r="A23397" s="42"/>
    </row>
    <row r="23398" spans="1:1" x14ac:dyDescent="0.25">
      <c r="A23398" s="42"/>
    </row>
    <row r="23399" spans="1:1" x14ac:dyDescent="0.25">
      <c r="A23399" s="42"/>
    </row>
    <row r="23400" spans="1:1" x14ac:dyDescent="0.25">
      <c r="A23400" s="42"/>
    </row>
    <row r="23401" spans="1:1" x14ac:dyDescent="0.25">
      <c r="A23401" s="42"/>
    </row>
    <row r="23402" spans="1:1" x14ac:dyDescent="0.25">
      <c r="A23402" s="42"/>
    </row>
    <row r="23403" spans="1:1" x14ac:dyDescent="0.25">
      <c r="A23403" s="42"/>
    </row>
    <row r="23404" spans="1:1" x14ac:dyDescent="0.25">
      <c r="A23404" s="42"/>
    </row>
    <row r="23405" spans="1:1" x14ac:dyDescent="0.25">
      <c r="A23405" s="42"/>
    </row>
    <row r="23406" spans="1:1" x14ac:dyDescent="0.25">
      <c r="A23406" s="42"/>
    </row>
    <row r="23407" spans="1:1" x14ac:dyDescent="0.25">
      <c r="A23407" s="42"/>
    </row>
    <row r="23408" spans="1:1" x14ac:dyDescent="0.25">
      <c r="A23408" s="42"/>
    </row>
    <row r="23409" spans="1:1" x14ac:dyDescent="0.25">
      <c r="A23409" s="42"/>
    </row>
    <row r="23410" spans="1:1" x14ac:dyDescent="0.25">
      <c r="A23410" s="42"/>
    </row>
    <row r="23411" spans="1:1" x14ac:dyDescent="0.25">
      <c r="A23411" s="42"/>
    </row>
    <row r="23412" spans="1:1" x14ac:dyDescent="0.25">
      <c r="A23412" s="42"/>
    </row>
    <row r="23413" spans="1:1" x14ac:dyDescent="0.25">
      <c r="A23413" s="42"/>
    </row>
    <row r="23414" spans="1:1" x14ac:dyDescent="0.25">
      <c r="A23414" s="42"/>
    </row>
    <row r="23415" spans="1:1" x14ac:dyDescent="0.25">
      <c r="A23415" s="42"/>
    </row>
    <row r="23416" spans="1:1" x14ac:dyDescent="0.25">
      <c r="A23416" s="42"/>
    </row>
    <row r="23417" spans="1:1" x14ac:dyDescent="0.25">
      <c r="A23417" s="42"/>
    </row>
    <row r="23418" spans="1:1" x14ac:dyDescent="0.25">
      <c r="A23418" s="42"/>
    </row>
    <row r="23419" spans="1:1" x14ac:dyDescent="0.25">
      <c r="A23419" s="42"/>
    </row>
    <row r="23420" spans="1:1" x14ac:dyDescent="0.25">
      <c r="A23420" s="42"/>
    </row>
    <row r="23421" spans="1:1" x14ac:dyDescent="0.25">
      <c r="A23421" s="42"/>
    </row>
    <row r="23422" spans="1:1" x14ac:dyDescent="0.25">
      <c r="A23422" s="42"/>
    </row>
    <row r="23423" spans="1:1" x14ac:dyDescent="0.25">
      <c r="A23423" s="42"/>
    </row>
    <row r="23424" spans="1:1" x14ac:dyDescent="0.25">
      <c r="A23424" s="42"/>
    </row>
    <row r="23425" spans="1:1" x14ac:dyDescent="0.25">
      <c r="A23425" s="42"/>
    </row>
    <row r="23426" spans="1:1" x14ac:dyDescent="0.25">
      <c r="A23426" s="42"/>
    </row>
    <row r="23427" spans="1:1" x14ac:dyDescent="0.25">
      <c r="A23427" s="42"/>
    </row>
    <row r="23428" spans="1:1" x14ac:dyDescent="0.25">
      <c r="A23428" s="42"/>
    </row>
    <row r="23429" spans="1:1" x14ac:dyDescent="0.25">
      <c r="A23429" s="42"/>
    </row>
    <row r="23430" spans="1:1" x14ac:dyDescent="0.25">
      <c r="A23430" s="42"/>
    </row>
    <row r="23431" spans="1:1" x14ac:dyDescent="0.25">
      <c r="A23431" s="42"/>
    </row>
    <row r="23432" spans="1:1" x14ac:dyDescent="0.25">
      <c r="A23432" s="42"/>
    </row>
    <row r="23433" spans="1:1" x14ac:dyDescent="0.25">
      <c r="A23433" s="42"/>
    </row>
    <row r="23434" spans="1:1" x14ac:dyDescent="0.25">
      <c r="A23434" s="42"/>
    </row>
    <row r="23435" spans="1:1" x14ac:dyDescent="0.25">
      <c r="A23435" s="42"/>
    </row>
    <row r="23436" spans="1:1" x14ac:dyDescent="0.25">
      <c r="A23436" s="42"/>
    </row>
    <row r="23437" spans="1:1" x14ac:dyDescent="0.25">
      <c r="A23437" s="42"/>
    </row>
    <row r="23438" spans="1:1" x14ac:dyDescent="0.25">
      <c r="A23438" s="42"/>
    </row>
    <row r="23439" spans="1:1" x14ac:dyDescent="0.25">
      <c r="A23439" s="42"/>
    </row>
    <row r="23440" spans="1:1" x14ac:dyDescent="0.25">
      <c r="A23440" s="42"/>
    </row>
    <row r="23441" spans="1:1" x14ac:dyDescent="0.25">
      <c r="A23441" s="42"/>
    </row>
    <row r="23442" spans="1:1" x14ac:dyDescent="0.25">
      <c r="A23442" s="42"/>
    </row>
    <row r="23443" spans="1:1" x14ac:dyDescent="0.25">
      <c r="A23443" s="42"/>
    </row>
    <row r="23444" spans="1:1" x14ac:dyDescent="0.25">
      <c r="A23444" s="42"/>
    </row>
    <row r="23445" spans="1:1" x14ac:dyDescent="0.25">
      <c r="A23445" s="42"/>
    </row>
    <row r="23446" spans="1:1" x14ac:dyDescent="0.25">
      <c r="A23446" s="42"/>
    </row>
    <row r="23447" spans="1:1" x14ac:dyDescent="0.25">
      <c r="A23447" s="42"/>
    </row>
    <row r="23448" spans="1:1" x14ac:dyDescent="0.25">
      <c r="A23448" s="42"/>
    </row>
    <row r="23449" spans="1:1" x14ac:dyDescent="0.25">
      <c r="A23449" s="42"/>
    </row>
    <row r="23450" spans="1:1" x14ac:dyDescent="0.25">
      <c r="A23450" s="42"/>
    </row>
    <row r="23451" spans="1:1" x14ac:dyDescent="0.25">
      <c r="A23451" s="42"/>
    </row>
    <row r="23452" spans="1:1" x14ac:dyDescent="0.25">
      <c r="A23452" s="42"/>
    </row>
    <row r="23453" spans="1:1" x14ac:dyDescent="0.25">
      <c r="A23453" s="42"/>
    </row>
    <row r="23454" spans="1:1" x14ac:dyDescent="0.25">
      <c r="A23454" s="42"/>
    </row>
    <row r="23455" spans="1:1" x14ac:dyDescent="0.25">
      <c r="A23455" s="42"/>
    </row>
    <row r="23456" spans="1:1" x14ac:dyDescent="0.25">
      <c r="A23456" s="42"/>
    </row>
    <row r="23457" spans="1:1" x14ac:dyDescent="0.25">
      <c r="A23457" s="42"/>
    </row>
    <row r="23458" spans="1:1" x14ac:dyDescent="0.25">
      <c r="A23458" s="42"/>
    </row>
    <row r="23459" spans="1:1" x14ac:dyDescent="0.25">
      <c r="A23459" s="42"/>
    </row>
    <row r="23460" spans="1:1" x14ac:dyDescent="0.25">
      <c r="A23460" s="42"/>
    </row>
    <row r="23461" spans="1:1" x14ac:dyDescent="0.25">
      <c r="A23461" s="42"/>
    </row>
    <row r="23462" spans="1:1" x14ac:dyDescent="0.25">
      <c r="A23462" s="42"/>
    </row>
    <row r="23463" spans="1:1" x14ac:dyDescent="0.25">
      <c r="A23463" s="42"/>
    </row>
    <row r="23464" spans="1:1" x14ac:dyDescent="0.25">
      <c r="A23464" s="42"/>
    </row>
    <row r="23465" spans="1:1" x14ac:dyDescent="0.25">
      <c r="A23465" s="42"/>
    </row>
    <row r="23466" spans="1:1" x14ac:dyDescent="0.25">
      <c r="A23466" s="42"/>
    </row>
    <row r="23467" spans="1:1" x14ac:dyDescent="0.25">
      <c r="A23467" s="42"/>
    </row>
    <row r="23468" spans="1:1" x14ac:dyDescent="0.25">
      <c r="A23468" s="42"/>
    </row>
    <row r="23469" spans="1:1" x14ac:dyDescent="0.25">
      <c r="A23469" s="42"/>
    </row>
    <row r="23470" spans="1:1" x14ac:dyDescent="0.25">
      <c r="A23470" s="42"/>
    </row>
    <row r="23471" spans="1:1" x14ac:dyDescent="0.25">
      <c r="A23471" s="42"/>
    </row>
    <row r="23472" spans="1:1" x14ac:dyDescent="0.25">
      <c r="A23472" s="42"/>
    </row>
    <row r="23473" spans="1:1" x14ac:dyDescent="0.25">
      <c r="A23473" s="42"/>
    </row>
    <row r="23474" spans="1:1" x14ac:dyDescent="0.25">
      <c r="A23474" s="42"/>
    </row>
    <row r="23475" spans="1:1" x14ac:dyDescent="0.25">
      <c r="A23475" s="42"/>
    </row>
    <row r="23476" spans="1:1" x14ac:dyDescent="0.25">
      <c r="A23476" s="42"/>
    </row>
    <row r="23477" spans="1:1" x14ac:dyDescent="0.25">
      <c r="A23477" s="42"/>
    </row>
    <row r="23478" spans="1:1" x14ac:dyDescent="0.25">
      <c r="A23478" s="42"/>
    </row>
    <row r="23479" spans="1:1" x14ac:dyDescent="0.25">
      <c r="A23479" s="42"/>
    </row>
    <row r="23480" spans="1:1" x14ac:dyDescent="0.25">
      <c r="A23480" s="42"/>
    </row>
    <row r="23481" spans="1:1" x14ac:dyDescent="0.25">
      <c r="A23481" s="42"/>
    </row>
    <row r="23482" spans="1:1" x14ac:dyDescent="0.25">
      <c r="A23482" s="42"/>
    </row>
    <row r="23483" spans="1:1" x14ac:dyDescent="0.25">
      <c r="A23483" s="42"/>
    </row>
    <row r="23484" spans="1:1" x14ac:dyDescent="0.25">
      <c r="A23484" s="42"/>
    </row>
    <row r="23485" spans="1:1" x14ac:dyDescent="0.25">
      <c r="A23485" s="42"/>
    </row>
    <row r="23486" spans="1:1" x14ac:dyDescent="0.25">
      <c r="A23486" s="42"/>
    </row>
    <row r="23487" spans="1:1" x14ac:dyDescent="0.25">
      <c r="A23487" s="42"/>
    </row>
    <row r="23488" spans="1:1" x14ac:dyDescent="0.25">
      <c r="A23488" s="42"/>
    </row>
    <row r="23489" spans="1:1" x14ac:dyDescent="0.25">
      <c r="A23489" s="42"/>
    </row>
    <row r="23490" spans="1:1" x14ac:dyDescent="0.25">
      <c r="A23490" s="42"/>
    </row>
    <row r="23491" spans="1:1" x14ac:dyDescent="0.25">
      <c r="A23491" s="42"/>
    </row>
    <row r="23492" spans="1:1" x14ac:dyDescent="0.25">
      <c r="A23492" s="42"/>
    </row>
    <row r="23493" spans="1:1" x14ac:dyDescent="0.25">
      <c r="A23493" s="42"/>
    </row>
    <row r="23494" spans="1:1" x14ac:dyDescent="0.25">
      <c r="A23494" s="42"/>
    </row>
    <row r="23495" spans="1:1" x14ac:dyDescent="0.25">
      <c r="A23495" s="42"/>
    </row>
    <row r="23496" spans="1:1" x14ac:dyDescent="0.25">
      <c r="A23496" s="42"/>
    </row>
    <row r="23497" spans="1:1" x14ac:dyDescent="0.25">
      <c r="A23497" s="42"/>
    </row>
    <row r="23498" spans="1:1" x14ac:dyDescent="0.25">
      <c r="A23498" s="42"/>
    </row>
    <row r="23499" spans="1:1" x14ac:dyDescent="0.25">
      <c r="A23499" s="42"/>
    </row>
    <row r="23500" spans="1:1" x14ac:dyDescent="0.25">
      <c r="A23500" s="42"/>
    </row>
    <row r="23501" spans="1:1" x14ac:dyDescent="0.25">
      <c r="A23501" s="42"/>
    </row>
    <row r="23502" spans="1:1" x14ac:dyDescent="0.25">
      <c r="A23502" s="42"/>
    </row>
    <row r="23503" spans="1:1" x14ac:dyDescent="0.25">
      <c r="A23503" s="42"/>
    </row>
    <row r="23504" spans="1:1" x14ac:dyDescent="0.25">
      <c r="A23504" s="42"/>
    </row>
    <row r="23505" spans="1:1" x14ac:dyDescent="0.25">
      <c r="A23505" s="42"/>
    </row>
    <row r="23506" spans="1:1" x14ac:dyDescent="0.25">
      <c r="A23506" s="42"/>
    </row>
    <row r="23507" spans="1:1" x14ac:dyDescent="0.25">
      <c r="A23507" s="42"/>
    </row>
    <row r="23508" spans="1:1" x14ac:dyDescent="0.25">
      <c r="A23508" s="42"/>
    </row>
    <row r="23509" spans="1:1" x14ac:dyDescent="0.25">
      <c r="A23509" s="42"/>
    </row>
    <row r="23510" spans="1:1" x14ac:dyDescent="0.25">
      <c r="A23510" s="42"/>
    </row>
    <row r="23511" spans="1:1" x14ac:dyDescent="0.25">
      <c r="A23511" s="42"/>
    </row>
    <row r="23512" spans="1:1" x14ac:dyDescent="0.25">
      <c r="A23512" s="42"/>
    </row>
    <row r="23513" spans="1:1" x14ac:dyDescent="0.25">
      <c r="A23513" s="42"/>
    </row>
    <row r="23514" spans="1:1" x14ac:dyDescent="0.25">
      <c r="A23514" s="42"/>
    </row>
    <row r="23515" spans="1:1" x14ac:dyDescent="0.25">
      <c r="A23515" s="42"/>
    </row>
    <row r="23516" spans="1:1" x14ac:dyDescent="0.25">
      <c r="A23516" s="42"/>
    </row>
    <row r="23517" spans="1:1" x14ac:dyDescent="0.25">
      <c r="A23517" s="42"/>
    </row>
    <row r="23518" spans="1:1" x14ac:dyDescent="0.25">
      <c r="A23518" s="42"/>
    </row>
    <row r="23519" spans="1:1" x14ac:dyDescent="0.25">
      <c r="A23519" s="42"/>
    </row>
    <row r="23520" spans="1:1" x14ac:dyDescent="0.25">
      <c r="A23520" s="42"/>
    </row>
    <row r="23521" spans="1:1" x14ac:dyDescent="0.25">
      <c r="A23521" s="42"/>
    </row>
    <row r="23522" spans="1:1" x14ac:dyDescent="0.25">
      <c r="A23522" s="42"/>
    </row>
    <row r="23523" spans="1:1" x14ac:dyDescent="0.25">
      <c r="A23523" s="42"/>
    </row>
    <row r="23524" spans="1:1" x14ac:dyDescent="0.25">
      <c r="A23524" s="42"/>
    </row>
    <row r="23525" spans="1:1" x14ac:dyDescent="0.25">
      <c r="A23525" s="42"/>
    </row>
    <row r="23526" spans="1:1" x14ac:dyDescent="0.25">
      <c r="A23526" s="42"/>
    </row>
    <row r="23527" spans="1:1" x14ac:dyDescent="0.25">
      <c r="A23527" s="42"/>
    </row>
    <row r="23528" spans="1:1" x14ac:dyDescent="0.25">
      <c r="A23528" s="42"/>
    </row>
    <row r="23529" spans="1:1" x14ac:dyDescent="0.25">
      <c r="A23529" s="42"/>
    </row>
    <row r="23530" spans="1:1" x14ac:dyDescent="0.25">
      <c r="A23530" s="42"/>
    </row>
    <row r="23531" spans="1:1" x14ac:dyDescent="0.25">
      <c r="A23531" s="42"/>
    </row>
    <row r="23532" spans="1:1" x14ac:dyDescent="0.25">
      <c r="A23532" s="42"/>
    </row>
    <row r="23533" spans="1:1" x14ac:dyDescent="0.25">
      <c r="A23533" s="42"/>
    </row>
    <row r="23534" spans="1:1" x14ac:dyDescent="0.25">
      <c r="A23534" s="42"/>
    </row>
    <row r="23535" spans="1:1" x14ac:dyDescent="0.25">
      <c r="A23535" s="42"/>
    </row>
    <row r="23536" spans="1:1" x14ac:dyDescent="0.25">
      <c r="A23536" s="42"/>
    </row>
    <row r="23537" spans="1:1" x14ac:dyDescent="0.25">
      <c r="A23537" s="42"/>
    </row>
    <row r="23538" spans="1:1" x14ac:dyDescent="0.25">
      <c r="A23538" s="42"/>
    </row>
    <row r="23539" spans="1:1" x14ac:dyDescent="0.25">
      <c r="A23539" s="42"/>
    </row>
    <row r="23540" spans="1:1" x14ac:dyDescent="0.25">
      <c r="A23540" s="42"/>
    </row>
    <row r="23541" spans="1:1" x14ac:dyDescent="0.25">
      <c r="A23541" s="42"/>
    </row>
    <row r="23542" spans="1:1" x14ac:dyDescent="0.25">
      <c r="A23542" s="42"/>
    </row>
    <row r="23543" spans="1:1" x14ac:dyDescent="0.25">
      <c r="A23543" s="42"/>
    </row>
    <row r="23544" spans="1:1" x14ac:dyDescent="0.25">
      <c r="A23544" s="42"/>
    </row>
    <row r="23545" spans="1:1" x14ac:dyDescent="0.25">
      <c r="A23545" s="42"/>
    </row>
    <row r="23546" spans="1:1" x14ac:dyDescent="0.25">
      <c r="A23546" s="42"/>
    </row>
    <row r="23547" spans="1:1" x14ac:dyDescent="0.25">
      <c r="A23547" s="42"/>
    </row>
    <row r="23548" spans="1:1" x14ac:dyDescent="0.25">
      <c r="A23548" s="42"/>
    </row>
    <row r="23549" spans="1:1" x14ac:dyDescent="0.25">
      <c r="A23549" s="42"/>
    </row>
    <row r="23550" spans="1:1" x14ac:dyDescent="0.25">
      <c r="A23550" s="42"/>
    </row>
    <row r="23551" spans="1:1" x14ac:dyDescent="0.25">
      <c r="A23551" s="42"/>
    </row>
    <row r="23552" spans="1:1" x14ac:dyDescent="0.25">
      <c r="A23552" s="42"/>
    </row>
    <row r="23553" spans="1:1" x14ac:dyDescent="0.25">
      <c r="A23553" s="42"/>
    </row>
    <row r="23554" spans="1:1" x14ac:dyDescent="0.25">
      <c r="A23554" s="42"/>
    </row>
    <row r="23555" spans="1:1" x14ac:dyDescent="0.25">
      <c r="A23555" s="42"/>
    </row>
    <row r="23556" spans="1:1" x14ac:dyDescent="0.25">
      <c r="A23556" s="42"/>
    </row>
    <row r="23557" spans="1:1" x14ac:dyDescent="0.25">
      <c r="A23557" s="42"/>
    </row>
    <row r="23558" spans="1:1" x14ac:dyDescent="0.25">
      <c r="A23558" s="42"/>
    </row>
    <row r="23559" spans="1:1" x14ac:dyDescent="0.25">
      <c r="A23559" s="42"/>
    </row>
    <row r="23560" spans="1:1" x14ac:dyDescent="0.25">
      <c r="A23560" s="42"/>
    </row>
    <row r="23561" spans="1:1" x14ac:dyDescent="0.25">
      <c r="A23561" s="42"/>
    </row>
    <row r="23562" spans="1:1" x14ac:dyDescent="0.25">
      <c r="A23562" s="42"/>
    </row>
    <row r="23563" spans="1:1" x14ac:dyDescent="0.25">
      <c r="A23563" s="42"/>
    </row>
    <row r="23564" spans="1:1" x14ac:dyDescent="0.25">
      <c r="A23564" s="42"/>
    </row>
    <row r="23565" spans="1:1" x14ac:dyDescent="0.25">
      <c r="A23565" s="42"/>
    </row>
    <row r="23566" spans="1:1" x14ac:dyDescent="0.25">
      <c r="A23566" s="42"/>
    </row>
    <row r="23567" spans="1:1" x14ac:dyDescent="0.25">
      <c r="A23567" s="42"/>
    </row>
    <row r="23568" spans="1:1" x14ac:dyDescent="0.25">
      <c r="A23568" s="42"/>
    </row>
    <row r="23569" spans="1:1" x14ac:dyDescent="0.25">
      <c r="A23569" s="42"/>
    </row>
    <row r="23570" spans="1:1" x14ac:dyDescent="0.25">
      <c r="A23570" s="42"/>
    </row>
    <row r="23571" spans="1:1" x14ac:dyDescent="0.25">
      <c r="A23571" s="42"/>
    </row>
    <row r="23572" spans="1:1" x14ac:dyDescent="0.25">
      <c r="A23572" s="42"/>
    </row>
    <row r="23573" spans="1:1" x14ac:dyDescent="0.25">
      <c r="A23573" s="42"/>
    </row>
    <row r="23574" spans="1:1" x14ac:dyDescent="0.25">
      <c r="A23574" s="42"/>
    </row>
    <row r="23575" spans="1:1" x14ac:dyDescent="0.25">
      <c r="A23575" s="42"/>
    </row>
    <row r="23576" spans="1:1" x14ac:dyDescent="0.25">
      <c r="A23576" s="42"/>
    </row>
    <row r="23577" spans="1:1" x14ac:dyDescent="0.25">
      <c r="A23577" s="42"/>
    </row>
    <row r="23578" spans="1:1" x14ac:dyDescent="0.25">
      <c r="A23578" s="42"/>
    </row>
    <row r="23579" spans="1:1" x14ac:dyDescent="0.25">
      <c r="A23579" s="42"/>
    </row>
    <row r="23580" spans="1:1" x14ac:dyDescent="0.25">
      <c r="A23580" s="42"/>
    </row>
    <row r="23581" spans="1:1" x14ac:dyDescent="0.25">
      <c r="A23581" s="42"/>
    </row>
    <row r="23582" spans="1:1" x14ac:dyDescent="0.25">
      <c r="A23582" s="42"/>
    </row>
    <row r="23583" spans="1:1" x14ac:dyDescent="0.25">
      <c r="A23583" s="42"/>
    </row>
    <row r="23584" spans="1:1" x14ac:dyDescent="0.25">
      <c r="A23584" s="42"/>
    </row>
    <row r="23585" spans="1:1" x14ac:dyDescent="0.25">
      <c r="A23585" s="42"/>
    </row>
    <row r="23586" spans="1:1" x14ac:dyDescent="0.25">
      <c r="A23586" s="42"/>
    </row>
    <row r="23587" spans="1:1" x14ac:dyDescent="0.25">
      <c r="A23587" s="42"/>
    </row>
    <row r="23588" spans="1:1" x14ac:dyDescent="0.25">
      <c r="A23588" s="42"/>
    </row>
    <row r="23589" spans="1:1" x14ac:dyDescent="0.25">
      <c r="A23589" s="42"/>
    </row>
    <row r="23590" spans="1:1" x14ac:dyDescent="0.25">
      <c r="A23590" s="42"/>
    </row>
    <row r="23591" spans="1:1" x14ac:dyDescent="0.25">
      <c r="A23591" s="42"/>
    </row>
    <row r="23592" spans="1:1" x14ac:dyDescent="0.25">
      <c r="A23592" s="42"/>
    </row>
    <row r="23593" spans="1:1" x14ac:dyDescent="0.25">
      <c r="A23593" s="42"/>
    </row>
    <row r="23594" spans="1:1" x14ac:dyDescent="0.25">
      <c r="A23594" s="42"/>
    </row>
    <row r="23595" spans="1:1" x14ac:dyDescent="0.25">
      <c r="A23595" s="42"/>
    </row>
    <row r="23596" spans="1:1" x14ac:dyDescent="0.25">
      <c r="A23596" s="42"/>
    </row>
    <row r="23597" spans="1:1" x14ac:dyDescent="0.25">
      <c r="A23597" s="42"/>
    </row>
    <row r="23598" spans="1:1" x14ac:dyDescent="0.25">
      <c r="A23598" s="42"/>
    </row>
    <row r="23599" spans="1:1" x14ac:dyDescent="0.25">
      <c r="A23599" s="42"/>
    </row>
    <row r="23600" spans="1:1" x14ac:dyDescent="0.25">
      <c r="A23600" s="42"/>
    </row>
    <row r="23601" spans="1:1" x14ac:dyDescent="0.25">
      <c r="A23601" s="42"/>
    </row>
    <row r="23602" spans="1:1" x14ac:dyDescent="0.25">
      <c r="A23602" s="42"/>
    </row>
    <row r="23603" spans="1:1" x14ac:dyDescent="0.25">
      <c r="A23603" s="42"/>
    </row>
    <row r="23604" spans="1:1" x14ac:dyDescent="0.25">
      <c r="A23604" s="42"/>
    </row>
    <row r="23605" spans="1:1" x14ac:dyDescent="0.25">
      <c r="A23605" s="42"/>
    </row>
    <row r="23606" spans="1:1" x14ac:dyDescent="0.25">
      <c r="A23606" s="42"/>
    </row>
    <row r="23607" spans="1:1" x14ac:dyDescent="0.25">
      <c r="A23607" s="42"/>
    </row>
    <row r="23608" spans="1:1" x14ac:dyDescent="0.25">
      <c r="A23608" s="42"/>
    </row>
    <row r="23609" spans="1:1" x14ac:dyDescent="0.25">
      <c r="A23609" s="42"/>
    </row>
    <row r="23610" spans="1:1" x14ac:dyDescent="0.25">
      <c r="A23610" s="42"/>
    </row>
    <row r="23611" spans="1:1" x14ac:dyDescent="0.25">
      <c r="A23611" s="42"/>
    </row>
    <row r="23612" spans="1:1" x14ac:dyDescent="0.25">
      <c r="A23612" s="42"/>
    </row>
    <row r="23613" spans="1:1" x14ac:dyDescent="0.25">
      <c r="A23613" s="42"/>
    </row>
    <row r="23614" spans="1:1" x14ac:dyDescent="0.25">
      <c r="A23614" s="42"/>
    </row>
    <row r="23615" spans="1:1" x14ac:dyDescent="0.25">
      <c r="A23615" s="42"/>
    </row>
    <row r="23616" spans="1:1" x14ac:dyDescent="0.25">
      <c r="A23616" s="42"/>
    </row>
    <row r="23617" spans="1:1" x14ac:dyDescent="0.25">
      <c r="A23617" s="42"/>
    </row>
    <row r="23618" spans="1:1" x14ac:dyDescent="0.25">
      <c r="A23618" s="42"/>
    </row>
    <row r="23619" spans="1:1" x14ac:dyDescent="0.25">
      <c r="A23619" s="42"/>
    </row>
    <row r="23620" spans="1:1" x14ac:dyDescent="0.25">
      <c r="A23620" s="42"/>
    </row>
    <row r="23621" spans="1:1" x14ac:dyDescent="0.25">
      <c r="A23621" s="42"/>
    </row>
    <row r="23622" spans="1:1" x14ac:dyDescent="0.25">
      <c r="A23622" s="42"/>
    </row>
    <row r="23623" spans="1:1" x14ac:dyDescent="0.25">
      <c r="A23623" s="42"/>
    </row>
    <row r="23624" spans="1:1" x14ac:dyDescent="0.25">
      <c r="A23624" s="42"/>
    </row>
    <row r="23625" spans="1:1" x14ac:dyDescent="0.25">
      <c r="A23625" s="42"/>
    </row>
    <row r="23626" spans="1:1" x14ac:dyDescent="0.25">
      <c r="A23626" s="42"/>
    </row>
    <row r="23627" spans="1:1" x14ac:dyDescent="0.25">
      <c r="A23627" s="42"/>
    </row>
    <row r="23628" spans="1:1" x14ac:dyDescent="0.25">
      <c r="A23628" s="42"/>
    </row>
    <row r="23629" spans="1:1" x14ac:dyDescent="0.25">
      <c r="A23629" s="42"/>
    </row>
    <row r="23630" spans="1:1" x14ac:dyDescent="0.25">
      <c r="A23630" s="42"/>
    </row>
    <row r="23631" spans="1:1" x14ac:dyDescent="0.25">
      <c r="A23631" s="42"/>
    </row>
    <row r="23632" spans="1:1" x14ac:dyDescent="0.25">
      <c r="A23632" s="42"/>
    </row>
    <row r="23633" spans="1:1" x14ac:dyDescent="0.25">
      <c r="A23633" s="42"/>
    </row>
    <row r="23634" spans="1:1" x14ac:dyDescent="0.25">
      <c r="A23634" s="42"/>
    </row>
    <row r="23635" spans="1:1" x14ac:dyDescent="0.25">
      <c r="A23635" s="42"/>
    </row>
    <row r="23636" spans="1:1" x14ac:dyDescent="0.25">
      <c r="A23636" s="42"/>
    </row>
    <row r="23637" spans="1:1" x14ac:dyDescent="0.25">
      <c r="A23637" s="42"/>
    </row>
    <row r="23638" spans="1:1" x14ac:dyDescent="0.25">
      <c r="A23638" s="42"/>
    </row>
    <row r="23639" spans="1:1" x14ac:dyDescent="0.25">
      <c r="A23639" s="42"/>
    </row>
    <row r="23640" spans="1:1" x14ac:dyDescent="0.25">
      <c r="A23640" s="42"/>
    </row>
    <row r="23641" spans="1:1" x14ac:dyDescent="0.25">
      <c r="A23641" s="42"/>
    </row>
    <row r="23642" spans="1:1" x14ac:dyDescent="0.25">
      <c r="A23642" s="42"/>
    </row>
    <row r="23643" spans="1:1" x14ac:dyDescent="0.25">
      <c r="A23643" s="42"/>
    </row>
    <row r="23644" spans="1:1" x14ac:dyDescent="0.25">
      <c r="A23644" s="42"/>
    </row>
    <row r="23645" spans="1:1" x14ac:dyDescent="0.25">
      <c r="A23645" s="42"/>
    </row>
    <row r="23646" spans="1:1" x14ac:dyDescent="0.25">
      <c r="A23646" s="42"/>
    </row>
    <row r="23647" spans="1:1" x14ac:dyDescent="0.25">
      <c r="A23647" s="42"/>
    </row>
    <row r="23648" spans="1:1" x14ac:dyDescent="0.25">
      <c r="A23648" s="42"/>
    </row>
    <row r="23649" spans="1:1" x14ac:dyDescent="0.25">
      <c r="A23649" s="42"/>
    </row>
    <row r="23650" spans="1:1" x14ac:dyDescent="0.25">
      <c r="A23650" s="42"/>
    </row>
    <row r="23651" spans="1:1" x14ac:dyDescent="0.25">
      <c r="A23651" s="42"/>
    </row>
    <row r="23652" spans="1:1" x14ac:dyDescent="0.25">
      <c r="A23652" s="42"/>
    </row>
    <row r="23653" spans="1:1" x14ac:dyDescent="0.25">
      <c r="A23653" s="42"/>
    </row>
    <row r="23654" spans="1:1" x14ac:dyDescent="0.25">
      <c r="A23654" s="42"/>
    </row>
    <row r="23655" spans="1:1" x14ac:dyDescent="0.25">
      <c r="A23655" s="42"/>
    </row>
    <row r="23656" spans="1:1" x14ac:dyDescent="0.25">
      <c r="A23656" s="42"/>
    </row>
    <row r="23657" spans="1:1" x14ac:dyDescent="0.25">
      <c r="A23657" s="42"/>
    </row>
    <row r="23658" spans="1:1" x14ac:dyDescent="0.25">
      <c r="A23658" s="42"/>
    </row>
    <row r="23659" spans="1:1" x14ac:dyDescent="0.25">
      <c r="A23659" s="42"/>
    </row>
    <row r="23660" spans="1:1" x14ac:dyDescent="0.25">
      <c r="A23660" s="42"/>
    </row>
    <row r="23661" spans="1:1" x14ac:dyDescent="0.25">
      <c r="A23661" s="42"/>
    </row>
    <row r="23662" spans="1:1" x14ac:dyDescent="0.25">
      <c r="A23662" s="42"/>
    </row>
    <row r="23663" spans="1:1" x14ac:dyDescent="0.25">
      <c r="A23663" s="42"/>
    </row>
    <row r="23664" spans="1:1" x14ac:dyDescent="0.25">
      <c r="A23664" s="42"/>
    </row>
    <row r="23665" spans="1:1" x14ac:dyDescent="0.25">
      <c r="A23665" s="42"/>
    </row>
    <row r="23666" spans="1:1" x14ac:dyDescent="0.25">
      <c r="A23666" s="42"/>
    </row>
    <row r="23667" spans="1:1" x14ac:dyDescent="0.25">
      <c r="A23667" s="42"/>
    </row>
    <row r="23668" spans="1:1" x14ac:dyDescent="0.25">
      <c r="A23668" s="42"/>
    </row>
    <row r="23669" spans="1:1" x14ac:dyDescent="0.25">
      <c r="A23669" s="42"/>
    </row>
    <row r="23670" spans="1:1" x14ac:dyDescent="0.25">
      <c r="A23670" s="42"/>
    </row>
    <row r="23671" spans="1:1" x14ac:dyDescent="0.25">
      <c r="A23671" s="42"/>
    </row>
    <row r="23672" spans="1:1" x14ac:dyDescent="0.25">
      <c r="A23672" s="42"/>
    </row>
    <row r="23673" spans="1:1" x14ac:dyDescent="0.25">
      <c r="A23673" s="42"/>
    </row>
    <row r="23674" spans="1:1" x14ac:dyDescent="0.25">
      <c r="A23674" s="42"/>
    </row>
    <row r="23675" spans="1:1" x14ac:dyDescent="0.25">
      <c r="A23675" s="42"/>
    </row>
    <row r="23676" spans="1:1" x14ac:dyDescent="0.25">
      <c r="A23676" s="42"/>
    </row>
    <row r="23677" spans="1:1" x14ac:dyDescent="0.25">
      <c r="A23677" s="42"/>
    </row>
    <row r="23678" spans="1:1" x14ac:dyDescent="0.25">
      <c r="A23678" s="42"/>
    </row>
    <row r="23679" spans="1:1" x14ac:dyDescent="0.25">
      <c r="A23679" s="42"/>
    </row>
    <row r="23680" spans="1:1" x14ac:dyDescent="0.25">
      <c r="A23680" s="42"/>
    </row>
    <row r="23681" spans="1:1" x14ac:dyDescent="0.25">
      <c r="A23681" s="42"/>
    </row>
    <row r="23682" spans="1:1" x14ac:dyDescent="0.25">
      <c r="A23682" s="42"/>
    </row>
    <row r="23683" spans="1:1" x14ac:dyDescent="0.25">
      <c r="A23683" s="42"/>
    </row>
    <row r="23684" spans="1:1" x14ac:dyDescent="0.25">
      <c r="A23684" s="42"/>
    </row>
    <row r="23685" spans="1:1" x14ac:dyDescent="0.25">
      <c r="A23685" s="42"/>
    </row>
    <row r="23686" spans="1:1" x14ac:dyDescent="0.25">
      <c r="A23686" s="42"/>
    </row>
    <row r="23687" spans="1:1" x14ac:dyDescent="0.25">
      <c r="A23687" s="42"/>
    </row>
    <row r="23688" spans="1:1" x14ac:dyDescent="0.25">
      <c r="A23688" s="42"/>
    </row>
    <row r="23689" spans="1:1" x14ac:dyDescent="0.25">
      <c r="A23689" s="42"/>
    </row>
    <row r="23690" spans="1:1" x14ac:dyDescent="0.25">
      <c r="A23690" s="42"/>
    </row>
    <row r="23691" spans="1:1" x14ac:dyDescent="0.25">
      <c r="A23691" s="42"/>
    </row>
    <row r="23692" spans="1:1" x14ac:dyDescent="0.25">
      <c r="A23692" s="42"/>
    </row>
    <row r="23693" spans="1:1" x14ac:dyDescent="0.25">
      <c r="A23693" s="42"/>
    </row>
    <row r="23694" spans="1:1" x14ac:dyDescent="0.25">
      <c r="A23694" s="42"/>
    </row>
    <row r="23695" spans="1:1" x14ac:dyDescent="0.25">
      <c r="A23695" s="42"/>
    </row>
    <row r="23696" spans="1:1" x14ac:dyDescent="0.25">
      <c r="A23696" s="42"/>
    </row>
    <row r="23697" spans="1:1" x14ac:dyDescent="0.25">
      <c r="A23697" s="42"/>
    </row>
    <row r="23698" spans="1:1" x14ac:dyDescent="0.25">
      <c r="A23698" s="42"/>
    </row>
    <row r="23699" spans="1:1" x14ac:dyDescent="0.25">
      <c r="A23699" s="42"/>
    </row>
    <row r="23700" spans="1:1" x14ac:dyDescent="0.25">
      <c r="A23700" s="42"/>
    </row>
    <row r="23701" spans="1:1" x14ac:dyDescent="0.25">
      <c r="A23701" s="42"/>
    </row>
    <row r="23702" spans="1:1" x14ac:dyDescent="0.25">
      <c r="A23702" s="42"/>
    </row>
    <row r="23703" spans="1:1" x14ac:dyDescent="0.25">
      <c r="A23703" s="42"/>
    </row>
    <row r="23704" spans="1:1" x14ac:dyDescent="0.25">
      <c r="A23704" s="42"/>
    </row>
    <row r="23705" spans="1:1" x14ac:dyDescent="0.25">
      <c r="A23705" s="42"/>
    </row>
    <row r="23706" spans="1:1" x14ac:dyDescent="0.25">
      <c r="A23706" s="42"/>
    </row>
    <row r="23707" spans="1:1" x14ac:dyDescent="0.25">
      <c r="A23707" s="42"/>
    </row>
    <row r="23708" spans="1:1" x14ac:dyDescent="0.25">
      <c r="A23708" s="42"/>
    </row>
    <row r="23709" spans="1:1" x14ac:dyDescent="0.25">
      <c r="A23709" s="42"/>
    </row>
    <row r="23710" spans="1:1" x14ac:dyDescent="0.25">
      <c r="A23710" s="42"/>
    </row>
    <row r="23711" spans="1:1" x14ac:dyDescent="0.25">
      <c r="A23711" s="42"/>
    </row>
    <row r="23712" spans="1:1" x14ac:dyDescent="0.25">
      <c r="A23712" s="42"/>
    </row>
    <row r="23713" spans="1:1" x14ac:dyDescent="0.25">
      <c r="A23713" s="42"/>
    </row>
    <row r="23714" spans="1:1" x14ac:dyDescent="0.25">
      <c r="A23714" s="42"/>
    </row>
    <row r="23715" spans="1:1" x14ac:dyDescent="0.25">
      <c r="A23715" s="42"/>
    </row>
    <row r="23716" spans="1:1" x14ac:dyDescent="0.25">
      <c r="A23716" s="42"/>
    </row>
    <row r="23717" spans="1:1" x14ac:dyDescent="0.25">
      <c r="A23717" s="42"/>
    </row>
    <row r="23718" spans="1:1" x14ac:dyDescent="0.25">
      <c r="A23718" s="42"/>
    </row>
    <row r="23719" spans="1:1" x14ac:dyDescent="0.25">
      <c r="A23719" s="42"/>
    </row>
    <row r="23720" spans="1:1" x14ac:dyDescent="0.25">
      <c r="A23720" s="42"/>
    </row>
    <row r="23721" spans="1:1" x14ac:dyDescent="0.25">
      <c r="A23721" s="42"/>
    </row>
    <row r="23722" spans="1:1" x14ac:dyDescent="0.25">
      <c r="A23722" s="42"/>
    </row>
    <row r="23723" spans="1:1" x14ac:dyDescent="0.25">
      <c r="A23723" s="42"/>
    </row>
    <row r="23724" spans="1:1" x14ac:dyDescent="0.25">
      <c r="A23724" s="42"/>
    </row>
    <row r="23725" spans="1:1" x14ac:dyDescent="0.25">
      <c r="A23725" s="42"/>
    </row>
    <row r="23726" spans="1:1" x14ac:dyDescent="0.25">
      <c r="A23726" s="42"/>
    </row>
    <row r="23727" spans="1:1" x14ac:dyDescent="0.25">
      <c r="A23727" s="42"/>
    </row>
    <row r="23728" spans="1:1" x14ac:dyDescent="0.25">
      <c r="A23728" s="42"/>
    </row>
    <row r="23729" spans="1:1" x14ac:dyDescent="0.25">
      <c r="A23729" s="42"/>
    </row>
    <row r="23730" spans="1:1" x14ac:dyDescent="0.25">
      <c r="A23730" s="42"/>
    </row>
    <row r="23731" spans="1:1" x14ac:dyDescent="0.25">
      <c r="A23731" s="42"/>
    </row>
    <row r="23732" spans="1:1" x14ac:dyDescent="0.25">
      <c r="A23732" s="42"/>
    </row>
    <row r="23733" spans="1:1" x14ac:dyDescent="0.25">
      <c r="A23733" s="42"/>
    </row>
    <row r="23734" spans="1:1" x14ac:dyDescent="0.25">
      <c r="A23734" s="42"/>
    </row>
    <row r="23735" spans="1:1" x14ac:dyDescent="0.25">
      <c r="A23735" s="42"/>
    </row>
    <row r="23736" spans="1:1" x14ac:dyDescent="0.25">
      <c r="A23736" s="42"/>
    </row>
    <row r="23737" spans="1:1" x14ac:dyDescent="0.25">
      <c r="A23737" s="42"/>
    </row>
    <row r="23738" spans="1:1" x14ac:dyDescent="0.25">
      <c r="A23738" s="42"/>
    </row>
    <row r="23739" spans="1:1" x14ac:dyDescent="0.25">
      <c r="A23739" s="42"/>
    </row>
    <row r="23740" spans="1:1" x14ac:dyDescent="0.25">
      <c r="A23740" s="42"/>
    </row>
    <row r="23741" spans="1:1" x14ac:dyDescent="0.25">
      <c r="A23741" s="42"/>
    </row>
    <row r="23742" spans="1:1" x14ac:dyDescent="0.25">
      <c r="A23742" s="42"/>
    </row>
    <row r="23743" spans="1:1" x14ac:dyDescent="0.25">
      <c r="A23743" s="42"/>
    </row>
    <row r="23744" spans="1:1" x14ac:dyDescent="0.25">
      <c r="A23744" s="42"/>
    </row>
    <row r="23745" spans="1:1" x14ac:dyDescent="0.25">
      <c r="A23745" s="42"/>
    </row>
    <row r="23746" spans="1:1" x14ac:dyDescent="0.25">
      <c r="A23746" s="42"/>
    </row>
    <row r="23747" spans="1:1" x14ac:dyDescent="0.25">
      <c r="A23747" s="42"/>
    </row>
    <row r="23748" spans="1:1" x14ac:dyDescent="0.25">
      <c r="A23748" s="42"/>
    </row>
    <row r="23749" spans="1:1" x14ac:dyDescent="0.25">
      <c r="A23749" s="42"/>
    </row>
    <row r="23750" spans="1:1" x14ac:dyDescent="0.25">
      <c r="A23750" s="42"/>
    </row>
    <row r="23751" spans="1:1" x14ac:dyDescent="0.25">
      <c r="A23751" s="42"/>
    </row>
    <row r="23752" spans="1:1" x14ac:dyDescent="0.25">
      <c r="A23752" s="42"/>
    </row>
    <row r="23753" spans="1:1" x14ac:dyDescent="0.25">
      <c r="A23753" s="42"/>
    </row>
    <row r="23754" spans="1:1" x14ac:dyDescent="0.25">
      <c r="A23754" s="42"/>
    </row>
    <row r="23755" spans="1:1" x14ac:dyDescent="0.25">
      <c r="A23755" s="42"/>
    </row>
    <row r="23756" spans="1:1" x14ac:dyDescent="0.25">
      <c r="A23756" s="42"/>
    </row>
    <row r="23757" spans="1:1" x14ac:dyDescent="0.25">
      <c r="A23757" s="42"/>
    </row>
    <row r="23758" spans="1:1" x14ac:dyDescent="0.25">
      <c r="A23758" s="42"/>
    </row>
    <row r="23759" spans="1:1" x14ac:dyDescent="0.25">
      <c r="A23759" s="42"/>
    </row>
    <row r="23760" spans="1:1" x14ac:dyDescent="0.25">
      <c r="A23760" s="42"/>
    </row>
    <row r="23761" spans="1:1" x14ac:dyDescent="0.25">
      <c r="A23761" s="42"/>
    </row>
    <row r="23762" spans="1:1" x14ac:dyDescent="0.25">
      <c r="A23762" s="42"/>
    </row>
    <row r="23763" spans="1:1" x14ac:dyDescent="0.25">
      <c r="A23763" s="42"/>
    </row>
    <row r="23764" spans="1:1" x14ac:dyDescent="0.25">
      <c r="A23764" s="42"/>
    </row>
    <row r="23765" spans="1:1" x14ac:dyDescent="0.25">
      <c r="A23765" s="42"/>
    </row>
    <row r="23766" spans="1:1" x14ac:dyDescent="0.25">
      <c r="A23766" s="42"/>
    </row>
    <row r="23767" spans="1:1" x14ac:dyDescent="0.25">
      <c r="A23767" s="42"/>
    </row>
    <row r="23768" spans="1:1" x14ac:dyDescent="0.25">
      <c r="A23768" s="42"/>
    </row>
    <row r="23769" spans="1:1" x14ac:dyDescent="0.25">
      <c r="A23769" s="42"/>
    </row>
    <row r="23770" spans="1:1" x14ac:dyDescent="0.25">
      <c r="A23770" s="42"/>
    </row>
    <row r="23771" spans="1:1" x14ac:dyDescent="0.25">
      <c r="A23771" s="42"/>
    </row>
    <row r="23772" spans="1:1" x14ac:dyDescent="0.25">
      <c r="A23772" s="42"/>
    </row>
    <row r="23773" spans="1:1" x14ac:dyDescent="0.25">
      <c r="A23773" s="42"/>
    </row>
    <row r="23774" spans="1:1" x14ac:dyDescent="0.25">
      <c r="A23774" s="42"/>
    </row>
    <row r="23775" spans="1:1" x14ac:dyDescent="0.25">
      <c r="A23775" s="42"/>
    </row>
    <row r="23776" spans="1:1" x14ac:dyDescent="0.25">
      <c r="A23776" s="42"/>
    </row>
    <row r="23777" spans="1:1" x14ac:dyDescent="0.25">
      <c r="A23777" s="42"/>
    </row>
    <row r="23778" spans="1:1" x14ac:dyDescent="0.25">
      <c r="A23778" s="42"/>
    </row>
    <row r="23779" spans="1:1" x14ac:dyDescent="0.25">
      <c r="A23779" s="42"/>
    </row>
    <row r="23780" spans="1:1" x14ac:dyDescent="0.25">
      <c r="A23780" s="42"/>
    </row>
    <row r="23781" spans="1:1" x14ac:dyDescent="0.25">
      <c r="A23781" s="42"/>
    </row>
    <row r="23782" spans="1:1" x14ac:dyDescent="0.25">
      <c r="A23782" s="42"/>
    </row>
    <row r="23783" spans="1:1" x14ac:dyDescent="0.25">
      <c r="A23783" s="42"/>
    </row>
    <row r="23784" spans="1:1" x14ac:dyDescent="0.25">
      <c r="A23784" s="42"/>
    </row>
    <row r="23785" spans="1:1" x14ac:dyDescent="0.25">
      <c r="A23785" s="42"/>
    </row>
    <row r="23786" spans="1:1" x14ac:dyDescent="0.25">
      <c r="A23786" s="42"/>
    </row>
    <row r="23787" spans="1:1" x14ac:dyDescent="0.25">
      <c r="A23787" s="42"/>
    </row>
    <row r="23788" spans="1:1" x14ac:dyDescent="0.25">
      <c r="A23788" s="42"/>
    </row>
    <row r="23789" spans="1:1" x14ac:dyDescent="0.25">
      <c r="A23789" s="42"/>
    </row>
    <row r="23790" spans="1:1" x14ac:dyDescent="0.25">
      <c r="A23790" s="42"/>
    </row>
    <row r="23791" spans="1:1" x14ac:dyDescent="0.25">
      <c r="A23791" s="42"/>
    </row>
    <row r="23792" spans="1:1" x14ac:dyDescent="0.25">
      <c r="A23792" s="42"/>
    </row>
    <row r="23793" spans="1:1" x14ac:dyDescent="0.25">
      <c r="A23793" s="42"/>
    </row>
    <row r="23794" spans="1:1" x14ac:dyDescent="0.25">
      <c r="A23794" s="42"/>
    </row>
    <row r="23795" spans="1:1" x14ac:dyDescent="0.25">
      <c r="A23795" s="42"/>
    </row>
    <row r="23796" spans="1:1" x14ac:dyDescent="0.25">
      <c r="A23796" s="42"/>
    </row>
    <row r="23797" spans="1:1" x14ac:dyDescent="0.25">
      <c r="A23797" s="42"/>
    </row>
    <row r="23798" spans="1:1" x14ac:dyDescent="0.25">
      <c r="A23798" s="42"/>
    </row>
    <row r="23799" spans="1:1" x14ac:dyDescent="0.25">
      <c r="A23799" s="42"/>
    </row>
    <row r="23800" spans="1:1" x14ac:dyDescent="0.25">
      <c r="A23800" s="42"/>
    </row>
    <row r="23801" spans="1:1" x14ac:dyDescent="0.25">
      <c r="A23801" s="42"/>
    </row>
    <row r="23802" spans="1:1" x14ac:dyDescent="0.25">
      <c r="A23802" s="42"/>
    </row>
    <row r="23803" spans="1:1" x14ac:dyDescent="0.25">
      <c r="A23803" s="42"/>
    </row>
    <row r="23804" spans="1:1" x14ac:dyDescent="0.25">
      <c r="A23804" s="42"/>
    </row>
    <row r="23805" spans="1:1" x14ac:dyDescent="0.25">
      <c r="A23805" s="42"/>
    </row>
    <row r="23806" spans="1:1" x14ac:dyDescent="0.25">
      <c r="A23806" s="42"/>
    </row>
    <row r="23807" spans="1:1" x14ac:dyDescent="0.25">
      <c r="A23807" s="42"/>
    </row>
    <row r="23808" spans="1:1" x14ac:dyDescent="0.25">
      <c r="A23808" s="42"/>
    </row>
    <row r="23809" spans="1:1" x14ac:dyDescent="0.25">
      <c r="A23809" s="42"/>
    </row>
    <row r="23810" spans="1:1" x14ac:dyDescent="0.25">
      <c r="A23810" s="42"/>
    </row>
    <row r="23811" spans="1:1" x14ac:dyDescent="0.25">
      <c r="A23811" s="42"/>
    </row>
    <row r="23812" spans="1:1" x14ac:dyDescent="0.25">
      <c r="A23812" s="42"/>
    </row>
    <row r="23813" spans="1:1" x14ac:dyDescent="0.25">
      <c r="A23813" s="42"/>
    </row>
    <row r="23814" spans="1:1" x14ac:dyDescent="0.25">
      <c r="A23814" s="42"/>
    </row>
    <row r="23815" spans="1:1" x14ac:dyDescent="0.25">
      <c r="A23815" s="42"/>
    </row>
    <row r="23816" spans="1:1" x14ac:dyDescent="0.25">
      <c r="A23816" s="42"/>
    </row>
    <row r="23817" spans="1:1" x14ac:dyDescent="0.25">
      <c r="A23817" s="42"/>
    </row>
    <row r="23818" spans="1:1" x14ac:dyDescent="0.25">
      <c r="A23818" s="42"/>
    </row>
    <row r="23819" spans="1:1" x14ac:dyDescent="0.25">
      <c r="A23819" s="42"/>
    </row>
    <row r="23820" spans="1:1" x14ac:dyDescent="0.25">
      <c r="A23820" s="42"/>
    </row>
    <row r="23821" spans="1:1" x14ac:dyDescent="0.25">
      <c r="A23821" s="42"/>
    </row>
    <row r="23822" spans="1:1" x14ac:dyDescent="0.25">
      <c r="A23822" s="42"/>
    </row>
    <row r="23823" spans="1:1" x14ac:dyDescent="0.25">
      <c r="A23823" s="42"/>
    </row>
    <row r="23824" spans="1:1" x14ac:dyDescent="0.25">
      <c r="A23824" s="42"/>
    </row>
    <row r="23825" spans="1:1" x14ac:dyDescent="0.25">
      <c r="A23825" s="42"/>
    </row>
    <row r="23826" spans="1:1" x14ac:dyDescent="0.25">
      <c r="A23826" s="42"/>
    </row>
    <row r="23827" spans="1:1" x14ac:dyDescent="0.25">
      <c r="A23827" s="42"/>
    </row>
    <row r="23828" spans="1:1" x14ac:dyDescent="0.25">
      <c r="A23828" s="42"/>
    </row>
    <row r="23829" spans="1:1" x14ac:dyDescent="0.25">
      <c r="A23829" s="42"/>
    </row>
    <row r="23830" spans="1:1" x14ac:dyDescent="0.25">
      <c r="A23830" s="42"/>
    </row>
    <row r="23831" spans="1:1" x14ac:dyDescent="0.25">
      <c r="A23831" s="42"/>
    </row>
    <row r="23832" spans="1:1" x14ac:dyDescent="0.25">
      <c r="A23832" s="42"/>
    </row>
    <row r="23833" spans="1:1" x14ac:dyDescent="0.25">
      <c r="A23833" s="42"/>
    </row>
    <row r="23834" spans="1:1" x14ac:dyDescent="0.25">
      <c r="A23834" s="42"/>
    </row>
    <row r="23835" spans="1:1" x14ac:dyDescent="0.25">
      <c r="A23835" s="42"/>
    </row>
    <row r="23836" spans="1:1" x14ac:dyDescent="0.25">
      <c r="A23836" s="42"/>
    </row>
    <row r="23837" spans="1:1" x14ac:dyDescent="0.25">
      <c r="A23837" s="42"/>
    </row>
    <row r="23838" spans="1:1" x14ac:dyDescent="0.25">
      <c r="A23838" s="42"/>
    </row>
    <row r="23839" spans="1:1" x14ac:dyDescent="0.25">
      <c r="A23839" s="42"/>
    </row>
    <row r="23840" spans="1:1" x14ac:dyDescent="0.25">
      <c r="A23840" s="42"/>
    </row>
    <row r="23841" spans="1:1" x14ac:dyDescent="0.25">
      <c r="A23841" s="42"/>
    </row>
    <row r="23842" spans="1:1" x14ac:dyDescent="0.25">
      <c r="A23842" s="42"/>
    </row>
    <row r="23843" spans="1:1" x14ac:dyDescent="0.25">
      <c r="A23843" s="42"/>
    </row>
    <row r="23844" spans="1:1" x14ac:dyDescent="0.25">
      <c r="A23844" s="42"/>
    </row>
    <row r="23845" spans="1:1" x14ac:dyDescent="0.25">
      <c r="A23845" s="42"/>
    </row>
    <row r="23846" spans="1:1" x14ac:dyDescent="0.25">
      <c r="A23846" s="42"/>
    </row>
    <row r="23847" spans="1:1" x14ac:dyDescent="0.25">
      <c r="A23847" s="42"/>
    </row>
    <row r="23848" spans="1:1" x14ac:dyDescent="0.25">
      <c r="A23848" s="42"/>
    </row>
    <row r="23849" spans="1:1" x14ac:dyDescent="0.25">
      <c r="A23849" s="42"/>
    </row>
    <row r="23850" spans="1:1" x14ac:dyDescent="0.25">
      <c r="A23850" s="42"/>
    </row>
    <row r="23851" spans="1:1" x14ac:dyDescent="0.25">
      <c r="A23851" s="42"/>
    </row>
    <row r="23852" spans="1:1" x14ac:dyDescent="0.25">
      <c r="A23852" s="42"/>
    </row>
    <row r="23853" spans="1:1" x14ac:dyDescent="0.25">
      <c r="A23853" s="42"/>
    </row>
    <row r="23854" spans="1:1" x14ac:dyDescent="0.25">
      <c r="A23854" s="42"/>
    </row>
    <row r="23855" spans="1:1" x14ac:dyDescent="0.25">
      <c r="A23855" s="42"/>
    </row>
    <row r="23856" spans="1:1" x14ac:dyDescent="0.25">
      <c r="A23856" s="42"/>
    </row>
    <row r="23857" spans="1:1" x14ac:dyDescent="0.25">
      <c r="A23857" s="42"/>
    </row>
    <row r="23858" spans="1:1" x14ac:dyDescent="0.25">
      <c r="A23858" s="42"/>
    </row>
    <row r="23859" spans="1:1" x14ac:dyDescent="0.25">
      <c r="A23859" s="42"/>
    </row>
    <row r="23860" spans="1:1" x14ac:dyDescent="0.25">
      <c r="A23860" s="42"/>
    </row>
    <row r="23861" spans="1:1" x14ac:dyDescent="0.25">
      <c r="A23861" s="42"/>
    </row>
    <row r="23862" spans="1:1" x14ac:dyDescent="0.25">
      <c r="A23862" s="42"/>
    </row>
    <row r="23863" spans="1:1" x14ac:dyDescent="0.25">
      <c r="A23863" s="42"/>
    </row>
    <row r="23864" spans="1:1" x14ac:dyDescent="0.25">
      <c r="A23864" s="42"/>
    </row>
    <row r="23865" spans="1:1" x14ac:dyDescent="0.25">
      <c r="A23865" s="42"/>
    </row>
    <row r="23866" spans="1:1" x14ac:dyDescent="0.25">
      <c r="A23866" s="42"/>
    </row>
    <row r="23867" spans="1:1" x14ac:dyDescent="0.25">
      <c r="A23867" s="42"/>
    </row>
    <row r="23868" spans="1:1" x14ac:dyDescent="0.25">
      <c r="A23868" s="42"/>
    </row>
    <row r="23869" spans="1:1" x14ac:dyDescent="0.25">
      <c r="A23869" s="42"/>
    </row>
    <row r="23870" spans="1:1" x14ac:dyDescent="0.25">
      <c r="A23870" s="42"/>
    </row>
    <row r="23871" spans="1:1" x14ac:dyDescent="0.25">
      <c r="A23871" s="42"/>
    </row>
    <row r="23872" spans="1:1" x14ac:dyDescent="0.25">
      <c r="A23872" s="42"/>
    </row>
    <row r="23873" spans="1:1" x14ac:dyDescent="0.25">
      <c r="A23873" s="42"/>
    </row>
    <row r="23874" spans="1:1" x14ac:dyDescent="0.25">
      <c r="A23874" s="42"/>
    </row>
    <row r="23875" spans="1:1" x14ac:dyDescent="0.25">
      <c r="A23875" s="42"/>
    </row>
    <row r="23876" spans="1:1" x14ac:dyDescent="0.25">
      <c r="A23876" s="42"/>
    </row>
    <row r="23877" spans="1:1" x14ac:dyDescent="0.25">
      <c r="A23877" s="42"/>
    </row>
    <row r="23878" spans="1:1" x14ac:dyDescent="0.25">
      <c r="A23878" s="42"/>
    </row>
    <row r="23879" spans="1:1" x14ac:dyDescent="0.25">
      <c r="A23879" s="42"/>
    </row>
    <row r="23880" spans="1:1" x14ac:dyDescent="0.25">
      <c r="A23880" s="42"/>
    </row>
    <row r="23881" spans="1:1" x14ac:dyDescent="0.25">
      <c r="A23881" s="42"/>
    </row>
    <row r="23882" spans="1:1" x14ac:dyDescent="0.25">
      <c r="A23882" s="42"/>
    </row>
    <row r="23883" spans="1:1" x14ac:dyDescent="0.25">
      <c r="A23883" s="42"/>
    </row>
    <row r="23884" spans="1:1" x14ac:dyDescent="0.25">
      <c r="A23884" s="42"/>
    </row>
    <row r="23885" spans="1:1" x14ac:dyDescent="0.25">
      <c r="A23885" s="42"/>
    </row>
    <row r="23886" spans="1:1" x14ac:dyDescent="0.25">
      <c r="A23886" s="42"/>
    </row>
    <row r="23887" spans="1:1" x14ac:dyDescent="0.25">
      <c r="A23887" s="42"/>
    </row>
    <row r="23888" spans="1:1" x14ac:dyDescent="0.25">
      <c r="A23888" s="42"/>
    </row>
    <row r="23889" spans="1:1" x14ac:dyDescent="0.25">
      <c r="A23889" s="42"/>
    </row>
    <row r="23890" spans="1:1" x14ac:dyDescent="0.25">
      <c r="A23890" s="42"/>
    </row>
    <row r="23891" spans="1:1" x14ac:dyDescent="0.25">
      <c r="A23891" s="42"/>
    </row>
    <row r="23892" spans="1:1" x14ac:dyDescent="0.25">
      <c r="A23892" s="42"/>
    </row>
    <row r="23893" spans="1:1" x14ac:dyDescent="0.25">
      <c r="A23893" s="42"/>
    </row>
    <row r="23894" spans="1:1" x14ac:dyDescent="0.25">
      <c r="A23894" s="42"/>
    </row>
    <row r="23895" spans="1:1" x14ac:dyDescent="0.25">
      <c r="A23895" s="42"/>
    </row>
    <row r="23896" spans="1:1" x14ac:dyDescent="0.25">
      <c r="A23896" s="42"/>
    </row>
    <row r="23897" spans="1:1" x14ac:dyDescent="0.25">
      <c r="A23897" s="42"/>
    </row>
    <row r="23898" spans="1:1" x14ac:dyDescent="0.25">
      <c r="A23898" s="42"/>
    </row>
    <row r="23899" spans="1:1" x14ac:dyDescent="0.25">
      <c r="A23899" s="42"/>
    </row>
    <row r="23900" spans="1:1" x14ac:dyDescent="0.25">
      <c r="A23900" s="42"/>
    </row>
    <row r="23901" spans="1:1" x14ac:dyDescent="0.25">
      <c r="A23901" s="42"/>
    </row>
    <row r="23902" spans="1:1" x14ac:dyDescent="0.25">
      <c r="A23902" s="42"/>
    </row>
    <row r="23903" spans="1:1" x14ac:dyDescent="0.25">
      <c r="A23903" s="42"/>
    </row>
    <row r="23904" spans="1:1" x14ac:dyDescent="0.25">
      <c r="A23904" s="42"/>
    </row>
    <row r="23905" spans="1:1" x14ac:dyDescent="0.25">
      <c r="A23905" s="42"/>
    </row>
    <row r="23906" spans="1:1" x14ac:dyDescent="0.25">
      <c r="A23906" s="42"/>
    </row>
    <row r="23907" spans="1:1" x14ac:dyDescent="0.25">
      <c r="A23907" s="42"/>
    </row>
    <row r="23908" spans="1:1" x14ac:dyDescent="0.25">
      <c r="A23908" s="42"/>
    </row>
    <row r="23909" spans="1:1" x14ac:dyDescent="0.25">
      <c r="A23909" s="42"/>
    </row>
    <row r="23910" spans="1:1" x14ac:dyDescent="0.25">
      <c r="A23910" s="42"/>
    </row>
    <row r="23911" spans="1:1" x14ac:dyDescent="0.25">
      <c r="A23911" s="42"/>
    </row>
    <row r="23912" spans="1:1" x14ac:dyDescent="0.25">
      <c r="A23912" s="42"/>
    </row>
    <row r="23913" spans="1:1" x14ac:dyDescent="0.25">
      <c r="A23913" s="42"/>
    </row>
    <row r="23914" spans="1:1" x14ac:dyDescent="0.25">
      <c r="A23914" s="42"/>
    </row>
    <row r="23915" spans="1:1" x14ac:dyDescent="0.25">
      <c r="A23915" s="42"/>
    </row>
    <row r="23916" spans="1:1" x14ac:dyDescent="0.25">
      <c r="A23916" s="42"/>
    </row>
    <row r="23917" spans="1:1" x14ac:dyDescent="0.25">
      <c r="A23917" s="42"/>
    </row>
    <row r="23918" spans="1:1" x14ac:dyDescent="0.25">
      <c r="A23918" s="42"/>
    </row>
    <row r="23919" spans="1:1" x14ac:dyDescent="0.25">
      <c r="A23919" s="42"/>
    </row>
    <row r="23920" spans="1:1" x14ac:dyDescent="0.25">
      <c r="A23920" s="42"/>
    </row>
    <row r="23921" spans="1:1" x14ac:dyDescent="0.25">
      <c r="A23921" s="42"/>
    </row>
    <row r="23922" spans="1:1" x14ac:dyDescent="0.25">
      <c r="A23922" s="42"/>
    </row>
    <row r="23923" spans="1:1" x14ac:dyDescent="0.25">
      <c r="A23923" s="42"/>
    </row>
    <row r="23924" spans="1:1" x14ac:dyDescent="0.25">
      <c r="A23924" s="42"/>
    </row>
    <row r="23925" spans="1:1" x14ac:dyDescent="0.25">
      <c r="A23925" s="42"/>
    </row>
    <row r="23926" spans="1:1" x14ac:dyDescent="0.25">
      <c r="A23926" s="42"/>
    </row>
    <row r="23927" spans="1:1" x14ac:dyDescent="0.25">
      <c r="A23927" s="42"/>
    </row>
    <row r="23928" spans="1:1" x14ac:dyDescent="0.25">
      <c r="A23928" s="42"/>
    </row>
    <row r="23929" spans="1:1" x14ac:dyDescent="0.25">
      <c r="A23929" s="42"/>
    </row>
    <row r="23930" spans="1:1" x14ac:dyDescent="0.25">
      <c r="A23930" s="42"/>
    </row>
    <row r="23931" spans="1:1" x14ac:dyDescent="0.25">
      <c r="A23931" s="42"/>
    </row>
    <row r="23932" spans="1:1" x14ac:dyDescent="0.25">
      <c r="A23932" s="42"/>
    </row>
    <row r="23933" spans="1:1" x14ac:dyDescent="0.25">
      <c r="A23933" s="42"/>
    </row>
    <row r="23934" spans="1:1" x14ac:dyDescent="0.25">
      <c r="A23934" s="42"/>
    </row>
    <row r="23935" spans="1:1" x14ac:dyDescent="0.25">
      <c r="A23935" s="42"/>
    </row>
    <row r="23936" spans="1:1" x14ac:dyDescent="0.25">
      <c r="A23936" s="42"/>
    </row>
    <row r="23937" spans="1:1" x14ac:dyDescent="0.25">
      <c r="A23937" s="42"/>
    </row>
    <row r="23938" spans="1:1" x14ac:dyDescent="0.25">
      <c r="A23938" s="42"/>
    </row>
    <row r="23939" spans="1:1" x14ac:dyDescent="0.25">
      <c r="A23939" s="42"/>
    </row>
    <row r="23940" spans="1:1" x14ac:dyDescent="0.25">
      <c r="A23940" s="42"/>
    </row>
    <row r="23941" spans="1:1" x14ac:dyDescent="0.25">
      <c r="A23941" s="42"/>
    </row>
    <row r="23942" spans="1:1" x14ac:dyDescent="0.25">
      <c r="A23942" s="42"/>
    </row>
    <row r="23943" spans="1:1" x14ac:dyDescent="0.25">
      <c r="A23943" s="42"/>
    </row>
    <row r="23944" spans="1:1" x14ac:dyDescent="0.25">
      <c r="A23944" s="42"/>
    </row>
    <row r="23945" spans="1:1" x14ac:dyDescent="0.25">
      <c r="A23945" s="42"/>
    </row>
    <row r="23946" spans="1:1" x14ac:dyDescent="0.25">
      <c r="A23946" s="42"/>
    </row>
    <row r="23947" spans="1:1" x14ac:dyDescent="0.25">
      <c r="A23947" s="42"/>
    </row>
    <row r="23948" spans="1:1" x14ac:dyDescent="0.25">
      <c r="A23948" s="42"/>
    </row>
    <row r="23949" spans="1:1" x14ac:dyDescent="0.25">
      <c r="A23949" s="42"/>
    </row>
    <row r="23950" spans="1:1" x14ac:dyDescent="0.25">
      <c r="A23950" s="42"/>
    </row>
    <row r="23951" spans="1:1" x14ac:dyDescent="0.25">
      <c r="A23951" s="42"/>
    </row>
    <row r="23952" spans="1:1" x14ac:dyDescent="0.25">
      <c r="A23952" s="42"/>
    </row>
    <row r="23953" spans="1:1" x14ac:dyDescent="0.25">
      <c r="A23953" s="42"/>
    </row>
    <row r="23954" spans="1:1" x14ac:dyDescent="0.25">
      <c r="A23954" s="42"/>
    </row>
    <row r="23955" spans="1:1" x14ac:dyDescent="0.25">
      <c r="A23955" s="42"/>
    </row>
    <row r="23956" spans="1:1" x14ac:dyDescent="0.25">
      <c r="A23956" s="42"/>
    </row>
    <row r="23957" spans="1:1" x14ac:dyDescent="0.25">
      <c r="A23957" s="42"/>
    </row>
    <row r="23958" spans="1:1" x14ac:dyDescent="0.25">
      <c r="A23958" s="42"/>
    </row>
    <row r="23959" spans="1:1" x14ac:dyDescent="0.25">
      <c r="A23959" s="42"/>
    </row>
    <row r="23960" spans="1:1" x14ac:dyDescent="0.25">
      <c r="A23960" s="42"/>
    </row>
    <row r="23961" spans="1:1" x14ac:dyDescent="0.25">
      <c r="A23961" s="42"/>
    </row>
    <row r="23962" spans="1:1" x14ac:dyDescent="0.25">
      <c r="A23962" s="42"/>
    </row>
    <row r="23963" spans="1:1" x14ac:dyDescent="0.25">
      <c r="A23963" s="42"/>
    </row>
    <row r="23964" spans="1:1" x14ac:dyDescent="0.25">
      <c r="A23964" s="42"/>
    </row>
    <row r="23965" spans="1:1" x14ac:dyDescent="0.25">
      <c r="A23965" s="42"/>
    </row>
    <row r="23966" spans="1:1" x14ac:dyDescent="0.25">
      <c r="A23966" s="42"/>
    </row>
    <row r="23967" spans="1:1" x14ac:dyDescent="0.25">
      <c r="A23967" s="42"/>
    </row>
    <row r="23968" spans="1:1" x14ac:dyDescent="0.25">
      <c r="A23968" s="42"/>
    </row>
    <row r="23969" spans="1:1" x14ac:dyDescent="0.25">
      <c r="A23969" s="42"/>
    </row>
    <row r="23970" spans="1:1" x14ac:dyDescent="0.25">
      <c r="A23970" s="42"/>
    </row>
    <row r="23971" spans="1:1" x14ac:dyDescent="0.25">
      <c r="A23971" s="42"/>
    </row>
    <row r="23972" spans="1:1" x14ac:dyDescent="0.25">
      <c r="A23972" s="42"/>
    </row>
    <row r="23973" spans="1:1" x14ac:dyDescent="0.25">
      <c r="A23973" s="42"/>
    </row>
    <row r="23974" spans="1:1" x14ac:dyDescent="0.25">
      <c r="A23974" s="42"/>
    </row>
    <row r="23975" spans="1:1" x14ac:dyDescent="0.25">
      <c r="A23975" s="42"/>
    </row>
    <row r="23976" spans="1:1" x14ac:dyDescent="0.25">
      <c r="A23976" s="42"/>
    </row>
    <row r="23977" spans="1:1" x14ac:dyDescent="0.25">
      <c r="A23977" s="42"/>
    </row>
    <row r="23978" spans="1:1" x14ac:dyDescent="0.25">
      <c r="A23978" s="42"/>
    </row>
    <row r="23979" spans="1:1" x14ac:dyDescent="0.25">
      <c r="A23979" s="42"/>
    </row>
    <row r="23980" spans="1:1" x14ac:dyDescent="0.25">
      <c r="A23980" s="42"/>
    </row>
    <row r="23981" spans="1:1" x14ac:dyDescent="0.25">
      <c r="A23981" s="42"/>
    </row>
    <row r="23982" spans="1:1" x14ac:dyDescent="0.25">
      <c r="A23982" s="42"/>
    </row>
    <row r="23983" spans="1:1" x14ac:dyDescent="0.25">
      <c r="A23983" s="42"/>
    </row>
    <row r="23984" spans="1:1" x14ac:dyDescent="0.25">
      <c r="A23984" s="42"/>
    </row>
    <row r="23985" spans="1:1" x14ac:dyDescent="0.25">
      <c r="A23985" s="42"/>
    </row>
    <row r="23986" spans="1:1" x14ac:dyDescent="0.25">
      <c r="A23986" s="42"/>
    </row>
    <row r="23987" spans="1:1" x14ac:dyDescent="0.25">
      <c r="A23987" s="42"/>
    </row>
    <row r="23988" spans="1:1" x14ac:dyDescent="0.25">
      <c r="A23988" s="42"/>
    </row>
    <row r="23989" spans="1:1" x14ac:dyDescent="0.25">
      <c r="A23989" s="42"/>
    </row>
    <row r="23990" spans="1:1" x14ac:dyDescent="0.25">
      <c r="A23990" s="42"/>
    </row>
    <row r="23991" spans="1:1" x14ac:dyDescent="0.25">
      <c r="A23991" s="42"/>
    </row>
    <row r="23992" spans="1:1" x14ac:dyDescent="0.25">
      <c r="A23992" s="42"/>
    </row>
    <row r="23993" spans="1:1" x14ac:dyDescent="0.25">
      <c r="A23993" s="42"/>
    </row>
    <row r="23994" spans="1:1" x14ac:dyDescent="0.25">
      <c r="A23994" s="42"/>
    </row>
    <row r="23995" spans="1:1" x14ac:dyDescent="0.25">
      <c r="A23995" s="42"/>
    </row>
    <row r="23996" spans="1:1" x14ac:dyDescent="0.25">
      <c r="A23996" s="42"/>
    </row>
    <row r="23997" spans="1:1" x14ac:dyDescent="0.25">
      <c r="A23997" s="42"/>
    </row>
    <row r="23998" spans="1:1" x14ac:dyDescent="0.25">
      <c r="A23998" s="42"/>
    </row>
    <row r="23999" spans="1:1" x14ac:dyDescent="0.25">
      <c r="A23999" s="42"/>
    </row>
    <row r="24000" spans="1:1" x14ac:dyDescent="0.25">
      <c r="A24000" s="42"/>
    </row>
    <row r="24001" spans="1:1" x14ac:dyDescent="0.25">
      <c r="A24001" s="42"/>
    </row>
    <row r="24002" spans="1:1" x14ac:dyDescent="0.25">
      <c r="A24002" s="42"/>
    </row>
    <row r="24003" spans="1:1" x14ac:dyDescent="0.25">
      <c r="A24003" s="42"/>
    </row>
    <row r="24004" spans="1:1" x14ac:dyDescent="0.25">
      <c r="A24004" s="42"/>
    </row>
    <row r="24005" spans="1:1" x14ac:dyDescent="0.25">
      <c r="A24005" s="42"/>
    </row>
    <row r="24006" spans="1:1" x14ac:dyDescent="0.25">
      <c r="A24006" s="42"/>
    </row>
    <row r="24007" spans="1:1" x14ac:dyDescent="0.25">
      <c r="A24007" s="42"/>
    </row>
    <row r="24008" spans="1:1" x14ac:dyDescent="0.25">
      <c r="A24008" s="42"/>
    </row>
    <row r="24009" spans="1:1" x14ac:dyDescent="0.25">
      <c r="A24009" s="42"/>
    </row>
    <row r="24010" spans="1:1" x14ac:dyDescent="0.25">
      <c r="A24010" s="42"/>
    </row>
    <row r="24011" spans="1:1" x14ac:dyDescent="0.25">
      <c r="A24011" s="42"/>
    </row>
    <row r="24012" spans="1:1" x14ac:dyDescent="0.25">
      <c r="A24012" s="42"/>
    </row>
    <row r="24013" spans="1:1" x14ac:dyDescent="0.25">
      <c r="A24013" s="42"/>
    </row>
    <row r="24014" spans="1:1" x14ac:dyDescent="0.25">
      <c r="A24014" s="42"/>
    </row>
    <row r="24015" spans="1:1" x14ac:dyDescent="0.25">
      <c r="A24015" s="42"/>
    </row>
    <row r="24016" spans="1:1" x14ac:dyDescent="0.25">
      <c r="A24016" s="42"/>
    </row>
    <row r="24017" spans="1:1" x14ac:dyDescent="0.25">
      <c r="A24017" s="42"/>
    </row>
    <row r="24018" spans="1:1" x14ac:dyDescent="0.25">
      <c r="A24018" s="42"/>
    </row>
    <row r="24019" spans="1:1" x14ac:dyDescent="0.25">
      <c r="A24019" s="42"/>
    </row>
    <row r="24020" spans="1:1" x14ac:dyDescent="0.25">
      <c r="A24020" s="42"/>
    </row>
    <row r="24021" spans="1:1" x14ac:dyDescent="0.25">
      <c r="A24021" s="42"/>
    </row>
    <row r="24022" spans="1:1" x14ac:dyDescent="0.25">
      <c r="A24022" s="42"/>
    </row>
    <row r="24023" spans="1:1" x14ac:dyDescent="0.25">
      <c r="A24023" s="42"/>
    </row>
    <row r="24024" spans="1:1" x14ac:dyDescent="0.25">
      <c r="A24024" s="42"/>
    </row>
    <row r="24025" spans="1:1" x14ac:dyDescent="0.25">
      <c r="A24025" s="42"/>
    </row>
    <row r="24026" spans="1:1" x14ac:dyDescent="0.25">
      <c r="A24026" s="42"/>
    </row>
    <row r="24027" spans="1:1" x14ac:dyDescent="0.25">
      <c r="A24027" s="42"/>
    </row>
    <row r="24028" spans="1:1" x14ac:dyDescent="0.25">
      <c r="A24028" s="42"/>
    </row>
    <row r="24029" spans="1:1" x14ac:dyDescent="0.25">
      <c r="A24029" s="42"/>
    </row>
    <row r="24030" spans="1:1" x14ac:dyDescent="0.25">
      <c r="A24030" s="42"/>
    </row>
    <row r="24031" spans="1:1" x14ac:dyDescent="0.25">
      <c r="A24031" s="42"/>
    </row>
    <row r="24032" spans="1:1" x14ac:dyDescent="0.25">
      <c r="A24032" s="42"/>
    </row>
    <row r="24033" spans="1:1" x14ac:dyDescent="0.25">
      <c r="A24033" s="42"/>
    </row>
    <row r="24034" spans="1:1" x14ac:dyDescent="0.25">
      <c r="A24034" s="42"/>
    </row>
    <row r="24035" spans="1:1" x14ac:dyDescent="0.25">
      <c r="A24035" s="42"/>
    </row>
    <row r="24036" spans="1:1" x14ac:dyDescent="0.25">
      <c r="A24036" s="42"/>
    </row>
    <row r="24037" spans="1:1" x14ac:dyDescent="0.25">
      <c r="A24037" s="42"/>
    </row>
    <row r="24038" spans="1:1" x14ac:dyDescent="0.25">
      <c r="A24038" s="42"/>
    </row>
    <row r="24039" spans="1:1" x14ac:dyDescent="0.25">
      <c r="A24039" s="42"/>
    </row>
    <row r="24040" spans="1:1" x14ac:dyDescent="0.25">
      <c r="A24040" s="42"/>
    </row>
    <row r="24041" spans="1:1" x14ac:dyDescent="0.25">
      <c r="A24041" s="42"/>
    </row>
    <row r="24042" spans="1:1" x14ac:dyDescent="0.25">
      <c r="A24042" s="42"/>
    </row>
    <row r="24043" spans="1:1" x14ac:dyDescent="0.25">
      <c r="A24043" s="42"/>
    </row>
    <row r="24044" spans="1:1" x14ac:dyDescent="0.25">
      <c r="A24044" s="42"/>
    </row>
    <row r="24045" spans="1:1" x14ac:dyDescent="0.25">
      <c r="A24045" s="42"/>
    </row>
    <row r="24046" spans="1:1" x14ac:dyDescent="0.25">
      <c r="A24046" s="42"/>
    </row>
    <row r="24047" spans="1:1" x14ac:dyDescent="0.25">
      <c r="A24047" s="42"/>
    </row>
    <row r="24048" spans="1:1" x14ac:dyDescent="0.25">
      <c r="A24048" s="42"/>
    </row>
    <row r="24049" spans="1:1" x14ac:dyDescent="0.25">
      <c r="A24049" s="42"/>
    </row>
    <row r="24050" spans="1:1" x14ac:dyDescent="0.25">
      <c r="A24050" s="42"/>
    </row>
    <row r="24051" spans="1:1" x14ac:dyDescent="0.25">
      <c r="A24051" s="42"/>
    </row>
    <row r="24052" spans="1:1" x14ac:dyDescent="0.25">
      <c r="A24052" s="42"/>
    </row>
    <row r="24053" spans="1:1" x14ac:dyDescent="0.25">
      <c r="A24053" s="42"/>
    </row>
    <row r="24054" spans="1:1" x14ac:dyDescent="0.25">
      <c r="A24054" s="42"/>
    </row>
    <row r="24055" spans="1:1" x14ac:dyDescent="0.25">
      <c r="A24055" s="42"/>
    </row>
    <row r="24056" spans="1:1" x14ac:dyDescent="0.25">
      <c r="A24056" s="42"/>
    </row>
    <row r="24057" spans="1:1" x14ac:dyDescent="0.25">
      <c r="A24057" s="42"/>
    </row>
    <row r="24058" spans="1:1" x14ac:dyDescent="0.25">
      <c r="A24058" s="42"/>
    </row>
    <row r="24059" spans="1:1" x14ac:dyDescent="0.25">
      <c r="A24059" s="42"/>
    </row>
    <row r="24060" spans="1:1" x14ac:dyDescent="0.25">
      <c r="A24060" s="42"/>
    </row>
    <row r="24061" spans="1:1" x14ac:dyDescent="0.25">
      <c r="A24061" s="42"/>
    </row>
    <row r="24062" spans="1:1" x14ac:dyDescent="0.25">
      <c r="A24062" s="42"/>
    </row>
    <row r="24063" spans="1:1" x14ac:dyDescent="0.25">
      <c r="A24063" s="42"/>
    </row>
    <row r="24064" spans="1:1" x14ac:dyDescent="0.25">
      <c r="A24064" s="42"/>
    </row>
    <row r="24065" spans="1:1" x14ac:dyDescent="0.25">
      <c r="A24065" s="42"/>
    </row>
    <row r="24066" spans="1:1" x14ac:dyDescent="0.25">
      <c r="A24066" s="42"/>
    </row>
    <row r="24067" spans="1:1" x14ac:dyDescent="0.25">
      <c r="A24067" s="42"/>
    </row>
    <row r="24068" spans="1:1" x14ac:dyDescent="0.25">
      <c r="A24068" s="42"/>
    </row>
    <row r="24069" spans="1:1" x14ac:dyDescent="0.25">
      <c r="A24069" s="42"/>
    </row>
    <row r="24070" spans="1:1" x14ac:dyDescent="0.25">
      <c r="A24070" s="42"/>
    </row>
    <row r="24071" spans="1:1" x14ac:dyDescent="0.25">
      <c r="A24071" s="42"/>
    </row>
    <row r="24072" spans="1:1" x14ac:dyDescent="0.25">
      <c r="A24072" s="42"/>
    </row>
    <row r="24073" spans="1:1" x14ac:dyDescent="0.25">
      <c r="A24073" s="42"/>
    </row>
    <row r="24074" spans="1:1" x14ac:dyDescent="0.25">
      <c r="A24074" s="42"/>
    </row>
    <row r="24075" spans="1:1" x14ac:dyDescent="0.25">
      <c r="A24075" s="42"/>
    </row>
    <row r="24076" spans="1:1" x14ac:dyDescent="0.25">
      <c r="A24076" s="42"/>
    </row>
    <row r="24077" spans="1:1" x14ac:dyDescent="0.25">
      <c r="A24077" s="42"/>
    </row>
    <row r="24078" spans="1:1" x14ac:dyDescent="0.25">
      <c r="A24078" s="42"/>
    </row>
    <row r="24079" spans="1:1" x14ac:dyDescent="0.25">
      <c r="A24079" s="42"/>
    </row>
    <row r="24080" spans="1:1" x14ac:dyDescent="0.25">
      <c r="A24080" s="42"/>
    </row>
    <row r="24081" spans="1:1" x14ac:dyDescent="0.25">
      <c r="A24081" s="42"/>
    </row>
    <row r="24082" spans="1:1" x14ac:dyDescent="0.25">
      <c r="A24082" s="42"/>
    </row>
    <row r="24083" spans="1:1" x14ac:dyDescent="0.25">
      <c r="A24083" s="42"/>
    </row>
    <row r="24084" spans="1:1" x14ac:dyDescent="0.25">
      <c r="A24084" s="42"/>
    </row>
    <row r="24085" spans="1:1" x14ac:dyDescent="0.25">
      <c r="A24085" s="42"/>
    </row>
    <row r="24086" spans="1:1" x14ac:dyDescent="0.25">
      <c r="A24086" s="42"/>
    </row>
    <row r="24087" spans="1:1" x14ac:dyDescent="0.25">
      <c r="A24087" s="42"/>
    </row>
    <row r="24088" spans="1:1" x14ac:dyDescent="0.25">
      <c r="A24088" s="42"/>
    </row>
    <row r="24089" spans="1:1" x14ac:dyDescent="0.25">
      <c r="A24089" s="42"/>
    </row>
    <row r="24090" spans="1:1" x14ac:dyDescent="0.25">
      <c r="A24090" s="42"/>
    </row>
    <row r="24091" spans="1:1" x14ac:dyDescent="0.25">
      <c r="A24091" s="42"/>
    </row>
    <row r="24092" spans="1:1" x14ac:dyDescent="0.25">
      <c r="A24092" s="42"/>
    </row>
    <row r="24093" spans="1:1" x14ac:dyDescent="0.25">
      <c r="A24093" s="42"/>
    </row>
    <row r="24094" spans="1:1" x14ac:dyDescent="0.25">
      <c r="A24094" s="42"/>
    </row>
    <row r="24095" spans="1:1" x14ac:dyDescent="0.25">
      <c r="A24095" s="42"/>
    </row>
    <row r="24096" spans="1:1" x14ac:dyDescent="0.25">
      <c r="A24096" s="42"/>
    </row>
    <row r="24097" spans="1:1" x14ac:dyDescent="0.25">
      <c r="A24097" s="42"/>
    </row>
    <row r="24098" spans="1:1" x14ac:dyDescent="0.25">
      <c r="A24098" s="42"/>
    </row>
    <row r="24099" spans="1:1" x14ac:dyDescent="0.25">
      <c r="A24099" s="42"/>
    </row>
    <row r="24100" spans="1:1" x14ac:dyDescent="0.25">
      <c r="A24100" s="42"/>
    </row>
    <row r="24101" spans="1:1" x14ac:dyDescent="0.25">
      <c r="A24101" s="42"/>
    </row>
    <row r="24102" spans="1:1" x14ac:dyDescent="0.25">
      <c r="A24102" s="42"/>
    </row>
    <row r="24103" spans="1:1" x14ac:dyDescent="0.25">
      <c r="A24103" s="42"/>
    </row>
    <row r="24104" spans="1:1" x14ac:dyDescent="0.25">
      <c r="A24104" s="42"/>
    </row>
    <row r="24105" spans="1:1" x14ac:dyDescent="0.25">
      <c r="A24105" s="42"/>
    </row>
    <row r="24106" spans="1:1" x14ac:dyDescent="0.25">
      <c r="A24106" s="42"/>
    </row>
    <row r="24107" spans="1:1" x14ac:dyDescent="0.25">
      <c r="A24107" s="42"/>
    </row>
    <row r="24108" spans="1:1" x14ac:dyDescent="0.25">
      <c r="A24108" s="42"/>
    </row>
    <row r="24109" spans="1:1" x14ac:dyDescent="0.25">
      <c r="A24109" s="42"/>
    </row>
    <row r="24110" spans="1:1" x14ac:dyDescent="0.25">
      <c r="A24110" s="42"/>
    </row>
    <row r="24111" spans="1:1" x14ac:dyDescent="0.25">
      <c r="A24111" s="42"/>
    </row>
    <row r="24112" spans="1:1" x14ac:dyDescent="0.25">
      <c r="A24112" s="42"/>
    </row>
    <row r="24113" spans="1:1" x14ac:dyDescent="0.25">
      <c r="A24113" s="42"/>
    </row>
    <row r="24114" spans="1:1" x14ac:dyDescent="0.25">
      <c r="A24114" s="42"/>
    </row>
    <row r="24115" spans="1:1" x14ac:dyDescent="0.25">
      <c r="A24115" s="42"/>
    </row>
    <row r="24116" spans="1:1" x14ac:dyDescent="0.25">
      <c r="A24116" s="42"/>
    </row>
    <row r="24117" spans="1:1" x14ac:dyDescent="0.25">
      <c r="A24117" s="42"/>
    </row>
    <row r="24118" spans="1:1" x14ac:dyDescent="0.25">
      <c r="A24118" s="42"/>
    </row>
    <row r="24119" spans="1:1" x14ac:dyDescent="0.25">
      <c r="A24119" s="42"/>
    </row>
    <row r="24120" spans="1:1" x14ac:dyDescent="0.25">
      <c r="A24120" s="42"/>
    </row>
    <row r="24121" spans="1:1" x14ac:dyDescent="0.25">
      <c r="A24121" s="42"/>
    </row>
    <row r="24122" spans="1:1" x14ac:dyDescent="0.25">
      <c r="A24122" s="42"/>
    </row>
    <row r="24123" spans="1:1" x14ac:dyDescent="0.25">
      <c r="A24123" s="42"/>
    </row>
    <row r="24124" spans="1:1" x14ac:dyDescent="0.25">
      <c r="A24124" s="42"/>
    </row>
    <row r="24125" spans="1:1" x14ac:dyDescent="0.25">
      <c r="A24125" s="42"/>
    </row>
    <row r="24126" spans="1:1" x14ac:dyDescent="0.25">
      <c r="A24126" s="42"/>
    </row>
    <row r="24127" spans="1:1" x14ac:dyDescent="0.25">
      <c r="A24127" s="42"/>
    </row>
    <row r="24128" spans="1:1" x14ac:dyDescent="0.25">
      <c r="A24128" s="42"/>
    </row>
    <row r="24129" spans="1:1" x14ac:dyDescent="0.25">
      <c r="A24129" s="42"/>
    </row>
    <row r="24130" spans="1:1" x14ac:dyDescent="0.25">
      <c r="A24130" s="42"/>
    </row>
    <row r="24131" spans="1:1" x14ac:dyDescent="0.25">
      <c r="A24131" s="42"/>
    </row>
    <row r="24132" spans="1:1" x14ac:dyDescent="0.25">
      <c r="A24132" s="42"/>
    </row>
    <row r="24133" spans="1:1" x14ac:dyDescent="0.25">
      <c r="A24133" s="42"/>
    </row>
    <row r="24134" spans="1:1" x14ac:dyDescent="0.25">
      <c r="A24134" s="42"/>
    </row>
    <row r="24135" spans="1:1" x14ac:dyDescent="0.25">
      <c r="A24135" s="42"/>
    </row>
    <row r="24136" spans="1:1" x14ac:dyDescent="0.25">
      <c r="A24136" s="42"/>
    </row>
    <row r="24137" spans="1:1" x14ac:dyDescent="0.25">
      <c r="A24137" s="42"/>
    </row>
    <row r="24138" spans="1:1" x14ac:dyDescent="0.25">
      <c r="A24138" s="42"/>
    </row>
    <row r="24139" spans="1:1" x14ac:dyDescent="0.25">
      <c r="A24139" s="42"/>
    </row>
    <row r="24140" spans="1:1" x14ac:dyDescent="0.25">
      <c r="A24140" s="42"/>
    </row>
    <row r="24141" spans="1:1" x14ac:dyDescent="0.25">
      <c r="A24141" s="42"/>
    </row>
    <row r="24142" spans="1:1" x14ac:dyDescent="0.25">
      <c r="A24142" s="42"/>
    </row>
    <row r="24143" spans="1:1" x14ac:dyDescent="0.25">
      <c r="A24143" s="42"/>
    </row>
    <row r="24144" spans="1:1" x14ac:dyDescent="0.25">
      <c r="A24144" s="42"/>
    </row>
    <row r="24145" spans="1:1" x14ac:dyDescent="0.25">
      <c r="A24145" s="42"/>
    </row>
    <row r="24146" spans="1:1" x14ac:dyDescent="0.25">
      <c r="A24146" s="42"/>
    </row>
    <row r="24147" spans="1:1" x14ac:dyDescent="0.25">
      <c r="A24147" s="42"/>
    </row>
    <row r="24148" spans="1:1" x14ac:dyDescent="0.25">
      <c r="A24148" s="42"/>
    </row>
    <row r="24149" spans="1:1" x14ac:dyDescent="0.25">
      <c r="A24149" s="42"/>
    </row>
    <row r="24150" spans="1:1" x14ac:dyDescent="0.25">
      <c r="A24150" s="42"/>
    </row>
    <row r="24151" spans="1:1" x14ac:dyDescent="0.25">
      <c r="A24151" s="42"/>
    </row>
    <row r="24152" spans="1:1" x14ac:dyDescent="0.25">
      <c r="A24152" s="42"/>
    </row>
    <row r="24153" spans="1:1" x14ac:dyDescent="0.25">
      <c r="A24153" s="42"/>
    </row>
    <row r="24154" spans="1:1" x14ac:dyDescent="0.25">
      <c r="A24154" s="42"/>
    </row>
    <row r="24155" spans="1:1" x14ac:dyDescent="0.25">
      <c r="A24155" s="42"/>
    </row>
    <row r="24156" spans="1:1" x14ac:dyDescent="0.25">
      <c r="A24156" s="42"/>
    </row>
    <row r="24157" spans="1:1" x14ac:dyDescent="0.25">
      <c r="A24157" s="42"/>
    </row>
    <row r="24158" spans="1:1" x14ac:dyDescent="0.25">
      <c r="A24158" s="42"/>
    </row>
    <row r="24159" spans="1:1" x14ac:dyDescent="0.25">
      <c r="A24159" s="42"/>
    </row>
    <row r="24160" spans="1:1" x14ac:dyDescent="0.25">
      <c r="A24160" s="42"/>
    </row>
    <row r="24161" spans="1:1" x14ac:dyDescent="0.25">
      <c r="A24161" s="42"/>
    </row>
    <row r="24162" spans="1:1" x14ac:dyDescent="0.25">
      <c r="A24162" s="42"/>
    </row>
    <row r="24163" spans="1:1" x14ac:dyDescent="0.25">
      <c r="A24163" s="42"/>
    </row>
    <row r="24164" spans="1:1" x14ac:dyDescent="0.25">
      <c r="A24164" s="42"/>
    </row>
    <row r="24165" spans="1:1" x14ac:dyDescent="0.25">
      <c r="A24165" s="42"/>
    </row>
    <row r="24166" spans="1:1" x14ac:dyDescent="0.25">
      <c r="A24166" s="42"/>
    </row>
    <row r="24167" spans="1:1" x14ac:dyDescent="0.25">
      <c r="A24167" s="42"/>
    </row>
    <row r="24168" spans="1:1" x14ac:dyDescent="0.25">
      <c r="A24168" s="42"/>
    </row>
    <row r="24169" spans="1:1" x14ac:dyDescent="0.25">
      <c r="A24169" s="42"/>
    </row>
    <row r="24170" spans="1:1" x14ac:dyDescent="0.25">
      <c r="A24170" s="42"/>
    </row>
    <row r="24171" spans="1:1" x14ac:dyDescent="0.25">
      <c r="A24171" s="42"/>
    </row>
    <row r="24172" spans="1:1" x14ac:dyDescent="0.25">
      <c r="A24172" s="42"/>
    </row>
    <row r="24173" spans="1:1" x14ac:dyDescent="0.25">
      <c r="A24173" s="42"/>
    </row>
    <row r="24174" spans="1:1" x14ac:dyDescent="0.25">
      <c r="A24174" s="42"/>
    </row>
    <row r="24175" spans="1:1" x14ac:dyDescent="0.25">
      <c r="A24175" s="42"/>
    </row>
    <row r="24176" spans="1:1" x14ac:dyDescent="0.25">
      <c r="A24176" s="42"/>
    </row>
    <row r="24177" spans="1:1" x14ac:dyDescent="0.25">
      <c r="A24177" s="42"/>
    </row>
    <row r="24178" spans="1:1" x14ac:dyDescent="0.25">
      <c r="A24178" s="42"/>
    </row>
    <row r="24179" spans="1:1" x14ac:dyDescent="0.25">
      <c r="A24179" s="42"/>
    </row>
    <row r="24180" spans="1:1" x14ac:dyDescent="0.25">
      <c r="A24180" s="42"/>
    </row>
    <row r="24181" spans="1:1" x14ac:dyDescent="0.25">
      <c r="A24181" s="42"/>
    </row>
    <row r="24182" spans="1:1" x14ac:dyDescent="0.25">
      <c r="A24182" s="42"/>
    </row>
    <row r="24183" spans="1:1" x14ac:dyDescent="0.25">
      <c r="A24183" s="42"/>
    </row>
    <row r="24184" spans="1:1" x14ac:dyDescent="0.25">
      <c r="A24184" s="42"/>
    </row>
    <row r="24185" spans="1:1" x14ac:dyDescent="0.25">
      <c r="A24185" s="42"/>
    </row>
    <row r="24186" spans="1:1" x14ac:dyDescent="0.25">
      <c r="A24186" s="42"/>
    </row>
    <row r="24187" spans="1:1" x14ac:dyDescent="0.25">
      <c r="A24187" s="42"/>
    </row>
    <row r="24188" spans="1:1" x14ac:dyDescent="0.25">
      <c r="A24188" s="42"/>
    </row>
    <row r="24189" spans="1:1" x14ac:dyDescent="0.25">
      <c r="A24189" s="42"/>
    </row>
    <row r="24190" spans="1:1" x14ac:dyDescent="0.25">
      <c r="A24190" s="42"/>
    </row>
    <row r="24191" spans="1:1" x14ac:dyDescent="0.25">
      <c r="A24191" s="42"/>
    </row>
    <row r="24192" spans="1:1" x14ac:dyDescent="0.25">
      <c r="A24192" s="42"/>
    </row>
    <row r="24193" spans="1:1" x14ac:dyDescent="0.25">
      <c r="A24193" s="42"/>
    </row>
    <row r="24194" spans="1:1" x14ac:dyDescent="0.25">
      <c r="A24194" s="42"/>
    </row>
    <row r="24195" spans="1:1" x14ac:dyDescent="0.25">
      <c r="A24195" s="42"/>
    </row>
    <row r="24196" spans="1:1" x14ac:dyDescent="0.25">
      <c r="A24196" s="42"/>
    </row>
    <row r="24197" spans="1:1" x14ac:dyDescent="0.25">
      <c r="A24197" s="42"/>
    </row>
    <row r="24198" spans="1:1" x14ac:dyDescent="0.25">
      <c r="A24198" s="42"/>
    </row>
    <row r="24199" spans="1:1" x14ac:dyDescent="0.25">
      <c r="A24199" s="42"/>
    </row>
    <row r="24200" spans="1:1" x14ac:dyDescent="0.25">
      <c r="A24200" s="42"/>
    </row>
    <row r="24201" spans="1:1" x14ac:dyDescent="0.25">
      <c r="A24201" s="42"/>
    </row>
    <row r="24202" spans="1:1" x14ac:dyDescent="0.25">
      <c r="A24202" s="42"/>
    </row>
    <row r="24203" spans="1:1" x14ac:dyDescent="0.25">
      <c r="A24203" s="42"/>
    </row>
    <row r="24204" spans="1:1" x14ac:dyDescent="0.25">
      <c r="A24204" s="42"/>
    </row>
    <row r="24205" spans="1:1" x14ac:dyDescent="0.25">
      <c r="A24205" s="42"/>
    </row>
    <row r="24206" spans="1:1" x14ac:dyDescent="0.25">
      <c r="A24206" s="42"/>
    </row>
    <row r="24207" spans="1:1" x14ac:dyDescent="0.25">
      <c r="A24207" s="42"/>
    </row>
    <row r="24208" spans="1:1" x14ac:dyDescent="0.25">
      <c r="A24208" s="42"/>
    </row>
    <row r="24209" spans="1:1" x14ac:dyDescent="0.25">
      <c r="A24209" s="42"/>
    </row>
    <row r="24210" spans="1:1" x14ac:dyDescent="0.25">
      <c r="A24210" s="42"/>
    </row>
    <row r="24211" spans="1:1" x14ac:dyDescent="0.25">
      <c r="A24211" s="42"/>
    </row>
    <row r="24212" spans="1:1" x14ac:dyDescent="0.25">
      <c r="A24212" s="42"/>
    </row>
    <row r="24213" spans="1:1" x14ac:dyDescent="0.25">
      <c r="A24213" s="42"/>
    </row>
    <row r="24214" spans="1:1" x14ac:dyDescent="0.25">
      <c r="A24214" s="42"/>
    </row>
    <row r="24215" spans="1:1" x14ac:dyDescent="0.25">
      <c r="A24215" s="42"/>
    </row>
    <row r="24216" spans="1:1" x14ac:dyDescent="0.25">
      <c r="A24216" s="42"/>
    </row>
    <row r="24217" spans="1:1" x14ac:dyDescent="0.25">
      <c r="A24217" s="42"/>
    </row>
    <row r="24218" spans="1:1" x14ac:dyDescent="0.25">
      <c r="A24218" s="42"/>
    </row>
    <row r="24219" spans="1:1" x14ac:dyDescent="0.25">
      <c r="A24219" s="42"/>
    </row>
    <row r="24220" spans="1:1" x14ac:dyDescent="0.25">
      <c r="A24220" s="42"/>
    </row>
    <row r="24221" spans="1:1" x14ac:dyDescent="0.25">
      <c r="A24221" s="42"/>
    </row>
    <row r="24222" spans="1:1" x14ac:dyDescent="0.25">
      <c r="A24222" s="42"/>
    </row>
    <row r="24223" spans="1:1" x14ac:dyDescent="0.25">
      <c r="A24223" s="42"/>
    </row>
    <row r="24224" spans="1:1" x14ac:dyDescent="0.25">
      <c r="A24224" s="42"/>
    </row>
    <row r="24225" spans="1:1" x14ac:dyDescent="0.25">
      <c r="A24225" s="42"/>
    </row>
    <row r="24226" spans="1:1" x14ac:dyDescent="0.25">
      <c r="A24226" s="42"/>
    </row>
    <row r="24227" spans="1:1" x14ac:dyDescent="0.25">
      <c r="A24227" s="42"/>
    </row>
    <row r="24228" spans="1:1" x14ac:dyDescent="0.25">
      <c r="A24228" s="42"/>
    </row>
    <row r="24229" spans="1:1" x14ac:dyDescent="0.25">
      <c r="A24229" s="42"/>
    </row>
    <row r="24230" spans="1:1" x14ac:dyDescent="0.25">
      <c r="A24230" s="42"/>
    </row>
    <row r="24231" spans="1:1" x14ac:dyDescent="0.25">
      <c r="A24231" s="42"/>
    </row>
    <row r="24232" spans="1:1" x14ac:dyDescent="0.25">
      <c r="A24232" s="42"/>
    </row>
    <row r="24233" spans="1:1" x14ac:dyDescent="0.25">
      <c r="A24233" s="42"/>
    </row>
    <row r="24234" spans="1:1" x14ac:dyDescent="0.25">
      <c r="A24234" s="42"/>
    </row>
    <row r="24235" spans="1:1" x14ac:dyDescent="0.25">
      <c r="A24235" s="42"/>
    </row>
    <row r="24236" spans="1:1" x14ac:dyDescent="0.25">
      <c r="A24236" s="42"/>
    </row>
    <row r="24237" spans="1:1" x14ac:dyDescent="0.25">
      <c r="A24237" s="42"/>
    </row>
    <row r="24238" spans="1:1" x14ac:dyDescent="0.25">
      <c r="A24238" s="42"/>
    </row>
    <row r="24239" spans="1:1" x14ac:dyDescent="0.25">
      <c r="A24239" s="42"/>
    </row>
    <row r="24240" spans="1:1" x14ac:dyDescent="0.25">
      <c r="A24240" s="42"/>
    </row>
    <row r="24241" spans="1:1" x14ac:dyDescent="0.25">
      <c r="A24241" s="42"/>
    </row>
    <row r="24242" spans="1:1" x14ac:dyDescent="0.25">
      <c r="A24242" s="42"/>
    </row>
    <row r="24243" spans="1:1" x14ac:dyDescent="0.25">
      <c r="A24243" s="42"/>
    </row>
    <row r="24244" spans="1:1" x14ac:dyDescent="0.25">
      <c r="A24244" s="42"/>
    </row>
    <row r="24245" spans="1:1" x14ac:dyDescent="0.25">
      <c r="A24245" s="42"/>
    </row>
    <row r="24246" spans="1:1" x14ac:dyDescent="0.25">
      <c r="A24246" s="42"/>
    </row>
    <row r="24247" spans="1:1" x14ac:dyDescent="0.25">
      <c r="A24247" s="42"/>
    </row>
    <row r="24248" spans="1:1" x14ac:dyDescent="0.25">
      <c r="A24248" s="42"/>
    </row>
    <row r="24249" spans="1:1" x14ac:dyDescent="0.25">
      <c r="A24249" s="42"/>
    </row>
    <row r="24250" spans="1:1" x14ac:dyDescent="0.25">
      <c r="A24250" s="42"/>
    </row>
    <row r="24251" spans="1:1" x14ac:dyDescent="0.25">
      <c r="A24251" s="42"/>
    </row>
    <row r="24252" spans="1:1" x14ac:dyDescent="0.25">
      <c r="A24252" s="42"/>
    </row>
    <row r="24253" spans="1:1" x14ac:dyDescent="0.25">
      <c r="A24253" s="42"/>
    </row>
    <row r="24254" spans="1:1" x14ac:dyDescent="0.25">
      <c r="A24254" s="42"/>
    </row>
    <row r="24255" spans="1:1" x14ac:dyDescent="0.25">
      <c r="A24255" s="42"/>
    </row>
    <row r="24256" spans="1:1" x14ac:dyDescent="0.25">
      <c r="A24256" s="42"/>
    </row>
    <row r="24257" spans="1:1" x14ac:dyDescent="0.25">
      <c r="A24257" s="42"/>
    </row>
    <row r="24258" spans="1:1" x14ac:dyDescent="0.25">
      <c r="A24258" s="42"/>
    </row>
    <row r="24259" spans="1:1" x14ac:dyDescent="0.25">
      <c r="A24259" s="42"/>
    </row>
    <row r="24260" spans="1:1" x14ac:dyDescent="0.25">
      <c r="A24260" s="42"/>
    </row>
    <row r="24261" spans="1:1" x14ac:dyDescent="0.25">
      <c r="A24261" s="42"/>
    </row>
    <row r="24262" spans="1:1" x14ac:dyDescent="0.25">
      <c r="A24262" s="42"/>
    </row>
    <row r="24263" spans="1:1" x14ac:dyDescent="0.25">
      <c r="A24263" s="42"/>
    </row>
    <row r="24264" spans="1:1" x14ac:dyDescent="0.25">
      <c r="A24264" s="42"/>
    </row>
    <row r="24265" spans="1:1" x14ac:dyDescent="0.25">
      <c r="A24265" s="42"/>
    </row>
    <row r="24266" spans="1:1" x14ac:dyDescent="0.25">
      <c r="A24266" s="42"/>
    </row>
    <row r="24267" spans="1:1" x14ac:dyDescent="0.25">
      <c r="A24267" s="42"/>
    </row>
    <row r="24268" spans="1:1" x14ac:dyDescent="0.25">
      <c r="A24268" s="42"/>
    </row>
    <row r="24269" spans="1:1" x14ac:dyDescent="0.25">
      <c r="A24269" s="42"/>
    </row>
    <row r="24270" spans="1:1" x14ac:dyDescent="0.25">
      <c r="A24270" s="42"/>
    </row>
    <row r="24271" spans="1:1" x14ac:dyDescent="0.25">
      <c r="A24271" s="42"/>
    </row>
    <row r="24272" spans="1:1" x14ac:dyDescent="0.25">
      <c r="A24272" s="42"/>
    </row>
    <row r="24273" spans="1:1" x14ac:dyDescent="0.25">
      <c r="A24273" s="42"/>
    </row>
    <row r="24274" spans="1:1" x14ac:dyDescent="0.25">
      <c r="A24274" s="42"/>
    </row>
    <row r="24275" spans="1:1" x14ac:dyDescent="0.25">
      <c r="A24275" s="42"/>
    </row>
    <row r="24276" spans="1:1" x14ac:dyDescent="0.25">
      <c r="A24276" s="42"/>
    </row>
    <row r="24277" spans="1:1" x14ac:dyDescent="0.25">
      <c r="A24277" s="42"/>
    </row>
    <row r="24278" spans="1:1" x14ac:dyDescent="0.25">
      <c r="A24278" s="42"/>
    </row>
    <row r="24279" spans="1:1" x14ac:dyDescent="0.25">
      <c r="A24279" s="42"/>
    </row>
    <row r="24280" spans="1:1" x14ac:dyDescent="0.25">
      <c r="A24280" s="42"/>
    </row>
    <row r="24281" spans="1:1" x14ac:dyDescent="0.25">
      <c r="A24281" s="42"/>
    </row>
    <row r="24282" spans="1:1" x14ac:dyDescent="0.25">
      <c r="A24282" s="42"/>
    </row>
    <row r="24283" spans="1:1" x14ac:dyDescent="0.25">
      <c r="A24283" s="42"/>
    </row>
    <row r="24284" spans="1:1" x14ac:dyDescent="0.25">
      <c r="A24284" s="42"/>
    </row>
    <row r="24285" spans="1:1" x14ac:dyDescent="0.25">
      <c r="A24285" s="42"/>
    </row>
    <row r="24286" spans="1:1" x14ac:dyDescent="0.25">
      <c r="A24286" s="42"/>
    </row>
    <row r="24287" spans="1:1" x14ac:dyDescent="0.25">
      <c r="A24287" s="42"/>
    </row>
    <row r="24288" spans="1:1" x14ac:dyDescent="0.25">
      <c r="A24288" s="42"/>
    </row>
    <row r="24289" spans="1:1" x14ac:dyDescent="0.25">
      <c r="A24289" s="42"/>
    </row>
    <row r="24290" spans="1:1" x14ac:dyDescent="0.25">
      <c r="A24290" s="42"/>
    </row>
    <row r="24291" spans="1:1" x14ac:dyDescent="0.25">
      <c r="A24291" s="42"/>
    </row>
    <row r="24292" spans="1:1" x14ac:dyDescent="0.25">
      <c r="A24292" s="42"/>
    </row>
    <row r="24293" spans="1:1" x14ac:dyDescent="0.25">
      <c r="A24293" s="42"/>
    </row>
    <row r="24294" spans="1:1" x14ac:dyDescent="0.25">
      <c r="A24294" s="42"/>
    </row>
    <row r="24295" spans="1:1" x14ac:dyDescent="0.25">
      <c r="A24295" s="42"/>
    </row>
    <row r="24296" spans="1:1" x14ac:dyDescent="0.25">
      <c r="A24296" s="42"/>
    </row>
    <row r="24297" spans="1:1" x14ac:dyDescent="0.25">
      <c r="A24297" s="42"/>
    </row>
    <row r="24298" spans="1:1" x14ac:dyDescent="0.25">
      <c r="A24298" s="42"/>
    </row>
    <row r="24299" spans="1:1" x14ac:dyDescent="0.25">
      <c r="A24299" s="42"/>
    </row>
    <row r="24300" spans="1:1" x14ac:dyDescent="0.25">
      <c r="A24300" s="42"/>
    </row>
    <row r="24301" spans="1:1" x14ac:dyDescent="0.25">
      <c r="A24301" s="42"/>
    </row>
    <row r="24302" spans="1:1" x14ac:dyDescent="0.25">
      <c r="A24302" s="42"/>
    </row>
    <row r="24303" spans="1:1" x14ac:dyDescent="0.25">
      <c r="A24303" s="42"/>
    </row>
    <row r="24304" spans="1:1" x14ac:dyDescent="0.25">
      <c r="A24304" s="42"/>
    </row>
    <row r="24305" spans="1:1" x14ac:dyDescent="0.25">
      <c r="A24305" s="42"/>
    </row>
    <row r="24306" spans="1:1" x14ac:dyDescent="0.25">
      <c r="A24306" s="42"/>
    </row>
    <row r="24307" spans="1:1" x14ac:dyDescent="0.25">
      <c r="A24307" s="42"/>
    </row>
    <row r="24308" spans="1:1" x14ac:dyDescent="0.25">
      <c r="A24308" s="42"/>
    </row>
    <row r="24309" spans="1:1" x14ac:dyDescent="0.25">
      <c r="A24309" s="42"/>
    </row>
    <row r="24310" spans="1:1" x14ac:dyDescent="0.25">
      <c r="A24310" s="42"/>
    </row>
    <row r="24311" spans="1:1" x14ac:dyDescent="0.25">
      <c r="A24311" s="42"/>
    </row>
    <row r="24312" spans="1:1" x14ac:dyDescent="0.25">
      <c r="A24312" s="42"/>
    </row>
    <row r="24313" spans="1:1" x14ac:dyDescent="0.25">
      <c r="A24313" s="42"/>
    </row>
    <row r="24314" spans="1:1" x14ac:dyDescent="0.25">
      <c r="A24314" s="42"/>
    </row>
    <row r="24315" spans="1:1" x14ac:dyDescent="0.25">
      <c r="A24315" s="42"/>
    </row>
    <row r="24316" spans="1:1" x14ac:dyDescent="0.25">
      <c r="A24316" s="42"/>
    </row>
    <row r="24317" spans="1:1" x14ac:dyDescent="0.25">
      <c r="A24317" s="42"/>
    </row>
    <row r="24318" spans="1:1" x14ac:dyDescent="0.25">
      <c r="A24318" s="42"/>
    </row>
    <row r="24319" spans="1:1" x14ac:dyDescent="0.25">
      <c r="A24319" s="42"/>
    </row>
    <row r="24320" spans="1:1" x14ac:dyDescent="0.25">
      <c r="A24320" s="42"/>
    </row>
    <row r="24321" spans="1:1" x14ac:dyDescent="0.25">
      <c r="A24321" s="42"/>
    </row>
    <row r="24322" spans="1:1" x14ac:dyDescent="0.25">
      <c r="A24322" s="42"/>
    </row>
    <row r="24323" spans="1:1" x14ac:dyDescent="0.25">
      <c r="A24323" s="42"/>
    </row>
    <row r="24324" spans="1:1" x14ac:dyDescent="0.25">
      <c r="A24324" s="42"/>
    </row>
    <row r="24325" spans="1:1" x14ac:dyDescent="0.25">
      <c r="A24325" s="42"/>
    </row>
    <row r="24326" spans="1:1" x14ac:dyDescent="0.25">
      <c r="A24326" s="42"/>
    </row>
    <row r="24327" spans="1:1" x14ac:dyDescent="0.25">
      <c r="A24327" s="42"/>
    </row>
    <row r="24328" spans="1:1" x14ac:dyDescent="0.25">
      <c r="A24328" s="42"/>
    </row>
    <row r="24329" spans="1:1" x14ac:dyDescent="0.25">
      <c r="A24329" s="42"/>
    </row>
    <row r="24330" spans="1:1" x14ac:dyDescent="0.25">
      <c r="A24330" s="42"/>
    </row>
    <row r="24331" spans="1:1" x14ac:dyDescent="0.25">
      <c r="A24331" s="42"/>
    </row>
    <row r="24332" spans="1:1" x14ac:dyDescent="0.25">
      <c r="A24332" s="42"/>
    </row>
    <row r="24333" spans="1:1" x14ac:dyDescent="0.25">
      <c r="A24333" s="42"/>
    </row>
    <row r="24334" spans="1:1" x14ac:dyDescent="0.25">
      <c r="A24334" s="42"/>
    </row>
    <row r="24335" spans="1:1" x14ac:dyDescent="0.25">
      <c r="A24335" s="42"/>
    </row>
    <row r="24336" spans="1:1" x14ac:dyDescent="0.25">
      <c r="A24336" s="42"/>
    </row>
    <row r="24337" spans="1:1" x14ac:dyDescent="0.25">
      <c r="A24337" s="42"/>
    </row>
    <row r="24338" spans="1:1" x14ac:dyDescent="0.25">
      <c r="A24338" s="42"/>
    </row>
    <row r="24339" spans="1:1" x14ac:dyDescent="0.25">
      <c r="A24339" s="42"/>
    </row>
    <row r="24340" spans="1:1" x14ac:dyDescent="0.25">
      <c r="A24340" s="42"/>
    </row>
    <row r="24341" spans="1:1" x14ac:dyDescent="0.25">
      <c r="A24341" s="42"/>
    </row>
    <row r="24342" spans="1:1" x14ac:dyDescent="0.25">
      <c r="A24342" s="42"/>
    </row>
    <row r="24343" spans="1:1" x14ac:dyDescent="0.25">
      <c r="A24343" s="42"/>
    </row>
    <row r="24344" spans="1:1" x14ac:dyDescent="0.25">
      <c r="A24344" s="42"/>
    </row>
    <row r="24345" spans="1:1" x14ac:dyDescent="0.25">
      <c r="A24345" s="42"/>
    </row>
    <row r="24346" spans="1:1" x14ac:dyDescent="0.25">
      <c r="A24346" s="42"/>
    </row>
    <row r="24347" spans="1:1" x14ac:dyDescent="0.25">
      <c r="A24347" s="42"/>
    </row>
    <row r="24348" spans="1:1" x14ac:dyDescent="0.25">
      <c r="A24348" s="42"/>
    </row>
    <row r="24349" spans="1:1" x14ac:dyDescent="0.25">
      <c r="A24349" s="42"/>
    </row>
    <row r="24350" spans="1:1" x14ac:dyDescent="0.25">
      <c r="A24350" s="42"/>
    </row>
    <row r="24351" spans="1:1" x14ac:dyDescent="0.25">
      <c r="A24351" s="42"/>
    </row>
    <row r="24352" spans="1:1" x14ac:dyDescent="0.25">
      <c r="A24352" s="42"/>
    </row>
    <row r="24353" spans="1:1" x14ac:dyDescent="0.25">
      <c r="A24353" s="42"/>
    </row>
    <row r="24354" spans="1:1" x14ac:dyDescent="0.25">
      <c r="A24354" s="42"/>
    </row>
    <row r="24355" spans="1:1" x14ac:dyDescent="0.25">
      <c r="A24355" s="42"/>
    </row>
    <row r="24356" spans="1:1" x14ac:dyDescent="0.25">
      <c r="A24356" s="42"/>
    </row>
    <row r="24357" spans="1:1" x14ac:dyDescent="0.25">
      <c r="A24357" s="42"/>
    </row>
    <row r="24358" spans="1:1" x14ac:dyDescent="0.25">
      <c r="A24358" s="42"/>
    </row>
    <row r="24359" spans="1:1" x14ac:dyDescent="0.25">
      <c r="A24359" s="42"/>
    </row>
    <row r="24360" spans="1:1" x14ac:dyDescent="0.25">
      <c r="A24360" s="42"/>
    </row>
    <row r="24361" spans="1:1" x14ac:dyDescent="0.25">
      <c r="A24361" s="42"/>
    </row>
    <row r="24362" spans="1:1" x14ac:dyDescent="0.25">
      <c r="A24362" s="42"/>
    </row>
    <row r="24363" spans="1:1" x14ac:dyDescent="0.25">
      <c r="A24363" s="42"/>
    </row>
    <row r="24364" spans="1:1" x14ac:dyDescent="0.25">
      <c r="A24364" s="42"/>
    </row>
    <row r="24365" spans="1:1" x14ac:dyDescent="0.25">
      <c r="A24365" s="42"/>
    </row>
    <row r="24366" spans="1:1" x14ac:dyDescent="0.25">
      <c r="A24366" s="42"/>
    </row>
    <row r="24367" spans="1:1" x14ac:dyDescent="0.25">
      <c r="A24367" s="42"/>
    </row>
    <row r="24368" spans="1:1" x14ac:dyDescent="0.25">
      <c r="A24368" s="42"/>
    </row>
    <row r="24369" spans="1:1" x14ac:dyDescent="0.25">
      <c r="A24369" s="42"/>
    </row>
    <row r="24370" spans="1:1" x14ac:dyDescent="0.25">
      <c r="A24370" s="42"/>
    </row>
    <row r="24371" spans="1:1" x14ac:dyDescent="0.25">
      <c r="A24371" s="42"/>
    </row>
    <row r="24372" spans="1:1" x14ac:dyDescent="0.25">
      <c r="A24372" s="42"/>
    </row>
    <row r="24373" spans="1:1" x14ac:dyDescent="0.25">
      <c r="A24373" s="42"/>
    </row>
    <row r="24374" spans="1:1" x14ac:dyDescent="0.25">
      <c r="A24374" s="42"/>
    </row>
    <row r="24375" spans="1:1" x14ac:dyDescent="0.25">
      <c r="A24375" s="42"/>
    </row>
    <row r="24376" spans="1:1" x14ac:dyDescent="0.25">
      <c r="A24376" s="42"/>
    </row>
    <row r="24377" spans="1:1" x14ac:dyDescent="0.25">
      <c r="A24377" s="42"/>
    </row>
    <row r="24378" spans="1:1" x14ac:dyDescent="0.25">
      <c r="A24378" s="42"/>
    </row>
    <row r="24379" spans="1:1" x14ac:dyDescent="0.25">
      <c r="A24379" s="42"/>
    </row>
    <row r="24380" spans="1:1" x14ac:dyDescent="0.25">
      <c r="A24380" s="42"/>
    </row>
    <row r="24381" spans="1:1" x14ac:dyDescent="0.25">
      <c r="A24381" s="42"/>
    </row>
    <row r="24382" spans="1:1" x14ac:dyDescent="0.25">
      <c r="A24382" s="42"/>
    </row>
    <row r="24383" spans="1:1" x14ac:dyDescent="0.25">
      <c r="A24383" s="42"/>
    </row>
    <row r="24384" spans="1:1" x14ac:dyDescent="0.25">
      <c r="A24384" s="42"/>
    </row>
    <row r="24385" spans="1:1" x14ac:dyDescent="0.25">
      <c r="A24385" s="42"/>
    </row>
    <row r="24386" spans="1:1" x14ac:dyDescent="0.25">
      <c r="A24386" s="42"/>
    </row>
    <row r="24387" spans="1:1" x14ac:dyDescent="0.25">
      <c r="A24387" s="42"/>
    </row>
    <row r="24388" spans="1:1" x14ac:dyDescent="0.25">
      <c r="A24388" s="42"/>
    </row>
    <row r="24389" spans="1:1" x14ac:dyDescent="0.25">
      <c r="A24389" s="42"/>
    </row>
    <row r="24390" spans="1:1" x14ac:dyDescent="0.25">
      <c r="A24390" s="42"/>
    </row>
    <row r="24391" spans="1:1" x14ac:dyDescent="0.25">
      <c r="A24391" s="42"/>
    </row>
    <row r="24392" spans="1:1" x14ac:dyDescent="0.25">
      <c r="A24392" s="42"/>
    </row>
    <row r="24393" spans="1:1" x14ac:dyDescent="0.25">
      <c r="A24393" s="42"/>
    </row>
    <row r="24394" spans="1:1" x14ac:dyDescent="0.25">
      <c r="A24394" s="42"/>
    </row>
    <row r="24395" spans="1:1" x14ac:dyDescent="0.25">
      <c r="A24395" s="42"/>
    </row>
    <row r="24396" spans="1:1" x14ac:dyDescent="0.25">
      <c r="A24396" s="42"/>
    </row>
    <row r="24397" spans="1:1" x14ac:dyDescent="0.25">
      <c r="A24397" s="42"/>
    </row>
    <row r="24398" spans="1:1" x14ac:dyDescent="0.25">
      <c r="A24398" s="42"/>
    </row>
    <row r="24399" spans="1:1" x14ac:dyDescent="0.25">
      <c r="A24399" s="42"/>
    </row>
    <row r="24400" spans="1:1" x14ac:dyDescent="0.25">
      <c r="A24400" s="42"/>
    </row>
    <row r="24401" spans="1:1" x14ac:dyDescent="0.25">
      <c r="A24401" s="42"/>
    </row>
    <row r="24402" spans="1:1" x14ac:dyDescent="0.25">
      <c r="A24402" s="42"/>
    </row>
    <row r="24403" spans="1:1" x14ac:dyDescent="0.25">
      <c r="A24403" s="42"/>
    </row>
    <row r="24404" spans="1:1" x14ac:dyDescent="0.25">
      <c r="A24404" s="42"/>
    </row>
    <row r="24405" spans="1:1" x14ac:dyDescent="0.25">
      <c r="A24405" s="42"/>
    </row>
    <row r="24406" spans="1:1" x14ac:dyDescent="0.25">
      <c r="A24406" s="42"/>
    </row>
    <row r="24407" spans="1:1" x14ac:dyDescent="0.25">
      <c r="A24407" s="42"/>
    </row>
    <row r="24408" spans="1:1" x14ac:dyDescent="0.25">
      <c r="A24408" s="42"/>
    </row>
    <row r="24409" spans="1:1" x14ac:dyDescent="0.25">
      <c r="A24409" s="42"/>
    </row>
    <row r="24410" spans="1:1" x14ac:dyDescent="0.25">
      <c r="A24410" s="42"/>
    </row>
    <row r="24411" spans="1:1" x14ac:dyDescent="0.25">
      <c r="A24411" s="42"/>
    </row>
    <row r="24412" spans="1:1" x14ac:dyDescent="0.25">
      <c r="A24412" s="42"/>
    </row>
    <row r="24413" spans="1:1" x14ac:dyDescent="0.25">
      <c r="A24413" s="42"/>
    </row>
    <row r="24414" spans="1:1" x14ac:dyDescent="0.25">
      <c r="A24414" s="42"/>
    </row>
    <row r="24415" spans="1:1" x14ac:dyDescent="0.25">
      <c r="A24415" s="42"/>
    </row>
    <row r="24416" spans="1:1" x14ac:dyDescent="0.25">
      <c r="A24416" s="42"/>
    </row>
    <row r="24417" spans="1:1" x14ac:dyDescent="0.25">
      <c r="A24417" s="42"/>
    </row>
    <row r="24418" spans="1:1" x14ac:dyDescent="0.25">
      <c r="A24418" s="42"/>
    </row>
    <row r="24419" spans="1:1" x14ac:dyDescent="0.25">
      <c r="A24419" s="42"/>
    </row>
    <row r="24420" spans="1:1" x14ac:dyDescent="0.25">
      <c r="A24420" s="42"/>
    </row>
    <row r="24421" spans="1:1" x14ac:dyDescent="0.25">
      <c r="A24421" s="42"/>
    </row>
    <row r="24422" spans="1:1" x14ac:dyDescent="0.25">
      <c r="A24422" s="42"/>
    </row>
    <row r="24423" spans="1:1" x14ac:dyDescent="0.25">
      <c r="A24423" s="42"/>
    </row>
    <row r="24424" spans="1:1" x14ac:dyDescent="0.25">
      <c r="A24424" s="42"/>
    </row>
    <row r="24425" spans="1:1" x14ac:dyDescent="0.25">
      <c r="A24425" s="42"/>
    </row>
    <row r="24426" spans="1:1" x14ac:dyDescent="0.25">
      <c r="A24426" s="42"/>
    </row>
    <row r="24427" spans="1:1" x14ac:dyDescent="0.25">
      <c r="A24427" s="42"/>
    </row>
    <row r="24428" spans="1:1" x14ac:dyDescent="0.25">
      <c r="A24428" s="42"/>
    </row>
    <row r="24429" spans="1:1" x14ac:dyDescent="0.25">
      <c r="A24429" s="42"/>
    </row>
    <row r="24430" spans="1:1" x14ac:dyDescent="0.25">
      <c r="A24430" s="42"/>
    </row>
    <row r="24431" spans="1:1" x14ac:dyDescent="0.25">
      <c r="A24431" s="42"/>
    </row>
    <row r="24432" spans="1:1" x14ac:dyDescent="0.25">
      <c r="A24432" s="42"/>
    </row>
    <row r="24433" spans="1:1" x14ac:dyDescent="0.25">
      <c r="A24433" s="42"/>
    </row>
    <row r="24434" spans="1:1" x14ac:dyDescent="0.25">
      <c r="A24434" s="42"/>
    </row>
    <row r="24435" spans="1:1" x14ac:dyDescent="0.25">
      <c r="A24435" s="42"/>
    </row>
    <row r="24436" spans="1:1" x14ac:dyDescent="0.25">
      <c r="A24436" s="42"/>
    </row>
    <row r="24437" spans="1:1" x14ac:dyDescent="0.25">
      <c r="A24437" s="42"/>
    </row>
    <row r="24438" spans="1:1" x14ac:dyDescent="0.25">
      <c r="A24438" s="42"/>
    </row>
    <row r="24439" spans="1:1" x14ac:dyDescent="0.25">
      <c r="A24439" s="42"/>
    </row>
    <row r="24440" spans="1:1" x14ac:dyDescent="0.25">
      <c r="A24440" s="42"/>
    </row>
    <row r="24441" spans="1:1" x14ac:dyDescent="0.25">
      <c r="A24441" s="42"/>
    </row>
    <row r="24442" spans="1:1" x14ac:dyDescent="0.25">
      <c r="A24442" s="42"/>
    </row>
    <row r="24443" spans="1:1" x14ac:dyDescent="0.25">
      <c r="A24443" s="42"/>
    </row>
    <row r="24444" spans="1:1" x14ac:dyDescent="0.25">
      <c r="A24444" s="42"/>
    </row>
    <row r="24445" spans="1:1" x14ac:dyDescent="0.25">
      <c r="A24445" s="42"/>
    </row>
    <row r="24446" spans="1:1" x14ac:dyDescent="0.25">
      <c r="A24446" s="42"/>
    </row>
    <row r="24447" spans="1:1" x14ac:dyDescent="0.25">
      <c r="A24447" s="42"/>
    </row>
    <row r="24448" spans="1:1" x14ac:dyDescent="0.25">
      <c r="A24448" s="42"/>
    </row>
    <row r="24449" spans="1:1" x14ac:dyDescent="0.25">
      <c r="A24449" s="42"/>
    </row>
    <row r="24450" spans="1:1" x14ac:dyDescent="0.25">
      <c r="A24450" s="42"/>
    </row>
    <row r="24451" spans="1:1" x14ac:dyDescent="0.25">
      <c r="A24451" s="42"/>
    </row>
    <row r="24452" spans="1:1" x14ac:dyDescent="0.25">
      <c r="A24452" s="42"/>
    </row>
    <row r="24453" spans="1:1" x14ac:dyDescent="0.25">
      <c r="A24453" s="42"/>
    </row>
    <row r="24454" spans="1:1" x14ac:dyDescent="0.25">
      <c r="A24454" s="42"/>
    </row>
    <row r="24455" spans="1:1" x14ac:dyDescent="0.25">
      <c r="A24455" s="42"/>
    </row>
    <row r="24456" spans="1:1" x14ac:dyDescent="0.25">
      <c r="A24456" s="42"/>
    </row>
    <row r="24457" spans="1:1" x14ac:dyDescent="0.25">
      <c r="A24457" s="42"/>
    </row>
    <row r="24458" spans="1:1" x14ac:dyDescent="0.25">
      <c r="A24458" s="42"/>
    </row>
    <row r="24459" spans="1:1" x14ac:dyDescent="0.25">
      <c r="A24459" s="42"/>
    </row>
    <row r="24460" spans="1:1" x14ac:dyDescent="0.25">
      <c r="A24460" s="42"/>
    </row>
    <row r="24461" spans="1:1" x14ac:dyDescent="0.25">
      <c r="A24461" s="42"/>
    </row>
    <row r="24462" spans="1:1" x14ac:dyDescent="0.25">
      <c r="A24462" s="42"/>
    </row>
    <row r="24463" spans="1:1" x14ac:dyDescent="0.25">
      <c r="A24463" s="42"/>
    </row>
    <row r="24464" spans="1:1" x14ac:dyDescent="0.25">
      <c r="A24464" s="42"/>
    </row>
    <row r="24465" spans="1:1" x14ac:dyDescent="0.25">
      <c r="A24465" s="42"/>
    </row>
    <row r="24466" spans="1:1" x14ac:dyDescent="0.25">
      <c r="A24466" s="42"/>
    </row>
    <row r="24467" spans="1:1" x14ac:dyDescent="0.25">
      <c r="A24467" s="42"/>
    </row>
    <row r="24468" spans="1:1" x14ac:dyDescent="0.25">
      <c r="A24468" s="42"/>
    </row>
    <row r="24469" spans="1:1" x14ac:dyDescent="0.25">
      <c r="A24469" s="42"/>
    </row>
    <row r="24470" spans="1:1" x14ac:dyDescent="0.25">
      <c r="A24470" s="42"/>
    </row>
    <row r="24471" spans="1:1" x14ac:dyDescent="0.25">
      <c r="A24471" s="42"/>
    </row>
    <row r="24472" spans="1:1" x14ac:dyDescent="0.25">
      <c r="A24472" s="42"/>
    </row>
    <row r="24473" spans="1:1" x14ac:dyDescent="0.25">
      <c r="A24473" s="42"/>
    </row>
    <row r="24474" spans="1:1" x14ac:dyDescent="0.25">
      <c r="A24474" s="42"/>
    </row>
    <row r="24475" spans="1:1" x14ac:dyDescent="0.25">
      <c r="A24475" s="42"/>
    </row>
    <row r="24476" spans="1:1" x14ac:dyDescent="0.25">
      <c r="A24476" s="42"/>
    </row>
    <row r="24477" spans="1:1" x14ac:dyDescent="0.25">
      <c r="A24477" s="42"/>
    </row>
    <row r="24478" spans="1:1" x14ac:dyDescent="0.25">
      <c r="A24478" s="42"/>
    </row>
    <row r="24479" spans="1:1" x14ac:dyDescent="0.25">
      <c r="A24479" s="42"/>
    </row>
    <row r="24480" spans="1:1" x14ac:dyDescent="0.25">
      <c r="A24480" s="42"/>
    </row>
    <row r="24481" spans="1:1" x14ac:dyDescent="0.25">
      <c r="A24481" s="42"/>
    </row>
    <row r="24482" spans="1:1" x14ac:dyDescent="0.25">
      <c r="A24482" s="42"/>
    </row>
    <row r="24483" spans="1:1" x14ac:dyDescent="0.25">
      <c r="A24483" s="42"/>
    </row>
    <row r="24484" spans="1:1" x14ac:dyDescent="0.25">
      <c r="A24484" s="42"/>
    </row>
    <row r="24485" spans="1:1" x14ac:dyDescent="0.25">
      <c r="A24485" s="42"/>
    </row>
    <row r="24486" spans="1:1" x14ac:dyDescent="0.25">
      <c r="A24486" s="42"/>
    </row>
    <row r="24487" spans="1:1" x14ac:dyDescent="0.25">
      <c r="A24487" s="42"/>
    </row>
    <row r="24488" spans="1:1" x14ac:dyDescent="0.25">
      <c r="A24488" s="42"/>
    </row>
    <row r="24489" spans="1:1" x14ac:dyDescent="0.25">
      <c r="A24489" s="42"/>
    </row>
    <row r="24490" spans="1:1" x14ac:dyDescent="0.25">
      <c r="A24490" s="42"/>
    </row>
    <row r="24491" spans="1:1" x14ac:dyDescent="0.25">
      <c r="A24491" s="42"/>
    </row>
    <row r="24492" spans="1:1" x14ac:dyDescent="0.25">
      <c r="A24492" s="42"/>
    </row>
    <row r="24493" spans="1:1" x14ac:dyDescent="0.25">
      <c r="A24493" s="42"/>
    </row>
    <row r="24494" spans="1:1" x14ac:dyDescent="0.25">
      <c r="A24494" s="42"/>
    </row>
    <row r="24495" spans="1:1" x14ac:dyDescent="0.25">
      <c r="A24495" s="42"/>
    </row>
    <row r="24496" spans="1:1" x14ac:dyDescent="0.25">
      <c r="A24496" s="42"/>
    </row>
    <row r="24497" spans="1:1" x14ac:dyDescent="0.25">
      <c r="A24497" s="42"/>
    </row>
    <row r="24498" spans="1:1" x14ac:dyDescent="0.25">
      <c r="A24498" s="42"/>
    </row>
    <row r="24499" spans="1:1" x14ac:dyDescent="0.25">
      <c r="A24499" s="42"/>
    </row>
    <row r="24500" spans="1:1" x14ac:dyDescent="0.25">
      <c r="A24500" s="42"/>
    </row>
    <row r="24501" spans="1:1" x14ac:dyDescent="0.25">
      <c r="A24501" s="42"/>
    </row>
    <row r="24502" spans="1:1" x14ac:dyDescent="0.25">
      <c r="A24502" s="42"/>
    </row>
    <row r="24503" spans="1:1" x14ac:dyDescent="0.25">
      <c r="A24503" s="42"/>
    </row>
    <row r="24504" spans="1:1" x14ac:dyDescent="0.25">
      <c r="A24504" s="42"/>
    </row>
    <row r="24505" spans="1:1" x14ac:dyDescent="0.25">
      <c r="A24505" s="42"/>
    </row>
    <row r="24506" spans="1:1" x14ac:dyDescent="0.25">
      <c r="A24506" s="42"/>
    </row>
    <row r="24507" spans="1:1" x14ac:dyDescent="0.25">
      <c r="A24507" s="42"/>
    </row>
    <row r="24508" spans="1:1" x14ac:dyDescent="0.25">
      <c r="A24508" s="42"/>
    </row>
    <row r="24509" spans="1:1" x14ac:dyDescent="0.25">
      <c r="A24509" s="42"/>
    </row>
    <row r="24510" spans="1:1" x14ac:dyDescent="0.25">
      <c r="A24510" s="42"/>
    </row>
    <row r="24511" spans="1:1" x14ac:dyDescent="0.25">
      <c r="A24511" s="42"/>
    </row>
    <row r="24512" spans="1:1" x14ac:dyDescent="0.25">
      <c r="A24512" s="42"/>
    </row>
    <row r="24513" spans="1:1" x14ac:dyDescent="0.25">
      <c r="A24513" s="42"/>
    </row>
    <row r="24514" spans="1:1" x14ac:dyDescent="0.25">
      <c r="A24514" s="42"/>
    </row>
    <row r="24515" spans="1:1" x14ac:dyDescent="0.25">
      <c r="A24515" s="42"/>
    </row>
    <row r="24516" spans="1:1" x14ac:dyDescent="0.25">
      <c r="A24516" s="42"/>
    </row>
    <row r="24517" spans="1:1" x14ac:dyDescent="0.25">
      <c r="A24517" s="42"/>
    </row>
    <row r="24518" spans="1:1" x14ac:dyDescent="0.25">
      <c r="A24518" s="42"/>
    </row>
    <row r="24519" spans="1:1" x14ac:dyDescent="0.25">
      <c r="A24519" s="42"/>
    </row>
    <row r="24520" spans="1:1" x14ac:dyDescent="0.25">
      <c r="A24520" s="42"/>
    </row>
    <row r="24521" spans="1:1" x14ac:dyDescent="0.25">
      <c r="A24521" s="42"/>
    </row>
    <row r="24522" spans="1:1" x14ac:dyDescent="0.25">
      <c r="A24522" s="42"/>
    </row>
    <row r="24523" spans="1:1" x14ac:dyDescent="0.25">
      <c r="A24523" s="42"/>
    </row>
    <row r="24524" spans="1:1" x14ac:dyDescent="0.25">
      <c r="A24524" s="42"/>
    </row>
    <row r="24525" spans="1:1" x14ac:dyDescent="0.25">
      <c r="A24525" s="42"/>
    </row>
    <row r="24526" spans="1:1" x14ac:dyDescent="0.25">
      <c r="A24526" s="42"/>
    </row>
    <row r="24527" spans="1:1" x14ac:dyDescent="0.25">
      <c r="A24527" s="42"/>
    </row>
    <row r="24528" spans="1:1" x14ac:dyDescent="0.25">
      <c r="A24528" s="42"/>
    </row>
    <row r="24529" spans="1:1" x14ac:dyDescent="0.25">
      <c r="A24529" s="42"/>
    </row>
    <row r="24530" spans="1:1" x14ac:dyDescent="0.25">
      <c r="A24530" s="42"/>
    </row>
    <row r="24531" spans="1:1" x14ac:dyDescent="0.25">
      <c r="A24531" s="42"/>
    </row>
    <row r="24532" spans="1:1" x14ac:dyDescent="0.25">
      <c r="A24532" s="42"/>
    </row>
    <row r="24533" spans="1:1" x14ac:dyDescent="0.25">
      <c r="A24533" s="42"/>
    </row>
    <row r="24534" spans="1:1" x14ac:dyDescent="0.25">
      <c r="A24534" s="42"/>
    </row>
    <row r="24535" spans="1:1" x14ac:dyDescent="0.25">
      <c r="A24535" s="42"/>
    </row>
    <row r="24536" spans="1:1" x14ac:dyDescent="0.25">
      <c r="A24536" s="42"/>
    </row>
    <row r="24537" spans="1:1" x14ac:dyDescent="0.25">
      <c r="A24537" s="42"/>
    </row>
    <row r="24538" spans="1:1" x14ac:dyDescent="0.25">
      <c r="A24538" s="42"/>
    </row>
    <row r="24539" spans="1:1" x14ac:dyDescent="0.25">
      <c r="A24539" s="42"/>
    </row>
    <row r="24540" spans="1:1" x14ac:dyDescent="0.25">
      <c r="A24540" s="42"/>
    </row>
    <row r="24541" spans="1:1" x14ac:dyDescent="0.25">
      <c r="A24541" s="42"/>
    </row>
    <row r="24542" spans="1:1" x14ac:dyDescent="0.25">
      <c r="A24542" s="42"/>
    </row>
    <row r="24543" spans="1:1" x14ac:dyDescent="0.25">
      <c r="A24543" s="42"/>
    </row>
    <row r="24544" spans="1:1" x14ac:dyDescent="0.25">
      <c r="A24544" s="42"/>
    </row>
    <row r="24545" spans="1:1" x14ac:dyDescent="0.25">
      <c r="A24545" s="42"/>
    </row>
    <row r="24546" spans="1:1" x14ac:dyDescent="0.25">
      <c r="A24546" s="42"/>
    </row>
    <row r="24547" spans="1:1" x14ac:dyDescent="0.25">
      <c r="A24547" s="42"/>
    </row>
    <row r="24548" spans="1:1" x14ac:dyDescent="0.25">
      <c r="A24548" s="42"/>
    </row>
    <row r="24549" spans="1:1" x14ac:dyDescent="0.25">
      <c r="A24549" s="42"/>
    </row>
    <row r="24550" spans="1:1" x14ac:dyDescent="0.25">
      <c r="A24550" s="42"/>
    </row>
    <row r="24551" spans="1:1" x14ac:dyDescent="0.25">
      <c r="A24551" s="42"/>
    </row>
    <row r="24552" spans="1:1" x14ac:dyDescent="0.25">
      <c r="A24552" s="42"/>
    </row>
    <row r="24553" spans="1:1" x14ac:dyDescent="0.25">
      <c r="A24553" s="42"/>
    </row>
    <row r="24554" spans="1:1" x14ac:dyDescent="0.25">
      <c r="A24554" s="42"/>
    </row>
    <row r="24555" spans="1:1" x14ac:dyDescent="0.25">
      <c r="A24555" s="42"/>
    </row>
    <row r="24556" spans="1:1" x14ac:dyDescent="0.25">
      <c r="A24556" s="42"/>
    </row>
    <row r="24557" spans="1:1" x14ac:dyDescent="0.25">
      <c r="A24557" s="42"/>
    </row>
    <row r="24558" spans="1:1" x14ac:dyDescent="0.25">
      <c r="A24558" s="42"/>
    </row>
    <row r="24559" spans="1:1" x14ac:dyDescent="0.25">
      <c r="A24559" s="42"/>
    </row>
    <row r="24560" spans="1:1" x14ac:dyDescent="0.25">
      <c r="A24560" s="42"/>
    </row>
    <row r="24561" spans="1:1" x14ac:dyDescent="0.25">
      <c r="A24561" s="42"/>
    </row>
    <row r="24562" spans="1:1" x14ac:dyDescent="0.25">
      <c r="A24562" s="42"/>
    </row>
    <row r="24563" spans="1:1" x14ac:dyDescent="0.25">
      <c r="A24563" s="42"/>
    </row>
    <row r="24564" spans="1:1" x14ac:dyDescent="0.25">
      <c r="A24564" s="42"/>
    </row>
    <row r="24565" spans="1:1" x14ac:dyDescent="0.25">
      <c r="A24565" s="42"/>
    </row>
    <row r="24566" spans="1:1" x14ac:dyDescent="0.25">
      <c r="A24566" s="42"/>
    </row>
    <row r="24567" spans="1:1" x14ac:dyDescent="0.25">
      <c r="A24567" s="42"/>
    </row>
    <row r="24568" spans="1:1" x14ac:dyDescent="0.25">
      <c r="A24568" s="42"/>
    </row>
    <row r="24569" spans="1:1" x14ac:dyDescent="0.25">
      <c r="A24569" s="42"/>
    </row>
    <row r="24570" spans="1:1" x14ac:dyDescent="0.25">
      <c r="A24570" s="42"/>
    </row>
    <row r="24571" spans="1:1" x14ac:dyDescent="0.25">
      <c r="A24571" s="42"/>
    </row>
    <row r="24572" spans="1:1" x14ac:dyDescent="0.25">
      <c r="A24572" s="42"/>
    </row>
    <row r="24573" spans="1:1" x14ac:dyDescent="0.25">
      <c r="A24573" s="42"/>
    </row>
    <row r="24574" spans="1:1" x14ac:dyDescent="0.25">
      <c r="A24574" s="42"/>
    </row>
    <row r="24575" spans="1:1" x14ac:dyDescent="0.25">
      <c r="A24575" s="42"/>
    </row>
    <row r="24576" spans="1:1" x14ac:dyDescent="0.25">
      <c r="A24576" s="42"/>
    </row>
    <row r="24577" spans="1:1" x14ac:dyDescent="0.25">
      <c r="A24577" s="42"/>
    </row>
    <row r="24578" spans="1:1" x14ac:dyDescent="0.25">
      <c r="A24578" s="42"/>
    </row>
    <row r="24579" spans="1:1" x14ac:dyDescent="0.25">
      <c r="A24579" s="42"/>
    </row>
    <row r="24580" spans="1:1" x14ac:dyDescent="0.25">
      <c r="A24580" s="42"/>
    </row>
    <row r="24581" spans="1:1" x14ac:dyDescent="0.25">
      <c r="A24581" s="42"/>
    </row>
    <row r="24582" spans="1:1" x14ac:dyDescent="0.25">
      <c r="A24582" s="42"/>
    </row>
    <row r="24583" spans="1:1" x14ac:dyDescent="0.25">
      <c r="A24583" s="42"/>
    </row>
    <row r="24584" spans="1:1" x14ac:dyDescent="0.25">
      <c r="A24584" s="42"/>
    </row>
    <row r="24585" spans="1:1" x14ac:dyDescent="0.25">
      <c r="A24585" s="42"/>
    </row>
    <row r="24586" spans="1:1" x14ac:dyDescent="0.25">
      <c r="A24586" s="42"/>
    </row>
    <row r="24587" spans="1:1" x14ac:dyDescent="0.25">
      <c r="A24587" s="42"/>
    </row>
    <row r="24588" spans="1:1" x14ac:dyDescent="0.25">
      <c r="A24588" s="42"/>
    </row>
    <row r="24589" spans="1:1" x14ac:dyDescent="0.25">
      <c r="A24589" s="42"/>
    </row>
    <row r="24590" spans="1:1" x14ac:dyDescent="0.25">
      <c r="A24590" s="42"/>
    </row>
    <row r="24591" spans="1:1" x14ac:dyDescent="0.25">
      <c r="A24591" s="42"/>
    </row>
    <row r="24592" spans="1:1" x14ac:dyDescent="0.25">
      <c r="A24592" s="42"/>
    </row>
    <row r="24593" spans="1:1" x14ac:dyDescent="0.25">
      <c r="A24593" s="42"/>
    </row>
    <row r="24594" spans="1:1" x14ac:dyDescent="0.25">
      <c r="A24594" s="42"/>
    </row>
    <row r="24595" spans="1:1" x14ac:dyDescent="0.25">
      <c r="A24595" s="42"/>
    </row>
    <row r="24596" spans="1:1" x14ac:dyDescent="0.25">
      <c r="A24596" s="42"/>
    </row>
    <row r="24597" spans="1:1" x14ac:dyDescent="0.25">
      <c r="A24597" s="42"/>
    </row>
    <row r="24598" spans="1:1" x14ac:dyDescent="0.25">
      <c r="A24598" s="42"/>
    </row>
    <row r="24599" spans="1:1" x14ac:dyDescent="0.25">
      <c r="A24599" s="42"/>
    </row>
    <row r="24600" spans="1:1" x14ac:dyDescent="0.25">
      <c r="A24600" s="42"/>
    </row>
    <row r="24601" spans="1:1" x14ac:dyDescent="0.25">
      <c r="A24601" s="42"/>
    </row>
    <row r="24602" spans="1:1" x14ac:dyDescent="0.25">
      <c r="A24602" s="42"/>
    </row>
    <row r="24603" spans="1:1" x14ac:dyDescent="0.25">
      <c r="A24603" s="42"/>
    </row>
    <row r="24604" spans="1:1" x14ac:dyDescent="0.25">
      <c r="A24604" s="42"/>
    </row>
    <row r="24605" spans="1:1" x14ac:dyDescent="0.25">
      <c r="A24605" s="42"/>
    </row>
    <row r="24606" spans="1:1" x14ac:dyDescent="0.25">
      <c r="A24606" s="42"/>
    </row>
    <row r="24607" spans="1:1" x14ac:dyDescent="0.25">
      <c r="A24607" s="42"/>
    </row>
    <row r="24608" spans="1:1" x14ac:dyDescent="0.25">
      <c r="A24608" s="42"/>
    </row>
    <row r="24609" spans="1:1" x14ac:dyDescent="0.25">
      <c r="A24609" s="42"/>
    </row>
    <row r="24610" spans="1:1" x14ac:dyDescent="0.25">
      <c r="A24610" s="42"/>
    </row>
    <row r="24611" spans="1:1" x14ac:dyDescent="0.25">
      <c r="A24611" s="42"/>
    </row>
    <row r="24612" spans="1:1" x14ac:dyDescent="0.25">
      <c r="A24612" s="42"/>
    </row>
    <row r="24613" spans="1:1" x14ac:dyDescent="0.25">
      <c r="A24613" s="42"/>
    </row>
    <row r="24614" spans="1:1" x14ac:dyDescent="0.25">
      <c r="A24614" s="42"/>
    </row>
    <row r="24615" spans="1:1" x14ac:dyDescent="0.25">
      <c r="A24615" s="42"/>
    </row>
    <row r="24616" spans="1:1" x14ac:dyDescent="0.25">
      <c r="A24616" s="42"/>
    </row>
    <row r="24617" spans="1:1" x14ac:dyDescent="0.25">
      <c r="A24617" s="42"/>
    </row>
    <row r="24618" spans="1:1" x14ac:dyDescent="0.25">
      <c r="A24618" s="42"/>
    </row>
    <row r="24619" spans="1:1" x14ac:dyDescent="0.25">
      <c r="A24619" s="42"/>
    </row>
    <row r="24620" spans="1:1" x14ac:dyDescent="0.25">
      <c r="A24620" s="42"/>
    </row>
    <row r="24621" spans="1:1" x14ac:dyDescent="0.25">
      <c r="A24621" s="42"/>
    </row>
    <row r="24622" spans="1:1" x14ac:dyDescent="0.25">
      <c r="A24622" s="42"/>
    </row>
    <row r="24623" spans="1:1" x14ac:dyDescent="0.25">
      <c r="A24623" s="42"/>
    </row>
    <row r="24624" spans="1:1" x14ac:dyDescent="0.25">
      <c r="A24624" s="42"/>
    </row>
    <row r="24625" spans="1:1" x14ac:dyDescent="0.25">
      <c r="A24625" s="42"/>
    </row>
    <row r="24626" spans="1:1" x14ac:dyDescent="0.25">
      <c r="A24626" s="42"/>
    </row>
    <row r="24627" spans="1:1" x14ac:dyDescent="0.25">
      <c r="A24627" s="42"/>
    </row>
    <row r="24628" spans="1:1" x14ac:dyDescent="0.25">
      <c r="A24628" s="42"/>
    </row>
    <row r="24629" spans="1:1" x14ac:dyDescent="0.25">
      <c r="A24629" s="42"/>
    </row>
    <row r="24630" spans="1:1" x14ac:dyDescent="0.25">
      <c r="A24630" s="42"/>
    </row>
    <row r="24631" spans="1:1" x14ac:dyDescent="0.25">
      <c r="A24631" s="42"/>
    </row>
    <row r="24632" spans="1:1" x14ac:dyDescent="0.25">
      <c r="A24632" s="42"/>
    </row>
    <row r="24633" spans="1:1" x14ac:dyDescent="0.25">
      <c r="A24633" s="42"/>
    </row>
    <row r="24634" spans="1:1" x14ac:dyDescent="0.25">
      <c r="A24634" s="42"/>
    </row>
    <row r="24635" spans="1:1" x14ac:dyDescent="0.25">
      <c r="A24635" s="42"/>
    </row>
    <row r="24636" spans="1:1" x14ac:dyDescent="0.25">
      <c r="A24636" s="42"/>
    </row>
    <row r="24637" spans="1:1" x14ac:dyDescent="0.25">
      <c r="A24637" s="42"/>
    </row>
    <row r="24638" spans="1:1" x14ac:dyDescent="0.25">
      <c r="A24638" s="42"/>
    </row>
    <row r="24639" spans="1:1" x14ac:dyDescent="0.25">
      <c r="A24639" s="42"/>
    </row>
    <row r="24640" spans="1:1" x14ac:dyDescent="0.25">
      <c r="A24640" s="42"/>
    </row>
    <row r="24641" spans="1:1" x14ac:dyDescent="0.25">
      <c r="A24641" s="42"/>
    </row>
    <row r="24642" spans="1:1" x14ac:dyDescent="0.25">
      <c r="A24642" s="42"/>
    </row>
    <row r="24643" spans="1:1" x14ac:dyDescent="0.25">
      <c r="A24643" s="42"/>
    </row>
    <row r="24644" spans="1:1" x14ac:dyDescent="0.25">
      <c r="A24644" s="42"/>
    </row>
    <row r="24645" spans="1:1" x14ac:dyDescent="0.25">
      <c r="A24645" s="42"/>
    </row>
    <row r="24646" spans="1:1" x14ac:dyDescent="0.25">
      <c r="A24646" s="42"/>
    </row>
    <row r="24647" spans="1:1" x14ac:dyDescent="0.25">
      <c r="A24647" s="42"/>
    </row>
    <row r="24648" spans="1:1" x14ac:dyDescent="0.25">
      <c r="A24648" s="42"/>
    </row>
    <row r="24649" spans="1:1" x14ac:dyDescent="0.25">
      <c r="A24649" s="42"/>
    </row>
    <row r="24650" spans="1:1" x14ac:dyDescent="0.25">
      <c r="A24650" s="42"/>
    </row>
    <row r="24651" spans="1:1" x14ac:dyDescent="0.25">
      <c r="A24651" s="42"/>
    </row>
    <row r="24652" spans="1:1" x14ac:dyDescent="0.25">
      <c r="A24652" s="42"/>
    </row>
    <row r="24653" spans="1:1" x14ac:dyDescent="0.25">
      <c r="A24653" s="42"/>
    </row>
    <row r="24654" spans="1:1" x14ac:dyDescent="0.25">
      <c r="A24654" s="42"/>
    </row>
    <row r="24655" spans="1:1" x14ac:dyDescent="0.25">
      <c r="A24655" s="42"/>
    </row>
    <row r="24656" spans="1:1" x14ac:dyDescent="0.25">
      <c r="A24656" s="42"/>
    </row>
    <row r="24657" spans="1:1" x14ac:dyDescent="0.25">
      <c r="A24657" s="42"/>
    </row>
    <row r="24658" spans="1:1" x14ac:dyDescent="0.25">
      <c r="A24658" s="42"/>
    </row>
    <row r="24659" spans="1:1" x14ac:dyDescent="0.25">
      <c r="A24659" s="42"/>
    </row>
    <row r="24660" spans="1:1" x14ac:dyDescent="0.25">
      <c r="A24660" s="42"/>
    </row>
    <row r="24661" spans="1:1" x14ac:dyDescent="0.25">
      <c r="A24661" s="42"/>
    </row>
    <row r="24662" spans="1:1" x14ac:dyDescent="0.25">
      <c r="A24662" s="42"/>
    </row>
    <row r="24663" spans="1:1" x14ac:dyDescent="0.25">
      <c r="A24663" s="42"/>
    </row>
    <row r="24664" spans="1:1" x14ac:dyDescent="0.25">
      <c r="A24664" s="42"/>
    </row>
    <row r="24665" spans="1:1" x14ac:dyDescent="0.25">
      <c r="A24665" s="42"/>
    </row>
    <row r="24666" spans="1:1" x14ac:dyDescent="0.25">
      <c r="A24666" s="42"/>
    </row>
    <row r="24667" spans="1:1" x14ac:dyDescent="0.25">
      <c r="A24667" s="42"/>
    </row>
    <row r="24668" spans="1:1" x14ac:dyDescent="0.25">
      <c r="A24668" s="42"/>
    </row>
    <row r="24669" spans="1:1" x14ac:dyDescent="0.25">
      <c r="A24669" s="42"/>
    </row>
    <row r="24670" spans="1:1" x14ac:dyDescent="0.25">
      <c r="A24670" s="42"/>
    </row>
    <row r="24671" spans="1:1" x14ac:dyDescent="0.25">
      <c r="A24671" s="42"/>
    </row>
    <row r="24672" spans="1:1" x14ac:dyDescent="0.25">
      <c r="A24672" s="42"/>
    </row>
    <row r="24673" spans="1:1" x14ac:dyDescent="0.25">
      <c r="A24673" s="42"/>
    </row>
    <row r="24674" spans="1:1" x14ac:dyDescent="0.25">
      <c r="A24674" s="42"/>
    </row>
    <row r="24675" spans="1:1" x14ac:dyDescent="0.25">
      <c r="A24675" s="42"/>
    </row>
    <row r="24676" spans="1:1" x14ac:dyDescent="0.25">
      <c r="A24676" s="42"/>
    </row>
    <row r="24677" spans="1:1" x14ac:dyDescent="0.25">
      <c r="A24677" s="42"/>
    </row>
    <row r="24678" spans="1:1" x14ac:dyDescent="0.25">
      <c r="A24678" s="42"/>
    </row>
    <row r="24679" spans="1:1" x14ac:dyDescent="0.25">
      <c r="A24679" s="42"/>
    </row>
    <row r="24680" spans="1:1" x14ac:dyDescent="0.25">
      <c r="A24680" s="42"/>
    </row>
    <row r="24681" spans="1:1" x14ac:dyDescent="0.25">
      <c r="A24681" s="42"/>
    </row>
    <row r="24682" spans="1:1" x14ac:dyDescent="0.25">
      <c r="A24682" s="42"/>
    </row>
    <row r="24683" spans="1:1" x14ac:dyDescent="0.25">
      <c r="A24683" s="42"/>
    </row>
    <row r="24684" spans="1:1" x14ac:dyDescent="0.25">
      <c r="A24684" s="42"/>
    </row>
    <row r="24685" spans="1:1" x14ac:dyDescent="0.25">
      <c r="A24685" s="42"/>
    </row>
    <row r="24686" spans="1:1" x14ac:dyDescent="0.25">
      <c r="A24686" s="42"/>
    </row>
    <row r="24687" spans="1:1" x14ac:dyDescent="0.25">
      <c r="A24687" s="42"/>
    </row>
    <row r="24688" spans="1:1" x14ac:dyDescent="0.25">
      <c r="A24688" s="42"/>
    </row>
    <row r="24689" spans="1:1" x14ac:dyDescent="0.25">
      <c r="A24689" s="42"/>
    </row>
    <row r="24690" spans="1:1" x14ac:dyDescent="0.25">
      <c r="A24690" s="42"/>
    </row>
    <row r="24691" spans="1:1" x14ac:dyDescent="0.25">
      <c r="A24691" s="42"/>
    </row>
    <row r="24692" spans="1:1" x14ac:dyDescent="0.25">
      <c r="A24692" s="42"/>
    </row>
    <row r="24693" spans="1:1" x14ac:dyDescent="0.25">
      <c r="A24693" s="42"/>
    </row>
    <row r="24694" spans="1:1" x14ac:dyDescent="0.25">
      <c r="A24694" s="42"/>
    </row>
    <row r="24695" spans="1:1" x14ac:dyDescent="0.25">
      <c r="A24695" s="42"/>
    </row>
    <row r="24696" spans="1:1" x14ac:dyDescent="0.25">
      <c r="A24696" s="42"/>
    </row>
    <row r="24697" spans="1:1" x14ac:dyDescent="0.25">
      <c r="A24697" s="42"/>
    </row>
    <row r="24698" spans="1:1" x14ac:dyDescent="0.25">
      <c r="A24698" s="42"/>
    </row>
    <row r="24699" spans="1:1" x14ac:dyDescent="0.25">
      <c r="A24699" s="42"/>
    </row>
    <row r="24700" spans="1:1" x14ac:dyDescent="0.25">
      <c r="A24700" s="42"/>
    </row>
    <row r="24701" spans="1:1" x14ac:dyDescent="0.25">
      <c r="A24701" s="42"/>
    </row>
    <row r="24702" spans="1:1" x14ac:dyDescent="0.25">
      <c r="A24702" s="42"/>
    </row>
    <row r="24703" spans="1:1" x14ac:dyDescent="0.25">
      <c r="A24703" s="42"/>
    </row>
    <row r="24704" spans="1:1" x14ac:dyDescent="0.25">
      <c r="A24704" s="42"/>
    </row>
    <row r="24705" spans="1:1" x14ac:dyDescent="0.25">
      <c r="A24705" s="42"/>
    </row>
    <row r="24706" spans="1:1" x14ac:dyDescent="0.25">
      <c r="A24706" s="42"/>
    </row>
    <row r="24707" spans="1:1" x14ac:dyDescent="0.25">
      <c r="A24707" s="42"/>
    </row>
    <row r="24708" spans="1:1" x14ac:dyDescent="0.25">
      <c r="A24708" s="42"/>
    </row>
    <row r="24709" spans="1:1" x14ac:dyDescent="0.25">
      <c r="A24709" s="42"/>
    </row>
    <row r="24710" spans="1:1" x14ac:dyDescent="0.25">
      <c r="A24710" s="42"/>
    </row>
    <row r="24711" spans="1:1" x14ac:dyDescent="0.25">
      <c r="A24711" s="42"/>
    </row>
    <row r="24712" spans="1:1" x14ac:dyDescent="0.25">
      <c r="A24712" s="42"/>
    </row>
    <row r="24713" spans="1:1" x14ac:dyDescent="0.25">
      <c r="A24713" s="42"/>
    </row>
    <row r="24714" spans="1:1" x14ac:dyDescent="0.25">
      <c r="A24714" s="42"/>
    </row>
    <row r="24715" spans="1:1" x14ac:dyDescent="0.25">
      <c r="A24715" s="42"/>
    </row>
    <row r="24716" spans="1:1" x14ac:dyDescent="0.25">
      <c r="A24716" s="42"/>
    </row>
    <row r="24717" spans="1:1" x14ac:dyDescent="0.25">
      <c r="A24717" s="42"/>
    </row>
    <row r="24718" spans="1:1" x14ac:dyDescent="0.25">
      <c r="A24718" s="42"/>
    </row>
    <row r="24719" spans="1:1" x14ac:dyDescent="0.25">
      <c r="A24719" s="42"/>
    </row>
    <row r="24720" spans="1:1" x14ac:dyDescent="0.25">
      <c r="A24720" s="42"/>
    </row>
    <row r="24721" spans="1:1" x14ac:dyDescent="0.25">
      <c r="A24721" s="42"/>
    </row>
    <row r="24722" spans="1:1" x14ac:dyDescent="0.25">
      <c r="A24722" s="42"/>
    </row>
    <row r="24723" spans="1:1" x14ac:dyDescent="0.25">
      <c r="A24723" s="42"/>
    </row>
    <row r="24724" spans="1:1" x14ac:dyDescent="0.25">
      <c r="A24724" s="42"/>
    </row>
    <row r="24725" spans="1:1" x14ac:dyDescent="0.25">
      <c r="A24725" s="42"/>
    </row>
    <row r="24726" spans="1:1" x14ac:dyDescent="0.25">
      <c r="A24726" s="42"/>
    </row>
    <row r="24727" spans="1:1" x14ac:dyDescent="0.25">
      <c r="A24727" s="42"/>
    </row>
    <row r="24728" spans="1:1" x14ac:dyDescent="0.25">
      <c r="A24728" s="42"/>
    </row>
    <row r="24729" spans="1:1" x14ac:dyDescent="0.25">
      <c r="A24729" s="42"/>
    </row>
    <row r="24730" spans="1:1" x14ac:dyDescent="0.25">
      <c r="A24730" s="42"/>
    </row>
    <row r="24731" spans="1:1" x14ac:dyDescent="0.25">
      <c r="A24731" s="42"/>
    </row>
    <row r="24732" spans="1:1" x14ac:dyDescent="0.25">
      <c r="A24732" s="42"/>
    </row>
    <row r="24733" spans="1:1" x14ac:dyDescent="0.25">
      <c r="A24733" s="42"/>
    </row>
    <row r="24734" spans="1:1" x14ac:dyDescent="0.25">
      <c r="A24734" s="42"/>
    </row>
    <row r="24735" spans="1:1" x14ac:dyDescent="0.25">
      <c r="A24735" s="42"/>
    </row>
    <row r="24736" spans="1:1" x14ac:dyDescent="0.25">
      <c r="A24736" s="42"/>
    </row>
    <row r="24737" spans="1:1" x14ac:dyDescent="0.25">
      <c r="A24737" s="42"/>
    </row>
    <row r="24738" spans="1:1" x14ac:dyDescent="0.25">
      <c r="A24738" s="42"/>
    </row>
    <row r="24739" spans="1:1" x14ac:dyDescent="0.25">
      <c r="A24739" s="42"/>
    </row>
    <row r="24740" spans="1:1" x14ac:dyDescent="0.25">
      <c r="A24740" s="42"/>
    </row>
    <row r="24741" spans="1:1" x14ac:dyDescent="0.25">
      <c r="A24741" s="42"/>
    </row>
    <row r="24742" spans="1:1" x14ac:dyDescent="0.25">
      <c r="A24742" s="42"/>
    </row>
    <row r="24743" spans="1:1" x14ac:dyDescent="0.25">
      <c r="A24743" s="42"/>
    </row>
    <row r="24744" spans="1:1" x14ac:dyDescent="0.25">
      <c r="A24744" s="42"/>
    </row>
    <row r="24745" spans="1:1" x14ac:dyDescent="0.25">
      <c r="A24745" s="42"/>
    </row>
    <row r="24746" spans="1:1" x14ac:dyDescent="0.25">
      <c r="A24746" s="42"/>
    </row>
    <row r="24747" spans="1:1" x14ac:dyDescent="0.25">
      <c r="A24747" s="42"/>
    </row>
    <row r="24748" spans="1:1" x14ac:dyDescent="0.25">
      <c r="A24748" s="42"/>
    </row>
    <row r="24749" spans="1:1" x14ac:dyDescent="0.25">
      <c r="A24749" s="42"/>
    </row>
    <row r="24750" spans="1:1" x14ac:dyDescent="0.25">
      <c r="A24750" s="42"/>
    </row>
    <row r="24751" spans="1:1" x14ac:dyDescent="0.25">
      <c r="A24751" s="42"/>
    </row>
    <row r="24752" spans="1:1" x14ac:dyDescent="0.25">
      <c r="A24752" s="42"/>
    </row>
    <row r="24753" spans="1:1" x14ac:dyDescent="0.25">
      <c r="A24753" s="42"/>
    </row>
    <row r="24754" spans="1:1" x14ac:dyDescent="0.25">
      <c r="A24754" s="42"/>
    </row>
    <row r="24755" spans="1:1" x14ac:dyDescent="0.25">
      <c r="A24755" s="42"/>
    </row>
    <row r="24756" spans="1:1" x14ac:dyDescent="0.25">
      <c r="A24756" s="42"/>
    </row>
    <row r="24757" spans="1:1" x14ac:dyDescent="0.25">
      <c r="A24757" s="42"/>
    </row>
    <row r="24758" spans="1:1" x14ac:dyDescent="0.25">
      <c r="A24758" s="42"/>
    </row>
    <row r="24759" spans="1:1" x14ac:dyDescent="0.25">
      <c r="A24759" s="42"/>
    </row>
    <row r="24760" spans="1:1" x14ac:dyDescent="0.25">
      <c r="A24760" s="42"/>
    </row>
    <row r="24761" spans="1:1" x14ac:dyDescent="0.25">
      <c r="A24761" s="42"/>
    </row>
    <row r="24762" spans="1:1" x14ac:dyDescent="0.25">
      <c r="A24762" s="42"/>
    </row>
    <row r="24763" spans="1:1" x14ac:dyDescent="0.25">
      <c r="A24763" s="42"/>
    </row>
    <row r="24764" spans="1:1" x14ac:dyDescent="0.25">
      <c r="A24764" s="42"/>
    </row>
    <row r="24765" spans="1:1" x14ac:dyDescent="0.25">
      <c r="A24765" s="42"/>
    </row>
    <row r="24766" spans="1:1" x14ac:dyDescent="0.25">
      <c r="A24766" s="42"/>
    </row>
    <row r="24767" spans="1:1" x14ac:dyDescent="0.25">
      <c r="A24767" s="42"/>
    </row>
    <row r="24768" spans="1:1" x14ac:dyDescent="0.25">
      <c r="A24768" s="42"/>
    </row>
    <row r="24769" spans="1:1" x14ac:dyDescent="0.25">
      <c r="A24769" s="42"/>
    </row>
    <row r="24770" spans="1:1" x14ac:dyDescent="0.25">
      <c r="A24770" s="42"/>
    </row>
    <row r="24771" spans="1:1" x14ac:dyDescent="0.25">
      <c r="A24771" s="42"/>
    </row>
    <row r="24772" spans="1:1" x14ac:dyDescent="0.25">
      <c r="A24772" s="42"/>
    </row>
    <row r="24773" spans="1:1" x14ac:dyDescent="0.25">
      <c r="A24773" s="42"/>
    </row>
    <row r="24774" spans="1:1" x14ac:dyDescent="0.25">
      <c r="A24774" s="42"/>
    </row>
    <row r="24775" spans="1:1" x14ac:dyDescent="0.25">
      <c r="A24775" s="42"/>
    </row>
    <row r="24776" spans="1:1" x14ac:dyDescent="0.25">
      <c r="A24776" s="42"/>
    </row>
    <row r="24777" spans="1:1" x14ac:dyDescent="0.25">
      <c r="A24777" s="42"/>
    </row>
    <row r="24778" spans="1:1" x14ac:dyDescent="0.25">
      <c r="A24778" s="42"/>
    </row>
    <row r="24779" spans="1:1" x14ac:dyDescent="0.25">
      <c r="A24779" s="42"/>
    </row>
    <row r="24780" spans="1:1" x14ac:dyDescent="0.25">
      <c r="A24780" s="42"/>
    </row>
    <row r="24781" spans="1:1" x14ac:dyDescent="0.25">
      <c r="A24781" s="42"/>
    </row>
    <row r="24782" spans="1:1" x14ac:dyDescent="0.25">
      <c r="A24782" s="42"/>
    </row>
    <row r="24783" spans="1:1" x14ac:dyDescent="0.25">
      <c r="A24783" s="42"/>
    </row>
    <row r="24784" spans="1:1" x14ac:dyDescent="0.25">
      <c r="A24784" s="42"/>
    </row>
    <row r="24785" spans="1:1" x14ac:dyDescent="0.25">
      <c r="A24785" s="42"/>
    </row>
    <row r="24786" spans="1:1" x14ac:dyDescent="0.25">
      <c r="A24786" s="42"/>
    </row>
    <row r="24787" spans="1:1" x14ac:dyDescent="0.25">
      <c r="A24787" s="42"/>
    </row>
    <row r="24788" spans="1:1" x14ac:dyDescent="0.25">
      <c r="A24788" s="42"/>
    </row>
    <row r="24789" spans="1:1" x14ac:dyDescent="0.25">
      <c r="A24789" s="42"/>
    </row>
    <row r="24790" spans="1:1" x14ac:dyDescent="0.25">
      <c r="A24790" s="42"/>
    </row>
    <row r="24791" spans="1:1" x14ac:dyDescent="0.25">
      <c r="A24791" s="42"/>
    </row>
    <row r="24792" spans="1:1" x14ac:dyDescent="0.25">
      <c r="A24792" s="42"/>
    </row>
    <row r="24793" spans="1:1" x14ac:dyDescent="0.25">
      <c r="A24793" s="42"/>
    </row>
    <row r="24794" spans="1:1" x14ac:dyDescent="0.25">
      <c r="A24794" s="42"/>
    </row>
    <row r="24795" spans="1:1" x14ac:dyDescent="0.25">
      <c r="A24795" s="42"/>
    </row>
    <row r="24796" spans="1:1" x14ac:dyDescent="0.25">
      <c r="A24796" s="42"/>
    </row>
    <row r="24797" spans="1:1" x14ac:dyDescent="0.25">
      <c r="A24797" s="42"/>
    </row>
    <row r="24798" spans="1:1" x14ac:dyDescent="0.25">
      <c r="A24798" s="42"/>
    </row>
    <row r="24799" spans="1:1" x14ac:dyDescent="0.25">
      <c r="A24799" s="42"/>
    </row>
    <row r="24800" spans="1:1" x14ac:dyDescent="0.25">
      <c r="A24800" s="42"/>
    </row>
    <row r="24801" spans="1:1" x14ac:dyDescent="0.25">
      <c r="A24801" s="42"/>
    </row>
    <row r="24802" spans="1:1" x14ac:dyDescent="0.25">
      <c r="A24802" s="42"/>
    </row>
    <row r="24803" spans="1:1" x14ac:dyDescent="0.25">
      <c r="A24803" s="42"/>
    </row>
    <row r="24804" spans="1:1" x14ac:dyDescent="0.25">
      <c r="A24804" s="42"/>
    </row>
    <row r="24805" spans="1:1" x14ac:dyDescent="0.25">
      <c r="A24805" s="42"/>
    </row>
    <row r="24806" spans="1:1" x14ac:dyDescent="0.25">
      <c r="A24806" s="42"/>
    </row>
    <row r="24807" spans="1:1" x14ac:dyDescent="0.25">
      <c r="A24807" s="42"/>
    </row>
    <row r="24808" spans="1:1" x14ac:dyDescent="0.25">
      <c r="A24808" s="42"/>
    </row>
    <row r="24809" spans="1:1" x14ac:dyDescent="0.25">
      <c r="A24809" s="42"/>
    </row>
    <row r="24810" spans="1:1" x14ac:dyDescent="0.25">
      <c r="A24810" s="42"/>
    </row>
    <row r="24811" spans="1:1" x14ac:dyDescent="0.25">
      <c r="A24811" s="42"/>
    </row>
    <row r="24812" spans="1:1" x14ac:dyDescent="0.25">
      <c r="A24812" s="42"/>
    </row>
    <row r="24813" spans="1:1" x14ac:dyDescent="0.25">
      <c r="A24813" s="42"/>
    </row>
    <row r="24814" spans="1:1" x14ac:dyDescent="0.25">
      <c r="A24814" s="42"/>
    </row>
    <row r="24815" spans="1:1" x14ac:dyDescent="0.25">
      <c r="A24815" s="42"/>
    </row>
    <row r="24816" spans="1:1" x14ac:dyDescent="0.25">
      <c r="A24816" s="42"/>
    </row>
    <row r="24817" spans="1:1" x14ac:dyDescent="0.25">
      <c r="A24817" s="42"/>
    </row>
    <row r="24818" spans="1:1" x14ac:dyDescent="0.25">
      <c r="A24818" s="42"/>
    </row>
    <row r="24819" spans="1:1" x14ac:dyDescent="0.25">
      <c r="A24819" s="42"/>
    </row>
    <row r="24820" spans="1:1" x14ac:dyDescent="0.25">
      <c r="A24820" s="42"/>
    </row>
    <row r="24821" spans="1:1" x14ac:dyDescent="0.25">
      <c r="A24821" s="42"/>
    </row>
    <row r="24822" spans="1:1" x14ac:dyDescent="0.25">
      <c r="A24822" s="42"/>
    </row>
    <row r="24823" spans="1:1" x14ac:dyDescent="0.25">
      <c r="A24823" s="42"/>
    </row>
    <row r="24824" spans="1:1" x14ac:dyDescent="0.25">
      <c r="A24824" s="42"/>
    </row>
    <row r="24825" spans="1:1" x14ac:dyDescent="0.25">
      <c r="A24825" s="42"/>
    </row>
    <row r="24826" spans="1:1" x14ac:dyDescent="0.25">
      <c r="A24826" s="42"/>
    </row>
    <row r="24827" spans="1:1" x14ac:dyDescent="0.25">
      <c r="A24827" s="42"/>
    </row>
    <row r="24828" spans="1:1" x14ac:dyDescent="0.25">
      <c r="A24828" s="42"/>
    </row>
    <row r="24829" spans="1:1" x14ac:dyDescent="0.25">
      <c r="A24829" s="42"/>
    </row>
    <row r="24830" spans="1:1" x14ac:dyDescent="0.25">
      <c r="A24830" s="42"/>
    </row>
    <row r="24831" spans="1:1" x14ac:dyDescent="0.25">
      <c r="A24831" s="42"/>
    </row>
    <row r="24832" spans="1:1" x14ac:dyDescent="0.25">
      <c r="A24832" s="42"/>
    </row>
    <row r="24833" spans="1:1" x14ac:dyDescent="0.25">
      <c r="A24833" s="42"/>
    </row>
    <row r="24834" spans="1:1" x14ac:dyDescent="0.25">
      <c r="A24834" s="42"/>
    </row>
    <row r="24835" spans="1:1" x14ac:dyDescent="0.25">
      <c r="A24835" s="42"/>
    </row>
    <row r="24836" spans="1:1" x14ac:dyDescent="0.25">
      <c r="A24836" s="42"/>
    </row>
    <row r="24837" spans="1:1" x14ac:dyDescent="0.25">
      <c r="A24837" s="42"/>
    </row>
    <row r="24838" spans="1:1" x14ac:dyDescent="0.25">
      <c r="A24838" s="42"/>
    </row>
    <row r="24839" spans="1:1" x14ac:dyDescent="0.25">
      <c r="A24839" s="42"/>
    </row>
    <row r="24840" spans="1:1" x14ac:dyDescent="0.25">
      <c r="A24840" s="42"/>
    </row>
    <row r="24841" spans="1:1" x14ac:dyDescent="0.25">
      <c r="A24841" s="42"/>
    </row>
    <row r="24842" spans="1:1" x14ac:dyDescent="0.25">
      <c r="A24842" s="42"/>
    </row>
    <row r="24843" spans="1:1" x14ac:dyDescent="0.25">
      <c r="A24843" s="42"/>
    </row>
    <row r="24844" spans="1:1" x14ac:dyDescent="0.25">
      <c r="A24844" s="42"/>
    </row>
    <row r="24845" spans="1:1" x14ac:dyDescent="0.25">
      <c r="A24845" s="42"/>
    </row>
    <row r="24846" spans="1:1" x14ac:dyDescent="0.25">
      <c r="A24846" s="42"/>
    </row>
    <row r="24847" spans="1:1" x14ac:dyDescent="0.25">
      <c r="A24847" s="42"/>
    </row>
    <row r="24848" spans="1:1" x14ac:dyDescent="0.25">
      <c r="A24848" s="42"/>
    </row>
    <row r="24849" spans="1:1" x14ac:dyDescent="0.25">
      <c r="A24849" s="42"/>
    </row>
    <row r="24850" spans="1:1" x14ac:dyDescent="0.25">
      <c r="A24850" s="42"/>
    </row>
    <row r="24851" spans="1:1" x14ac:dyDescent="0.25">
      <c r="A24851" s="42"/>
    </row>
    <row r="24852" spans="1:1" x14ac:dyDescent="0.25">
      <c r="A24852" s="42"/>
    </row>
    <row r="24853" spans="1:1" x14ac:dyDescent="0.25">
      <c r="A24853" s="42"/>
    </row>
    <row r="24854" spans="1:1" x14ac:dyDescent="0.25">
      <c r="A24854" s="42"/>
    </row>
    <row r="24855" spans="1:1" x14ac:dyDescent="0.25">
      <c r="A24855" s="42"/>
    </row>
    <row r="24856" spans="1:1" x14ac:dyDescent="0.25">
      <c r="A24856" s="42"/>
    </row>
    <row r="24857" spans="1:1" x14ac:dyDescent="0.25">
      <c r="A24857" s="42"/>
    </row>
    <row r="24858" spans="1:1" x14ac:dyDescent="0.25">
      <c r="A24858" s="42"/>
    </row>
    <row r="24859" spans="1:1" x14ac:dyDescent="0.25">
      <c r="A24859" s="42"/>
    </row>
    <row r="24860" spans="1:1" x14ac:dyDescent="0.25">
      <c r="A24860" s="42"/>
    </row>
    <row r="24861" spans="1:1" x14ac:dyDescent="0.25">
      <c r="A24861" s="42"/>
    </row>
    <row r="24862" spans="1:1" x14ac:dyDescent="0.25">
      <c r="A24862" s="42"/>
    </row>
    <row r="24863" spans="1:1" x14ac:dyDescent="0.25">
      <c r="A24863" s="42"/>
    </row>
    <row r="24864" spans="1:1" x14ac:dyDescent="0.25">
      <c r="A24864" s="42"/>
    </row>
    <row r="24865" spans="1:1" x14ac:dyDescent="0.25">
      <c r="A24865" s="42"/>
    </row>
    <row r="24866" spans="1:1" x14ac:dyDescent="0.25">
      <c r="A24866" s="42"/>
    </row>
    <row r="24867" spans="1:1" x14ac:dyDescent="0.25">
      <c r="A24867" s="42"/>
    </row>
    <row r="24868" spans="1:1" x14ac:dyDescent="0.25">
      <c r="A24868" s="42"/>
    </row>
    <row r="24869" spans="1:1" x14ac:dyDescent="0.25">
      <c r="A24869" s="42"/>
    </row>
    <row r="24870" spans="1:1" x14ac:dyDescent="0.25">
      <c r="A24870" s="42"/>
    </row>
    <row r="24871" spans="1:1" x14ac:dyDescent="0.25">
      <c r="A24871" s="42"/>
    </row>
    <row r="24872" spans="1:1" x14ac:dyDescent="0.25">
      <c r="A24872" s="42"/>
    </row>
    <row r="24873" spans="1:1" x14ac:dyDescent="0.25">
      <c r="A24873" s="42"/>
    </row>
    <row r="24874" spans="1:1" x14ac:dyDescent="0.25">
      <c r="A24874" s="42"/>
    </row>
    <row r="24875" spans="1:1" x14ac:dyDescent="0.25">
      <c r="A24875" s="42"/>
    </row>
    <row r="24876" spans="1:1" x14ac:dyDescent="0.25">
      <c r="A24876" s="42"/>
    </row>
    <row r="24877" spans="1:1" x14ac:dyDescent="0.25">
      <c r="A24877" s="42"/>
    </row>
    <row r="24878" spans="1:1" x14ac:dyDescent="0.25">
      <c r="A24878" s="42"/>
    </row>
    <row r="24879" spans="1:1" x14ac:dyDescent="0.25">
      <c r="A24879" s="42"/>
    </row>
    <row r="24880" spans="1:1" x14ac:dyDescent="0.25">
      <c r="A24880" s="42"/>
    </row>
    <row r="24881" spans="1:1" x14ac:dyDescent="0.25">
      <c r="A24881" s="42"/>
    </row>
    <row r="24882" spans="1:1" x14ac:dyDescent="0.25">
      <c r="A24882" s="42"/>
    </row>
    <row r="24883" spans="1:1" x14ac:dyDescent="0.25">
      <c r="A24883" s="42"/>
    </row>
    <row r="24884" spans="1:1" x14ac:dyDescent="0.25">
      <c r="A24884" s="42"/>
    </row>
    <row r="24885" spans="1:1" x14ac:dyDescent="0.25">
      <c r="A24885" s="42"/>
    </row>
    <row r="24886" spans="1:1" x14ac:dyDescent="0.25">
      <c r="A24886" s="42"/>
    </row>
    <row r="24887" spans="1:1" x14ac:dyDescent="0.25">
      <c r="A24887" s="42"/>
    </row>
    <row r="24888" spans="1:1" x14ac:dyDescent="0.25">
      <c r="A24888" s="42"/>
    </row>
    <row r="24889" spans="1:1" x14ac:dyDescent="0.25">
      <c r="A24889" s="42"/>
    </row>
    <row r="24890" spans="1:1" x14ac:dyDescent="0.25">
      <c r="A24890" s="42"/>
    </row>
    <row r="24891" spans="1:1" x14ac:dyDescent="0.25">
      <c r="A24891" s="42"/>
    </row>
    <row r="24892" spans="1:1" x14ac:dyDescent="0.25">
      <c r="A24892" s="42"/>
    </row>
    <row r="24893" spans="1:1" x14ac:dyDescent="0.25">
      <c r="A24893" s="42"/>
    </row>
    <row r="24894" spans="1:1" x14ac:dyDescent="0.25">
      <c r="A24894" s="42"/>
    </row>
    <row r="24895" spans="1:1" x14ac:dyDescent="0.25">
      <c r="A24895" s="42"/>
    </row>
    <row r="24896" spans="1:1" x14ac:dyDescent="0.25">
      <c r="A24896" s="42"/>
    </row>
    <row r="24897" spans="1:1" x14ac:dyDescent="0.25">
      <c r="A24897" s="42"/>
    </row>
    <row r="24898" spans="1:1" x14ac:dyDescent="0.25">
      <c r="A24898" s="42"/>
    </row>
    <row r="24899" spans="1:1" x14ac:dyDescent="0.25">
      <c r="A24899" s="42"/>
    </row>
    <row r="24900" spans="1:1" x14ac:dyDescent="0.25">
      <c r="A24900" s="42"/>
    </row>
    <row r="24901" spans="1:1" x14ac:dyDescent="0.25">
      <c r="A24901" s="42"/>
    </row>
    <row r="24902" spans="1:1" x14ac:dyDescent="0.25">
      <c r="A24902" s="42"/>
    </row>
    <row r="24903" spans="1:1" x14ac:dyDescent="0.25">
      <c r="A24903" s="42"/>
    </row>
    <row r="24904" spans="1:1" x14ac:dyDescent="0.25">
      <c r="A24904" s="42"/>
    </row>
    <row r="24905" spans="1:1" x14ac:dyDescent="0.25">
      <c r="A24905" s="42"/>
    </row>
    <row r="24906" spans="1:1" x14ac:dyDescent="0.25">
      <c r="A24906" s="42"/>
    </row>
    <row r="24907" spans="1:1" x14ac:dyDescent="0.25">
      <c r="A24907" s="42"/>
    </row>
    <row r="24908" spans="1:1" x14ac:dyDescent="0.25">
      <c r="A24908" s="42"/>
    </row>
    <row r="24909" spans="1:1" x14ac:dyDescent="0.25">
      <c r="A24909" s="42"/>
    </row>
    <row r="24910" spans="1:1" x14ac:dyDescent="0.25">
      <c r="A24910" s="42"/>
    </row>
    <row r="24911" spans="1:1" x14ac:dyDescent="0.25">
      <c r="A24911" s="42"/>
    </row>
    <row r="24912" spans="1:1" x14ac:dyDescent="0.25">
      <c r="A24912" s="42"/>
    </row>
    <row r="24913" spans="1:1" x14ac:dyDescent="0.25">
      <c r="A24913" s="42"/>
    </row>
    <row r="24914" spans="1:1" x14ac:dyDescent="0.25">
      <c r="A24914" s="42"/>
    </row>
    <row r="24915" spans="1:1" x14ac:dyDescent="0.25">
      <c r="A24915" s="42"/>
    </row>
    <row r="24916" spans="1:1" x14ac:dyDescent="0.25">
      <c r="A24916" s="42"/>
    </row>
    <row r="24917" spans="1:1" x14ac:dyDescent="0.25">
      <c r="A24917" s="42"/>
    </row>
    <row r="24918" spans="1:1" x14ac:dyDescent="0.25">
      <c r="A24918" s="42"/>
    </row>
    <row r="24919" spans="1:1" x14ac:dyDescent="0.25">
      <c r="A24919" s="42"/>
    </row>
    <row r="24920" spans="1:1" x14ac:dyDescent="0.25">
      <c r="A24920" s="42"/>
    </row>
    <row r="24921" spans="1:1" x14ac:dyDescent="0.25">
      <c r="A24921" s="42"/>
    </row>
    <row r="24922" spans="1:1" x14ac:dyDescent="0.25">
      <c r="A24922" s="42"/>
    </row>
    <row r="24923" spans="1:1" x14ac:dyDescent="0.25">
      <c r="A24923" s="42"/>
    </row>
    <row r="24924" spans="1:1" x14ac:dyDescent="0.25">
      <c r="A24924" s="42"/>
    </row>
    <row r="24925" spans="1:1" x14ac:dyDescent="0.25">
      <c r="A24925" s="42"/>
    </row>
    <row r="24926" spans="1:1" x14ac:dyDescent="0.25">
      <c r="A24926" s="42"/>
    </row>
    <row r="24927" spans="1:1" x14ac:dyDescent="0.25">
      <c r="A24927" s="42"/>
    </row>
    <row r="24928" spans="1:1" x14ac:dyDescent="0.25">
      <c r="A24928" s="42"/>
    </row>
    <row r="24929" spans="1:1" x14ac:dyDescent="0.25">
      <c r="A24929" s="42"/>
    </row>
    <row r="24930" spans="1:1" x14ac:dyDescent="0.25">
      <c r="A24930" s="42"/>
    </row>
    <row r="24931" spans="1:1" x14ac:dyDescent="0.25">
      <c r="A24931" s="42"/>
    </row>
    <row r="24932" spans="1:1" x14ac:dyDescent="0.25">
      <c r="A24932" s="42"/>
    </row>
    <row r="24933" spans="1:1" x14ac:dyDescent="0.25">
      <c r="A24933" s="42"/>
    </row>
    <row r="24934" spans="1:1" x14ac:dyDescent="0.25">
      <c r="A24934" s="42"/>
    </row>
    <row r="24935" spans="1:1" x14ac:dyDescent="0.25">
      <c r="A24935" s="42"/>
    </row>
    <row r="24936" spans="1:1" x14ac:dyDescent="0.25">
      <c r="A24936" s="42"/>
    </row>
    <row r="24937" spans="1:1" x14ac:dyDescent="0.25">
      <c r="A24937" s="42"/>
    </row>
    <row r="24938" spans="1:1" x14ac:dyDescent="0.25">
      <c r="A24938" s="42"/>
    </row>
    <row r="24939" spans="1:1" x14ac:dyDescent="0.25">
      <c r="A24939" s="42"/>
    </row>
    <row r="24940" spans="1:1" x14ac:dyDescent="0.25">
      <c r="A24940" s="42"/>
    </row>
    <row r="24941" spans="1:1" x14ac:dyDescent="0.25">
      <c r="A24941" s="42"/>
    </row>
    <row r="24942" spans="1:1" x14ac:dyDescent="0.25">
      <c r="A24942" s="42"/>
    </row>
    <row r="24943" spans="1:1" x14ac:dyDescent="0.25">
      <c r="A24943" s="42"/>
    </row>
    <row r="24944" spans="1:1" x14ac:dyDescent="0.25">
      <c r="A24944" s="42"/>
    </row>
    <row r="24945" spans="1:1" x14ac:dyDescent="0.25">
      <c r="A24945" s="42"/>
    </row>
    <row r="24946" spans="1:1" x14ac:dyDescent="0.25">
      <c r="A24946" s="42"/>
    </row>
    <row r="24947" spans="1:1" x14ac:dyDescent="0.25">
      <c r="A24947" s="42"/>
    </row>
    <row r="24948" spans="1:1" x14ac:dyDescent="0.25">
      <c r="A24948" s="42"/>
    </row>
    <row r="24949" spans="1:1" x14ac:dyDescent="0.25">
      <c r="A24949" s="42"/>
    </row>
    <row r="24950" spans="1:1" x14ac:dyDescent="0.25">
      <c r="A24950" s="42"/>
    </row>
    <row r="24951" spans="1:1" x14ac:dyDescent="0.25">
      <c r="A24951" s="42"/>
    </row>
    <row r="24952" spans="1:1" x14ac:dyDescent="0.25">
      <c r="A24952" s="42"/>
    </row>
    <row r="24953" spans="1:1" x14ac:dyDescent="0.25">
      <c r="A24953" s="42"/>
    </row>
    <row r="24954" spans="1:1" x14ac:dyDescent="0.25">
      <c r="A24954" s="42"/>
    </row>
    <row r="24955" spans="1:1" x14ac:dyDescent="0.25">
      <c r="A24955" s="42"/>
    </row>
    <row r="24956" spans="1:1" x14ac:dyDescent="0.25">
      <c r="A24956" s="42"/>
    </row>
    <row r="24957" spans="1:1" x14ac:dyDescent="0.25">
      <c r="A24957" s="42"/>
    </row>
    <row r="24958" spans="1:1" x14ac:dyDescent="0.25">
      <c r="A24958" s="42"/>
    </row>
    <row r="24959" spans="1:1" x14ac:dyDescent="0.25">
      <c r="A24959" s="42"/>
    </row>
    <row r="24960" spans="1:1" x14ac:dyDescent="0.25">
      <c r="A24960" s="42"/>
    </row>
    <row r="24961" spans="1:1" x14ac:dyDescent="0.25">
      <c r="A24961" s="42"/>
    </row>
    <row r="24962" spans="1:1" x14ac:dyDescent="0.25">
      <c r="A24962" s="42"/>
    </row>
    <row r="24963" spans="1:1" x14ac:dyDescent="0.25">
      <c r="A24963" s="42"/>
    </row>
    <row r="24964" spans="1:1" x14ac:dyDescent="0.25">
      <c r="A24964" s="42"/>
    </row>
    <row r="24965" spans="1:1" x14ac:dyDescent="0.25">
      <c r="A24965" s="42"/>
    </row>
    <row r="24966" spans="1:1" x14ac:dyDescent="0.25">
      <c r="A24966" s="42"/>
    </row>
    <row r="24967" spans="1:1" x14ac:dyDescent="0.25">
      <c r="A24967" s="42"/>
    </row>
    <row r="24968" spans="1:1" x14ac:dyDescent="0.25">
      <c r="A24968" s="42"/>
    </row>
    <row r="24969" spans="1:1" x14ac:dyDescent="0.25">
      <c r="A24969" s="42"/>
    </row>
    <row r="24970" spans="1:1" x14ac:dyDescent="0.25">
      <c r="A24970" s="42"/>
    </row>
    <row r="24971" spans="1:1" x14ac:dyDescent="0.25">
      <c r="A24971" s="42"/>
    </row>
    <row r="24972" spans="1:1" x14ac:dyDescent="0.25">
      <c r="A24972" s="42"/>
    </row>
    <row r="24973" spans="1:1" x14ac:dyDescent="0.25">
      <c r="A24973" s="42"/>
    </row>
    <row r="24974" spans="1:1" x14ac:dyDescent="0.25">
      <c r="A24974" s="42"/>
    </row>
    <row r="24975" spans="1:1" x14ac:dyDescent="0.25">
      <c r="A24975" s="42"/>
    </row>
    <row r="24976" spans="1:1" x14ac:dyDescent="0.25">
      <c r="A24976" s="42"/>
    </row>
    <row r="24977" spans="1:1" x14ac:dyDescent="0.25">
      <c r="A24977" s="42"/>
    </row>
    <row r="24978" spans="1:1" x14ac:dyDescent="0.25">
      <c r="A24978" s="42"/>
    </row>
    <row r="24979" spans="1:1" x14ac:dyDescent="0.25">
      <c r="A24979" s="42"/>
    </row>
    <row r="24980" spans="1:1" x14ac:dyDescent="0.25">
      <c r="A24980" s="42"/>
    </row>
    <row r="24981" spans="1:1" x14ac:dyDescent="0.25">
      <c r="A24981" s="42"/>
    </row>
    <row r="24982" spans="1:1" x14ac:dyDescent="0.25">
      <c r="A24982" s="42"/>
    </row>
    <row r="24983" spans="1:1" x14ac:dyDescent="0.25">
      <c r="A24983" s="42"/>
    </row>
    <row r="24984" spans="1:1" x14ac:dyDescent="0.25">
      <c r="A24984" s="42"/>
    </row>
    <row r="24985" spans="1:1" x14ac:dyDescent="0.25">
      <c r="A24985" s="42"/>
    </row>
    <row r="24986" spans="1:1" x14ac:dyDescent="0.25">
      <c r="A24986" s="42"/>
    </row>
    <row r="24987" spans="1:1" x14ac:dyDescent="0.25">
      <c r="A24987" s="42"/>
    </row>
    <row r="24988" spans="1:1" x14ac:dyDescent="0.25">
      <c r="A24988" s="42"/>
    </row>
    <row r="24989" spans="1:1" x14ac:dyDescent="0.25">
      <c r="A24989" s="42"/>
    </row>
    <row r="24990" spans="1:1" x14ac:dyDescent="0.25">
      <c r="A24990" s="42"/>
    </row>
    <row r="24991" spans="1:1" x14ac:dyDescent="0.25">
      <c r="A24991" s="42"/>
    </row>
    <row r="24992" spans="1:1" x14ac:dyDescent="0.25">
      <c r="A24992" s="42"/>
    </row>
    <row r="24993" spans="1:1" x14ac:dyDescent="0.25">
      <c r="A24993" s="42"/>
    </row>
    <row r="24994" spans="1:1" x14ac:dyDescent="0.25">
      <c r="A24994" s="42"/>
    </row>
    <row r="24995" spans="1:1" x14ac:dyDescent="0.25">
      <c r="A24995" s="42"/>
    </row>
    <row r="24996" spans="1:1" x14ac:dyDescent="0.25">
      <c r="A24996" s="42"/>
    </row>
    <row r="24997" spans="1:1" x14ac:dyDescent="0.25">
      <c r="A24997" s="42"/>
    </row>
    <row r="24998" spans="1:1" x14ac:dyDescent="0.25">
      <c r="A24998" s="42"/>
    </row>
    <row r="24999" spans="1:1" x14ac:dyDescent="0.25">
      <c r="A24999" s="42"/>
    </row>
    <row r="25000" spans="1:1" x14ac:dyDescent="0.25">
      <c r="A25000" s="42"/>
    </row>
    <row r="25001" spans="1:1" x14ac:dyDescent="0.25">
      <c r="A25001" s="42"/>
    </row>
    <row r="25002" spans="1:1" x14ac:dyDescent="0.25">
      <c r="A25002" s="42"/>
    </row>
    <row r="25003" spans="1:1" x14ac:dyDescent="0.25">
      <c r="A25003" s="42"/>
    </row>
    <row r="25004" spans="1:1" x14ac:dyDescent="0.25">
      <c r="A25004" s="42"/>
    </row>
    <row r="25005" spans="1:1" x14ac:dyDescent="0.25">
      <c r="A25005" s="42"/>
    </row>
    <row r="25006" spans="1:1" x14ac:dyDescent="0.25">
      <c r="A25006" s="42"/>
    </row>
    <row r="25007" spans="1:1" x14ac:dyDescent="0.25">
      <c r="A25007" s="42"/>
    </row>
    <row r="25008" spans="1:1" x14ac:dyDescent="0.25">
      <c r="A25008" s="42"/>
    </row>
    <row r="25009" spans="1:1" x14ac:dyDescent="0.25">
      <c r="A25009" s="42"/>
    </row>
    <row r="25010" spans="1:1" x14ac:dyDescent="0.25">
      <c r="A25010" s="42"/>
    </row>
    <row r="25011" spans="1:1" x14ac:dyDescent="0.25">
      <c r="A25011" s="42"/>
    </row>
    <row r="25012" spans="1:1" x14ac:dyDescent="0.25">
      <c r="A25012" s="42"/>
    </row>
    <row r="25013" spans="1:1" x14ac:dyDescent="0.25">
      <c r="A25013" s="42"/>
    </row>
    <row r="25014" spans="1:1" x14ac:dyDescent="0.25">
      <c r="A25014" s="42"/>
    </row>
    <row r="25015" spans="1:1" x14ac:dyDescent="0.25">
      <c r="A25015" s="42"/>
    </row>
    <row r="25016" spans="1:1" x14ac:dyDescent="0.25">
      <c r="A25016" s="42"/>
    </row>
    <row r="25017" spans="1:1" x14ac:dyDescent="0.25">
      <c r="A25017" s="42"/>
    </row>
    <row r="25018" spans="1:1" x14ac:dyDescent="0.25">
      <c r="A25018" s="42"/>
    </row>
    <row r="25019" spans="1:1" x14ac:dyDescent="0.25">
      <c r="A25019" s="42"/>
    </row>
    <row r="25020" spans="1:1" x14ac:dyDescent="0.25">
      <c r="A25020" s="42"/>
    </row>
    <row r="25021" spans="1:1" x14ac:dyDescent="0.25">
      <c r="A25021" s="42"/>
    </row>
    <row r="25022" spans="1:1" x14ac:dyDescent="0.25">
      <c r="A25022" s="42"/>
    </row>
    <row r="25023" spans="1:1" x14ac:dyDescent="0.25">
      <c r="A25023" s="42"/>
    </row>
    <row r="25024" spans="1:1" x14ac:dyDescent="0.25">
      <c r="A25024" s="42"/>
    </row>
    <row r="25025" spans="1:1" x14ac:dyDescent="0.25">
      <c r="A25025" s="42"/>
    </row>
    <row r="25026" spans="1:1" x14ac:dyDescent="0.25">
      <c r="A25026" s="42"/>
    </row>
    <row r="25027" spans="1:1" x14ac:dyDescent="0.25">
      <c r="A25027" s="42"/>
    </row>
    <row r="25028" spans="1:1" x14ac:dyDescent="0.25">
      <c r="A25028" s="42"/>
    </row>
    <row r="25029" spans="1:1" x14ac:dyDescent="0.25">
      <c r="A25029" s="42"/>
    </row>
    <row r="25030" spans="1:1" x14ac:dyDescent="0.25">
      <c r="A25030" s="42"/>
    </row>
    <row r="25031" spans="1:1" x14ac:dyDescent="0.25">
      <c r="A25031" s="42"/>
    </row>
    <row r="25032" spans="1:1" x14ac:dyDescent="0.25">
      <c r="A25032" s="42"/>
    </row>
    <row r="25033" spans="1:1" x14ac:dyDescent="0.25">
      <c r="A25033" s="42"/>
    </row>
    <row r="25034" spans="1:1" x14ac:dyDescent="0.25">
      <c r="A25034" s="42"/>
    </row>
    <row r="25035" spans="1:1" x14ac:dyDescent="0.25">
      <c r="A25035" s="42"/>
    </row>
    <row r="25036" spans="1:1" x14ac:dyDescent="0.25">
      <c r="A25036" s="42"/>
    </row>
    <row r="25037" spans="1:1" x14ac:dyDescent="0.25">
      <c r="A25037" s="42"/>
    </row>
    <row r="25038" spans="1:1" x14ac:dyDescent="0.25">
      <c r="A25038" s="42"/>
    </row>
    <row r="25039" spans="1:1" x14ac:dyDescent="0.25">
      <c r="A25039" s="42"/>
    </row>
    <row r="25040" spans="1:1" x14ac:dyDescent="0.25">
      <c r="A25040" s="42"/>
    </row>
    <row r="25041" spans="1:1" x14ac:dyDescent="0.25">
      <c r="A25041" s="42"/>
    </row>
    <row r="25042" spans="1:1" x14ac:dyDescent="0.25">
      <c r="A25042" s="42"/>
    </row>
    <row r="25043" spans="1:1" x14ac:dyDescent="0.25">
      <c r="A25043" s="42"/>
    </row>
    <row r="25044" spans="1:1" x14ac:dyDescent="0.25">
      <c r="A25044" s="42"/>
    </row>
    <row r="25045" spans="1:1" x14ac:dyDescent="0.25">
      <c r="A25045" s="42"/>
    </row>
    <row r="25046" spans="1:1" x14ac:dyDescent="0.25">
      <c r="A25046" s="42"/>
    </row>
    <row r="25047" spans="1:1" x14ac:dyDescent="0.25">
      <c r="A25047" s="42"/>
    </row>
    <row r="25048" spans="1:1" x14ac:dyDescent="0.25">
      <c r="A25048" s="42"/>
    </row>
    <row r="25049" spans="1:1" x14ac:dyDescent="0.25">
      <c r="A25049" s="42"/>
    </row>
    <row r="25050" spans="1:1" x14ac:dyDescent="0.25">
      <c r="A25050" s="42"/>
    </row>
    <row r="25051" spans="1:1" x14ac:dyDescent="0.25">
      <c r="A25051" s="42"/>
    </row>
    <row r="25052" spans="1:1" x14ac:dyDescent="0.25">
      <c r="A25052" s="42"/>
    </row>
    <row r="25053" spans="1:1" x14ac:dyDescent="0.25">
      <c r="A25053" s="42"/>
    </row>
    <row r="25054" spans="1:1" x14ac:dyDescent="0.25">
      <c r="A25054" s="42"/>
    </row>
    <row r="25055" spans="1:1" x14ac:dyDescent="0.25">
      <c r="A25055" s="42"/>
    </row>
    <row r="25056" spans="1:1" x14ac:dyDescent="0.25">
      <c r="A25056" s="42"/>
    </row>
    <row r="25057" spans="1:1" x14ac:dyDescent="0.25">
      <c r="A25057" s="42"/>
    </row>
    <row r="25058" spans="1:1" x14ac:dyDescent="0.25">
      <c r="A25058" s="42"/>
    </row>
    <row r="25059" spans="1:1" x14ac:dyDescent="0.25">
      <c r="A25059" s="42"/>
    </row>
    <row r="25060" spans="1:1" x14ac:dyDescent="0.25">
      <c r="A25060" s="42"/>
    </row>
    <row r="25061" spans="1:1" x14ac:dyDescent="0.25">
      <c r="A25061" s="42"/>
    </row>
    <row r="25062" spans="1:1" x14ac:dyDescent="0.25">
      <c r="A25062" s="42"/>
    </row>
    <row r="25063" spans="1:1" x14ac:dyDescent="0.25">
      <c r="A25063" s="42"/>
    </row>
    <row r="25064" spans="1:1" x14ac:dyDescent="0.25">
      <c r="A25064" s="42"/>
    </row>
    <row r="25065" spans="1:1" x14ac:dyDescent="0.25">
      <c r="A25065" s="42"/>
    </row>
    <row r="25066" spans="1:1" x14ac:dyDescent="0.25">
      <c r="A25066" s="42"/>
    </row>
    <row r="25067" spans="1:1" x14ac:dyDescent="0.25">
      <c r="A25067" s="42"/>
    </row>
    <row r="25068" spans="1:1" x14ac:dyDescent="0.25">
      <c r="A25068" s="42"/>
    </row>
    <row r="25069" spans="1:1" x14ac:dyDescent="0.25">
      <c r="A25069" s="42"/>
    </row>
    <row r="25070" spans="1:1" x14ac:dyDescent="0.25">
      <c r="A25070" s="42"/>
    </row>
    <row r="25071" spans="1:1" x14ac:dyDescent="0.25">
      <c r="A25071" s="42"/>
    </row>
    <row r="25072" spans="1:1" x14ac:dyDescent="0.25">
      <c r="A25072" s="42"/>
    </row>
    <row r="25073" spans="1:1" x14ac:dyDescent="0.25">
      <c r="A25073" s="42"/>
    </row>
    <row r="25074" spans="1:1" x14ac:dyDescent="0.25">
      <c r="A25074" s="42"/>
    </row>
    <row r="25075" spans="1:1" x14ac:dyDescent="0.25">
      <c r="A25075" s="42"/>
    </row>
    <row r="25076" spans="1:1" x14ac:dyDescent="0.25">
      <c r="A25076" s="42"/>
    </row>
    <row r="25077" spans="1:1" x14ac:dyDescent="0.25">
      <c r="A25077" s="42"/>
    </row>
    <row r="25078" spans="1:1" x14ac:dyDescent="0.25">
      <c r="A25078" s="42"/>
    </row>
    <row r="25079" spans="1:1" x14ac:dyDescent="0.25">
      <c r="A25079" s="42"/>
    </row>
    <row r="25080" spans="1:1" x14ac:dyDescent="0.25">
      <c r="A25080" s="42"/>
    </row>
    <row r="25081" spans="1:1" x14ac:dyDescent="0.25">
      <c r="A25081" s="42"/>
    </row>
    <row r="25082" spans="1:1" x14ac:dyDescent="0.25">
      <c r="A25082" s="42"/>
    </row>
    <row r="25083" spans="1:1" x14ac:dyDescent="0.25">
      <c r="A25083" s="42"/>
    </row>
    <row r="25084" spans="1:1" x14ac:dyDescent="0.25">
      <c r="A25084" s="42"/>
    </row>
    <row r="25085" spans="1:1" x14ac:dyDescent="0.25">
      <c r="A25085" s="42"/>
    </row>
    <row r="25086" spans="1:1" x14ac:dyDescent="0.25">
      <c r="A25086" s="42"/>
    </row>
    <row r="25087" spans="1:1" x14ac:dyDescent="0.25">
      <c r="A25087" s="42"/>
    </row>
    <row r="25088" spans="1:1" x14ac:dyDescent="0.25">
      <c r="A25088" s="42"/>
    </row>
    <row r="25089" spans="1:1" x14ac:dyDescent="0.25">
      <c r="A25089" s="42"/>
    </row>
    <row r="25090" spans="1:1" x14ac:dyDescent="0.25">
      <c r="A25090" s="42"/>
    </row>
    <row r="25091" spans="1:1" x14ac:dyDescent="0.25">
      <c r="A25091" s="42"/>
    </row>
    <row r="25092" spans="1:1" x14ac:dyDescent="0.25">
      <c r="A25092" s="42"/>
    </row>
    <row r="25093" spans="1:1" x14ac:dyDescent="0.25">
      <c r="A25093" s="42"/>
    </row>
    <row r="25094" spans="1:1" x14ac:dyDescent="0.25">
      <c r="A25094" s="42"/>
    </row>
    <row r="25095" spans="1:1" x14ac:dyDescent="0.25">
      <c r="A25095" s="42"/>
    </row>
    <row r="25096" spans="1:1" x14ac:dyDescent="0.25">
      <c r="A25096" s="42"/>
    </row>
    <row r="25097" spans="1:1" x14ac:dyDescent="0.25">
      <c r="A25097" s="42"/>
    </row>
    <row r="25098" spans="1:1" x14ac:dyDescent="0.25">
      <c r="A25098" s="42"/>
    </row>
    <row r="25099" spans="1:1" x14ac:dyDescent="0.25">
      <c r="A25099" s="42"/>
    </row>
    <row r="25100" spans="1:1" x14ac:dyDescent="0.25">
      <c r="A25100" s="42"/>
    </row>
    <row r="25101" spans="1:1" x14ac:dyDescent="0.25">
      <c r="A25101" s="42"/>
    </row>
    <row r="25102" spans="1:1" x14ac:dyDescent="0.25">
      <c r="A25102" s="42"/>
    </row>
    <row r="25103" spans="1:1" x14ac:dyDescent="0.25">
      <c r="A25103" s="42"/>
    </row>
    <row r="25104" spans="1:1" x14ac:dyDescent="0.25">
      <c r="A25104" s="42"/>
    </row>
    <row r="25105" spans="1:1" x14ac:dyDescent="0.25">
      <c r="A25105" s="42"/>
    </row>
    <row r="25106" spans="1:1" x14ac:dyDescent="0.25">
      <c r="A25106" s="42"/>
    </row>
    <row r="25107" spans="1:1" x14ac:dyDescent="0.25">
      <c r="A25107" s="42"/>
    </row>
    <row r="25108" spans="1:1" x14ac:dyDescent="0.25">
      <c r="A25108" s="42"/>
    </row>
    <row r="25109" spans="1:1" x14ac:dyDescent="0.25">
      <c r="A25109" s="42"/>
    </row>
    <row r="25110" spans="1:1" x14ac:dyDescent="0.25">
      <c r="A25110" s="42"/>
    </row>
    <row r="25111" spans="1:1" x14ac:dyDescent="0.25">
      <c r="A25111" s="42"/>
    </row>
    <row r="25112" spans="1:1" x14ac:dyDescent="0.25">
      <c r="A25112" s="42"/>
    </row>
    <row r="25113" spans="1:1" x14ac:dyDescent="0.25">
      <c r="A25113" s="42"/>
    </row>
    <row r="25114" spans="1:1" x14ac:dyDescent="0.25">
      <c r="A25114" s="42"/>
    </row>
    <row r="25115" spans="1:1" x14ac:dyDescent="0.25">
      <c r="A25115" s="42"/>
    </row>
    <row r="25116" spans="1:1" x14ac:dyDescent="0.25">
      <c r="A25116" s="42"/>
    </row>
    <row r="25117" spans="1:1" x14ac:dyDescent="0.25">
      <c r="A25117" s="42"/>
    </row>
    <row r="25118" spans="1:1" x14ac:dyDescent="0.25">
      <c r="A25118" s="42"/>
    </row>
    <row r="25119" spans="1:1" x14ac:dyDescent="0.25">
      <c r="A25119" s="42"/>
    </row>
    <row r="25120" spans="1:1" x14ac:dyDescent="0.25">
      <c r="A25120" s="42"/>
    </row>
    <row r="25121" spans="1:1" x14ac:dyDescent="0.25">
      <c r="A25121" s="42"/>
    </row>
    <row r="25122" spans="1:1" x14ac:dyDescent="0.25">
      <c r="A25122" s="42"/>
    </row>
    <row r="25123" spans="1:1" x14ac:dyDescent="0.25">
      <c r="A25123" s="42"/>
    </row>
    <row r="25124" spans="1:1" x14ac:dyDescent="0.25">
      <c r="A25124" s="42"/>
    </row>
    <row r="25125" spans="1:1" x14ac:dyDescent="0.25">
      <c r="A25125" s="42"/>
    </row>
    <row r="25126" spans="1:1" x14ac:dyDescent="0.25">
      <c r="A25126" s="42"/>
    </row>
    <row r="25127" spans="1:1" x14ac:dyDescent="0.25">
      <c r="A25127" s="42"/>
    </row>
    <row r="25128" spans="1:1" x14ac:dyDescent="0.25">
      <c r="A25128" s="42"/>
    </row>
    <row r="25129" spans="1:1" x14ac:dyDescent="0.25">
      <c r="A25129" s="42"/>
    </row>
    <row r="25130" spans="1:1" x14ac:dyDescent="0.25">
      <c r="A25130" s="42"/>
    </row>
    <row r="25131" spans="1:1" x14ac:dyDescent="0.25">
      <c r="A25131" s="42"/>
    </row>
    <row r="25132" spans="1:1" x14ac:dyDescent="0.25">
      <c r="A25132" s="42"/>
    </row>
    <row r="25133" spans="1:1" x14ac:dyDescent="0.25">
      <c r="A25133" s="42"/>
    </row>
    <row r="25134" spans="1:1" x14ac:dyDescent="0.25">
      <c r="A25134" s="42"/>
    </row>
    <row r="25135" spans="1:1" x14ac:dyDescent="0.25">
      <c r="A25135" s="42"/>
    </row>
    <row r="25136" spans="1:1" x14ac:dyDescent="0.25">
      <c r="A25136" s="42"/>
    </row>
    <row r="25137" spans="1:1" x14ac:dyDescent="0.25">
      <c r="A25137" s="42"/>
    </row>
    <row r="25138" spans="1:1" x14ac:dyDescent="0.25">
      <c r="A25138" s="42"/>
    </row>
    <row r="25139" spans="1:1" x14ac:dyDescent="0.25">
      <c r="A25139" s="42"/>
    </row>
    <row r="25140" spans="1:1" x14ac:dyDescent="0.25">
      <c r="A25140" s="42"/>
    </row>
    <row r="25141" spans="1:1" x14ac:dyDescent="0.25">
      <c r="A25141" s="42"/>
    </row>
    <row r="25142" spans="1:1" x14ac:dyDescent="0.25">
      <c r="A25142" s="42"/>
    </row>
    <row r="25143" spans="1:1" x14ac:dyDescent="0.25">
      <c r="A25143" s="42"/>
    </row>
    <row r="25144" spans="1:1" x14ac:dyDescent="0.25">
      <c r="A25144" s="42"/>
    </row>
    <row r="25145" spans="1:1" x14ac:dyDescent="0.25">
      <c r="A25145" s="42"/>
    </row>
    <row r="25146" spans="1:1" x14ac:dyDescent="0.25">
      <c r="A25146" s="42"/>
    </row>
    <row r="25147" spans="1:1" x14ac:dyDescent="0.25">
      <c r="A25147" s="42"/>
    </row>
    <row r="25148" spans="1:1" x14ac:dyDescent="0.25">
      <c r="A25148" s="42"/>
    </row>
    <row r="25149" spans="1:1" x14ac:dyDescent="0.25">
      <c r="A25149" s="42"/>
    </row>
    <row r="25150" spans="1:1" x14ac:dyDescent="0.25">
      <c r="A25150" s="42"/>
    </row>
    <row r="25151" spans="1:1" x14ac:dyDescent="0.25">
      <c r="A25151" s="42"/>
    </row>
    <row r="25152" spans="1:1" x14ac:dyDescent="0.25">
      <c r="A25152" s="42"/>
    </row>
    <row r="25153" spans="1:1" x14ac:dyDescent="0.25">
      <c r="A25153" s="42"/>
    </row>
    <row r="25154" spans="1:1" x14ac:dyDescent="0.25">
      <c r="A25154" s="42"/>
    </row>
    <row r="25155" spans="1:1" x14ac:dyDescent="0.25">
      <c r="A25155" s="42"/>
    </row>
    <row r="25156" spans="1:1" x14ac:dyDescent="0.25">
      <c r="A25156" s="42"/>
    </row>
    <row r="25157" spans="1:1" x14ac:dyDescent="0.25">
      <c r="A25157" s="42"/>
    </row>
    <row r="25158" spans="1:1" x14ac:dyDescent="0.25">
      <c r="A25158" s="42"/>
    </row>
    <row r="25159" spans="1:1" x14ac:dyDescent="0.25">
      <c r="A25159" s="42"/>
    </row>
    <row r="25160" spans="1:1" x14ac:dyDescent="0.25">
      <c r="A25160" s="42"/>
    </row>
    <row r="25161" spans="1:1" x14ac:dyDescent="0.25">
      <c r="A25161" s="42"/>
    </row>
    <row r="25162" spans="1:1" x14ac:dyDescent="0.25">
      <c r="A25162" s="42"/>
    </row>
    <row r="25163" spans="1:1" x14ac:dyDescent="0.25">
      <c r="A25163" s="42"/>
    </row>
    <row r="25164" spans="1:1" x14ac:dyDescent="0.25">
      <c r="A25164" s="42"/>
    </row>
    <row r="25165" spans="1:1" x14ac:dyDescent="0.25">
      <c r="A25165" s="42"/>
    </row>
    <row r="25166" spans="1:1" x14ac:dyDescent="0.25">
      <c r="A25166" s="42"/>
    </row>
    <row r="25167" spans="1:1" x14ac:dyDescent="0.25">
      <c r="A25167" s="42"/>
    </row>
    <row r="25168" spans="1:1" x14ac:dyDescent="0.25">
      <c r="A25168" s="42"/>
    </row>
    <row r="25169" spans="1:1" x14ac:dyDescent="0.25">
      <c r="A25169" s="42"/>
    </row>
    <row r="25170" spans="1:1" x14ac:dyDescent="0.25">
      <c r="A25170" s="42"/>
    </row>
    <row r="25171" spans="1:1" x14ac:dyDescent="0.25">
      <c r="A25171" s="42"/>
    </row>
    <row r="25172" spans="1:1" x14ac:dyDescent="0.25">
      <c r="A25172" s="42"/>
    </row>
    <row r="25173" spans="1:1" x14ac:dyDescent="0.25">
      <c r="A25173" s="42"/>
    </row>
    <row r="25174" spans="1:1" x14ac:dyDescent="0.25">
      <c r="A25174" s="42"/>
    </row>
    <row r="25175" spans="1:1" x14ac:dyDescent="0.25">
      <c r="A25175" s="42"/>
    </row>
    <row r="25176" spans="1:1" x14ac:dyDescent="0.25">
      <c r="A25176" s="42"/>
    </row>
    <row r="25177" spans="1:1" x14ac:dyDescent="0.25">
      <c r="A25177" s="42"/>
    </row>
    <row r="25178" spans="1:1" x14ac:dyDescent="0.25">
      <c r="A25178" s="42"/>
    </row>
    <row r="25179" spans="1:1" x14ac:dyDescent="0.25">
      <c r="A25179" s="42"/>
    </row>
    <row r="25180" spans="1:1" x14ac:dyDescent="0.25">
      <c r="A25180" s="42"/>
    </row>
    <row r="25181" spans="1:1" x14ac:dyDescent="0.25">
      <c r="A25181" s="42"/>
    </row>
    <row r="25182" spans="1:1" x14ac:dyDescent="0.25">
      <c r="A25182" s="42"/>
    </row>
    <row r="25183" spans="1:1" x14ac:dyDescent="0.25">
      <c r="A25183" s="42"/>
    </row>
    <row r="25184" spans="1:1" x14ac:dyDescent="0.25">
      <c r="A25184" s="42"/>
    </row>
    <row r="25185" spans="1:1" x14ac:dyDescent="0.25">
      <c r="A25185" s="42"/>
    </row>
    <row r="25186" spans="1:1" x14ac:dyDescent="0.25">
      <c r="A25186" s="42"/>
    </row>
    <row r="25187" spans="1:1" x14ac:dyDescent="0.25">
      <c r="A25187" s="42"/>
    </row>
    <row r="25188" spans="1:1" x14ac:dyDescent="0.25">
      <c r="A25188" s="42"/>
    </row>
    <row r="25189" spans="1:1" x14ac:dyDescent="0.25">
      <c r="A25189" s="42"/>
    </row>
    <row r="25190" spans="1:1" x14ac:dyDescent="0.25">
      <c r="A25190" s="42"/>
    </row>
    <row r="25191" spans="1:1" x14ac:dyDescent="0.25">
      <c r="A25191" s="42"/>
    </row>
    <row r="25192" spans="1:1" x14ac:dyDescent="0.25">
      <c r="A25192" s="42"/>
    </row>
    <row r="25193" spans="1:1" x14ac:dyDescent="0.25">
      <c r="A25193" s="42"/>
    </row>
    <row r="25194" spans="1:1" x14ac:dyDescent="0.25">
      <c r="A25194" s="42"/>
    </row>
    <row r="25195" spans="1:1" x14ac:dyDescent="0.25">
      <c r="A25195" s="42"/>
    </row>
    <row r="25196" spans="1:1" x14ac:dyDescent="0.25">
      <c r="A25196" s="42"/>
    </row>
    <row r="25197" spans="1:1" x14ac:dyDescent="0.25">
      <c r="A25197" s="42"/>
    </row>
    <row r="25198" spans="1:1" x14ac:dyDescent="0.25">
      <c r="A25198" s="42"/>
    </row>
    <row r="25199" spans="1:1" x14ac:dyDescent="0.25">
      <c r="A25199" s="42"/>
    </row>
    <row r="25200" spans="1:1" x14ac:dyDescent="0.25">
      <c r="A25200" s="42"/>
    </row>
    <row r="25201" spans="1:1" x14ac:dyDescent="0.25">
      <c r="A25201" s="42"/>
    </row>
    <row r="25202" spans="1:1" x14ac:dyDescent="0.25">
      <c r="A25202" s="42"/>
    </row>
    <row r="25203" spans="1:1" x14ac:dyDescent="0.25">
      <c r="A25203" s="42"/>
    </row>
    <row r="25204" spans="1:1" x14ac:dyDescent="0.25">
      <c r="A25204" s="42"/>
    </row>
    <row r="25205" spans="1:1" x14ac:dyDescent="0.25">
      <c r="A25205" s="42"/>
    </row>
    <row r="25206" spans="1:1" x14ac:dyDescent="0.25">
      <c r="A25206" s="42"/>
    </row>
    <row r="25207" spans="1:1" x14ac:dyDescent="0.25">
      <c r="A25207" s="42"/>
    </row>
    <row r="25208" spans="1:1" x14ac:dyDescent="0.25">
      <c r="A25208" s="42"/>
    </row>
    <row r="25209" spans="1:1" x14ac:dyDescent="0.25">
      <c r="A25209" s="42"/>
    </row>
    <row r="25210" spans="1:1" x14ac:dyDescent="0.25">
      <c r="A25210" s="42"/>
    </row>
    <row r="25211" spans="1:1" x14ac:dyDescent="0.25">
      <c r="A25211" s="42"/>
    </row>
    <row r="25212" spans="1:1" x14ac:dyDescent="0.25">
      <c r="A25212" s="42"/>
    </row>
    <row r="25213" spans="1:1" x14ac:dyDescent="0.25">
      <c r="A25213" s="42"/>
    </row>
    <row r="25214" spans="1:1" x14ac:dyDescent="0.25">
      <c r="A25214" s="42"/>
    </row>
    <row r="25215" spans="1:1" x14ac:dyDescent="0.25">
      <c r="A25215" s="42"/>
    </row>
    <row r="25216" spans="1:1" x14ac:dyDescent="0.25">
      <c r="A25216" s="42"/>
    </row>
    <row r="25217" spans="1:1" x14ac:dyDescent="0.25">
      <c r="A25217" s="42"/>
    </row>
    <row r="25218" spans="1:1" x14ac:dyDescent="0.25">
      <c r="A25218" s="42"/>
    </row>
    <row r="25219" spans="1:1" x14ac:dyDescent="0.25">
      <c r="A25219" s="42"/>
    </row>
    <row r="25220" spans="1:1" x14ac:dyDescent="0.25">
      <c r="A25220" s="42"/>
    </row>
    <row r="25221" spans="1:1" x14ac:dyDescent="0.25">
      <c r="A25221" s="42"/>
    </row>
    <row r="25222" spans="1:1" x14ac:dyDescent="0.25">
      <c r="A25222" s="42"/>
    </row>
    <row r="25223" spans="1:1" x14ac:dyDescent="0.25">
      <c r="A25223" s="42"/>
    </row>
    <row r="25224" spans="1:1" x14ac:dyDescent="0.25">
      <c r="A25224" s="42"/>
    </row>
    <row r="25225" spans="1:1" x14ac:dyDescent="0.25">
      <c r="A25225" s="42"/>
    </row>
    <row r="25226" spans="1:1" x14ac:dyDescent="0.25">
      <c r="A25226" s="42"/>
    </row>
    <row r="25227" spans="1:1" x14ac:dyDescent="0.25">
      <c r="A25227" s="42"/>
    </row>
    <row r="25228" spans="1:1" x14ac:dyDescent="0.25">
      <c r="A25228" s="42"/>
    </row>
    <row r="25229" spans="1:1" x14ac:dyDescent="0.25">
      <c r="A25229" s="42"/>
    </row>
    <row r="25230" spans="1:1" x14ac:dyDescent="0.25">
      <c r="A25230" s="42"/>
    </row>
    <row r="25231" spans="1:1" x14ac:dyDescent="0.25">
      <c r="A25231" s="42"/>
    </row>
    <row r="25232" spans="1:1" x14ac:dyDescent="0.25">
      <c r="A25232" s="42"/>
    </row>
    <row r="25233" spans="1:1" x14ac:dyDescent="0.25">
      <c r="A25233" s="42"/>
    </row>
    <row r="25234" spans="1:1" x14ac:dyDescent="0.25">
      <c r="A25234" s="42"/>
    </row>
    <row r="25235" spans="1:1" x14ac:dyDescent="0.25">
      <c r="A25235" s="42"/>
    </row>
    <row r="25236" spans="1:1" x14ac:dyDescent="0.25">
      <c r="A25236" s="42"/>
    </row>
    <row r="25237" spans="1:1" x14ac:dyDescent="0.25">
      <c r="A25237" s="42"/>
    </row>
    <row r="25238" spans="1:1" x14ac:dyDescent="0.25">
      <c r="A25238" s="42"/>
    </row>
    <row r="25239" spans="1:1" x14ac:dyDescent="0.25">
      <c r="A25239" s="42"/>
    </row>
    <row r="25240" spans="1:1" x14ac:dyDescent="0.25">
      <c r="A25240" s="42"/>
    </row>
    <row r="25241" spans="1:1" x14ac:dyDescent="0.25">
      <c r="A25241" s="42"/>
    </row>
    <row r="25242" spans="1:1" x14ac:dyDescent="0.25">
      <c r="A25242" s="42"/>
    </row>
    <row r="25243" spans="1:1" x14ac:dyDescent="0.25">
      <c r="A25243" s="42"/>
    </row>
    <row r="25244" spans="1:1" x14ac:dyDescent="0.25">
      <c r="A25244" s="42"/>
    </row>
    <row r="25245" spans="1:1" x14ac:dyDescent="0.25">
      <c r="A25245" s="42"/>
    </row>
    <row r="25246" spans="1:1" x14ac:dyDescent="0.25">
      <c r="A25246" s="42"/>
    </row>
    <row r="25247" spans="1:1" x14ac:dyDescent="0.25">
      <c r="A25247" s="42"/>
    </row>
    <row r="25248" spans="1:1" x14ac:dyDescent="0.25">
      <c r="A25248" s="42"/>
    </row>
    <row r="25249" spans="1:1" x14ac:dyDescent="0.25">
      <c r="A25249" s="42"/>
    </row>
    <row r="25250" spans="1:1" x14ac:dyDescent="0.25">
      <c r="A25250" s="42"/>
    </row>
    <row r="25251" spans="1:1" x14ac:dyDescent="0.25">
      <c r="A25251" s="42"/>
    </row>
    <row r="25252" spans="1:1" x14ac:dyDescent="0.25">
      <c r="A25252" s="42"/>
    </row>
    <row r="25253" spans="1:1" x14ac:dyDescent="0.25">
      <c r="A25253" s="42"/>
    </row>
    <row r="25254" spans="1:1" x14ac:dyDescent="0.25">
      <c r="A25254" s="42"/>
    </row>
    <row r="25255" spans="1:1" x14ac:dyDescent="0.25">
      <c r="A25255" s="42"/>
    </row>
    <row r="25256" spans="1:1" x14ac:dyDescent="0.25">
      <c r="A25256" s="42"/>
    </row>
    <row r="25257" spans="1:1" x14ac:dyDescent="0.25">
      <c r="A25257" s="42"/>
    </row>
    <row r="25258" spans="1:1" x14ac:dyDescent="0.25">
      <c r="A25258" s="42"/>
    </row>
    <row r="25259" spans="1:1" x14ac:dyDescent="0.25">
      <c r="A25259" s="42"/>
    </row>
    <row r="25260" spans="1:1" x14ac:dyDescent="0.25">
      <c r="A25260" s="42"/>
    </row>
    <row r="25261" spans="1:1" x14ac:dyDescent="0.25">
      <c r="A25261" s="42"/>
    </row>
    <row r="25262" spans="1:1" x14ac:dyDescent="0.25">
      <c r="A25262" s="42"/>
    </row>
    <row r="25263" spans="1:1" x14ac:dyDescent="0.25">
      <c r="A25263" s="42"/>
    </row>
    <row r="25264" spans="1:1" x14ac:dyDescent="0.25">
      <c r="A25264" s="42"/>
    </row>
    <row r="25265" spans="1:1" x14ac:dyDescent="0.25">
      <c r="A25265" s="42"/>
    </row>
    <row r="25266" spans="1:1" x14ac:dyDescent="0.25">
      <c r="A25266" s="42"/>
    </row>
    <row r="25267" spans="1:1" x14ac:dyDescent="0.25">
      <c r="A25267" s="42"/>
    </row>
    <row r="25268" spans="1:1" x14ac:dyDescent="0.25">
      <c r="A25268" s="42"/>
    </row>
    <row r="25269" spans="1:1" x14ac:dyDescent="0.25">
      <c r="A25269" s="42"/>
    </row>
    <row r="25270" spans="1:1" x14ac:dyDescent="0.25">
      <c r="A25270" s="42"/>
    </row>
    <row r="25271" spans="1:1" x14ac:dyDescent="0.25">
      <c r="A25271" s="42"/>
    </row>
    <row r="25272" spans="1:1" x14ac:dyDescent="0.25">
      <c r="A25272" s="42"/>
    </row>
    <row r="25273" spans="1:1" x14ac:dyDescent="0.25">
      <c r="A25273" s="42"/>
    </row>
    <row r="25274" spans="1:1" x14ac:dyDescent="0.25">
      <c r="A25274" s="42"/>
    </row>
    <row r="25275" spans="1:1" x14ac:dyDescent="0.25">
      <c r="A25275" s="42"/>
    </row>
    <row r="25276" spans="1:1" x14ac:dyDescent="0.25">
      <c r="A25276" s="42"/>
    </row>
    <row r="25277" spans="1:1" x14ac:dyDescent="0.25">
      <c r="A25277" s="42"/>
    </row>
    <row r="25278" spans="1:1" x14ac:dyDescent="0.25">
      <c r="A25278" s="42"/>
    </row>
    <row r="25279" spans="1:1" x14ac:dyDescent="0.25">
      <c r="A25279" s="42"/>
    </row>
    <row r="25280" spans="1:1" x14ac:dyDescent="0.25">
      <c r="A25280" s="42"/>
    </row>
    <row r="25281" spans="1:1" x14ac:dyDescent="0.25">
      <c r="A25281" s="42"/>
    </row>
    <row r="25282" spans="1:1" x14ac:dyDescent="0.25">
      <c r="A25282" s="42"/>
    </row>
    <row r="25283" spans="1:1" x14ac:dyDescent="0.25">
      <c r="A25283" s="42"/>
    </row>
    <row r="25284" spans="1:1" x14ac:dyDescent="0.25">
      <c r="A25284" s="42"/>
    </row>
    <row r="25285" spans="1:1" x14ac:dyDescent="0.25">
      <c r="A25285" s="42"/>
    </row>
    <row r="25286" spans="1:1" x14ac:dyDescent="0.25">
      <c r="A25286" s="42"/>
    </row>
    <row r="25287" spans="1:1" x14ac:dyDescent="0.25">
      <c r="A25287" s="42"/>
    </row>
    <row r="25288" spans="1:1" x14ac:dyDescent="0.25">
      <c r="A25288" s="42"/>
    </row>
    <row r="25289" spans="1:1" x14ac:dyDescent="0.25">
      <c r="A25289" s="42"/>
    </row>
    <row r="25290" spans="1:1" x14ac:dyDescent="0.25">
      <c r="A25290" s="42"/>
    </row>
    <row r="25291" spans="1:1" x14ac:dyDescent="0.25">
      <c r="A25291" s="42"/>
    </row>
    <row r="25292" spans="1:1" x14ac:dyDescent="0.25">
      <c r="A25292" s="42"/>
    </row>
    <row r="25293" spans="1:1" x14ac:dyDescent="0.25">
      <c r="A25293" s="42"/>
    </row>
    <row r="25294" spans="1:1" x14ac:dyDescent="0.25">
      <c r="A25294" s="42"/>
    </row>
    <row r="25295" spans="1:1" x14ac:dyDescent="0.25">
      <c r="A25295" s="42"/>
    </row>
    <row r="25296" spans="1:1" x14ac:dyDescent="0.25">
      <c r="A25296" s="42"/>
    </row>
    <row r="25297" spans="1:1" x14ac:dyDescent="0.25">
      <c r="A25297" s="42"/>
    </row>
    <row r="25298" spans="1:1" x14ac:dyDescent="0.25">
      <c r="A25298" s="42"/>
    </row>
    <row r="25299" spans="1:1" x14ac:dyDescent="0.25">
      <c r="A25299" s="42"/>
    </row>
    <row r="25300" spans="1:1" x14ac:dyDescent="0.25">
      <c r="A25300" s="42"/>
    </row>
    <row r="25301" spans="1:1" x14ac:dyDescent="0.25">
      <c r="A25301" s="42"/>
    </row>
    <row r="25302" spans="1:1" x14ac:dyDescent="0.25">
      <c r="A25302" s="42"/>
    </row>
    <row r="25303" spans="1:1" x14ac:dyDescent="0.25">
      <c r="A25303" s="42"/>
    </row>
    <row r="25304" spans="1:1" x14ac:dyDescent="0.25">
      <c r="A25304" s="42"/>
    </row>
    <row r="25305" spans="1:1" x14ac:dyDescent="0.25">
      <c r="A25305" s="42"/>
    </row>
    <row r="25306" spans="1:1" x14ac:dyDescent="0.25">
      <c r="A25306" s="42"/>
    </row>
    <row r="25307" spans="1:1" x14ac:dyDescent="0.25">
      <c r="A25307" s="42"/>
    </row>
    <row r="25308" spans="1:1" x14ac:dyDescent="0.25">
      <c r="A25308" s="42"/>
    </row>
    <row r="25309" spans="1:1" x14ac:dyDescent="0.25">
      <c r="A25309" s="42"/>
    </row>
    <row r="25310" spans="1:1" x14ac:dyDescent="0.25">
      <c r="A25310" s="42"/>
    </row>
    <row r="25311" spans="1:1" x14ac:dyDescent="0.25">
      <c r="A25311" s="42"/>
    </row>
    <row r="25312" spans="1:1" x14ac:dyDescent="0.25">
      <c r="A25312" s="42"/>
    </row>
    <row r="25313" spans="1:1" x14ac:dyDescent="0.25">
      <c r="A25313" s="42"/>
    </row>
    <row r="25314" spans="1:1" x14ac:dyDescent="0.25">
      <c r="A25314" s="42"/>
    </row>
    <row r="25315" spans="1:1" x14ac:dyDescent="0.25">
      <c r="A25315" s="42"/>
    </row>
    <row r="25316" spans="1:1" x14ac:dyDescent="0.25">
      <c r="A25316" s="42"/>
    </row>
    <row r="25317" spans="1:1" x14ac:dyDescent="0.25">
      <c r="A25317" s="42"/>
    </row>
    <row r="25318" spans="1:1" x14ac:dyDescent="0.25">
      <c r="A25318" s="42"/>
    </row>
    <row r="25319" spans="1:1" x14ac:dyDescent="0.25">
      <c r="A25319" s="42"/>
    </row>
    <row r="25320" spans="1:1" x14ac:dyDescent="0.25">
      <c r="A25320" s="42"/>
    </row>
    <row r="25321" spans="1:1" x14ac:dyDescent="0.25">
      <c r="A25321" s="42"/>
    </row>
    <row r="25322" spans="1:1" x14ac:dyDescent="0.25">
      <c r="A25322" s="42"/>
    </row>
    <row r="25323" spans="1:1" x14ac:dyDescent="0.25">
      <c r="A25323" s="42"/>
    </row>
    <row r="25324" spans="1:1" x14ac:dyDescent="0.25">
      <c r="A25324" s="42"/>
    </row>
    <row r="25325" spans="1:1" x14ac:dyDescent="0.25">
      <c r="A25325" s="42"/>
    </row>
    <row r="25326" spans="1:1" x14ac:dyDescent="0.25">
      <c r="A25326" s="42"/>
    </row>
    <row r="25327" spans="1:1" x14ac:dyDescent="0.25">
      <c r="A25327" s="42"/>
    </row>
    <row r="25328" spans="1:1" x14ac:dyDescent="0.25">
      <c r="A25328" s="42"/>
    </row>
    <row r="25329" spans="1:1" x14ac:dyDescent="0.25">
      <c r="A25329" s="42"/>
    </row>
    <row r="25330" spans="1:1" x14ac:dyDescent="0.25">
      <c r="A25330" s="42"/>
    </row>
    <row r="25331" spans="1:1" x14ac:dyDescent="0.25">
      <c r="A25331" s="42"/>
    </row>
    <row r="25332" spans="1:1" x14ac:dyDescent="0.25">
      <c r="A25332" s="42"/>
    </row>
    <row r="25333" spans="1:1" x14ac:dyDescent="0.25">
      <c r="A25333" s="42"/>
    </row>
    <row r="25334" spans="1:1" x14ac:dyDescent="0.25">
      <c r="A25334" s="42"/>
    </row>
    <row r="25335" spans="1:1" x14ac:dyDescent="0.25">
      <c r="A25335" s="42"/>
    </row>
    <row r="25336" spans="1:1" x14ac:dyDescent="0.25">
      <c r="A25336" s="42"/>
    </row>
    <row r="25337" spans="1:1" x14ac:dyDescent="0.25">
      <c r="A25337" s="42"/>
    </row>
    <row r="25338" spans="1:1" x14ac:dyDescent="0.25">
      <c r="A25338" s="42"/>
    </row>
    <row r="25339" spans="1:1" x14ac:dyDescent="0.25">
      <c r="A25339" s="42"/>
    </row>
    <row r="25340" spans="1:1" x14ac:dyDescent="0.25">
      <c r="A25340" s="42"/>
    </row>
    <row r="25341" spans="1:1" x14ac:dyDescent="0.25">
      <c r="A25341" s="42"/>
    </row>
    <row r="25342" spans="1:1" x14ac:dyDescent="0.25">
      <c r="A25342" s="42"/>
    </row>
    <row r="25343" spans="1:1" x14ac:dyDescent="0.25">
      <c r="A25343" s="42"/>
    </row>
    <row r="25344" spans="1:1" x14ac:dyDescent="0.25">
      <c r="A25344" s="42"/>
    </row>
    <row r="25345" spans="1:1" x14ac:dyDescent="0.25">
      <c r="A25345" s="42"/>
    </row>
    <row r="25346" spans="1:1" x14ac:dyDescent="0.25">
      <c r="A25346" s="42"/>
    </row>
    <row r="25347" spans="1:1" x14ac:dyDescent="0.25">
      <c r="A25347" s="42"/>
    </row>
    <row r="25348" spans="1:1" x14ac:dyDescent="0.25">
      <c r="A25348" s="42"/>
    </row>
    <row r="25349" spans="1:1" x14ac:dyDescent="0.25">
      <c r="A25349" s="42"/>
    </row>
    <row r="25350" spans="1:1" x14ac:dyDescent="0.25">
      <c r="A25350" s="42"/>
    </row>
    <row r="25351" spans="1:1" x14ac:dyDescent="0.25">
      <c r="A25351" s="42"/>
    </row>
    <row r="25352" spans="1:1" x14ac:dyDescent="0.25">
      <c r="A25352" s="42"/>
    </row>
    <row r="25353" spans="1:1" x14ac:dyDescent="0.25">
      <c r="A25353" s="42"/>
    </row>
    <row r="25354" spans="1:1" x14ac:dyDescent="0.25">
      <c r="A25354" s="42"/>
    </row>
    <row r="25355" spans="1:1" x14ac:dyDescent="0.25">
      <c r="A25355" s="42"/>
    </row>
    <row r="25356" spans="1:1" x14ac:dyDescent="0.25">
      <c r="A25356" s="42"/>
    </row>
    <row r="25357" spans="1:1" x14ac:dyDescent="0.25">
      <c r="A25357" s="42"/>
    </row>
    <row r="25358" spans="1:1" x14ac:dyDescent="0.25">
      <c r="A25358" s="42"/>
    </row>
    <row r="25359" spans="1:1" x14ac:dyDescent="0.25">
      <c r="A25359" s="42"/>
    </row>
    <row r="25360" spans="1:1" x14ac:dyDescent="0.25">
      <c r="A25360" s="42"/>
    </row>
    <row r="25361" spans="1:1" x14ac:dyDescent="0.25">
      <c r="A25361" s="42"/>
    </row>
    <row r="25362" spans="1:1" x14ac:dyDescent="0.25">
      <c r="A25362" s="42"/>
    </row>
    <row r="25363" spans="1:1" x14ac:dyDescent="0.25">
      <c r="A25363" s="42"/>
    </row>
    <row r="25364" spans="1:1" x14ac:dyDescent="0.25">
      <c r="A25364" s="42"/>
    </row>
    <row r="25365" spans="1:1" x14ac:dyDescent="0.25">
      <c r="A25365" s="42"/>
    </row>
    <row r="25366" spans="1:1" x14ac:dyDescent="0.25">
      <c r="A25366" s="42"/>
    </row>
    <row r="25367" spans="1:1" x14ac:dyDescent="0.25">
      <c r="A25367" s="42"/>
    </row>
    <row r="25368" spans="1:1" x14ac:dyDescent="0.25">
      <c r="A25368" s="42"/>
    </row>
    <row r="25369" spans="1:1" x14ac:dyDescent="0.25">
      <c r="A25369" s="42"/>
    </row>
    <row r="25370" spans="1:1" x14ac:dyDescent="0.25">
      <c r="A25370" s="42"/>
    </row>
    <row r="25371" spans="1:1" x14ac:dyDescent="0.25">
      <c r="A25371" s="42"/>
    </row>
    <row r="25372" spans="1:1" x14ac:dyDescent="0.25">
      <c r="A25372" s="42"/>
    </row>
    <row r="25373" spans="1:1" x14ac:dyDescent="0.25">
      <c r="A25373" s="42"/>
    </row>
    <row r="25374" spans="1:1" x14ac:dyDescent="0.25">
      <c r="A25374" s="42"/>
    </row>
    <row r="25375" spans="1:1" x14ac:dyDescent="0.25">
      <c r="A25375" s="42"/>
    </row>
    <row r="25376" spans="1:1" x14ac:dyDescent="0.25">
      <c r="A25376" s="42"/>
    </row>
    <row r="25377" spans="1:1" x14ac:dyDescent="0.25">
      <c r="A25377" s="42"/>
    </row>
    <row r="25378" spans="1:1" x14ac:dyDescent="0.25">
      <c r="A25378" s="42"/>
    </row>
    <row r="25379" spans="1:1" x14ac:dyDescent="0.25">
      <c r="A25379" s="42"/>
    </row>
    <row r="25380" spans="1:1" x14ac:dyDescent="0.25">
      <c r="A25380" s="42"/>
    </row>
    <row r="25381" spans="1:1" x14ac:dyDescent="0.25">
      <c r="A25381" s="42"/>
    </row>
    <row r="25382" spans="1:1" x14ac:dyDescent="0.25">
      <c r="A25382" s="42"/>
    </row>
    <row r="25383" spans="1:1" x14ac:dyDescent="0.25">
      <c r="A25383" s="42"/>
    </row>
    <row r="25384" spans="1:1" x14ac:dyDescent="0.25">
      <c r="A25384" s="42"/>
    </row>
    <row r="25385" spans="1:1" x14ac:dyDescent="0.25">
      <c r="A25385" s="42"/>
    </row>
    <row r="25386" spans="1:1" x14ac:dyDescent="0.25">
      <c r="A25386" s="42"/>
    </row>
    <row r="25387" spans="1:1" x14ac:dyDescent="0.25">
      <c r="A25387" s="42"/>
    </row>
    <row r="25388" spans="1:1" x14ac:dyDescent="0.25">
      <c r="A25388" s="42"/>
    </row>
    <row r="25389" spans="1:1" x14ac:dyDescent="0.25">
      <c r="A25389" s="42"/>
    </row>
    <row r="25390" spans="1:1" x14ac:dyDescent="0.25">
      <c r="A25390" s="42"/>
    </row>
    <row r="25391" spans="1:1" x14ac:dyDescent="0.25">
      <c r="A25391" s="42"/>
    </row>
    <row r="25392" spans="1:1" x14ac:dyDescent="0.25">
      <c r="A25392" s="42"/>
    </row>
    <row r="25393" spans="1:1" x14ac:dyDescent="0.25">
      <c r="A25393" s="42"/>
    </row>
    <row r="25394" spans="1:1" x14ac:dyDescent="0.25">
      <c r="A25394" s="42"/>
    </row>
    <row r="25395" spans="1:1" x14ac:dyDescent="0.25">
      <c r="A25395" s="42"/>
    </row>
    <row r="25396" spans="1:1" x14ac:dyDescent="0.25">
      <c r="A25396" s="42"/>
    </row>
    <row r="25397" spans="1:1" x14ac:dyDescent="0.25">
      <c r="A25397" s="42"/>
    </row>
    <row r="25398" spans="1:1" x14ac:dyDescent="0.25">
      <c r="A25398" s="42"/>
    </row>
    <row r="25399" spans="1:1" x14ac:dyDescent="0.25">
      <c r="A25399" s="42"/>
    </row>
    <row r="25400" spans="1:1" x14ac:dyDescent="0.25">
      <c r="A25400" s="42"/>
    </row>
    <row r="25401" spans="1:1" x14ac:dyDescent="0.25">
      <c r="A25401" s="42"/>
    </row>
    <row r="25402" spans="1:1" x14ac:dyDescent="0.25">
      <c r="A25402" s="42"/>
    </row>
    <row r="25403" spans="1:1" x14ac:dyDescent="0.25">
      <c r="A25403" s="42"/>
    </row>
    <row r="25404" spans="1:1" x14ac:dyDescent="0.25">
      <c r="A25404" s="42"/>
    </row>
    <row r="25405" spans="1:1" x14ac:dyDescent="0.25">
      <c r="A25405" s="42"/>
    </row>
    <row r="25406" spans="1:1" x14ac:dyDescent="0.25">
      <c r="A25406" s="42"/>
    </row>
    <row r="25407" spans="1:1" x14ac:dyDescent="0.25">
      <c r="A25407" s="42"/>
    </row>
    <row r="25408" spans="1:1" x14ac:dyDescent="0.25">
      <c r="A25408" s="42"/>
    </row>
    <row r="25409" spans="1:1" x14ac:dyDescent="0.25">
      <c r="A25409" s="42"/>
    </row>
    <row r="25410" spans="1:1" x14ac:dyDescent="0.25">
      <c r="A25410" s="42"/>
    </row>
    <row r="25411" spans="1:1" x14ac:dyDescent="0.25">
      <c r="A25411" s="42"/>
    </row>
    <row r="25412" spans="1:1" x14ac:dyDescent="0.25">
      <c r="A25412" s="42"/>
    </row>
    <row r="25413" spans="1:1" x14ac:dyDescent="0.25">
      <c r="A25413" s="42"/>
    </row>
    <row r="25414" spans="1:1" x14ac:dyDescent="0.25">
      <c r="A25414" s="42"/>
    </row>
    <row r="25415" spans="1:1" x14ac:dyDescent="0.25">
      <c r="A25415" s="42"/>
    </row>
    <row r="25416" spans="1:1" x14ac:dyDescent="0.25">
      <c r="A25416" s="42"/>
    </row>
    <row r="25417" spans="1:1" x14ac:dyDescent="0.25">
      <c r="A25417" s="42"/>
    </row>
    <row r="25418" spans="1:1" x14ac:dyDescent="0.25">
      <c r="A25418" s="42"/>
    </row>
    <row r="25419" spans="1:1" x14ac:dyDescent="0.25">
      <c r="A25419" s="42"/>
    </row>
    <row r="25420" spans="1:1" x14ac:dyDescent="0.25">
      <c r="A25420" s="42"/>
    </row>
    <row r="25421" spans="1:1" x14ac:dyDescent="0.25">
      <c r="A25421" s="42"/>
    </row>
    <row r="25422" spans="1:1" x14ac:dyDescent="0.25">
      <c r="A25422" s="42"/>
    </row>
    <row r="25423" spans="1:1" x14ac:dyDescent="0.25">
      <c r="A25423" s="42"/>
    </row>
    <row r="25424" spans="1:1" x14ac:dyDescent="0.25">
      <c r="A25424" s="42"/>
    </row>
    <row r="25425" spans="1:1" x14ac:dyDescent="0.25">
      <c r="A25425" s="42"/>
    </row>
    <row r="25426" spans="1:1" x14ac:dyDescent="0.25">
      <c r="A25426" s="42"/>
    </row>
    <row r="25427" spans="1:1" x14ac:dyDescent="0.25">
      <c r="A25427" s="42"/>
    </row>
    <row r="25428" spans="1:1" x14ac:dyDescent="0.25">
      <c r="A25428" s="42"/>
    </row>
    <row r="25429" spans="1:1" x14ac:dyDescent="0.25">
      <c r="A25429" s="42"/>
    </row>
    <row r="25430" spans="1:1" x14ac:dyDescent="0.25">
      <c r="A25430" s="42"/>
    </row>
    <row r="25431" spans="1:1" x14ac:dyDescent="0.25">
      <c r="A25431" s="42"/>
    </row>
    <row r="25432" spans="1:1" x14ac:dyDescent="0.25">
      <c r="A25432" s="42"/>
    </row>
    <row r="25433" spans="1:1" x14ac:dyDescent="0.25">
      <c r="A25433" s="42"/>
    </row>
    <row r="25434" spans="1:1" x14ac:dyDescent="0.25">
      <c r="A25434" s="42"/>
    </row>
    <row r="25435" spans="1:1" x14ac:dyDescent="0.25">
      <c r="A25435" s="42"/>
    </row>
    <row r="25436" spans="1:1" x14ac:dyDescent="0.25">
      <c r="A25436" s="42"/>
    </row>
    <row r="25437" spans="1:1" x14ac:dyDescent="0.25">
      <c r="A25437" s="42"/>
    </row>
    <row r="25438" spans="1:1" x14ac:dyDescent="0.25">
      <c r="A25438" s="42"/>
    </row>
    <row r="25439" spans="1:1" x14ac:dyDescent="0.25">
      <c r="A25439" s="42"/>
    </row>
    <row r="25440" spans="1:1" x14ac:dyDescent="0.25">
      <c r="A25440" s="42"/>
    </row>
    <row r="25441" spans="1:1" x14ac:dyDescent="0.25">
      <c r="A25441" s="42"/>
    </row>
    <row r="25442" spans="1:1" x14ac:dyDescent="0.25">
      <c r="A25442" s="42"/>
    </row>
    <row r="25443" spans="1:1" x14ac:dyDescent="0.25">
      <c r="A25443" s="42"/>
    </row>
    <row r="25444" spans="1:1" x14ac:dyDescent="0.25">
      <c r="A25444" s="42"/>
    </row>
    <row r="25445" spans="1:1" x14ac:dyDescent="0.25">
      <c r="A25445" s="42"/>
    </row>
    <row r="25446" spans="1:1" x14ac:dyDescent="0.25">
      <c r="A25446" s="42"/>
    </row>
    <row r="25447" spans="1:1" x14ac:dyDescent="0.25">
      <c r="A25447" s="42"/>
    </row>
    <row r="25448" spans="1:1" x14ac:dyDescent="0.25">
      <c r="A25448" s="42"/>
    </row>
    <row r="25449" spans="1:1" x14ac:dyDescent="0.25">
      <c r="A25449" s="42"/>
    </row>
    <row r="25450" spans="1:1" x14ac:dyDescent="0.25">
      <c r="A25450" s="42"/>
    </row>
    <row r="25451" spans="1:1" x14ac:dyDescent="0.25">
      <c r="A25451" s="42"/>
    </row>
    <row r="25452" spans="1:1" x14ac:dyDescent="0.25">
      <c r="A25452" s="42"/>
    </row>
    <row r="25453" spans="1:1" x14ac:dyDescent="0.25">
      <c r="A25453" s="42"/>
    </row>
    <row r="25454" spans="1:1" x14ac:dyDescent="0.25">
      <c r="A25454" s="42"/>
    </row>
    <row r="25455" spans="1:1" x14ac:dyDescent="0.25">
      <c r="A25455" s="42"/>
    </row>
    <row r="25456" spans="1:1" x14ac:dyDescent="0.25">
      <c r="A25456" s="42"/>
    </row>
    <row r="25457" spans="1:1" x14ac:dyDescent="0.25">
      <c r="A25457" s="42"/>
    </row>
    <row r="25458" spans="1:1" x14ac:dyDescent="0.25">
      <c r="A25458" s="42"/>
    </row>
    <row r="25459" spans="1:1" x14ac:dyDescent="0.25">
      <c r="A25459" s="42"/>
    </row>
    <row r="25460" spans="1:1" x14ac:dyDescent="0.25">
      <c r="A25460" s="42"/>
    </row>
    <row r="25461" spans="1:1" x14ac:dyDescent="0.25">
      <c r="A25461" s="42"/>
    </row>
    <row r="25462" spans="1:1" x14ac:dyDescent="0.25">
      <c r="A25462" s="42"/>
    </row>
    <row r="25463" spans="1:1" x14ac:dyDescent="0.25">
      <c r="A25463" s="42"/>
    </row>
    <row r="25464" spans="1:1" x14ac:dyDescent="0.25">
      <c r="A25464" s="42"/>
    </row>
    <row r="25465" spans="1:1" x14ac:dyDescent="0.25">
      <c r="A25465" s="42"/>
    </row>
    <row r="25466" spans="1:1" x14ac:dyDescent="0.25">
      <c r="A25466" s="42"/>
    </row>
    <row r="25467" spans="1:1" x14ac:dyDescent="0.25">
      <c r="A25467" s="42"/>
    </row>
    <row r="25468" spans="1:1" x14ac:dyDescent="0.25">
      <c r="A25468" s="42"/>
    </row>
    <row r="25469" spans="1:1" x14ac:dyDescent="0.25">
      <c r="A25469" s="42"/>
    </row>
    <row r="25470" spans="1:1" x14ac:dyDescent="0.25">
      <c r="A25470" s="42"/>
    </row>
    <row r="25471" spans="1:1" x14ac:dyDescent="0.25">
      <c r="A25471" s="42"/>
    </row>
    <row r="25472" spans="1:1" x14ac:dyDescent="0.25">
      <c r="A25472" s="42"/>
    </row>
    <row r="25473" spans="1:1" x14ac:dyDescent="0.25">
      <c r="A25473" s="42"/>
    </row>
    <row r="25474" spans="1:1" x14ac:dyDescent="0.25">
      <c r="A25474" s="42"/>
    </row>
    <row r="25475" spans="1:1" x14ac:dyDescent="0.25">
      <c r="A25475" s="42"/>
    </row>
    <row r="25476" spans="1:1" x14ac:dyDescent="0.25">
      <c r="A25476" s="42"/>
    </row>
    <row r="25477" spans="1:1" x14ac:dyDescent="0.25">
      <c r="A25477" s="42"/>
    </row>
    <row r="25478" spans="1:1" x14ac:dyDescent="0.25">
      <c r="A25478" s="42"/>
    </row>
    <row r="25479" spans="1:1" x14ac:dyDescent="0.25">
      <c r="A25479" s="42"/>
    </row>
    <row r="25480" spans="1:1" x14ac:dyDescent="0.25">
      <c r="A25480" s="42"/>
    </row>
    <row r="25481" spans="1:1" x14ac:dyDescent="0.25">
      <c r="A25481" s="42"/>
    </row>
    <row r="25482" spans="1:1" x14ac:dyDescent="0.25">
      <c r="A25482" s="42"/>
    </row>
    <row r="25483" spans="1:1" x14ac:dyDescent="0.25">
      <c r="A25483" s="42"/>
    </row>
    <row r="25484" spans="1:1" x14ac:dyDescent="0.25">
      <c r="A25484" s="42"/>
    </row>
    <row r="25485" spans="1:1" x14ac:dyDescent="0.25">
      <c r="A25485" s="42"/>
    </row>
    <row r="25486" spans="1:1" x14ac:dyDescent="0.25">
      <c r="A25486" s="42"/>
    </row>
    <row r="25487" spans="1:1" x14ac:dyDescent="0.25">
      <c r="A25487" s="42"/>
    </row>
    <row r="25488" spans="1:1" x14ac:dyDescent="0.25">
      <c r="A25488" s="42"/>
    </row>
    <row r="25489" spans="1:1" x14ac:dyDescent="0.25">
      <c r="A25489" s="42"/>
    </row>
    <row r="25490" spans="1:1" x14ac:dyDescent="0.25">
      <c r="A25490" s="42"/>
    </row>
    <row r="25491" spans="1:1" x14ac:dyDescent="0.25">
      <c r="A25491" s="42"/>
    </row>
    <row r="25492" spans="1:1" x14ac:dyDescent="0.25">
      <c r="A25492" s="42"/>
    </row>
    <row r="25493" spans="1:1" x14ac:dyDescent="0.25">
      <c r="A25493" s="42"/>
    </row>
    <row r="25494" spans="1:1" x14ac:dyDescent="0.25">
      <c r="A25494" s="42"/>
    </row>
    <row r="25495" spans="1:1" x14ac:dyDescent="0.25">
      <c r="A25495" s="42"/>
    </row>
    <row r="25496" spans="1:1" x14ac:dyDescent="0.25">
      <c r="A25496" s="42"/>
    </row>
    <row r="25497" spans="1:1" x14ac:dyDescent="0.25">
      <c r="A25497" s="42"/>
    </row>
    <row r="25498" spans="1:1" x14ac:dyDescent="0.25">
      <c r="A25498" s="42"/>
    </row>
    <row r="25499" spans="1:1" x14ac:dyDescent="0.25">
      <c r="A25499" s="42"/>
    </row>
    <row r="25500" spans="1:1" x14ac:dyDescent="0.25">
      <c r="A25500" s="42"/>
    </row>
    <row r="25501" spans="1:1" x14ac:dyDescent="0.25">
      <c r="A25501" s="42"/>
    </row>
    <row r="25502" spans="1:1" x14ac:dyDescent="0.25">
      <c r="A25502" s="42"/>
    </row>
    <row r="25503" spans="1:1" x14ac:dyDescent="0.25">
      <c r="A25503" s="42"/>
    </row>
    <row r="25504" spans="1:1" x14ac:dyDescent="0.25">
      <c r="A25504" s="42"/>
    </row>
    <row r="25505" spans="1:1" x14ac:dyDescent="0.25">
      <c r="A25505" s="42"/>
    </row>
    <row r="25506" spans="1:1" x14ac:dyDescent="0.25">
      <c r="A25506" s="42"/>
    </row>
    <row r="25507" spans="1:1" x14ac:dyDescent="0.25">
      <c r="A25507" s="42"/>
    </row>
    <row r="25508" spans="1:1" x14ac:dyDescent="0.25">
      <c r="A25508" s="42"/>
    </row>
    <row r="25509" spans="1:1" x14ac:dyDescent="0.25">
      <c r="A25509" s="42"/>
    </row>
    <row r="25510" spans="1:1" x14ac:dyDescent="0.25">
      <c r="A25510" s="42"/>
    </row>
    <row r="25511" spans="1:1" x14ac:dyDescent="0.25">
      <c r="A25511" s="42"/>
    </row>
    <row r="25512" spans="1:1" x14ac:dyDescent="0.25">
      <c r="A25512" s="42"/>
    </row>
    <row r="25513" spans="1:1" x14ac:dyDescent="0.25">
      <c r="A25513" s="42"/>
    </row>
    <row r="25514" spans="1:1" x14ac:dyDescent="0.25">
      <c r="A25514" s="42"/>
    </row>
    <row r="25515" spans="1:1" x14ac:dyDescent="0.25">
      <c r="A25515" s="42"/>
    </row>
    <row r="25516" spans="1:1" x14ac:dyDescent="0.25">
      <c r="A25516" s="42"/>
    </row>
    <row r="25517" spans="1:1" x14ac:dyDescent="0.25">
      <c r="A25517" s="42"/>
    </row>
    <row r="25518" spans="1:1" x14ac:dyDescent="0.25">
      <c r="A25518" s="42"/>
    </row>
    <row r="25519" spans="1:1" x14ac:dyDescent="0.25">
      <c r="A25519" s="42"/>
    </row>
    <row r="25520" spans="1:1" x14ac:dyDescent="0.25">
      <c r="A25520" s="42"/>
    </row>
    <row r="25521" spans="1:1" x14ac:dyDescent="0.25">
      <c r="A25521" s="42"/>
    </row>
    <row r="25522" spans="1:1" x14ac:dyDescent="0.25">
      <c r="A25522" s="42"/>
    </row>
    <row r="25523" spans="1:1" x14ac:dyDescent="0.25">
      <c r="A25523" s="42"/>
    </row>
    <row r="25524" spans="1:1" x14ac:dyDescent="0.25">
      <c r="A25524" s="42"/>
    </row>
    <row r="25525" spans="1:1" x14ac:dyDescent="0.25">
      <c r="A25525" s="42"/>
    </row>
    <row r="25526" spans="1:1" x14ac:dyDescent="0.25">
      <c r="A25526" s="42"/>
    </row>
    <row r="25527" spans="1:1" x14ac:dyDescent="0.25">
      <c r="A25527" s="42"/>
    </row>
    <row r="25528" spans="1:1" x14ac:dyDescent="0.25">
      <c r="A25528" s="42"/>
    </row>
    <row r="25529" spans="1:1" x14ac:dyDescent="0.25">
      <c r="A25529" s="42"/>
    </row>
    <row r="25530" spans="1:1" x14ac:dyDescent="0.25">
      <c r="A25530" s="42"/>
    </row>
    <row r="25531" spans="1:1" x14ac:dyDescent="0.25">
      <c r="A25531" s="42"/>
    </row>
    <row r="25532" spans="1:1" x14ac:dyDescent="0.25">
      <c r="A25532" s="42"/>
    </row>
    <row r="25533" spans="1:1" x14ac:dyDescent="0.25">
      <c r="A25533" s="42"/>
    </row>
    <row r="25534" spans="1:1" x14ac:dyDescent="0.25">
      <c r="A25534" s="42"/>
    </row>
    <row r="25535" spans="1:1" x14ac:dyDescent="0.25">
      <c r="A25535" s="42"/>
    </row>
    <row r="25536" spans="1:1" x14ac:dyDescent="0.25">
      <c r="A25536" s="42"/>
    </row>
    <row r="25537" spans="1:1" x14ac:dyDescent="0.25">
      <c r="A25537" s="42"/>
    </row>
    <row r="25538" spans="1:1" x14ac:dyDescent="0.25">
      <c r="A25538" s="42"/>
    </row>
    <row r="25539" spans="1:1" x14ac:dyDescent="0.25">
      <c r="A25539" s="42"/>
    </row>
    <row r="25540" spans="1:1" x14ac:dyDescent="0.25">
      <c r="A25540" s="42"/>
    </row>
    <row r="25541" spans="1:1" x14ac:dyDescent="0.25">
      <c r="A25541" s="42"/>
    </row>
    <row r="25542" spans="1:1" x14ac:dyDescent="0.25">
      <c r="A25542" s="42"/>
    </row>
    <row r="25543" spans="1:1" x14ac:dyDescent="0.25">
      <c r="A25543" s="42"/>
    </row>
    <row r="25544" spans="1:1" x14ac:dyDescent="0.25">
      <c r="A25544" s="42"/>
    </row>
    <row r="25545" spans="1:1" x14ac:dyDescent="0.25">
      <c r="A25545" s="42"/>
    </row>
    <row r="25546" spans="1:1" x14ac:dyDescent="0.25">
      <c r="A25546" s="42"/>
    </row>
    <row r="25547" spans="1:1" x14ac:dyDescent="0.25">
      <c r="A25547" s="42"/>
    </row>
    <row r="25548" spans="1:1" x14ac:dyDescent="0.25">
      <c r="A25548" s="42"/>
    </row>
    <row r="25549" spans="1:1" x14ac:dyDescent="0.25">
      <c r="A25549" s="42"/>
    </row>
    <row r="25550" spans="1:1" x14ac:dyDescent="0.25">
      <c r="A25550" s="42"/>
    </row>
    <row r="25551" spans="1:1" x14ac:dyDescent="0.25">
      <c r="A25551" s="42"/>
    </row>
    <row r="25552" spans="1:1" x14ac:dyDescent="0.25">
      <c r="A25552" s="42"/>
    </row>
    <row r="25553" spans="1:1" x14ac:dyDescent="0.25">
      <c r="A25553" s="42"/>
    </row>
    <row r="25554" spans="1:1" x14ac:dyDescent="0.25">
      <c r="A25554" s="42"/>
    </row>
    <row r="25555" spans="1:1" x14ac:dyDescent="0.25">
      <c r="A25555" s="42"/>
    </row>
    <row r="25556" spans="1:1" x14ac:dyDescent="0.25">
      <c r="A25556" s="42"/>
    </row>
    <row r="25557" spans="1:1" x14ac:dyDescent="0.25">
      <c r="A25557" s="42"/>
    </row>
    <row r="25558" spans="1:1" x14ac:dyDescent="0.25">
      <c r="A25558" s="42"/>
    </row>
    <row r="25559" spans="1:1" x14ac:dyDescent="0.25">
      <c r="A25559" s="42"/>
    </row>
    <row r="25560" spans="1:1" x14ac:dyDescent="0.25">
      <c r="A25560" s="42"/>
    </row>
    <row r="25561" spans="1:1" x14ac:dyDescent="0.25">
      <c r="A25561" s="42"/>
    </row>
    <row r="25562" spans="1:1" x14ac:dyDescent="0.25">
      <c r="A25562" s="42"/>
    </row>
    <row r="25563" spans="1:1" x14ac:dyDescent="0.25">
      <c r="A25563" s="42"/>
    </row>
    <row r="25564" spans="1:1" x14ac:dyDescent="0.25">
      <c r="A25564" s="42"/>
    </row>
    <row r="25565" spans="1:1" x14ac:dyDescent="0.25">
      <c r="A25565" s="42"/>
    </row>
    <row r="25566" spans="1:1" x14ac:dyDescent="0.25">
      <c r="A25566" s="42"/>
    </row>
    <row r="25567" spans="1:1" x14ac:dyDescent="0.25">
      <c r="A25567" s="42"/>
    </row>
    <row r="25568" spans="1:1" x14ac:dyDescent="0.25">
      <c r="A25568" s="42"/>
    </row>
    <row r="25569" spans="1:1" x14ac:dyDescent="0.25">
      <c r="A25569" s="42"/>
    </row>
    <row r="25570" spans="1:1" x14ac:dyDescent="0.25">
      <c r="A25570" s="42"/>
    </row>
    <row r="25571" spans="1:1" x14ac:dyDescent="0.25">
      <c r="A25571" s="42"/>
    </row>
    <row r="25572" spans="1:1" x14ac:dyDescent="0.25">
      <c r="A25572" s="42"/>
    </row>
    <row r="25573" spans="1:1" x14ac:dyDescent="0.25">
      <c r="A25573" s="42"/>
    </row>
    <row r="25574" spans="1:1" x14ac:dyDescent="0.25">
      <c r="A25574" s="42"/>
    </row>
    <row r="25575" spans="1:1" x14ac:dyDescent="0.25">
      <c r="A25575" s="42"/>
    </row>
    <row r="25576" spans="1:1" x14ac:dyDescent="0.25">
      <c r="A25576" s="42"/>
    </row>
    <row r="25577" spans="1:1" x14ac:dyDescent="0.25">
      <c r="A25577" s="42"/>
    </row>
    <row r="25578" spans="1:1" x14ac:dyDescent="0.25">
      <c r="A25578" s="42"/>
    </row>
    <row r="25579" spans="1:1" x14ac:dyDescent="0.25">
      <c r="A25579" s="42"/>
    </row>
    <row r="25580" spans="1:1" x14ac:dyDescent="0.25">
      <c r="A25580" s="42"/>
    </row>
    <row r="25581" spans="1:1" x14ac:dyDescent="0.25">
      <c r="A25581" s="42"/>
    </row>
    <row r="25582" spans="1:1" x14ac:dyDescent="0.25">
      <c r="A25582" s="42"/>
    </row>
    <row r="25583" spans="1:1" x14ac:dyDescent="0.25">
      <c r="A25583" s="42"/>
    </row>
    <row r="25584" spans="1:1" x14ac:dyDescent="0.25">
      <c r="A25584" s="42"/>
    </row>
    <row r="25585" spans="1:1" x14ac:dyDescent="0.25">
      <c r="A25585" s="42"/>
    </row>
    <row r="25586" spans="1:1" x14ac:dyDescent="0.25">
      <c r="A25586" s="42"/>
    </row>
    <row r="25587" spans="1:1" x14ac:dyDescent="0.25">
      <c r="A25587" s="42"/>
    </row>
    <row r="25588" spans="1:1" x14ac:dyDescent="0.25">
      <c r="A25588" s="42"/>
    </row>
    <row r="25589" spans="1:1" x14ac:dyDescent="0.25">
      <c r="A25589" s="42"/>
    </row>
    <row r="25590" spans="1:1" x14ac:dyDescent="0.25">
      <c r="A25590" s="42"/>
    </row>
    <row r="25591" spans="1:1" x14ac:dyDescent="0.25">
      <c r="A25591" s="42"/>
    </row>
    <row r="25592" spans="1:1" x14ac:dyDescent="0.25">
      <c r="A25592" s="42"/>
    </row>
    <row r="25593" spans="1:1" x14ac:dyDescent="0.25">
      <c r="A25593" s="42"/>
    </row>
    <row r="25594" spans="1:1" x14ac:dyDescent="0.25">
      <c r="A25594" s="42"/>
    </row>
    <row r="25595" spans="1:1" x14ac:dyDescent="0.25">
      <c r="A25595" s="42"/>
    </row>
    <row r="25596" spans="1:1" x14ac:dyDescent="0.25">
      <c r="A25596" s="42"/>
    </row>
    <row r="25597" spans="1:1" x14ac:dyDescent="0.25">
      <c r="A25597" s="42"/>
    </row>
    <row r="25598" spans="1:1" x14ac:dyDescent="0.25">
      <c r="A25598" s="42"/>
    </row>
    <row r="25599" spans="1:1" x14ac:dyDescent="0.25">
      <c r="A25599" s="42"/>
    </row>
    <row r="25600" spans="1:1" x14ac:dyDescent="0.25">
      <c r="A25600" s="42"/>
    </row>
    <row r="25601" spans="1:1" x14ac:dyDescent="0.25">
      <c r="A25601" s="42"/>
    </row>
    <row r="25602" spans="1:1" x14ac:dyDescent="0.25">
      <c r="A25602" s="42"/>
    </row>
    <row r="25603" spans="1:1" x14ac:dyDescent="0.25">
      <c r="A25603" s="42"/>
    </row>
    <row r="25604" spans="1:1" x14ac:dyDescent="0.25">
      <c r="A25604" s="42"/>
    </row>
    <row r="25605" spans="1:1" x14ac:dyDescent="0.25">
      <c r="A25605" s="42"/>
    </row>
    <row r="25606" spans="1:1" x14ac:dyDescent="0.25">
      <c r="A25606" s="42"/>
    </row>
    <row r="25607" spans="1:1" x14ac:dyDescent="0.25">
      <c r="A25607" s="42"/>
    </row>
    <row r="25608" spans="1:1" x14ac:dyDescent="0.25">
      <c r="A25608" s="42"/>
    </row>
    <row r="25609" spans="1:1" x14ac:dyDescent="0.25">
      <c r="A25609" s="42"/>
    </row>
    <row r="25610" spans="1:1" x14ac:dyDescent="0.25">
      <c r="A25610" s="42"/>
    </row>
    <row r="25611" spans="1:1" x14ac:dyDescent="0.25">
      <c r="A25611" s="42"/>
    </row>
    <row r="25612" spans="1:1" x14ac:dyDescent="0.25">
      <c r="A25612" s="42"/>
    </row>
    <row r="25613" spans="1:1" x14ac:dyDescent="0.25">
      <c r="A25613" s="42"/>
    </row>
    <row r="25614" spans="1:1" x14ac:dyDescent="0.25">
      <c r="A25614" s="42"/>
    </row>
    <row r="25615" spans="1:1" x14ac:dyDescent="0.25">
      <c r="A25615" s="42"/>
    </row>
    <row r="25616" spans="1:1" x14ac:dyDescent="0.25">
      <c r="A25616" s="42"/>
    </row>
    <row r="25617" spans="1:1" x14ac:dyDescent="0.25">
      <c r="A25617" s="42"/>
    </row>
    <row r="25618" spans="1:1" x14ac:dyDescent="0.25">
      <c r="A25618" s="42"/>
    </row>
    <row r="25619" spans="1:1" x14ac:dyDescent="0.25">
      <c r="A25619" s="42"/>
    </row>
    <row r="25620" spans="1:1" x14ac:dyDescent="0.25">
      <c r="A25620" s="42"/>
    </row>
    <row r="25621" spans="1:1" x14ac:dyDescent="0.25">
      <c r="A25621" s="42"/>
    </row>
    <row r="25622" spans="1:1" x14ac:dyDescent="0.25">
      <c r="A25622" s="42"/>
    </row>
    <row r="25623" spans="1:1" x14ac:dyDescent="0.25">
      <c r="A25623" s="42"/>
    </row>
    <row r="25624" spans="1:1" x14ac:dyDescent="0.25">
      <c r="A25624" s="42"/>
    </row>
    <row r="25625" spans="1:1" x14ac:dyDescent="0.25">
      <c r="A25625" s="42"/>
    </row>
    <row r="25626" spans="1:1" x14ac:dyDescent="0.25">
      <c r="A25626" s="42"/>
    </row>
    <row r="25627" spans="1:1" x14ac:dyDescent="0.25">
      <c r="A25627" s="42"/>
    </row>
    <row r="25628" spans="1:1" x14ac:dyDescent="0.25">
      <c r="A25628" s="42"/>
    </row>
    <row r="25629" spans="1:1" x14ac:dyDescent="0.25">
      <c r="A25629" s="42"/>
    </row>
    <row r="25630" spans="1:1" x14ac:dyDescent="0.25">
      <c r="A25630" s="42"/>
    </row>
    <row r="25631" spans="1:1" x14ac:dyDescent="0.25">
      <c r="A25631" s="42"/>
    </row>
    <row r="25632" spans="1:1" x14ac:dyDescent="0.25">
      <c r="A25632" s="42"/>
    </row>
    <row r="25633" spans="1:1" x14ac:dyDescent="0.25">
      <c r="A25633" s="42"/>
    </row>
    <row r="25634" spans="1:1" x14ac:dyDescent="0.25">
      <c r="A25634" s="42"/>
    </row>
    <row r="25635" spans="1:1" x14ac:dyDescent="0.25">
      <c r="A25635" s="42"/>
    </row>
    <row r="25636" spans="1:1" x14ac:dyDescent="0.25">
      <c r="A25636" s="42"/>
    </row>
    <row r="25637" spans="1:1" x14ac:dyDescent="0.25">
      <c r="A25637" s="42"/>
    </row>
    <row r="25638" spans="1:1" x14ac:dyDescent="0.25">
      <c r="A25638" s="42"/>
    </row>
    <row r="25639" spans="1:1" x14ac:dyDescent="0.25">
      <c r="A25639" s="42"/>
    </row>
    <row r="25640" spans="1:1" x14ac:dyDescent="0.25">
      <c r="A25640" s="42"/>
    </row>
    <row r="25641" spans="1:1" x14ac:dyDescent="0.25">
      <c r="A25641" s="42"/>
    </row>
    <row r="25642" spans="1:1" x14ac:dyDescent="0.25">
      <c r="A25642" s="42"/>
    </row>
    <row r="25643" spans="1:1" x14ac:dyDescent="0.25">
      <c r="A25643" s="42"/>
    </row>
    <row r="25644" spans="1:1" x14ac:dyDescent="0.25">
      <c r="A25644" s="42"/>
    </row>
    <row r="25645" spans="1:1" x14ac:dyDescent="0.25">
      <c r="A25645" s="42"/>
    </row>
    <row r="25646" spans="1:1" x14ac:dyDescent="0.25">
      <c r="A25646" s="42"/>
    </row>
    <row r="25647" spans="1:1" x14ac:dyDescent="0.25">
      <c r="A25647" s="42"/>
    </row>
    <row r="25648" spans="1:1" x14ac:dyDescent="0.25">
      <c r="A25648" s="42"/>
    </row>
    <row r="25649" spans="1:1" x14ac:dyDescent="0.25">
      <c r="A25649" s="42"/>
    </row>
    <row r="25650" spans="1:1" x14ac:dyDescent="0.25">
      <c r="A25650" s="42"/>
    </row>
    <row r="25651" spans="1:1" x14ac:dyDescent="0.25">
      <c r="A25651" s="42"/>
    </row>
    <row r="25652" spans="1:1" x14ac:dyDescent="0.25">
      <c r="A25652" s="42"/>
    </row>
    <row r="25653" spans="1:1" x14ac:dyDescent="0.25">
      <c r="A25653" s="42"/>
    </row>
    <row r="25654" spans="1:1" x14ac:dyDescent="0.25">
      <c r="A25654" s="42"/>
    </row>
    <row r="25655" spans="1:1" x14ac:dyDescent="0.25">
      <c r="A25655" s="42"/>
    </row>
    <row r="25656" spans="1:1" x14ac:dyDescent="0.25">
      <c r="A25656" s="42"/>
    </row>
    <row r="25657" spans="1:1" x14ac:dyDescent="0.25">
      <c r="A25657" s="42"/>
    </row>
    <row r="25658" spans="1:1" x14ac:dyDescent="0.25">
      <c r="A25658" s="42"/>
    </row>
    <row r="25659" spans="1:1" x14ac:dyDescent="0.25">
      <c r="A25659" s="42"/>
    </row>
    <row r="25660" spans="1:1" x14ac:dyDescent="0.25">
      <c r="A25660" s="42"/>
    </row>
    <row r="25661" spans="1:1" x14ac:dyDescent="0.25">
      <c r="A25661" s="42"/>
    </row>
    <row r="25662" spans="1:1" x14ac:dyDescent="0.25">
      <c r="A25662" s="42"/>
    </row>
    <row r="25663" spans="1:1" x14ac:dyDescent="0.25">
      <c r="A25663" s="42"/>
    </row>
    <row r="25664" spans="1:1" x14ac:dyDescent="0.25">
      <c r="A25664" s="42"/>
    </row>
    <row r="25665" spans="1:1" x14ac:dyDescent="0.25">
      <c r="A25665" s="42"/>
    </row>
    <row r="25666" spans="1:1" x14ac:dyDescent="0.25">
      <c r="A25666" s="42"/>
    </row>
    <row r="25667" spans="1:1" x14ac:dyDescent="0.25">
      <c r="A25667" s="42"/>
    </row>
    <row r="25668" spans="1:1" x14ac:dyDescent="0.25">
      <c r="A25668" s="42"/>
    </row>
    <row r="25669" spans="1:1" x14ac:dyDescent="0.25">
      <c r="A25669" s="42"/>
    </row>
    <row r="25670" spans="1:1" x14ac:dyDescent="0.25">
      <c r="A25670" s="42"/>
    </row>
    <row r="25671" spans="1:1" x14ac:dyDescent="0.25">
      <c r="A25671" s="42"/>
    </row>
    <row r="25672" spans="1:1" x14ac:dyDescent="0.25">
      <c r="A25672" s="42"/>
    </row>
    <row r="25673" spans="1:1" x14ac:dyDescent="0.25">
      <c r="A25673" s="42"/>
    </row>
    <row r="25674" spans="1:1" x14ac:dyDescent="0.25">
      <c r="A25674" s="42"/>
    </row>
    <row r="25675" spans="1:1" x14ac:dyDescent="0.25">
      <c r="A25675" s="42"/>
    </row>
    <row r="25676" spans="1:1" x14ac:dyDescent="0.25">
      <c r="A25676" s="42"/>
    </row>
    <row r="25677" spans="1:1" x14ac:dyDescent="0.25">
      <c r="A25677" s="42"/>
    </row>
    <row r="25678" spans="1:1" x14ac:dyDescent="0.25">
      <c r="A25678" s="42"/>
    </row>
    <row r="25679" spans="1:1" x14ac:dyDescent="0.25">
      <c r="A25679" s="42"/>
    </row>
    <row r="25680" spans="1:1" x14ac:dyDescent="0.25">
      <c r="A25680" s="42"/>
    </row>
    <row r="25681" spans="1:1" x14ac:dyDescent="0.25">
      <c r="A25681" s="42"/>
    </row>
    <row r="25682" spans="1:1" x14ac:dyDescent="0.25">
      <c r="A25682" s="42"/>
    </row>
    <row r="25683" spans="1:1" x14ac:dyDescent="0.25">
      <c r="A25683" s="42"/>
    </row>
    <row r="25684" spans="1:1" x14ac:dyDescent="0.25">
      <c r="A25684" s="42"/>
    </row>
    <row r="25685" spans="1:1" x14ac:dyDescent="0.25">
      <c r="A25685" s="42"/>
    </row>
    <row r="25686" spans="1:1" x14ac:dyDescent="0.25">
      <c r="A25686" s="42"/>
    </row>
    <row r="25687" spans="1:1" x14ac:dyDescent="0.25">
      <c r="A25687" s="42"/>
    </row>
    <row r="25688" spans="1:1" x14ac:dyDescent="0.25">
      <c r="A25688" s="42"/>
    </row>
    <row r="25689" spans="1:1" x14ac:dyDescent="0.25">
      <c r="A25689" s="42"/>
    </row>
    <row r="25690" spans="1:1" x14ac:dyDescent="0.25">
      <c r="A25690" s="42"/>
    </row>
    <row r="25691" spans="1:1" x14ac:dyDescent="0.25">
      <c r="A25691" s="42"/>
    </row>
    <row r="25692" spans="1:1" x14ac:dyDescent="0.25">
      <c r="A25692" s="42"/>
    </row>
    <row r="25693" spans="1:1" x14ac:dyDescent="0.25">
      <c r="A25693" s="42"/>
    </row>
    <row r="25694" spans="1:1" x14ac:dyDescent="0.25">
      <c r="A25694" s="42"/>
    </row>
    <row r="25695" spans="1:1" x14ac:dyDescent="0.25">
      <c r="A25695" s="42"/>
    </row>
    <row r="25696" spans="1:1" x14ac:dyDescent="0.25">
      <c r="A25696" s="42"/>
    </row>
    <row r="25697" spans="1:1" x14ac:dyDescent="0.25">
      <c r="A25697" s="42"/>
    </row>
    <row r="25698" spans="1:1" x14ac:dyDescent="0.25">
      <c r="A25698" s="42"/>
    </row>
    <row r="25699" spans="1:1" x14ac:dyDescent="0.25">
      <c r="A25699" s="42"/>
    </row>
    <row r="25700" spans="1:1" x14ac:dyDescent="0.25">
      <c r="A25700" s="42"/>
    </row>
    <row r="25701" spans="1:1" x14ac:dyDescent="0.25">
      <c r="A25701" s="42"/>
    </row>
    <row r="25702" spans="1:1" x14ac:dyDescent="0.25">
      <c r="A25702" s="42"/>
    </row>
    <row r="25703" spans="1:1" x14ac:dyDescent="0.25">
      <c r="A25703" s="42"/>
    </row>
    <row r="25704" spans="1:1" x14ac:dyDescent="0.25">
      <c r="A25704" s="42"/>
    </row>
    <row r="25705" spans="1:1" x14ac:dyDescent="0.25">
      <c r="A25705" s="42"/>
    </row>
    <row r="25706" spans="1:1" x14ac:dyDescent="0.25">
      <c r="A25706" s="42"/>
    </row>
    <row r="25707" spans="1:1" x14ac:dyDescent="0.25">
      <c r="A25707" s="42"/>
    </row>
    <row r="25708" spans="1:1" x14ac:dyDescent="0.25">
      <c r="A25708" s="42"/>
    </row>
    <row r="25709" spans="1:1" x14ac:dyDescent="0.25">
      <c r="A25709" s="42"/>
    </row>
    <row r="25710" spans="1:1" x14ac:dyDescent="0.25">
      <c r="A25710" s="42"/>
    </row>
    <row r="25711" spans="1:1" x14ac:dyDescent="0.25">
      <c r="A25711" s="42"/>
    </row>
    <row r="25712" spans="1:1" x14ac:dyDescent="0.25">
      <c r="A25712" s="42"/>
    </row>
    <row r="25713" spans="1:1" x14ac:dyDescent="0.25">
      <c r="A25713" s="42"/>
    </row>
    <row r="25714" spans="1:1" x14ac:dyDescent="0.25">
      <c r="A25714" s="42"/>
    </row>
    <row r="25715" spans="1:1" x14ac:dyDescent="0.25">
      <c r="A25715" s="42"/>
    </row>
    <row r="25716" spans="1:1" x14ac:dyDescent="0.25">
      <c r="A25716" s="42"/>
    </row>
    <row r="25717" spans="1:1" x14ac:dyDescent="0.25">
      <c r="A25717" s="42"/>
    </row>
    <row r="25718" spans="1:1" x14ac:dyDescent="0.25">
      <c r="A25718" s="42"/>
    </row>
    <row r="25719" spans="1:1" x14ac:dyDescent="0.25">
      <c r="A25719" s="42"/>
    </row>
    <row r="25720" spans="1:1" x14ac:dyDescent="0.25">
      <c r="A25720" s="42"/>
    </row>
    <row r="25721" spans="1:1" x14ac:dyDescent="0.25">
      <c r="A25721" s="42"/>
    </row>
    <row r="25722" spans="1:1" x14ac:dyDescent="0.25">
      <c r="A25722" s="42"/>
    </row>
    <row r="25723" spans="1:1" x14ac:dyDescent="0.25">
      <c r="A25723" s="42"/>
    </row>
    <row r="25724" spans="1:1" x14ac:dyDescent="0.25">
      <c r="A25724" s="42"/>
    </row>
    <row r="25725" spans="1:1" x14ac:dyDescent="0.25">
      <c r="A25725" s="42"/>
    </row>
    <row r="25726" spans="1:1" x14ac:dyDescent="0.25">
      <c r="A25726" s="42"/>
    </row>
    <row r="25727" spans="1:1" x14ac:dyDescent="0.25">
      <c r="A25727" s="42"/>
    </row>
    <row r="25728" spans="1:1" x14ac:dyDescent="0.25">
      <c r="A25728" s="42"/>
    </row>
    <row r="25729" spans="1:1" x14ac:dyDescent="0.25">
      <c r="A25729" s="42"/>
    </row>
    <row r="25730" spans="1:1" x14ac:dyDescent="0.25">
      <c r="A25730" s="42"/>
    </row>
    <row r="25731" spans="1:1" x14ac:dyDescent="0.25">
      <c r="A25731" s="42"/>
    </row>
    <row r="25732" spans="1:1" x14ac:dyDescent="0.25">
      <c r="A25732" s="42"/>
    </row>
    <row r="25733" spans="1:1" x14ac:dyDescent="0.25">
      <c r="A25733" s="42"/>
    </row>
    <row r="25734" spans="1:1" x14ac:dyDescent="0.25">
      <c r="A25734" s="42"/>
    </row>
    <row r="25735" spans="1:1" x14ac:dyDescent="0.25">
      <c r="A25735" s="42"/>
    </row>
    <row r="25736" spans="1:1" x14ac:dyDescent="0.25">
      <c r="A25736" s="42"/>
    </row>
    <row r="25737" spans="1:1" x14ac:dyDescent="0.25">
      <c r="A25737" s="42"/>
    </row>
    <row r="25738" spans="1:1" x14ac:dyDescent="0.25">
      <c r="A25738" s="42"/>
    </row>
    <row r="25739" spans="1:1" x14ac:dyDescent="0.25">
      <c r="A25739" s="42"/>
    </row>
    <row r="25740" spans="1:1" x14ac:dyDescent="0.25">
      <c r="A25740" s="42"/>
    </row>
    <row r="25741" spans="1:1" x14ac:dyDescent="0.25">
      <c r="A25741" s="42"/>
    </row>
    <row r="25742" spans="1:1" x14ac:dyDescent="0.25">
      <c r="A25742" s="42"/>
    </row>
    <row r="25743" spans="1:1" x14ac:dyDescent="0.25">
      <c r="A25743" s="42"/>
    </row>
    <row r="25744" spans="1:1" x14ac:dyDescent="0.25">
      <c r="A25744" s="42"/>
    </row>
    <row r="25745" spans="1:1" x14ac:dyDescent="0.25">
      <c r="A25745" s="42"/>
    </row>
    <row r="25746" spans="1:1" x14ac:dyDescent="0.25">
      <c r="A25746" s="42"/>
    </row>
    <row r="25747" spans="1:1" x14ac:dyDescent="0.25">
      <c r="A25747" s="42"/>
    </row>
    <row r="25748" spans="1:1" x14ac:dyDescent="0.25">
      <c r="A25748" s="42"/>
    </row>
    <row r="25749" spans="1:1" x14ac:dyDescent="0.25">
      <c r="A25749" s="42"/>
    </row>
    <row r="25750" spans="1:1" x14ac:dyDescent="0.25">
      <c r="A25750" s="42"/>
    </row>
    <row r="25751" spans="1:1" x14ac:dyDescent="0.25">
      <c r="A25751" s="42"/>
    </row>
    <row r="25752" spans="1:1" x14ac:dyDescent="0.25">
      <c r="A25752" s="42"/>
    </row>
    <row r="25753" spans="1:1" x14ac:dyDescent="0.25">
      <c r="A25753" s="42"/>
    </row>
    <row r="25754" spans="1:1" x14ac:dyDescent="0.25">
      <c r="A25754" s="42"/>
    </row>
    <row r="25755" spans="1:1" x14ac:dyDescent="0.25">
      <c r="A25755" s="42"/>
    </row>
    <row r="25756" spans="1:1" x14ac:dyDescent="0.25">
      <c r="A25756" s="42"/>
    </row>
    <row r="25757" spans="1:1" x14ac:dyDescent="0.25">
      <c r="A25757" s="42"/>
    </row>
    <row r="25758" spans="1:1" x14ac:dyDescent="0.25">
      <c r="A25758" s="42"/>
    </row>
    <row r="25759" spans="1:1" x14ac:dyDescent="0.25">
      <c r="A25759" s="42"/>
    </row>
    <row r="25760" spans="1:1" x14ac:dyDescent="0.25">
      <c r="A25760" s="42"/>
    </row>
    <row r="25761" spans="1:1" x14ac:dyDescent="0.25">
      <c r="A25761" s="42"/>
    </row>
    <row r="25762" spans="1:1" x14ac:dyDescent="0.25">
      <c r="A25762" s="42"/>
    </row>
    <row r="25763" spans="1:1" x14ac:dyDescent="0.25">
      <c r="A25763" s="42"/>
    </row>
    <row r="25764" spans="1:1" x14ac:dyDescent="0.25">
      <c r="A25764" s="42"/>
    </row>
    <row r="25765" spans="1:1" x14ac:dyDescent="0.25">
      <c r="A25765" s="42"/>
    </row>
    <row r="25766" spans="1:1" x14ac:dyDescent="0.25">
      <c r="A25766" s="42"/>
    </row>
    <row r="25767" spans="1:1" x14ac:dyDescent="0.25">
      <c r="A25767" s="42"/>
    </row>
    <row r="25768" spans="1:1" x14ac:dyDescent="0.25">
      <c r="A25768" s="42"/>
    </row>
    <row r="25769" spans="1:1" x14ac:dyDescent="0.25">
      <c r="A25769" s="42"/>
    </row>
    <row r="25770" spans="1:1" x14ac:dyDescent="0.25">
      <c r="A25770" s="42"/>
    </row>
    <row r="25771" spans="1:1" x14ac:dyDescent="0.25">
      <c r="A25771" s="42"/>
    </row>
    <row r="25772" spans="1:1" x14ac:dyDescent="0.25">
      <c r="A25772" s="42"/>
    </row>
    <row r="25773" spans="1:1" x14ac:dyDescent="0.25">
      <c r="A25773" s="42"/>
    </row>
    <row r="25774" spans="1:1" x14ac:dyDescent="0.25">
      <c r="A25774" s="42"/>
    </row>
    <row r="25775" spans="1:1" x14ac:dyDescent="0.25">
      <c r="A25775" s="42"/>
    </row>
    <row r="25776" spans="1:1" x14ac:dyDescent="0.25">
      <c r="A25776" s="42"/>
    </row>
    <row r="25777" spans="1:1" x14ac:dyDescent="0.25">
      <c r="A25777" s="42"/>
    </row>
    <row r="25778" spans="1:1" x14ac:dyDescent="0.25">
      <c r="A25778" s="42"/>
    </row>
    <row r="25779" spans="1:1" x14ac:dyDescent="0.25">
      <c r="A25779" s="42"/>
    </row>
    <row r="25780" spans="1:1" x14ac:dyDescent="0.25">
      <c r="A25780" s="42"/>
    </row>
    <row r="25781" spans="1:1" x14ac:dyDescent="0.25">
      <c r="A25781" s="42"/>
    </row>
    <row r="25782" spans="1:1" x14ac:dyDescent="0.25">
      <c r="A25782" s="42"/>
    </row>
    <row r="25783" spans="1:1" x14ac:dyDescent="0.25">
      <c r="A25783" s="42"/>
    </row>
    <row r="25784" spans="1:1" x14ac:dyDescent="0.25">
      <c r="A25784" s="42"/>
    </row>
    <row r="25785" spans="1:1" x14ac:dyDescent="0.25">
      <c r="A25785" s="42"/>
    </row>
    <row r="25786" spans="1:1" x14ac:dyDescent="0.25">
      <c r="A25786" s="42"/>
    </row>
    <row r="25787" spans="1:1" x14ac:dyDescent="0.25">
      <c r="A25787" s="42"/>
    </row>
    <row r="25788" spans="1:1" x14ac:dyDescent="0.25">
      <c r="A25788" s="42"/>
    </row>
    <row r="25789" spans="1:1" x14ac:dyDescent="0.25">
      <c r="A25789" s="42"/>
    </row>
    <row r="25790" spans="1:1" x14ac:dyDescent="0.25">
      <c r="A25790" s="42"/>
    </row>
    <row r="25791" spans="1:1" x14ac:dyDescent="0.25">
      <c r="A25791" s="42"/>
    </row>
    <row r="25792" spans="1:1" x14ac:dyDescent="0.25">
      <c r="A25792" s="42"/>
    </row>
    <row r="25793" spans="1:1" x14ac:dyDescent="0.25">
      <c r="A25793" s="42"/>
    </row>
    <row r="25794" spans="1:1" x14ac:dyDescent="0.25">
      <c r="A25794" s="42"/>
    </row>
    <row r="25795" spans="1:1" x14ac:dyDescent="0.25">
      <c r="A25795" s="42"/>
    </row>
    <row r="25796" spans="1:1" x14ac:dyDescent="0.25">
      <c r="A25796" s="42"/>
    </row>
    <row r="25797" spans="1:1" x14ac:dyDescent="0.25">
      <c r="A25797" s="42"/>
    </row>
    <row r="25798" spans="1:1" x14ac:dyDescent="0.25">
      <c r="A25798" s="42"/>
    </row>
    <row r="25799" spans="1:1" x14ac:dyDescent="0.25">
      <c r="A25799" s="42"/>
    </row>
    <row r="25800" spans="1:1" x14ac:dyDescent="0.25">
      <c r="A25800" s="42"/>
    </row>
    <row r="25801" spans="1:1" x14ac:dyDescent="0.25">
      <c r="A25801" s="42"/>
    </row>
    <row r="25802" spans="1:1" x14ac:dyDescent="0.25">
      <c r="A25802" s="42"/>
    </row>
    <row r="25803" spans="1:1" x14ac:dyDescent="0.25">
      <c r="A25803" s="42"/>
    </row>
    <row r="25804" spans="1:1" x14ac:dyDescent="0.25">
      <c r="A25804" s="42"/>
    </row>
    <row r="25805" spans="1:1" x14ac:dyDescent="0.25">
      <c r="A25805" s="42"/>
    </row>
    <row r="25806" spans="1:1" x14ac:dyDescent="0.25">
      <c r="A25806" s="42"/>
    </row>
    <row r="25807" spans="1:1" x14ac:dyDescent="0.25">
      <c r="A25807" s="42"/>
    </row>
    <row r="25808" spans="1:1" x14ac:dyDescent="0.25">
      <c r="A25808" s="42"/>
    </row>
    <row r="25809" spans="1:1" x14ac:dyDescent="0.25">
      <c r="A25809" s="42"/>
    </row>
    <row r="25810" spans="1:1" x14ac:dyDescent="0.25">
      <c r="A25810" s="42"/>
    </row>
    <row r="25811" spans="1:1" x14ac:dyDescent="0.25">
      <c r="A25811" s="42"/>
    </row>
    <row r="25812" spans="1:1" x14ac:dyDescent="0.25">
      <c r="A25812" s="42"/>
    </row>
    <row r="25813" spans="1:1" x14ac:dyDescent="0.25">
      <c r="A25813" s="42"/>
    </row>
    <row r="25814" spans="1:1" x14ac:dyDescent="0.25">
      <c r="A25814" s="42"/>
    </row>
    <row r="25815" spans="1:1" x14ac:dyDescent="0.25">
      <c r="A25815" s="42"/>
    </row>
    <row r="25816" spans="1:1" x14ac:dyDescent="0.25">
      <c r="A25816" s="42"/>
    </row>
    <row r="25817" spans="1:1" x14ac:dyDescent="0.25">
      <c r="A25817" s="42"/>
    </row>
    <row r="25818" spans="1:1" x14ac:dyDescent="0.25">
      <c r="A25818" s="42"/>
    </row>
    <row r="25819" spans="1:1" x14ac:dyDescent="0.25">
      <c r="A25819" s="42"/>
    </row>
    <row r="25820" spans="1:1" x14ac:dyDescent="0.25">
      <c r="A25820" s="42"/>
    </row>
    <row r="25821" spans="1:1" x14ac:dyDescent="0.25">
      <c r="A25821" s="42"/>
    </row>
    <row r="25822" spans="1:1" x14ac:dyDescent="0.25">
      <c r="A25822" s="42"/>
    </row>
    <row r="25823" spans="1:1" x14ac:dyDescent="0.25">
      <c r="A25823" s="42"/>
    </row>
    <row r="25824" spans="1:1" x14ac:dyDescent="0.25">
      <c r="A25824" s="42"/>
    </row>
    <row r="25825" spans="1:1" x14ac:dyDescent="0.25">
      <c r="A25825" s="42"/>
    </row>
    <row r="25826" spans="1:1" x14ac:dyDescent="0.25">
      <c r="A25826" s="42"/>
    </row>
    <row r="25827" spans="1:1" x14ac:dyDescent="0.25">
      <c r="A25827" s="42"/>
    </row>
    <row r="25828" spans="1:1" x14ac:dyDescent="0.25">
      <c r="A25828" s="42"/>
    </row>
    <row r="25829" spans="1:1" x14ac:dyDescent="0.25">
      <c r="A25829" s="42"/>
    </row>
    <row r="25830" spans="1:1" x14ac:dyDescent="0.25">
      <c r="A25830" s="42"/>
    </row>
    <row r="25831" spans="1:1" x14ac:dyDescent="0.25">
      <c r="A25831" s="42"/>
    </row>
    <row r="25832" spans="1:1" x14ac:dyDescent="0.25">
      <c r="A25832" s="42"/>
    </row>
    <row r="25833" spans="1:1" x14ac:dyDescent="0.25">
      <c r="A25833" s="42"/>
    </row>
    <row r="25834" spans="1:1" x14ac:dyDescent="0.25">
      <c r="A25834" s="42"/>
    </row>
    <row r="25835" spans="1:1" x14ac:dyDescent="0.25">
      <c r="A25835" s="42"/>
    </row>
    <row r="25836" spans="1:1" x14ac:dyDescent="0.25">
      <c r="A25836" s="42"/>
    </row>
    <row r="25837" spans="1:1" x14ac:dyDescent="0.25">
      <c r="A25837" s="42"/>
    </row>
    <row r="25838" spans="1:1" x14ac:dyDescent="0.25">
      <c r="A25838" s="42"/>
    </row>
    <row r="25839" spans="1:1" x14ac:dyDescent="0.25">
      <c r="A25839" s="42"/>
    </row>
    <row r="25840" spans="1:1" x14ac:dyDescent="0.25">
      <c r="A25840" s="42"/>
    </row>
    <row r="25841" spans="1:1" x14ac:dyDescent="0.25">
      <c r="A25841" s="42"/>
    </row>
    <row r="25842" spans="1:1" x14ac:dyDescent="0.25">
      <c r="A25842" s="42"/>
    </row>
    <row r="25843" spans="1:1" x14ac:dyDescent="0.25">
      <c r="A25843" s="42"/>
    </row>
    <row r="25844" spans="1:1" x14ac:dyDescent="0.25">
      <c r="A25844" s="42"/>
    </row>
    <row r="25845" spans="1:1" x14ac:dyDescent="0.25">
      <c r="A25845" s="42"/>
    </row>
    <row r="25846" spans="1:1" x14ac:dyDescent="0.25">
      <c r="A25846" s="42"/>
    </row>
    <row r="25847" spans="1:1" x14ac:dyDescent="0.25">
      <c r="A25847" s="42"/>
    </row>
    <row r="25848" spans="1:1" x14ac:dyDescent="0.25">
      <c r="A25848" s="42"/>
    </row>
    <row r="25849" spans="1:1" x14ac:dyDescent="0.25">
      <c r="A25849" s="42"/>
    </row>
    <row r="25850" spans="1:1" x14ac:dyDescent="0.25">
      <c r="A25850" s="42"/>
    </row>
    <row r="25851" spans="1:1" x14ac:dyDescent="0.25">
      <c r="A25851" s="42"/>
    </row>
    <row r="25852" spans="1:1" x14ac:dyDescent="0.25">
      <c r="A25852" s="42"/>
    </row>
    <row r="25853" spans="1:1" x14ac:dyDescent="0.25">
      <c r="A25853" s="42"/>
    </row>
    <row r="25854" spans="1:1" x14ac:dyDescent="0.25">
      <c r="A25854" s="42"/>
    </row>
    <row r="25855" spans="1:1" x14ac:dyDescent="0.25">
      <c r="A25855" s="42"/>
    </row>
    <row r="25856" spans="1:1" x14ac:dyDescent="0.25">
      <c r="A25856" s="42"/>
    </row>
    <row r="25857" spans="1:1" x14ac:dyDescent="0.25">
      <c r="A25857" s="42"/>
    </row>
    <row r="25858" spans="1:1" x14ac:dyDescent="0.25">
      <c r="A25858" s="42"/>
    </row>
    <row r="25859" spans="1:1" x14ac:dyDescent="0.25">
      <c r="A25859" s="42"/>
    </row>
    <row r="25860" spans="1:1" x14ac:dyDescent="0.25">
      <c r="A25860" s="42"/>
    </row>
    <row r="25861" spans="1:1" x14ac:dyDescent="0.25">
      <c r="A25861" s="42"/>
    </row>
    <row r="25862" spans="1:1" x14ac:dyDescent="0.25">
      <c r="A25862" s="42"/>
    </row>
    <row r="25863" spans="1:1" x14ac:dyDescent="0.25">
      <c r="A25863" s="42"/>
    </row>
    <row r="25864" spans="1:1" x14ac:dyDescent="0.25">
      <c r="A25864" s="42"/>
    </row>
    <row r="25865" spans="1:1" x14ac:dyDescent="0.25">
      <c r="A25865" s="42"/>
    </row>
    <row r="25866" spans="1:1" x14ac:dyDescent="0.25">
      <c r="A25866" s="42"/>
    </row>
    <row r="25867" spans="1:1" x14ac:dyDescent="0.25">
      <c r="A25867" s="42"/>
    </row>
    <row r="25868" spans="1:1" x14ac:dyDescent="0.25">
      <c r="A25868" s="42"/>
    </row>
    <row r="25869" spans="1:1" x14ac:dyDescent="0.25">
      <c r="A25869" s="42"/>
    </row>
    <row r="25870" spans="1:1" x14ac:dyDescent="0.25">
      <c r="A25870" s="42"/>
    </row>
    <row r="25871" spans="1:1" x14ac:dyDescent="0.25">
      <c r="A25871" s="42"/>
    </row>
    <row r="25872" spans="1:1" x14ac:dyDescent="0.25">
      <c r="A25872" s="42"/>
    </row>
    <row r="25873" spans="1:1" x14ac:dyDescent="0.25">
      <c r="A25873" s="42"/>
    </row>
    <row r="25874" spans="1:1" x14ac:dyDescent="0.25">
      <c r="A25874" s="42"/>
    </row>
    <row r="25875" spans="1:1" x14ac:dyDescent="0.25">
      <c r="A25875" s="42"/>
    </row>
    <row r="25876" spans="1:1" x14ac:dyDescent="0.25">
      <c r="A25876" s="42"/>
    </row>
    <row r="25877" spans="1:1" x14ac:dyDescent="0.25">
      <c r="A25877" s="42"/>
    </row>
    <row r="25878" spans="1:1" x14ac:dyDescent="0.25">
      <c r="A25878" s="42"/>
    </row>
    <row r="25879" spans="1:1" x14ac:dyDescent="0.25">
      <c r="A25879" s="42"/>
    </row>
    <row r="25880" spans="1:1" x14ac:dyDescent="0.25">
      <c r="A25880" s="42"/>
    </row>
    <row r="25881" spans="1:1" x14ac:dyDescent="0.25">
      <c r="A25881" s="42"/>
    </row>
    <row r="25882" spans="1:1" x14ac:dyDescent="0.25">
      <c r="A25882" s="42"/>
    </row>
    <row r="25883" spans="1:1" x14ac:dyDescent="0.25">
      <c r="A25883" s="42"/>
    </row>
    <row r="25884" spans="1:1" x14ac:dyDescent="0.25">
      <c r="A25884" s="42"/>
    </row>
    <row r="25885" spans="1:1" x14ac:dyDescent="0.25">
      <c r="A25885" s="42"/>
    </row>
    <row r="25886" spans="1:1" x14ac:dyDescent="0.25">
      <c r="A25886" s="42"/>
    </row>
    <row r="25887" spans="1:1" x14ac:dyDescent="0.25">
      <c r="A25887" s="42"/>
    </row>
    <row r="25888" spans="1:1" x14ac:dyDescent="0.25">
      <c r="A25888" s="42"/>
    </row>
    <row r="25889" spans="1:1" x14ac:dyDescent="0.25">
      <c r="A25889" s="42"/>
    </row>
    <row r="25890" spans="1:1" x14ac:dyDescent="0.25">
      <c r="A25890" s="42"/>
    </row>
    <row r="25891" spans="1:1" x14ac:dyDescent="0.25">
      <c r="A25891" s="42"/>
    </row>
    <row r="25892" spans="1:1" x14ac:dyDescent="0.25">
      <c r="A25892" s="42"/>
    </row>
    <row r="25893" spans="1:1" x14ac:dyDescent="0.25">
      <c r="A25893" s="42"/>
    </row>
    <row r="25894" spans="1:1" x14ac:dyDescent="0.25">
      <c r="A25894" s="42"/>
    </row>
    <row r="25895" spans="1:1" x14ac:dyDescent="0.25">
      <c r="A25895" s="42"/>
    </row>
    <row r="25896" spans="1:1" x14ac:dyDescent="0.25">
      <c r="A25896" s="42"/>
    </row>
    <row r="25897" spans="1:1" x14ac:dyDescent="0.25">
      <c r="A25897" s="42"/>
    </row>
    <row r="25898" spans="1:1" x14ac:dyDescent="0.25">
      <c r="A25898" s="42"/>
    </row>
    <row r="25899" spans="1:1" x14ac:dyDescent="0.25">
      <c r="A25899" s="42"/>
    </row>
    <row r="25900" spans="1:1" x14ac:dyDescent="0.25">
      <c r="A25900" s="42"/>
    </row>
    <row r="25901" spans="1:1" x14ac:dyDescent="0.25">
      <c r="A25901" s="42"/>
    </row>
    <row r="25902" spans="1:1" x14ac:dyDescent="0.25">
      <c r="A25902" s="42"/>
    </row>
    <row r="25903" spans="1:1" x14ac:dyDescent="0.25">
      <c r="A25903" s="42"/>
    </row>
    <row r="25904" spans="1:1" x14ac:dyDescent="0.25">
      <c r="A25904" s="42"/>
    </row>
    <row r="25905" spans="1:1" x14ac:dyDescent="0.25">
      <c r="A25905" s="42"/>
    </row>
    <row r="25906" spans="1:1" x14ac:dyDescent="0.25">
      <c r="A25906" s="42"/>
    </row>
    <row r="25907" spans="1:1" x14ac:dyDescent="0.25">
      <c r="A25907" s="42"/>
    </row>
    <row r="25908" spans="1:1" x14ac:dyDescent="0.25">
      <c r="A25908" s="42"/>
    </row>
    <row r="25909" spans="1:1" x14ac:dyDescent="0.25">
      <c r="A25909" s="42"/>
    </row>
    <row r="25910" spans="1:1" x14ac:dyDescent="0.25">
      <c r="A25910" s="42"/>
    </row>
    <row r="25911" spans="1:1" x14ac:dyDescent="0.25">
      <c r="A25911" s="42"/>
    </row>
    <row r="25912" spans="1:1" x14ac:dyDescent="0.25">
      <c r="A25912" s="42"/>
    </row>
    <row r="25913" spans="1:1" x14ac:dyDescent="0.25">
      <c r="A25913" s="42"/>
    </row>
    <row r="25914" spans="1:1" x14ac:dyDescent="0.25">
      <c r="A25914" s="42"/>
    </row>
    <row r="25915" spans="1:1" x14ac:dyDescent="0.25">
      <c r="A25915" s="42"/>
    </row>
    <row r="25916" spans="1:1" x14ac:dyDescent="0.25">
      <c r="A25916" s="42"/>
    </row>
    <row r="25917" spans="1:1" x14ac:dyDescent="0.25">
      <c r="A25917" s="42"/>
    </row>
    <row r="25918" spans="1:1" x14ac:dyDescent="0.25">
      <c r="A25918" s="42"/>
    </row>
    <row r="25919" spans="1:1" x14ac:dyDescent="0.25">
      <c r="A25919" s="42"/>
    </row>
    <row r="25920" spans="1:1" x14ac:dyDescent="0.25">
      <c r="A25920" s="42"/>
    </row>
    <row r="25921" spans="1:1" x14ac:dyDescent="0.25">
      <c r="A25921" s="42"/>
    </row>
    <row r="25922" spans="1:1" x14ac:dyDescent="0.25">
      <c r="A25922" s="42"/>
    </row>
    <row r="25923" spans="1:1" x14ac:dyDescent="0.25">
      <c r="A25923" s="42"/>
    </row>
    <row r="25924" spans="1:1" x14ac:dyDescent="0.25">
      <c r="A25924" s="42"/>
    </row>
    <row r="25925" spans="1:1" x14ac:dyDescent="0.25">
      <c r="A25925" s="42"/>
    </row>
    <row r="25926" spans="1:1" x14ac:dyDescent="0.25">
      <c r="A25926" s="42"/>
    </row>
    <row r="25927" spans="1:1" x14ac:dyDescent="0.25">
      <c r="A25927" s="42"/>
    </row>
    <row r="25928" spans="1:1" x14ac:dyDescent="0.25">
      <c r="A25928" s="42"/>
    </row>
    <row r="25929" spans="1:1" x14ac:dyDescent="0.25">
      <c r="A25929" s="42"/>
    </row>
    <row r="25930" spans="1:1" x14ac:dyDescent="0.25">
      <c r="A25930" s="42"/>
    </row>
    <row r="25931" spans="1:1" x14ac:dyDescent="0.25">
      <c r="A25931" s="42"/>
    </row>
    <row r="25932" spans="1:1" x14ac:dyDescent="0.25">
      <c r="A25932" s="42"/>
    </row>
    <row r="25933" spans="1:1" x14ac:dyDescent="0.25">
      <c r="A25933" s="42"/>
    </row>
    <row r="25934" spans="1:1" x14ac:dyDescent="0.25">
      <c r="A25934" s="42"/>
    </row>
    <row r="25935" spans="1:1" x14ac:dyDescent="0.25">
      <c r="A25935" s="42"/>
    </row>
    <row r="25936" spans="1:1" x14ac:dyDescent="0.25">
      <c r="A25936" s="42"/>
    </row>
    <row r="25937" spans="1:1" x14ac:dyDescent="0.25">
      <c r="A25937" s="42"/>
    </row>
    <row r="25938" spans="1:1" x14ac:dyDescent="0.25">
      <c r="A25938" s="42"/>
    </row>
    <row r="25939" spans="1:1" x14ac:dyDescent="0.25">
      <c r="A25939" s="42"/>
    </row>
    <row r="25940" spans="1:1" x14ac:dyDescent="0.25">
      <c r="A25940" s="42"/>
    </row>
    <row r="25941" spans="1:1" x14ac:dyDescent="0.25">
      <c r="A25941" s="42"/>
    </row>
    <row r="25942" spans="1:1" x14ac:dyDescent="0.25">
      <c r="A25942" s="42"/>
    </row>
    <row r="25943" spans="1:1" x14ac:dyDescent="0.25">
      <c r="A25943" s="42"/>
    </row>
    <row r="25944" spans="1:1" x14ac:dyDescent="0.25">
      <c r="A25944" s="42"/>
    </row>
    <row r="25945" spans="1:1" x14ac:dyDescent="0.25">
      <c r="A25945" s="42"/>
    </row>
    <row r="25946" spans="1:1" x14ac:dyDescent="0.25">
      <c r="A25946" s="42"/>
    </row>
    <row r="25947" spans="1:1" x14ac:dyDescent="0.25">
      <c r="A25947" s="42"/>
    </row>
    <row r="25948" spans="1:1" x14ac:dyDescent="0.25">
      <c r="A25948" s="42"/>
    </row>
    <row r="25949" spans="1:1" x14ac:dyDescent="0.25">
      <c r="A25949" s="42"/>
    </row>
    <row r="25950" spans="1:1" x14ac:dyDescent="0.25">
      <c r="A25950" s="42"/>
    </row>
    <row r="25951" spans="1:1" x14ac:dyDescent="0.25">
      <c r="A25951" s="42"/>
    </row>
    <row r="25952" spans="1:1" x14ac:dyDescent="0.25">
      <c r="A25952" s="42"/>
    </row>
    <row r="25953" spans="1:1" x14ac:dyDescent="0.25">
      <c r="A25953" s="42"/>
    </row>
    <row r="25954" spans="1:1" x14ac:dyDescent="0.25">
      <c r="A25954" s="42"/>
    </row>
    <row r="25955" spans="1:1" x14ac:dyDescent="0.25">
      <c r="A25955" s="42"/>
    </row>
    <row r="25956" spans="1:1" x14ac:dyDescent="0.25">
      <c r="A25956" s="42"/>
    </row>
    <row r="25957" spans="1:1" x14ac:dyDescent="0.25">
      <c r="A25957" s="42"/>
    </row>
    <row r="25958" spans="1:1" x14ac:dyDescent="0.25">
      <c r="A25958" s="42"/>
    </row>
    <row r="25959" spans="1:1" x14ac:dyDescent="0.25">
      <c r="A25959" s="42"/>
    </row>
    <row r="25960" spans="1:1" x14ac:dyDescent="0.25">
      <c r="A25960" s="42"/>
    </row>
    <row r="25961" spans="1:1" x14ac:dyDescent="0.25">
      <c r="A25961" s="42"/>
    </row>
    <row r="25962" spans="1:1" x14ac:dyDescent="0.25">
      <c r="A25962" s="42"/>
    </row>
    <row r="25963" spans="1:1" x14ac:dyDescent="0.25">
      <c r="A25963" s="42"/>
    </row>
    <row r="25964" spans="1:1" x14ac:dyDescent="0.25">
      <c r="A25964" s="42"/>
    </row>
    <row r="25965" spans="1:1" x14ac:dyDescent="0.25">
      <c r="A25965" s="42"/>
    </row>
    <row r="25966" spans="1:1" x14ac:dyDescent="0.25">
      <c r="A25966" s="42"/>
    </row>
    <row r="25967" spans="1:1" x14ac:dyDescent="0.25">
      <c r="A25967" s="42"/>
    </row>
    <row r="25968" spans="1:1" x14ac:dyDescent="0.25">
      <c r="A25968" s="42"/>
    </row>
    <row r="25969" spans="1:1" x14ac:dyDescent="0.25">
      <c r="A25969" s="42"/>
    </row>
    <row r="25970" spans="1:1" x14ac:dyDescent="0.25">
      <c r="A25970" s="42"/>
    </row>
    <row r="25971" spans="1:1" x14ac:dyDescent="0.25">
      <c r="A25971" s="42"/>
    </row>
    <row r="25972" spans="1:1" x14ac:dyDescent="0.25">
      <c r="A25972" s="42"/>
    </row>
    <row r="25973" spans="1:1" x14ac:dyDescent="0.25">
      <c r="A25973" s="42"/>
    </row>
    <row r="25974" spans="1:1" x14ac:dyDescent="0.25">
      <c r="A25974" s="42"/>
    </row>
    <row r="25975" spans="1:1" x14ac:dyDescent="0.25">
      <c r="A25975" s="42"/>
    </row>
    <row r="25976" spans="1:1" x14ac:dyDescent="0.25">
      <c r="A25976" s="42"/>
    </row>
    <row r="25977" spans="1:1" x14ac:dyDescent="0.25">
      <c r="A25977" s="42"/>
    </row>
    <row r="25978" spans="1:1" x14ac:dyDescent="0.25">
      <c r="A25978" s="42"/>
    </row>
    <row r="25979" spans="1:1" x14ac:dyDescent="0.25">
      <c r="A25979" s="42"/>
    </row>
    <row r="25980" spans="1:1" x14ac:dyDescent="0.25">
      <c r="A25980" s="42"/>
    </row>
    <row r="25981" spans="1:1" x14ac:dyDescent="0.25">
      <c r="A25981" s="42"/>
    </row>
    <row r="25982" spans="1:1" x14ac:dyDescent="0.25">
      <c r="A25982" s="42"/>
    </row>
    <row r="25983" spans="1:1" x14ac:dyDescent="0.25">
      <c r="A25983" s="42"/>
    </row>
    <row r="25984" spans="1:1" x14ac:dyDescent="0.25">
      <c r="A25984" s="42"/>
    </row>
    <row r="25985" spans="1:1" x14ac:dyDescent="0.25">
      <c r="A25985" s="42"/>
    </row>
    <row r="25986" spans="1:1" x14ac:dyDescent="0.25">
      <c r="A25986" s="42"/>
    </row>
    <row r="25987" spans="1:1" x14ac:dyDescent="0.25">
      <c r="A25987" s="42"/>
    </row>
    <row r="25988" spans="1:1" x14ac:dyDescent="0.25">
      <c r="A25988" s="42"/>
    </row>
    <row r="25989" spans="1:1" x14ac:dyDescent="0.25">
      <c r="A25989" s="42"/>
    </row>
    <row r="25990" spans="1:1" x14ac:dyDescent="0.25">
      <c r="A25990" s="42"/>
    </row>
    <row r="25991" spans="1:1" x14ac:dyDescent="0.25">
      <c r="A25991" s="42"/>
    </row>
    <row r="25992" spans="1:1" x14ac:dyDescent="0.25">
      <c r="A25992" s="42"/>
    </row>
    <row r="25993" spans="1:1" x14ac:dyDescent="0.25">
      <c r="A25993" s="42"/>
    </row>
    <row r="25994" spans="1:1" x14ac:dyDescent="0.25">
      <c r="A25994" s="42"/>
    </row>
    <row r="25995" spans="1:1" x14ac:dyDescent="0.25">
      <c r="A25995" s="42"/>
    </row>
    <row r="25996" spans="1:1" x14ac:dyDescent="0.25">
      <c r="A25996" s="42"/>
    </row>
    <row r="25997" spans="1:1" x14ac:dyDescent="0.25">
      <c r="A25997" s="42"/>
    </row>
    <row r="25998" spans="1:1" x14ac:dyDescent="0.25">
      <c r="A25998" s="42"/>
    </row>
    <row r="25999" spans="1:1" x14ac:dyDescent="0.25">
      <c r="A25999" s="42"/>
    </row>
    <row r="26000" spans="1:1" x14ac:dyDescent="0.25">
      <c r="A26000" s="42"/>
    </row>
    <row r="26001" spans="1:1" x14ac:dyDescent="0.25">
      <c r="A26001" s="42"/>
    </row>
    <row r="26002" spans="1:1" x14ac:dyDescent="0.25">
      <c r="A26002" s="42"/>
    </row>
    <row r="26003" spans="1:1" x14ac:dyDescent="0.25">
      <c r="A26003" s="42"/>
    </row>
    <row r="26004" spans="1:1" x14ac:dyDescent="0.25">
      <c r="A26004" s="42"/>
    </row>
    <row r="26005" spans="1:1" x14ac:dyDescent="0.25">
      <c r="A26005" s="42"/>
    </row>
    <row r="26006" spans="1:1" x14ac:dyDescent="0.25">
      <c r="A26006" s="42"/>
    </row>
    <row r="26007" spans="1:1" x14ac:dyDescent="0.25">
      <c r="A26007" s="42"/>
    </row>
    <row r="26008" spans="1:1" x14ac:dyDescent="0.25">
      <c r="A26008" s="42"/>
    </row>
    <row r="26009" spans="1:1" x14ac:dyDescent="0.25">
      <c r="A26009" s="42"/>
    </row>
    <row r="26010" spans="1:1" x14ac:dyDescent="0.25">
      <c r="A26010" s="42"/>
    </row>
    <row r="26011" spans="1:1" x14ac:dyDescent="0.25">
      <c r="A26011" s="42"/>
    </row>
    <row r="26012" spans="1:1" x14ac:dyDescent="0.25">
      <c r="A26012" s="42"/>
    </row>
    <row r="26013" spans="1:1" x14ac:dyDescent="0.25">
      <c r="A26013" s="42"/>
    </row>
    <row r="26014" spans="1:1" x14ac:dyDescent="0.25">
      <c r="A26014" s="42"/>
    </row>
    <row r="26015" spans="1:1" x14ac:dyDescent="0.25">
      <c r="A26015" s="42"/>
    </row>
    <row r="26016" spans="1:1" x14ac:dyDescent="0.25">
      <c r="A26016" s="42"/>
    </row>
    <row r="26017" spans="1:1" x14ac:dyDescent="0.25">
      <c r="A26017" s="42"/>
    </row>
    <row r="26018" spans="1:1" x14ac:dyDescent="0.25">
      <c r="A26018" s="42"/>
    </row>
    <row r="26019" spans="1:1" x14ac:dyDescent="0.25">
      <c r="A26019" s="42"/>
    </row>
    <row r="26020" spans="1:1" x14ac:dyDescent="0.25">
      <c r="A26020" s="42"/>
    </row>
    <row r="26021" spans="1:1" x14ac:dyDescent="0.25">
      <c r="A26021" s="42"/>
    </row>
    <row r="26022" spans="1:1" x14ac:dyDescent="0.25">
      <c r="A26022" s="42"/>
    </row>
    <row r="26023" spans="1:1" x14ac:dyDescent="0.25">
      <c r="A26023" s="42"/>
    </row>
    <row r="26024" spans="1:1" x14ac:dyDescent="0.25">
      <c r="A26024" s="42"/>
    </row>
    <row r="26025" spans="1:1" x14ac:dyDescent="0.25">
      <c r="A26025" s="42"/>
    </row>
    <row r="26026" spans="1:1" x14ac:dyDescent="0.25">
      <c r="A26026" s="42"/>
    </row>
    <row r="26027" spans="1:1" x14ac:dyDescent="0.25">
      <c r="A26027" s="42"/>
    </row>
    <row r="26028" spans="1:1" x14ac:dyDescent="0.25">
      <c r="A26028" s="42"/>
    </row>
    <row r="26029" spans="1:1" x14ac:dyDescent="0.25">
      <c r="A26029" s="42"/>
    </row>
    <row r="26030" spans="1:1" x14ac:dyDescent="0.25">
      <c r="A26030" s="42"/>
    </row>
    <row r="26031" spans="1:1" x14ac:dyDescent="0.25">
      <c r="A26031" s="42"/>
    </row>
    <row r="26032" spans="1:1" x14ac:dyDescent="0.25">
      <c r="A26032" s="42"/>
    </row>
    <row r="26033" spans="1:1" x14ac:dyDescent="0.25">
      <c r="A26033" s="42"/>
    </row>
    <row r="26034" spans="1:1" x14ac:dyDescent="0.25">
      <c r="A26034" s="42"/>
    </row>
    <row r="26035" spans="1:1" x14ac:dyDescent="0.25">
      <c r="A26035" s="42"/>
    </row>
    <row r="26036" spans="1:1" x14ac:dyDescent="0.25">
      <c r="A26036" s="42"/>
    </row>
    <row r="26037" spans="1:1" x14ac:dyDescent="0.25">
      <c r="A26037" s="42"/>
    </row>
    <row r="26038" spans="1:1" x14ac:dyDescent="0.25">
      <c r="A26038" s="42"/>
    </row>
    <row r="26039" spans="1:1" x14ac:dyDescent="0.25">
      <c r="A26039" s="42"/>
    </row>
    <row r="26040" spans="1:1" x14ac:dyDescent="0.25">
      <c r="A26040" s="42"/>
    </row>
    <row r="26041" spans="1:1" x14ac:dyDescent="0.25">
      <c r="A26041" s="42"/>
    </row>
    <row r="26042" spans="1:1" x14ac:dyDescent="0.25">
      <c r="A26042" s="42"/>
    </row>
    <row r="26043" spans="1:1" x14ac:dyDescent="0.25">
      <c r="A26043" s="42"/>
    </row>
    <row r="26044" spans="1:1" x14ac:dyDescent="0.25">
      <c r="A26044" s="42"/>
    </row>
    <row r="26045" spans="1:1" x14ac:dyDescent="0.25">
      <c r="A26045" s="42"/>
    </row>
    <row r="26046" spans="1:1" x14ac:dyDescent="0.25">
      <c r="A26046" s="42"/>
    </row>
    <row r="26047" spans="1:1" x14ac:dyDescent="0.25">
      <c r="A26047" s="42"/>
    </row>
    <row r="26048" spans="1:1" x14ac:dyDescent="0.25">
      <c r="A26048" s="42"/>
    </row>
    <row r="26049" spans="1:1" x14ac:dyDescent="0.25">
      <c r="A26049" s="42"/>
    </row>
    <row r="26050" spans="1:1" x14ac:dyDescent="0.25">
      <c r="A26050" s="42"/>
    </row>
    <row r="26051" spans="1:1" x14ac:dyDescent="0.25">
      <c r="A26051" s="42"/>
    </row>
    <row r="26052" spans="1:1" x14ac:dyDescent="0.25">
      <c r="A26052" s="42"/>
    </row>
    <row r="26053" spans="1:1" x14ac:dyDescent="0.25">
      <c r="A26053" s="42"/>
    </row>
    <row r="26054" spans="1:1" x14ac:dyDescent="0.25">
      <c r="A26054" s="42"/>
    </row>
    <row r="26055" spans="1:1" x14ac:dyDescent="0.25">
      <c r="A26055" s="42"/>
    </row>
    <row r="26056" spans="1:1" x14ac:dyDescent="0.25">
      <c r="A26056" s="42"/>
    </row>
    <row r="26057" spans="1:1" x14ac:dyDescent="0.25">
      <c r="A26057" s="42"/>
    </row>
    <row r="26058" spans="1:1" x14ac:dyDescent="0.25">
      <c r="A26058" s="42"/>
    </row>
    <row r="26059" spans="1:1" x14ac:dyDescent="0.25">
      <c r="A26059" s="42"/>
    </row>
    <row r="26060" spans="1:1" x14ac:dyDescent="0.25">
      <c r="A26060" s="42"/>
    </row>
    <row r="26061" spans="1:1" x14ac:dyDescent="0.25">
      <c r="A26061" s="42"/>
    </row>
    <row r="26062" spans="1:1" x14ac:dyDescent="0.25">
      <c r="A26062" s="42"/>
    </row>
    <row r="26063" spans="1:1" x14ac:dyDescent="0.25">
      <c r="A26063" s="42"/>
    </row>
    <row r="26064" spans="1:1" x14ac:dyDescent="0.25">
      <c r="A26064" s="42"/>
    </row>
    <row r="26065" spans="1:1" x14ac:dyDescent="0.25">
      <c r="A26065" s="42"/>
    </row>
    <row r="26066" spans="1:1" x14ac:dyDescent="0.25">
      <c r="A26066" s="42"/>
    </row>
    <row r="26067" spans="1:1" x14ac:dyDescent="0.25">
      <c r="A26067" s="42"/>
    </row>
    <row r="26068" spans="1:1" x14ac:dyDescent="0.25">
      <c r="A26068" s="42"/>
    </row>
    <row r="26069" spans="1:1" x14ac:dyDescent="0.25">
      <c r="A26069" s="42"/>
    </row>
    <row r="26070" spans="1:1" x14ac:dyDescent="0.25">
      <c r="A26070" s="42"/>
    </row>
    <row r="26071" spans="1:1" x14ac:dyDescent="0.25">
      <c r="A26071" s="42"/>
    </row>
    <row r="26072" spans="1:1" x14ac:dyDescent="0.25">
      <c r="A26072" s="42"/>
    </row>
    <row r="26073" spans="1:1" x14ac:dyDescent="0.25">
      <c r="A26073" s="42"/>
    </row>
    <row r="26074" spans="1:1" x14ac:dyDescent="0.25">
      <c r="A26074" s="42"/>
    </row>
    <row r="26075" spans="1:1" x14ac:dyDescent="0.25">
      <c r="A26075" s="42"/>
    </row>
    <row r="26076" spans="1:1" x14ac:dyDescent="0.25">
      <c r="A26076" s="42"/>
    </row>
    <row r="26077" spans="1:1" x14ac:dyDescent="0.25">
      <c r="A26077" s="42"/>
    </row>
    <row r="26078" spans="1:1" x14ac:dyDescent="0.25">
      <c r="A26078" s="42"/>
    </row>
    <row r="26079" spans="1:1" x14ac:dyDescent="0.25">
      <c r="A26079" s="42"/>
    </row>
    <row r="26080" spans="1:1" x14ac:dyDescent="0.25">
      <c r="A26080" s="42"/>
    </row>
    <row r="26081" spans="1:1" x14ac:dyDescent="0.25">
      <c r="A26081" s="42"/>
    </row>
    <row r="26082" spans="1:1" x14ac:dyDescent="0.25">
      <c r="A26082" s="42"/>
    </row>
    <row r="26083" spans="1:1" x14ac:dyDescent="0.25">
      <c r="A26083" s="42"/>
    </row>
    <row r="26084" spans="1:1" x14ac:dyDescent="0.25">
      <c r="A26084" s="42"/>
    </row>
    <row r="26085" spans="1:1" x14ac:dyDescent="0.25">
      <c r="A26085" s="42"/>
    </row>
    <row r="26086" spans="1:1" x14ac:dyDescent="0.25">
      <c r="A26086" s="42"/>
    </row>
    <row r="26087" spans="1:1" x14ac:dyDescent="0.25">
      <c r="A26087" s="42"/>
    </row>
    <row r="26088" spans="1:1" x14ac:dyDescent="0.25">
      <c r="A26088" s="42"/>
    </row>
    <row r="26089" spans="1:1" x14ac:dyDescent="0.25">
      <c r="A26089" s="42"/>
    </row>
    <row r="26090" spans="1:1" x14ac:dyDescent="0.25">
      <c r="A26090" s="42"/>
    </row>
    <row r="26091" spans="1:1" x14ac:dyDescent="0.25">
      <c r="A26091" s="42"/>
    </row>
    <row r="26092" spans="1:1" x14ac:dyDescent="0.25">
      <c r="A26092" s="42"/>
    </row>
    <row r="26093" spans="1:1" x14ac:dyDescent="0.25">
      <c r="A26093" s="42"/>
    </row>
    <row r="26094" spans="1:1" x14ac:dyDescent="0.25">
      <c r="A26094" s="42"/>
    </row>
    <row r="26095" spans="1:1" x14ac:dyDescent="0.25">
      <c r="A26095" s="42"/>
    </row>
    <row r="26096" spans="1:1" x14ac:dyDescent="0.25">
      <c r="A26096" s="42"/>
    </row>
    <row r="26097" spans="1:1" x14ac:dyDescent="0.25">
      <c r="A26097" s="42"/>
    </row>
    <row r="26098" spans="1:1" x14ac:dyDescent="0.25">
      <c r="A26098" s="42"/>
    </row>
    <row r="26099" spans="1:1" x14ac:dyDescent="0.25">
      <c r="A26099" s="42"/>
    </row>
    <row r="26100" spans="1:1" x14ac:dyDescent="0.25">
      <c r="A26100" s="42"/>
    </row>
    <row r="26101" spans="1:1" x14ac:dyDescent="0.25">
      <c r="A26101" s="42"/>
    </row>
    <row r="26102" spans="1:1" x14ac:dyDescent="0.25">
      <c r="A26102" s="42"/>
    </row>
    <row r="26103" spans="1:1" x14ac:dyDescent="0.25">
      <c r="A26103" s="42"/>
    </row>
    <row r="26104" spans="1:1" x14ac:dyDescent="0.25">
      <c r="A26104" s="42"/>
    </row>
    <row r="26105" spans="1:1" x14ac:dyDescent="0.25">
      <c r="A26105" s="42"/>
    </row>
    <row r="26106" spans="1:1" x14ac:dyDescent="0.25">
      <c r="A26106" s="42"/>
    </row>
    <row r="26107" spans="1:1" x14ac:dyDescent="0.25">
      <c r="A26107" s="42"/>
    </row>
    <row r="26108" spans="1:1" x14ac:dyDescent="0.25">
      <c r="A26108" s="42"/>
    </row>
    <row r="26109" spans="1:1" x14ac:dyDescent="0.25">
      <c r="A26109" s="42"/>
    </row>
    <row r="26110" spans="1:1" x14ac:dyDescent="0.25">
      <c r="A26110" s="42"/>
    </row>
    <row r="26111" spans="1:1" x14ac:dyDescent="0.25">
      <c r="A26111" s="42"/>
    </row>
    <row r="26112" spans="1:1" x14ac:dyDescent="0.25">
      <c r="A26112" s="42"/>
    </row>
    <row r="26113" spans="1:1" x14ac:dyDescent="0.25">
      <c r="A26113" s="42"/>
    </row>
    <row r="26114" spans="1:1" x14ac:dyDescent="0.25">
      <c r="A26114" s="42"/>
    </row>
    <row r="26115" spans="1:1" x14ac:dyDescent="0.25">
      <c r="A26115" s="42"/>
    </row>
    <row r="26116" spans="1:1" x14ac:dyDescent="0.25">
      <c r="A26116" s="42"/>
    </row>
    <row r="26117" spans="1:1" x14ac:dyDescent="0.25">
      <c r="A26117" s="42"/>
    </row>
    <row r="26118" spans="1:1" x14ac:dyDescent="0.25">
      <c r="A26118" s="42"/>
    </row>
    <row r="26119" spans="1:1" x14ac:dyDescent="0.25">
      <c r="A26119" s="42"/>
    </row>
    <row r="26120" spans="1:1" x14ac:dyDescent="0.25">
      <c r="A26120" s="42"/>
    </row>
    <row r="26121" spans="1:1" x14ac:dyDescent="0.25">
      <c r="A26121" s="42"/>
    </row>
    <row r="26122" spans="1:1" x14ac:dyDescent="0.25">
      <c r="A26122" s="42"/>
    </row>
    <row r="26123" spans="1:1" x14ac:dyDescent="0.25">
      <c r="A26123" s="42"/>
    </row>
    <row r="26124" spans="1:1" x14ac:dyDescent="0.25">
      <c r="A26124" s="42"/>
    </row>
    <row r="26125" spans="1:1" x14ac:dyDescent="0.25">
      <c r="A26125" s="42"/>
    </row>
    <row r="26126" spans="1:1" x14ac:dyDescent="0.25">
      <c r="A26126" s="42"/>
    </row>
    <row r="26127" spans="1:1" x14ac:dyDescent="0.25">
      <c r="A26127" s="42"/>
    </row>
    <row r="26128" spans="1:1" x14ac:dyDescent="0.25">
      <c r="A26128" s="42"/>
    </row>
    <row r="26129" spans="1:1" x14ac:dyDescent="0.25">
      <c r="A26129" s="42"/>
    </row>
    <row r="26130" spans="1:1" x14ac:dyDescent="0.25">
      <c r="A26130" s="42"/>
    </row>
    <row r="26131" spans="1:1" x14ac:dyDescent="0.25">
      <c r="A26131" s="42"/>
    </row>
    <row r="26132" spans="1:1" x14ac:dyDescent="0.25">
      <c r="A26132" s="42"/>
    </row>
    <row r="26133" spans="1:1" x14ac:dyDescent="0.25">
      <c r="A26133" s="42"/>
    </row>
    <row r="26134" spans="1:1" x14ac:dyDescent="0.25">
      <c r="A26134" s="42"/>
    </row>
    <row r="26135" spans="1:1" x14ac:dyDescent="0.25">
      <c r="A26135" s="42"/>
    </row>
    <row r="26136" spans="1:1" x14ac:dyDescent="0.25">
      <c r="A26136" s="42"/>
    </row>
    <row r="26137" spans="1:1" x14ac:dyDescent="0.25">
      <c r="A26137" s="42"/>
    </row>
    <row r="26138" spans="1:1" x14ac:dyDescent="0.25">
      <c r="A26138" s="42"/>
    </row>
    <row r="26139" spans="1:1" x14ac:dyDescent="0.25">
      <c r="A26139" s="42"/>
    </row>
    <row r="26140" spans="1:1" x14ac:dyDescent="0.25">
      <c r="A26140" s="42"/>
    </row>
    <row r="26141" spans="1:1" x14ac:dyDescent="0.25">
      <c r="A26141" s="42"/>
    </row>
    <row r="26142" spans="1:1" x14ac:dyDescent="0.25">
      <c r="A26142" s="42"/>
    </row>
    <row r="26143" spans="1:1" x14ac:dyDescent="0.25">
      <c r="A26143" s="42"/>
    </row>
    <row r="26144" spans="1:1" x14ac:dyDescent="0.25">
      <c r="A26144" s="42"/>
    </row>
    <row r="26145" spans="1:1" x14ac:dyDescent="0.25">
      <c r="A26145" s="42"/>
    </row>
    <row r="26146" spans="1:1" x14ac:dyDescent="0.25">
      <c r="A26146" s="42"/>
    </row>
    <row r="26147" spans="1:1" x14ac:dyDescent="0.25">
      <c r="A26147" s="42"/>
    </row>
    <row r="26148" spans="1:1" x14ac:dyDescent="0.25">
      <c r="A26148" s="42"/>
    </row>
    <row r="26149" spans="1:1" x14ac:dyDescent="0.25">
      <c r="A26149" s="42"/>
    </row>
    <row r="26150" spans="1:1" x14ac:dyDescent="0.25">
      <c r="A26150" s="42"/>
    </row>
    <row r="26151" spans="1:1" x14ac:dyDescent="0.25">
      <c r="A26151" s="42"/>
    </row>
    <row r="26152" spans="1:1" x14ac:dyDescent="0.25">
      <c r="A26152" s="42"/>
    </row>
    <row r="26153" spans="1:1" x14ac:dyDescent="0.25">
      <c r="A26153" s="42"/>
    </row>
    <row r="26154" spans="1:1" x14ac:dyDescent="0.25">
      <c r="A26154" s="42"/>
    </row>
    <row r="26155" spans="1:1" x14ac:dyDescent="0.25">
      <c r="A26155" s="42"/>
    </row>
    <row r="26156" spans="1:1" x14ac:dyDescent="0.25">
      <c r="A26156" s="42"/>
    </row>
    <row r="26157" spans="1:1" x14ac:dyDescent="0.25">
      <c r="A26157" s="42"/>
    </row>
    <row r="26158" spans="1:1" x14ac:dyDescent="0.25">
      <c r="A26158" s="42"/>
    </row>
    <row r="26159" spans="1:1" x14ac:dyDescent="0.25">
      <c r="A26159" s="42"/>
    </row>
    <row r="26160" spans="1:1" x14ac:dyDescent="0.25">
      <c r="A26160" s="42"/>
    </row>
    <row r="26161" spans="1:1" x14ac:dyDescent="0.25">
      <c r="A26161" s="42"/>
    </row>
    <row r="26162" spans="1:1" x14ac:dyDescent="0.25">
      <c r="A26162" s="42"/>
    </row>
    <row r="26163" spans="1:1" x14ac:dyDescent="0.25">
      <c r="A26163" s="42"/>
    </row>
    <row r="26164" spans="1:1" x14ac:dyDescent="0.25">
      <c r="A26164" s="42"/>
    </row>
    <row r="26165" spans="1:1" x14ac:dyDescent="0.25">
      <c r="A26165" s="42"/>
    </row>
    <row r="26166" spans="1:1" x14ac:dyDescent="0.25">
      <c r="A26166" s="42"/>
    </row>
    <row r="26167" spans="1:1" x14ac:dyDescent="0.25">
      <c r="A26167" s="42"/>
    </row>
    <row r="26168" spans="1:1" x14ac:dyDescent="0.25">
      <c r="A26168" s="42"/>
    </row>
    <row r="26169" spans="1:1" x14ac:dyDescent="0.25">
      <c r="A26169" s="42"/>
    </row>
    <row r="26170" spans="1:1" x14ac:dyDescent="0.25">
      <c r="A26170" s="42"/>
    </row>
    <row r="26171" spans="1:1" x14ac:dyDescent="0.25">
      <c r="A26171" s="42"/>
    </row>
    <row r="26172" spans="1:1" x14ac:dyDescent="0.25">
      <c r="A26172" s="42"/>
    </row>
    <row r="26173" spans="1:1" x14ac:dyDescent="0.25">
      <c r="A26173" s="42"/>
    </row>
    <row r="26174" spans="1:1" x14ac:dyDescent="0.25">
      <c r="A26174" s="42"/>
    </row>
    <row r="26175" spans="1:1" x14ac:dyDescent="0.25">
      <c r="A26175" s="42"/>
    </row>
    <row r="26176" spans="1:1" x14ac:dyDescent="0.25">
      <c r="A26176" s="42"/>
    </row>
    <row r="26177" spans="1:1" x14ac:dyDescent="0.25">
      <c r="A26177" s="42"/>
    </row>
    <row r="26178" spans="1:1" x14ac:dyDescent="0.25">
      <c r="A26178" s="42"/>
    </row>
    <row r="26179" spans="1:1" x14ac:dyDescent="0.25">
      <c r="A26179" s="42"/>
    </row>
    <row r="26180" spans="1:1" x14ac:dyDescent="0.25">
      <c r="A26180" s="42"/>
    </row>
    <row r="26181" spans="1:1" x14ac:dyDescent="0.25">
      <c r="A26181" s="42"/>
    </row>
    <row r="26182" spans="1:1" x14ac:dyDescent="0.25">
      <c r="A26182" s="42"/>
    </row>
    <row r="26183" spans="1:1" x14ac:dyDescent="0.25">
      <c r="A26183" s="42"/>
    </row>
    <row r="26184" spans="1:1" x14ac:dyDescent="0.25">
      <c r="A26184" s="42"/>
    </row>
    <row r="26185" spans="1:1" x14ac:dyDescent="0.25">
      <c r="A26185" s="42"/>
    </row>
    <row r="26186" spans="1:1" x14ac:dyDescent="0.25">
      <c r="A26186" s="42"/>
    </row>
    <row r="26187" spans="1:1" x14ac:dyDescent="0.25">
      <c r="A26187" s="42"/>
    </row>
    <row r="26188" spans="1:1" x14ac:dyDescent="0.25">
      <c r="A26188" s="42"/>
    </row>
    <row r="26189" spans="1:1" x14ac:dyDescent="0.25">
      <c r="A26189" s="42"/>
    </row>
    <row r="26190" spans="1:1" x14ac:dyDescent="0.25">
      <c r="A26190" s="42"/>
    </row>
    <row r="26191" spans="1:1" x14ac:dyDescent="0.25">
      <c r="A26191" s="42"/>
    </row>
    <row r="26192" spans="1:1" x14ac:dyDescent="0.25">
      <c r="A26192" s="42"/>
    </row>
    <row r="26193" spans="1:1" x14ac:dyDescent="0.25">
      <c r="A26193" s="42"/>
    </row>
    <row r="26194" spans="1:1" x14ac:dyDescent="0.25">
      <c r="A26194" s="42"/>
    </row>
    <row r="26195" spans="1:1" x14ac:dyDescent="0.25">
      <c r="A26195" s="42"/>
    </row>
    <row r="26196" spans="1:1" x14ac:dyDescent="0.25">
      <c r="A26196" s="42"/>
    </row>
    <row r="26197" spans="1:1" x14ac:dyDescent="0.25">
      <c r="A26197" s="42"/>
    </row>
    <row r="26198" spans="1:1" x14ac:dyDescent="0.25">
      <c r="A26198" s="42"/>
    </row>
    <row r="26199" spans="1:1" x14ac:dyDescent="0.25">
      <c r="A26199" s="42"/>
    </row>
    <row r="26200" spans="1:1" x14ac:dyDescent="0.25">
      <c r="A26200" s="42"/>
    </row>
    <row r="26201" spans="1:1" x14ac:dyDescent="0.25">
      <c r="A26201" s="42"/>
    </row>
    <row r="26202" spans="1:1" x14ac:dyDescent="0.25">
      <c r="A26202" s="42"/>
    </row>
    <row r="26203" spans="1:1" x14ac:dyDescent="0.25">
      <c r="A26203" s="42"/>
    </row>
    <row r="26204" spans="1:1" x14ac:dyDescent="0.25">
      <c r="A26204" s="42"/>
    </row>
    <row r="26205" spans="1:1" x14ac:dyDescent="0.25">
      <c r="A26205" s="42"/>
    </row>
    <row r="26206" spans="1:1" x14ac:dyDescent="0.25">
      <c r="A26206" s="42"/>
    </row>
    <row r="26207" spans="1:1" x14ac:dyDescent="0.25">
      <c r="A26207" s="42"/>
    </row>
    <row r="26208" spans="1:1" x14ac:dyDescent="0.25">
      <c r="A26208" s="42"/>
    </row>
    <row r="26209" spans="1:1" x14ac:dyDescent="0.25">
      <c r="A26209" s="42"/>
    </row>
    <row r="26210" spans="1:1" x14ac:dyDescent="0.25">
      <c r="A26210" s="42"/>
    </row>
    <row r="26211" spans="1:1" x14ac:dyDescent="0.25">
      <c r="A26211" s="42"/>
    </row>
    <row r="26212" spans="1:1" x14ac:dyDescent="0.25">
      <c r="A26212" s="42"/>
    </row>
    <row r="26213" spans="1:1" x14ac:dyDescent="0.25">
      <c r="A26213" s="42"/>
    </row>
    <row r="26214" spans="1:1" x14ac:dyDescent="0.25">
      <c r="A26214" s="42"/>
    </row>
    <row r="26215" spans="1:1" x14ac:dyDescent="0.25">
      <c r="A26215" s="42"/>
    </row>
    <row r="26216" spans="1:1" x14ac:dyDescent="0.25">
      <c r="A26216" s="42"/>
    </row>
    <row r="26217" spans="1:1" x14ac:dyDescent="0.25">
      <c r="A26217" s="42"/>
    </row>
    <row r="26218" spans="1:1" x14ac:dyDescent="0.25">
      <c r="A26218" s="42"/>
    </row>
    <row r="26219" spans="1:1" x14ac:dyDescent="0.25">
      <c r="A26219" s="42"/>
    </row>
    <row r="26220" spans="1:1" x14ac:dyDescent="0.25">
      <c r="A26220" s="42"/>
    </row>
    <row r="26221" spans="1:1" x14ac:dyDescent="0.25">
      <c r="A26221" s="42"/>
    </row>
    <row r="26222" spans="1:1" x14ac:dyDescent="0.25">
      <c r="A26222" s="42"/>
    </row>
    <row r="26223" spans="1:1" x14ac:dyDescent="0.25">
      <c r="A26223" s="42"/>
    </row>
    <row r="26224" spans="1:1" x14ac:dyDescent="0.25">
      <c r="A26224" s="42"/>
    </row>
    <row r="26225" spans="1:1" x14ac:dyDescent="0.25">
      <c r="A26225" s="42"/>
    </row>
    <row r="26226" spans="1:1" x14ac:dyDescent="0.25">
      <c r="A26226" s="42"/>
    </row>
    <row r="26227" spans="1:1" x14ac:dyDescent="0.25">
      <c r="A26227" s="42"/>
    </row>
    <row r="26228" spans="1:1" x14ac:dyDescent="0.25">
      <c r="A26228" s="42"/>
    </row>
    <row r="26229" spans="1:1" x14ac:dyDescent="0.25">
      <c r="A26229" s="42"/>
    </row>
    <row r="26230" spans="1:1" x14ac:dyDescent="0.25">
      <c r="A26230" s="42"/>
    </row>
    <row r="26231" spans="1:1" x14ac:dyDescent="0.25">
      <c r="A26231" s="42"/>
    </row>
    <row r="26232" spans="1:1" x14ac:dyDescent="0.25">
      <c r="A26232" s="42"/>
    </row>
    <row r="26233" spans="1:1" x14ac:dyDescent="0.25">
      <c r="A26233" s="42"/>
    </row>
    <row r="26234" spans="1:1" x14ac:dyDescent="0.25">
      <c r="A26234" s="42"/>
    </row>
    <row r="26235" spans="1:1" x14ac:dyDescent="0.25">
      <c r="A26235" s="42"/>
    </row>
    <row r="26236" spans="1:1" x14ac:dyDescent="0.25">
      <c r="A26236" s="42"/>
    </row>
    <row r="26237" spans="1:1" x14ac:dyDescent="0.25">
      <c r="A26237" s="42"/>
    </row>
    <row r="26238" spans="1:1" x14ac:dyDescent="0.25">
      <c r="A26238" s="42"/>
    </row>
    <row r="26239" spans="1:1" x14ac:dyDescent="0.25">
      <c r="A26239" s="42"/>
    </row>
    <row r="26240" spans="1:1" x14ac:dyDescent="0.25">
      <c r="A26240" s="42"/>
    </row>
    <row r="26241" spans="1:1" x14ac:dyDescent="0.25">
      <c r="A26241" s="42"/>
    </row>
    <row r="26242" spans="1:1" x14ac:dyDescent="0.25">
      <c r="A26242" s="42"/>
    </row>
    <row r="26243" spans="1:1" x14ac:dyDescent="0.25">
      <c r="A26243" s="42"/>
    </row>
    <row r="26244" spans="1:1" x14ac:dyDescent="0.25">
      <c r="A26244" s="42"/>
    </row>
    <row r="26245" spans="1:1" x14ac:dyDescent="0.25">
      <c r="A26245" s="42"/>
    </row>
    <row r="26246" spans="1:1" x14ac:dyDescent="0.25">
      <c r="A26246" s="42"/>
    </row>
    <row r="26247" spans="1:1" x14ac:dyDescent="0.25">
      <c r="A26247" s="42"/>
    </row>
    <row r="26248" spans="1:1" x14ac:dyDescent="0.25">
      <c r="A26248" s="42"/>
    </row>
    <row r="26249" spans="1:1" x14ac:dyDescent="0.25">
      <c r="A26249" s="42"/>
    </row>
    <row r="26250" spans="1:1" x14ac:dyDescent="0.25">
      <c r="A26250" s="42"/>
    </row>
    <row r="26251" spans="1:1" x14ac:dyDescent="0.25">
      <c r="A26251" s="42"/>
    </row>
    <row r="26252" spans="1:1" x14ac:dyDescent="0.25">
      <c r="A26252" s="42"/>
    </row>
    <row r="26253" spans="1:1" x14ac:dyDescent="0.25">
      <c r="A26253" s="42"/>
    </row>
    <row r="26254" spans="1:1" x14ac:dyDescent="0.25">
      <c r="A26254" s="42"/>
    </row>
    <row r="26255" spans="1:1" x14ac:dyDescent="0.25">
      <c r="A26255" s="42"/>
    </row>
    <row r="26256" spans="1:1" x14ac:dyDescent="0.25">
      <c r="A26256" s="42"/>
    </row>
    <row r="26257" spans="1:1" x14ac:dyDescent="0.25">
      <c r="A26257" s="42"/>
    </row>
    <row r="26258" spans="1:1" x14ac:dyDescent="0.25">
      <c r="A26258" s="42"/>
    </row>
    <row r="26259" spans="1:1" x14ac:dyDescent="0.25">
      <c r="A26259" s="42"/>
    </row>
    <row r="26260" spans="1:1" x14ac:dyDescent="0.25">
      <c r="A26260" s="42"/>
    </row>
    <row r="26261" spans="1:1" x14ac:dyDescent="0.25">
      <c r="A26261" s="42"/>
    </row>
    <row r="26262" spans="1:1" x14ac:dyDescent="0.25">
      <c r="A26262" s="42"/>
    </row>
    <row r="26263" spans="1:1" x14ac:dyDescent="0.25">
      <c r="A26263" s="42"/>
    </row>
    <row r="26264" spans="1:1" x14ac:dyDescent="0.25">
      <c r="A26264" s="42"/>
    </row>
    <row r="26265" spans="1:1" x14ac:dyDescent="0.25">
      <c r="A26265" s="42"/>
    </row>
    <row r="26266" spans="1:1" x14ac:dyDescent="0.25">
      <c r="A26266" s="42"/>
    </row>
    <row r="26267" spans="1:1" x14ac:dyDescent="0.25">
      <c r="A26267" s="42"/>
    </row>
    <row r="26268" spans="1:1" x14ac:dyDescent="0.25">
      <c r="A26268" s="42"/>
    </row>
    <row r="26269" spans="1:1" x14ac:dyDescent="0.25">
      <c r="A26269" s="42"/>
    </row>
    <row r="26270" spans="1:1" x14ac:dyDescent="0.25">
      <c r="A26270" s="42"/>
    </row>
    <row r="26271" spans="1:1" x14ac:dyDescent="0.25">
      <c r="A26271" s="42"/>
    </row>
    <row r="26272" spans="1:1" x14ac:dyDescent="0.25">
      <c r="A26272" s="42"/>
    </row>
    <row r="26273" spans="1:1" x14ac:dyDescent="0.25">
      <c r="A26273" s="42"/>
    </row>
    <row r="26274" spans="1:1" x14ac:dyDescent="0.25">
      <c r="A26274" s="42"/>
    </row>
    <row r="26275" spans="1:1" x14ac:dyDescent="0.25">
      <c r="A26275" s="42"/>
    </row>
    <row r="26276" spans="1:1" x14ac:dyDescent="0.25">
      <c r="A26276" s="42"/>
    </row>
    <row r="26277" spans="1:1" x14ac:dyDescent="0.25">
      <c r="A26277" s="42"/>
    </row>
    <row r="26278" spans="1:1" x14ac:dyDescent="0.25">
      <c r="A26278" s="42"/>
    </row>
    <row r="26279" spans="1:1" x14ac:dyDescent="0.25">
      <c r="A26279" s="42"/>
    </row>
    <row r="26280" spans="1:1" x14ac:dyDescent="0.25">
      <c r="A26280" s="42"/>
    </row>
    <row r="26281" spans="1:1" x14ac:dyDescent="0.25">
      <c r="A26281" s="42"/>
    </row>
    <row r="26282" spans="1:1" x14ac:dyDescent="0.25">
      <c r="A26282" s="42"/>
    </row>
    <row r="26283" spans="1:1" x14ac:dyDescent="0.25">
      <c r="A26283" s="42"/>
    </row>
    <row r="26284" spans="1:1" x14ac:dyDescent="0.25">
      <c r="A26284" s="42"/>
    </row>
    <row r="26285" spans="1:1" x14ac:dyDescent="0.25">
      <c r="A26285" s="42"/>
    </row>
    <row r="26286" spans="1:1" x14ac:dyDescent="0.25">
      <c r="A26286" s="42"/>
    </row>
    <row r="26287" spans="1:1" x14ac:dyDescent="0.25">
      <c r="A26287" s="42"/>
    </row>
    <row r="26288" spans="1:1" x14ac:dyDescent="0.25">
      <c r="A26288" s="42"/>
    </row>
    <row r="26289" spans="1:1" x14ac:dyDescent="0.25">
      <c r="A26289" s="42"/>
    </row>
    <row r="26290" spans="1:1" x14ac:dyDescent="0.25">
      <c r="A26290" s="42"/>
    </row>
    <row r="26291" spans="1:1" x14ac:dyDescent="0.25">
      <c r="A26291" s="42"/>
    </row>
    <row r="26292" spans="1:1" x14ac:dyDescent="0.25">
      <c r="A26292" s="42"/>
    </row>
    <row r="26293" spans="1:1" x14ac:dyDescent="0.25">
      <c r="A26293" s="42"/>
    </row>
    <row r="26294" spans="1:1" x14ac:dyDescent="0.25">
      <c r="A26294" s="42"/>
    </row>
    <row r="26295" spans="1:1" x14ac:dyDescent="0.25">
      <c r="A26295" s="42"/>
    </row>
    <row r="26296" spans="1:1" x14ac:dyDescent="0.25">
      <c r="A26296" s="42"/>
    </row>
    <row r="26297" spans="1:1" x14ac:dyDescent="0.25">
      <c r="A26297" s="42"/>
    </row>
    <row r="26298" spans="1:1" x14ac:dyDescent="0.25">
      <c r="A26298" s="42"/>
    </row>
    <row r="26299" spans="1:1" x14ac:dyDescent="0.25">
      <c r="A26299" s="42"/>
    </row>
    <row r="26300" spans="1:1" x14ac:dyDescent="0.25">
      <c r="A26300" s="42"/>
    </row>
    <row r="26301" spans="1:1" x14ac:dyDescent="0.25">
      <c r="A26301" s="42"/>
    </row>
    <row r="26302" spans="1:1" x14ac:dyDescent="0.25">
      <c r="A26302" s="42"/>
    </row>
    <row r="26303" spans="1:1" x14ac:dyDescent="0.25">
      <c r="A26303" s="42"/>
    </row>
    <row r="26304" spans="1:1" x14ac:dyDescent="0.25">
      <c r="A26304" s="42"/>
    </row>
    <row r="26305" spans="1:1" x14ac:dyDescent="0.25">
      <c r="A26305" s="42"/>
    </row>
    <row r="26306" spans="1:1" x14ac:dyDescent="0.25">
      <c r="A26306" s="42"/>
    </row>
    <row r="26307" spans="1:1" x14ac:dyDescent="0.25">
      <c r="A26307" s="42"/>
    </row>
    <row r="26308" spans="1:1" x14ac:dyDescent="0.25">
      <c r="A26308" s="42"/>
    </row>
    <row r="26309" spans="1:1" x14ac:dyDescent="0.25">
      <c r="A26309" s="42"/>
    </row>
    <row r="26310" spans="1:1" x14ac:dyDescent="0.25">
      <c r="A26310" s="42"/>
    </row>
    <row r="26311" spans="1:1" x14ac:dyDescent="0.25">
      <c r="A26311" s="42"/>
    </row>
    <row r="26312" spans="1:1" x14ac:dyDescent="0.25">
      <c r="A26312" s="42"/>
    </row>
    <row r="26313" spans="1:1" x14ac:dyDescent="0.25">
      <c r="A26313" s="42"/>
    </row>
    <row r="26314" spans="1:1" x14ac:dyDescent="0.25">
      <c r="A26314" s="42"/>
    </row>
    <row r="26315" spans="1:1" x14ac:dyDescent="0.25">
      <c r="A26315" s="42"/>
    </row>
    <row r="26316" spans="1:1" x14ac:dyDescent="0.25">
      <c r="A26316" s="42"/>
    </row>
    <row r="26317" spans="1:1" x14ac:dyDescent="0.25">
      <c r="A26317" s="42"/>
    </row>
    <row r="26318" spans="1:1" x14ac:dyDescent="0.25">
      <c r="A26318" s="42"/>
    </row>
    <row r="26319" spans="1:1" x14ac:dyDescent="0.25">
      <c r="A26319" s="42"/>
    </row>
    <row r="26320" spans="1:1" x14ac:dyDescent="0.25">
      <c r="A26320" s="42"/>
    </row>
    <row r="26321" spans="1:1" x14ac:dyDescent="0.25">
      <c r="A26321" s="42"/>
    </row>
    <row r="26322" spans="1:1" x14ac:dyDescent="0.25">
      <c r="A26322" s="42"/>
    </row>
    <row r="26323" spans="1:1" x14ac:dyDescent="0.25">
      <c r="A26323" s="42"/>
    </row>
    <row r="26324" spans="1:1" x14ac:dyDescent="0.25">
      <c r="A26324" s="42"/>
    </row>
    <row r="26325" spans="1:1" x14ac:dyDescent="0.25">
      <c r="A26325" s="42"/>
    </row>
    <row r="26326" spans="1:1" x14ac:dyDescent="0.25">
      <c r="A26326" s="42"/>
    </row>
    <row r="26327" spans="1:1" x14ac:dyDescent="0.25">
      <c r="A26327" s="42"/>
    </row>
    <row r="26328" spans="1:1" x14ac:dyDescent="0.25">
      <c r="A26328" s="42"/>
    </row>
    <row r="26329" spans="1:1" x14ac:dyDescent="0.25">
      <c r="A26329" s="42"/>
    </row>
    <row r="26330" spans="1:1" x14ac:dyDescent="0.25">
      <c r="A26330" s="42"/>
    </row>
    <row r="26331" spans="1:1" x14ac:dyDescent="0.25">
      <c r="A26331" s="42"/>
    </row>
    <row r="26332" spans="1:1" x14ac:dyDescent="0.25">
      <c r="A26332" s="42"/>
    </row>
    <row r="26333" spans="1:1" x14ac:dyDescent="0.25">
      <c r="A26333" s="42"/>
    </row>
    <row r="26334" spans="1:1" x14ac:dyDescent="0.25">
      <c r="A26334" s="42"/>
    </row>
    <row r="26335" spans="1:1" x14ac:dyDescent="0.25">
      <c r="A26335" s="42"/>
    </row>
    <row r="26336" spans="1:1" x14ac:dyDescent="0.25">
      <c r="A26336" s="42"/>
    </row>
    <row r="26337" spans="1:1" x14ac:dyDescent="0.25">
      <c r="A26337" s="42"/>
    </row>
    <row r="26338" spans="1:1" x14ac:dyDescent="0.25">
      <c r="A26338" s="42"/>
    </row>
    <row r="26339" spans="1:1" x14ac:dyDescent="0.25">
      <c r="A26339" s="42"/>
    </row>
    <row r="26340" spans="1:1" x14ac:dyDescent="0.25">
      <c r="A26340" s="42"/>
    </row>
    <row r="26341" spans="1:1" x14ac:dyDescent="0.25">
      <c r="A26341" s="42"/>
    </row>
    <row r="26342" spans="1:1" x14ac:dyDescent="0.25">
      <c r="A26342" s="42"/>
    </row>
    <row r="26343" spans="1:1" x14ac:dyDescent="0.25">
      <c r="A26343" s="42"/>
    </row>
    <row r="26344" spans="1:1" x14ac:dyDescent="0.25">
      <c r="A26344" s="42"/>
    </row>
    <row r="26345" spans="1:1" x14ac:dyDescent="0.25">
      <c r="A26345" s="42"/>
    </row>
    <row r="26346" spans="1:1" x14ac:dyDescent="0.25">
      <c r="A26346" s="42"/>
    </row>
    <row r="26347" spans="1:1" x14ac:dyDescent="0.25">
      <c r="A26347" s="42"/>
    </row>
    <row r="26348" spans="1:1" x14ac:dyDescent="0.25">
      <c r="A26348" s="42"/>
    </row>
    <row r="26349" spans="1:1" x14ac:dyDescent="0.25">
      <c r="A26349" s="42"/>
    </row>
    <row r="26350" spans="1:1" x14ac:dyDescent="0.25">
      <c r="A26350" s="42"/>
    </row>
    <row r="26351" spans="1:1" x14ac:dyDescent="0.25">
      <c r="A26351" s="42"/>
    </row>
    <row r="26352" spans="1:1" x14ac:dyDescent="0.25">
      <c r="A26352" s="42"/>
    </row>
    <row r="26353" spans="1:1" x14ac:dyDescent="0.25">
      <c r="A26353" s="42"/>
    </row>
    <row r="26354" spans="1:1" x14ac:dyDescent="0.25">
      <c r="A26354" s="42"/>
    </row>
    <row r="26355" spans="1:1" x14ac:dyDescent="0.25">
      <c r="A26355" s="42"/>
    </row>
    <row r="26356" spans="1:1" x14ac:dyDescent="0.25">
      <c r="A26356" s="42"/>
    </row>
    <row r="26357" spans="1:1" x14ac:dyDescent="0.25">
      <c r="A26357" s="42"/>
    </row>
    <row r="26358" spans="1:1" x14ac:dyDescent="0.25">
      <c r="A26358" s="42"/>
    </row>
    <row r="26359" spans="1:1" x14ac:dyDescent="0.25">
      <c r="A26359" s="42"/>
    </row>
    <row r="26360" spans="1:1" x14ac:dyDescent="0.25">
      <c r="A26360" s="42"/>
    </row>
    <row r="26361" spans="1:1" x14ac:dyDescent="0.25">
      <c r="A26361" s="42"/>
    </row>
    <row r="26362" spans="1:1" x14ac:dyDescent="0.25">
      <c r="A26362" s="42"/>
    </row>
    <row r="26363" spans="1:1" x14ac:dyDescent="0.25">
      <c r="A26363" s="42"/>
    </row>
    <row r="26364" spans="1:1" x14ac:dyDescent="0.25">
      <c r="A26364" s="42"/>
    </row>
    <row r="26365" spans="1:1" x14ac:dyDescent="0.25">
      <c r="A26365" s="42"/>
    </row>
    <row r="26366" spans="1:1" x14ac:dyDescent="0.25">
      <c r="A26366" s="42"/>
    </row>
    <row r="26367" spans="1:1" x14ac:dyDescent="0.25">
      <c r="A26367" s="42"/>
    </row>
    <row r="26368" spans="1:1" x14ac:dyDescent="0.25">
      <c r="A26368" s="42"/>
    </row>
    <row r="26369" spans="1:1" x14ac:dyDescent="0.25">
      <c r="A26369" s="42"/>
    </row>
    <row r="26370" spans="1:1" x14ac:dyDescent="0.25">
      <c r="A26370" s="42"/>
    </row>
    <row r="26371" spans="1:1" x14ac:dyDescent="0.25">
      <c r="A26371" s="42"/>
    </row>
    <row r="26372" spans="1:1" x14ac:dyDescent="0.25">
      <c r="A26372" s="42"/>
    </row>
    <row r="26373" spans="1:1" x14ac:dyDescent="0.25">
      <c r="A26373" s="42"/>
    </row>
    <row r="26374" spans="1:1" x14ac:dyDescent="0.25">
      <c r="A26374" s="42"/>
    </row>
    <row r="26375" spans="1:1" x14ac:dyDescent="0.25">
      <c r="A26375" s="42"/>
    </row>
    <row r="26376" spans="1:1" x14ac:dyDescent="0.25">
      <c r="A26376" s="42"/>
    </row>
    <row r="26377" spans="1:1" x14ac:dyDescent="0.25">
      <c r="A26377" s="42"/>
    </row>
    <row r="26378" spans="1:1" x14ac:dyDescent="0.25">
      <c r="A26378" s="42"/>
    </row>
    <row r="26379" spans="1:1" x14ac:dyDescent="0.25">
      <c r="A26379" s="42"/>
    </row>
    <row r="26380" spans="1:1" x14ac:dyDescent="0.25">
      <c r="A26380" s="42"/>
    </row>
    <row r="26381" spans="1:1" x14ac:dyDescent="0.25">
      <c r="A26381" s="42"/>
    </row>
    <row r="26382" spans="1:1" x14ac:dyDescent="0.25">
      <c r="A26382" s="42"/>
    </row>
    <row r="26383" spans="1:1" x14ac:dyDescent="0.25">
      <c r="A26383" s="42"/>
    </row>
    <row r="26384" spans="1:1" x14ac:dyDescent="0.25">
      <c r="A26384" s="42"/>
    </row>
    <row r="26385" spans="1:1" x14ac:dyDescent="0.25">
      <c r="A26385" s="42"/>
    </row>
    <row r="26386" spans="1:1" x14ac:dyDescent="0.25">
      <c r="A26386" s="42"/>
    </row>
    <row r="26387" spans="1:1" x14ac:dyDescent="0.25">
      <c r="A26387" s="42"/>
    </row>
    <row r="26388" spans="1:1" x14ac:dyDescent="0.25">
      <c r="A26388" s="42"/>
    </row>
    <row r="26389" spans="1:1" x14ac:dyDescent="0.25">
      <c r="A26389" s="42"/>
    </row>
    <row r="26390" spans="1:1" x14ac:dyDescent="0.25">
      <c r="A26390" s="42"/>
    </row>
    <row r="26391" spans="1:1" x14ac:dyDescent="0.25">
      <c r="A26391" s="42"/>
    </row>
    <row r="26392" spans="1:1" x14ac:dyDescent="0.25">
      <c r="A26392" s="42"/>
    </row>
    <row r="26393" spans="1:1" x14ac:dyDescent="0.25">
      <c r="A26393" s="42"/>
    </row>
    <row r="26394" spans="1:1" x14ac:dyDescent="0.25">
      <c r="A26394" s="42"/>
    </row>
    <row r="26395" spans="1:1" x14ac:dyDescent="0.25">
      <c r="A26395" s="42"/>
    </row>
    <row r="26396" spans="1:1" x14ac:dyDescent="0.25">
      <c r="A26396" s="42"/>
    </row>
    <row r="26397" spans="1:1" x14ac:dyDescent="0.25">
      <c r="A26397" s="42"/>
    </row>
    <row r="26398" spans="1:1" x14ac:dyDescent="0.25">
      <c r="A26398" s="42"/>
    </row>
    <row r="26399" spans="1:1" x14ac:dyDescent="0.25">
      <c r="A26399" s="42"/>
    </row>
    <row r="26400" spans="1:1" x14ac:dyDescent="0.25">
      <c r="A26400" s="42"/>
    </row>
    <row r="26401" spans="1:1" x14ac:dyDescent="0.25">
      <c r="A26401" s="42"/>
    </row>
    <row r="26402" spans="1:1" x14ac:dyDescent="0.25">
      <c r="A26402" s="42"/>
    </row>
    <row r="26403" spans="1:1" x14ac:dyDescent="0.25">
      <c r="A26403" s="42"/>
    </row>
    <row r="26404" spans="1:1" x14ac:dyDescent="0.25">
      <c r="A26404" s="42"/>
    </row>
    <row r="26405" spans="1:1" x14ac:dyDescent="0.25">
      <c r="A26405" s="42"/>
    </row>
    <row r="26406" spans="1:1" x14ac:dyDescent="0.25">
      <c r="A26406" s="42"/>
    </row>
    <row r="26407" spans="1:1" x14ac:dyDescent="0.25">
      <c r="A26407" s="42"/>
    </row>
    <row r="26408" spans="1:1" x14ac:dyDescent="0.25">
      <c r="A26408" s="42"/>
    </row>
    <row r="26409" spans="1:1" x14ac:dyDescent="0.25">
      <c r="A26409" s="42"/>
    </row>
    <row r="26410" spans="1:1" x14ac:dyDescent="0.25">
      <c r="A26410" s="42"/>
    </row>
    <row r="26411" spans="1:1" x14ac:dyDescent="0.25">
      <c r="A26411" s="42"/>
    </row>
    <row r="26412" spans="1:1" x14ac:dyDescent="0.25">
      <c r="A26412" s="42"/>
    </row>
    <row r="26413" spans="1:1" x14ac:dyDescent="0.25">
      <c r="A26413" s="42"/>
    </row>
    <row r="26414" spans="1:1" x14ac:dyDescent="0.25">
      <c r="A26414" s="42"/>
    </row>
    <row r="26415" spans="1:1" x14ac:dyDescent="0.25">
      <c r="A26415" s="42"/>
    </row>
    <row r="26416" spans="1:1" x14ac:dyDescent="0.25">
      <c r="A26416" s="42"/>
    </row>
    <row r="26417" spans="1:1" x14ac:dyDescent="0.25">
      <c r="A26417" s="42"/>
    </row>
    <row r="26418" spans="1:1" x14ac:dyDescent="0.25">
      <c r="A26418" s="42"/>
    </row>
    <row r="26419" spans="1:1" x14ac:dyDescent="0.25">
      <c r="A26419" s="42"/>
    </row>
    <row r="26420" spans="1:1" x14ac:dyDescent="0.25">
      <c r="A26420" s="42"/>
    </row>
    <row r="26421" spans="1:1" x14ac:dyDescent="0.25">
      <c r="A26421" s="42"/>
    </row>
    <row r="26422" spans="1:1" x14ac:dyDescent="0.25">
      <c r="A26422" s="42"/>
    </row>
    <row r="26423" spans="1:1" x14ac:dyDescent="0.25">
      <c r="A26423" s="42"/>
    </row>
    <row r="26424" spans="1:1" x14ac:dyDescent="0.25">
      <c r="A26424" s="42"/>
    </row>
    <row r="26425" spans="1:1" x14ac:dyDescent="0.25">
      <c r="A26425" s="42"/>
    </row>
    <row r="26426" spans="1:1" x14ac:dyDescent="0.25">
      <c r="A26426" s="42"/>
    </row>
    <row r="26427" spans="1:1" x14ac:dyDescent="0.25">
      <c r="A26427" s="42"/>
    </row>
    <row r="26428" spans="1:1" x14ac:dyDescent="0.25">
      <c r="A26428" s="42"/>
    </row>
    <row r="26429" spans="1:1" x14ac:dyDescent="0.25">
      <c r="A26429" s="42"/>
    </row>
    <row r="26430" spans="1:1" x14ac:dyDescent="0.25">
      <c r="A26430" s="42"/>
    </row>
    <row r="26431" spans="1:1" x14ac:dyDescent="0.25">
      <c r="A26431" s="42"/>
    </row>
    <row r="26432" spans="1:1" x14ac:dyDescent="0.25">
      <c r="A26432" s="42"/>
    </row>
    <row r="26433" spans="1:1" x14ac:dyDescent="0.25">
      <c r="A26433" s="42"/>
    </row>
    <row r="26434" spans="1:1" x14ac:dyDescent="0.25">
      <c r="A26434" s="42"/>
    </row>
    <row r="26435" spans="1:1" x14ac:dyDescent="0.25">
      <c r="A26435" s="42"/>
    </row>
    <row r="26436" spans="1:1" x14ac:dyDescent="0.25">
      <c r="A26436" s="42"/>
    </row>
    <row r="26437" spans="1:1" x14ac:dyDescent="0.25">
      <c r="A26437" s="42"/>
    </row>
    <row r="26438" spans="1:1" x14ac:dyDescent="0.25">
      <c r="A26438" s="42"/>
    </row>
    <row r="26439" spans="1:1" x14ac:dyDescent="0.25">
      <c r="A26439" s="42"/>
    </row>
    <row r="26440" spans="1:1" x14ac:dyDescent="0.25">
      <c r="A26440" s="42"/>
    </row>
    <row r="26441" spans="1:1" x14ac:dyDescent="0.25">
      <c r="A26441" s="42"/>
    </row>
    <row r="26442" spans="1:1" x14ac:dyDescent="0.25">
      <c r="A26442" s="42"/>
    </row>
    <row r="26443" spans="1:1" x14ac:dyDescent="0.25">
      <c r="A26443" s="42"/>
    </row>
    <row r="26444" spans="1:1" x14ac:dyDescent="0.25">
      <c r="A26444" s="42"/>
    </row>
    <row r="26445" spans="1:1" x14ac:dyDescent="0.25">
      <c r="A26445" s="42"/>
    </row>
    <row r="26446" spans="1:1" x14ac:dyDescent="0.25">
      <c r="A26446" s="42"/>
    </row>
    <row r="26447" spans="1:1" x14ac:dyDescent="0.25">
      <c r="A26447" s="42"/>
    </row>
    <row r="26448" spans="1:1" x14ac:dyDescent="0.25">
      <c r="A26448" s="42"/>
    </row>
    <row r="26449" spans="1:1" x14ac:dyDescent="0.25">
      <c r="A26449" s="42"/>
    </row>
    <row r="26450" spans="1:1" x14ac:dyDescent="0.25">
      <c r="A26450" s="42"/>
    </row>
    <row r="26451" spans="1:1" x14ac:dyDescent="0.25">
      <c r="A26451" s="42"/>
    </row>
    <row r="26452" spans="1:1" x14ac:dyDescent="0.25">
      <c r="A26452" s="42"/>
    </row>
    <row r="26453" spans="1:1" x14ac:dyDescent="0.25">
      <c r="A26453" s="42"/>
    </row>
    <row r="26454" spans="1:1" x14ac:dyDescent="0.25">
      <c r="A26454" s="42"/>
    </row>
    <row r="26455" spans="1:1" x14ac:dyDescent="0.25">
      <c r="A26455" s="42"/>
    </row>
    <row r="26456" spans="1:1" x14ac:dyDescent="0.25">
      <c r="A26456" s="42"/>
    </row>
    <row r="26457" spans="1:1" x14ac:dyDescent="0.25">
      <c r="A26457" s="42"/>
    </row>
    <row r="26458" spans="1:1" x14ac:dyDescent="0.25">
      <c r="A26458" s="42"/>
    </row>
    <row r="26459" spans="1:1" x14ac:dyDescent="0.25">
      <c r="A26459" s="42"/>
    </row>
    <row r="26460" spans="1:1" x14ac:dyDescent="0.25">
      <c r="A26460" s="42"/>
    </row>
    <row r="26461" spans="1:1" x14ac:dyDescent="0.25">
      <c r="A26461" s="42"/>
    </row>
    <row r="26462" spans="1:1" x14ac:dyDescent="0.25">
      <c r="A26462" s="42"/>
    </row>
    <row r="26463" spans="1:1" x14ac:dyDescent="0.25">
      <c r="A26463" s="42"/>
    </row>
    <row r="26464" spans="1:1" x14ac:dyDescent="0.25">
      <c r="A26464" s="42"/>
    </row>
    <row r="26465" spans="1:1" x14ac:dyDescent="0.25">
      <c r="A26465" s="42"/>
    </row>
    <row r="26466" spans="1:1" x14ac:dyDescent="0.25">
      <c r="A26466" s="42"/>
    </row>
    <row r="26467" spans="1:1" x14ac:dyDescent="0.25">
      <c r="A26467" s="42"/>
    </row>
    <row r="26468" spans="1:1" x14ac:dyDescent="0.25">
      <c r="A26468" s="42"/>
    </row>
    <row r="26469" spans="1:1" x14ac:dyDescent="0.25">
      <c r="A26469" s="42"/>
    </row>
    <row r="26470" spans="1:1" x14ac:dyDescent="0.25">
      <c r="A26470" s="42"/>
    </row>
    <row r="26471" spans="1:1" x14ac:dyDescent="0.25">
      <c r="A26471" s="42"/>
    </row>
    <row r="26472" spans="1:1" x14ac:dyDescent="0.25">
      <c r="A26472" s="42"/>
    </row>
    <row r="26473" spans="1:1" x14ac:dyDescent="0.25">
      <c r="A26473" s="42"/>
    </row>
    <row r="26474" spans="1:1" x14ac:dyDescent="0.25">
      <c r="A26474" s="42"/>
    </row>
    <row r="26475" spans="1:1" x14ac:dyDescent="0.25">
      <c r="A26475" s="42"/>
    </row>
    <row r="26476" spans="1:1" x14ac:dyDescent="0.25">
      <c r="A26476" s="42"/>
    </row>
    <row r="26477" spans="1:1" x14ac:dyDescent="0.25">
      <c r="A26477" s="42"/>
    </row>
    <row r="26478" spans="1:1" x14ac:dyDescent="0.25">
      <c r="A26478" s="42"/>
    </row>
    <row r="26479" spans="1:1" x14ac:dyDescent="0.25">
      <c r="A26479" s="42"/>
    </row>
    <row r="26480" spans="1:1" x14ac:dyDescent="0.25">
      <c r="A26480" s="42"/>
    </row>
    <row r="26481" spans="1:1" x14ac:dyDescent="0.25">
      <c r="A26481" s="42"/>
    </row>
    <row r="26482" spans="1:1" x14ac:dyDescent="0.25">
      <c r="A26482" s="42"/>
    </row>
    <row r="26483" spans="1:1" x14ac:dyDescent="0.25">
      <c r="A26483" s="42"/>
    </row>
    <row r="26484" spans="1:1" x14ac:dyDescent="0.25">
      <c r="A26484" s="42"/>
    </row>
    <row r="26485" spans="1:1" x14ac:dyDescent="0.25">
      <c r="A26485" s="42"/>
    </row>
    <row r="26486" spans="1:1" x14ac:dyDescent="0.25">
      <c r="A26486" s="42"/>
    </row>
    <row r="26487" spans="1:1" x14ac:dyDescent="0.25">
      <c r="A26487" s="42"/>
    </row>
    <row r="26488" spans="1:1" x14ac:dyDescent="0.25">
      <c r="A26488" s="42"/>
    </row>
    <row r="26489" spans="1:1" x14ac:dyDescent="0.25">
      <c r="A26489" s="42"/>
    </row>
    <row r="26490" spans="1:1" x14ac:dyDescent="0.25">
      <c r="A26490" s="42"/>
    </row>
    <row r="26491" spans="1:1" x14ac:dyDescent="0.25">
      <c r="A26491" s="42"/>
    </row>
    <row r="26492" spans="1:1" x14ac:dyDescent="0.25">
      <c r="A26492" s="42"/>
    </row>
    <row r="26493" spans="1:1" x14ac:dyDescent="0.25">
      <c r="A26493" s="42"/>
    </row>
    <row r="26494" spans="1:1" x14ac:dyDescent="0.25">
      <c r="A26494" s="42"/>
    </row>
    <row r="26495" spans="1:1" x14ac:dyDescent="0.25">
      <c r="A26495" s="42"/>
    </row>
    <row r="26496" spans="1:1" x14ac:dyDescent="0.25">
      <c r="A26496" s="42"/>
    </row>
    <row r="26497" spans="1:1" x14ac:dyDescent="0.25">
      <c r="A26497" s="42"/>
    </row>
    <row r="26498" spans="1:1" x14ac:dyDescent="0.25">
      <c r="A26498" s="42"/>
    </row>
    <row r="26499" spans="1:1" x14ac:dyDescent="0.25">
      <c r="A26499" s="42"/>
    </row>
    <row r="26500" spans="1:1" x14ac:dyDescent="0.25">
      <c r="A26500" s="42"/>
    </row>
    <row r="26501" spans="1:1" x14ac:dyDescent="0.25">
      <c r="A26501" s="42"/>
    </row>
    <row r="26502" spans="1:1" x14ac:dyDescent="0.25">
      <c r="A26502" s="42"/>
    </row>
    <row r="26503" spans="1:1" x14ac:dyDescent="0.25">
      <c r="A26503" s="42"/>
    </row>
    <row r="26504" spans="1:1" x14ac:dyDescent="0.25">
      <c r="A26504" s="42"/>
    </row>
    <row r="26505" spans="1:1" x14ac:dyDescent="0.25">
      <c r="A26505" s="42"/>
    </row>
    <row r="26506" spans="1:1" x14ac:dyDescent="0.25">
      <c r="A26506" s="42"/>
    </row>
    <row r="26507" spans="1:1" x14ac:dyDescent="0.25">
      <c r="A26507" s="42"/>
    </row>
    <row r="26508" spans="1:1" x14ac:dyDescent="0.25">
      <c r="A26508" s="42"/>
    </row>
    <row r="26509" spans="1:1" x14ac:dyDescent="0.25">
      <c r="A26509" s="42"/>
    </row>
    <row r="26510" spans="1:1" x14ac:dyDescent="0.25">
      <c r="A26510" s="42"/>
    </row>
    <row r="26511" spans="1:1" x14ac:dyDescent="0.25">
      <c r="A26511" s="42"/>
    </row>
    <row r="26512" spans="1:1" x14ac:dyDescent="0.25">
      <c r="A26512" s="42"/>
    </row>
    <row r="26513" spans="1:1" x14ac:dyDescent="0.25">
      <c r="A26513" s="42"/>
    </row>
    <row r="26514" spans="1:1" x14ac:dyDescent="0.25">
      <c r="A26514" s="42"/>
    </row>
    <row r="26515" spans="1:1" x14ac:dyDescent="0.25">
      <c r="A26515" s="42"/>
    </row>
    <row r="26516" spans="1:1" x14ac:dyDescent="0.25">
      <c r="A26516" s="42"/>
    </row>
    <row r="26517" spans="1:1" x14ac:dyDescent="0.25">
      <c r="A26517" s="42"/>
    </row>
    <row r="26518" spans="1:1" x14ac:dyDescent="0.25">
      <c r="A26518" s="42"/>
    </row>
    <row r="26519" spans="1:1" x14ac:dyDescent="0.25">
      <c r="A26519" s="42"/>
    </row>
    <row r="26520" spans="1:1" x14ac:dyDescent="0.25">
      <c r="A26520" s="42"/>
    </row>
    <row r="26521" spans="1:1" x14ac:dyDescent="0.25">
      <c r="A26521" s="42"/>
    </row>
    <row r="26522" spans="1:1" x14ac:dyDescent="0.25">
      <c r="A26522" s="42"/>
    </row>
    <row r="26523" spans="1:1" x14ac:dyDescent="0.25">
      <c r="A26523" s="42"/>
    </row>
    <row r="26524" spans="1:1" x14ac:dyDescent="0.25">
      <c r="A26524" s="42"/>
    </row>
    <row r="26525" spans="1:1" x14ac:dyDescent="0.25">
      <c r="A26525" s="42"/>
    </row>
    <row r="26526" spans="1:1" x14ac:dyDescent="0.25">
      <c r="A26526" s="42"/>
    </row>
    <row r="26527" spans="1:1" x14ac:dyDescent="0.25">
      <c r="A26527" s="42"/>
    </row>
    <row r="26528" spans="1:1" x14ac:dyDescent="0.25">
      <c r="A26528" s="42"/>
    </row>
    <row r="26529" spans="1:1" x14ac:dyDescent="0.25">
      <c r="A26529" s="42"/>
    </row>
    <row r="26530" spans="1:1" x14ac:dyDescent="0.25">
      <c r="A26530" s="42"/>
    </row>
    <row r="26531" spans="1:1" x14ac:dyDescent="0.25">
      <c r="A26531" s="42"/>
    </row>
    <row r="26532" spans="1:1" x14ac:dyDescent="0.25">
      <c r="A26532" s="42"/>
    </row>
    <row r="26533" spans="1:1" x14ac:dyDescent="0.25">
      <c r="A26533" s="42"/>
    </row>
    <row r="26534" spans="1:1" x14ac:dyDescent="0.25">
      <c r="A26534" s="42"/>
    </row>
    <row r="26535" spans="1:1" x14ac:dyDescent="0.25">
      <c r="A26535" s="42"/>
    </row>
    <row r="26536" spans="1:1" x14ac:dyDescent="0.25">
      <c r="A26536" s="42"/>
    </row>
    <row r="26537" spans="1:1" x14ac:dyDescent="0.25">
      <c r="A26537" s="42"/>
    </row>
    <row r="26538" spans="1:1" x14ac:dyDescent="0.25">
      <c r="A26538" s="42"/>
    </row>
    <row r="26539" spans="1:1" x14ac:dyDescent="0.25">
      <c r="A26539" s="42"/>
    </row>
    <row r="26540" spans="1:1" x14ac:dyDescent="0.25">
      <c r="A26540" s="42"/>
    </row>
    <row r="26541" spans="1:1" x14ac:dyDescent="0.25">
      <c r="A26541" s="42"/>
    </row>
    <row r="26542" spans="1:1" x14ac:dyDescent="0.25">
      <c r="A26542" s="42"/>
    </row>
    <row r="26543" spans="1:1" x14ac:dyDescent="0.25">
      <c r="A26543" s="42"/>
    </row>
    <row r="26544" spans="1:1" x14ac:dyDescent="0.25">
      <c r="A26544" s="42"/>
    </row>
    <row r="26545" spans="1:1" x14ac:dyDescent="0.25">
      <c r="A26545" s="42"/>
    </row>
    <row r="26546" spans="1:1" x14ac:dyDescent="0.25">
      <c r="A26546" s="42"/>
    </row>
    <row r="26547" spans="1:1" x14ac:dyDescent="0.25">
      <c r="A26547" s="42"/>
    </row>
    <row r="26548" spans="1:1" x14ac:dyDescent="0.25">
      <c r="A26548" s="42"/>
    </row>
    <row r="26549" spans="1:1" x14ac:dyDescent="0.25">
      <c r="A26549" s="42"/>
    </row>
    <row r="26550" spans="1:1" x14ac:dyDescent="0.25">
      <c r="A26550" s="42"/>
    </row>
    <row r="26551" spans="1:1" x14ac:dyDescent="0.25">
      <c r="A26551" s="42"/>
    </row>
    <row r="26552" spans="1:1" x14ac:dyDescent="0.25">
      <c r="A26552" s="42"/>
    </row>
    <row r="26553" spans="1:1" x14ac:dyDescent="0.25">
      <c r="A26553" s="42"/>
    </row>
    <row r="26554" spans="1:1" x14ac:dyDescent="0.25">
      <c r="A26554" s="42"/>
    </row>
    <row r="26555" spans="1:1" x14ac:dyDescent="0.25">
      <c r="A26555" s="42"/>
    </row>
    <row r="26556" spans="1:1" x14ac:dyDescent="0.25">
      <c r="A26556" s="42"/>
    </row>
    <row r="26557" spans="1:1" x14ac:dyDescent="0.25">
      <c r="A26557" s="42"/>
    </row>
    <row r="26558" spans="1:1" x14ac:dyDescent="0.25">
      <c r="A26558" s="42"/>
    </row>
    <row r="26559" spans="1:1" x14ac:dyDescent="0.25">
      <c r="A26559" s="42"/>
    </row>
    <row r="26560" spans="1:1" x14ac:dyDescent="0.25">
      <c r="A26560" s="42"/>
    </row>
    <row r="26561" spans="1:1" x14ac:dyDescent="0.25">
      <c r="A26561" s="42"/>
    </row>
    <row r="26562" spans="1:1" x14ac:dyDescent="0.25">
      <c r="A26562" s="42"/>
    </row>
    <row r="26563" spans="1:1" x14ac:dyDescent="0.25">
      <c r="A26563" s="42"/>
    </row>
    <row r="26564" spans="1:1" x14ac:dyDescent="0.25">
      <c r="A26564" s="42"/>
    </row>
    <row r="26565" spans="1:1" x14ac:dyDescent="0.25">
      <c r="A26565" s="42"/>
    </row>
    <row r="26566" spans="1:1" x14ac:dyDescent="0.25">
      <c r="A26566" s="42"/>
    </row>
    <row r="26567" spans="1:1" x14ac:dyDescent="0.25">
      <c r="A26567" s="42"/>
    </row>
    <row r="26568" spans="1:1" x14ac:dyDescent="0.25">
      <c r="A26568" s="42"/>
    </row>
    <row r="26569" spans="1:1" x14ac:dyDescent="0.25">
      <c r="A26569" s="42"/>
    </row>
    <row r="26570" spans="1:1" x14ac:dyDescent="0.25">
      <c r="A26570" s="42"/>
    </row>
    <row r="26571" spans="1:1" x14ac:dyDescent="0.25">
      <c r="A26571" s="42"/>
    </row>
    <row r="26572" spans="1:1" x14ac:dyDescent="0.25">
      <c r="A26572" s="42"/>
    </row>
    <row r="26573" spans="1:1" x14ac:dyDescent="0.25">
      <c r="A26573" s="42"/>
    </row>
    <row r="26574" spans="1:1" x14ac:dyDescent="0.25">
      <c r="A26574" s="42"/>
    </row>
    <row r="26575" spans="1:1" x14ac:dyDescent="0.25">
      <c r="A26575" s="42"/>
    </row>
    <row r="26576" spans="1:1" x14ac:dyDescent="0.25">
      <c r="A26576" s="42"/>
    </row>
    <row r="26577" spans="1:1" x14ac:dyDescent="0.25">
      <c r="A26577" s="42"/>
    </row>
    <row r="26578" spans="1:1" x14ac:dyDescent="0.25">
      <c r="A26578" s="42"/>
    </row>
    <row r="26579" spans="1:1" x14ac:dyDescent="0.25">
      <c r="A26579" s="42"/>
    </row>
    <row r="26580" spans="1:1" x14ac:dyDescent="0.25">
      <c r="A26580" s="42"/>
    </row>
    <row r="26581" spans="1:1" x14ac:dyDescent="0.25">
      <c r="A26581" s="42"/>
    </row>
    <row r="26582" spans="1:1" x14ac:dyDescent="0.25">
      <c r="A26582" s="42"/>
    </row>
    <row r="26583" spans="1:1" x14ac:dyDescent="0.25">
      <c r="A26583" s="42"/>
    </row>
    <row r="26584" spans="1:1" x14ac:dyDescent="0.25">
      <c r="A26584" s="42"/>
    </row>
    <row r="26585" spans="1:1" x14ac:dyDescent="0.25">
      <c r="A26585" s="42"/>
    </row>
    <row r="26586" spans="1:1" x14ac:dyDescent="0.25">
      <c r="A26586" s="42"/>
    </row>
    <row r="26587" spans="1:1" x14ac:dyDescent="0.25">
      <c r="A26587" s="42"/>
    </row>
    <row r="26588" spans="1:1" x14ac:dyDescent="0.25">
      <c r="A26588" s="42"/>
    </row>
    <row r="26589" spans="1:1" x14ac:dyDescent="0.25">
      <c r="A26589" s="42"/>
    </row>
    <row r="26590" spans="1:1" x14ac:dyDescent="0.25">
      <c r="A26590" s="42"/>
    </row>
    <row r="26591" spans="1:1" x14ac:dyDescent="0.25">
      <c r="A26591" s="42"/>
    </row>
    <row r="26592" spans="1:1" x14ac:dyDescent="0.25">
      <c r="A26592" s="42"/>
    </row>
    <row r="26593" spans="1:1" x14ac:dyDescent="0.25">
      <c r="A26593" s="42"/>
    </row>
    <row r="26594" spans="1:1" x14ac:dyDescent="0.25">
      <c r="A26594" s="42"/>
    </row>
    <row r="26595" spans="1:1" x14ac:dyDescent="0.25">
      <c r="A26595" s="42"/>
    </row>
    <row r="26596" spans="1:1" x14ac:dyDescent="0.25">
      <c r="A26596" s="42"/>
    </row>
    <row r="26597" spans="1:1" x14ac:dyDescent="0.25">
      <c r="A26597" s="42"/>
    </row>
    <row r="26598" spans="1:1" x14ac:dyDescent="0.25">
      <c r="A26598" s="42"/>
    </row>
    <row r="26599" spans="1:1" x14ac:dyDescent="0.25">
      <c r="A26599" s="42"/>
    </row>
    <row r="26600" spans="1:1" x14ac:dyDescent="0.25">
      <c r="A26600" s="42"/>
    </row>
    <row r="26601" spans="1:1" x14ac:dyDescent="0.25">
      <c r="A26601" s="42"/>
    </row>
    <row r="26602" spans="1:1" x14ac:dyDescent="0.25">
      <c r="A26602" s="42"/>
    </row>
    <row r="26603" spans="1:1" x14ac:dyDescent="0.25">
      <c r="A26603" s="42"/>
    </row>
    <row r="26604" spans="1:1" x14ac:dyDescent="0.25">
      <c r="A26604" s="42"/>
    </row>
    <row r="26605" spans="1:1" x14ac:dyDescent="0.25">
      <c r="A26605" s="42"/>
    </row>
    <row r="26606" spans="1:1" x14ac:dyDescent="0.25">
      <c r="A26606" s="42"/>
    </row>
    <row r="26607" spans="1:1" x14ac:dyDescent="0.25">
      <c r="A26607" s="42"/>
    </row>
    <row r="26608" spans="1:1" x14ac:dyDescent="0.25">
      <c r="A26608" s="42"/>
    </row>
    <row r="26609" spans="1:1" x14ac:dyDescent="0.25">
      <c r="A26609" s="42"/>
    </row>
    <row r="26610" spans="1:1" x14ac:dyDescent="0.25">
      <c r="A26610" s="42"/>
    </row>
    <row r="26611" spans="1:1" x14ac:dyDescent="0.25">
      <c r="A26611" s="42"/>
    </row>
    <row r="26612" spans="1:1" x14ac:dyDescent="0.25">
      <c r="A26612" s="42"/>
    </row>
    <row r="26613" spans="1:1" x14ac:dyDescent="0.25">
      <c r="A26613" s="42"/>
    </row>
    <row r="26614" spans="1:1" x14ac:dyDescent="0.25">
      <c r="A26614" s="42"/>
    </row>
    <row r="26615" spans="1:1" x14ac:dyDescent="0.25">
      <c r="A26615" s="42"/>
    </row>
    <row r="26616" spans="1:1" x14ac:dyDescent="0.25">
      <c r="A26616" s="42"/>
    </row>
    <row r="26617" spans="1:1" x14ac:dyDescent="0.25">
      <c r="A26617" s="42"/>
    </row>
    <row r="26618" spans="1:1" x14ac:dyDescent="0.25">
      <c r="A26618" s="42"/>
    </row>
    <row r="26619" spans="1:1" x14ac:dyDescent="0.25">
      <c r="A26619" s="42"/>
    </row>
    <row r="26620" spans="1:1" x14ac:dyDescent="0.25">
      <c r="A26620" s="42"/>
    </row>
    <row r="26621" spans="1:1" x14ac:dyDescent="0.25">
      <c r="A26621" s="42"/>
    </row>
    <row r="26622" spans="1:1" x14ac:dyDescent="0.25">
      <c r="A26622" s="42"/>
    </row>
    <row r="26623" spans="1:1" x14ac:dyDescent="0.25">
      <c r="A26623" s="42"/>
    </row>
    <row r="26624" spans="1:1" x14ac:dyDescent="0.25">
      <c r="A26624" s="42"/>
    </row>
    <row r="26625" spans="1:1" x14ac:dyDescent="0.25">
      <c r="A26625" s="42"/>
    </row>
    <row r="26626" spans="1:1" x14ac:dyDescent="0.25">
      <c r="A26626" s="42"/>
    </row>
    <row r="26627" spans="1:1" x14ac:dyDescent="0.25">
      <c r="A26627" s="42"/>
    </row>
    <row r="26628" spans="1:1" x14ac:dyDescent="0.25">
      <c r="A26628" s="42"/>
    </row>
    <row r="26629" spans="1:1" x14ac:dyDescent="0.25">
      <c r="A26629" s="42"/>
    </row>
    <row r="26630" spans="1:1" x14ac:dyDescent="0.25">
      <c r="A26630" s="42"/>
    </row>
    <row r="26631" spans="1:1" x14ac:dyDescent="0.25">
      <c r="A26631" s="42"/>
    </row>
    <row r="26632" spans="1:1" x14ac:dyDescent="0.25">
      <c r="A26632" s="42"/>
    </row>
    <row r="26633" spans="1:1" x14ac:dyDescent="0.25">
      <c r="A26633" s="42"/>
    </row>
    <row r="26634" spans="1:1" x14ac:dyDescent="0.25">
      <c r="A26634" s="42"/>
    </row>
    <row r="26635" spans="1:1" x14ac:dyDescent="0.25">
      <c r="A26635" s="42"/>
    </row>
    <row r="26636" spans="1:1" x14ac:dyDescent="0.25">
      <c r="A26636" s="42"/>
    </row>
    <row r="26637" spans="1:1" x14ac:dyDescent="0.25">
      <c r="A26637" s="42"/>
    </row>
    <row r="26638" spans="1:1" x14ac:dyDescent="0.25">
      <c r="A26638" s="42"/>
    </row>
    <row r="26639" spans="1:1" x14ac:dyDescent="0.25">
      <c r="A26639" s="42"/>
    </row>
    <row r="26640" spans="1:1" x14ac:dyDescent="0.25">
      <c r="A26640" s="42"/>
    </row>
    <row r="26641" spans="1:1" x14ac:dyDescent="0.25">
      <c r="A26641" s="42"/>
    </row>
    <row r="26642" spans="1:1" x14ac:dyDescent="0.25">
      <c r="A26642" s="42"/>
    </row>
    <row r="26643" spans="1:1" x14ac:dyDescent="0.25">
      <c r="A26643" s="42"/>
    </row>
    <row r="26644" spans="1:1" x14ac:dyDescent="0.25">
      <c r="A26644" s="42"/>
    </row>
    <row r="26645" spans="1:1" x14ac:dyDescent="0.25">
      <c r="A26645" s="42"/>
    </row>
    <row r="26646" spans="1:1" x14ac:dyDescent="0.25">
      <c r="A26646" s="42"/>
    </row>
    <row r="26647" spans="1:1" x14ac:dyDescent="0.25">
      <c r="A26647" s="42"/>
    </row>
    <row r="26648" spans="1:1" x14ac:dyDescent="0.25">
      <c r="A26648" s="42"/>
    </row>
    <row r="26649" spans="1:1" x14ac:dyDescent="0.25">
      <c r="A26649" s="42"/>
    </row>
    <row r="26650" spans="1:1" x14ac:dyDescent="0.25">
      <c r="A26650" s="42"/>
    </row>
    <row r="26651" spans="1:1" x14ac:dyDescent="0.25">
      <c r="A26651" s="42"/>
    </row>
    <row r="26652" spans="1:1" x14ac:dyDescent="0.25">
      <c r="A26652" s="42"/>
    </row>
    <row r="26653" spans="1:1" x14ac:dyDescent="0.25">
      <c r="A26653" s="42"/>
    </row>
    <row r="26654" spans="1:1" x14ac:dyDescent="0.25">
      <c r="A26654" s="42"/>
    </row>
    <row r="26655" spans="1:1" x14ac:dyDescent="0.25">
      <c r="A26655" s="42"/>
    </row>
    <row r="26656" spans="1:1" x14ac:dyDescent="0.25">
      <c r="A26656" s="42"/>
    </row>
    <row r="26657" spans="1:1" x14ac:dyDescent="0.25">
      <c r="A26657" s="42"/>
    </row>
    <row r="26658" spans="1:1" x14ac:dyDescent="0.25">
      <c r="A26658" s="42"/>
    </row>
    <row r="26659" spans="1:1" x14ac:dyDescent="0.25">
      <c r="A26659" s="42"/>
    </row>
    <row r="26660" spans="1:1" x14ac:dyDescent="0.25">
      <c r="A26660" s="42"/>
    </row>
    <row r="26661" spans="1:1" x14ac:dyDescent="0.25">
      <c r="A26661" s="42"/>
    </row>
    <row r="26662" spans="1:1" x14ac:dyDescent="0.25">
      <c r="A26662" s="42"/>
    </row>
    <row r="26663" spans="1:1" x14ac:dyDescent="0.25">
      <c r="A26663" s="42"/>
    </row>
    <row r="26664" spans="1:1" x14ac:dyDescent="0.25">
      <c r="A26664" s="42"/>
    </row>
    <row r="26665" spans="1:1" x14ac:dyDescent="0.25">
      <c r="A26665" s="42"/>
    </row>
    <row r="26666" spans="1:1" x14ac:dyDescent="0.25">
      <c r="A26666" s="42"/>
    </row>
    <row r="26667" spans="1:1" x14ac:dyDescent="0.25">
      <c r="A26667" s="42"/>
    </row>
    <row r="26668" spans="1:1" x14ac:dyDescent="0.25">
      <c r="A26668" s="42"/>
    </row>
    <row r="26669" spans="1:1" x14ac:dyDescent="0.25">
      <c r="A26669" s="42"/>
    </row>
    <row r="26670" spans="1:1" x14ac:dyDescent="0.25">
      <c r="A26670" s="42"/>
    </row>
    <row r="26671" spans="1:1" x14ac:dyDescent="0.25">
      <c r="A26671" s="42"/>
    </row>
    <row r="26672" spans="1:1" x14ac:dyDescent="0.25">
      <c r="A26672" s="42"/>
    </row>
    <row r="26673" spans="1:1" x14ac:dyDescent="0.25">
      <c r="A26673" s="42"/>
    </row>
    <row r="26674" spans="1:1" x14ac:dyDescent="0.25">
      <c r="A26674" s="42"/>
    </row>
    <row r="26675" spans="1:1" x14ac:dyDescent="0.25">
      <c r="A26675" s="42"/>
    </row>
    <row r="26676" spans="1:1" x14ac:dyDescent="0.25">
      <c r="A26676" s="42"/>
    </row>
    <row r="26677" spans="1:1" x14ac:dyDescent="0.25">
      <c r="A26677" s="42"/>
    </row>
    <row r="26678" spans="1:1" x14ac:dyDescent="0.25">
      <c r="A26678" s="42"/>
    </row>
    <row r="26679" spans="1:1" x14ac:dyDescent="0.25">
      <c r="A26679" s="42"/>
    </row>
    <row r="26680" spans="1:1" x14ac:dyDescent="0.25">
      <c r="A26680" s="42"/>
    </row>
    <row r="26681" spans="1:1" x14ac:dyDescent="0.25">
      <c r="A26681" s="42"/>
    </row>
    <row r="26682" spans="1:1" x14ac:dyDescent="0.25">
      <c r="A26682" s="42"/>
    </row>
    <row r="26683" spans="1:1" x14ac:dyDescent="0.25">
      <c r="A26683" s="42"/>
    </row>
    <row r="26684" spans="1:1" x14ac:dyDescent="0.25">
      <c r="A26684" s="42"/>
    </row>
    <row r="26685" spans="1:1" x14ac:dyDescent="0.25">
      <c r="A26685" s="42"/>
    </row>
    <row r="26686" spans="1:1" x14ac:dyDescent="0.25">
      <c r="A26686" s="42"/>
    </row>
    <row r="26687" spans="1:1" x14ac:dyDescent="0.25">
      <c r="A26687" s="42"/>
    </row>
    <row r="26688" spans="1:1" x14ac:dyDescent="0.25">
      <c r="A26688" s="42"/>
    </row>
    <row r="26689" spans="1:1" x14ac:dyDescent="0.25">
      <c r="A26689" s="42"/>
    </row>
    <row r="26690" spans="1:1" x14ac:dyDescent="0.25">
      <c r="A26690" s="42"/>
    </row>
    <row r="26691" spans="1:1" x14ac:dyDescent="0.25">
      <c r="A26691" s="42"/>
    </row>
    <row r="26692" spans="1:1" x14ac:dyDescent="0.25">
      <c r="A26692" s="42"/>
    </row>
    <row r="26693" spans="1:1" x14ac:dyDescent="0.25">
      <c r="A26693" s="42"/>
    </row>
    <row r="26694" spans="1:1" x14ac:dyDescent="0.25">
      <c r="A26694" s="42"/>
    </row>
    <row r="26695" spans="1:1" x14ac:dyDescent="0.25">
      <c r="A26695" s="42"/>
    </row>
    <row r="26696" spans="1:1" x14ac:dyDescent="0.25">
      <c r="A26696" s="42"/>
    </row>
    <row r="26697" spans="1:1" x14ac:dyDescent="0.25">
      <c r="A26697" s="42"/>
    </row>
    <row r="26698" spans="1:1" x14ac:dyDescent="0.25">
      <c r="A26698" s="42"/>
    </row>
    <row r="26699" spans="1:1" x14ac:dyDescent="0.25">
      <c r="A26699" s="42"/>
    </row>
    <row r="26700" spans="1:1" x14ac:dyDescent="0.25">
      <c r="A26700" s="42"/>
    </row>
    <row r="26701" spans="1:1" x14ac:dyDescent="0.25">
      <c r="A26701" s="42"/>
    </row>
    <row r="26702" spans="1:1" x14ac:dyDescent="0.25">
      <c r="A26702" s="42"/>
    </row>
    <row r="26703" spans="1:1" x14ac:dyDescent="0.25">
      <c r="A26703" s="42"/>
    </row>
    <row r="26704" spans="1:1" x14ac:dyDescent="0.25">
      <c r="A26704" s="42"/>
    </row>
    <row r="26705" spans="1:1" x14ac:dyDescent="0.25">
      <c r="A26705" s="42"/>
    </row>
    <row r="26706" spans="1:1" x14ac:dyDescent="0.25">
      <c r="A26706" s="42"/>
    </row>
    <row r="26707" spans="1:1" x14ac:dyDescent="0.25">
      <c r="A26707" s="42"/>
    </row>
    <row r="26708" spans="1:1" x14ac:dyDescent="0.25">
      <c r="A26708" s="42"/>
    </row>
    <row r="26709" spans="1:1" x14ac:dyDescent="0.25">
      <c r="A26709" s="42"/>
    </row>
    <row r="26710" spans="1:1" x14ac:dyDescent="0.25">
      <c r="A26710" s="42"/>
    </row>
    <row r="26711" spans="1:1" x14ac:dyDescent="0.25">
      <c r="A26711" s="42"/>
    </row>
    <row r="26712" spans="1:1" x14ac:dyDescent="0.25">
      <c r="A26712" s="42"/>
    </row>
    <row r="26713" spans="1:1" x14ac:dyDescent="0.25">
      <c r="A26713" s="42"/>
    </row>
    <row r="26714" spans="1:1" x14ac:dyDescent="0.25">
      <c r="A26714" s="42"/>
    </row>
    <row r="26715" spans="1:1" x14ac:dyDescent="0.25">
      <c r="A26715" s="42"/>
    </row>
    <row r="26716" spans="1:1" x14ac:dyDescent="0.25">
      <c r="A26716" s="42"/>
    </row>
    <row r="26717" spans="1:1" x14ac:dyDescent="0.25">
      <c r="A26717" s="42"/>
    </row>
    <row r="26718" spans="1:1" x14ac:dyDescent="0.25">
      <c r="A26718" s="42"/>
    </row>
    <row r="26719" spans="1:1" x14ac:dyDescent="0.25">
      <c r="A26719" s="42"/>
    </row>
    <row r="26720" spans="1:1" x14ac:dyDescent="0.25">
      <c r="A26720" s="42"/>
    </row>
    <row r="26721" spans="1:1" x14ac:dyDescent="0.25">
      <c r="A26721" s="42"/>
    </row>
    <row r="26722" spans="1:1" x14ac:dyDescent="0.25">
      <c r="A26722" s="42"/>
    </row>
    <row r="26723" spans="1:1" x14ac:dyDescent="0.25">
      <c r="A26723" s="42"/>
    </row>
    <row r="26724" spans="1:1" x14ac:dyDescent="0.25">
      <c r="A26724" s="42"/>
    </row>
    <row r="26725" spans="1:1" x14ac:dyDescent="0.25">
      <c r="A26725" s="42"/>
    </row>
    <row r="26726" spans="1:1" x14ac:dyDescent="0.25">
      <c r="A26726" s="42"/>
    </row>
    <row r="26727" spans="1:1" x14ac:dyDescent="0.25">
      <c r="A26727" s="42"/>
    </row>
    <row r="26728" spans="1:1" x14ac:dyDescent="0.25">
      <c r="A26728" s="42"/>
    </row>
    <row r="26729" spans="1:1" x14ac:dyDescent="0.25">
      <c r="A26729" s="42"/>
    </row>
    <row r="26730" spans="1:1" x14ac:dyDescent="0.25">
      <c r="A26730" s="42"/>
    </row>
    <row r="26731" spans="1:1" x14ac:dyDescent="0.25">
      <c r="A26731" s="42"/>
    </row>
    <row r="26732" spans="1:1" x14ac:dyDescent="0.25">
      <c r="A26732" s="42"/>
    </row>
    <row r="26733" spans="1:1" x14ac:dyDescent="0.25">
      <c r="A26733" s="42"/>
    </row>
    <row r="26734" spans="1:1" x14ac:dyDescent="0.25">
      <c r="A26734" s="42"/>
    </row>
    <row r="26735" spans="1:1" x14ac:dyDescent="0.25">
      <c r="A26735" s="42"/>
    </row>
    <row r="26736" spans="1:1" x14ac:dyDescent="0.25">
      <c r="A26736" s="42"/>
    </row>
    <row r="26737" spans="1:1" x14ac:dyDescent="0.25">
      <c r="A26737" s="42"/>
    </row>
    <row r="26738" spans="1:1" x14ac:dyDescent="0.25">
      <c r="A26738" s="42"/>
    </row>
    <row r="26739" spans="1:1" x14ac:dyDescent="0.25">
      <c r="A26739" s="42"/>
    </row>
    <row r="26740" spans="1:1" x14ac:dyDescent="0.25">
      <c r="A26740" s="42"/>
    </row>
    <row r="26741" spans="1:1" x14ac:dyDescent="0.25">
      <c r="A26741" s="42"/>
    </row>
    <row r="26742" spans="1:1" x14ac:dyDescent="0.25">
      <c r="A26742" s="42"/>
    </row>
    <row r="26743" spans="1:1" x14ac:dyDescent="0.25">
      <c r="A26743" s="42"/>
    </row>
    <row r="26744" spans="1:1" x14ac:dyDescent="0.25">
      <c r="A26744" s="42"/>
    </row>
    <row r="26745" spans="1:1" x14ac:dyDescent="0.25">
      <c r="A26745" s="42"/>
    </row>
    <row r="26746" spans="1:1" x14ac:dyDescent="0.25">
      <c r="A26746" s="42"/>
    </row>
    <row r="26747" spans="1:1" x14ac:dyDescent="0.25">
      <c r="A26747" s="42"/>
    </row>
    <row r="26748" spans="1:1" x14ac:dyDescent="0.25">
      <c r="A26748" s="42"/>
    </row>
    <row r="26749" spans="1:1" x14ac:dyDescent="0.25">
      <c r="A26749" s="42"/>
    </row>
    <row r="26750" spans="1:1" x14ac:dyDescent="0.25">
      <c r="A26750" s="42"/>
    </row>
    <row r="26751" spans="1:1" x14ac:dyDescent="0.25">
      <c r="A26751" s="42"/>
    </row>
    <row r="26752" spans="1:1" x14ac:dyDescent="0.25">
      <c r="A26752" s="42"/>
    </row>
    <row r="26753" spans="1:1" x14ac:dyDescent="0.25">
      <c r="A26753" s="42"/>
    </row>
    <row r="26754" spans="1:1" x14ac:dyDescent="0.25">
      <c r="A26754" s="42"/>
    </row>
    <row r="26755" spans="1:1" x14ac:dyDescent="0.25">
      <c r="A26755" s="42"/>
    </row>
    <row r="26756" spans="1:1" x14ac:dyDescent="0.25">
      <c r="A26756" s="42"/>
    </row>
    <row r="26757" spans="1:1" x14ac:dyDescent="0.25">
      <c r="A26757" s="42"/>
    </row>
    <row r="26758" spans="1:1" x14ac:dyDescent="0.25">
      <c r="A26758" s="42"/>
    </row>
    <row r="26759" spans="1:1" x14ac:dyDescent="0.25">
      <c r="A26759" s="42"/>
    </row>
    <row r="26760" spans="1:1" x14ac:dyDescent="0.25">
      <c r="A26760" s="42"/>
    </row>
    <row r="26761" spans="1:1" x14ac:dyDescent="0.25">
      <c r="A26761" s="42"/>
    </row>
    <row r="26762" spans="1:1" x14ac:dyDescent="0.25">
      <c r="A26762" s="42"/>
    </row>
    <row r="26763" spans="1:1" x14ac:dyDescent="0.25">
      <c r="A26763" s="42"/>
    </row>
    <row r="26764" spans="1:1" x14ac:dyDescent="0.25">
      <c r="A26764" s="42"/>
    </row>
    <row r="26765" spans="1:1" x14ac:dyDescent="0.25">
      <c r="A26765" s="42"/>
    </row>
    <row r="26766" spans="1:1" x14ac:dyDescent="0.25">
      <c r="A26766" s="42"/>
    </row>
    <row r="26767" spans="1:1" x14ac:dyDescent="0.25">
      <c r="A26767" s="42"/>
    </row>
    <row r="26768" spans="1:1" x14ac:dyDescent="0.25">
      <c r="A26768" s="42"/>
    </row>
    <row r="26769" spans="1:1" x14ac:dyDescent="0.25">
      <c r="A26769" s="42"/>
    </row>
    <row r="26770" spans="1:1" x14ac:dyDescent="0.25">
      <c r="A26770" s="42"/>
    </row>
    <row r="26771" spans="1:1" x14ac:dyDescent="0.25">
      <c r="A26771" s="42"/>
    </row>
    <row r="26772" spans="1:1" x14ac:dyDescent="0.25">
      <c r="A26772" s="42"/>
    </row>
    <row r="26773" spans="1:1" x14ac:dyDescent="0.25">
      <c r="A26773" s="42"/>
    </row>
    <row r="26774" spans="1:1" x14ac:dyDescent="0.25">
      <c r="A26774" s="42"/>
    </row>
    <row r="26775" spans="1:1" x14ac:dyDescent="0.25">
      <c r="A26775" s="42"/>
    </row>
    <row r="26776" spans="1:1" x14ac:dyDescent="0.25">
      <c r="A26776" s="42"/>
    </row>
    <row r="26777" spans="1:1" x14ac:dyDescent="0.25">
      <c r="A26777" s="42"/>
    </row>
    <row r="26778" spans="1:1" x14ac:dyDescent="0.25">
      <c r="A26778" s="42"/>
    </row>
    <row r="26779" spans="1:1" x14ac:dyDescent="0.25">
      <c r="A26779" s="42"/>
    </row>
    <row r="26780" spans="1:1" x14ac:dyDescent="0.25">
      <c r="A26780" s="42"/>
    </row>
    <row r="26781" spans="1:1" x14ac:dyDescent="0.25">
      <c r="A26781" s="42"/>
    </row>
    <row r="26782" spans="1:1" x14ac:dyDescent="0.25">
      <c r="A26782" s="42"/>
    </row>
    <row r="26783" spans="1:1" x14ac:dyDescent="0.25">
      <c r="A26783" s="42"/>
    </row>
    <row r="26784" spans="1:1" x14ac:dyDescent="0.25">
      <c r="A26784" s="42"/>
    </row>
    <row r="26785" spans="1:1" x14ac:dyDescent="0.25">
      <c r="A26785" s="42"/>
    </row>
    <row r="26786" spans="1:1" x14ac:dyDescent="0.25">
      <c r="A26786" s="42"/>
    </row>
    <row r="26787" spans="1:1" x14ac:dyDescent="0.25">
      <c r="A26787" s="42"/>
    </row>
    <row r="26788" spans="1:1" x14ac:dyDescent="0.25">
      <c r="A26788" s="42"/>
    </row>
    <row r="26789" spans="1:1" x14ac:dyDescent="0.25">
      <c r="A26789" s="42"/>
    </row>
    <row r="26790" spans="1:1" x14ac:dyDescent="0.25">
      <c r="A26790" s="42"/>
    </row>
    <row r="26791" spans="1:1" x14ac:dyDescent="0.25">
      <c r="A26791" s="42"/>
    </row>
    <row r="26792" spans="1:1" x14ac:dyDescent="0.25">
      <c r="A26792" s="42"/>
    </row>
    <row r="26793" spans="1:1" x14ac:dyDescent="0.25">
      <c r="A26793" s="42"/>
    </row>
    <row r="26794" spans="1:1" x14ac:dyDescent="0.25">
      <c r="A26794" s="42"/>
    </row>
    <row r="26795" spans="1:1" x14ac:dyDescent="0.25">
      <c r="A26795" s="42"/>
    </row>
    <row r="26796" spans="1:1" x14ac:dyDescent="0.25">
      <c r="A26796" s="42"/>
    </row>
    <row r="26797" spans="1:1" x14ac:dyDescent="0.25">
      <c r="A26797" s="42"/>
    </row>
    <row r="26798" spans="1:1" x14ac:dyDescent="0.25">
      <c r="A26798" s="42"/>
    </row>
    <row r="26799" spans="1:1" x14ac:dyDescent="0.25">
      <c r="A26799" s="42"/>
    </row>
    <row r="26800" spans="1:1" x14ac:dyDescent="0.25">
      <c r="A26800" s="42"/>
    </row>
    <row r="26801" spans="1:1" x14ac:dyDescent="0.25">
      <c r="A26801" s="42"/>
    </row>
    <row r="26802" spans="1:1" x14ac:dyDescent="0.25">
      <c r="A26802" s="42"/>
    </row>
    <row r="26803" spans="1:1" x14ac:dyDescent="0.25">
      <c r="A26803" s="42"/>
    </row>
    <row r="26804" spans="1:1" x14ac:dyDescent="0.25">
      <c r="A26804" s="42"/>
    </row>
    <row r="26805" spans="1:1" x14ac:dyDescent="0.25">
      <c r="A26805" s="42"/>
    </row>
    <row r="26806" spans="1:1" x14ac:dyDescent="0.25">
      <c r="A26806" s="42"/>
    </row>
    <row r="26807" spans="1:1" x14ac:dyDescent="0.25">
      <c r="A26807" s="42"/>
    </row>
    <row r="26808" spans="1:1" x14ac:dyDescent="0.25">
      <c r="A26808" s="42"/>
    </row>
    <row r="26809" spans="1:1" x14ac:dyDescent="0.25">
      <c r="A26809" s="42"/>
    </row>
    <row r="26810" spans="1:1" x14ac:dyDescent="0.25">
      <c r="A26810" s="42"/>
    </row>
    <row r="26811" spans="1:1" x14ac:dyDescent="0.25">
      <c r="A26811" s="42"/>
    </row>
    <row r="26812" spans="1:1" x14ac:dyDescent="0.25">
      <c r="A26812" s="42"/>
    </row>
    <row r="26813" spans="1:1" x14ac:dyDescent="0.25">
      <c r="A26813" s="42"/>
    </row>
    <row r="26814" spans="1:1" x14ac:dyDescent="0.25">
      <c r="A26814" s="42"/>
    </row>
    <row r="26815" spans="1:1" x14ac:dyDescent="0.25">
      <c r="A26815" s="42"/>
    </row>
    <row r="26816" spans="1:1" x14ac:dyDescent="0.25">
      <c r="A26816" s="42"/>
    </row>
    <row r="26817" spans="1:1" x14ac:dyDescent="0.25">
      <c r="A26817" s="42"/>
    </row>
    <row r="26818" spans="1:1" x14ac:dyDescent="0.25">
      <c r="A26818" s="42"/>
    </row>
    <row r="26819" spans="1:1" x14ac:dyDescent="0.25">
      <c r="A26819" s="42"/>
    </row>
    <row r="26820" spans="1:1" x14ac:dyDescent="0.25">
      <c r="A26820" s="42"/>
    </row>
    <row r="26821" spans="1:1" x14ac:dyDescent="0.25">
      <c r="A26821" s="42"/>
    </row>
    <row r="26822" spans="1:1" x14ac:dyDescent="0.25">
      <c r="A26822" s="42"/>
    </row>
    <row r="26823" spans="1:1" x14ac:dyDescent="0.25">
      <c r="A26823" s="42"/>
    </row>
    <row r="26824" spans="1:1" x14ac:dyDescent="0.25">
      <c r="A26824" s="42"/>
    </row>
    <row r="26825" spans="1:1" x14ac:dyDescent="0.25">
      <c r="A26825" s="42"/>
    </row>
    <row r="26826" spans="1:1" x14ac:dyDescent="0.25">
      <c r="A26826" s="42"/>
    </row>
    <row r="26827" spans="1:1" x14ac:dyDescent="0.25">
      <c r="A26827" s="42"/>
    </row>
    <row r="26828" spans="1:1" x14ac:dyDescent="0.25">
      <c r="A26828" s="42"/>
    </row>
    <row r="26829" spans="1:1" x14ac:dyDescent="0.25">
      <c r="A26829" s="42"/>
    </row>
    <row r="26830" spans="1:1" x14ac:dyDescent="0.25">
      <c r="A26830" s="42"/>
    </row>
    <row r="26831" spans="1:1" x14ac:dyDescent="0.25">
      <c r="A26831" s="42"/>
    </row>
    <row r="26832" spans="1:1" x14ac:dyDescent="0.25">
      <c r="A26832" s="42"/>
    </row>
    <row r="26833" spans="1:1" x14ac:dyDescent="0.25">
      <c r="A26833" s="42"/>
    </row>
    <row r="26834" spans="1:1" x14ac:dyDescent="0.25">
      <c r="A26834" s="42"/>
    </row>
    <row r="26835" spans="1:1" x14ac:dyDescent="0.25">
      <c r="A26835" s="42"/>
    </row>
    <row r="26836" spans="1:1" x14ac:dyDescent="0.25">
      <c r="A26836" s="42"/>
    </row>
    <row r="26837" spans="1:1" x14ac:dyDescent="0.25">
      <c r="A26837" s="42"/>
    </row>
    <row r="26838" spans="1:1" x14ac:dyDescent="0.25">
      <c r="A26838" s="42"/>
    </row>
    <row r="26839" spans="1:1" x14ac:dyDescent="0.25">
      <c r="A26839" s="42"/>
    </row>
    <row r="26840" spans="1:1" x14ac:dyDescent="0.25">
      <c r="A26840" s="42"/>
    </row>
    <row r="26841" spans="1:1" x14ac:dyDescent="0.25">
      <c r="A26841" s="42"/>
    </row>
    <row r="26842" spans="1:1" x14ac:dyDescent="0.25">
      <c r="A26842" s="42"/>
    </row>
    <row r="26843" spans="1:1" x14ac:dyDescent="0.25">
      <c r="A26843" s="42"/>
    </row>
    <row r="26844" spans="1:1" x14ac:dyDescent="0.25">
      <c r="A26844" s="42"/>
    </row>
    <row r="26845" spans="1:1" x14ac:dyDescent="0.25">
      <c r="A26845" s="42"/>
    </row>
    <row r="26846" spans="1:1" x14ac:dyDescent="0.25">
      <c r="A26846" s="42"/>
    </row>
    <row r="26847" spans="1:1" x14ac:dyDescent="0.25">
      <c r="A26847" s="42"/>
    </row>
    <row r="26848" spans="1:1" x14ac:dyDescent="0.25">
      <c r="A26848" s="42"/>
    </row>
    <row r="26849" spans="1:1" x14ac:dyDescent="0.25">
      <c r="A26849" s="42"/>
    </row>
    <row r="26850" spans="1:1" x14ac:dyDescent="0.25">
      <c r="A26850" s="42"/>
    </row>
    <row r="26851" spans="1:1" x14ac:dyDescent="0.25">
      <c r="A26851" s="42"/>
    </row>
    <row r="26852" spans="1:1" x14ac:dyDescent="0.25">
      <c r="A26852" s="42"/>
    </row>
    <row r="26853" spans="1:1" x14ac:dyDescent="0.25">
      <c r="A26853" s="42"/>
    </row>
    <row r="26854" spans="1:1" x14ac:dyDescent="0.25">
      <c r="A26854" s="42"/>
    </row>
    <row r="26855" spans="1:1" x14ac:dyDescent="0.25">
      <c r="A26855" s="42"/>
    </row>
    <row r="26856" spans="1:1" x14ac:dyDescent="0.25">
      <c r="A26856" s="42"/>
    </row>
    <row r="26857" spans="1:1" x14ac:dyDescent="0.25">
      <c r="A26857" s="42"/>
    </row>
    <row r="26858" spans="1:1" x14ac:dyDescent="0.25">
      <c r="A26858" s="42"/>
    </row>
    <row r="26859" spans="1:1" x14ac:dyDescent="0.25">
      <c r="A26859" s="42"/>
    </row>
    <row r="26860" spans="1:1" x14ac:dyDescent="0.25">
      <c r="A26860" s="42"/>
    </row>
    <row r="26861" spans="1:1" x14ac:dyDescent="0.25">
      <c r="A26861" s="42"/>
    </row>
    <row r="26862" spans="1:1" x14ac:dyDescent="0.25">
      <c r="A26862" s="42"/>
    </row>
    <row r="26863" spans="1:1" x14ac:dyDescent="0.25">
      <c r="A26863" s="42"/>
    </row>
    <row r="26864" spans="1:1" x14ac:dyDescent="0.25">
      <c r="A26864" s="42"/>
    </row>
    <row r="26865" spans="1:1" x14ac:dyDescent="0.25">
      <c r="A26865" s="42"/>
    </row>
    <row r="26866" spans="1:1" x14ac:dyDescent="0.25">
      <c r="A26866" s="42"/>
    </row>
    <row r="26867" spans="1:1" x14ac:dyDescent="0.25">
      <c r="A26867" s="42"/>
    </row>
    <row r="26868" spans="1:1" x14ac:dyDescent="0.25">
      <c r="A26868" s="42"/>
    </row>
    <row r="26869" spans="1:1" x14ac:dyDescent="0.25">
      <c r="A26869" s="42"/>
    </row>
    <row r="26870" spans="1:1" x14ac:dyDescent="0.25">
      <c r="A26870" s="42"/>
    </row>
    <row r="26871" spans="1:1" x14ac:dyDescent="0.25">
      <c r="A26871" s="42"/>
    </row>
    <row r="26872" spans="1:1" x14ac:dyDescent="0.25">
      <c r="A26872" s="42"/>
    </row>
    <row r="26873" spans="1:1" x14ac:dyDescent="0.25">
      <c r="A26873" s="42"/>
    </row>
    <row r="26874" spans="1:1" x14ac:dyDescent="0.25">
      <c r="A26874" s="42"/>
    </row>
    <row r="26875" spans="1:1" x14ac:dyDescent="0.25">
      <c r="A26875" s="42"/>
    </row>
    <row r="26876" spans="1:1" x14ac:dyDescent="0.25">
      <c r="A26876" s="42"/>
    </row>
    <row r="26877" spans="1:1" x14ac:dyDescent="0.25">
      <c r="A26877" s="42"/>
    </row>
    <row r="26878" spans="1:1" x14ac:dyDescent="0.25">
      <c r="A26878" s="42"/>
    </row>
    <row r="26879" spans="1:1" x14ac:dyDescent="0.25">
      <c r="A26879" s="42"/>
    </row>
    <row r="26880" spans="1:1" x14ac:dyDescent="0.25">
      <c r="A26880" s="42"/>
    </row>
    <row r="26881" spans="1:1" x14ac:dyDescent="0.25">
      <c r="A26881" s="42"/>
    </row>
    <row r="26882" spans="1:1" x14ac:dyDescent="0.25">
      <c r="A26882" s="42"/>
    </row>
    <row r="26883" spans="1:1" x14ac:dyDescent="0.25">
      <c r="A26883" s="42"/>
    </row>
    <row r="26884" spans="1:1" x14ac:dyDescent="0.25">
      <c r="A26884" s="42"/>
    </row>
    <row r="26885" spans="1:1" x14ac:dyDescent="0.25">
      <c r="A26885" s="42"/>
    </row>
    <row r="26886" spans="1:1" x14ac:dyDescent="0.25">
      <c r="A26886" s="42"/>
    </row>
    <row r="26887" spans="1:1" x14ac:dyDescent="0.25">
      <c r="A26887" s="42"/>
    </row>
    <row r="26888" spans="1:1" x14ac:dyDescent="0.25">
      <c r="A26888" s="42"/>
    </row>
    <row r="26889" spans="1:1" x14ac:dyDescent="0.25">
      <c r="A26889" s="42"/>
    </row>
    <row r="26890" spans="1:1" x14ac:dyDescent="0.25">
      <c r="A26890" s="42"/>
    </row>
    <row r="26891" spans="1:1" x14ac:dyDescent="0.25">
      <c r="A26891" s="42"/>
    </row>
    <row r="26892" spans="1:1" x14ac:dyDescent="0.25">
      <c r="A26892" s="42"/>
    </row>
    <row r="26893" spans="1:1" x14ac:dyDescent="0.25">
      <c r="A26893" s="42"/>
    </row>
    <row r="26894" spans="1:1" x14ac:dyDescent="0.25">
      <c r="A26894" s="42"/>
    </row>
    <row r="26895" spans="1:1" x14ac:dyDescent="0.25">
      <c r="A26895" s="42"/>
    </row>
    <row r="26896" spans="1:1" x14ac:dyDescent="0.25">
      <c r="A26896" s="42"/>
    </row>
    <row r="26897" spans="1:1" x14ac:dyDescent="0.25">
      <c r="A26897" s="42"/>
    </row>
    <row r="26898" spans="1:1" x14ac:dyDescent="0.25">
      <c r="A26898" s="42"/>
    </row>
    <row r="26899" spans="1:1" x14ac:dyDescent="0.25">
      <c r="A26899" s="42"/>
    </row>
    <row r="26900" spans="1:1" x14ac:dyDescent="0.25">
      <c r="A26900" s="42"/>
    </row>
    <row r="26901" spans="1:1" x14ac:dyDescent="0.25">
      <c r="A26901" s="42"/>
    </row>
    <row r="26902" spans="1:1" x14ac:dyDescent="0.25">
      <c r="A26902" s="42"/>
    </row>
    <row r="26903" spans="1:1" x14ac:dyDescent="0.25">
      <c r="A26903" s="42"/>
    </row>
    <row r="26904" spans="1:1" x14ac:dyDescent="0.25">
      <c r="A26904" s="42"/>
    </row>
    <row r="26905" spans="1:1" x14ac:dyDescent="0.25">
      <c r="A26905" s="42"/>
    </row>
    <row r="26906" spans="1:1" x14ac:dyDescent="0.25">
      <c r="A26906" s="42"/>
    </row>
    <row r="26907" spans="1:1" x14ac:dyDescent="0.25">
      <c r="A26907" s="42"/>
    </row>
    <row r="26908" spans="1:1" x14ac:dyDescent="0.25">
      <c r="A26908" s="42"/>
    </row>
    <row r="26909" spans="1:1" x14ac:dyDescent="0.25">
      <c r="A26909" s="42"/>
    </row>
    <row r="26910" spans="1:1" x14ac:dyDescent="0.25">
      <c r="A26910" s="42"/>
    </row>
    <row r="26911" spans="1:1" x14ac:dyDescent="0.25">
      <c r="A26911" s="42"/>
    </row>
    <row r="26912" spans="1:1" x14ac:dyDescent="0.25">
      <c r="A26912" s="42"/>
    </row>
    <row r="26913" spans="1:1" x14ac:dyDescent="0.25">
      <c r="A26913" s="42"/>
    </row>
    <row r="26914" spans="1:1" x14ac:dyDescent="0.25">
      <c r="A26914" s="42"/>
    </row>
    <row r="26915" spans="1:1" x14ac:dyDescent="0.25">
      <c r="A26915" s="42"/>
    </row>
    <row r="26916" spans="1:1" x14ac:dyDescent="0.25">
      <c r="A26916" s="42"/>
    </row>
    <row r="26917" spans="1:1" x14ac:dyDescent="0.25">
      <c r="A26917" s="42"/>
    </row>
    <row r="26918" spans="1:1" x14ac:dyDescent="0.25">
      <c r="A26918" s="42"/>
    </row>
    <row r="26919" spans="1:1" x14ac:dyDescent="0.25">
      <c r="A26919" s="42"/>
    </row>
    <row r="26920" spans="1:1" x14ac:dyDescent="0.25">
      <c r="A26920" s="42"/>
    </row>
    <row r="26921" spans="1:1" x14ac:dyDescent="0.25">
      <c r="A26921" s="42"/>
    </row>
    <row r="26922" spans="1:1" x14ac:dyDescent="0.25">
      <c r="A26922" s="42"/>
    </row>
    <row r="26923" spans="1:1" x14ac:dyDescent="0.25">
      <c r="A26923" s="42"/>
    </row>
    <row r="26924" spans="1:1" x14ac:dyDescent="0.25">
      <c r="A26924" s="42"/>
    </row>
    <row r="26925" spans="1:1" x14ac:dyDescent="0.25">
      <c r="A26925" s="42"/>
    </row>
    <row r="26926" spans="1:1" x14ac:dyDescent="0.25">
      <c r="A26926" s="42"/>
    </row>
    <row r="26927" spans="1:1" x14ac:dyDescent="0.25">
      <c r="A26927" s="42"/>
    </row>
    <row r="26928" spans="1:1" x14ac:dyDescent="0.25">
      <c r="A26928" s="42"/>
    </row>
    <row r="26929" spans="1:1" x14ac:dyDescent="0.25">
      <c r="A26929" s="42"/>
    </row>
    <row r="26930" spans="1:1" x14ac:dyDescent="0.25">
      <c r="A26930" s="42"/>
    </row>
    <row r="26931" spans="1:1" x14ac:dyDescent="0.25">
      <c r="A26931" s="42"/>
    </row>
    <row r="26932" spans="1:1" x14ac:dyDescent="0.25">
      <c r="A26932" s="42"/>
    </row>
    <row r="26933" spans="1:1" x14ac:dyDescent="0.25">
      <c r="A26933" s="42"/>
    </row>
    <row r="26934" spans="1:1" x14ac:dyDescent="0.25">
      <c r="A26934" s="42"/>
    </row>
    <row r="26935" spans="1:1" x14ac:dyDescent="0.25">
      <c r="A26935" s="42"/>
    </row>
    <row r="26936" spans="1:1" x14ac:dyDescent="0.25">
      <c r="A26936" s="42"/>
    </row>
    <row r="26937" spans="1:1" x14ac:dyDescent="0.25">
      <c r="A26937" s="42"/>
    </row>
    <row r="26938" spans="1:1" x14ac:dyDescent="0.25">
      <c r="A26938" s="42"/>
    </row>
    <row r="26939" spans="1:1" x14ac:dyDescent="0.25">
      <c r="A26939" s="42"/>
    </row>
    <row r="26940" spans="1:1" x14ac:dyDescent="0.25">
      <c r="A26940" s="42"/>
    </row>
    <row r="26941" spans="1:1" x14ac:dyDescent="0.25">
      <c r="A26941" s="42"/>
    </row>
    <row r="26942" spans="1:1" x14ac:dyDescent="0.25">
      <c r="A26942" s="42"/>
    </row>
    <row r="26943" spans="1:1" x14ac:dyDescent="0.25">
      <c r="A26943" s="42"/>
    </row>
    <row r="26944" spans="1:1" x14ac:dyDescent="0.25">
      <c r="A26944" s="42"/>
    </row>
    <row r="26945" spans="1:1" x14ac:dyDescent="0.25">
      <c r="A26945" s="42"/>
    </row>
    <row r="26946" spans="1:1" x14ac:dyDescent="0.25">
      <c r="A26946" s="42"/>
    </row>
    <row r="26947" spans="1:1" x14ac:dyDescent="0.25">
      <c r="A26947" s="42"/>
    </row>
    <row r="26948" spans="1:1" x14ac:dyDescent="0.25">
      <c r="A26948" s="42"/>
    </row>
    <row r="26949" spans="1:1" x14ac:dyDescent="0.25">
      <c r="A26949" s="42"/>
    </row>
    <row r="26950" spans="1:1" x14ac:dyDescent="0.25">
      <c r="A26950" s="42"/>
    </row>
    <row r="26951" spans="1:1" x14ac:dyDescent="0.25">
      <c r="A26951" s="42"/>
    </row>
    <row r="26952" spans="1:1" x14ac:dyDescent="0.25">
      <c r="A26952" s="42"/>
    </row>
    <row r="26953" spans="1:1" x14ac:dyDescent="0.25">
      <c r="A26953" s="42"/>
    </row>
    <row r="26954" spans="1:1" x14ac:dyDescent="0.25">
      <c r="A26954" s="42"/>
    </row>
    <row r="26955" spans="1:1" x14ac:dyDescent="0.25">
      <c r="A26955" s="42"/>
    </row>
    <row r="26956" spans="1:1" x14ac:dyDescent="0.25">
      <c r="A26956" s="42"/>
    </row>
    <row r="26957" spans="1:1" x14ac:dyDescent="0.25">
      <c r="A26957" s="42"/>
    </row>
    <row r="26958" spans="1:1" x14ac:dyDescent="0.25">
      <c r="A26958" s="42"/>
    </row>
    <row r="26959" spans="1:1" x14ac:dyDescent="0.25">
      <c r="A26959" s="42"/>
    </row>
    <row r="26960" spans="1:1" x14ac:dyDescent="0.25">
      <c r="A26960" s="42"/>
    </row>
    <row r="26961" spans="1:1" x14ac:dyDescent="0.25">
      <c r="A26961" s="42"/>
    </row>
    <row r="26962" spans="1:1" x14ac:dyDescent="0.25">
      <c r="A26962" s="42"/>
    </row>
    <row r="26963" spans="1:1" x14ac:dyDescent="0.25">
      <c r="A26963" s="42"/>
    </row>
    <row r="26964" spans="1:1" x14ac:dyDescent="0.25">
      <c r="A26964" s="42"/>
    </row>
    <row r="26965" spans="1:1" x14ac:dyDescent="0.25">
      <c r="A26965" s="42"/>
    </row>
    <row r="26966" spans="1:1" x14ac:dyDescent="0.25">
      <c r="A26966" s="42"/>
    </row>
    <row r="26967" spans="1:1" x14ac:dyDescent="0.25">
      <c r="A26967" s="42"/>
    </row>
    <row r="26968" spans="1:1" x14ac:dyDescent="0.25">
      <c r="A26968" s="42"/>
    </row>
    <row r="26969" spans="1:1" x14ac:dyDescent="0.25">
      <c r="A26969" s="42"/>
    </row>
    <row r="26970" spans="1:1" x14ac:dyDescent="0.25">
      <c r="A26970" s="42"/>
    </row>
    <row r="26971" spans="1:1" x14ac:dyDescent="0.25">
      <c r="A26971" s="42"/>
    </row>
    <row r="26972" spans="1:1" x14ac:dyDescent="0.25">
      <c r="A26972" s="42"/>
    </row>
    <row r="26973" spans="1:1" x14ac:dyDescent="0.25">
      <c r="A26973" s="42"/>
    </row>
    <row r="26974" spans="1:1" x14ac:dyDescent="0.25">
      <c r="A26974" s="42"/>
    </row>
    <row r="26975" spans="1:1" x14ac:dyDescent="0.25">
      <c r="A26975" s="42"/>
    </row>
    <row r="26976" spans="1:1" x14ac:dyDescent="0.25">
      <c r="A26976" s="42"/>
    </row>
    <row r="26977" spans="1:1" x14ac:dyDescent="0.25">
      <c r="A26977" s="42"/>
    </row>
    <row r="26978" spans="1:1" x14ac:dyDescent="0.25">
      <c r="A26978" s="42"/>
    </row>
    <row r="26979" spans="1:1" x14ac:dyDescent="0.25">
      <c r="A26979" s="42"/>
    </row>
    <row r="26980" spans="1:1" x14ac:dyDescent="0.25">
      <c r="A26980" s="42"/>
    </row>
    <row r="26981" spans="1:1" x14ac:dyDescent="0.25">
      <c r="A26981" s="42"/>
    </row>
    <row r="26982" spans="1:1" x14ac:dyDescent="0.25">
      <c r="A26982" s="42"/>
    </row>
    <row r="26983" spans="1:1" x14ac:dyDescent="0.25">
      <c r="A26983" s="42"/>
    </row>
    <row r="26984" spans="1:1" x14ac:dyDescent="0.25">
      <c r="A26984" s="42"/>
    </row>
    <row r="26985" spans="1:1" x14ac:dyDescent="0.25">
      <c r="A26985" s="42"/>
    </row>
    <row r="26986" spans="1:1" x14ac:dyDescent="0.25">
      <c r="A26986" s="42"/>
    </row>
    <row r="26987" spans="1:1" x14ac:dyDescent="0.25">
      <c r="A26987" s="42"/>
    </row>
    <row r="26988" spans="1:1" x14ac:dyDescent="0.25">
      <c r="A26988" s="42"/>
    </row>
    <row r="26989" spans="1:1" x14ac:dyDescent="0.25">
      <c r="A26989" s="42"/>
    </row>
    <row r="26990" spans="1:1" x14ac:dyDescent="0.25">
      <c r="A26990" s="42"/>
    </row>
    <row r="26991" spans="1:1" x14ac:dyDescent="0.25">
      <c r="A26991" s="42"/>
    </row>
    <row r="26992" spans="1:1" x14ac:dyDescent="0.25">
      <c r="A26992" s="42"/>
    </row>
    <row r="26993" spans="1:1" x14ac:dyDescent="0.25">
      <c r="A26993" s="42"/>
    </row>
    <row r="26994" spans="1:1" x14ac:dyDescent="0.25">
      <c r="A26994" s="42"/>
    </row>
    <row r="26995" spans="1:1" x14ac:dyDescent="0.25">
      <c r="A26995" s="42"/>
    </row>
    <row r="26996" spans="1:1" x14ac:dyDescent="0.25">
      <c r="A26996" s="42"/>
    </row>
    <row r="26997" spans="1:1" x14ac:dyDescent="0.25">
      <c r="A26997" s="42"/>
    </row>
    <row r="26998" spans="1:1" x14ac:dyDescent="0.25">
      <c r="A26998" s="42"/>
    </row>
    <row r="26999" spans="1:1" x14ac:dyDescent="0.25">
      <c r="A26999" s="42"/>
    </row>
    <row r="27000" spans="1:1" x14ac:dyDescent="0.25">
      <c r="A27000" s="42"/>
    </row>
    <row r="27001" spans="1:1" x14ac:dyDescent="0.25">
      <c r="A27001" s="42"/>
    </row>
    <row r="27002" spans="1:1" x14ac:dyDescent="0.25">
      <c r="A27002" s="42"/>
    </row>
    <row r="27003" spans="1:1" x14ac:dyDescent="0.25">
      <c r="A27003" s="42"/>
    </row>
    <row r="27004" spans="1:1" x14ac:dyDescent="0.25">
      <c r="A27004" s="42"/>
    </row>
    <row r="27005" spans="1:1" x14ac:dyDescent="0.25">
      <c r="A27005" s="42"/>
    </row>
    <row r="27006" spans="1:1" x14ac:dyDescent="0.25">
      <c r="A27006" s="42"/>
    </row>
    <row r="27007" spans="1:1" x14ac:dyDescent="0.25">
      <c r="A27007" s="42"/>
    </row>
    <row r="27008" spans="1:1" x14ac:dyDescent="0.25">
      <c r="A27008" s="42"/>
    </row>
    <row r="27009" spans="1:1" x14ac:dyDescent="0.25">
      <c r="A27009" s="42"/>
    </row>
    <row r="27010" spans="1:1" x14ac:dyDescent="0.25">
      <c r="A27010" s="42"/>
    </row>
    <row r="27011" spans="1:1" x14ac:dyDescent="0.25">
      <c r="A27011" s="42"/>
    </row>
    <row r="27012" spans="1:1" x14ac:dyDescent="0.25">
      <c r="A27012" s="42"/>
    </row>
    <row r="27013" spans="1:1" x14ac:dyDescent="0.25">
      <c r="A27013" s="42"/>
    </row>
    <row r="27014" spans="1:1" x14ac:dyDescent="0.25">
      <c r="A27014" s="42"/>
    </row>
    <row r="27015" spans="1:1" x14ac:dyDescent="0.25">
      <c r="A27015" s="42"/>
    </row>
    <row r="27016" spans="1:1" x14ac:dyDescent="0.25">
      <c r="A27016" s="42"/>
    </row>
    <row r="27017" spans="1:1" x14ac:dyDescent="0.25">
      <c r="A27017" s="42"/>
    </row>
    <row r="27018" spans="1:1" x14ac:dyDescent="0.25">
      <c r="A27018" s="42"/>
    </row>
    <row r="27019" spans="1:1" x14ac:dyDescent="0.25">
      <c r="A27019" s="42"/>
    </row>
    <row r="27020" spans="1:1" x14ac:dyDescent="0.25">
      <c r="A27020" s="42"/>
    </row>
    <row r="27021" spans="1:1" x14ac:dyDescent="0.25">
      <c r="A27021" s="42"/>
    </row>
    <row r="27022" spans="1:1" x14ac:dyDescent="0.25">
      <c r="A27022" s="42"/>
    </row>
    <row r="27023" spans="1:1" x14ac:dyDescent="0.25">
      <c r="A27023" s="42"/>
    </row>
    <row r="27024" spans="1:1" x14ac:dyDescent="0.25">
      <c r="A27024" s="42"/>
    </row>
    <row r="27025" spans="1:1" x14ac:dyDescent="0.25">
      <c r="A27025" s="42"/>
    </row>
    <row r="27026" spans="1:1" x14ac:dyDescent="0.25">
      <c r="A27026" s="42"/>
    </row>
    <row r="27027" spans="1:1" x14ac:dyDescent="0.25">
      <c r="A27027" s="42"/>
    </row>
    <row r="27028" spans="1:1" x14ac:dyDescent="0.25">
      <c r="A27028" s="42"/>
    </row>
    <row r="27029" spans="1:1" x14ac:dyDescent="0.25">
      <c r="A27029" s="42"/>
    </row>
    <row r="27030" spans="1:1" x14ac:dyDescent="0.25">
      <c r="A27030" s="42"/>
    </row>
    <row r="27031" spans="1:1" x14ac:dyDescent="0.25">
      <c r="A27031" s="42"/>
    </row>
    <row r="27032" spans="1:1" x14ac:dyDescent="0.25">
      <c r="A27032" s="42"/>
    </row>
    <row r="27033" spans="1:1" x14ac:dyDescent="0.25">
      <c r="A27033" s="42"/>
    </row>
    <row r="27034" spans="1:1" x14ac:dyDescent="0.25">
      <c r="A27034" s="42"/>
    </row>
    <row r="27035" spans="1:1" x14ac:dyDescent="0.25">
      <c r="A27035" s="42"/>
    </row>
    <row r="27036" spans="1:1" x14ac:dyDescent="0.25">
      <c r="A27036" s="42"/>
    </row>
    <row r="27037" spans="1:1" x14ac:dyDescent="0.25">
      <c r="A27037" s="42"/>
    </row>
    <row r="27038" spans="1:1" x14ac:dyDescent="0.25">
      <c r="A27038" s="42"/>
    </row>
    <row r="27039" spans="1:1" x14ac:dyDescent="0.25">
      <c r="A27039" s="42"/>
    </row>
    <row r="27040" spans="1:1" x14ac:dyDescent="0.25">
      <c r="A27040" s="42"/>
    </row>
    <row r="27041" spans="1:1" x14ac:dyDescent="0.25">
      <c r="A27041" s="42"/>
    </row>
    <row r="27042" spans="1:1" x14ac:dyDescent="0.25">
      <c r="A27042" s="42"/>
    </row>
    <row r="27043" spans="1:1" x14ac:dyDescent="0.25">
      <c r="A27043" s="42"/>
    </row>
    <row r="27044" spans="1:1" x14ac:dyDescent="0.25">
      <c r="A27044" s="42"/>
    </row>
    <row r="27045" spans="1:1" x14ac:dyDescent="0.25">
      <c r="A27045" s="42"/>
    </row>
    <row r="27046" spans="1:1" x14ac:dyDescent="0.25">
      <c r="A27046" s="42"/>
    </row>
    <row r="27047" spans="1:1" x14ac:dyDescent="0.25">
      <c r="A27047" s="42"/>
    </row>
    <row r="27048" spans="1:1" x14ac:dyDescent="0.25">
      <c r="A27048" s="42"/>
    </row>
    <row r="27049" spans="1:1" x14ac:dyDescent="0.25">
      <c r="A27049" s="42"/>
    </row>
    <row r="27050" spans="1:1" x14ac:dyDescent="0.25">
      <c r="A27050" s="42"/>
    </row>
    <row r="27051" spans="1:1" x14ac:dyDescent="0.25">
      <c r="A27051" s="42"/>
    </row>
    <row r="27052" spans="1:1" x14ac:dyDescent="0.25">
      <c r="A27052" s="42"/>
    </row>
    <row r="27053" spans="1:1" x14ac:dyDescent="0.25">
      <c r="A27053" s="42"/>
    </row>
    <row r="27054" spans="1:1" x14ac:dyDescent="0.25">
      <c r="A27054" s="42"/>
    </row>
    <row r="27055" spans="1:1" x14ac:dyDescent="0.25">
      <c r="A27055" s="42"/>
    </row>
    <row r="27056" spans="1:1" x14ac:dyDescent="0.25">
      <c r="A27056" s="42"/>
    </row>
    <row r="27057" spans="1:1" x14ac:dyDescent="0.25">
      <c r="A27057" s="42"/>
    </row>
    <row r="27058" spans="1:1" x14ac:dyDescent="0.25">
      <c r="A27058" s="42"/>
    </row>
    <row r="27059" spans="1:1" x14ac:dyDescent="0.25">
      <c r="A27059" s="42"/>
    </row>
    <row r="27060" spans="1:1" x14ac:dyDescent="0.25">
      <c r="A27060" s="42"/>
    </row>
    <row r="27061" spans="1:1" x14ac:dyDescent="0.25">
      <c r="A27061" s="42"/>
    </row>
    <row r="27062" spans="1:1" x14ac:dyDescent="0.25">
      <c r="A27062" s="42"/>
    </row>
    <row r="27063" spans="1:1" x14ac:dyDescent="0.25">
      <c r="A27063" s="42"/>
    </row>
    <row r="27064" spans="1:1" x14ac:dyDescent="0.25">
      <c r="A27064" s="42"/>
    </row>
    <row r="27065" spans="1:1" x14ac:dyDescent="0.25">
      <c r="A27065" s="42"/>
    </row>
    <row r="27066" spans="1:1" x14ac:dyDescent="0.25">
      <c r="A27066" s="42"/>
    </row>
    <row r="27067" spans="1:1" x14ac:dyDescent="0.25">
      <c r="A27067" s="42"/>
    </row>
    <row r="27068" spans="1:1" x14ac:dyDescent="0.25">
      <c r="A27068" s="42"/>
    </row>
    <row r="27069" spans="1:1" x14ac:dyDescent="0.25">
      <c r="A27069" s="42"/>
    </row>
    <row r="27070" spans="1:1" x14ac:dyDescent="0.25">
      <c r="A27070" s="42"/>
    </row>
    <row r="27071" spans="1:1" x14ac:dyDescent="0.25">
      <c r="A27071" s="42"/>
    </row>
    <row r="27072" spans="1:1" x14ac:dyDescent="0.25">
      <c r="A27072" s="42"/>
    </row>
    <row r="27073" spans="1:1" x14ac:dyDescent="0.25">
      <c r="A27073" s="42"/>
    </row>
    <row r="27074" spans="1:1" x14ac:dyDescent="0.25">
      <c r="A27074" s="42"/>
    </row>
    <row r="27075" spans="1:1" x14ac:dyDescent="0.25">
      <c r="A27075" s="42"/>
    </row>
    <row r="27076" spans="1:1" x14ac:dyDescent="0.25">
      <c r="A27076" s="42"/>
    </row>
    <row r="27077" spans="1:1" x14ac:dyDescent="0.25">
      <c r="A27077" s="42"/>
    </row>
    <row r="27078" spans="1:1" x14ac:dyDescent="0.25">
      <c r="A27078" s="42"/>
    </row>
    <row r="27079" spans="1:1" x14ac:dyDescent="0.25">
      <c r="A27079" s="42"/>
    </row>
    <row r="27080" spans="1:1" x14ac:dyDescent="0.25">
      <c r="A27080" s="42"/>
    </row>
    <row r="27081" spans="1:1" x14ac:dyDescent="0.25">
      <c r="A27081" s="42"/>
    </row>
    <row r="27082" spans="1:1" x14ac:dyDescent="0.25">
      <c r="A27082" s="42"/>
    </row>
    <row r="27083" spans="1:1" x14ac:dyDescent="0.25">
      <c r="A27083" s="42"/>
    </row>
    <row r="27084" spans="1:1" x14ac:dyDescent="0.25">
      <c r="A27084" s="42"/>
    </row>
    <row r="27085" spans="1:1" x14ac:dyDescent="0.25">
      <c r="A27085" s="42"/>
    </row>
    <row r="27086" spans="1:1" x14ac:dyDescent="0.25">
      <c r="A27086" s="42"/>
    </row>
    <row r="27087" spans="1:1" x14ac:dyDescent="0.25">
      <c r="A27087" s="42"/>
    </row>
    <row r="27088" spans="1:1" x14ac:dyDescent="0.25">
      <c r="A27088" s="42"/>
    </row>
    <row r="27089" spans="1:1" x14ac:dyDescent="0.25">
      <c r="A27089" s="42"/>
    </row>
    <row r="27090" spans="1:1" x14ac:dyDescent="0.25">
      <c r="A27090" s="42"/>
    </row>
    <row r="27091" spans="1:1" x14ac:dyDescent="0.25">
      <c r="A27091" s="42"/>
    </row>
    <row r="27092" spans="1:1" x14ac:dyDescent="0.25">
      <c r="A27092" s="42"/>
    </row>
    <row r="27093" spans="1:1" x14ac:dyDescent="0.25">
      <c r="A27093" s="42"/>
    </row>
    <row r="27094" spans="1:1" x14ac:dyDescent="0.25">
      <c r="A27094" s="42"/>
    </row>
    <row r="27095" spans="1:1" x14ac:dyDescent="0.25">
      <c r="A27095" s="42"/>
    </row>
    <row r="27096" spans="1:1" x14ac:dyDescent="0.25">
      <c r="A27096" s="42"/>
    </row>
    <row r="27097" spans="1:1" x14ac:dyDescent="0.25">
      <c r="A27097" s="42"/>
    </row>
    <row r="27098" spans="1:1" x14ac:dyDescent="0.25">
      <c r="A27098" s="42"/>
    </row>
    <row r="27099" spans="1:1" x14ac:dyDescent="0.25">
      <c r="A27099" s="42"/>
    </row>
    <row r="27100" spans="1:1" x14ac:dyDescent="0.25">
      <c r="A27100" s="42"/>
    </row>
    <row r="27101" spans="1:1" x14ac:dyDescent="0.25">
      <c r="A27101" s="42"/>
    </row>
    <row r="27102" spans="1:1" x14ac:dyDescent="0.25">
      <c r="A27102" s="42"/>
    </row>
    <row r="27103" spans="1:1" x14ac:dyDescent="0.25">
      <c r="A27103" s="42"/>
    </row>
    <row r="27104" spans="1:1" x14ac:dyDescent="0.25">
      <c r="A27104" s="42"/>
    </row>
    <row r="27105" spans="1:1" x14ac:dyDescent="0.25">
      <c r="A27105" s="42"/>
    </row>
    <row r="27106" spans="1:1" x14ac:dyDescent="0.25">
      <c r="A27106" s="42"/>
    </row>
    <row r="27107" spans="1:1" x14ac:dyDescent="0.25">
      <c r="A27107" s="42"/>
    </row>
    <row r="27108" spans="1:1" x14ac:dyDescent="0.25">
      <c r="A27108" s="42"/>
    </row>
    <row r="27109" spans="1:1" x14ac:dyDescent="0.25">
      <c r="A27109" s="42"/>
    </row>
    <row r="27110" spans="1:1" x14ac:dyDescent="0.25">
      <c r="A27110" s="42"/>
    </row>
    <row r="27111" spans="1:1" x14ac:dyDescent="0.25">
      <c r="A27111" s="42"/>
    </row>
    <row r="27112" spans="1:1" x14ac:dyDescent="0.25">
      <c r="A27112" s="42"/>
    </row>
    <row r="27113" spans="1:1" x14ac:dyDescent="0.25">
      <c r="A27113" s="42"/>
    </row>
    <row r="27114" spans="1:1" x14ac:dyDescent="0.25">
      <c r="A27114" s="42"/>
    </row>
    <row r="27115" spans="1:1" x14ac:dyDescent="0.25">
      <c r="A27115" s="42"/>
    </row>
    <row r="27116" spans="1:1" x14ac:dyDescent="0.25">
      <c r="A27116" s="42"/>
    </row>
    <row r="27117" spans="1:1" x14ac:dyDescent="0.25">
      <c r="A27117" s="42"/>
    </row>
    <row r="27118" spans="1:1" x14ac:dyDescent="0.25">
      <c r="A27118" s="42"/>
    </row>
    <row r="27119" spans="1:1" x14ac:dyDescent="0.25">
      <c r="A27119" s="42"/>
    </row>
    <row r="27120" spans="1:1" x14ac:dyDescent="0.25">
      <c r="A27120" s="42"/>
    </row>
    <row r="27121" spans="1:1" x14ac:dyDescent="0.25">
      <c r="A27121" s="42"/>
    </row>
    <row r="27122" spans="1:1" x14ac:dyDescent="0.25">
      <c r="A27122" s="42"/>
    </row>
    <row r="27123" spans="1:1" x14ac:dyDescent="0.25">
      <c r="A27123" s="42"/>
    </row>
    <row r="27124" spans="1:1" x14ac:dyDescent="0.25">
      <c r="A27124" s="42"/>
    </row>
    <row r="27125" spans="1:1" x14ac:dyDescent="0.25">
      <c r="A27125" s="42"/>
    </row>
    <row r="27126" spans="1:1" x14ac:dyDescent="0.25">
      <c r="A27126" s="42"/>
    </row>
    <row r="27127" spans="1:1" x14ac:dyDescent="0.25">
      <c r="A27127" s="42"/>
    </row>
    <row r="27128" spans="1:1" x14ac:dyDescent="0.25">
      <c r="A27128" s="42"/>
    </row>
    <row r="27129" spans="1:1" x14ac:dyDescent="0.25">
      <c r="A27129" s="42"/>
    </row>
    <row r="27130" spans="1:1" x14ac:dyDescent="0.25">
      <c r="A27130" s="42"/>
    </row>
    <row r="27131" spans="1:1" x14ac:dyDescent="0.25">
      <c r="A27131" s="42"/>
    </row>
    <row r="27132" spans="1:1" x14ac:dyDescent="0.25">
      <c r="A27132" s="42"/>
    </row>
    <row r="27133" spans="1:1" x14ac:dyDescent="0.25">
      <c r="A27133" s="42"/>
    </row>
    <row r="27134" spans="1:1" x14ac:dyDescent="0.25">
      <c r="A27134" s="42"/>
    </row>
    <row r="27135" spans="1:1" x14ac:dyDescent="0.25">
      <c r="A27135" s="42"/>
    </row>
    <row r="27136" spans="1:1" x14ac:dyDescent="0.25">
      <c r="A27136" s="42"/>
    </row>
    <row r="27137" spans="1:1" x14ac:dyDescent="0.25">
      <c r="A27137" s="42"/>
    </row>
    <row r="27138" spans="1:1" x14ac:dyDescent="0.25">
      <c r="A27138" s="42"/>
    </row>
    <row r="27139" spans="1:1" x14ac:dyDescent="0.25">
      <c r="A27139" s="42"/>
    </row>
    <row r="27140" spans="1:1" x14ac:dyDescent="0.25">
      <c r="A27140" s="42"/>
    </row>
    <row r="27141" spans="1:1" x14ac:dyDescent="0.25">
      <c r="A27141" s="42"/>
    </row>
    <row r="27142" spans="1:1" x14ac:dyDescent="0.25">
      <c r="A27142" s="42"/>
    </row>
    <row r="27143" spans="1:1" x14ac:dyDescent="0.25">
      <c r="A27143" s="42"/>
    </row>
    <row r="27144" spans="1:1" x14ac:dyDescent="0.25">
      <c r="A27144" s="42"/>
    </row>
    <row r="27145" spans="1:1" x14ac:dyDescent="0.25">
      <c r="A27145" s="42"/>
    </row>
    <row r="27146" spans="1:1" x14ac:dyDescent="0.25">
      <c r="A27146" s="42"/>
    </row>
    <row r="27147" spans="1:1" x14ac:dyDescent="0.25">
      <c r="A27147" s="42"/>
    </row>
    <row r="27148" spans="1:1" x14ac:dyDescent="0.25">
      <c r="A27148" s="42"/>
    </row>
    <row r="27149" spans="1:1" x14ac:dyDescent="0.25">
      <c r="A27149" s="42"/>
    </row>
    <row r="27150" spans="1:1" x14ac:dyDescent="0.25">
      <c r="A27150" s="42"/>
    </row>
    <row r="27151" spans="1:1" x14ac:dyDescent="0.25">
      <c r="A27151" s="42"/>
    </row>
    <row r="27152" spans="1:1" x14ac:dyDescent="0.25">
      <c r="A27152" s="42"/>
    </row>
    <row r="27153" spans="1:1" x14ac:dyDescent="0.25">
      <c r="A27153" s="42"/>
    </row>
    <row r="27154" spans="1:1" x14ac:dyDescent="0.25">
      <c r="A27154" s="42"/>
    </row>
    <row r="27155" spans="1:1" x14ac:dyDescent="0.25">
      <c r="A27155" s="42"/>
    </row>
    <row r="27156" spans="1:1" x14ac:dyDescent="0.25">
      <c r="A27156" s="42"/>
    </row>
    <row r="27157" spans="1:1" x14ac:dyDescent="0.25">
      <c r="A27157" s="42"/>
    </row>
    <row r="27158" spans="1:1" x14ac:dyDescent="0.25">
      <c r="A27158" s="42"/>
    </row>
    <row r="27159" spans="1:1" x14ac:dyDescent="0.25">
      <c r="A27159" s="42"/>
    </row>
    <row r="27160" spans="1:1" x14ac:dyDescent="0.25">
      <c r="A27160" s="42"/>
    </row>
    <row r="27161" spans="1:1" x14ac:dyDescent="0.25">
      <c r="A27161" s="42"/>
    </row>
    <row r="27162" spans="1:1" x14ac:dyDescent="0.25">
      <c r="A27162" s="42"/>
    </row>
    <row r="27163" spans="1:1" x14ac:dyDescent="0.25">
      <c r="A27163" s="42"/>
    </row>
    <row r="27164" spans="1:1" x14ac:dyDescent="0.25">
      <c r="A27164" s="42"/>
    </row>
    <row r="27165" spans="1:1" x14ac:dyDescent="0.25">
      <c r="A27165" s="42"/>
    </row>
    <row r="27166" spans="1:1" x14ac:dyDescent="0.25">
      <c r="A27166" s="42"/>
    </row>
    <row r="27167" spans="1:1" x14ac:dyDescent="0.25">
      <c r="A27167" s="42"/>
    </row>
    <row r="27168" spans="1:1" x14ac:dyDescent="0.25">
      <c r="A27168" s="42"/>
    </row>
    <row r="27169" spans="1:1" x14ac:dyDescent="0.25">
      <c r="A27169" s="42"/>
    </row>
    <row r="27170" spans="1:1" x14ac:dyDescent="0.25">
      <c r="A27170" s="42"/>
    </row>
    <row r="27171" spans="1:1" x14ac:dyDescent="0.25">
      <c r="A27171" s="42"/>
    </row>
    <row r="27172" spans="1:1" x14ac:dyDescent="0.25">
      <c r="A27172" s="42"/>
    </row>
    <row r="27173" spans="1:1" x14ac:dyDescent="0.25">
      <c r="A27173" s="42"/>
    </row>
    <row r="27174" spans="1:1" x14ac:dyDescent="0.25">
      <c r="A27174" s="42"/>
    </row>
    <row r="27175" spans="1:1" x14ac:dyDescent="0.25">
      <c r="A27175" s="42"/>
    </row>
    <row r="27176" spans="1:1" x14ac:dyDescent="0.25">
      <c r="A27176" s="42"/>
    </row>
    <row r="27177" spans="1:1" x14ac:dyDescent="0.25">
      <c r="A27177" s="42"/>
    </row>
    <row r="27178" spans="1:1" x14ac:dyDescent="0.25">
      <c r="A27178" s="42"/>
    </row>
    <row r="27179" spans="1:1" x14ac:dyDescent="0.25">
      <c r="A27179" s="42"/>
    </row>
    <row r="27180" spans="1:1" x14ac:dyDescent="0.25">
      <c r="A27180" s="42"/>
    </row>
    <row r="27181" spans="1:1" x14ac:dyDescent="0.25">
      <c r="A27181" s="42"/>
    </row>
    <row r="27182" spans="1:1" x14ac:dyDescent="0.25">
      <c r="A27182" s="42"/>
    </row>
    <row r="27183" spans="1:1" x14ac:dyDescent="0.25">
      <c r="A27183" s="42"/>
    </row>
    <row r="27184" spans="1:1" x14ac:dyDescent="0.25">
      <c r="A27184" s="42"/>
    </row>
    <row r="27185" spans="1:1" x14ac:dyDescent="0.25">
      <c r="A27185" s="42"/>
    </row>
    <row r="27186" spans="1:1" x14ac:dyDescent="0.25">
      <c r="A27186" s="42"/>
    </row>
    <row r="27187" spans="1:1" x14ac:dyDescent="0.25">
      <c r="A27187" s="42"/>
    </row>
    <row r="27188" spans="1:1" x14ac:dyDescent="0.25">
      <c r="A27188" s="42"/>
    </row>
    <row r="27189" spans="1:1" x14ac:dyDescent="0.25">
      <c r="A27189" s="42"/>
    </row>
    <row r="27190" spans="1:1" x14ac:dyDescent="0.25">
      <c r="A27190" s="42"/>
    </row>
    <row r="27191" spans="1:1" x14ac:dyDescent="0.25">
      <c r="A27191" s="42"/>
    </row>
    <row r="27192" spans="1:1" x14ac:dyDescent="0.25">
      <c r="A27192" s="42"/>
    </row>
    <row r="27193" spans="1:1" x14ac:dyDescent="0.25">
      <c r="A27193" s="42"/>
    </row>
    <row r="27194" spans="1:1" x14ac:dyDescent="0.25">
      <c r="A27194" s="42"/>
    </row>
    <row r="27195" spans="1:1" x14ac:dyDescent="0.25">
      <c r="A27195" s="42"/>
    </row>
    <row r="27196" spans="1:1" x14ac:dyDescent="0.25">
      <c r="A27196" s="42"/>
    </row>
    <row r="27197" spans="1:1" x14ac:dyDescent="0.25">
      <c r="A27197" s="42"/>
    </row>
    <row r="27198" spans="1:1" x14ac:dyDescent="0.25">
      <c r="A27198" s="42"/>
    </row>
    <row r="27199" spans="1:1" x14ac:dyDescent="0.25">
      <c r="A27199" s="42"/>
    </row>
    <row r="27200" spans="1:1" x14ac:dyDescent="0.25">
      <c r="A27200" s="42"/>
    </row>
    <row r="27201" spans="1:1" x14ac:dyDescent="0.25">
      <c r="A27201" s="42"/>
    </row>
    <row r="27202" spans="1:1" x14ac:dyDescent="0.25">
      <c r="A27202" s="42"/>
    </row>
    <row r="27203" spans="1:1" x14ac:dyDescent="0.25">
      <c r="A27203" s="42"/>
    </row>
    <row r="27204" spans="1:1" x14ac:dyDescent="0.25">
      <c r="A27204" s="42"/>
    </row>
    <row r="27205" spans="1:1" x14ac:dyDescent="0.25">
      <c r="A27205" s="42"/>
    </row>
    <row r="27206" spans="1:1" x14ac:dyDescent="0.25">
      <c r="A27206" s="42"/>
    </row>
    <row r="27207" spans="1:1" x14ac:dyDescent="0.25">
      <c r="A27207" s="42"/>
    </row>
    <row r="27208" spans="1:1" x14ac:dyDescent="0.25">
      <c r="A27208" s="42"/>
    </row>
    <row r="27209" spans="1:1" x14ac:dyDescent="0.25">
      <c r="A27209" s="42"/>
    </row>
    <row r="27210" spans="1:1" x14ac:dyDescent="0.25">
      <c r="A27210" s="42"/>
    </row>
    <row r="27211" spans="1:1" x14ac:dyDescent="0.25">
      <c r="A27211" s="42"/>
    </row>
    <row r="27212" spans="1:1" x14ac:dyDescent="0.25">
      <c r="A27212" s="42"/>
    </row>
    <row r="27213" spans="1:1" x14ac:dyDescent="0.25">
      <c r="A27213" s="42"/>
    </row>
    <row r="27214" spans="1:1" x14ac:dyDescent="0.25">
      <c r="A27214" s="42"/>
    </row>
    <row r="27215" spans="1:1" x14ac:dyDescent="0.25">
      <c r="A27215" s="42"/>
    </row>
    <row r="27216" spans="1:1" x14ac:dyDescent="0.25">
      <c r="A27216" s="42"/>
    </row>
    <row r="27217" spans="1:1" x14ac:dyDescent="0.25">
      <c r="A27217" s="42"/>
    </row>
    <row r="27218" spans="1:1" x14ac:dyDescent="0.25">
      <c r="A27218" s="42"/>
    </row>
    <row r="27219" spans="1:1" x14ac:dyDescent="0.25">
      <c r="A27219" s="42"/>
    </row>
    <row r="27220" spans="1:1" x14ac:dyDescent="0.25">
      <c r="A27220" s="42"/>
    </row>
    <row r="27221" spans="1:1" x14ac:dyDescent="0.25">
      <c r="A27221" s="42"/>
    </row>
    <row r="27222" spans="1:1" x14ac:dyDescent="0.25">
      <c r="A27222" s="42"/>
    </row>
    <row r="27223" spans="1:1" x14ac:dyDescent="0.25">
      <c r="A27223" s="42"/>
    </row>
    <row r="27224" spans="1:1" x14ac:dyDescent="0.25">
      <c r="A27224" s="42"/>
    </row>
    <row r="27225" spans="1:1" x14ac:dyDescent="0.25">
      <c r="A27225" s="42"/>
    </row>
    <row r="27226" spans="1:1" x14ac:dyDescent="0.25">
      <c r="A27226" s="42"/>
    </row>
    <row r="27227" spans="1:1" x14ac:dyDescent="0.25">
      <c r="A27227" s="42"/>
    </row>
    <row r="27228" spans="1:1" x14ac:dyDescent="0.25">
      <c r="A27228" s="42"/>
    </row>
    <row r="27229" spans="1:1" x14ac:dyDescent="0.25">
      <c r="A27229" s="42"/>
    </row>
    <row r="27230" spans="1:1" x14ac:dyDescent="0.25">
      <c r="A27230" s="42"/>
    </row>
    <row r="27231" spans="1:1" x14ac:dyDescent="0.25">
      <c r="A27231" s="42"/>
    </row>
    <row r="27232" spans="1:1" x14ac:dyDescent="0.25">
      <c r="A27232" s="42"/>
    </row>
    <row r="27233" spans="1:1" x14ac:dyDescent="0.25">
      <c r="A27233" s="42"/>
    </row>
    <row r="27234" spans="1:1" x14ac:dyDescent="0.25">
      <c r="A27234" s="42"/>
    </row>
    <row r="27235" spans="1:1" x14ac:dyDescent="0.25">
      <c r="A27235" s="42"/>
    </row>
    <row r="27236" spans="1:1" x14ac:dyDescent="0.25">
      <c r="A27236" s="42"/>
    </row>
    <row r="27237" spans="1:1" x14ac:dyDescent="0.25">
      <c r="A27237" s="42"/>
    </row>
    <row r="27238" spans="1:1" x14ac:dyDescent="0.25">
      <c r="A27238" s="42"/>
    </row>
    <row r="27239" spans="1:1" x14ac:dyDescent="0.25">
      <c r="A27239" s="42"/>
    </row>
    <row r="27240" spans="1:1" x14ac:dyDescent="0.25">
      <c r="A27240" s="42"/>
    </row>
    <row r="27241" spans="1:1" x14ac:dyDescent="0.25">
      <c r="A27241" s="42"/>
    </row>
    <row r="27242" spans="1:1" x14ac:dyDescent="0.25">
      <c r="A27242" s="42"/>
    </row>
    <row r="27243" spans="1:1" x14ac:dyDescent="0.25">
      <c r="A27243" s="42"/>
    </row>
    <row r="27244" spans="1:1" x14ac:dyDescent="0.25">
      <c r="A27244" s="42"/>
    </row>
    <row r="27245" spans="1:1" x14ac:dyDescent="0.25">
      <c r="A27245" s="42"/>
    </row>
    <row r="27246" spans="1:1" x14ac:dyDescent="0.25">
      <c r="A27246" s="42"/>
    </row>
    <row r="27247" spans="1:1" x14ac:dyDescent="0.25">
      <c r="A27247" s="42"/>
    </row>
    <row r="27248" spans="1:1" x14ac:dyDescent="0.25">
      <c r="A27248" s="42"/>
    </row>
    <row r="27249" spans="1:1" x14ac:dyDescent="0.25">
      <c r="A27249" s="42"/>
    </row>
    <row r="27250" spans="1:1" x14ac:dyDescent="0.25">
      <c r="A27250" s="42"/>
    </row>
    <row r="27251" spans="1:1" x14ac:dyDescent="0.25">
      <c r="A27251" s="42"/>
    </row>
    <row r="27252" spans="1:1" x14ac:dyDescent="0.25">
      <c r="A27252" s="42"/>
    </row>
    <row r="27253" spans="1:1" x14ac:dyDescent="0.25">
      <c r="A27253" s="42"/>
    </row>
    <row r="27254" spans="1:1" x14ac:dyDescent="0.25">
      <c r="A27254" s="42"/>
    </row>
    <row r="27255" spans="1:1" x14ac:dyDescent="0.25">
      <c r="A27255" s="42"/>
    </row>
    <row r="27256" spans="1:1" x14ac:dyDescent="0.25">
      <c r="A27256" s="42"/>
    </row>
    <row r="27257" spans="1:1" x14ac:dyDescent="0.25">
      <c r="A27257" s="42"/>
    </row>
    <row r="27258" spans="1:1" x14ac:dyDescent="0.25">
      <c r="A27258" s="42"/>
    </row>
    <row r="27259" spans="1:1" x14ac:dyDescent="0.25">
      <c r="A27259" s="42"/>
    </row>
    <row r="27260" spans="1:1" x14ac:dyDescent="0.25">
      <c r="A27260" s="42"/>
    </row>
    <row r="27261" spans="1:1" x14ac:dyDescent="0.25">
      <c r="A27261" s="42"/>
    </row>
    <row r="27262" spans="1:1" x14ac:dyDescent="0.25">
      <c r="A27262" s="42"/>
    </row>
    <row r="27263" spans="1:1" x14ac:dyDescent="0.25">
      <c r="A27263" s="42"/>
    </row>
    <row r="27264" spans="1:1" x14ac:dyDescent="0.25">
      <c r="A27264" s="42"/>
    </row>
    <row r="27265" spans="1:1" x14ac:dyDescent="0.25">
      <c r="A27265" s="42"/>
    </row>
    <row r="27266" spans="1:1" x14ac:dyDescent="0.25">
      <c r="A27266" s="42"/>
    </row>
    <row r="27267" spans="1:1" x14ac:dyDescent="0.25">
      <c r="A27267" s="42"/>
    </row>
    <row r="27268" spans="1:1" x14ac:dyDescent="0.25">
      <c r="A27268" s="42"/>
    </row>
    <row r="27269" spans="1:1" x14ac:dyDescent="0.25">
      <c r="A27269" s="42"/>
    </row>
    <row r="27270" spans="1:1" x14ac:dyDescent="0.25">
      <c r="A27270" s="42"/>
    </row>
    <row r="27271" spans="1:1" x14ac:dyDescent="0.25">
      <c r="A27271" s="42"/>
    </row>
    <row r="27272" spans="1:1" x14ac:dyDescent="0.25">
      <c r="A27272" s="42"/>
    </row>
    <row r="27273" spans="1:1" x14ac:dyDescent="0.25">
      <c r="A27273" s="42"/>
    </row>
    <row r="27274" spans="1:1" x14ac:dyDescent="0.25">
      <c r="A27274" s="42"/>
    </row>
    <row r="27275" spans="1:1" x14ac:dyDescent="0.25">
      <c r="A27275" s="42"/>
    </row>
    <row r="27276" spans="1:1" x14ac:dyDescent="0.25">
      <c r="A27276" s="42"/>
    </row>
    <row r="27277" spans="1:1" x14ac:dyDescent="0.25">
      <c r="A27277" s="42"/>
    </row>
    <row r="27278" spans="1:1" x14ac:dyDescent="0.25">
      <c r="A27278" s="42"/>
    </row>
    <row r="27279" spans="1:1" x14ac:dyDescent="0.25">
      <c r="A27279" s="42"/>
    </row>
    <row r="27280" spans="1:1" x14ac:dyDescent="0.25">
      <c r="A27280" s="42"/>
    </row>
    <row r="27281" spans="1:1" x14ac:dyDescent="0.25">
      <c r="A27281" s="42"/>
    </row>
    <row r="27282" spans="1:1" x14ac:dyDescent="0.25">
      <c r="A27282" s="42"/>
    </row>
    <row r="27283" spans="1:1" x14ac:dyDescent="0.25">
      <c r="A27283" s="42"/>
    </row>
    <row r="27284" spans="1:1" x14ac:dyDescent="0.25">
      <c r="A27284" s="42"/>
    </row>
    <row r="27285" spans="1:1" x14ac:dyDescent="0.25">
      <c r="A27285" s="42"/>
    </row>
    <row r="27286" spans="1:1" x14ac:dyDescent="0.25">
      <c r="A27286" s="42"/>
    </row>
    <row r="27287" spans="1:1" x14ac:dyDescent="0.25">
      <c r="A27287" s="42"/>
    </row>
    <row r="27288" spans="1:1" x14ac:dyDescent="0.25">
      <c r="A27288" s="42"/>
    </row>
    <row r="27289" spans="1:1" x14ac:dyDescent="0.25">
      <c r="A27289" s="42"/>
    </row>
    <row r="27290" spans="1:1" x14ac:dyDescent="0.25">
      <c r="A27290" s="42"/>
    </row>
    <row r="27291" spans="1:1" x14ac:dyDescent="0.25">
      <c r="A27291" s="42"/>
    </row>
    <row r="27292" spans="1:1" x14ac:dyDescent="0.25">
      <c r="A27292" s="42"/>
    </row>
    <row r="27293" spans="1:1" x14ac:dyDescent="0.25">
      <c r="A27293" s="42"/>
    </row>
    <row r="27294" spans="1:1" x14ac:dyDescent="0.25">
      <c r="A27294" s="42"/>
    </row>
    <row r="27295" spans="1:1" x14ac:dyDescent="0.25">
      <c r="A27295" s="42"/>
    </row>
    <row r="27296" spans="1:1" x14ac:dyDescent="0.25">
      <c r="A27296" s="42"/>
    </row>
    <row r="27297" spans="1:1" x14ac:dyDescent="0.25">
      <c r="A27297" s="42"/>
    </row>
    <row r="27298" spans="1:1" x14ac:dyDescent="0.25">
      <c r="A27298" s="42"/>
    </row>
    <row r="27299" spans="1:1" x14ac:dyDescent="0.25">
      <c r="A27299" s="42"/>
    </row>
    <row r="27300" spans="1:1" x14ac:dyDescent="0.25">
      <c r="A27300" s="42"/>
    </row>
    <row r="27301" spans="1:1" x14ac:dyDescent="0.25">
      <c r="A27301" s="42"/>
    </row>
    <row r="27302" spans="1:1" x14ac:dyDescent="0.25">
      <c r="A27302" s="42"/>
    </row>
    <row r="27303" spans="1:1" x14ac:dyDescent="0.25">
      <c r="A27303" s="42"/>
    </row>
    <row r="27304" spans="1:1" x14ac:dyDescent="0.25">
      <c r="A27304" s="42"/>
    </row>
    <row r="27305" spans="1:1" x14ac:dyDescent="0.25">
      <c r="A27305" s="42"/>
    </row>
    <row r="27306" spans="1:1" x14ac:dyDescent="0.25">
      <c r="A27306" s="42"/>
    </row>
    <row r="27307" spans="1:1" x14ac:dyDescent="0.25">
      <c r="A27307" s="42"/>
    </row>
    <row r="27308" spans="1:1" x14ac:dyDescent="0.25">
      <c r="A27308" s="42"/>
    </row>
    <row r="27309" spans="1:1" x14ac:dyDescent="0.25">
      <c r="A27309" s="42"/>
    </row>
    <row r="27310" spans="1:1" x14ac:dyDescent="0.25">
      <c r="A27310" s="42"/>
    </row>
    <row r="27311" spans="1:1" x14ac:dyDescent="0.25">
      <c r="A27311" s="42"/>
    </row>
    <row r="27312" spans="1:1" x14ac:dyDescent="0.25">
      <c r="A27312" s="42"/>
    </row>
    <row r="27313" spans="1:1" x14ac:dyDescent="0.25">
      <c r="A27313" s="42"/>
    </row>
    <row r="27314" spans="1:1" x14ac:dyDescent="0.25">
      <c r="A27314" s="42"/>
    </row>
    <row r="27315" spans="1:1" x14ac:dyDescent="0.25">
      <c r="A27315" s="42"/>
    </row>
    <row r="27316" spans="1:1" x14ac:dyDescent="0.25">
      <c r="A27316" s="42"/>
    </row>
    <row r="27317" spans="1:1" x14ac:dyDescent="0.25">
      <c r="A27317" s="42"/>
    </row>
    <row r="27318" spans="1:1" x14ac:dyDescent="0.25">
      <c r="A27318" s="42"/>
    </row>
    <row r="27319" spans="1:1" x14ac:dyDescent="0.25">
      <c r="A27319" s="42"/>
    </row>
    <row r="27320" spans="1:1" x14ac:dyDescent="0.25">
      <c r="A27320" s="42"/>
    </row>
    <row r="27321" spans="1:1" x14ac:dyDescent="0.25">
      <c r="A27321" s="42"/>
    </row>
    <row r="27322" spans="1:1" x14ac:dyDescent="0.25">
      <c r="A27322" s="42"/>
    </row>
    <row r="27323" spans="1:1" x14ac:dyDescent="0.25">
      <c r="A27323" s="42"/>
    </row>
    <row r="27324" spans="1:1" x14ac:dyDescent="0.25">
      <c r="A27324" s="42"/>
    </row>
    <row r="27325" spans="1:1" x14ac:dyDescent="0.25">
      <c r="A27325" s="42"/>
    </row>
    <row r="27326" spans="1:1" x14ac:dyDescent="0.25">
      <c r="A27326" s="42"/>
    </row>
    <row r="27327" spans="1:1" x14ac:dyDescent="0.25">
      <c r="A27327" s="42"/>
    </row>
    <row r="27328" spans="1:1" x14ac:dyDescent="0.25">
      <c r="A27328" s="42"/>
    </row>
    <row r="27329" spans="1:1" x14ac:dyDescent="0.25">
      <c r="A27329" s="42"/>
    </row>
    <row r="27330" spans="1:1" x14ac:dyDescent="0.25">
      <c r="A27330" s="42"/>
    </row>
    <row r="27331" spans="1:1" x14ac:dyDescent="0.25">
      <c r="A27331" s="42"/>
    </row>
    <row r="27332" spans="1:1" x14ac:dyDescent="0.25">
      <c r="A27332" s="42"/>
    </row>
    <row r="27333" spans="1:1" x14ac:dyDescent="0.25">
      <c r="A27333" s="42"/>
    </row>
    <row r="27334" spans="1:1" x14ac:dyDescent="0.25">
      <c r="A27334" s="42"/>
    </row>
    <row r="27335" spans="1:1" x14ac:dyDescent="0.25">
      <c r="A27335" s="42"/>
    </row>
    <row r="27336" spans="1:1" x14ac:dyDescent="0.25">
      <c r="A27336" s="42"/>
    </row>
    <row r="27337" spans="1:1" x14ac:dyDescent="0.25">
      <c r="A27337" s="42"/>
    </row>
    <row r="27338" spans="1:1" x14ac:dyDescent="0.25">
      <c r="A27338" s="42"/>
    </row>
    <row r="27339" spans="1:1" x14ac:dyDescent="0.25">
      <c r="A27339" s="42"/>
    </row>
    <row r="27340" spans="1:1" x14ac:dyDescent="0.25">
      <c r="A27340" s="42"/>
    </row>
    <row r="27341" spans="1:1" x14ac:dyDescent="0.25">
      <c r="A27341" s="42"/>
    </row>
    <row r="27342" spans="1:1" x14ac:dyDescent="0.25">
      <c r="A27342" s="42"/>
    </row>
    <row r="27343" spans="1:1" x14ac:dyDescent="0.25">
      <c r="A27343" s="42"/>
    </row>
    <row r="27344" spans="1:1" x14ac:dyDescent="0.25">
      <c r="A27344" s="42"/>
    </row>
    <row r="27345" spans="1:1" x14ac:dyDescent="0.25">
      <c r="A27345" s="42"/>
    </row>
    <row r="27346" spans="1:1" x14ac:dyDescent="0.25">
      <c r="A27346" s="42"/>
    </row>
    <row r="27347" spans="1:1" x14ac:dyDescent="0.25">
      <c r="A27347" s="42"/>
    </row>
    <row r="27348" spans="1:1" x14ac:dyDescent="0.25">
      <c r="A27348" s="42"/>
    </row>
    <row r="27349" spans="1:1" x14ac:dyDescent="0.25">
      <c r="A27349" s="42"/>
    </row>
    <row r="27350" spans="1:1" x14ac:dyDescent="0.25">
      <c r="A27350" s="42"/>
    </row>
    <row r="27351" spans="1:1" x14ac:dyDescent="0.25">
      <c r="A27351" s="42"/>
    </row>
    <row r="27352" spans="1:1" x14ac:dyDescent="0.25">
      <c r="A27352" s="42"/>
    </row>
    <row r="27353" spans="1:1" x14ac:dyDescent="0.25">
      <c r="A27353" s="42"/>
    </row>
    <row r="27354" spans="1:1" x14ac:dyDescent="0.25">
      <c r="A27354" s="42"/>
    </row>
    <row r="27355" spans="1:1" x14ac:dyDescent="0.25">
      <c r="A27355" s="42"/>
    </row>
    <row r="27356" spans="1:1" x14ac:dyDescent="0.25">
      <c r="A27356" s="42"/>
    </row>
    <row r="27357" spans="1:1" x14ac:dyDescent="0.25">
      <c r="A27357" s="42"/>
    </row>
    <row r="27358" spans="1:1" x14ac:dyDescent="0.25">
      <c r="A27358" s="42"/>
    </row>
    <row r="27359" spans="1:1" x14ac:dyDescent="0.25">
      <c r="A27359" s="42"/>
    </row>
    <row r="27360" spans="1:1" x14ac:dyDescent="0.25">
      <c r="A27360" s="42"/>
    </row>
    <row r="27361" spans="1:1" x14ac:dyDescent="0.25">
      <c r="A27361" s="42"/>
    </row>
    <row r="27362" spans="1:1" x14ac:dyDescent="0.25">
      <c r="A27362" s="42"/>
    </row>
    <row r="27363" spans="1:1" x14ac:dyDescent="0.25">
      <c r="A27363" s="42"/>
    </row>
    <row r="27364" spans="1:1" x14ac:dyDescent="0.25">
      <c r="A27364" s="42"/>
    </row>
    <row r="27365" spans="1:1" x14ac:dyDescent="0.25">
      <c r="A27365" s="42"/>
    </row>
    <row r="27366" spans="1:1" x14ac:dyDescent="0.25">
      <c r="A27366" s="42"/>
    </row>
    <row r="27367" spans="1:1" x14ac:dyDescent="0.25">
      <c r="A27367" s="42"/>
    </row>
    <row r="27368" spans="1:1" x14ac:dyDescent="0.25">
      <c r="A27368" s="42"/>
    </row>
    <row r="27369" spans="1:1" x14ac:dyDescent="0.25">
      <c r="A27369" s="42"/>
    </row>
    <row r="27370" spans="1:1" x14ac:dyDescent="0.25">
      <c r="A27370" s="42"/>
    </row>
    <row r="27371" spans="1:1" x14ac:dyDescent="0.25">
      <c r="A27371" s="42"/>
    </row>
    <row r="27372" spans="1:1" x14ac:dyDescent="0.25">
      <c r="A27372" s="42"/>
    </row>
    <row r="27373" spans="1:1" x14ac:dyDescent="0.25">
      <c r="A27373" s="42"/>
    </row>
    <row r="27374" spans="1:1" x14ac:dyDescent="0.25">
      <c r="A27374" s="42"/>
    </row>
    <row r="27375" spans="1:1" x14ac:dyDescent="0.25">
      <c r="A27375" s="42"/>
    </row>
    <row r="27376" spans="1:1" x14ac:dyDescent="0.25">
      <c r="A27376" s="42"/>
    </row>
    <row r="27377" spans="1:1" x14ac:dyDescent="0.25">
      <c r="A27377" s="42"/>
    </row>
    <row r="27378" spans="1:1" x14ac:dyDescent="0.25">
      <c r="A27378" s="42"/>
    </row>
    <row r="27379" spans="1:1" x14ac:dyDescent="0.25">
      <c r="A27379" s="42"/>
    </row>
    <row r="27380" spans="1:1" x14ac:dyDescent="0.25">
      <c r="A27380" s="42"/>
    </row>
    <row r="27381" spans="1:1" x14ac:dyDescent="0.25">
      <c r="A27381" s="42"/>
    </row>
    <row r="27382" spans="1:1" x14ac:dyDescent="0.25">
      <c r="A27382" s="42"/>
    </row>
    <row r="27383" spans="1:1" x14ac:dyDescent="0.25">
      <c r="A27383" s="42"/>
    </row>
    <row r="27384" spans="1:1" x14ac:dyDescent="0.25">
      <c r="A27384" s="42"/>
    </row>
    <row r="27385" spans="1:1" x14ac:dyDescent="0.25">
      <c r="A27385" s="42"/>
    </row>
    <row r="27386" spans="1:1" x14ac:dyDescent="0.25">
      <c r="A27386" s="42"/>
    </row>
    <row r="27387" spans="1:1" x14ac:dyDescent="0.25">
      <c r="A27387" s="42"/>
    </row>
    <row r="27388" spans="1:1" x14ac:dyDescent="0.25">
      <c r="A27388" s="42"/>
    </row>
    <row r="27389" spans="1:1" x14ac:dyDescent="0.25">
      <c r="A27389" s="42"/>
    </row>
    <row r="27390" spans="1:1" x14ac:dyDescent="0.25">
      <c r="A27390" s="42"/>
    </row>
    <row r="27391" spans="1:1" x14ac:dyDescent="0.25">
      <c r="A27391" s="42"/>
    </row>
    <row r="27392" spans="1:1" x14ac:dyDescent="0.25">
      <c r="A27392" s="42"/>
    </row>
    <row r="27393" spans="1:1" x14ac:dyDescent="0.25">
      <c r="A27393" s="42"/>
    </row>
    <row r="27394" spans="1:1" x14ac:dyDescent="0.25">
      <c r="A27394" s="42"/>
    </row>
    <row r="27395" spans="1:1" x14ac:dyDescent="0.25">
      <c r="A27395" s="42"/>
    </row>
    <row r="27396" spans="1:1" x14ac:dyDescent="0.25">
      <c r="A27396" s="42"/>
    </row>
    <row r="27397" spans="1:1" x14ac:dyDescent="0.25">
      <c r="A27397" s="42"/>
    </row>
    <row r="27398" spans="1:1" x14ac:dyDescent="0.25">
      <c r="A27398" s="42"/>
    </row>
    <row r="27399" spans="1:1" x14ac:dyDescent="0.25">
      <c r="A27399" s="42"/>
    </row>
    <row r="27400" spans="1:1" x14ac:dyDescent="0.25">
      <c r="A27400" s="42"/>
    </row>
    <row r="27401" spans="1:1" x14ac:dyDescent="0.25">
      <c r="A27401" s="42"/>
    </row>
    <row r="27402" spans="1:1" x14ac:dyDescent="0.25">
      <c r="A27402" s="42"/>
    </row>
    <row r="27403" spans="1:1" x14ac:dyDescent="0.25">
      <c r="A27403" s="42"/>
    </row>
    <row r="27404" spans="1:1" x14ac:dyDescent="0.25">
      <c r="A27404" s="42"/>
    </row>
    <row r="27405" spans="1:1" x14ac:dyDescent="0.25">
      <c r="A27405" s="42"/>
    </row>
    <row r="27406" spans="1:1" x14ac:dyDescent="0.25">
      <c r="A27406" s="42"/>
    </row>
    <row r="27407" spans="1:1" x14ac:dyDescent="0.25">
      <c r="A27407" s="42"/>
    </row>
    <row r="27408" spans="1:1" x14ac:dyDescent="0.25">
      <c r="A27408" s="42"/>
    </row>
    <row r="27409" spans="1:1" x14ac:dyDescent="0.25">
      <c r="A27409" s="42"/>
    </row>
    <row r="27410" spans="1:1" x14ac:dyDescent="0.25">
      <c r="A27410" s="42"/>
    </row>
    <row r="27411" spans="1:1" x14ac:dyDescent="0.25">
      <c r="A27411" s="42"/>
    </row>
    <row r="27412" spans="1:1" x14ac:dyDescent="0.25">
      <c r="A27412" s="42"/>
    </row>
    <row r="27413" spans="1:1" x14ac:dyDescent="0.25">
      <c r="A27413" s="42"/>
    </row>
    <row r="27414" spans="1:1" x14ac:dyDescent="0.25">
      <c r="A27414" s="42"/>
    </row>
    <row r="27415" spans="1:1" x14ac:dyDescent="0.25">
      <c r="A27415" s="42"/>
    </row>
    <row r="27416" spans="1:1" x14ac:dyDescent="0.25">
      <c r="A27416" s="42"/>
    </row>
    <row r="27417" spans="1:1" x14ac:dyDescent="0.25">
      <c r="A27417" s="42"/>
    </row>
    <row r="27418" spans="1:1" x14ac:dyDescent="0.25">
      <c r="A27418" s="42"/>
    </row>
    <row r="27419" spans="1:1" x14ac:dyDescent="0.25">
      <c r="A27419" s="42"/>
    </row>
    <row r="27420" spans="1:1" x14ac:dyDescent="0.25">
      <c r="A27420" s="42"/>
    </row>
    <row r="27421" spans="1:1" x14ac:dyDescent="0.25">
      <c r="A27421" s="42"/>
    </row>
    <row r="27422" spans="1:1" x14ac:dyDescent="0.25">
      <c r="A27422" s="42"/>
    </row>
    <row r="27423" spans="1:1" x14ac:dyDescent="0.25">
      <c r="A27423" s="42"/>
    </row>
    <row r="27424" spans="1:1" x14ac:dyDescent="0.25">
      <c r="A27424" s="42"/>
    </row>
    <row r="27425" spans="1:1" x14ac:dyDescent="0.25">
      <c r="A27425" s="42"/>
    </row>
    <row r="27426" spans="1:1" x14ac:dyDescent="0.25">
      <c r="A27426" s="42"/>
    </row>
    <row r="27427" spans="1:1" x14ac:dyDescent="0.25">
      <c r="A27427" s="42"/>
    </row>
    <row r="27428" spans="1:1" x14ac:dyDescent="0.25">
      <c r="A27428" s="42"/>
    </row>
    <row r="27429" spans="1:1" x14ac:dyDescent="0.25">
      <c r="A27429" s="42"/>
    </row>
    <row r="27430" spans="1:1" x14ac:dyDescent="0.25">
      <c r="A27430" s="42"/>
    </row>
    <row r="27431" spans="1:1" x14ac:dyDescent="0.25">
      <c r="A27431" s="42"/>
    </row>
    <row r="27432" spans="1:1" x14ac:dyDescent="0.25">
      <c r="A27432" s="42"/>
    </row>
    <row r="27433" spans="1:1" x14ac:dyDescent="0.25">
      <c r="A27433" s="42"/>
    </row>
    <row r="27434" spans="1:1" x14ac:dyDescent="0.25">
      <c r="A27434" s="42"/>
    </row>
    <row r="27435" spans="1:1" x14ac:dyDescent="0.25">
      <c r="A27435" s="42"/>
    </row>
    <row r="27436" spans="1:1" x14ac:dyDescent="0.25">
      <c r="A27436" s="42"/>
    </row>
    <row r="27437" spans="1:1" x14ac:dyDescent="0.25">
      <c r="A27437" s="42"/>
    </row>
    <row r="27438" spans="1:1" x14ac:dyDescent="0.25">
      <c r="A27438" s="42"/>
    </row>
    <row r="27439" spans="1:1" x14ac:dyDescent="0.25">
      <c r="A27439" s="42"/>
    </row>
    <row r="27440" spans="1:1" x14ac:dyDescent="0.25">
      <c r="A27440" s="42"/>
    </row>
    <row r="27441" spans="1:1" x14ac:dyDescent="0.25">
      <c r="A27441" s="42"/>
    </row>
    <row r="27442" spans="1:1" x14ac:dyDescent="0.25">
      <c r="A27442" s="42"/>
    </row>
    <row r="27443" spans="1:1" x14ac:dyDescent="0.25">
      <c r="A27443" s="42"/>
    </row>
    <row r="27444" spans="1:1" x14ac:dyDescent="0.25">
      <c r="A27444" s="42"/>
    </row>
    <row r="27445" spans="1:1" x14ac:dyDescent="0.25">
      <c r="A27445" s="42"/>
    </row>
    <row r="27446" spans="1:1" x14ac:dyDescent="0.25">
      <c r="A27446" s="42"/>
    </row>
    <row r="27447" spans="1:1" x14ac:dyDescent="0.25">
      <c r="A27447" s="42"/>
    </row>
    <row r="27448" spans="1:1" x14ac:dyDescent="0.25">
      <c r="A27448" s="42"/>
    </row>
    <row r="27449" spans="1:1" x14ac:dyDescent="0.25">
      <c r="A27449" s="42"/>
    </row>
    <row r="27450" spans="1:1" x14ac:dyDescent="0.25">
      <c r="A27450" s="42"/>
    </row>
    <row r="27451" spans="1:1" x14ac:dyDescent="0.25">
      <c r="A27451" s="42"/>
    </row>
    <row r="27452" spans="1:1" x14ac:dyDescent="0.25">
      <c r="A27452" s="42"/>
    </row>
    <row r="27453" spans="1:1" x14ac:dyDescent="0.25">
      <c r="A27453" s="42"/>
    </row>
    <row r="27454" spans="1:1" x14ac:dyDescent="0.25">
      <c r="A27454" s="42"/>
    </row>
    <row r="27455" spans="1:1" x14ac:dyDescent="0.25">
      <c r="A27455" s="42"/>
    </row>
    <row r="27456" spans="1:1" x14ac:dyDescent="0.25">
      <c r="A27456" s="42"/>
    </row>
    <row r="27457" spans="1:1" x14ac:dyDescent="0.25">
      <c r="A27457" s="42"/>
    </row>
    <row r="27458" spans="1:1" x14ac:dyDescent="0.25">
      <c r="A27458" s="42"/>
    </row>
    <row r="27459" spans="1:1" x14ac:dyDescent="0.25">
      <c r="A27459" s="42"/>
    </row>
    <row r="27460" spans="1:1" x14ac:dyDescent="0.25">
      <c r="A27460" s="42"/>
    </row>
    <row r="27461" spans="1:1" x14ac:dyDescent="0.25">
      <c r="A27461" s="42"/>
    </row>
    <row r="27462" spans="1:1" x14ac:dyDescent="0.25">
      <c r="A27462" s="42"/>
    </row>
    <row r="27463" spans="1:1" x14ac:dyDescent="0.25">
      <c r="A27463" s="42"/>
    </row>
    <row r="27464" spans="1:1" x14ac:dyDescent="0.25">
      <c r="A27464" s="42"/>
    </row>
    <row r="27465" spans="1:1" x14ac:dyDescent="0.25">
      <c r="A27465" s="42"/>
    </row>
    <row r="27466" spans="1:1" x14ac:dyDescent="0.25">
      <c r="A27466" s="42"/>
    </row>
    <row r="27467" spans="1:1" x14ac:dyDescent="0.25">
      <c r="A27467" s="42"/>
    </row>
    <row r="27468" spans="1:1" x14ac:dyDescent="0.25">
      <c r="A27468" s="42"/>
    </row>
    <row r="27469" spans="1:1" x14ac:dyDescent="0.25">
      <c r="A27469" s="42"/>
    </row>
    <row r="27470" spans="1:1" x14ac:dyDescent="0.25">
      <c r="A27470" s="42"/>
    </row>
    <row r="27471" spans="1:1" x14ac:dyDescent="0.25">
      <c r="A27471" s="42"/>
    </row>
    <row r="27472" spans="1:1" x14ac:dyDescent="0.25">
      <c r="A27472" s="42"/>
    </row>
    <row r="27473" spans="1:1" x14ac:dyDescent="0.25">
      <c r="A27473" s="42"/>
    </row>
    <row r="27474" spans="1:1" x14ac:dyDescent="0.25">
      <c r="A27474" s="42"/>
    </row>
    <row r="27475" spans="1:1" x14ac:dyDescent="0.25">
      <c r="A27475" s="42"/>
    </row>
    <row r="27476" spans="1:1" x14ac:dyDescent="0.25">
      <c r="A27476" s="42"/>
    </row>
    <row r="27477" spans="1:1" x14ac:dyDescent="0.25">
      <c r="A27477" s="42"/>
    </row>
    <row r="27478" spans="1:1" x14ac:dyDescent="0.25">
      <c r="A27478" s="42"/>
    </row>
    <row r="27479" spans="1:1" x14ac:dyDescent="0.25">
      <c r="A27479" s="42"/>
    </row>
    <row r="27480" spans="1:1" x14ac:dyDescent="0.25">
      <c r="A27480" s="42"/>
    </row>
    <row r="27481" spans="1:1" x14ac:dyDescent="0.25">
      <c r="A27481" s="42"/>
    </row>
    <row r="27482" spans="1:1" x14ac:dyDescent="0.25">
      <c r="A27482" s="42"/>
    </row>
    <row r="27483" spans="1:1" x14ac:dyDescent="0.25">
      <c r="A27483" s="42"/>
    </row>
    <row r="27484" spans="1:1" x14ac:dyDescent="0.25">
      <c r="A27484" s="42"/>
    </row>
    <row r="27485" spans="1:1" x14ac:dyDescent="0.25">
      <c r="A27485" s="42"/>
    </row>
    <row r="27486" spans="1:1" x14ac:dyDescent="0.25">
      <c r="A27486" s="42"/>
    </row>
    <row r="27487" spans="1:1" x14ac:dyDescent="0.25">
      <c r="A27487" s="42"/>
    </row>
    <row r="27488" spans="1:1" x14ac:dyDescent="0.25">
      <c r="A27488" s="42"/>
    </row>
    <row r="27489" spans="1:1" x14ac:dyDescent="0.25">
      <c r="A27489" s="42"/>
    </row>
    <row r="27490" spans="1:1" x14ac:dyDescent="0.25">
      <c r="A27490" s="42"/>
    </row>
    <row r="27491" spans="1:1" x14ac:dyDescent="0.25">
      <c r="A27491" s="42"/>
    </row>
    <row r="27492" spans="1:1" x14ac:dyDescent="0.25">
      <c r="A27492" s="42"/>
    </row>
    <row r="27493" spans="1:1" x14ac:dyDescent="0.25">
      <c r="A27493" s="42"/>
    </row>
    <row r="27494" spans="1:1" x14ac:dyDescent="0.25">
      <c r="A27494" s="42"/>
    </row>
    <row r="27495" spans="1:1" x14ac:dyDescent="0.25">
      <c r="A27495" s="42"/>
    </row>
    <row r="27496" spans="1:1" x14ac:dyDescent="0.25">
      <c r="A27496" s="42"/>
    </row>
    <row r="27497" spans="1:1" x14ac:dyDescent="0.25">
      <c r="A27497" s="42"/>
    </row>
    <row r="27498" spans="1:1" x14ac:dyDescent="0.25">
      <c r="A27498" s="42"/>
    </row>
    <row r="27499" spans="1:1" x14ac:dyDescent="0.25">
      <c r="A27499" s="42"/>
    </row>
    <row r="27500" spans="1:1" x14ac:dyDescent="0.25">
      <c r="A27500" s="42"/>
    </row>
    <row r="27501" spans="1:1" x14ac:dyDescent="0.25">
      <c r="A27501" s="42"/>
    </row>
    <row r="27502" spans="1:1" x14ac:dyDescent="0.25">
      <c r="A27502" s="42"/>
    </row>
    <row r="27503" spans="1:1" x14ac:dyDescent="0.25">
      <c r="A27503" s="42"/>
    </row>
    <row r="27504" spans="1:1" x14ac:dyDescent="0.25">
      <c r="A27504" s="42"/>
    </row>
    <row r="27505" spans="1:1" x14ac:dyDescent="0.25">
      <c r="A27505" s="42"/>
    </row>
    <row r="27506" spans="1:1" x14ac:dyDescent="0.25">
      <c r="A27506" s="42"/>
    </row>
    <row r="27507" spans="1:1" x14ac:dyDescent="0.25">
      <c r="A27507" s="42"/>
    </row>
    <row r="27508" spans="1:1" x14ac:dyDescent="0.25">
      <c r="A27508" s="42"/>
    </row>
    <row r="27509" spans="1:1" x14ac:dyDescent="0.25">
      <c r="A27509" s="42"/>
    </row>
    <row r="27510" spans="1:1" x14ac:dyDescent="0.25">
      <c r="A27510" s="42"/>
    </row>
    <row r="27511" spans="1:1" x14ac:dyDescent="0.25">
      <c r="A27511" s="42"/>
    </row>
    <row r="27512" spans="1:1" x14ac:dyDescent="0.25">
      <c r="A27512" s="42"/>
    </row>
    <row r="27513" spans="1:1" x14ac:dyDescent="0.25">
      <c r="A27513" s="42"/>
    </row>
    <row r="27514" spans="1:1" x14ac:dyDescent="0.25">
      <c r="A27514" s="42"/>
    </row>
    <row r="27515" spans="1:1" x14ac:dyDescent="0.25">
      <c r="A27515" s="42"/>
    </row>
    <row r="27516" spans="1:1" x14ac:dyDescent="0.25">
      <c r="A27516" s="42"/>
    </row>
    <row r="27517" spans="1:1" x14ac:dyDescent="0.25">
      <c r="A27517" s="42"/>
    </row>
    <row r="27518" spans="1:1" x14ac:dyDescent="0.25">
      <c r="A27518" s="42"/>
    </row>
    <row r="27519" spans="1:1" x14ac:dyDescent="0.25">
      <c r="A27519" s="42"/>
    </row>
    <row r="27520" spans="1:1" x14ac:dyDescent="0.25">
      <c r="A27520" s="42"/>
    </row>
    <row r="27521" spans="1:1" x14ac:dyDescent="0.25">
      <c r="A27521" s="42"/>
    </row>
    <row r="27522" spans="1:1" x14ac:dyDescent="0.25">
      <c r="A27522" s="42"/>
    </row>
    <row r="27523" spans="1:1" x14ac:dyDescent="0.25">
      <c r="A27523" s="42"/>
    </row>
    <row r="27524" spans="1:1" x14ac:dyDescent="0.25">
      <c r="A27524" s="42"/>
    </row>
    <row r="27525" spans="1:1" x14ac:dyDescent="0.25">
      <c r="A27525" s="42"/>
    </row>
    <row r="27526" spans="1:1" x14ac:dyDescent="0.25">
      <c r="A27526" s="42"/>
    </row>
    <row r="27527" spans="1:1" x14ac:dyDescent="0.25">
      <c r="A27527" s="42"/>
    </row>
    <row r="27528" spans="1:1" x14ac:dyDescent="0.25">
      <c r="A27528" s="42"/>
    </row>
    <row r="27529" spans="1:1" x14ac:dyDescent="0.25">
      <c r="A27529" s="42"/>
    </row>
    <row r="27530" spans="1:1" x14ac:dyDescent="0.25">
      <c r="A27530" s="42"/>
    </row>
    <row r="27531" spans="1:1" x14ac:dyDescent="0.25">
      <c r="A27531" s="42"/>
    </row>
    <row r="27532" spans="1:1" x14ac:dyDescent="0.25">
      <c r="A27532" s="42"/>
    </row>
    <row r="27533" spans="1:1" x14ac:dyDescent="0.25">
      <c r="A27533" s="42"/>
    </row>
    <row r="27534" spans="1:1" x14ac:dyDescent="0.25">
      <c r="A27534" s="42"/>
    </row>
    <row r="27535" spans="1:1" x14ac:dyDescent="0.25">
      <c r="A27535" s="42"/>
    </row>
    <row r="27536" spans="1:1" x14ac:dyDescent="0.25">
      <c r="A27536" s="42"/>
    </row>
    <row r="27537" spans="1:1" x14ac:dyDescent="0.25">
      <c r="A27537" s="42"/>
    </row>
    <row r="27538" spans="1:1" x14ac:dyDescent="0.25">
      <c r="A27538" s="42"/>
    </row>
    <row r="27539" spans="1:1" x14ac:dyDescent="0.25">
      <c r="A27539" s="42"/>
    </row>
    <row r="27540" spans="1:1" x14ac:dyDescent="0.25">
      <c r="A27540" s="42"/>
    </row>
    <row r="27541" spans="1:1" x14ac:dyDescent="0.25">
      <c r="A27541" s="42"/>
    </row>
    <row r="27542" spans="1:1" x14ac:dyDescent="0.25">
      <c r="A27542" s="42"/>
    </row>
    <row r="27543" spans="1:1" x14ac:dyDescent="0.25">
      <c r="A27543" s="42"/>
    </row>
    <row r="27544" spans="1:1" x14ac:dyDescent="0.25">
      <c r="A27544" s="42"/>
    </row>
    <row r="27545" spans="1:1" x14ac:dyDescent="0.25">
      <c r="A27545" s="42"/>
    </row>
    <row r="27546" spans="1:1" x14ac:dyDescent="0.25">
      <c r="A27546" s="42"/>
    </row>
    <row r="27547" spans="1:1" x14ac:dyDescent="0.25">
      <c r="A27547" s="42"/>
    </row>
    <row r="27548" spans="1:1" x14ac:dyDescent="0.25">
      <c r="A27548" s="42"/>
    </row>
    <row r="27549" spans="1:1" x14ac:dyDescent="0.25">
      <c r="A27549" s="42"/>
    </row>
    <row r="27550" spans="1:1" x14ac:dyDescent="0.25">
      <c r="A27550" s="42"/>
    </row>
    <row r="27551" spans="1:1" x14ac:dyDescent="0.25">
      <c r="A27551" s="42"/>
    </row>
    <row r="27552" spans="1:1" x14ac:dyDescent="0.25">
      <c r="A27552" s="42"/>
    </row>
    <row r="27553" spans="1:1" x14ac:dyDescent="0.25">
      <c r="A27553" s="42"/>
    </row>
    <row r="27554" spans="1:1" x14ac:dyDescent="0.25">
      <c r="A27554" s="42"/>
    </row>
    <row r="27555" spans="1:1" x14ac:dyDescent="0.25">
      <c r="A27555" s="42"/>
    </row>
    <row r="27556" spans="1:1" x14ac:dyDescent="0.25">
      <c r="A27556" s="42"/>
    </row>
    <row r="27557" spans="1:1" x14ac:dyDescent="0.25">
      <c r="A27557" s="42"/>
    </row>
    <row r="27558" spans="1:1" x14ac:dyDescent="0.25">
      <c r="A27558" s="42"/>
    </row>
    <row r="27559" spans="1:1" x14ac:dyDescent="0.25">
      <c r="A27559" s="42"/>
    </row>
    <row r="27560" spans="1:1" x14ac:dyDescent="0.25">
      <c r="A27560" s="42"/>
    </row>
    <row r="27561" spans="1:1" x14ac:dyDescent="0.25">
      <c r="A27561" s="42"/>
    </row>
    <row r="27562" spans="1:1" x14ac:dyDescent="0.25">
      <c r="A27562" s="42"/>
    </row>
    <row r="27563" spans="1:1" x14ac:dyDescent="0.25">
      <c r="A27563" s="42"/>
    </row>
    <row r="27564" spans="1:1" x14ac:dyDescent="0.25">
      <c r="A27564" s="42"/>
    </row>
    <row r="27565" spans="1:1" x14ac:dyDescent="0.25">
      <c r="A27565" s="42"/>
    </row>
    <row r="27566" spans="1:1" x14ac:dyDescent="0.25">
      <c r="A27566" s="42"/>
    </row>
    <row r="27567" spans="1:1" x14ac:dyDescent="0.25">
      <c r="A27567" s="42"/>
    </row>
    <row r="27568" spans="1:1" x14ac:dyDescent="0.25">
      <c r="A27568" s="42"/>
    </row>
    <row r="27569" spans="1:1" x14ac:dyDescent="0.25">
      <c r="A27569" s="42"/>
    </row>
    <row r="27570" spans="1:1" x14ac:dyDescent="0.25">
      <c r="A27570" s="42"/>
    </row>
    <row r="27571" spans="1:1" x14ac:dyDescent="0.25">
      <c r="A27571" s="42"/>
    </row>
    <row r="27572" spans="1:1" x14ac:dyDescent="0.25">
      <c r="A27572" s="42"/>
    </row>
    <row r="27573" spans="1:1" x14ac:dyDescent="0.25">
      <c r="A27573" s="42"/>
    </row>
    <row r="27574" spans="1:1" x14ac:dyDescent="0.25">
      <c r="A27574" s="42"/>
    </row>
    <row r="27575" spans="1:1" x14ac:dyDescent="0.25">
      <c r="A27575" s="42"/>
    </row>
    <row r="27576" spans="1:1" x14ac:dyDescent="0.25">
      <c r="A27576" s="42"/>
    </row>
    <row r="27577" spans="1:1" x14ac:dyDescent="0.25">
      <c r="A27577" s="42"/>
    </row>
    <row r="27578" spans="1:1" x14ac:dyDescent="0.25">
      <c r="A27578" s="42"/>
    </row>
    <row r="27579" spans="1:1" x14ac:dyDescent="0.25">
      <c r="A27579" s="42"/>
    </row>
    <row r="27580" spans="1:1" x14ac:dyDescent="0.25">
      <c r="A27580" s="42"/>
    </row>
    <row r="27581" spans="1:1" x14ac:dyDescent="0.25">
      <c r="A27581" s="42"/>
    </row>
    <row r="27582" spans="1:1" x14ac:dyDescent="0.25">
      <c r="A27582" s="42"/>
    </row>
    <row r="27583" spans="1:1" x14ac:dyDescent="0.25">
      <c r="A27583" s="42"/>
    </row>
    <row r="27584" spans="1:1" x14ac:dyDescent="0.25">
      <c r="A27584" s="42"/>
    </row>
    <row r="27585" spans="1:1" x14ac:dyDescent="0.25">
      <c r="A27585" s="42"/>
    </row>
    <row r="27586" spans="1:1" x14ac:dyDescent="0.25">
      <c r="A27586" s="42"/>
    </row>
    <row r="27587" spans="1:1" x14ac:dyDescent="0.25">
      <c r="A27587" s="42"/>
    </row>
    <row r="27588" spans="1:1" x14ac:dyDescent="0.25">
      <c r="A27588" s="42"/>
    </row>
    <row r="27589" spans="1:1" x14ac:dyDescent="0.25">
      <c r="A27589" s="42"/>
    </row>
    <row r="27590" spans="1:1" x14ac:dyDescent="0.25">
      <c r="A27590" s="42"/>
    </row>
    <row r="27591" spans="1:1" x14ac:dyDescent="0.25">
      <c r="A27591" s="42"/>
    </row>
    <row r="27592" spans="1:1" x14ac:dyDescent="0.25">
      <c r="A27592" s="42"/>
    </row>
    <row r="27593" spans="1:1" x14ac:dyDescent="0.25">
      <c r="A27593" s="42"/>
    </row>
    <row r="27594" spans="1:1" x14ac:dyDescent="0.25">
      <c r="A27594" s="42"/>
    </row>
    <row r="27595" spans="1:1" x14ac:dyDescent="0.25">
      <c r="A27595" s="42"/>
    </row>
    <row r="27596" spans="1:1" x14ac:dyDescent="0.25">
      <c r="A27596" s="42"/>
    </row>
    <row r="27597" spans="1:1" x14ac:dyDescent="0.25">
      <c r="A27597" s="42"/>
    </row>
    <row r="27598" spans="1:1" x14ac:dyDescent="0.25">
      <c r="A27598" s="42"/>
    </row>
    <row r="27599" spans="1:1" x14ac:dyDescent="0.25">
      <c r="A27599" s="42"/>
    </row>
    <row r="27600" spans="1:1" x14ac:dyDescent="0.25">
      <c r="A27600" s="42"/>
    </row>
    <row r="27601" spans="1:1" x14ac:dyDescent="0.25">
      <c r="A27601" s="42"/>
    </row>
    <row r="27602" spans="1:1" x14ac:dyDescent="0.25">
      <c r="A27602" s="42"/>
    </row>
    <row r="27603" spans="1:1" x14ac:dyDescent="0.25">
      <c r="A27603" s="42"/>
    </row>
    <row r="27604" spans="1:1" x14ac:dyDescent="0.25">
      <c r="A27604" s="42"/>
    </row>
    <row r="27605" spans="1:1" x14ac:dyDescent="0.25">
      <c r="A27605" s="42"/>
    </row>
    <row r="27606" spans="1:1" x14ac:dyDescent="0.25">
      <c r="A27606" s="42"/>
    </row>
    <row r="27607" spans="1:1" x14ac:dyDescent="0.25">
      <c r="A27607" s="42"/>
    </row>
    <row r="27608" spans="1:1" x14ac:dyDescent="0.25">
      <c r="A27608" s="42"/>
    </row>
    <row r="27609" spans="1:1" x14ac:dyDescent="0.25">
      <c r="A27609" s="42"/>
    </row>
    <row r="27610" spans="1:1" x14ac:dyDescent="0.25">
      <c r="A27610" s="42"/>
    </row>
    <row r="27611" spans="1:1" x14ac:dyDescent="0.25">
      <c r="A27611" s="42"/>
    </row>
    <row r="27612" spans="1:1" x14ac:dyDescent="0.25">
      <c r="A27612" s="42"/>
    </row>
    <row r="27613" spans="1:1" x14ac:dyDescent="0.25">
      <c r="A27613" s="42"/>
    </row>
    <row r="27614" spans="1:1" x14ac:dyDescent="0.25">
      <c r="A27614" s="42"/>
    </row>
    <row r="27615" spans="1:1" x14ac:dyDescent="0.25">
      <c r="A27615" s="42"/>
    </row>
    <row r="27616" spans="1:1" x14ac:dyDescent="0.25">
      <c r="A27616" s="42"/>
    </row>
    <row r="27617" spans="1:1" x14ac:dyDescent="0.25">
      <c r="A27617" s="42"/>
    </row>
    <row r="27618" spans="1:1" x14ac:dyDescent="0.25">
      <c r="A27618" s="42"/>
    </row>
    <row r="27619" spans="1:1" x14ac:dyDescent="0.25">
      <c r="A27619" s="42"/>
    </row>
    <row r="27620" spans="1:1" x14ac:dyDescent="0.25">
      <c r="A27620" s="42"/>
    </row>
    <row r="27621" spans="1:1" x14ac:dyDescent="0.25">
      <c r="A27621" s="42"/>
    </row>
    <row r="27622" spans="1:1" x14ac:dyDescent="0.25">
      <c r="A27622" s="42"/>
    </row>
    <row r="27623" spans="1:1" x14ac:dyDescent="0.25">
      <c r="A27623" s="42"/>
    </row>
    <row r="27624" spans="1:1" x14ac:dyDescent="0.25">
      <c r="A27624" s="42"/>
    </row>
    <row r="27625" spans="1:1" x14ac:dyDescent="0.25">
      <c r="A27625" s="42"/>
    </row>
    <row r="27626" spans="1:1" x14ac:dyDescent="0.25">
      <c r="A27626" s="42"/>
    </row>
    <row r="27627" spans="1:1" x14ac:dyDescent="0.25">
      <c r="A27627" s="42"/>
    </row>
    <row r="27628" spans="1:1" x14ac:dyDescent="0.25">
      <c r="A27628" s="42"/>
    </row>
    <row r="27629" spans="1:1" x14ac:dyDescent="0.25">
      <c r="A27629" s="42"/>
    </row>
    <row r="27630" spans="1:1" x14ac:dyDescent="0.25">
      <c r="A27630" s="42"/>
    </row>
    <row r="27631" spans="1:1" x14ac:dyDescent="0.25">
      <c r="A27631" s="42"/>
    </row>
    <row r="27632" spans="1:1" x14ac:dyDescent="0.25">
      <c r="A27632" s="42"/>
    </row>
    <row r="27633" spans="1:1" x14ac:dyDescent="0.25">
      <c r="A27633" s="42"/>
    </row>
    <row r="27634" spans="1:1" x14ac:dyDescent="0.25">
      <c r="A27634" s="42"/>
    </row>
    <row r="27635" spans="1:1" x14ac:dyDescent="0.25">
      <c r="A27635" s="42"/>
    </row>
    <row r="27636" spans="1:1" x14ac:dyDescent="0.25">
      <c r="A27636" s="42"/>
    </row>
    <row r="27637" spans="1:1" x14ac:dyDescent="0.25">
      <c r="A27637" s="42"/>
    </row>
    <row r="27638" spans="1:1" x14ac:dyDescent="0.25">
      <c r="A27638" s="42"/>
    </row>
    <row r="27639" spans="1:1" x14ac:dyDescent="0.25">
      <c r="A27639" s="42"/>
    </row>
    <row r="27640" spans="1:1" x14ac:dyDescent="0.25">
      <c r="A27640" s="42"/>
    </row>
    <row r="27641" spans="1:1" x14ac:dyDescent="0.25">
      <c r="A27641" s="42"/>
    </row>
    <row r="27642" spans="1:1" x14ac:dyDescent="0.25">
      <c r="A27642" s="42"/>
    </row>
    <row r="27643" spans="1:1" x14ac:dyDescent="0.25">
      <c r="A27643" s="42"/>
    </row>
    <row r="27644" spans="1:1" x14ac:dyDescent="0.25">
      <c r="A27644" s="42"/>
    </row>
    <row r="27645" spans="1:1" x14ac:dyDescent="0.25">
      <c r="A27645" s="42"/>
    </row>
    <row r="27646" spans="1:1" x14ac:dyDescent="0.25">
      <c r="A27646" s="42"/>
    </row>
    <row r="27647" spans="1:1" x14ac:dyDescent="0.25">
      <c r="A27647" s="42"/>
    </row>
    <row r="27648" spans="1:1" x14ac:dyDescent="0.25">
      <c r="A27648" s="42"/>
    </row>
    <row r="27649" spans="1:1" x14ac:dyDescent="0.25">
      <c r="A27649" s="42"/>
    </row>
    <row r="27650" spans="1:1" x14ac:dyDescent="0.25">
      <c r="A27650" s="42"/>
    </row>
    <row r="27651" spans="1:1" x14ac:dyDescent="0.25">
      <c r="A27651" s="42"/>
    </row>
    <row r="27652" spans="1:1" x14ac:dyDescent="0.25">
      <c r="A27652" s="42"/>
    </row>
    <row r="27653" spans="1:1" x14ac:dyDescent="0.25">
      <c r="A27653" s="42"/>
    </row>
    <row r="27654" spans="1:1" x14ac:dyDescent="0.25">
      <c r="A27654" s="42"/>
    </row>
    <row r="27655" spans="1:1" x14ac:dyDescent="0.25">
      <c r="A27655" s="42"/>
    </row>
    <row r="27656" spans="1:1" x14ac:dyDescent="0.25">
      <c r="A27656" s="42"/>
    </row>
    <row r="27657" spans="1:1" x14ac:dyDescent="0.25">
      <c r="A27657" s="42"/>
    </row>
    <row r="27658" spans="1:1" x14ac:dyDescent="0.25">
      <c r="A27658" s="42"/>
    </row>
    <row r="27659" spans="1:1" x14ac:dyDescent="0.25">
      <c r="A27659" s="42"/>
    </row>
    <row r="27660" spans="1:1" x14ac:dyDescent="0.25">
      <c r="A27660" s="42"/>
    </row>
    <row r="27661" spans="1:1" x14ac:dyDescent="0.25">
      <c r="A27661" s="42"/>
    </row>
    <row r="27662" spans="1:1" x14ac:dyDescent="0.25">
      <c r="A27662" s="42"/>
    </row>
    <row r="27663" spans="1:1" x14ac:dyDescent="0.25">
      <c r="A27663" s="42"/>
    </row>
    <row r="27664" spans="1:1" x14ac:dyDescent="0.25">
      <c r="A27664" s="42"/>
    </row>
    <row r="27665" spans="1:1" x14ac:dyDescent="0.25">
      <c r="A27665" s="42"/>
    </row>
    <row r="27666" spans="1:1" x14ac:dyDescent="0.25">
      <c r="A27666" s="42"/>
    </row>
    <row r="27667" spans="1:1" x14ac:dyDescent="0.25">
      <c r="A27667" s="42"/>
    </row>
    <row r="27668" spans="1:1" x14ac:dyDescent="0.25">
      <c r="A27668" s="42"/>
    </row>
    <row r="27669" spans="1:1" x14ac:dyDescent="0.25">
      <c r="A27669" s="42"/>
    </row>
    <row r="27670" spans="1:1" x14ac:dyDescent="0.25">
      <c r="A27670" s="42"/>
    </row>
    <row r="27671" spans="1:1" x14ac:dyDescent="0.25">
      <c r="A27671" s="42"/>
    </row>
    <row r="27672" spans="1:1" x14ac:dyDescent="0.25">
      <c r="A27672" s="42"/>
    </row>
    <row r="27673" spans="1:1" x14ac:dyDescent="0.25">
      <c r="A27673" s="42"/>
    </row>
    <row r="27674" spans="1:1" x14ac:dyDescent="0.25">
      <c r="A27674" s="42"/>
    </row>
    <row r="27675" spans="1:1" x14ac:dyDescent="0.25">
      <c r="A27675" s="42"/>
    </row>
    <row r="27676" spans="1:1" x14ac:dyDescent="0.25">
      <c r="A27676" s="42"/>
    </row>
    <row r="27677" spans="1:1" x14ac:dyDescent="0.25">
      <c r="A27677" s="42"/>
    </row>
    <row r="27678" spans="1:1" x14ac:dyDescent="0.25">
      <c r="A27678" s="42"/>
    </row>
    <row r="27679" spans="1:1" x14ac:dyDescent="0.25">
      <c r="A27679" s="42"/>
    </row>
    <row r="27680" spans="1:1" x14ac:dyDescent="0.25">
      <c r="A27680" s="42"/>
    </row>
    <row r="27681" spans="1:1" x14ac:dyDescent="0.25">
      <c r="A27681" s="42"/>
    </row>
    <row r="27682" spans="1:1" x14ac:dyDescent="0.25">
      <c r="A27682" s="42"/>
    </row>
    <row r="27683" spans="1:1" x14ac:dyDescent="0.25">
      <c r="A27683" s="42"/>
    </row>
    <row r="27684" spans="1:1" x14ac:dyDescent="0.25">
      <c r="A27684" s="42"/>
    </row>
    <row r="27685" spans="1:1" x14ac:dyDescent="0.25">
      <c r="A27685" s="42"/>
    </row>
    <row r="27686" spans="1:1" x14ac:dyDescent="0.25">
      <c r="A27686" s="42"/>
    </row>
    <row r="27687" spans="1:1" x14ac:dyDescent="0.25">
      <c r="A27687" s="42"/>
    </row>
    <row r="27688" spans="1:1" x14ac:dyDescent="0.25">
      <c r="A27688" s="42"/>
    </row>
    <row r="27689" spans="1:1" x14ac:dyDescent="0.25">
      <c r="A27689" s="42"/>
    </row>
    <row r="27690" spans="1:1" x14ac:dyDescent="0.25">
      <c r="A27690" s="42"/>
    </row>
    <row r="27691" spans="1:1" x14ac:dyDescent="0.25">
      <c r="A27691" s="42"/>
    </row>
    <row r="27692" spans="1:1" x14ac:dyDescent="0.25">
      <c r="A27692" s="42"/>
    </row>
    <row r="27693" spans="1:1" x14ac:dyDescent="0.25">
      <c r="A27693" s="42"/>
    </row>
    <row r="27694" spans="1:1" x14ac:dyDescent="0.25">
      <c r="A27694" s="42"/>
    </row>
    <row r="27695" spans="1:1" x14ac:dyDescent="0.25">
      <c r="A27695" s="42"/>
    </row>
    <row r="27696" spans="1:1" x14ac:dyDescent="0.25">
      <c r="A27696" s="42"/>
    </row>
    <row r="27697" spans="1:1" x14ac:dyDescent="0.25">
      <c r="A27697" s="42"/>
    </row>
    <row r="27698" spans="1:1" x14ac:dyDescent="0.25">
      <c r="A27698" s="42"/>
    </row>
    <row r="27699" spans="1:1" x14ac:dyDescent="0.25">
      <c r="A27699" s="42"/>
    </row>
    <row r="27700" spans="1:1" x14ac:dyDescent="0.25">
      <c r="A27700" s="42"/>
    </row>
    <row r="27701" spans="1:1" x14ac:dyDescent="0.25">
      <c r="A27701" s="42"/>
    </row>
    <row r="27702" spans="1:1" x14ac:dyDescent="0.25">
      <c r="A27702" s="42"/>
    </row>
    <row r="27703" spans="1:1" x14ac:dyDescent="0.25">
      <c r="A27703" s="42"/>
    </row>
    <row r="27704" spans="1:1" x14ac:dyDescent="0.25">
      <c r="A27704" s="42"/>
    </row>
    <row r="27705" spans="1:1" x14ac:dyDescent="0.25">
      <c r="A27705" s="42"/>
    </row>
    <row r="27706" spans="1:1" x14ac:dyDescent="0.25">
      <c r="A27706" s="42"/>
    </row>
    <row r="27707" spans="1:1" x14ac:dyDescent="0.25">
      <c r="A27707" s="42"/>
    </row>
    <row r="27708" spans="1:1" x14ac:dyDescent="0.25">
      <c r="A27708" s="42"/>
    </row>
    <row r="27709" spans="1:1" x14ac:dyDescent="0.25">
      <c r="A27709" s="42"/>
    </row>
    <row r="27710" spans="1:1" x14ac:dyDescent="0.25">
      <c r="A27710" s="42"/>
    </row>
    <row r="27711" spans="1:1" x14ac:dyDescent="0.25">
      <c r="A27711" s="42"/>
    </row>
    <row r="27712" spans="1:1" x14ac:dyDescent="0.25">
      <c r="A27712" s="42"/>
    </row>
    <row r="27713" spans="1:1" x14ac:dyDescent="0.25">
      <c r="A27713" s="42"/>
    </row>
    <row r="27714" spans="1:1" x14ac:dyDescent="0.25">
      <c r="A27714" s="42"/>
    </row>
    <row r="27715" spans="1:1" x14ac:dyDescent="0.25">
      <c r="A27715" s="42"/>
    </row>
    <row r="27716" spans="1:1" x14ac:dyDescent="0.25">
      <c r="A27716" s="42"/>
    </row>
    <row r="27717" spans="1:1" x14ac:dyDescent="0.25">
      <c r="A27717" s="42"/>
    </row>
    <row r="27718" spans="1:1" x14ac:dyDescent="0.25">
      <c r="A27718" s="42"/>
    </row>
    <row r="27719" spans="1:1" x14ac:dyDescent="0.25">
      <c r="A27719" s="42"/>
    </row>
    <row r="27720" spans="1:1" x14ac:dyDescent="0.25">
      <c r="A27720" s="42"/>
    </row>
    <row r="27721" spans="1:1" x14ac:dyDescent="0.25">
      <c r="A27721" s="42"/>
    </row>
    <row r="27722" spans="1:1" x14ac:dyDescent="0.25">
      <c r="A27722" s="42"/>
    </row>
    <row r="27723" spans="1:1" x14ac:dyDescent="0.25">
      <c r="A27723" s="42"/>
    </row>
    <row r="27724" spans="1:1" x14ac:dyDescent="0.25">
      <c r="A27724" s="42"/>
    </row>
    <row r="27725" spans="1:1" x14ac:dyDescent="0.25">
      <c r="A27725" s="42"/>
    </row>
    <row r="27726" spans="1:1" x14ac:dyDescent="0.25">
      <c r="A27726" s="42"/>
    </row>
    <row r="27727" spans="1:1" x14ac:dyDescent="0.25">
      <c r="A27727" s="42"/>
    </row>
    <row r="27728" spans="1:1" x14ac:dyDescent="0.25">
      <c r="A27728" s="42"/>
    </row>
    <row r="27729" spans="1:1" x14ac:dyDescent="0.25">
      <c r="A27729" s="42"/>
    </row>
    <row r="27730" spans="1:1" x14ac:dyDescent="0.25">
      <c r="A27730" s="42"/>
    </row>
    <row r="27731" spans="1:1" x14ac:dyDescent="0.25">
      <c r="A27731" s="42"/>
    </row>
    <row r="27732" spans="1:1" x14ac:dyDescent="0.25">
      <c r="A27732" s="42"/>
    </row>
    <row r="27733" spans="1:1" x14ac:dyDescent="0.25">
      <c r="A27733" s="42"/>
    </row>
    <row r="27734" spans="1:1" x14ac:dyDescent="0.25">
      <c r="A27734" s="42"/>
    </row>
    <row r="27735" spans="1:1" x14ac:dyDescent="0.25">
      <c r="A27735" s="42"/>
    </row>
    <row r="27736" spans="1:1" x14ac:dyDescent="0.25">
      <c r="A27736" s="42"/>
    </row>
    <row r="27737" spans="1:1" x14ac:dyDescent="0.25">
      <c r="A27737" s="42"/>
    </row>
    <row r="27738" spans="1:1" x14ac:dyDescent="0.25">
      <c r="A27738" s="42"/>
    </row>
    <row r="27739" spans="1:1" x14ac:dyDescent="0.25">
      <c r="A27739" s="42"/>
    </row>
    <row r="27740" spans="1:1" x14ac:dyDescent="0.25">
      <c r="A27740" s="42"/>
    </row>
    <row r="27741" spans="1:1" x14ac:dyDescent="0.25">
      <c r="A27741" s="42"/>
    </row>
    <row r="27742" spans="1:1" x14ac:dyDescent="0.25">
      <c r="A27742" s="42"/>
    </row>
    <row r="27743" spans="1:1" x14ac:dyDescent="0.25">
      <c r="A27743" s="42"/>
    </row>
    <row r="27744" spans="1:1" x14ac:dyDescent="0.25">
      <c r="A27744" s="42"/>
    </row>
    <row r="27745" spans="1:1" x14ac:dyDescent="0.25">
      <c r="A27745" s="42"/>
    </row>
    <row r="27746" spans="1:1" x14ac:dyDescent="0.25">
      <c r="A27746" s="42"/>
    </row>
    <row r="27747" spans="1:1" x14ac:dyDescent="0.25">
      <c r="A27747" s="42"/>
    </row>
    <row r="27748" spans="1:1" x14ac:dyDescent="0.25">
      <c r="A27748" s="42"/>
    </row>
    <row r="27749" spans="1:1" x14ac:dyDescent="0.25">
      <c r="A27749" s="42"/>
    </row>
    <row r="27750" spans="1:1" x14ac:dyDescent="0.25">
      <c r="A27750" s="42"/>
    </row>
    <row r="27751" spans="1:1" x14ac:dyDescent="0.25">
      <c r="A27751" s="42"/>
    </row>
    <row r="27752" spans="1:1" x14ac:dyDescent="0.25">
      <c r="A27752" s="42"/>
    </row>
    <row r="27753" spans="1:1" x14ac:dyDescent="0.25">
      <c r="A27753" s="42"/>
    </row>
    <row r="27754" spans="1:1" x14ac:dyDescent="0.25">
      <c r="A27754" s="42"/>
    </row>
    <row r="27755" spans="1:1" x14ac:dyDescent="0.25">
      <c r="A27755" s="42"/>
    </row>
    <row r="27756" spans="1:1" x14ac:dyDescent="0.25">
      <c r="A27756" s="42"/>
    </row>
    <row r="27757" spans="1:1" x14ac:dyDescent="0.25">
      <c r="A27757" s="42"/>
    </row>
    <row r="27758" spans="1:1" x14ac:dyDescent="0.25">
      <c r="A27758" s="42"/>
    </row>
    <row r="27759" spans="1:1" x14ac:dyDescent="0.25">
      <c r="A27759" s="42"/>
    </row>
    <row r="27760" spans="1:1" x14ac:dyDescent="0.25">
      <c r="A27760" s="42"/>
    </row>
    <row r="27761" spans="1:1" x14ac:dyDescent="0.25">
      <c r="A27761" s="42"/>
    </row>
    <row r="27762" spans="1:1" x14ac:dyDescent="0.25">
      <c r="A27762" s="42"/>
    </row>
    <row r="27763" spans="1:1" x14ac:dyDescent="0.25">
      <c r="A27763" s="42"/>
    </row>
    <row r="27764" spans="1:1" x14ac:dyDescent="0.25">
      <c r="A27764" s="42"/>
    </row>
    <row r="27765" spans="1:1" x14ac:dyDescent="0.25">
      <c r="A27765" s="42"/>
    </row>
    <row r="27766" spans="1:1" x14ac:dyDescent="0.25">
      <c r="A27766" s="42"/>
    </row>
    <row r="27767" spans="1:1" x14ac:dyDescent="0.25">
      <c r="A27767" s="42"/>
    </row>
    <row r="27768" spans="1:1" x14ac:dyDescent="0.25">
      <c r="A27768" s="42"/>
    </row>
    <row r="27769" spans="1:1" x14ac:dyDescent="0.25">
      <c r="A27769" s="42"/>
    </row>
    <row r="27770" spans="1:1" x14ac:dyDescent="0.25">
      <c r="A27770" s="42"/>
    </row>
    <row r="27771" spans="1:1" x14ac:dyDescent="0.25">
      <c r="A27771" s="42"/>
    </row>
    <row r="27772" spans="1:1" x14ac:dyDescent="0.25">
      <c r="A27772" s="42"/>
    </row>
    <row r="27773" spans="1:1" x14ac:dyDescent="0.25">
      <c r="A27773" s="42"/>
    </row>
    <row r="27774" spans="1:1" x14ac:dyDescent="0.25">
      <c r="A27774" s="42"/>
    </row>
    <row r="27775" spans="1:1" x14ac:dyDescent="0.25">
      <c r="A27775" s="42"/>
    </row>
    <row r="27776" spans="1:1" x14ac:dyDescent="0.25">
      <c r="A27776" s="42"/>
    </row>
    <row r="27777" spans="1:1" x14ac:dyDescent="0.25">
      <c r="A27777" s="42"/>
    </row>
    <row r="27778" spans="1:1" x14ac:dyDescent="0.25">
      <c r="A27778" s="42"/>
    </row>
    <row r="27779" spans="1:1" x14ac:dyDescent="0.25">
      <c r="A27779" s="42"/>
    </row>
    <row r="27780" spans="1:1" x14ac:dyDescent="0.25">
      <c r="A27780" s="42"/>
    </row>
    <row r="27781" spans="1:1" x14ac:dyDescent="0.25">
      <c r="A27781" s="42"/>
    </row>
    <row r="27782" spans="1:1" x14ac:dyDescent="0.25">
      <c r="A27782" s="42"/>
    </row>
    <row r="27783" spans="1:1" x14ac:dyDescent="0.25">
      <c r="A27783" s="42"/>
    </row>
    <row r="27784" spans="1:1" x14ac:dyDescent="0.25">
      <c r="A27784" s="42"/>
    </row>
    <row r="27785" spans="1:1" x14ac:dyDescent="0.25">
      <c r="A27785" s="42"/>
    </row>
    <row r="27786" spans="1:1" x14ac:dyDescent="0.25">
      <c r="A27786" s="42"/>
    </row>
    <row r="27787" spans="1:1" x14ac:dyDescent="0.25">
      <c r="A27787" s="42"/>
    </row>
    <row r="27788" spans="1:1" x14ac:dyDescent="0.25">
      <c r="A27788" s="42"/>
    </row>
    <row r="27789" spans="1:1" x14ac:dyDescent="0.25">
      <c r="A27789" s="42"/>
    </row>
    <row r="27790" spans="1:1" x14ac:dyDescent="0.25">
      <c r="A27790" s="42"/>
    </row>
    <row r="27791" spans="1:1" x14ac:dyDescent="0.25">
      <c r="A27791" s="42"/>
    </row>
    <row r="27792" spans="1:1" x14ac:dyDescent="0.25">
      <c r="A27792" s="42"/>
    </row>
    <row r="27793" spans="1:1" x14ac:dyDescent="0.25">
      <c r="A27793" s="42"/>
    </row>
    <row r="27794" spans="1:1" x14ac:dyDescent="0.25">
      <c r="A27794" s="42"/>
    </row>
    <row r="27795" spans="1:1" x14ac:dyDescent="0.25">
      <c r="A27795" s="42"/>
    </row>
    <row r="27796" spans="1:1" x14ac:dyDescent="0.25">
      <c r="A27796" s="42"/>
    </row>
    <row r="27797" spans="1:1" x14ac:dyDescent="0.25">
      <c r="A27797" s="42"/>
    </row>
    <row r="27798" spans="1:1" x14ac:dyDescent="0.25">
      <c r="A27798" s="42"/>
    </row>
    <row r="27799" spans="1:1" x14ac:dyDescent="0.25">
      <c r="A27799" s="42"/>
    </row>
    <row r="27800" spans="1:1" x14ac:dyDescent="0.25">
      <c r="A27800" s="42"/>
    </row>
    <row r="27801" spans="1:1" x14ac:dyDescent="0.25">
      <c r="A27801" s="42"/>
    </row>
    <row r="27802" spans="1:1" x14ac:dyDescent="0.25">
      <c r="A27802" s="42"/>
    </row>
    <row r="27803" spans="1:1" x14ac:dyDescent="0.25">
      <c r="A27803" s="42"/>
    </row>
    <row r="27804" spans="1:1" x14ac:dyDescent="0.25">
      <c r="A27804" s="42"/>
    </row>
    <row r="27805" spans="1:1" x14ac:dyDescent="0.25">
      <c r="A27805" s="42"/>
    </row>
    <row r="27806" spans="1:1" x14ac:dyDescent="0.25">
      <c r="A27806" s="42"/>
    </row>
    <row r="27807" spans="1:1" x14ac:dyDescent="0.25">
      <c r="A27807" s="42"/>
    </row>
    <row r="27808" spans="1:1" x14ac:dyDescent="0.25">
      <c r="A27808" s="42"/>
    </row>
    <row r="27809" spans="1:1" x14ac:dyDescent="0.25">
      <c r="A27809" s="42"/>
    </row>
    <row r="27810" spans="1:1" x14ac:dyDescent="0.25">
      <c r="A27810" s="42"/>
    </row>
    <row r="27811" spans="1:1" x14ac:dyDescent="0.25">
      <c r="A27811" s="42"/>
    </row>
    <row r="27812" spans="1:1" x14ac:dyDescent="0.25">
      <c r="A27812" s="42"/>
    </row>
    <row r="27813" spans="1:1" x14ac:dyDescent="0.25">
      <c r="A27813" s="42"/>
    </row>
    <row r="27814" spans="1:1" x14ac:dyDescent="0.25">
      <c r="A27814" s="42"/>
    </row>
    <row r="27815" spans="1:1" x14ac:dyDescent="0.25">
      <c r="A27815" s="42"/>
    </row>
    <row r="27816" spans="1:1" x14ac:dyDescent="0.25">
      <c r="A27816" s="42"/>
    </row>
    <row r="27817" spans="1:1" x14ac:dyDescent="0.25">
      <c r="A27817" s="42"/>
    </row>
    <row r="27818" spans="1:1" x14ac:dyDescent="0.25">
      <c r="A27818" s="42"/>
    </row>
    <row r="27819" spans="1:1" x14ac:dyDescent="0.25">
      <c r="A27819" s="42"/>
    </row>
    <row r="27820" spans="1:1" x14ac:dyDescent="0.25">
      <c r="A27820" s="42"/>
    </row>
    <row r="27821" spans="1:1" x14ac:dyDescent="0.25">
      <c r="A27821" s="42"/>
    </row>
    <row r="27822" spans="1:1" x14ac:dyDescent="0.25">
      <c r="A27822" s="42"/>
    </row>
    <row r="27823" spans="1:1" x14ac:dyDescent="0.25">
      <c r="A27823" s="42"/>
    </row>
    <row r="27824" spans="1:1" x14ac:dyDescent="0.25">
      <c r="A27824" s="42"/>
    </row>
    <row r="27825" spans="1:1" x14ac:dyDescent="0.25">
      <c r="A27825" s="42"/>
    </row>
    <row r="27826" spans="1:1" x14ac:dyDescent="0.25">
      <c r="A27826" s="42"/>
    </row>
    <row r="27827" spans="1:1" x14ac:dyDescent="0.25">
      <c r="A27827" s="42"/>
    </row>
    <row r="27828" spans="1:1" x14ac:dyDescent="0.25">
      <c r="A27828" s="42"/>
    </row>
    <row r="27829" spans="1:1" x14ac:dyDescent="0.25">
      <c r="A27829" s="42"/>
    </row>
    <row r="27830" spans="1:1" x14ac:dyDescent="0.25">
      <c r="A27830" s="42"/>
    </row>
    <row r="27831" spans="1:1" x14ac:dyDescent="0.25">
      <c r="A27831" s="42"/>
    </row>
    <row r="27832" spans="1:1" x14ac:dyDescent="0.25">
      <c r="A27832" s="42"/>
    </row>
    <row r="27833" spans="1:1" x14ac:dyDescent="0.25">
      <c r="A27833" s="42"/>
    </row>
    <row r="27834" spans="1:1" x14ac:dyDescent="0.25">
      <c r="A27834" s="42"/>
    </row>
    <row r="27835" spans="1:1" x14ac:dyDescent="0.25">
      <c r="A27835" s="42"/>
    </row>
    <row r="27836" spans="1:1" x14ac:dyDescent="0.25">
      <c r="A27836" s="42"/>
    </row>
    <row r="27837" spans="1:1" x14ac:dyDescent="0.25">
      <c r="A27837" s="42"/>
    </row>
    <row r="27838" spans="1:1" x14ac:dyDescent="0.25">
      <c r="A27838" s="42"/>
    </row>
    <row r="27839" spans="1:1" x14ac:dyDescent="0.25">
      <c r="A27839" s="42"/>
    </row>
    <row r="27840" spans="1:1" x14ac:dyDescent="0.25">
      <c r="A27840" s="42"/>
    </row>
    <row r="27841" spans="1:1" x14ac:dyDescent="0.25">
      <c r="A27841" s="42"/>
    </row>
    <row r="27842" spans="1:1" x14ac:dyDescent="0.25">
      <c r="A27842" s="42"/>
    </row>
    <row r="27843" spans="1:1" x14ac:dyDescent="0.25">
      <c r="A27843" s="42"/>
    </row>
    <row r="27844" spans="1:1" x14ac:dyDescent="0.25">
      <c r="A27844" s="42"/>
    </row>
    <row r="27845" spans="1:1" x14ac:dyDescent="0.25">
      <c r="A27845" s="42"/>
    </row>
    <row r="27846" spans="1:1" x14ac:dyDescent="0.25">
      <c r="A27846" s="42"/>
    </row>
    <row r="27847" spans="1:1" x14ac:dyDescent="0.25">
      <c r="A27847" s="42"/>
    </row>
    <row r="27848" spans="1:1" x14ac:dyDescent="0.25">
      <c r="A27848" s="42"/>
    </row>
    <row r="27849" spans="1:1" x14ac:dyDescent="0.25">
      <c r="A27849" s="42"/>
    </row>
    <row r="27850" spans="1:1" x14ac:dyDescent="0.25">
      <c r="A27850" s="42"/>
    </row>
    <row r="27851" spans="1:1" x14ac:dyDescent="0.25">
      <c r="A27851" s="42"/>
    </row>
    <row r="27852" spans="1:1" x14ac:dyDescent="0.25">
      <c r="A27852" s="42"/>
    </row>
    <row r="27853" spans="1:1" x14ac:dyDescent="0.25">
      <c r="A27853" s="42"/>
    </row>
    <row r="27854" spans="1:1" x14ac:dyDescent="0.25">
      <c r="A27854" s="42"/>
    </row>
    <row r="27855" spans="1:1" x14ac:dyDescent="0.25">
      <c r="A27855" s="42"/>
    </row>
    <row r="27856" spans="1:1" x14ac:dyDescent="0.25">
      <c r="A27856" s="42"/>
    </row>
    <row r="27857" spans="1:1" x14ac:dyDescent="0.25">
      <c r="A27857" s="42"/>
    </row>
    <row r="27858" spans="1:1" x14ac:dyDescent="0.25">
      <c r="A27858" s="42"/>
    </row>
    <row r="27859" spans="1:1" x14ac:dyDescent="0.25">
      <c r="A27859" s="42"/>
    </row>
    <row r="27860" spans="1:1" x14ac:dyDescent="0.25">
      <c r="A27860" s="42"/>
    </row>
    <row r="27861" spans="1:1" x14ac:dyDescent="0.25">
      <c r="A27861" s="42"/>
    </row>
    <row r="27862" spans="1:1" x14ac:dyDescent="0.25">
      <c r="A27862" s="42"/>
    </row>
    <row r="27863" spans="1:1" x14ac:dyDescent="0.25">
      <c r="A27863" s="42"/>
    </row>
    <row r="27864" spans="1:1" x14ac:dyDescent="0.25">
      <c r="A27864" s="42"/>
    </row>
    <row r="27865" spans="1:1" x14ac:dyDescent="0.25">
      <c r="A27865" s="42"/>
    </row>
    <row r="27866" spans="1:1" x14ac:dyDescent="0.25">
      <c r="A27866" s="42"/>
    </row>
    <row r="27867" spans="1:1" x14ac:dyDescent="0.25">
      <c r="A27867" s="42"/>
    </row>
    <row r="27868" spans="1:1" x14ac:dyDescent="0.25">
      <c r="A27868" s="42"/>
    </row>
    <row r="27869" spans="1:1" x14ac:dyDescent="0.25">
      <c r="A27869" s="42"/>
    </row>
    <row r="27870" spans="1:1" x14ac:dyDescent="0.25">
      <c r="A27870" s="42"/>
    </row>
    <row r="27871" spans="1:1" x14ac:dyDescent="0.25">
      <c r="A27871" s="42"/>
    </row>
    <row r="27872" spans="1:1" x14ac:dyDescent="0.25">
      <c r="A27872" s="42"/>
    </row>
    <row r="27873" spans="1:1" x14ac:dyDescent="0.25">
      <c r="A27873" s="42"/>
    </row>
    <row r="27874" spans="1:1" x14ac:dyDescent="0.25">
      <c r="A27874" s="42"/>
    </row>
    <row r="27875" spans="1:1" x14ac:dyDescent="0.25">
      <c r="A27875" s="42"/>
    </row>
    <row r="27876" spans="1:1" x14ac:dyDescent="0.25">
      <c r="A27876" s="42"/>
    </row>
    <row r="27877" spans="1:1" x14ac:dyDescent="0.25">
      <c r="A27877" s="42"/>
    </row>
    <row r="27878" spans="1:1" x14ac:dyDescent="0.25">
      <c r="A27878" s="42"/>
    </row>
    <row r="27879" spans="1:1" x14ac:dyDescent="0.25">
      <c r="A27879" s="42"/>
    </row>
    <row r="27880" spans="1:1" x14ac:dyDescent="0.25">
      <c r="A27880" s="42"/>
    </row>
    <row r="27881" spans="1:1" x14ac:dyDescent="0.25">
      <c r="A27881" s="42"/>
    </row>
    <row r="27882" spans="1:1" x14ac:dyDescent="0.25">
      <c r="A27882" s="42"/>
    </row>
    <row r="27883" spans="1:1" x14ac:dyDescent="0.25">
      <c r="A27883" s="42"/>
    </row>
    <row r="27884" spans="1:1" x14ac:dyDescent="0.25">
      <c r="A27884" s="42"/>
    </row>
    <row r="27885" spans="1:1" x14ac:dyDescent="0.25">
      <c r="A27885" s="42"/>
    </row>
    <row r="27886" spans="1:1" x14ac:dyDescent="0.25">
      <c r="A27886" s="42"/>
    </row>
    <row r="27887" spans="1:1" x14ac:dyDescent="0.25">
      <c r="A27887" s="42"/>
    </row>
    <row r="27888" spans="1:1" x14ac:dyDescent="0.25">
      <c r="A27888" s="42"/>
    </row>
    <row r="27889" spans="1:1" x14ac:dyDescent="0.25">
      <c r="A27889" s="42"/>
    </row>
    <row r="27890" spans="1:1" x14ac:dyDescent="0.25">
      <c r="A27890" s="42"/>
    </row>
    <row r="27891" spans="1:1" x14ac:dyDescent="0.25">
      <c r="A27891" s="42"/>
    </row>
    <row r="27892" spans="1:1" x14ac:dyDescent="0.25">
      <c r="A27892" s="42"/>
    </row>
    <row r="27893" spans="1:1" x14ac:dyDescent="0.25">
      <c r="A27893" s="42"/>
    </row>
    <row r="27894" spans="1:1" x14ac:dyDescent="0.25">
      <c r="A27894" s="42"/>
    </row>
    <row r="27895" spans="1:1" x14ac:dyDescent="0.25">
      <c r="A27895" s="42"/>
    </row>
    <row r="27896" spans="1:1" x14ac:dyDescent="0.25">
      <c r="A27896" s="42"/>
    </row>
    <row r="27897" spans="1:1" x14ac:dyDescent="0.25">
      <c r="A27897" s="42"/>
    </row>
    <row r="27898" spans="1:1" x14ac:dyDescent="0.25">
      <c r="A27898" s="42"/>
    </row>
    <row r="27899" spans="1:1" x14ac:dyDescent="0.25">
      <c r="A27899" s="42"/>
    </row>
    <row r="27900" spans="1:1" x14ac:dyDescent="0.25">
      <c r="A27900" s="42"/>
    </row>
    <row r="27901" spans="1:1" x14ac:dyDescent="0.25">
      <c r="A27901" s="42"/>
    </row>
    <row r="27902" spans="1:1" x14ac:dyDescent="0.25">
      <c r="A27902" s="42"/>
    </row>
    <row r="27903" spans="1:1" x14ac:dyDescent="0.25">
      <c r="A27903" s="42"/>
    </row>
    <row r="27904" spans="1:1" x14ac:dyDescent="0.25">
      <c r="A27904" s="42"/>
    </row>
    <row r="27905" spans="1:1" x14ac:dyDescent="0.25">
      <c r="A27905" s="42"/>
    </row>
    <row r="27906" spans="1:1" x14ac:dyDescent="0.25">
      <c r="A27906" s="42"/>
    </row>
    <row r="27907" spans="1:1" x14ac:dyDescent="0.25">
      <c r="A27907" s="42"/>
    </row>
    <row r="27908" spans="1:1" x14ac:dyDescent="0.25">
      <c r="A27908" s="42"/>
    </row>
    <row r="27909" spans="1:1" x14ac:dyDescent="0.25">
      <c r="A27909" s="42"/>
    </row>
    <row r="27910" spans="1:1" x14ac:dyDescent="0.25">
      <c r="A27910" s="42"/>
    </row>
    <row r="27911" spans="1:1" x14ac:dyDescent="0.25">
      <c r="A27911" s="42"/>
    </row>
    <row r="27912" spans="1:1" x14ac:dyDescent="0.25">
      <c r="A27912" s="42"/>
    </row>
    <row r="27913" spans="1:1" x14ac:dyDescent="0.25">
      <c r="A27913" s="42"/>
    </row>
    <row r="27914" spans="1:1" x14ac:dyDescent="0.25">
      <c r="A27914" s="42"/>
    </row>
    <row r="27915" spans="1:1" x14ac:dyDescent="0.25">
      <c r="A27915" s="42"/>
    </row>
    <row r="27916" spans="1:1" x14ac:dyDescent="0.25">
      <c r="A27916" s="42"/>
    </row>
    <row r="27917" spans="1:1" x14ac:dyDescent="0.25">
      <c r="A27917" s="42"/>
    </row>
    <row r="27918" spans="1:1" x14ac:dyDescent="0.25">
      <c r="A27918" s="42"/>
    </row>
    <row r="27919" spans="1:1" x14ac:dyDescent="0.25">
      <c r="A27919" s="42"/>
    </row>
    <row r="27920" spans="1:1" x14ac:dyDescent="0.25">
      <c r="A27920" s="42"/>
    </row>
    <row r="27921" spans="1:1" x14ac:dyDescent="0.25">
      <c r="A27921" s="42"/>
    </row>
    <row r="27922" spans="1:1" x14ac:dyDescent="0.25">
      <c r="A27922" s="42"/>
    </row>
    <row r="27923" spans="1:1" x14ac:dyDescent="0.25">
      <c r="A27923" s="42"/>
    </row>
    <row r="27924" spans="1:1" x14ac:dyDescent="0.25">
      <c r="A27924" s="42"/>
    </row>
    <row r="27925" spans="1:1" x14ac:dyDescent="0.25">
      <c r="A27925" s="42"/>
    </row>
    <row r="27926" spans="1:1" x14ac:dyDescent="0.25">
      <c r="A27926" s="42"/>
    </row>
    <row r="27927" spans="1:1" x14ac:dyDescent="0.25">
      <c r="A27927" s="42"/>
    </row>
    <row r="27928" spans="1:1" x14ac:dyDescent="0.25">
      <c r="A27928" s="42"/>
    </row>
    <row r="27929" spans="1:1" x14ac:dyDescent="0.25">
      <c r="A27929" s="42"/>
    </row>
    <row r="27930" spans="1:1" x14ac:dyDescent="0.25">
      <c r="A27930" s="42"/>
    </row>
    <row r="27931" spans="1:1" x14ac:dyDescent="0.25">
      <c r="A27931" s="42"/>
    </row>
    <row r="27932" spans="1:1" x14ac:dyDescent="0.25">
      <c r="A27932" s="42"/>
    </row>
    <row r="27933" spans="1:1" x14ac:dyDescent="0.25">
      <c r="A27933" s="42"/>
    </row>
    <row r="27934" spans="1:1" x14ac:dyDescent="0.25">
      <c r="A27934" s="42"/>
    </row>
    <row r="27935" spans="1:1" x14ac:dyDescent="0.25">
      <c r="A27935" s="42"/>
    </row>
    <row r="27936" spans="1:1" x14ac:dyDescent="0.25">
      <c r="A27936" s="42"/>
    </row>
    <row r="27937" spans="1:1" x14ac:dyDescent="0.25">
      <c r="A27937" s="42"/>
    </row>
    <row r="27938" spans="1:1" x14ac:dyDescent="0.25">
      <c r="A27938" s="42"/>
    </row>
    <row r="27939" spans="1:1" x14ac:dyDescent="0.25">
      <c r="A27939" s="42"/>
    </row>
    <row r="27940" spans="1:1" x14ac:dyDescent="0.25">
      <c r="A27940" s="42"/>
    </row>
    <row r="27941" spans="1:1" x14ac:dyDescent="0.25">
      <c r="A27941" s="42"/>
    </row>
    <row r="27942" spans="1:1" x14ac:dyDescent="0.25">
      <c r="A27942" s="42"/>
    </row>
    <row r="27943" spans="1:1" x14ac:dyDescent="0.25">
      <c r="A27943" s="42"/>
    </row>
    <row r="27944" spans="1:1" x14ac:dyDescent="0.25">
      <c r="A27944" s="42"/>
    </row>
    <row r="27945" spans="1:1" x14ac:dyDescent="0.25">
      <c r="A27945" s="42"/>
    </row>
    <row r="27946" spans="1:1" x14ac:dyDescent="0.25">
      <c r="A27946" s="42"/>
    </row>
    <row r="27947" spans="1:1" x14ac:dyDescent="0.25">
      <c r="A27947" s="42"/>
    </row>
    <row r="27948" spans="1:1" x14ac:dyDescent="0.25">
      <c r="A27948" s="42"/>
    </row>
    <row r="27949" spans="1:1" x14ac:dyDescent="0.25">
      <c r="A27949" s="42"/>
    </row>
    <row r="27950" spans="1:1" x14ac:dyDescent="0.25">
      <c r="A27950" s="42"/>
    </row>
    <row r="27951" spans="1:1" x14ac:dyDescent="0.25">
      <c r="A27951" s="42"/>
    </row>
    <row r="27952" spans="1:1" x14ac:dyDescent="0.25">
      <c r="A27952" s="42"/>
    </row>
    <row r="27953" spans="1:1" x14ac:dyDescent="0.25">
      <c r="A27953" s="42"/>
    </row>
    <row r="27954" spans="1:1" x14ac:dyDescent="0.25">
      <c r="A27954" s="42"/>
    </row>
    <row r="27955" spans="1:1" x14ac:dyDescent="0.25">
      <c r="A27955" s="42"/>
    </row>
    <row r="27956" spans="1:1" x14ac:dyDescent="0.25">
      <c r="A27956" s="42"/>
    </row>
    <row r="27957" spans="1:1" x14ac:dyDescent="0.25">
      <c r="A27957" s="42"/>
    </row>
    <row r="27958" spans="1:1" x14ac:dyDescent="0.25">
      <c r="A27958" s="42"/>
    </row>
    <row r="27959" spans="1:1" x14ac:dyDescent="0.25">
      <c r="A27959" s="42"/>
    </row>
    <row r="27960" spans="1:1" x14ac:dyDescent="0.25">
      <c r="A27960" s="42"/>
    </row>
    <row r="27961" spans="1:1" x14ac:dyDescent="0.25">
      <c r="A27961" s="42"/>
    </row>
    <row r="27962" spans="1:1" x14ac:dyDescent="0.25">
      <c r="A27962" s="42"/>
    </row>
    <row r="27963" spans="1:1" x14ac:dyDescent="0.25">
      <c r="A27963" s="42"/>
    </row>
    <row r="27964" spans="1:1" x14ac:dyDescent="0.25">
      <c r="A27964" s="42"/>
    </row>
    <row r="27965" spans="1:1" x14ac:dyDescent="0.25">
      <c r="A27965" s="42"/>
    </row>
    <row r="27966" spans="1:1" x14ac:dyDescent="0.25">
      <c r="A27966" s="42"/>
    </row>
    <row r="27967" spans="1:1" x14ac:dyDescent="0.25">
      <c r="A27967" s="42"/>
    </row>
    <row r="27968" spans="1:1" x14ac:dyDescent="0.25">
      <c r="A27968" s="42"/>
    </row>
    <row r="27969" spans="1:1" x14ac:dyDescent="0.25">
      <c r="A27969" s="42"/>
    </row>
    <row r="27970" spans="1:1" x14ac:dyDescent="0.25">
      <c r="A27970" s="42"/>
    </row>
    <row r="27971" spans="1:1" x14ac:dyDescent="0.25">
      <c r="A27971" s="42"/>
    </row>
    <row r="27972" spans="1:1" x14ac:dyDescent="0.25">
      <c r="A27972" s="42"/>
    </row>
    <row r="27973" spans="1:1" x14ac:dyDescent="0.25">
      <c r="A27973" s="42"/>
    </row>
    <row r="27974" spans="1:1" x14ac:dyDescent="0.25">
      <c r="A27974" s="42"/>
    </row>
    <row r="27975" spans="1:1" x14ac:dyDescent="0.25">
      <c r="A27975" s="42"/>
    </row>
    <row r="27976" spans="1:1" x14ac:dyDescent="0.25">
      <c r="A27976" s="42"/>
    </row>
    <row r="27977" spans="1:1" x14ac:dyDescent="0.25">
      <c r="A27977" s="42"/>
    </row>
    <row r="27978" spans="1:1" x14ac:dyDescent="0.25">
      <c r="A27978" s="42"/>
    </row>
    <row r="27979" spans="1:1" x14ac:dyDescent="0.25">
      <c r="A27979" s="42"/>
    </row>
    <row r="27980" spans="1:1" x14ac:dyDescent="0.25">
      <c r="A27980" s="42"/>
    </row>
    <row r="27981" spans="1:1" x14ac:dyDescent="0.25">
      <c r="A27981" s="42"/>
    </row>
    <row r="27982" spans="1:1" x14ac:dyDescent="0.25">
      <c r="A27982" s="42"/>
    </row>
    <row r="27983" spans="1:1" x14ac:dyDescent="0.25">
      <c r="A27983" s="42"/>
    </row>
    <row r="27984" spans="1:1" x14ac:dyDescent="0.25">
      <c r="A27984" s="42"/>
    </row>
    <row r="27985" spans="1:1" x14ac:dyDescent="0.25">
      <c r="A27985" s="42"/>
    </row>
    <row r="27986" spans="1:1" x14ac:dyDescent="0.25">
      <c r="A27986" s="42"/>
    </row>
    <row r="27987" spans="1:1" x14ac:dyDescent="0.25">
      <c r="A27987" s="42"/>
    </row>
    <row r="27988" spans="1:1" x14ac:dyDescent="0.25">
      <c r="A27988" s="42"/>
    </row>
    <row r="27989" spans="1:1" x14ac:dyDescent="0.25">
      <c r="A27989" s="42"/>
    </row>
    <row r="27990" spans="1:1" x14ac:dyDescent="0.25">
      <c r="A27990" s="42"/>
    </row>
    <row r="27991" spans="1:1" x14ac:dyDescent="0.25">
      <c r="A27991" s="42"/>
    </row>
    <row r="27992" spans="1:1" x14ac:dyDescent="0.25">
      <c r="A27992" s="42"/>
    </row>
    <row r="27993" spans="1:1" x14ac:dyDescent="0.25">
      <c r="A27993" s="42"/>
    </row>
    <row r="27994" spans="1:1" x14ac:dyDescent="0.25">
      <c r="A27994" s="42"/>
    </row>
    <row r="27995" spans="1:1" x14ac:dyDescent="0.25">
      <c r="A27995" s="42"/>
    </row>
    <row r="27996" spans="1:1" x14ac:dyDescent="0.25">
      <c r="A27996" s="42"/>
    </row>
    <row r="27997" spans="1:1" x14ac:dyDescent="0.25">
      <c r="A27997" s="42"/>
    </row>
    <row r="27998" spans="1:1" x14ac:dyDescent="0.25">
      <c r="A27998" s="42"/>
    </row>
    <row r="27999" spans="1:1" x14ac:dyDescent="0.25">
      <c r="A27999" s="42"/>
    </row>
    <row r="28000" spans="1:1" x14ac:dyDescent="0.25">
      <c r="A28000" s="42"/>
    </row>
    <row r="28001" spans="1:1" x14ac:dyDescent="0.25">
      <c r="A28001" s="42"/>
    </row>
    <row r="28002" spans="1:1" x14ac:dyDescent="0.25">
      <c r="A28002" s="42"/>
    </row>
    <row r="28003" spans="1:1" x14ac:dyDescent="0.25">
      <c r="A28003" s="42"/>
    </row>
    <row r="28004" spans="1:1" x14ac:dyDescent="0.25">
      <c r="A28004" s="42"/>
    </row>
    <row r="28005" spans="1:1" x14ac:dyDescent="0.25">
      <c r="A28005" s="42"/>
    </row>
    <row r="28006" spans="1:1" x14ac:dyDescent="0.25">
      <c r="A28006" s="42"/>
    </row>
    <row r="28007" spans="1:1" x14ac:dyDescent="0.25">
      <c r="A28007" s="42"/>
    </row>
    <row r="28008" spans="1:1" x14ac:dyDescent="0.25">
      <c r="A28008" s="42"/>
    </row>
    <row r="28009" spans="1:1" x14ac:dyDescent="0.25">
      <c r="A28009" s="42"/>
    </row>
    <row r="28010" spans="1:1" x14ac:dyDescent="0.25">
      <c r="A28010" s="42"/>
    </row>
    <row r="28011" spans="1:1" x14ac:dyDescent="0.25">
      <c r="A28011" s="42"/>
    </row>
    <row r="28012" spans="1:1" x14ac:dyDescent="0.25">
      <c r="A28012" s="42"/>
    </row>
    <row r="28013" spans="1:1" x14ac:dyDescent="0.25">
      <c r="A28013" s="42"/>
    </row>
    <row r="28014" spans="1:1" x14ac:dyDescent="0.25">
      <c r="A28014" s="42"/>
    </row>
    <row r="28015" spans="1:1" x14ac:dyDescent="0.25">
      <c r="A28015" s="42"/>
    </row>
    <row r="28016" spans="1:1" x14ac:dyDescent="0.25">
      <c r="A28016" s="42"/>
    </row>
    <row r="28017" spans="1:1" x14ac:dyDescent="0.25">
      <c r="A28017" s="42"/>
    </row>
    <row r="28018" spans="1:1" x14ac:dyDescent="0.25">
      <c r="A28018" s="42"/>
    </row>
    <row r="28019" spans="1:1" x14ac:dyDescent="0.25">
      <c r="A28019" s="42"/>
    </row>
    <row r="28020" spans="1:1" x14ac:dyDescent="0.25">
      <c r="A28020" s="42"/>
    </row>
    <row r="28021" spans="1:1" x14ac:dyDescent="0.25">
      <c r="A28021" s="42"/>
    </row>
    <row r="28022" spans="1:1" x14ac:dyDescent="0.25">
      <c r="A28022" s="42"/>
    </row>
    <row r="28023" spans="1:1" x14ac:dyDescent="0.25">
      <c r="A28023" s="42"/>
    </row>
    <row r="28024" spans="1:1" x14ac:dyDescent="0.25">
      <c r="A28024" s="42"/>
    </row>
    <row r="28025" spans="1:1" x14ac:dyDescent="0.25">
      <c r="A28025" s="42"/>
    </row>
    <row r="28026" spans="1:1" x14ac:dyDescent="0.25">
      <c r="A28026" s="42"/>
    </row>
    <row r="28027" spans="1:1" x14ac:dyDescent="0.25">
      <c r="A28027" s="42"/>
    </row>
    <row r="28028" spans="1:1" x14ac:dyDescent="0.25">
      <c r="A28028" s="42"/>
    </row>
    <row r="28029" spans="1:1" x14ac:dyDescent="0.25">
      <c r="A28029" s="42"/>
    </row>
    <row r="28030" spans="1:1" x14ac:dyDescent="0.25">
      <c r="A28030" s="42"/>
    </row>
    <row r="28031" spans="1:1" x14ac:dyDescent="0.25">
      <c r="A28031" s="42"/>
    </row>
    <row r="28032" spans="1:1" x14ac:dyDescent="0.25">
      <c r="A28032" s="42"/>
    </row>
    <row r="28033" spans="1:1" x14ac:dyDescent="0.25">
      <c r="A28033" s="42"/>
    </row>
    <row r="28034" spans="1:1" x14ac:dyDescent="0.25">
      <c r="A28034" s="42"/>
    </row>
    <row r="28035" spans="1:1" x14ac:dyDescent="0.25">
      <c r="A28035" s="42"/>
    </row>
    <row r="28036" spans="1:1" x14ac:dyDescent="0.25">
      <c r="A28036" s="42"/>
    </row>
    <row r="28037" spans="1:1" x14ac:dyDescent="0.25">
      <c r="A28037" s="42"/>
    </row>
    <row r="28038" spans="1:1" x14ac:dyDescent="0.25">
      <c r="A28038" s="42"/>
    </row>
    <row r="28039" spans="1:1" x14ac:dyDescent="0.25">
      <c r="A28039" s="42"/>
    </row>
    <row r="28040" spans="1:1" x14ac:dyDescent="0.25">
      <c r="A28040" s="42"/>
    </row>
    <row r="28041" spans="1:1" x14ac:dyDescent="0.25">
      <c r="A28041" s="42"/>
    </row>
    <row r="28042" spans="1:1" x14ac:dyDescent="0.25">
      <c r="A28042" s="42"/>
    </row>
    <row r="28043" spans="1:1" x14ac:dyDescent="0.25">
      <c r="A28043" s="42"/>
    </row>
    <row r="28044" spans="1:1" x14ac:dyDescent="0.25">
      <c r="A28044" s="42"/>
    </row>
    <row r="28045" spans="1:1" x14ac:dyDescent="0.25">
      <c r="A28045" s="42"/>
    </row>
    <row r="28046" spans="1:1" x14ac:dyDescent="0.25">
      <c r="A28046" s="42"/>
    </row>
    <row r="28047" spans="1:1" x14ac:dyDescent="0.25">
      <c r="A28047" s="42"/>
    </row>
    <row r="28048" spans="1:1" x14ac:dyDescent="0.25">
      <c r="A28048" s="42"/>
    </row>
    <row r="28049" spans="1:1" x14ac:dyDescent="0.25">
      <c r="A28049" s="42"/>
    </row>
    <row r="28050" spans="1:1" x14ac:dyDescent="0.25">
      <c r="A28050" s="42"/>
    </row>
    <row r="28051" spans="1:1" x14ac:dyDescent="0.25">
      <c r="A28051" s="42"/>
    </row>
    <row r="28052" spans="1:1" x14ac:dyDescent="0.25">
      <c r="A28052" s="42"/>
    </row>
    <row r="28053" spans="1:1" x14ac:dyDescent="0.25">
      <c r="A28053" s="42"/>
    </row>
    <row r="28054" spans="1:1" x14ac:dyDescent="0.25">
      <c r="A28054" s="42"/>
    </row>
    <row r="28055" spans="1:1" x14ac:dyDescent="0.25">
      <c r="A28055" s="42"/>
    </row>
    <row r="28056" spans="1:1" x14ac:dyDescent="0.25">
      <c r="A28056" s="42"/>
    </row>
    <row r="28057" spans="1:1" x14ac:dyDescent="0.25">
      <c r="A28057" s="42"/>
    </row>
    <row r="28058" spans="1:1" x14ac:dyDescent="0.25">
      <c r="A28058" s="42"/>
    </row>
    <row r="28059" spans="1:1" x14ac:dyDescent="0.25">
      <c r="A28059" s="42"/>
    </row>
    <row r="28060" spans="1:1" x14ac:dyDescent="0.25">
      <c r="A28060" s="42"/>
    </row>
    <row r="28061" spans="1:1" x14ac:dyDescent="0.25">
      <c r="A28061" s="42"/>
    </row>
    <row r="28062" spans="1:1" x14ac:dyDescent="0.25">
      <c r="A28062" s="42"/>
    </row>
    <row r="28063" spans="1:1" x14ac:dyDescent="0.25">
      <c r="A28063" s="42"/>
    </row>
    <row r="28064" spans="1:1" x14ac:dyDescent="0.25">
      <c r="A28064" s="42"/>
    </row>
    <row r="28065" spans="1:1" x14ac:dyDescent="0.25">
      <c r="A28065" s="42"/>
    </row>
    <row r="28066" spans="1:1" x14ac:dyDescent="0.25">
      <c r="A28066" s="42"/>
    </row>
    <row r="28067" spans="1:1" x14ac:dyDescent="0.25">
      <c r="A28067" s="42"/>
    </row>
    <row r="28068" spans="1:1" x14ac:dyDescent="0.25">
      <c r="A28068" s="42"/>
    </row>
    <row r="28069" spans="1:1" x14ac:dyDescent="0.25">
      <c r="A28069" s="42"/>
    </row>
    <row r="28070" spans="1:1" x14ac:dyDescent="0.25">
      <c r="A28070" s="42"/>
    </row>
    <row r="28071" spans="1:1" x14ac:dyDescent="0.25">
      <c r="A28071" s="42"/>
    </row>
    <row r="28072" spans="1:1" x14ac:dyDescent="0.25">
      <c r="A28072" s="42"/>
    </row>
    <row r="28073" spans="1:1" x14ac:dyDescent="0.25">
      <c r="A28073" s="42"/>
    </row>
    <row r="28074" spans="1:1" x14ac:dyDescent="0.25">
      <c r="A28074" s="42"/>
    </row>
    <row r="28075" spans="1:1" x14ac:dyDescent="0.25">
      <c r="A28075" s="42"/>
    </row>
    <row r="28076" spans="1:1" x14ac:dyDescent="0.25">
      <c r="A28076" s="42"/>
    </row>
    <row r="28077" spans="1:1" x14ac:dyDescent="0.25">
      <c r="A28077" s="42"/>
    </row>
    <row r="28078" spans="1:1" x14ac:dyDescent="0.25">
      <c r="A28078" s="42"/>
    </row>
    <row r="28079" spans="1:1" x14ac:dyDescent="0.25">
      <c r="A28079" s="42"/>
    </row>
    <row r="28080" spans="1:1" x14ac:dyDescent="0.25">
      <c r="A28080" s="42"/>
    </row>
    <row r="28081" spans="1:1" x14ac:dyDescent="0.25">
      <c r="A28081" s="42"/>
    </row>
    <row r="28082" spans="1:1" x14ac:dyDescent="0.25">
      <c r="A28082" s="42"/>
    </row>
    <row r="28083" spans="1:1" x14ac:dyDescent="0.25">
      <c r="A28083" s="42"/>
    </row>
    <row r="28084" spans="1:1" x14ac:dyDescent="0.25">
      <c r="A28084" s="42"/>
    </row>
    <row r="28085" spans="1:1" x14ac:dyDescent="0.25">
      <c r="A28085" s="42"/>
    </row>
    <row r="28086" spans="1:1" x14ac:dyDescent="0.25">
      <c r="A28086" s="42"/>
    </row>
    <row r="28087" spans="1:1" x14ac:dyDescent="0.25">
      <c r="A28087" s="42"/>
    </row>
    <row r="28088" spans="1:1" x14ac:dyDescent="0.25">
      <c r="A28088" s="42"/>
    </row>
    <row r="28089" spans="1:1" x14ac:dyDescent="0.25">
      <c r="A28089" s="42"/>
    </row>
    <row r="28090" spans="1:1" x14ac:dyDescent="0.25">
      <c r="A28090" s="42"/>
    </row>
    <row r="28091" spans="1:1" x14ac:dyDescent="0.25">
      <c r="A28091" s="42"/>
    </row>
    <row r="28092" spans="1:1" x14ac:dyDescent="0.25">
      <c r="A28092" s="42"/>
    </row>
    <row r="28093" spans="1:1" x14ac:dyDescent="0.25">
      <c r="A28093" s="42"/>
    </row>
    <row r="28094" spans="1:1" x14ac:dyDescent="0.25">
      <c r="A28094" s="42"/>
    </row>
    <row r="28095" spans="1:1" x14ac:dyDescent="0.25">
      <c r="A28095" s="42"/>
    </row>
    <row r="28096" spans="1:1" x14ac:dyDescent="0.25">
      <c r="A28096" s="42"/>
    </row>
    <row r="28097" spans="1:1" x14ac:dyDescent="0.25">
      <c r="A28097" s="42"/>
    </row>
    <row r="28098" spans="1:1" x14ac:dyDescent="0.25">
      <c r="A28098" s="42"/>
    </row>
    <row r="28099" spans="1:1" x14ac:dyDescent="0.25">
      <c r="A28099" s="42"/>
    </row>
    <row r="28100" spans="1:1" x14ac:dyDescent="0.25">
      <c r="A28100" s="42"/>
    </row>
    <row r="28101" spans="1:1" x14ac:dyDescent="0.25">
      <c r="A28101" s="42"/>
    </row>
    <row r="28102" spans="1:1" x14ac:dyDescent="0.25">
      <c r="A28102" s="42"/>
    </row>
    <row r="28103" spans="1:1" x14ac:dyDescent="0.25">
      <c r="A28103" s="42"/>
    </row>
    <row r="28104" spans="1:1" x14ac:dyDescent="0.25">
      <c r="A28104" s="42"/>
    </row>
    <row r="28105" spans="1:1" x14ac:dyDescent="0.25">
      <c r="A28105" s="42"/>
    </row>
    <row r="28106" spans="1:1" x14ac:dyDescent="0.25">
      <c r="A28106" s="42"/>
    </row>
    <row r="28107" spans="1:1" x14ac:dyDescent="0.25">
      <c r="A28107" s="42"/>
    </row>
    <row r="28108" spans="1:1" x14ac:dyDescent="0.25">
      <c r="A28108" s="42"/>
    </row>
    <row r="28109" spans="1:1" x14ac:dyDescent="0.25">
      <c r="A28109" s="42"/>
    </row>
    <row r="28110" spans="1:1" x14ac:dyDescent="0.25">
      <c r="A28110" s="42"/>
    </row>
    <row r="28111" spans="1:1" x14ac:dyDescent="0.25">
      <c r="A28111" s="42"/>
    </row>
    <row r="28112" spans="1:1" x14ac:dyDescent="0.25">
      <c r="A28112" s="42"/>
    </row>
    <row r="28113" spans="1:1" x14ac:dyDescent="0.25">
      <c r="A28113" s="42"/>
    </row>
    <row r="28114" spans="1:1" x14ac:dyDescent="0.25">
      <c r="A28114" s="42"/>
    </row>
    <row r="28115" spans="1:1" x14ac:dyDescent="0.25">
      <c r="A28115" s="42"/>
    </row>
    <row r="28116" spans="1:1" x14ac:dyDescent="0.25">
      <c r="A28116" s="42"/>
    </row>
    <row r="28117" spans="1:1" x14ac:dyDescent="0.25">
      <c r="A28117" s="42"/>
    </row>
    <row r="28118" spans="1:1" x14ac:dyDescent="0.25">
      <c r="A28118" s="42"/>
    </row>
    <row r="28119" spans="1:1" x14ac:dyDescent="0.25">
      <c r="A28119" s="42"/>
    </row>
    <row r="28120" spans="1:1" x14ac:dyDescent="0.25">
      <c r="A28120" s="42"/>
    </row>
    <row r="28121" spans="1:1" x14ac:dyDescent="0.25">
      <c r="A28121" s="42"/>
    </row>
    <row r="28122" spans="1:1" x14ac:dyDescent="0.25">
      <c r="A28122" s="42"/>
    </row>
    <row r="28123" spans="1:1" x14ac:dyDescent="0.25">
      <c r="A28123" s="42"/>
    </row>
    <row r="28124" spans="1:1" x14ac:dyDescent="0.25">
      <c r="A28124" s="42"/>
    </row>
    <row r="28125" spans="1:1" x14ac:dyDescent="0.25">
      <c r="A28125" s="42"/>
    </row>
    <row r="28126" spans="1:1" x14ac:dyDescent="0.25">
      <c r="A28126" s="42"/>
    </row>
    <row r="28127" spans="1:1" x14ac:dyDescent="0.25">
      <c r="A28127" s="42"/>
    </row>
    <row r="28128" spans="1:1" x14ac:dyDescent="0.25">
      <c r="A28128" s="42"/>
    </row>
    <row r="28129" spans="1:1" x14ac:dyDescent="0.25">
      <c r="A28129" s="42"/>
    </row>
    <row r="28130" spans="1:1" x14ac:dyDescent="0.25">
      <c r="A28130" s="42"/>
    </row>
    <row r="28131" spans="1:1" x14ac:dyDescent="0.25">
      <c r="A28131" s="42"/>
    </row>
    <row r="28132" spans="1:1" x14ac:dyDescent="0.25">
      <c r="A28132" s="42"/>
    </row>
    <row r="28133" spans="1:1" x14ac:dyDescent="0.25">
      <c r="A28133" s="42"/>
    </row>
    <row r="28134" spans="1:1" x14ac:dyDescent="0.25">
      <c r="A28134" s="42"/>
    </row>
    <row r="28135" spans="1:1" x14ac:dyDescent="0.25">
      <c r="A28135" s="42"/>
    </row>
    <row r="28136" spans="1:1" x14ac:dyDescent="0.25">
      <c r="A28136" s="42"/>
    </row>
    <row r="28137" spans="1:1" x14ac:dyDescent="0.25">
      <c r="A28137" s="42"/>
    </row>
    <row r="28138" spans="1:1" x14ac:dyDescent="0.25">
      <c r="A28138" s="42"/>
    </row>
    <row r="28139" spans="1:1" x14ac:dyDescent="0.25">
      <c r="A28139" s="42"/>
    </row>
    <row r="28140" spans="1:1" x14ac:dyDescent="0.25">
      <c r="A28140" s="42"/>
    </row>
    <row r="28141" spans="1:1" x14ac:dyDescent="0.25">
      <c r="A28141" s="42"/>
    </row>
    <row r="28142" spans="1:1" x14ac:dyDescent="0.25">
      <c r="A28142" s="42"/>
    </row>
    <row r="28143" spans="1:1" x14ac:dyDescent="0.25">
      <c r="A28143" s="42"/>
    </row>
    <row r="28144" spans="1:1" x14ac:dyDescent="0.25">
      <c r="A28144" s="42"/>
    </row>
    <row r="28145" spans="1:1" x14ac:dyDescent="0.25">
      <c r="A28145" s="42"/>
    </row>
    <row r="28146" spans="1:1" x14ac:dyDescent="0.25">
      <c r="A28146" s="42"/>
    </row>
    <row r="28147" spans="1:1" x14ac:dyDescent="0.25">
      <c r="A28147" s="42"/>
    </row>
    <row r="28148" spans="1:1" x14ac:dyDescent="0.25">
      <c r="A28148" s="42"/>
    </row>
    <row r="28149" spans="1:1" x14ac:dyDescent="0.25">
      <c r="A28149" s="42"/>
    </row>
    <row r="28150" spans="1:1" x14ac:dyDescent="0.25">
      <c r="A28150" s="42"/>
    </row>
    <row r="28151" spans="1:1" x14ac:dyDescent="0.25">
      <c r="A28151" s="42"/>
    </row>
    <row r="28152" spans="1:1" x14ac:dyDescent="0.25">
      <c r="A28152" s="42"/>
    </row>
    <row r="28153" spans="1:1" x14ac:dyDescent="0.25">
      <c r="A28153" s="42"/>
    </row>
    <row r="28154" spans="1:1" x14ac:dyDescent="0.25">
      <c r="A28154" s="42"/>
    </row>
    <row r="28155" spans="1:1" x14ac:dyDescent="0.25">
      <c r="A28155" s="42"/>
    </row>
    <row r="28156" spans="1:1" x14ac:dyDescent="0.25">
      <c r="A28156" s="42"/>
    </row>
    <row r="28157" spans="1:1" x14ac:dyDescent="0.25">
      <c r="A28157" s="42"/>
    </row>
    <row r="28158" spans="1:1" x14ac:dyDescent="0.25">
      <c r="A28158" s="42"/>
    </row>
    <row r="28159" spans="1:1" x14ac:dyDescent="0.25">
      <c r="A28159" s="42"/>
    </row>
    <row r="28160" spans="1:1" x14ac:dyDescent="0.25">
      <c r="A28160" s="42"/>
    </row>
    <row r="28161" spans="1:1" x14ac:dyDescent="0.25">
      <c r="A28161" s="42"/>
    </row>
    <row r="28162" spans="1:1" x14ac:dyDescent="0.25">
      <c r="A28162" s="42"/>
    </row>
    <row r="28163" spans="1:1" x14ac:dyDescent="0.25">
      <c r="A28163" s="42"/>
    </row>
    <row r="28164" spans="1:1" x14ac:dyDescent="0.25">
      <c r="A28164" s="42"/>
    </row>
    <row r="28165" spans="1:1" x14ac:dyDescent="0.25">
      <c r="A28165" s="42"/>
    </row>
    <row r="28166" spans="1:1" x14ac:dyDescent="0.25">
      <c r="A28166" s="42"/>
    </row>
    <row r="28167" spans="1:1" x14ac:dyDescent="0.25">
      <c r="A28167" s="42"/>
    </row>
    <row r="28168" spans="1:1" x14ac:dyDescent="0.25">
      <c r="A28168" s="42"/>
    </row>
    <row r="28169" spans="1:1" x14ac:dyDescent="0.25">
      <c r="A28169" s="42"/>
    </row>
    <row r="28170" spans="1:1" x14ac:dyDescent="0.25">
      <c r="A28170" s="42"/>
    </row>
    <row r="28171" spans="1:1" x14ac:dyDescent="0.25">
      <c r="A28171" s="42"/>
    </row>
    <row r="28172" spans="1:1" x14ac:dyDescent="0.25">
      <c r="A28172" s="42"/>
    </row>
    <row r="28173" spans="1:1" x14ac:dyDescent="0.25">
      <c r="A28173" s="42"/>
    </row>
    <row r="28174" spans="1:1" x14ac:dyDescent="0.25">
      <c r="A28174" s="42"/>
    </row>
    <row r="28175" spans="1:1" x14ac:dyDescent="0.25">
      <c r="A28175" s="42"/>
    </row>
    <row r="28176" spans="1:1" x14ac:dyDescent="0.25">
      <c r="A28176" s="42"/>
    </row>
    <row r="28177" spans="1:1" x14ac:dyDescent="0.25">
      <c r="A28177" s="42"/>
    </row>
    <row r="28178" spans="1:1" x14ac:dyDescent="0.25">
      <c r="A28178" s="42"/>
    </row>
    <row r="28179" spans="1:1" x14ac:dyDescent="0.25">
      <c r="A28179" s="42"/>
    </row>
    <row r="28180" spans="1:1" x14ac:dyDescent="0.25">
      <c r="A28180" s="42"/>
    </row>
    <row r="28181" spans="1:1" x14ac:dyDescent="0.25">
      <c r="A28181" s="42"/>
    </row>
    <row r="28182" spans="1:1" x14ac:dyDescent="0.25">
      <c r="A28182" s="42"/>
    </row>
    <row r="28183" spans="1:1" x14ac:dyDescent="0.25">
      <c r="A28183" s="42"/>
    </row>
    <row r="28184" spans="1:1" x14ac:dyDescent="0.25">
      <c r="A28184" s="42"/>
    </row>
    <row r="28185" spans="1:1" x14ac:dyDescent="0.25">
      <c r="A28185" s="42"/>
    </row>
    <row r="28186" spans="1:1" x14ac:dyDescent="0.25">
      <c r="A28186" s="42"/>
    </row>
    <row r="28187" spans="1:1" x14ac:dyDescent="0.25">
      <c r="A28187" s="42"/>
    </row>
    <row r="28188" spans="1:1" x14ac:dyDescent="0.25">
      <c r="A28188" s="42"/>
    </row>
    <row r="28189" spans="1:1" x14ac:dyDescent="0.25">
      <c r="A28189" s="42"/>
    </row>
    <row r="28190" spans="1:1" x14ac:dyDescent="0.25">
      <c r="A28190" s="42"/>
    </row>
    <row r="28191" spans="1:1" x14ac:dyDescent="0.25">
      <c r="A28191" s="42"/>
    </row>
    <row r="28192" spans="1:1" x14ac:dyDescent="0.25">
      <c r="A28192" s="42"/>
    </row>
    <row r="28193" spans="1:1" x14ac:dyDescent="0.25">
      <c r="A28193" s="42"/>
    </row>
    <row r="28194" spans="1:1" x14ac:dyDescent="0.25">
      <c r="A28194" s="42"/>
    </row>
    <row r="28195" spans="1:1" x14ac:dyDescent="0.25">
      <c r="A28195" s="42"/>
    </row>
    <row r="28196" spans="1:1" x14ac:dyDescent="0.25">
      <c r="A28196" s="42"/>
    </row>
    <row r="28197" spans="1:1" x14ac:dyDescent="0.25">
      <c r="A28197" s="42"/>
    </row>
    <row r="28198" spans="1:1" x14ac:dyDescent="0.25">
      <c r="A28198" s="42"/>
    </row>
    <row r="28199" spans="1:1" x14ac:dyDescent="0.25">
      <c r="A28199" s="42"/>
    </row>
    <row r="28200" spans="1:1" x14ac:dyDescent="0.25">
      <c r="A28200" s="42"/>
    </row>
    <row r="28201" spans="1:1" x14ac:dyDescent="0.25">
      <c r="A28201" s="42"/>
    </row>
    <row r="28202" spans="1:1" x14ac:dyDescent="0.25">
      <c r="A28202" s="42"/>
    </row>
    <row r="28203" spans="1:1" x14ac:dyDescent="0.25">
      <c r="A28203" s="42"/>
    </row>
    <row r="28204" spans="1:1" x14ac:dyDescent="0.25">
      <c r="A28204" s="42"/>
    </row>
    <row r="28205" spans="1:1" x14ac:dyDescent="0.25">
      <c r="A28205" s="42"/>
    </row>
    <row r="28206" spans="1:1" x14ac:dyDescent="0.25">
      <c r="A28206" s="42"/>
    </row>
    <row r="28207" spans="1:1" x14ac:dyDescent="0.25">
      <c r="A28207" s="42"/>
    </row>
    <row r="28208" spans="1:1" x14ac:dyDescent="0.25">
      <c r="A28208" s="42"/>
    </row>
    <row r="28209" spans="1:1" x14ac:dyDescent="0.25">
      <c r="A28209" s="42"/>
    </row>
    <row r="28210" spans="1:1" x14ac:dyDescent="0.25">
      <c r="A28210" s="42"/>
    </row>
    <row r="28211" spans="1:1" x14ac:dyDescent="0.25">
      <c r="A28211" s="42"/>
    </row>
    <row r="28212" spans="1:1" x14ac:dyDescent="0.25">
      <c r="A28212" s="42"/>
    </row>
    <row r="28213" spans="1:1" x14ac:dyDescent="0.25">
      <c r="A28213" s="42"/>
    </row>
    <row r="28214" spans="1:1" x14ac:dyDescent="0.25">
      <c r="A28214" s="42"/>
    </row>
    <row r="28215" spans="1:1" x14ac:dyDescent="0.25">
      <c r="A28215" s="42"/>
    </row>
    <row r="28216" spans="1:1" x14ac:dyDescent="0.25">
      <c r="A28216" s="42"/>
    </row>
    <row r="28217" spans="1:1" x14ac:dyDescent="0.25">
      <c r="A28217" s="42"/>
    </row>
    <row r="28218" spans="1:1" x14ac:dyDescent="0.25">
      <c r="A28218" s="42"/>
    </row>
    <row r="28219" spans="1:1" x14ac:dyDescent="0.25">
      <c r="A28219" s="42"/>
    </row>
    <row r="28220" spans="1:1" x14ac:dyDescent="0.25">
      <c r="A28220" s="42"/>
    </row>
    <row r="28221" spans="1:1" x14ac:dyDescent="0.25">
      <c r="A28221" s="42"/>
    </row>
    <row r="28222" spans="1:1" x14ac:dyDescent="0.25">
      <c r="A28222" s="42"/>
    </row>
    <row r="28223" spans="1:1" x14ac:dyDescent="0.25">
      <c r="A28223" s="42"/>
    </row>
    <row r="28224" spans="1:1" x14ac:dyDescent="0.25">
      <c r="A28224" s="42"/>
    </row>
    <row r="28225" spans="1:1" x14ac:dyDescent="0.25">
      <c r="A28225" s="42"/>
    </row>
    <row r="28226" spans="1:1" x14ac:dyDescent="0.25">
      <c r="A28226" s="42"/>
    </row>
    <row r="28227" spans="1:1" x14ac:dyDescent="0.25">
      <c r="A28227" s="42"/>
    </row>
    <row r="28228" spans="1:1" x14ac:dyDescent="0.25">
      <c r="A28228" s="42"/>
    </row>
    <row r="28229" spans="1:1" x14ac:dyDescent="0.25">
      <c r="A28229" s="42"/>
    </row>
    <row r="28230" spans="1:1" x14ac:dyDescent="0.25">
      <c r="A28230" s="42"/>
    </row>
    <row r="28231" spans="1:1" x14ac:dyDescent="0.25">
      <c r="A28231" s="42"/>
    </row>
    <row r="28232" spans="1:1" x14ac:dyDescent="0.25">
      <c r="A28232" s="42"/>
    </row>
    <row r="28233" spans="1:1" x14ac:dyDescent="0.25">
      <c r="A28233" s="42"/>
    </row>
    <row r="28234" spans="1:1" x14ac:dyDescent="0.25">
      <c r="A28234" s="42"/>
    </row>
    <row r="28235" spans="1:1" x14ac:dyDescent="0.25">
      <c r="A28235" s="42"/>
    </row>
    <row r="28236" spans="1:1" x14ac:dyDescent="0.25">
      <c r="A28236" s="42"/>
    </row>
    <row r="28237" spans="1:1" x14ac:dyDescent="0.25">
      <c r="A28237" s="42"/>
    </row>
    <row r="28238" spans="1:1" x14ac:dyDescent="0.25">
      <c r="A28238" s="42"/>
    </row>
    <row r="28239" spans="1:1" x14ac:dyDescent="0.25">
      <c r="A28239" s="42"/>
    </row>
    <row r="28240" spans="1:1" x14ac:dyDescent="0.25">
      <c r="A28240" s="42"/>
    </row>
    <row r="28241" spans="1:1" x14ac:dyDescent="0.25">
      <c r="A28241" s="42"/>
    </row>
    <row r="28242" spans="1:1" x14ac:dyDescent="0.25">
      <c r="A28242" s="42"/>
    </row>
    <row r="28243" spans="1:1" x14ac:dyDescent="0.25">
      <c r="A28243" s="42"/>
    </row>
    <row r="28244" spans="1:1" x14ac:dyDescent="0.25">
      <c r="A28244" s="42"/>
    </row>
    <row r="28245" spans="1:1" x14ac:dyDescent="0.25">
      <c r="A28245" s="42"/>
    </row>
    <row r="28246" spans="1:1" x14ac:dyDescent="0.25">
      <c r="A28246" s="42"/>
    </row>
    <row r="28247" spans="1:1" x14ac:dyDescent="0.25">
      <c r="A28247" s="42"/>
    </row>
    <row r="28248" spans="1:1" x14ac:dyDescent="0.25">
      <c r="A28248" s="42"/>
    </row>
    <row r="28249" spans="1:1" x14ac:dyDescent="0.25">
      <c r="A28249" s="42"/>
    </row>
    <row r="28250" spans="1:1" x14ac:dyDescent="0.25">
      <c r="A28250" s="42"/>
    </row>
    <row r="28251" spans="1:1" x14ac:dyDescent="0.25">
      <c r="A28251" s="42"/>
    </row>
    <row r="28252" spans="1:1" x14ac:dyDescent="0.25">
      <c r="A28252" s="42"/>
    </row>
    <row r="28253" spans="1:1" x14ac:dyDescent="0.25">
      <c r="A28253" s="42"/>
    </row>
    <row r="28254" spans="1:1" x14ac:dyDescent="0.25">
      <c r="A28254" s="42"/>
    </row>
    <row r="28255" spans="1:1" x14ac:dyDescent="0.25">
      <c r="A28255" s="42"/>
    </row>
    <row r="28256" spans="1:1" x14ac:dyDescent="0.25">
      <c r="A28256" s="42"/>
    </row>
    <row r="28257" spans="1:1" x14ac:dyDescent="0.25">
      <c r="A28257" s="42"/>
    </row>
    <row r="28258" spans="1:1" x14ac:dyDescent="0.25">
      <c r="A28258" s="42"/>
    </row>
    <row r="28259" spans="1:1" x14ac:dyDescent="0.25">
      <c r="A28259" s="42"/>
    </row>
    <row r="28260" spans="1:1" x14ac:dyDescent="0.25">
      <c r="A28260" s="42"/>
    </row>
    <row r="28261" spans="1:1" x14ac:dyDescent="0.25">
      <c r="A28261" s="42"/>
    </row>
    <row r="28262" spans="1:1" x14ac:dyDescent="0.25">
      <c r="A28262" s="42"/>
    </row>
    <row r="28263" spans="1:1" x14ac:dyDescent="0.25">
      <c r="A28263" s="42"/>
    </row>
    <row r="28264" spans="1:1" x14ac:dyDescent="0.25">
      <c r="A28264" s="42"/>
    </row>
    <row r="28265" spans="1:1" x14ac:dyDescent="0.25">
      <c r="A28265" s="42"/>
    </row>
    <row r="28266" spans="1:1" x14ac:dyDescent="0.25">
      <c r="A28266" s="42"/>
    </row>
    <row r="28267" spans="1:1" x14ac:dyDescent="0.25">
      <c r="A28267" s="42"/>
    </row>
    <row r="28268" spans="1:1" x14ac:dyDescent="0.25">
      <c r="A28268" s="42"/>
    </row>
    <row r="28269" spans="1:1" x14ac:dyDescent="0.25">
      <c r="A28269" s="42"/>
    </row>
    <row r="28270" spans="1:1" x14ac:dyDescent="0.25">
      <c r="A28270" s="42"/>
    </row>
    <row r="28271" spans="1:1" x14ac:dyDescent="0.25">
      <c r="A28271" s="42"/>
    </row>
    <row r="28272" spans="1:1" x14ac:dyDescent="0.25">
      <c r="A28272" s="42"/>
    </row>
    <row r="28273" spans="1:1" x14ac:dyDescent="0.25">
      <c r="A28273" s="42"/>
    </row>
    <row r="28274" spans="1:1" x14ac:dyDescent="0.25">
      <c r="A28274" s="42"/>
    </row>
    <row r="28275" spans="1:1" x14ac:dyDescent="0.25">
      <c r="A28275" s="42"/>
    </row>
    <row r="28276" spans="1:1" x14ac:dyDescent="0.25">
      <c r="A28276" s="42"/>
    </row>
    <row r="28277" spans="1:1" x14ac:dyDescent="0.25">
      <c r="A28277" s="42"/>
    </row>
    <row r="28278" spans="1:1" x14ac:dyDescent="0.25">
      <c r="A28278" s="42"/>
    </row>
    <row r="28279" spans="1:1" x14ac:dyDescent="0.25">
      <c r="A28279" s="42"/>
    </row>
    <row r="28280" spans="1:1" x14ac:dyDescent="0.25">
      <c r="A28280" s="42"/>
    </row>
    <row r="28281" spans="1:1" x14ac:dyDescent="0.25">
      <c r="A28281" s="42"/>
    </row>
    <row r="28282" spans="1:1" x14ac:dyDescent="0.25">
      <c r="A28282" s="42"/>
    </row>
    <row r="28283" spans="1:1" x14ac:dyDescent="0.25">
      <c r="A28283" s="42"/>
    </row>
    <row r="28284" spans="1:1" x14ac:dyDescent="0.25">
      <c r="A28284" s="42"/>
    </row>
    <row r="28285" spans="1:1" x14ac:dyDescent="0.25">
      <c r="A28285" s="42"/>
    </row>
    <row r="28286" spans="1:1" x14ac:dyDescent="0.25">
      <c r="A28286" s="42"/>
    </row>
    <row r="28287" spans="1:1" x14ac:dyDescent="0.25">
      <c r="A28287" s="42"/>
    </row>
    <row r="28288" spans="1:1" x14ac:dyDescent="0.25">
      <c r="A28288" s="42"/>
    </row>
    <row r="28289" spans="1:1" x14ac:dyDescent="0.25">
      <c r="A28289" s="42"/>
    </row>
    <row r="28290" spans="1:1" x14ac:dyDescent="0.25">
      <c r="A28290" s="42"/>
    </row>
    <row r="28291" spans="1:1" x14ac:dyDescent="0.25">
      <c r="A28291" s="42"/>
    </row>
    <row r="28292" spans="1:1" x14ac:dyDescent="0.25">
      <c r="A28292" s="42"/>
    </row>
    <row r="28293" spans="1:1" x14ac:dyDescent="0.25">
      <c r="A28293" s="42"/>
    </row>
    <row r="28294" spans="1:1" x14ac:dyDescent="0.25">
      <c r="A28294" s="42"/>
    </row>
    <row r="28295" spans="1:1" x14ac:dyDescent="0.25">
      <c r="A28295" s="42"/>
    </row>
    <row r="28296" spans="1:1" x14ac:dyDescent="0.25">
      <c r="A28296" s="42"/>
    </row>
    <row r="28297" spans="1:1" x14ac:dyDescent="0.25">
      <c r="A28297" s="42"/>
    </row>
    <row r="28298" spans="1:1" x14ac:dyDescent="0.25">
      <c r="A28298" s="42"/>
    </row>
    <row r="28299" spans="1:1" x14ac:dyDescent="0.25">
      <c r="A28299" s="42"/>
    </row>
    <row r="28300" spans="1:1" x14ac:dyDescent="0.25">
      <c r="A28300" s="42"/>
    </row>
    <row r="28301" spans="1:1" x14ac:dyDescent="0.25">
      <c r="A28301" s="42"/>
    </row>
    <row r="28302" spans="1:1" x14ac:dyDescent="0.25">
      <c r="A28302" s="42"/>
    </row>
    <row r="28303" spans="1:1" x14ac:dyDescent="0.25">
      <c r="A28303" s="42"/>
    </row>
    <row r="28304" spans="1:1" x14ac:dyDescent="0.25">
      <c r="A28304" s="42"/>
    </row>
    <row r="28305" spans="1:1" x14ac:dyDescent="0.25">
      <c r="A28305" s="42"/>
    </row>
    <row r="28306" spans="1:1" x14ac:dyDescent="0.25">
      <c r="A28306" s="42"/>
    </row>
    <row r="28307" spans="1:1" x14ac:dyDescent="0.25">
      <c r="A28307" s="42"/>
    </row>
    <row r="28308" spans="1:1" x14ac:dyDescent="0.25">
      <c r="A28308" s="42"/>
    </row>
    <row r="28309" spans="1:1" x14ac:dyDescent="0.25">
      <c r="A28309" s="42"/>
    </row>
    <row r="28310" spans="1:1" x14ac:dyDescent="0.25">
      <c r="A28310" s="42"/>
    </row>
    <row r="28311" spans="1:1" x14ac:dyDescent="0.25">
      <c r="A28311" s="42"/>
    </row>
    <row r="28312" spans="1:1" x14ac:dyDescent="0.25">
      <c r="A28312" s="42"/>
    </row>
    <row r="28313" spans="1:1" x14ac:dyDescent="0.25">
      <c r="A28313" s="42"/>
    </row>
    <row r="28314" spans="1:1" x14ac:dyDescent="0.25">
      <c r="A28314" s="42"/>
    </row>
    <row r="28315" spans="1:1" x14ac:dyDescent="0.25">
      <c r="A28315" s="42"/>
    </row>
    <row r="28316" spans="1:1" x14ac:dyDescent="0.25">
      <c r="A28316" s="42"/>
    </row>
    <row r="28317" spans="1:1" x14ac:dyDescent="0.25">
      <c r="A28317" s="42"/>
    </row>
    <row r="28318" spans="1:1" x14ac:dyDescent="0.25">
      <c r="A28318" s="42"/>
    </row>
    <row r="28319" spans="1:1" x14ac:dyDescent="0.25">
      <c r="A28319" s="42"/>
    </row>
    <row r="28320" spans="1:1" x14ac:dyDescent="0.25">
      <c r="A28320" s="42"/>
    </row>
    <row r="28321" spans="1:1" x14ac:dyDescent="0.25">
      <c r="A28321" s="42"/>
    </row>
    <row r="28322" spans="1:1" x14ac:dyDescent="0.25">
      <c r="A28322" s="42"/>
    </row>
    <row r="28323" spans="1:1" x14ac:dyDescent="0.25">
      <c r="A28323" s="42"/>
    </row>
    <row r="28324" spans="1:1" x14ac:dyDescent="0.25">
      <c r="A28324" s="42"/>
    </row>
    <row r="28325" spans="1:1" x14ac:dyDescent="0.25">
      <c r="A28325" s="42"/>
    </row>
    <row r="28326" spans="1:1" x14ac:dyDescent="0.25">
      <c r="A28326" s="42"/>
    </row>
    <row r="28327" spans="1:1" x14ac:dyDescent="0.25">
      <c r="A28327" s="42"/>
    </row>
    <row r="28328" spans="1:1" x14ac:dyDescent="0.25">
      <c r="A28328" s="42"/>
    </row>
    <row r="28329" spans="1:1" x14ac:dyDescent="0.25">
      <c r="A28329" s="42"/>
    </row>
    <row r="28330" spans="1:1" x14ac:dyDescent="0.25">
      <c r="A28330" s="42"/>
    </row>
    <row r="28331" spans="1:1" x14ac:dyDescent="0.25">
      <c r="A28331" s="42"/>
    </row>
    <row r="28332" spans="1:1" x14ac:dyDescent="0.25">
      <c r="A28332" s="42"/>
    </row>
    <row r="28333" spans="1:1" x14ac:dyDescent="0.25">
      <c r="A28333" s="42"/>
    </row>
    <row r="28334" spans="1:1" x14ac:dyDescent="0.25">
      <c r="A28334" s="42"/>
    </row>
    <row r="28335" spans="1:1" x14ac:dyDescent="0.25">
      <c r="A28335" s="42"/>
    </row>
    <row r="28336" spans="1:1" x14ac:dyDescent="0.25">
      <c r="A28336" s="42"/>
    </row>
    <row r="28337" spans="1:1" x14ac:dyDescent="0.25">
      <c r="A28337" s="42"/>
    </row>
    <row r="28338" spans="1:1" x14ac:dyDescent="0.25">
      <c r="A28338" s="42"/>
    </row>
    <row r="28339" spans="1:1" x14ac:dyDescent="0.25">
      <c r="A28339" s="42"/>
    </row>
    <row r="28340" spans="1:1" x14ac:dyDescent="0.25">
      <c r="A28340" s="42"/>
    </row>
    <row r="28341" spans="1:1" x14ac:dyDescent="0.25">
      <c r="A28341" s="42"/>
    </row>
    <row r="28342" spans="1:1" x14ac:dyDescent="0.25">
      <c r="A28342" s="42"/>
    </row>
    <row r="28343" spans="1:1" x14ac:dyDescent="0.25">
      <c r="A28343" s="42"/>
    </row>
    <row r="28344" spans="1:1" x14ac:dyDescent="0.25">
      <c r="A28344" s="42"/>
    </row>
    <row r="28345" spans="1:1" x14ac:dyDescent="0.25">
      <c r="A28345" s="42"/>
    </row>
    <row r="28346" spans="1:1" x14ac:dyDescent="0.25">
      <c r="A28346" s="42"/>
    </row>
    <row r="28347" spans="1:1" x14ac:dyDescent="0.25">
      <c r="A28347" s="42"/>
    </row>
    <row r="28348" spans="1:1" x14ac:dyDescent="0.25">
      <c r="A28348" s="42"/>
    </row>
    <row r="28349" spans="1:1" x14ac:dyDescent="0.25">
      <c r="A28349" s="42"/>
    </row>
    <row r="28350" spans="1:1" x14ac:dyDescent="0.25">
      <c r="A28350" s="42"/>
    </row>
    <row r="28351" spans="1:1" x14ac:dyDescent="0.25">
      <c r="A28351" s="42"/>
    </row>
    <row r="28352" spans="1:1" x14ac:dyDescent="0.25">
      <c r="A28352" s="42"/>
    </row>
    <row r="28353" spans="1:1" x14ac:dyDescent="0.25">
      <c r="A28353" s="42"/>
    </row>
    <row r="28354" spans="1:1" x14ac:dyDescent="0.25">
      <c r="A28354" s="42"/>
    </row>
    <row r="28355" spans="1:1" x14ac:dyDescent="0.25">
      <c r="A28355" s="42"/>
    </row>
    <row r="28356" spans="1:1" x14ac:dyDescent="0.25">
      <c r="A28356" s="42"/>
    </row>
    <row r="28357" spans="1:1" x14ac:dyDescent="0.25">
      <c r="A28357" s="42"/>
    </row>
    <row r="28358" spans="1:1" x14ac:dyDescent="0.25">
      <c r="A28358" s="42"/>
    </row>
    <row r="28359" spans="1:1" x14ac:dyDescent="0.25">
      <c r="A28359" s="42"/>
    </row>
    <row r="28360" spans="1:1" x14ac:dyDescent="0.25">
      <c r="A28360" s="42"/>
    </row>
    <row r="28361" spans="1:1" x14ac:dyDescent="0.25">
      <c r="A28361" s="42"/>
    </row>
    <row r="28362" spans="1:1" x14ac:dyDescent="0.25">
      <c r="A28362" s="42"/>
    </row>
    <row r="28363" spans="1:1" x14ac:dyDescent="0.25">
      <c r="A28363" s="42"/>
    </row>
    <row r="28364" spans="1:1" x14ac:dyDescent="0.25">
      <c r="A28364" s="42"/>
    </row>
    <row r="28365" spans="1:1" x14ac:dyDescent="0.25">
      <c r="A28365" s="42"/>
    </row>
    <row r="28366" spans="1:1" x14ac:dyDescent="0.25">
      <c r="A28366" s="42"/>
    </row>
    <row r="28367" spans="1:1" x14ac:dyDescent="0.25">
      <c r="A28367" s="42"/>
    </row>
    <row r="28368" spans="1:1" x14ac:dyDescent="0.25">
      <c r="A28368" s="42"/>
    </row>
    <row r="28369" spans="1:1" x14ac:dyDescent="0.25">
      <c r="A28369" s="42"/>
    </row>
    <row r="28370" spans="1:1" x14ac:dyDescent="0.25">
      <c r="A28370" s="42"/>
    </row>
    <row r="28371" spans="1:1" x14ac:dyDescent="0.25">
      <c r="A28371" s="42"/>
    </row>
    <row r="28372" spans="1:1" x14ac:dyDescent="0.25">
      <c r="A28372" s="42"/>
    </row>
    <row r="28373" spans="1:1" x14ac:dyDescent="0.25">
      <c r="A28373" s="42"/>
    </row>
    <row r="28374" spans="1:1" x14ac:dyDescent="0.25">
      <c r="A28374" s="42"/>
    </row>
    <row r="28375" spans="1:1" x14ac:dyDescent="0.25">
      <c r="A28375" s="42"/>
    </row>
    <row r="28376" spans="1:1" x14ac:dyDescent="0.25">
      <c r="A28376" s="42"/>
    </row>
    <row r="28377" spans="1:1" x14ac:dyDescent="0.25">
      <c r="A28377" s="42"/>
    </row>
    <row r="28378" spans="1:1" x14ac:dyDescent="0.25">
      <c r="A28378" s="42"/>
    </row>
    <row r="28379" spans="1:1" x14ac:dyDescent="0.25">
      <c r="A28379" s="42"/>
    </row>
    <row r="28380" spans="1:1" x14ac:dyDescent="0.25">
      <c r="A28380" s="42"/>
    </row>
    <row r="28381" spans="1:1" x14ac:dyDescent="0.25">
      <c r="A28381" s="42"/>
    </row>
    <row r="28382" spans="1:1" x14ac:dyDescent="0.25">
      <c r="A28382" s="42"/>
    </row>
    <row r="28383" spans="1:1" x14ac:dyDescent="0.25">
      <c r="A28383" s="42"/>
    </row>
    <row r="28384" spans="1:1" x14ac:dyDescent="0.25">
      <c r="A28384" s="42"/>
    </row>
    <row r="28385" spans="1:1" x14ac:dyDescent="0.25">
      <c r="A28385" s="42"/>
    </row>
    <row r="28386" spans="1:1" x14ac:dyDescent="0.25">
      <c r="A28386" s="42"/>
    </row>
    <row r="28387" spans="1:1" x14ac:dyDescent="0.25">
      <c r="A28387" s="42"/>
    </row>
    <row r="28388" spans="1:1" x14ac:dyDescent="0.25">
      <c r="A28388" s="42"/>
    </row>
    <row r="28389" spans="1:1" x14ac:dyDescent="0.25">
      <c r="A28389" s="42"/>
    </row>
    <row r="28390" spans="1:1" x14ac:dyDescent="0.25">
      <c r="A28390" s="42"/>
    </row>
    <row r="28391" spans="1:1" x14ac:dyDescent="0.25">
      <c r="A28391" s="42"/>
    </row>
    <row r="28392" spans="1:1" x14ac:dyDescent="0.25">
      <c r="A28392" s="42"/>
    </row>
    <row r="28393" spans="1:1" x14ac:dyDescent="0.25">
      <c r="A28393" s="42"/>
    </row>
    <row r="28394" spans="1:1" x14ac:dyDescent="0.25">
      <c r="A28394" s="42"/>
    </row>
    <row r="28395" spans="1:1" x14ac:dyDescent="0.25">
      <c r="A28395" s="42"/>
    </row>
    <row r="28396" spans="1:1" x14ac:dyDescent="0.25">
      <c r="A28396" s="42"/>
    </row>
    <row r="28397" spans="1:1" x14ac:dyDescent="0.25">
      <c r="A28397" s="42"/>
    </row>
    <row r="28398" spans="1:1" x14ac:dyDescent="0.25">
      <c r="A28398" s="42"/>
    </row>
    <row r="28399" spans="1:1" x14ac:dyDescent="0.25">
      <c r="A28399" s="42"/>
    </row>
    <row r="28400" spans="1:1" x14ac:dyDescent="0.25">
      <c r="A28400" s="42"/>
    </row>
    <row r="28401" spans="1:1" x14ac:dyDescent="0.25">
      <c r="A28401" s="42"/>
    </row>
    <row r="28402" spans="1:1" x14ac:dyDescent="0.25">
      <c r="A28402" s="42"/>
    </row>
    <row r="28403" spans="1:1" x14ac:dyDescent="0.25">
      <c r="A28403" s="42"/>
    </row>
    <row r="28404" spans="1:1" x14ac:dyDescent="0.25">
      <c r="A28404" s="42"/>
    </row>
    <row r="28405" spans="1:1" x14ac:dyDescent="0.25">
      <c r="A28405" s="42"/>
    </row>
    <row r="28406" spans="1:1" x14ac:dyDescent="0.25">
      <c r="A28406" s="42"/>
    </row>
    <row r="28407" spans="1:1" x14ac:dyDescent="0.25">
      <c r="A28407" s="42"/>
    </row>
    <row r="28408" spans="1:1" x14ac:dyDescent="0.25">
      <c r="A28408" s="42"/>
    </row>
    <row r="28409" spans="1:1" x14ac:dyDescent="0.25">
      <c r="A28409" s="42"/>
    </row>
    <row r="28410" spans="1:1" x14ac:dyDescent="0.25">
      <c r="A28410" s="42"/>
    </row>
    <row r="28411" spans="1:1" x14ac:dyDescent="0.25">
      <c r="A28411" s="42"/>
    </row>
    <row r="28412" spans="1:1" x14ac:dyDescent="0.25">
      <c r="A28412" s="42"/>
    </row>
    <row r="28413" spans="1:1" x14ac:dyDescent="0.25">
      <c r="A28413" s="42"/>
    </row>
    <row r="28414" spans="1:1" x14ac:dyDescent="0.25">
      <c r="A28414" s="42"/>
    </row>
    <row r="28415" spans="1:1" x14ac:dyDescent="0.25">
      <c r="A28415" s="42"/>
    </row>
    <row r="28416" spans="1:1" x14ac:dyDescent="0.25">
      <c r="A28416" s="42"/>
    </row>
    <row r="28417" spans="1:1" x14ac:dyDescent="0.25">
      <c r="A28417" s="42"/>
    </row>
    <row r="28418" spans="1:1" x14ac:dyDescent="0.25">
      <c r="A28418" s="42"/>
    </row>
    <row r="28419" spans="1:1" x14ac:dyDescent="0.25">
      <c r="A28419" s="42"/>
    </row>
    <row r="28420" spans="1:1" x14ac:dyDescent="0.25">
      <c r="A28420" s="42"/>
    </row>
    <row r="28421" spans="1:1" x14ac:dyDescent="0.25">
      <c r="A28421" s="42"/>
    </row>
    <row r="28422" spans="1:1" x14ac:dyDescent="0.25">
      <c r="A28422" s="42"/>
    </row>
    <row r="28423" spans="1:1" x14ac:dyDescent="0.25">
      <c r="A28423" s="42"/>
    </row>
    <row r="28424" spans="1:1" x14ac:dyDescent="0.25">
      <c r="A28424" s="42"/>
    </row>
    <row r="28425" spans="1:1" x14ac:dyDescent="0.25">
      <c r="A28425" s="42"/>
    </row>
    <row r="28426" spans="1:1" x14ac:dyDescent="0.25">
      <c r="A28426" s="42"/>
    </row>
    <row r="28427" spans="1:1" x14ac:dyDescent="0.25">
      <c r="A28427" s="42"/>
    </row>
    <row r="28428" spans="1:1" x14ac:dyDescent="0.25">
      <c r="A28428" s="42"/>
    </row>
    <row r="28429" spans="1:1" x14ac:dyDescent="0.25">
      <c r="A28429" s="42"/>
    </row>
    <row r="28430" spans="1:1" x14ac:dyDescent="0.25">
      <c r="A28430" s="42"/>
    </row>
    <row r="28431" spans="1:1" x14ac:dyDescent="0.25">
      <c r="A28431" s="42"/>
    </row>
    <row r="28432" spans="1:1" x14ac:dyDescent="0.25">
      <c r="A28432" s="42"/>
    </row>
    <row r="28433" spans="1:1" x14ac:dyDescent="0.25">
      <c r="A28433" s="42"/>
    </row>
    <row r="28434" spans="1:1" x14ac:dyDescent="0.25">
      <c r="A28434" s="42"/>
    </row>
    <row r="28435" spans="1:1" x14ac:dyDescent="0.25">
      <c r="A28435" s="42"/>
    </row>
    <row r="28436" spans="1:1" x14ac:dyDescent="0.25">
      <c r="A28436" s="42"/>
    </row>
    <row r="28437" spans="1:1" x14ac:dyDescent="0.25">
      <c r="A28437" s="42"/>
    </row>
    <row r="28438" spans="1:1" x14ac:dyDescent="0.25">
      <c r="A28438" s="42"/>
    </row>
    <row r="28439" spans="1:1" x14ac:dyDescent="0.25">
      <c r="A28439" s="42"/>
    </row>
    <row r="28440" spans="1:1" x14ac:dyDescent="0.25">
      <c r="A28440" s="42"/>
    </row>
    <row r="28441" spans="1:1" x14ac:dyDescent="0.25">
      <c r="A28441" s="42"/>
    </row>
    <row r="28442" spans="1:1" x14ac:dyDescent="0.25">
      <c r="A28442" s="42"/>
    </row>
    <row r="28443" spans="1:1" x14ac:dyDescent="0.25">
      <c r="A28443" s="42"/>
    </row>
    <row r="28444" spans="1:1" x14ac:dyDescent="0.25">
      <c r="A28444" s="42"/>
    </row>
    <row r="28445" spans="1:1" x14ac:dyDescent="0.25">
      <c r="A28445" s="42"/>
    </row>
    <row r="28446" spans="1:1" x14ac:dyDescent="0.25">
      <c r="A28446" s="42"/>
    </row>
    <row r="28447" spans="1:1" x14ac:dyDescent="0.25">
      <c r="A28447" s="42"/>
    </row>
    <row r="28448" spans="1:1" x14ac:dyDescent="0.25">
      <c r="A28448" s="42"/>
    </row>
    <row r="28449" spans="1:1" x14ac:dyDescent="0.25">
      <c r="A28449" s="42"/>
    </row>
    <row r="28450" spans="1:1" x14ac:dyDescent="0.25">
      <c r="A28450" s="42"/>
    </row>
    <row r="28451" spans="1:1" x14ac:dyDescent="0.25">
      <c r="A28451" s="42"/>
    </row>
    <row r="28452" spans="1:1" x14ac:dyDescent="0.25">
      <c r="A28452" s="42"/>
    </row>
    <row r="28453" spans="1:1" x14ac:dyDescent="0.25">
      <c r="A28453" s="42"/>
    </row>
    <row r="28454" spans="1:1" x14ac:dyDescent="0.25">
      <c r="A28454" s="42"/>
    </row>
    <row r="28455" spans="1:1" x14ac:dyDescent="0.25">
      <c r="A28455" s="42"/>
    </row>
    <row r="28456" spans="1:1" x14ac:dyDescent="0.25">
      <c r="A28456" s="42"/>
    </row>
    <row r="28457" spans="1:1" x14ac:dyDescent="0.25">
      <c r="A28457" s="42"/>
    </row>
    <row r="28458" spans="1:1" x14ac:dyDescent="0.25">
      <c r="A28458" s="42"/>
    </row>
    <row r="28459" spans="1:1" x14ac:dyDescent="0.25">
      <c r="A28459" s="42"/>
    </row>
    <row r="28460" spans="1:1" x14ac:dyDescent="0.25">
      <c r="A28460" s="42"/>
    </row>
    <row r="28461" spans="1:1" x14ac:dyDescent="0.25">
      <c r="A28461" s="42"/>
    </row>
    <row r="28462" spans="1:1" x14ac:dyDescent="0.25">
      <c r="A28462" s="42"/>
    </row>
    <row r="28463" spans="1:1" x14ac:dyDescent="0.25">
      <c r="A28463" s="42"/>
    </row>
    <row r="28464" spans="1:1" x14ac:dyDescent="0.25">
      <c r="A28464" s="42"/>
    </row>
    <row r="28465" spans="1:1" x14ac:dyDescent="0.25">
      <c r="A28465" s="42"/>
    </row>
    <row r="28466" spans="1:1" x14ac:dyDescent="0.25">
      <c r="A28466" s="42"/>
    </row>
    <row r="28467" spans="1:1" x14ac:dyDescent="0.25">
      <c r="A28467" s="42"/>
    </row>
    <row r="28468" spans="1:1" x14ac:dyDescent="0.25">
      <c r="A28468" s="42"/>
    </row>
    <row r="28469" spans="1:1" x14ac:dyDescent="0.25">
      <c r="A28469" s="42"/>
    </row>
    <row r="28470" spans="1:1" x14ac:dyDescent="0.25">
      <c r="A28470" s="42"/>
    </row>
    <row r="28471" spans="1:1" x14ac:dyDescent="0.25">
      <c r="A28471" s="42"/>
    </row>
    <row r="28472" spans="1:1" x14ac:dyDescent="0.25">
      <c r="A28472" s="42"/>
    </row>
    <row r="28473" spans="1:1" x14ac:dyDescent="0.25">
      <c r="A28473" s="42"/>
    </row>
    <row r="28474" spans="1:1" x14ac:dyDescent="0.25">
      <c r="A28474" s="42"/>
    </row>
    <row r="28475" spans="1:1" x14ac:dyDescent="0.25">
      <c r="A28475" s="42"/>
    </row>
    <row r="28476" spans="1:1" x14ac:dyDescent="0.25">
      <c r="A28476" s="42"/>
    </row>
    <row r="28477" spans="1:1" x14ac:dyDescent="0.25">
      <c r="A28477" s="42"/>
    </row>
    <row r="28478" spans="1:1" x14ac:dyDescent="0.25">
      <c r="A28478" s="42"/>
    </row>
    <row r="28479" spans="1:1" x14ac:dyDescent="0.25">
      <c r="A28479" s="42"/>
    </row>
    <row r="28480" spans="1:1" x14ac:dyDescent="0.25">
      <c r="A28480" s="42"/>
    </row>
    <row r="28481" spans="1:1" x14ac:dyDescent="0.25">
      <c r="A28481" s="42"/>
    </row>
    <row r="28482" spans="1:1" x14ac:dyDescent="0.25">
      <c r="A28482" s="42"/>
    </row>
    <row r="28483" spans="1:1" x14ac:dyDescent="0.25">
      <c r="A28483" s="42"/>
    </row>
    <row r="28484" spans="1:1" x14ac:dyDescent="0.25">
      <c r="A28484" s="42"/>
    </row>
    <row r="28485" spans="1:1" x14ac:dyDescent="0.25">
      <c r="A28485" s="42"/>
    </row>
    <row r="28486" spans="1:1" x14ac:dyDescent="0.25">
      <c r="A28486" s="42"/>
    </row>
    <row r="28487" spans="1:1" x14ac:dyDescent="0.25">
      <c r="A28487" s="42"/>
    </row>
    <row r="28488" spans="1:1" x14ac:dyDescent="0.25">
      <c r="A28488" s="42"/>
    </row>
    <row r="28489" spans="1:1" x14ac:dyDescent="0.25">
      <c r="A28489" s="42"/>
    </row>
    <row r="28490" spans="1:1" x14ac:dyDescent="0.25">
      <c r="A28490" s="42"/>
    </row>
    <row r="28491" spans="1:1" x14ac:dyDescent="0.25">
      <c r="A28491" s="42"/>
    </row>
    <row r="28492" spans="1:1" x14ac:dyDescent="0.25">
      <c r="A28492" s="42"/>
    </row>
    <row r="28493" spans="1:1" x14ac:dyDescent="0.25">
      <c r="A28493" s="42"/>
    </row>
    <row r="28494" spans="1:1" x14ac:dyDescent="0.25">
      <c r="A28494" s="42"/>
    </row>
    <row r="28495" spans="1:1" x14ac:dyDescent="0.25">
      <c r="A28495" s="42"/>
    </row>
    <row r="28496" spans="1:1" x14ac:dyDescent="0.25">
      <c r="A28496" s="42"/>
    </row>
    <row r="28497" spans="1:1" x14ac:dyDescent="0.25">
      <c r="A28497" s="42"/>
    </row>
    <row r="28498" spans="1:1" x14ac:dyDescent="0.25">
      <c r="A28498" s="42"/>
    </row>
    <row r="28499" spans="1:1" x14ac:dyDescent="0.25">
      <c r="A28499" s="42"/>
    </row>
    <row r="28500" spans="1:1" x14ac:dyDescent="0.25">
      <c r="A28500" s="42"/>
    </row>
    <row r="28501" spans="1:1" x14ac:dyDescent="0.25">
      <c r="A28501" s="42"/>
    </row>
    <row r="28502" spans="1:1" x14ac:dyDescent="0.25">
      <c r="A28502" s="42"/>
    </row>
    <row r="28503" spans="1:1" x14ac:dyDescent="0.25">
      <c r="A28503" s="42"/>
    </row>
    <row r="28504" spans="1:1" x14ac:dyDescent="0.25">
      <c r="A28504" s="42"/>
    </row>
    <row r="28505" spans="1:1" x14ac:dyDescent="0.25">
      <c r="A28505" s="42"/>
    </row>
    <row r="28506" spans="1:1" x14ac:dyDescent="0.25">
      <c r="A28506" s="42"/>
    </row>
    <row r="28507" spans="1:1" x14ac:dyDescent="0.25">
      <c r="A28507" s="42"/>
    </row>
    <row r="28508" spans="1:1" x14ac:dyDescent="0.25">
      <c r="A28508" s="42"/>
    </row>
    <row r="28509" spans="1:1" x14ac:dyDescent="0.25">
      <c r="A28509" s="42"/>
    </row>
    <row r="28510" spans="1:1" x14ac:dyDescent="0.25">
      <c r="A28510" s="42"/>
    </row>
    <row r="28511" spans="1:1" x14ac:dyDescent="0.25">
      <c r="A28511" s="42"/>
    </row>
    <row r="28512" spans="1:1" x14ac:dyDescent="0.25">
      <c r="A28512" s="42"/>
    </row>
    <row r="28513" spans="1:1" x14ac:dyDescent="0.25">
      <c r="A28513" s="42"/>
    </row>
    <row r="28514" spans="1:1" x14ac:dyDescent="0.25">
      <c r="A28514" s="42"/>
    </row>
    <row r="28515" spans="1:1" x14ac:dyDescent="0.25">
      <c r="A28515" s="42"/>
    </row>
    <row r="28516" spans="1:1" x14ac:dyDescent="0.25">
      <c r="A28516" s="42"/>
    </row>
    <row r="28517" spans="1:1" x14ac:dyDescent="0.25">
      <c r="A28517" s="42"/>
    </row>
    <row r="28518" spans="1:1" x14ac:dyDescent="0.25">
      <c r="A28518" s="42"/>
    </row>
    <row r="28519" spans="1:1" x14ac:dyDescent="0.25">
      <c r="A28519" s="42"/>
    </row>
    <row r="28520" spans="1:1" x14ac:dyDescent="0.25">
      <c r="A28520" s="42"/>
    </row>
    <row r="28521" spans="1:1" x14ac:dyDescent="0.25">
      <c r="A28521" s="42"/>
    </row>
    <row r="28522" spans="1:1" x14ac:dyDescent="0.25">
      <c r="A28522" s="42"/>
    </row>
    <row r="28523" spans="1:1" x14ac:dyDescent="0.25">
      <c r="A28523" s="42"/>
    </row>
    <row r="28524" spans="1:1" x14ac:dyDescent="0.25">
      <c r="A28524" s="42"/>
    </row>
    <row r="28525" spans="1:1" x14ac:dyDescent="0.25">
      <c r="A28525" s="42"/>
    </row>
    <row r="28526" spans="1:1" x14ac:dyDescent="0.25">
      <c r="A28526" s="42"/>
    </row>
    <row r="28527" spans="1:1" x14ac:dyDescent="0.25">
      <c r="A28527" s="42"/>
    </row>
    <row r="28528" spans="1:1" x14ac:dyDescent="0.25">
      <c r="A28528" s="42"/>
    </row>
    <row r="28529" spans="1:1" x14ac:dyDescent="0.25">
      <c r="A28529" s="42"/>
    </row>
    <row r="28530" spans="1:1" x14ac:dyDescent="0.25">
      <c r="A28530" s="42"/>
    </row>
    <row r="28531" spans="1:1" x14ac:dyDescent="0.25">
      <c r="A28531" s="42"/>
    </row>
    <row r="28532" spans="1:1" x14ac:dyDescent="0.25">
      <c r="A28532" s="42"/>
    </row>
    <row r="28533" spans="1:1" x14ac:dyDescent="0.25">
      <c r="A28533" s="42"/>
    </row>
    <row r="28534" spans="1:1" x14ac:dyDescent="0.25">
      <c r="A28534" s="42"/>
    </row>
    <row r="28535" spans="1:1" x14ac:dyDescent="0.25">
      <c r="A28535" s="42"/>
    </row>
    <row r="28536" spans="1:1" x14ac:dyDescent="0.25">
      <c r="A28536" s="42"/>
    </row>
    <row r="28537" spans="1:1" x14ac:dyDescent="0.25">
      <c r="A28537" s="42"/>
    </row>
    <row r="28538" spans="1:1" x14ac:dyDescent="0.25">
      <c r="A28538" s="42"/>
    </row>
    <row r="28539" spans="1:1" x14ac:dyDescent="0.25">
      <c r="A28539" s="42"/>
    </row>
    <row r="28540" spans="1:1" x14ac:dyDescent="0.25">
      <c r="A28540" s="42"/>
    </row>
    <row r="28541" spans="1:1" x14ac:dyDescent="0.25">
      <c r="A28541" s="42"/>
    </row>
    <row r="28542" spans="1:1" x14ac:dyDescent="0.25">
      <c r="A28542" s="42"/>
    </row>
    <row r="28543" spans="1:1" x14ac:dyDescent="0.25">
      <c r="A28543" s="42"/>
    </row>
    <row r="28544" spans="1:1" x14ac:dyDescent="0.25">
      <c r="A28544" s="42"/>
    </row>
    <row r="28545" spans="1:1" x14ac:dyDescent="0.25">
      <c r="A28545" s="42"/>
    </row>
    <row r="28546" spans="1:1" x14ac:dyDescent="0.25">
      <c r="A28546" s="42"/>
    </row>
    <row r="28547" spans="1:1" x14ac:dyDescent="0.25">
      <c r="A28547" s="42"/>
    </row>
    <row r="28548" spans="1:1" x14ac:dyDescent="0.25">
      <c r="A28548" s="42"/>
    </row>
    <row r="28549" spans="1:1" x14ac:dyDescent="0.25">
      <c r="A28549" s="42"/>
    </row>
    <row r="28550" spans="1:1" x14ac:dyDescent="0.25">
      <c r="A28550" s="42"/>
    </row>
    <row r="28551" spans="1:1" x14ac:dyDescent="0.25">
      <c r="A28551" s="42"/>
    </row>
    <row r="28552" spans="1:1" x14ac:dyDescent="0.25">
      <c r="A28552" s="42"/>
    </row>
    <row r="28553" spans="1:1" x14ac:dyDescent="0.25">
      <c r="A28553" s="42"/>
    </row>
    <row r="28554" spans="1:1" x14ac:dyDescent="0.25">
      <c r="A28554" s="42"/>
    </row>
    <row r="28555" spans="1:1" x14ac:dyDescent="0.25">
      <c r="A28555" s="42"/>
    </row>
    <row r="28556" spans="1:1" x14ac:dyDescent="0.25">
      <c r="A28556" s="42"/>
    </row>
    <row r="28557" spans="1:1" x14ac:dyDescent="0.25">
      <c r="A28557" s="42"/>
    </row>
    <row r="28558" spans="1:1" x14ac:dyDescent="0.25">
      <c r="A28558" s="42"/>
    </row>
    <row r="28559" spans="1:1" x14ac:dyDescent="0.25">
      <c r="A28559" s="42"/>
    </row>
    <row r="28560" spans="1:1" x14ac:dyDescent="0.25">
      <c r="A28560" s="42"/>
    </row>
    <row r="28561" spans="1:1" x14ac:dyDescent="0.25">
      <c r="A28561" s="42"/>
    </row>
    <row r="28562" spans="1:1" x14ac:dyDescent="0.25">
      <c r="A28562" s="42"/>
    </row>
    <row r="28563" spans="1:1" x14ac:dyDescent="0.25">
      <c r="A28563" s="42"/>
    </row>
    <row r="28564" spans="1:1" x14ac:dyDescent="0.25">
      <c r="A28564" s="42"/>
    </row>
    <row r="28565" spans="1:1" x14ac:dyDescent="0.25">
      <c r="A28565" s="42"/>
    </row>
    <row r="28566" spans="1:1" x14ac:dyDescent="0.25">
      <c r="A28566" s="42"/>
    </row>
    <row r="28567" spans="1:1" x14ac:dyDescent="0.25">
      <c r="A28567" s="42"/>
    </row>
    <row r="28568" spans="1:1" x14ac:dyDescent="0.25">
      <c r="A28568" s="42"/>
    </row>
    <row r="28569" spans="1:1" x14ac:dyDescent="0.25">
      <c r="A28569" s="42"/>
    </row>
    <row r="28570" spans="1:1" x14ac:dyDescent="0.25">
      <c r="A28570" s="42"/>
    </row>
    <row r="28571" spans="1:1" x14ac:dyDescent="0.25">
      <c r="A28571" s="42"/>
    </row>
    <row r="28572" spans="1:1" x14ac:dyDescent="0.25">
      <c r="A28572" s="42"/>
    </row>
    <row r="28573" spans="1:1" x14ac:dyDescent="0.25">
      <c r="A28573" s="42"/>
    </row>
    <row r="28574" spans="1:1" x14ac:dyDescent="0.25">
      <c r="A28574" s="42"/>
    </row>
    <row r="28575" spans="1:1" x14ac:dyDescent="0.25">
      <c r="A28575" s="42"/>
    </row>
    <row r="28576" spans="1:1" x14ac:dyDescent="0.25">
      <c r="A28576" s="42"/>
    </row>
    <row r="28577" spans="1:1" x14ac:dyDescent="0.25">
      <c r="A28577" s="42"/>
    </row>
    <row r="28578" spans="1:1" x14ac:dyDescent="0.25">
      <c r="A28578" s="42"/>
    </row>
    <row r="28579" spans="1:1" x14ac:dyDescent="0.25">
      <c r="A28579" s="42"/>
    </row>
    <row r="28580" spans="1:1" x14ac:dyDescent="0.25">
      <c r="A28580" s="42"/>
    </row>
    <row r="28581" spans="1:1" x14ac:dyDescent="0.25">
      <c r="A28581" s="42"/>
    </row>
    <row r="28582" spans="1:1" x14ac:dyDescent="0.25">
      <c r="A28582" s="42"/>
    </row>
    <row r="28583" spans="1:1" x14ac:dyDescent="0.25">
      <c r="A28583" s="42"/>
    </row>
    <row r="28584" spans="1:1" x14ac:dyDescent="0.25">
      <c r="A28584" s="42"/>
    </row>
    <row r="28585" spans="1:1" x14ac:dyDescent="0.25">
      <c r="A28585" s="42"/>
    </row>
    <row r="28586" spans="1:1" x14ac:dyDescent="0.25">
      <c r="A28586" s="42"/>
    </row>
    <row r="28587" spans="1:1" x14ac:dyDescent="0.25">
      <c r="A28587" s="42"/>
    </row>
    <row r="28588" spans="1:1" x14ac:dyDescent="0.25">
      <c r="A28588" s="42"/>
    </row>
    <row r="28589" spans="1:1" x14ac:dyDescent="0.25">
      <c r="A28589" s="42"/>
    </row>
    <row r="28590" spans="1:1" x14ac:dyDescent="0.25">
      <c r="A28590" s="42"/>
    </row>
    <row r="28591" spans="1:1" x14ac:dyDescent="0.25">
      <c r="A28591" s="42"/>
    </row>
    <row r="28592" spans="1:1" x14ac:dyDescent="0.25">
      <c r="A28592" s="42"/>
    </row>
    <row r="28593" spans="1:1" x14ac:dyDescent="0.25">
      <c r="A28593" s="42"/>
    </row>
    <row r="28594" spans="1:1" x14ac:dyDescent="0.25">
      <c r="A28594" s="42"/>
    </row>
    <row r="28595" spans="1:1" x14ac:dyDescent="0.25">
      <c r="A28595" s="42"/>
    </row>
    <row r="28596" spans="1:1" x14ac:dyDescent="0.25">
      <c r="A28596" s="42"/>
    </row>
    <row r="28597" spans="1:1" x14ac:dyDescent="0.25">
      <c r="A28597" s="42"/>
    </row>
    <row r="28598" spans="1:1" x14ac:dyDescent="0.25">
      <c r="A28598" s="42"/>
    </row>
    <row r="28599" spans="1:1" x14ac:dyDescent="0.25">
      <c r="A28599" s="42"/>
    </row>
    <row r="28600" spans="1:1" x14ac:dyDescent="0.25">
      <c r="A28600" s="42"/>
    </row>
    <row r="28601" spans="1:1" x14ac:dyDescent="0.25">
      <c r="A28601" s="42"/>
    </row>
    <row r="28602" spans="1:1" x14ac:dyDescent="0.25">
      <c r="A28602" s="42"/>
    </row>
    <row r="28603" spans="1:1" x14ac:dyDescent="0.25">
      <c r="A28603" s="42"/>
    </row>
    <row r="28604" spans="1:1" x14ac:dyDescent="0.25">
      <c r="A28604" s="42"/>
    </row>
    <row r="28605" spans="1:1" x14ac:dyDescent="0.25">
      <c r="A28605" s="42"/>
    </row>
    <row r="28606" spans="1:1" x14ac:dyDescent="0.25">
      <c r="A28606" s="42"/>
    </row>
    <row r="28607" spans="1:1" x14ac:dyDescent="0.25">
      <c r="A28607" s="42"/>
    </row>
    <row r="28608" spans="1:1" x14ac:dyDescent="0.25">
      <c r="A28608" s="42"/>
    </row>
    <row r="28609" spans="1:1" x14ac:dyDescent="0.25">
      <c r="A28609" s="42"/>
    </row>
    <row r="28610" spans="1:1" x14ac:dyDescent="0.25">
      <c r="A28610" s="42"/>
    </row>
    <row r="28611" spans="1:1" x14ac:dyDescent="0.25">
      <c r="A28611" s="42"/>
    </row>
    <row r="28612" spans="1:1" x14ac:dyDescent="0.25">
      <c r="A28612" s="42"/>
    </row>
    <row r="28613" spans="1:1" x14ac:dyDescent="0.25">
      <c r="A28613" s="42"/>
    </row>
    <row r="28614" spans="1:1" x14ac:dyDescent="0.25">
      <c r="A28614" s="42"/>
    </row>
    <row r="28615" spans="1:1" x14ac:dyDescent="0.25">
      <c r="A28615" s="42"/>
    </row>
    <row r="28616" spans="1:1" x14ac:dyDescent="0.25">
      <c r="A28616" s="42"/>
    </row>
    <row r="28617" spans="1:1" x14ac:dyDescent="0.25">
      <c r="A28617" s="42"/>
    </row>
    <row r="28618" spans="1:1" x14ac:dyDescent="0.25">
      <c r="A28618" s="42"/>
    </row>
    <row r="28619" spans="1:1" x14ac:dyDescent="0.25">
      <c r="A28619" s="42"/>
    </row>
    <row r="28620" spans="1:1" x14ac:dyDescent="0.25">
      <c r="A28620" s="42"/>
    </row>
    <row r="28621" spans="1:1" x14ac:dyDescent="0.25">
      <c r="A28621" s="42"/>
    </row>
    <row r="28622" spans="1:1" x14ac:dyDescent="0.25">
      <c r="A28622" s="42"/>
    </row>
    <row r="28623" spans="1:1" x14ac:dyDescent="0.25">
      <c r="A28623" s="42"/>
    </row>
    <row r="28624" spans="1:1" x14ac:dyDescent="0.25">
      <c r="A28624" s="42"/>
    </row>
    <row r="28625" spans="1:1" x14ac:dyDescent="0.25">
      <c r="A28625" s="42"/>
    </row>
    <row r="28626" spans="1:1" x14ac:dyDescent="0.25">
      <c r="A28626" s="42"/>
    </row>
    <row r="28627" spans="1:1" x14ac:dyDescent="0.25">
      <c r="A28627" s="42"/>
    </row>
    <row r="28628" spans="1:1" x14ac:dyDescent="0.25">
      <c r="A28628" s="42"/>
    </row>
    <row r="28629" spans="1:1" x14ac:dyDescent="0.25">
      <c r="A28629" s="42"/>
    </row>
    <row r="28630" spans="1:1" x14ac:dyDescent="0.25">
      <c r="A28630" s="42"/>
    </row>
    <row r="28631" spans="1:1" x14ac:dyDescent="0.25">
      <c r="A28631" s="42"/>
    </row>
    <row r="28632" spans="1:1" x14ac:dyDescent="0.25">
      <c r="A28632" s="42"/>
    </row>
    <row r="28633" spans="1:1" x14ac:dyDescent="0.25">
      <c r="A28633" s="42"/>
    </row>
    <row r="28634" spans="1:1" x14ac:dyDescent="0.25">
      <c r="A28634" s="42"/>
    </row>
    <row r="28635" spans="1:1" x14ac:dyDescent="0.25">
      <c r="A28635" s="42"/>
    </row>
    <row r="28636" spans="1:1" x14ac:dyDescent="0.25">
      <c r="A28636" s="42"/>
    </row>
    <row r="28637" spans="1:1" x14ac:dyDescent="0.25">
      <c r="A28637" s="42"/>
    </row>
    <row r="28638" spans="1:1" x14ac:dyDescent="0.25">
      <c r="A28638" s="42"/>
    </row>
    <row r="28639" spans="1:1" x14ac:dyDescent="0.25">
      <c r="A28639" s="42"/>
    </row>
    <row r="28640" spans="1:1" x14ac:dyDescent="0.25">
      <c r="A28640" s="42"/>
    </row>
    <row r="28641" spans="1:1" x14ac:dyDescent="0.25">
      <c r="A28641" s="42"/>
    </row>
    <row r="28642" spans="1:1" x14ac:dyDescent="0.25">
      <c r="A28642" s="42"/>
    </row>
    <row r="28643" spans="1:1" x14ac:dyDescent="0.25">
      <c r="A28643" s="42"/>
    </row>
    <row r="28644" spans="1:1" x14ac:dyDescent="0.25">
      <c r="A28644" s="42"/>
    </row>
    <row r="28645" spans="1:1" x14ac:dyDescent="0.25">
      <c r="A28645" s="42"/>
    </row>
    <row r="28646" spans="1:1" x14ac:dyDescent="0.25">
      <c r="A28646" s="42"/>
    </row>
    <row r="28647" spans="1:1" x14ac:dyDescent="0.25">
      <c r="A28647" s="42"/>
    </row>
    <row r="28648" spans="1:1" x14ac:dyDescent="0.25">
      <c r="A28648" s="42"/>
    </row>
    <row r="28649" spans="1:1" x14ac:dyDescent="0.25">
      <c r="A28649" s="42"/>
    </row>
    <row r="28650" spans="1:1" x14ac:dyDescent="0.25">
      <c r="A28650" s="42"/>
    </row>
    <row r="28651" spans="1:1" x14ac:dyDescent="0.25">
      <c r="A28651" s="42"/>
    </row>
    <row r="28652" spans="1:1" x14ac:dyDescent="0.25">
      <c r="A28652" s="42"/>
    </row>
    <row r="28653" spans="1:1" x14ac:dyDescent="0.25">
      <c r="A28653" s="42"/>
    </row>
    <row r="28654" spans="1:1" x14ac:dyDescent="0.25">
      <c r="A28654" s="42"/>
    </row>
    <row r="28655" spans="1:1" x14ac:dyDescent="0.25">
      <c r="A28655" s="42"/>
    </row>
    <row r="28656" spans="1:1" x14ac:dyDescent="0.25">
      <c r="A28656" s="42"/>
    </row>
    <row r="28657" spans="1:1" x14ac:dyDescent="0.25">
      <c r="A28657" s="42"/>
    </row>
    <row r="28658" spans="1:1" x14ac:dyDescent="0.25">
      <c r="A28658" s="42"/>
    </row>
    <row r="28659" spans="1:1" x14ac:dyDescent="0.25">
      <c r="A28659" s="42"/>
    </row>
    <row r="28660" spans="1:1" x14ac:dyDescent="0.25">
      <c r="A28660" s="42"/>
    </row>
    <row r="28661" spans="1:1" x14ac:dyDescent="0.25">
      <c r="A28661" s="42"/>
    </row>
    <row r="28662" spans="1:1" x14ac:dyDescent="0.25">
      <c r="A28662" s="42"/>
    </row>
    <row r="28663" spans="1:1" x14ac:dyDescent="0.25">
      <c r="A28663" s="42"/>
    </row>
    <row r="28664" spans="1:1" x14ac:dyDescent="0.25">
      <c r="A28664" s="42"/>
    </row>
    <row r="28665" spans="1:1" x14ac:dyDescent="0.25">
      <c r="A28665" s="42"/>
    </row>
    <row r="28666" spans="1:1" x14ac:dyDescent="0.25">
      <c r="A28666" s="42"/>
    </row>
    <row r="28667" spans="1:1" x14ac:dyDescent="0.25">
      <c r="A28667" s="42"/>
    </row>
    <row r="28668" spans="1:1" x14ac:dyDescent="0.25">
      <c r="A28668" s="42"/>
    </row>
    <row r="28669" spans="1:1" x14ac:dyDescent="0.25">
      <c r="A28669" s="42"/>
    </row>
    <row r="28670" spans="1:1" x14ac:dyDescent="0.25">
      <c r="A28670" s="42"/>
    </row>
    <row r="28671" spans="1:1" x14ac:dyDescent="0.25">
      <c r="A28671" s="42"/>
    </row>
    <row r="28672" spans="1:1" x14ac:dyDescent="0.25">
      <c r="A28672" s="42"/>
    </row>
    <row r="28673" spans="1:1" x14ac:dyDescent="0.25">
      <c r="A28673" s="42"/>
    </row>
    <row r="28674" spans="1:1" x14ac:dyDescent="0.25">
      <c r="A28674" s="42"/>
    </row>
    <row r="28675" spans="1:1" x14ac:dyDescent="0.25">
      <c r="A28675" s="42"/>
    </row>
    <row r="28676" spans="1:1" x14ac:dyDescent="0.25">
      <c r="A28676" s="42"/>
    </row>
    <row r="28677" spans="1:1" x14ac:dyDescent="0.25">
      <c r="A28677" s="42"/>
    </row>
    <row r="28678" spans="1:1" x14ac:dyDescent="0.25">
      <c r="A28678" s="42"/>
    </row>
    <row r="28679" spans="1:1" x14ac:dyDescent="0.25">
      <c r="A28679" s="42"/>
    </row>
    <row r="28680" spans="1:1" x14ac:dyDescent="0.25">
      <c r="A28680" s="42"/>
    </row>
    <row r="28681" spans="1:1" x14ac:dyDescent="0.25">
      <c r="A28681" s="42"/>
    </row>
    <row r="28682" spans="1:1" x14ac:dyDescent="0.25">
      <c r="A28682" s="42"/>
    </row>
    <row r="28683" spans="1:1" x14ac:dyDescent="0.25">
      <c r="A28683" s="42"/>
    </row>
    <row r="28684" spans="1:1" x14ac:dyDescent="0.25">
      <c r="A28684" s="42"/>
    </row>
    <row r="28685" spans="1:1" x14ac:dyDescent="0.25">
      <c r="A28685" s="42"/>
    </row>
    <row r="28686" spans="1:1" x14ac:dyDescent="0.25">
      <c r="A28686" s="42"/>
    </row>
    <row r="28687" spans="1:1" x14ac:dyDescent="0.25">
      <c r="A28687" s="42"/>
    </row>
    <row r="28688" spans="1:1" x14ac:dyDescent="0.25">
      <c r="A28688" s="42"/>
    </row>
    <row r="28689" spans="1:1" x14ac:dyDescent="0.25">
      <c r="A28689" s="42"/>
    </row>
    <row r="28690" spans="1:1" x14ac:dyDescent="0.25">
      <c r="A28690" s="42"/>
    </row>
    <row r="28691" spans="1:1" x14ac:dyDescent="0.25">
      <c r="A28691" s="42"/>
    </row>
    <row r="28692" spans="1:1" x14ac:dyDescent="0.25">
      <c r="A28692" s="42"/>
    </row>
    <row r="28693" spans="1:1" x14ac:dyDescent="0.25">
      <c r="A28693" s="42"/>
    </row>
    <row r="28694" spans="1:1" x14ac:dyDescent="0.25">
      <c r="A28694" s="42"/>
    </row>
    <row r="28695" spans="1:1" x14ac:dyDescent="0.25">
      <c r="A28695" s="42"/>
    </row>
    <row r="28696" spans="1:1" x14ac:dyDescent="0.25">
      <c r="A28696" s="42"/>
    </row>
    <row r="28697" spans="1:1" x14ac:dyDescent="0.25">
      <c r="A28697" s="42"/>
    </row>
    <row r="28698" spans="1:1" x14ac:dyDescent="0.25">
      <c r="A28698" s="42"/>
    </row>
    <row r="28699" spans="1:1" x14ac:dyDescent="0.25">
      <c r="A28699" s="42"/>
    </row>
    <row r="28700" spans="1:1" x14ac:dyDescent="0.25">
      <c r="A28700" s="42"/>
    </row>
    <row r="28701" spans="1:1" x14ac:dyDescent="0.25">
      <c r="A28701" s="42"/>
    </row>
    <row r="28702" spans="1:1" x14ac:dyDescent="0.25">
      <c r="A28702" s="42"/>
    </row>
    <row r="28703" spans="1:1" x14ac:dyDescent="0.25">
      <c r="A28703" s="42"/>
    </row>
    <row r="28704" spans="1:1" x14ac:dyDescent="0.25">
      <c r="A28704" s="42"/>
    </row>
    <row r="28705" spans="1:1" x14ac:dyDescent="0.25">
      <c r="A28705" s="42"/>
    </row>
    <row r="28706" spans="1:1" x14ac:dyDescent="0.25">
      <c r="A28706" s="42"/>
    </row>
    <row r="28707" spans="1:1" x14ac:dyDescent="0.25">
      <c r="A28707" s="42"/>
    </row>
    <row r="28708" spans="1:1" x14ac:dyDescent="0.25">
      <c r="A28708" s="42"/>
    </row>
    <row r="28709" spans="1:1" x14ac:dyDescent="0.25">
      <c r="A28709" s="42"/>
    </row>
    <row r="28710" spans="1:1" x14ac:dyDescent="0.25">
      <c r="A28710" s="42"/>
    </row>
    <row r="28711" spans="1:1" x14ac:dyDescent="0.25">
      <c r="A28711" s="42"/>
    </row>
    <row r="28712" spans="1:1" x14ac:dyDescent="0.25">
      <c r="A28712" s="42"/>
    </row>
    <row r="28713" spans="1:1" x14ac:dyDescent="0.25">
      <c r="A28713" s="42"/>
    </row>
    <row r="28714" spans="1:1" x14ac:dyDescent="0.25">
      <c r="A28714" s="42"/>
    </row>
    <row r="28715" spans="1:1" x14ac:dyDescent="0.25">
      <c r="A28715" s="42"/>
    </row>
    <row r="28716" spans="1:1" x14ac:dyDescent="0.25">
      <c r="A28716" s="42"/>
    </row>
    <row r="28717" spans="1:1" x14ac:dyDescent="0.25">
      <c r="A28717" s="42"/>
    </row>
    <row r="28718" spans="1:1" x14ac:dyDescent="0.25">
      <c r="A28718" s="42"/>
    </row>
    <row r="28719" spans="1:1" x14ac:dyDescent="0.25">
      <c r="A28719" s="42"/>
    </row>
    <row r="28720" spans="1:1" x14ac:dyDescent="0.25">
      <c r="A28720" s="42"/>
    </row>
    <row r="28721" spans="1:1" x14ac:dyDescent="0.25">
      <c r="A28721" s="42"/>
    </row>
    <row r="28722" spans="1:1" x14ac:dyDescent="0.25">
      <c r="A28722" s="42"/>
    </row>
    <row r="28723" spans="1:1" x14ac:dyDescent="0.25">
      <c r="A28723" s="42"/>
    </row>
    <row r="28724" spans="1:1" x14ac:dyDescent="0.25">
      <c r="A28724" s="42"/>
    </row>
    <row r="28725" spans="1:1" x14ac:dyDescent="0.25">
      <c r="A28725" s="42"/>
    </row>
    <row r="28726" spans="1:1" x14ac:dyDescent="0.25">
      <c r="A28726" s="42"/>
    </row>
    <row r="28727" spans="1:1" x14ac:dyDescent="0.25">
      <c r="A28727" s="42"/>
    </row>
    <row r="28728" spans="1:1" x14ac:dyDescent="0.25">
      <c r="A28728" s="42"/>
    </row>
    <row r="28729" spans="1:1" x14ac:dyDescent="0.25">
      <c r="A28729" s="42"/>
    </row>
    <row r="28730" spans="1:1" x14ac:dyDescent="0.25">
      <c r="A28730" s="42"/>
    </row>
    <row r="28731" spans="1:1" x14ac:dyDescent="0.25">
      <c r="A28731" s="42"/>
    </row>
    <row r="28732" spans="1:1" x14ac:dyDescent="0.25">
      <c r="A28732" s="42"/>
    </row>
    <row r="28733" spans="1:1" x14ac:dyDescent="0.25">
      <c r="A28733" s="42"/>
    </row>
    <row r="28734" spans="1:1" x14ac:dyDescent="0.25">
      <c r="A28734" s="42"/>
    </row>
    <row r="28735" spans="1:1" x14ac:dyDescent="0.25">
      <c r="A28735" s="42"/>
    </row>
    <row r="28736" spans="1:1" x14ac:dyDescent="0.25">
      <c r="A28736" s="42"/>
    </row>
    <row r="28737" spans="1:1" x14ac:dyDescent="0.25">
      <c r="A28737" s="42"/>
    </row>
    <row r="28738" spans="1:1" x14ac:dyDescent="0.25">
      <c r="A28738" s="42"/>
    </row>
    <row r="28739" spans="1:1" x14ac:dyDescent="0.25">
      <c r="A28739" s="42"/>
    </row>
    <row r="28740" spans="1:1" x14ac:dyDescent="0.25">
      <c r="A28740" s="42"/>
    </row>
    <row r="28741" spans="1:1" x14ac:dyDescent="0.25">
      <c r="A28741" s="42"/>
    </row>
    <row r="28742" spans="1:1" x14ac:dyDescent="0.25">
      <c r="A28742" s="42"/>
    </row>
    <row r="28743" spans="1:1" x14ac:dyDescent="0.25">
      <c r="A28743" s="42"/>
    </row>
    <row r="28744" spans="1:1" x14ac:dyDescent="0.25">
      <c r="A28744" s="42"/>
    </row>
    <row r="28745" spans="1:1" x14ac:dyDescent="0.25">
      <c r="A28745" s="42"/>
    </row>
    <row r="28746" spans="1:1" x14ac:dyDescent="0.25">
      <c r="A28746" s="42"/>
    </row>
    <row r="28747" spans="1:1" x14ac:dyDescent="0.25">
      <c r="A28747" s="42"/>
    </row>
    <row r="28748" spans="1:1" x14ac:dyDescent="0.25">
      <c r="A28748" s="42"/>
    </row>
    <row r="28749" spans="1:1" x14ac:dyDescent="0.25">
      <c r="A28749" s="42"/>
    </row>
    <row r="28750" spans="1:1" x14ac:dyDescent="0.25">
      <c r="A28750" s="42"/>
    </row>
    <row r="28751" spans="1:1" x14ac:dyDescent="0.25">
      <c r="A28751" s="42"/>
    </row>
    <row r="28752" spans="1:1" x14ac:dyDescent="0.25">
      <c r="A28752" s="42"/>
    </row>
    <row r="28753" spans="1:1" x14ac:dyDescent="0.25">
      <c r="A28753" s="42"/>
    </row>
    <row r="28754" spans="1:1" x14ac:dyDescent="0.25">
      <c r="A28754" s="42"/>
    </row>
    <row r="28755" spans="1:1" x14ac:dyDescent="0.25">
      <c r="A28755" s="42"/>
    </row>
    <row r="28756" spans="1:1" x14ac:dyDescent="0.25">
      <c r="A28756" s="42"/>
    </row>
    <row r="28757" spans="1:1" x14ac:dyDescent="0.25">
      <c r="A28757" s="42"/>
    </row>
    <row r="28758" spans="1:1" x14ac:dyDescent="0.25">
      <c r="A28758" s="42"/>
    </row>
    <row r="28759" spans="1:1" x14ac:dyDescent="0.25">
      <c r="A28759" s="42"/>
    </row>
    <row r="28760" spans="1:1" x14ac:dyDescent="0.25">
      <c r="A28760" s="42"/>
    </row>
    <row r="28761" spans="1:1" x14ac:dyDescent="0.25">
      <c r="A28761" s="42"/>
    </row>
    <row r="28762" spans="1:1" x14ac:dyDescent="0.25">
      <c r="A28762" s="42"/>
    </row>
    <row r="28763" spans="1:1" x14ac:dyDescent="0.25">
      <c r="A28763" s="42"/>
    </row>
    <row r="28764" spans="1:1" x14ac:dyDescent="0.25">
      <c r="A28764" s="42"/>
    </row>
    <row r="28765" spans="1:1" x14ac:dyDescent="0.25">
      <c r="A28765" s="42"/>
    </row>
    <row r="28766" spans="1:1" x14ac:dyDescent="0.25">
      <c r="A28766" s="42"/>
    </row>
    <row r="28767" spans="1:1" x14ac:dyDescent="0.25">
      <c r="A28767" s="42"/>
    </row>
    <row r="28768" spans="1:1" x14ac:dyDescent="0.25">
      <c r="A28768" s="42"/>
    </row>
    <row r="28769" spans="1:1" x14ac:dyDescent="0.25">
      <c r="A28769" s="42"/>
    </row>
    <row r="28770" spans="1:1" x14ac:dyDescent="0.25">
      <c r="A28770" s="42"/>
    </row>
    <row r="28771" spans="1:1" x14ac:dyDescent="0.25">
      <c r="A28771" s="42"/>
    </row>
    <row r="28772" spans="1:1" x14ac:dyDescent="0.25">
      <c r="A28772" s="42"/>
    </row>
    <row r="28773" spans="1:1" x14ac:dyDescent="0.25">
      <c r="A28773" s="42"/>
    </row>
    <row r="28774" spans="1:1" x14ac:dyDescent="0.25">
      <c r="A28774" s="42"/>
    </row>
    <row r="28775" spans="1:1" x14ac:dyDescent="0.25">
      <c r="A28775" s="42"/>
    </row>
    <row r="28776" spans="1:1" x14ac:dyDescent="0.25">
      <c r="A28776" s="42"/>
    </row>
    <row r="28777" spans="1:1" x14ac:dyDescent="0.25">
      <c r="A28777" s="42"/>
    </row>
    <row r="28778" spans="1:1" x14ac:dyDescent="0.25">
      <c r="A28778" s="42"/>
    </row>
    <row r="28779" spans="1:1" x14ac:dyDescent="0.25">
      <c r="A28779" s="42"/>
    </row>
    <row r="28780" spans="1:1" x14ac:dyDescent="0.25">
      <c r="A28780" s="42"/>
    </row>
    <row r="28781" spans="1:1" x14ac:dyDescent="0.25">
      <c r="A28781" s="42"/>
    </row>
    <row r="28782" spans="1:1" x14ac:dyDescent="0.25">
      <c r="A28782" s="42"/>
    </row>
    <row r="28783" spans="1:1" x14ac:dyDescent="0.25">
      <c r="A28783" s="42"/>
    </row>
    <row r="28784" spans="1:1" x14ac:dyDescent="0.25">
      <c r="A28784" s="42"/>
    </row>
    <row r="28785" spans="1:1" x14ac:dyDescent="0.25">
      <c r="A28785" s="42"/>
    </row>
    <row r="28786" spans="1:1" x14ac:dyDescent="0.25">
      <c r="A28786" s="42"/>
    </row>
    <row r="28787" spans="1:1" x14ac:dyDescent="0.25">
      <c r="A28787" s="42"/>
    </row>
    <row r="28788" spans="1:1" x14ac:dyDescent="0.25">
      <c r="A28788" s="42"/>
    </row>
    <row r="28789" spans="1:1" x14ac:dyDescent="0.25">
      <c r="A28789" s="42"/>
    </row>
    <row r="28790" spans="1:1" x14ac:dyDescent="0.25">
      <c r="A28790" s="42"/>
    </row>
    <row r="28791" spans="1:1" x14ac:dyDescent="0.25">
      <c r="A28791" s="42"/>
    </row>
    <row r="28792" spans="1:1" x14ac:dyDescent="0.25">
      <c r="A28792" s="42"/>
    </row>
    <row r="28793" spans="1:1" x14ac:dyDescent="0.25">
      <c r="A28793" s="42"/>
    </row>
    <row r="28794" spans="1:1" x14ac:dyDescent="0.25">
      <c r="A28794" s="42"/>
    </row>
    <row r="28795" spans="1:1" x14ac:dyDescent="0.25">
      <c r="A28795" s="42"/>
    </row>
    <row r="28796" spans="1:1" x14ac:dyDescent="0.25">
      <c r="A28796" s="42"/>
    </row>
    <row r="28797" spans="1:1" x14ac:dyDescent="0.25">
      <c r="A28797" s="42"/>
    </row>
    <row r="28798" spans="1:1" x14ac:dyDescent="0.25">
      <c r="A28798" s="42"/>
    </row>
    <row r="28799" spans="1:1" x14ac:dyDescent="0.25">
      <c r="A28799" s="42"/>
    </row>
    <row r="28800" spans="1:1" x14ac:dyDescent="0.25">
      <c r="A28800" s="42"/>
    </row>
    <row r="28801" spans="1:1" x14ac:dyDescent="0.25">
      <c r="A28801" s="42"/>
    </row>
    <row r="28802" spans="1:1" x14ac:dyDescent="0.25">
      <c r="A28802" s="42"/>
    </row>
    <row r="28803" spans="1:1" x14ac:dyDescent="0.25">
      <c r="A28803" s="42"/>
    </row>
    <row r="28804" spans="1:1" x14ac:dyDescent="0.25">
      <c r="A28804" s="42"/>
    </row>
    <row r="28805" spans="1:1" x14ac:dyDescent="0.25">
      <c r="A28805" s="42"/>
    </row>
    <row r="28806" spans="1:1" x14ac:dyDescent="0.25">
      <c r="A28806" s="42"/>
    </row>
    <row r="28807" spans="1:1" x14ac:dyDescent="0.25">
      <c r="A28807" s="42"/>
    </row>
    <row r="28808" spans="1:1" x14ac:dyDescent="0.25">
      <c r="A28808" s="42"/>
    </row>
    <row r="28809" spans="1:1" x14ac:dyDescent="0.25">
      <c r="A28809" s="42"/>
    </row>
    <row r="28810" spans="1:1" x14ac:dyDescent="0.25">
      <c r="A28810" s="42"/>
    </row>
    <row r="28811" spans="1:1" x14ac:dyDescent="0.25">
      <c r="A28811" s="42"/>
    </row>
    <row r="28812" spans="1:1" x14ac:dyDescent="0.25">
      <c r="A28812" s="42"/>
    </row>
    <row r="28813" spans="1:1" x14ac:dyDescent="0.25">
      <c r="A28813" s="42"/>
    </row>
    <row r="28814" spans="1:1" x14ac:dyDescent="0.25">
      <c r="A28814" s="42"/>
    </row>
    <row r="28815" spans="1:1" x14ac:dyDescent="0.25">
      <c r="A28815" s="42"/>
    </row>
    <row r="28816" spans="1:1" x14ac:dyDescent="0.25">
      <c r="A28816" s="42"/>
    </row>
    <row r="28817" spans="1:1" x14ac:dyDescent="0.25">
      <c r="A28817" s="42"/>
    </row>
    <row r="28818" spans="1:1" x14ac:dyDescent="0.25">
      <c r="A28818" s="42"/>
    </row>
    <row r="28819" spans="1:1" x14ac:dyDescent="0.25">
      <c r="A28819" s="42"/>
    </row>
    <row r="28820" spans="1:1" x14ac:dyDescent="0.25">
      <c r="A28820" s="42"/>
    </row>
    <row r="28821" spans="1:1" x14ac:dyDescent="0.25">
      <c r="A28821" s="42"/>
    </row>
    <row r="28822" spans="1:1" x14ac:dyDescent="0.25">
      <c r="A28822" s="42"/>
    </row>
    <row r="28823" spans="1:1" x14ac:dyDescent="0.25">
      <c r="A28823" s="42"/>
    </row>
    <row r="28824" spans="1:1" x14ac:dyDescent="0.25">
      <c r="A28824" s="42"/>
    </row>
    <row r="28825" spans="1:1" x14ac:dyDescent="0.25">
      <c r="A28825" s="42"/>
    </row>
    <row r="28826" spans="1:1" x14ac:dyDescent="0.25">
      <c r="A28826" s="42"/>
    </row>
    <row r="28827" spans="1:1" x14ac:dyDescent="0.25">
      <c r="A28827" s="42"/>
    </row>
    <row r="28828" spans="1:1" x14ac:dyDescent="0.25">
      <c r="A28828" s="42"/>
    </row>
    <row r="28829" spans="1:1" x14ac:dyDescent="0.25">
      <c r="A28829" s="42"/>
    </row>
    <row r="28830" spans="1:1" x14ac:dyDescent="0.25">
      <c r="A28830" s="42"/>
    </row>
    <row r="28831" spans="1:1" x14ac:dyDescent="0.25">
      <c r="A28831" s="42"/>
    </row>
    <row r="28832" spans="1:1" x14ac:dyDescent="0.25">
      <c r="A28832" s="42"/>
    </row>
    <row r="28833" spans="1:1" x14ac:dyDescent="0.25">
      <c r="A28833" s="42"/>
    </row>
    <row r="28834" spans="1:1" x14ac:dyDescent="0.25">
      <c r="A28834" s="42"/>
    </row>
    <row r="28835" spans="1:1" x14ac:dyDescent="0.25">
      <c r="A28835" s="42"/>
    </row>
    <row r="28836" spans="1:1" x14ac:dyDescent="0.25">
      <c r="A28836" s="42"/>
    </row>
    <row r="28837" spans="1:1" x14ac:dyDescent="0.25">
      <c r="A28837" s="42"/>
    </row>
    <row r="28838" spans="1:1" x14ac:dyDescent="0.25">
      <c r="A28838" s="42"/>
    </row>
    <row r="28839" spans="1:1" x14ac:dyDescent="0.25">
      <c r="A28839" s="42"/>
    </row>
    <row r="28840" spans="1:1" x14ac:dyDescent="0.25">
      <c r="A28840" s="42"/>
    </row>
    <row r="28841" spans="1:1" x14ac:dyDescent="0.25">
      <c r="A28841" s="42"/>
    </row>
    <row r="28842" spans="1:1" x14ac:dyDescent="0.25">
      <c r="A28842" s="42"/>
    </row>
    <row r="28843" spans="1:1" x14ac:dyDescent="0.25">
      <c r="A28843" s="42"/>
    </row>
    <row r="28844" spans="1:1" x14ac:dyDescent="0.25">
      <c r="A28844" s="42"/>
    </row>
    <row r="28845" spans="1:1" x14ac:dyDescent="0.25">
      <c r="A28845" s="42"/>
    </row>
    <row r="28846" spans="1:1" x14ac:dyDescent="0.25">
      <c r="A28846" s="42"/>
    </row>
    <row r="28847" spans="1:1" x14ac:dyDescent="0.25">
      <c r="A28847" s="42"/>
    </row>
    <row r="28848" spans="1:1" x14ac:dyDescent="0.25">
      <c r="A28848" s="42"/>
    </row>
    <row r="28849" spans="1:1" x14ac:dyDescent="0.25">
      <c r="A28849" s="42"/>
    </row>
    <row r="28850" spans="1:1" x14ac:dyDescent="0.25">
      <c r="A28850" s="42"/>
    </row>
    <row r="28851" spans="1:1" x14ac:dyDescent="0.25">
      <c r="A28851" s="42"/>
    </row>
    <row r="28852" spans="1:1" x14ac:dyDescent="0.25">
      <c r="A28852" s="42"/>
    </row>
    <row r="28853" spans="1:1" x14ac:dyDescent="0.25">
      <c r="A28853" s="42"/>
    </row>
    <row r="28854" spans="1:1" x14ac:dyDescent="0.25">
      <c r="A28854" s="42"/>
    </row>
    <row r="28855" spans="1:1" x14ac:dyDescent="0.25">
      <c r="A28855" s="42"/>
    </row>
    <row r="28856" spans="1:1" x14ac:dyDescent="0.25">
      <c r="A28856" s="42"/>
    </row>
    <row r="28857" spans="1:1" x14ac:dyDescent="0.25">
      <c r="A28857" s="42"/>
    </row>
    <row r="28858" spans="1:1" x14ac:dyDescent="0.25">
      <c r="A28858" s="42"/>
    </row>
    <row r="28859" spans="1:1" x14ac:dyDescent="0.25">
      <c r="A28859" s="42"/>
    </row>
    <row r="28860" spans="1:1" x14ac:dyDescent="0.25">
      <c r="A28860" s="42"/>
    </row>
    <row r="28861" spans="1:1" x14ac:dyDescent="0.25">
      <c r="A28861" s="42"/>
    </row>
    <row r="28862" spans="1:1" x14ac:dyDescent="0.25">
      <c r="A28862" s="42"/>
    </row>
    <row r="28863" spans="1:1" x14ac:dyDescent="0.25">
      <c r="A28863" s="42"/>
    </row>
    <row r="28864" spans="1:1" x14ac:dyDescent="0.25">
      <c r="A28864" s="42"/>
    </row>
    <row r="28865" spans="1:1" x14ac:dyDescent="0.25">
      <c r="A28865" s="42"/>
    </row>
    <row r="28866" spans="1:1" x14ac:dyDescent="0.25">
      <c r="A28866" s="42"/>
    </row>
    <row r="28867" spans="1:1" x14ac:dyDescent="0.25">
      <c r="A28867" s="42"/>
    </row>
    <row r="28868" spans="1:1" x14ac:dyDescent="0.25">
      <c r="A28868" s="42"/>
    </row>
    <row r="28869" spans="1:1" x14ac:dyDescent="0.25">
      <c r="A28869" s="42"/>
    </row>
    <row r="28870" spans="1:1" x14ac:dyDescent="0.25">
      <c r="A28870" s="42"/>
    </row>
    <row r="28871" spans="1:1" x14ac:dyDescent="0.25">
      <c r="A28871" s="42"/>
    </row>
    <row r="28872" spans="1:1" x14ac:dyDescent="0.25">
      <c r="A28872" s="42"/>
    </row>
    <row r="28873" spans="1:1" x14ac:dyDescent="0.25">
      <c r="A28873" s="42"/>
    </row>
    <row r="28874" spans="1:1" x14ac:dyDescent="0.25">
      <c r="A28874" s="42"/>
    </row>
    <row r="28875" spans="1:1" x14ac:dyDescent="0.25">
      <c r="A28875" s="42"/>
    </row>
    <row r="28876" spans="1:1" x14ac:dyDescent="0.25">
      <c r="A28876" s="42"/>
    </row>
    <row r="28877" spans="1:1" x14ac:dyDescent="0.25">
      <c r="A28877" s="42"/>
    </row>
    <row r="28878" spans="1:1" x14ac:dyDescent="0.25">
      <c r="A28878" s="42"/>
    </row>
    <row r="28879" spans="1:1" x14ac:dyDescent="0.25">
      <c r="A28879" s="42"/>
    </row>
    <row r="28880" spans="1:1" x14ac:dyDescent="0.25">
      <c r="A28880" s="42"/>
    </row>
    <row r="28881" spans="1:1" x14ac:dyDescent="0.25">
      <c r="A28881" s="42"/>
    </row>
    <row r="28882" spans="1:1" x14ac:dyDescent="0.25">
      <c r="A28882" s="42"/>
    </row>
    <row r="28883" spans="1:1" x14ac:dyDescent="0.25">
      <c r="A28883" s="42"/>
    </row>
    <row r="28884" spans="1:1" x14ac:dyDescent="0.25">
      <c r="A28884" s="42"/>
    </row>
    <row r="28885" spans="1:1" x14ac:dyDescent="0.25">
      <c r="A28885" s="42"/>
    </row>
    <row r="28886" spans="1:1" x14ac:dyDescent="0.25">
      <c r="A28886" s="42"/>
    </row>
    <row r="28887" spans="1:1" x14ac:dyDescent="0.25">
      <c r="A28887" s="42"/>
    </row>
    <row r="28888" spans="1:1" x14ac:dyDescent="0.25">
      <c r="A28888" s="42"/>
    </row>
    <row r="28889" spans="1:1" x14ac:dyDescent="0.25">
      <c r="A28889" s="42"/>
    </row>
    <row r="28890" spans="1:1" x14ac:dyDescent="0.25">
      <c r="A28890" s="42"/>
    </row>
    <row r="28891" spans="1:1" x14ac:dyDescent="0.25">
      <c r="A28891" s="42"/>
    </row>
    <row r="28892" spans="1:1" x14ac:dyDescent="0.25">
      <c r="A28892" s="42"/>
    </row>
    <row r="28893" spans="1:1" x14ac:dyDescent="0.25">
      <c r="A28893" s="42"/>
    </row>
    <row r="28894" spans="1:1" x14ac:dyDescent="0.25">
      <c r="A28894" s="42"/>
    </row>
    <row r="28895" spans="1:1" x14ac:dyDescent="0.25">
      <c r="A28895" s="42"/>
    </row>
    <row r="28896" spans="1:1" x14ac:dyDescent="0.25">
      <c r="A28896" s="42"/>
    </row>
    <row r="28897" spans="1:1" x14ac:dyDescent="0.25">
      <c r="A28897" s="42"/>
    </row>
    <row r="28898" spans="1:1" x14ac:dyDescent="0.25">
      <c r="A28898" s="42"/>
    </row>
    <row r="28899" spans="1:1" x14ac:dyDescent="0.25">
      <c r="A28899" s="42"/>
    </row>
    <row r="28900" spans="1:1" x14ac:dyDescent="0.25">
      <c r="A28900" s="42"/>
    </row>
    <row r="28901" spans="1:1" x14ac:dyDescent="0.25">
      <c r="A28901" s="42"/>
    </row>
    <row r="28902" spans="1:1" x14ac:dyDescent="0.25">
      <c r="A28902" s="42"/>
    </row>
    <row r="28903" spans="1:1" x14ac:dyDescent="0.25">
      <c r="A28903" s="42"/>
    </row>
    <row r="28904" spans="1:1" x14ac:dyDescent="0.25">
      <c r="A28904" s="42"/>
    </row>
    <row r="28905" spans="1:1" x14ac:dyDescent="0.25">
      <c r="A28905" s="42"/>
    </row>
    <row r="28906" spans="1:1" x14ac:dyDescent="0.25">
      <c r="A28906" s="42"/>
    </row>
    <row r="28907" spans="1:1" x14ac:dyDescent="0.25">
      <c r="A28907" s="42"/>
    </row>
    <row r="28908" spans="1:1" x14ac:dyDescent="0.25">
      <c r="A28908" s="42"/>
    </row>
    <row r="28909" spans="1:1" x14ac:dyDescent="0.25">
      <c r="A28909" s="42"/>
    </row>
    <row r="28910" spans="1:1" x14ac:dyDescent="0.25">
      <c r="A28910" s="42"/>
    </row>
    <row r="28911" spans="1:1" x14ac:dyDescent="0.25">
      <c r="A28911" s="42"/>
    </row>
    <row r="28912" spans="1:1" x14ac:dyDescent="0.25">
      <c r="A28912" s="42"/>
    </row>
    <row r="28913" spans="1:1" x14ac:dyDescent="0.25">
      <c r="A28913" s="42"/>
    </row>
    <row r="28914" spans="1:1" x14ac:dyDescent="0.25">
      <c r="A28914" s="42"/>
    </row>
    <row r="28915" spans="1:1" x14ac:dyDescent="0.25">
      <c r="A28915" s="42"/>
    </row>
    <row r="28916" spans="1:1" x14ac:dyDescent="0.25">
      <c r="A28916" s="42"/>
    </row>
    <row r="28917" spans="1:1" x14ac:dyDescent="0.25">
      <c r="A28917" s="42"/>
    </row>
    <row r="28918" spans="1:1" x14ac:dyDescent="0.25">
      <c r="A28918" s="42"/>
    </row>
    <row r="28919" spans="1:1" x14ac:dyDescent="0.25">
      <c r="A28919" s="42"/>
    </row>
    <row r="28920" spans="1:1" x14ac:dyDescent="0.25">
      <c r="A28920" s="42"/>
    </row>
    <row r="28921" spans="1:1" x14ac:dyDescent="0.25">
      <c r="A28921" s="42"/>
    </row>
    <row r="28922" spans="1:1" x14ac:dyDescent="0.25">
      <c r="A28922" s="42"/>
    </row>
    <row r="28923" spans="1:1" x14ac:dyDescent="0.25">
      <c r="A28923" s="42"/>
    </row>
    <row r="28924" spans="1:1" x14ac:dyDescent="0.25">
      <c r="A28924" s="42"/>
    </row>
    <row r="28925" spans="1:1" x14ac:dyDescent="0.25">
      <c r="A28925" s="42"/>
    </row>
    <row r="28926" spans="1:1" x14ac:dyDescent="0.25">
      <c r="A28926" s="42"/>
    </row>
    <row r="28927" spans="1:1" x14ac:dyDescent="0.25">
      <c r="A28927" s="42"/>
    </row>
    <row r="28928" spans="1:1" x14ac:dyDescent="0.25">
      <c r="A28928" s="42"/>
    </row>
    <row r="28929" spans="1:1" x14ac:dyDescent="0.25">
      <c r="A28929" s="42"/>
    </row>
    <row r="28930" spans="1:1" x14ac:dyDescent="0.25">
      <c r="A28930" s="42"/>
    </row>
    <row r="28931" spans="1:1" x14ac:dyDescent="0.25">
      <c r="A28931" s="42"/>
    </row>
    <row r="28932" spans="1:1" x14ac:dyDescent="0.25">
      <c r="A28932" s="42"/>
    </row>
    <row r="28933" spans="1:1" x14ac:dyDescent="0.25">
      <c r="A28933" s="42"/>
    </row>
    <row r="28934" spans="1:1" x14ac:dyDescent="0.25">
      <c r="A28934" s="42"/>
    </row>
    <row r="28935" spans="1:1" x14ac:dyDescent="0.25">
      <c r="A28935" s="42"/>
    </row>
    <row r="28936" spans="1:1" x14ac:dyDescent="0.25">
      <c r="A28936" s="42"/>
    </row>
    <row r="28937" spans="1:1" x14ac:dyDescent="0.25">
      <c r="A28937" s="42"/>
    </row>
    <row r="28938" spans="1:1" x14ac:dyDescent="0.25">
      <c r="A28938" s="42"/>
    </row>
    <row r="28939" spans="1:1" x14ac:dyDescent="0.25">
      <c r="A28939" s="42"/>
    </row>
    <row r="28940" spans="1:1" x14ac:dyDescent="0.25">
      <c r="A28940" s="42"/>
    </row>
    <row r="28941" spans="1:1" x14ac:dyDescent="0.25">
      <c r="A28941" s="42"/>
    </row>
    <row r="28942" spans="1:1" x14ac:dyDescent="0.25">
      <c r="A28942" s="42"/>
    </row>
    <row r="28943" spans="1:1" x14ac:dyDescent="0.25">
      <c r="A28943" s="42"/>
    </row>
    <row r="28944" spans="1:1" x14ac:dyDescent="0.25">
      <c r="A28944" s="42"/>
    </row>
    <row r="28945" spans="1:1" x14ac:dyDescent="0.25">
      <c r="A28945" s="42"/>
    </row>
    <row r="28946" spans="1:1" x14ac:dyDescent="0.25">
      <c r="A28946" s="42"/>
    </row>
    <row r="28947" spans="1:1" x14ac:dyDescent="0.25">
      <c r="A28947" s="42"/>
    </row>
    <row r="28948" spans="1:1" x14ac:dyDescent="0.25">
      <c r="A28948" s="42"/>
    </row>
    <row r="28949" spans="1:1" x14ac:dyDescent="0.25">
      <c r="A28949" s="42"/>
    </row>
    <row r="28950" spans="1:1" x14ac:dyDescent="0.25">
      <c r="A28950" s="42"/>
    </row>
    <row r="28951" spans="1:1" x14ac:dyDescent="0.25">
      <c r="A28951" s="42"/>
    </row>
    <row r="28952" spans="1:1" x14ac:dyDescent="0.25">
      <c r="A28952" s="42"/>
    </row>
    <row r="28953" spans="1:1" x14ac:dyDescent="0.25">
      <c r="A28953" s="42"/>
    </row>
    <row r="28954" spans="1:1" x14ac:dyDescent="0.25">
      <c r="A28954" s="42"/>
    </row>
    <row r="28955" spans="1:1" x14ac:dyDescent="0.25">
      <c r="A28955" s="42"/>
    </row>
    <row r="28956" spans="1:1" x14ac:dyDescent="0.25">
      <c r="A28956" s="42"/>
    </row>
    <row r="28957" spans="1:1" x14ac:dyDescent="0.25">
      <c r="A28957" s="42"/>
    </row>
    <row r="28958" spans="1:1" x14ac:dyDescent="0.25">
      <c r="A28958" s="42"/>
    </row>
    <row r="28959" spans="1:1" x14ac:dyDescent="0.25">
      <c r="A28959" s="42"/>
    </row>
    <row r="28960" spans="1:1" x14ac:dyDescent="0.25">
      <c r="A28960" s="42"/>
    </row>
    <row r="28961" spans="1:1" x14ac:dyDescent="0.25">
      <c r="A28961" s="42"/>
    </row>
    <row r="28962" spans="1:1" x14ac:dyDescent="0.25">
      <c r="A28962" s="42"/>
    </row>
    <row r="28963" spans="1:1" x14ac:dyDescent="0.25">
      <c r="A28963" s="42"/>
    </row>
    <row r="28964" spans="1:1" x14ac:dyDescent="0.25">
      <c r="A28964" s="42"/>
    </row>
    <row r="28965" spans="1:1" x14ac:dyDescent="0.25">
      <c r="A28965" s="42"/>
    </row>
    <row r="28966" spans="1:1" x14ac:dyDescent="0.25">
      <c r="A28966" s="42"/>
    </row>
    <row r="28967" spans="1:1" x14ac:dyDescent="0.25">
      <c r="A28967" s="42"/>
    </row>
    <row r="28968" spans="1:1" x14ac:dyDescent="0.25">
      <c r="A28968" s="42"/>
    </row>
    <row r="28969" spans="1:1" x14ac:dyDescent="0.25">
      <c r="A28969" s="42"/>
    </row>
    <row r="28970" spans="1:1" x14ac:dyDescent="0.25">
      <c r="A28970" s="42"/>
    </row>
    <row r="28971" spans="1:1" x14ac:dyDescent="0.25">
      <c r="A28971" s="42"/>
    </row>
    <row r="28972" spans="1:1" x14ac:dyDescent="0.25">
      <c r="A28972" s="42"/>
    </row>
    <row r="28973" spans="1:1" x14ac:dyDescent="0.25">
      <c r="A28973" s="42"/>
    </row>
    <row r="28974" spans="1:1" x14ac:dyDescent="0.25">
      <c r="A28974" s="42"/>
    </row>
    <row r="28975" spans="1:1" x14ac:dyDescent="0.25">
      <c r="A28975" s="42"/>
    </row>
    <row r="28976" spans="1:1" x14ac:dyDescent="0.25">
      <c r="A28976" s="42"/>
    </row>
    <row r="28977" spans="1:1" x14ac:dyDescent="0.25">
      <c r="A28977" s="42"/>
    </row>
    <row r="28978" spans="1:1" x14ac:dyDescent="0.25">
      <c r="A28978" s="42"/>
    </row>
    <row r="28979" spans="1:1" x14ac:dyDescent="0.25">
      <c r="A28979" s="42"/>
    </row>
    <row r="28980" spans="1:1" x14ac:dyDescent="0.25">
      <c r="A28980" s="42"/>
    </row>
    <row r="28981" spans="1:1" x14ac:dyDescent="0.25">
      <c r="A28981" s="42"/>
    </row>
    <row r="28982" spans="1:1" x14ac:dyDescent="0.25">
      <c r="A28982" s="42"/>
    </row>
    <row r="28983" spans="1:1" x14ac:dyDescent="0.25">
      <c r="A28983" s="42"/>
    </row>
    <row r="28984" spans="1:1" x14ac:dyDescent="0.25">
      <c r="A28984" s="42"/>
    </row>
    <row r="28985" spans="1:1" x14ac:dyDescent="0.25">
      <c r="A28985" s="42"/>
    </row>
    <row r="28986" spans="1:1" x14ac:dyDescent="0.25">
      <c r="A28986" s="42"/>
    </row>
    <row r="28987" spans="1:1" x14ac:dyDescent="0.25">
      <c r="A28987" s="42"/>
    </row>
    <row r="28988" spans="1:1" x14ac:dyDescent="0.25">
      <c r="A28988" s="42"/>
    </row>
    <row r="28989" spans="1:1" x14ac:dyDescent="0.25">
      <c r="A28989" s="42"/>
    </row>
    <row r="28990" spans="1:1" x14ac:dyDescent="0.25">
      <c r="A28990" s="42"/>
    </row>
    <row r="28991" spans="1:1" x14ac:dyDescent="0.25">
      <c r="A28991" s="42"/>
    </row>
    <row r="28992" spans="1:1" x14ac:dyDescent="0.25">
      <c r="A28992" s="42"/>
    </row>
    <row r="28993" spans="1:1" x14ac:dyDescent="0.25">
      <c r="A28993" s="42"/>
    </row>
    <row r="28994" spans="1:1" x14ac:dyDescent="0.25">
      <c r="A28994" s="42"/>
    </row>
    <row r="28995" spans="1:1" x14ac:dyDescent="0.25">
      <c r="A28995" s="42"/>
    </row>
    <row r="28996" spans="1:1" x14ac:dyDescent="0.25">
      <c r="A28996" s="42"/>
    </row>
    <row r="28997" spans="1:1" x14ac:dyDescent="0.25">
      <c r="A28997" s="42"/>
    </row>
    <row r="28998" spans="1:1" x14ac:dyDescent="0.25">
      <c r="A28998" s="42"/>
    </row>
    <row r="28999" spans="1:1" x14ac:dyDescent="0.25">
      <c r="A28999" s="42"/>
    </row>
    <row r="29000" spans="1:1" x14ac:dyDescent="0.25">
      <c r="A29000" s="42"/>
    </row>
    <row r="29001" spans="1:1" x14ac:dyDescent="0.25">
      <c r="A29001" s="42"/>
    </row>
    <row r="29002" spans="1:1" x14ac:dyDescent="0.25">
      <c r="A29002" s="42"/>
    </row>
    <row r="29003" spans="1:1" x14ac:dyDescent="0.25">
      <c r="A29003" s="42"/>
    </row>
    <row r="29004" spans="1:1" x14ac:dyDescent="0.25">
      <c r="A29004" s="42"/>
    </row>
    <row r="29005" spans="1:1" x14ac:dyDescent="0.25">
      <c r="A29005" s="42"/>
    </row>
    <row r="29006" spans="1:1" x14ac:dyDescent="0.25">
      <c r="A29006" s="42"/>
    </row>
    <row r="29007" spans="1:1" x14ac:dyDescent="0.25">
      <c r="A29007" s="42"/>
    </row>
    <row r="29008" spans="1:1" x14ac:dyDescent="0.25">
      <c r="A29008" s="42"/>
    </row>
    <row r="29009" spans="1:1" x14ac:dyDescent="0.25">
      <c r="A29009" s="42"/>
    </row>
    <row r="29010" spans="1:1" x14ac:dyDescent="0.25">
      <c r="A29010" s="42"/>
    </row>
    <row r="29011" spans="1:1" x14ac:dyDescent="0.25">
      <c r="A29011" s="42"/>
    </row>
    <row r="29012" spans="1:1" x14ac:dyDescent="0.25">
      <c r="A29012" s="42"/>
    </row>
    <row r="29013" spans="1:1" x14ac:dyDescent="0.25">
      <c r="A29013" s="42"/>
    </row>
    <row r="29014" spans="1:1" x14ac:dyDescent="0.25">
      <c r="A29014" s="42"/>
    </row>
    <row r="29015" spans="1:1" x14ac:dyDescent="0.25">
      <c r="A29015" s="42"/>
    </row>
    <row r="29016" spans="1:1" x14ac:dyDescent="0.25">
      <c r="A29016" s="42"/>
    </row>
    <row r="29017" spans="1:1" x14ac:dyDescent="0.25">
      <c r="A29017" s="42"/>
    </row>
    <row r="29018" spans="1:1" x14ac:dyDescent="0.25">
      <c r="A29018" s="42"/>
    </row>
    <row r="29019" spans="1:1" x14ac:dyDescent="0.25">
      <c r="A29019" s="42"/>
    </row>
    <row r="29020" spans="1:1" x14ac:dyDescent="0.25">
      <c r="A29020" s="42"/>
    </row>
    <row r="29021" spans="1:1" x14ac:dyDescent="0.25">
      <c r="A29021" s="42"/>
    </row>
    <row r="29022" spans="1:1" x14ac:dyDescent="0.25">
      <c r="A29022" s="42"/>
    </row>
    <row r="29023" spans="1:1" x14ac:dyDescent="0.25">
      <c r="A29023" s="42"/>
    </row>
    <row r="29024" spans="1:1" x14ac:dyDescent="0.25">
      <c r="A29024" s="42"/>
    </row>
    <row r="29025" spans="1:1" x14ac:dyDescent="0.25">
      <c r="A29025" s="42"/>
    </row>
    <row r="29026" spans="1:1" x14ac:dyDescent="0.25">
      <c r="A29026" s="42"/>
    </row>
    <row r="29027" spans="1:1" x14ac:dyDescent="0.25">
      <c r="A29027" s="42"/>
    </row>
    <row r="29028" spans="1:1" x14ac:dyDescent="0.25">
      <c r="A29028" s="42"/>
    </row>
    <row r="29029" spans="1:1" x14ac:dyDescent="0.25">
      <c r="A29029" s="42"/>
    </row>
    <row r="29030" spans="1:1" x14ac:dyDescent="0.25">
      <c r="A29030" s="42"/>
    </row>
    <row r="29031" spans="1:1" x14ac:dyDescent="0.25">
      <c r="A29031" s="42"/>
    </row>
    <row r="29032" spans="1:1" x14ac:dyDescent="0.25">
      <c r="A29032" s="42"/>
    </row>
    <row r="29033" spans="1:1" x14ac:dyDescent="0.25">
      <c r="A29033" s="42"/>
    </row>
    <row r="29034" spans="1:1" x14ac:dyDescent="0.25">
      <c r="A29034" s="42"/>
    </row>
    <row r="29035" spans="1:1" x14ac:dyDescent="0.25">
      <c r="A29035" s="42"/>
    </row>
    <row r="29036" spans="1:1" x14ac:dyDescent="0.25">
      <c r="A29036" s="42"/>
    </row>
    <row r="29037" spans="1:1" x14ac:dyDescent="0.25">
      <c r="A29037" s="42"/>
    </row>
    <row r="29038" spans="1:1" x14ac:dyDescent="0.25">
      <c r="A29038" s="42"/>
    </row>
    <row r="29039" spans="1:1" x14ac:dyDescent="0.25">
      <c r="A29039" s="42"/>
    </row>
    <row r="29040" spans="1:1" x14ac:dyDescent="0.25">
      <c r="A29040" s="42"/>
    </row>
    <row r="29041" spans="1:1" x14ac:dyDescent="0.25">
      <c r="A29041" s="42"/>
    </row>
    <row r="29042" spans="1:1" x14ac:dyDescent="0.25">
      <c r="A29042" s="42"/>
    </row>
    <row r="29043" spans="1:1" x14ac:dyDescent="0.25">
      <c r="A29043" s="42"/>
    </row>
    <row r="29044" spans="1:1" x14ac:dyDescent="0.25">
      <c r="A29044" s="42"/>
    </row>
    <row r="29045" spans="1:1" x14ac:dyDescent="0.25">
      <c r="A29045" s="42"/>
    </row>
    <row r="29046" spans="1:1" x14ac:dyDescent="0.25">
      <c r="A29046" s="42"/>
    </row>
    <row r="29047" spans="1:1" x14ac:dyDescent="0.25">
      <c r="A29047" s="42"/>
    </row>
    <row r="29048" spans="1:1" x14ac:dyDescent="0.25">
      <c r="A29048" s="42"/>
    </row>
    <row r="29049" spans="1:1" x14ac:dyDescent="0.25">
      <c r="A29049" s="42"/>
    </row>
    <row r="29050" spans="1:1" x14ac:dyDescent="0.25">
      <c r="A29050" s="42"/>
    </row>
    <row r="29051" spans="1:1" x14ac:dyDescent="0.25">
      <c r="A29051" s="42"/>
    </row>
    <row r="29052" spans="1:1" x14ac:dyDescent="0.25">
      <c r="A29052" s="42"/>
    </row>
    <row r="29053" spans="1:1" x14ac:dyDescent="0.25">
      <c r="A29053" s="42"/>
    </row>
    <row r="29054" spans="1:1" x14ac:dyDescent="0.25">
      <c r="A29054" s="42"/>
    </row>
    <row r="29055" spans="1:1" x14ac:dyDescent="0.25">
      <c r="A29055" s="42"/>
    </row>
    <row r="29056" spans="1:1" x14ac:dyDescent="0.25">
      <c r="A29056" s="42"/>
    </row>
    <row r="29057" spans="1:1" x14ac:dyDescent="0.25">
      <c r="A29057" s="42"/>
    </row>
    <row r="29058" spans="1:1" x14ac:dyDescent="0.25">
      <c r="A29058" s="42"/>
    </row>
    <row r="29059" spans="1:1" x14ac:dyDescent="0.25">
      <c r="A29059" s="42"/>
    </row>
    <row r="29060" spans="1:1" x14ac:dyDescent="0.25">
      <c r="A29060" s="42"/>
    </row>
    <row r="29061" spans="1:1" x14ac:dyDescent="0.25">
      <c r="A29061" s="42"/>
    </row>
    <row r="29062" spans="1:1" x14ac:dyDescent="0.25">
      <c r="A29062" s="42"/>
    </row>
    <row r="29063" spans="1:1" x14ac:dyDescent="0.25">
      <c r="A29063" s="42"/>
    </row>
    <row r="29064" spans="1:1" x14ac:dyDescent="0.25">
      <c r="A29064" s="42"/>
    </row>
    <row r="29065" spans="1:1" x14ac:dyDescent="0.25">
      <c r="A29065" s="42"/>
    </row>
    <row r="29066" spans="1:1" x14ac:dyDescent="0.25">
      <c r="A29066" s="42"/>
    </row>
    <row r="29067" spans="1:1" x14ac:dyDescent="0.25">
      <c r="A29067" s="42"/>
    </row>
    <row r="29068" spans="1:1" x14ac:dyDescent="0.25">
      <c r="A29068" s="42"/>
    </row>
    <row r="29069" spans="1:1" x14ac:dyDescent="0.25">
      <c r="A29069" s="42"/>
    </row>
    <row r="29070" spans="1:1" x14ac:dyDescent="0.25">
      <c r="A29070" s="42"/>
    </row>
    <row r="29071" spans="1:1" x14ac:dyDescent="0.25">
      <c r="A29071" s="42"/>
    </row>
    <row r="29072" spans="1:1" x14ac:dyDescent="0.25">
      <c r="A29072" s="42"/>
    </row>
    <row r="29073" spans="1:1" x14ac:dyDescent="0.25">
      <c r="A29073" s="42"/>
    </row>
    <row r="29074" spans="1:1" x14ac:dyDescent="0.25">
      <c r="A29074" s="42"/>
    </row>
    <row r="29075" spans="1:1" x14ac:dyDescent="0.25">
      <c r="A29075" s="42"/>
    </row>
    <row r="29076" spans="1:1" x14ac:dyDescent="0.25">
      <c r="A29076" s="42"/>
    </row>
    <row r="29077" spans="1:1" x14ac:dyDescent="0.25">
      <c r="A29077" s="42"/>
    </row>
    <row r="29078" spans="1:1" x14ac:dyDescent="0.25">
      <c r="A29078" s="42"/>
    </row>
    <row r="29079" spans="1:1" x14ac:dyDescent="0.25">
      <c r="A29079" s="42"/>
    </row>
    <row r="29080" spans="1:1" x14ac:dyDescent="0.25">
      <c r="A29080" s="42"/>
    </row>
    <row r="29081" spans="1:1" x14ac:dyDescent="0.25">
      <c r="A29081" s="42"/>
    </row>
    <row r="29082" spans="1:1" x14ac:dyDescent="0.25">
      <c r="A29082" s="42"/>
    </row>
    <row r="29083" spans="1:1" x14ac:dyDescent="0.25">
      <c r="A29083" s="42"/>
    </row>
    <row r="29084" spans="1:1" x14ac:dyDescent="0.25">
      <c r="A29084" s="42"/>
    </row>
    <row r="29085" spans="1:1" x14ac:dyDescent="0.25">
      <c r="A29085" s="42"/>
    </row>
    <row r="29086" spans="1:1" x14ac:dyDescent="0.25">
      <c r="A29086" s="42"/>
    </row>
    <row r="29087" spans="1:1" x14ac:dyDescent="0.25">
      <c r="A29087" s="42"/>
    </row>
    <row r="29088" spans="1:1" x14ac:dyDescent="0.25">
      <c r="A29088" s="42"/>
    </row>
    <row r="29089" spans="1:1" x14ac:dyDescent="0.25">
      <c r="A29089" s="42"/>
    </row>
    <row r="29090" spans="1:1" x14ac:dyDescent="0.25">
      <c r="A29090" s="42"/>
    </row>
    <row r="29091" spans="1:1" x14ac:dyDescent="0.25">
      <c r="A29091" s="42"/>
    </row>
    <row r="29092" spans="1:1" x14ac:dyDescent="0.25">
      <c r="A29092" s="42"/>
    </row>
    <row r="29093" spans="1:1" x14ac:dyDescent="0.25">
      <c r="A29093" s="42"/>
    </row>
    <row r="29094" spans="1:1" x14ac:dyDescent="0.25">
      <c r="A29094" s="42"/>
    </row>
    <row r="29095" spans="1:1" x14ac:dyDescent="0.25">
      <c r="A29095" s="42"/>
    </row>
    <row r="29096" spans="1:1" x14ac:dyDescent="0.25">
      <c r="A29096" s="42"/>
    </row>
    <row r="29097" spans="1:1" x14ac:dyDescent="0.25">
      <c r="A29097" s="42"/>
    </row>
    <row r="29098" spans="1:1" x14ac:dyDescent="0.25">
      <c r="A29098" s="42"/>
    </row>
    <row r="29099" spans="1:1" x14ac:dyDescent="0.25">
      <c r="A29099" s="42"/>
    </row>
    <row r="29100" spans="1:1" x14ac:dyDescent="0.25">
      <c r="A29100" s="42"/>
    </row>
    <row r="29101" spans="1:1" x14ac:dyDescent="0.25">
      <c r="A29101" s="42"/>
    </row>
    <row r="29102" spans="1:1" x14ac:dyDescent="0.25">
      <c r="A29102" s="42"/>
    </row>
    <row r="29103" spans="1:1" x14ac:dyDescent="0.25">
      <c r="A29103" s="42"/>
    </row>
    <row r="29104" spans="1:1" x14ac:dyDescent="0.25">
      <c r="A29104" s="42"/>
    </row>
    <row r="29105" spans="1:1" x14ac:dyDescent="0.25">
      <c r="A29105" s="42"/>
    </row>
    <row r="29106" spans="1:1" x14ac:dyDescent="0.25">
      <c r="A29106" s="42"/>
    </row>
    <row r="29107" spans="1:1" x14ac:dyDescent="0.25">
      <c r="A29107" s="42"/>
    </row>
    <row r="29108" spans="1:1" x14ac:dyDescent="0.25">
      <c r="A29108" s="42"/>
    </row>
    <row r="29109" spans="1:1" x14ac:dyDescent="0.25">
      <c r="A29109" s="42"/>
    </row>
    <row r="29110" spans="1:1" x14ac:dyDescent="0.25">
      <c r="A29110" s="42"/>
    </row>
    <row r="29111" spans="1:1" x14ac:dyDescent="0.25">
      <c r="A29111" s="42"/>
    </row>
    <row r="29112" spans="1:1" x14ac:dyDescent="0.25">
      <c r="A29112" s="42"/>
    </row>
    <row r="29113" spans="1:1" x14ac:dyDescent="0.25">
      <c r="A29113" s="42"/>
    </row>
    <row r="29114" spans="1:1" x14ac:dyDescent="0.25">
      <c r="A29114" s="42"/>
    </row>
    <row r="29115" spans="1:1" x14ac:dyDescent="0.25">
      <c r="A29115" s="42"/>
    </row>
    <row r="29116" spans="1:1" x14ac:dyDescent="0.25">
      <c r="A29116" s="42"/>
    </row>
    <row r="29117" spans="1:1" x14ac:dyDescent="0.25">
      <c r="A29117" s="42"/>
    </row>
    <row r="29118" spans="1:1" x14ac:dyDescent="0.25">
      <c r="A29118" s="42"/>
    </row>
    <row r="29119" spans="1:1" x14ac:dyDescent="0.25">
      <c r="A29119" s="42"/>
    </row>
    <row r="29120" spans="1:1" x14ac:dyDescent="0.25">
      <c r="A29120" s="42"/>
    </row>
    <row r="29121" spans="1:1" x14ac:dyDescent="0.25">
      <c r="A29121" s="42"/>
    </row>
    <row r="29122" spans="1:1" x14ac:dyDescent="0.25">
      <c r="A29122" s="42"/>
    </row>
    <row r="29123" spans="1:1" x14ac:dyDescent="0.25">
      <c r="A29123" s="42"/>
    </row>
    <row r="29124" spans="1:1" x14ac:dyDescent="0.25">
      <c r="A29124" s="42"/>
    </row>
    <row r="29125" spans="1:1" x14ac:dyDescent="0.25">
      <c r="A29125" s="42"/>
    </row>
    <row r="29126" spans="1:1" x14ac:dyDescent="0.25">
      <c r="A29126" s="42"/>
    </row>
    <row r="29127" spans="1:1" x14ac:dyDescent="0.25">
      <c r="A29127" s="42"/>
    </row>
    <row r="29128" spans="1:1" x14ac:dyDescent="0.25">
      <c r="A29128" s="42"/>
    </row>
    <row r="29129" spans="1:1" x14ac:dyDescent="0.25">
      <c r="A29129" s="42"/>
    </row>
    <row r="29130" spans="1:1" x14ac:dyDescent="0.25">
      <c r="A29130" s="42"/>
    </row>
    <row r="29131" spans="1:1" x14ac:dyDescent="0.25">
      <c r="A29131" s="42"/>
    </row>
    <row r="29132" spans="1:1" x14ac:dyDescent="0.25">
      <c r="A29132" s="42"/>
    </row>
    <row r="29133" spans="1:1" x14ac:dyDescent="0.25">
      <c r="A29133" s="42"/>
    </row>
    <row r="29134" spans="1:1" x14ac:dyDescent="0.25">
      <c r="A29134" s="42"/>
    </row>
    <row r="29135" spans="1:1" x14ac:dyDescent="0.25">
      <c r="A29135" s="42"/>
    </row>
    <row r="29136" spans="1:1" x14ac:dyDescent="0.25">
      <c r="A29136" s="42"/>
    </row>
    <row r="29137" spans="1:1" x14ac:dyDescent="0.25">
      <c r="A29137" s="42"/>
    </row>
    <row r="29138" spans="1:1" x14ac:dyDescent="0.25">
      <c r="A29138" s="42"/>
    </row>
    <row r="29139" spans="1:1" x14ac:dyDescent="0.25">
      <c r="A29139" s="42"/>
    </row>
    <row r="29140" spans="1:1" x14ac:dyDescent="0.25">
      <c r="A29140" s="42"/>
    </row>
    <row r="29141" spans="1:1" x14ac:dyDescent="0.25">
      <c r="A29141" s="42"/>
    </row>
    <row r="29142" spans="1:1" x14ac:dyDescent="0.25">
      <c r="A29142" s="42"/>
    </row>
    <row r="29143" spans="1:1" x14ac:dyDescent="0.25">
      <c r="A29143" s="42"/>
    </row>
    <row r="29144" spans="1:1" x14ac:dyDescent="0.25">
      <c r="A29144" s="42"/>
    </row>
    <row r="29145" spans="1:1" x14ac:dyDescent="0.25">
      <c r="A29145" s="42"/>
    </row>
    <row r="29146" spans="1:1" x14ac:dyDescent="0.25">
      <c r="A29146" s="42"/>
    </row>
    <row r="29147" spans="1:1" x14ac:dyDescent="0.25">
      <c r="A29147" s="42"/>
    </row>
    <row r="29148" spans="1:1" x14ac:dyDescent="0.25">
      <c r="A29148" s="42"/>
    </row>
    <row r="29149" spans="1:1" x14ac:dyDescent="0.25">
      <c r="A29149" s="42"/>
    </row>
    <row r="29150" spans="1:1" x14ac:dyDescent="0.25">
      <c r="A29150" s="42"/>
    </row>
    <row r="29151" spans="1:1" x14ac:dyDescent="0.25">
      <c r="A29151" s="42"/>
    </row>
    <row r="29152" spans="1:1" x14ac:dyDescent="0.25">
      <c r="A29152" s="42"/>
    </row>
    <row r="29153" spans="1:1" x14ac:dyDescent="0.25">
      <c r="A29153" s="42"/>
    </row>
    <row r="29154" spans="1:1" x14ac:dyDescent="0.25">
      <c r="A29154" s="42"/>
    </row>
    <row r="29155" spans="1:1" x14ac:dyDescent="0.25">
      <c r="A29155" s="42"/>
    </row>
    <row r="29156" spans="1:1" x14ac:dyDescent="0.25">
      <c r="A29156" s="42"/>
    </row>
    <row r="29157" spans="1:1" x14ac:dyDescent="0.25">
      <c r="A29157" s="42"/>
    </row>
    <row r="29158" spans="1:1" x14ac:dyDescent="0.25">
      <c r="A29158" s="42"/>
    </row>
    <row r="29159" spans="1:1" x14ac:dyDescent="0.25">
      <c r="A29159" s="42"/>
    </row>
    <row r="29160" spans="1:1" x14ac:dyDescent="0.25">
      <c r="A29160" s="42"/>
    </row>
    <row r="29161" spans="1:1" x14ac:dyDescent="0.25">
      <c r="A29161" s="42"/>
    </row>
    <row r="29162" spans="1:1" x14ac:dyDescent="0.25">
      <c r="A29162" s="42"/>
    </row>
    <row r="29163" spans="1:1" x14ac:dyDescent="0.25">
      <c r="A29163" s="42"/>
    </row>
    <row r="29164" spans="1:1" x14ac:dyDescent="0.25">
      <c r="A29164" s="42"/>
    </row>
    <row r="29165" spans="1:1" x14ac:dyDescent="0.25">
      <c r="A29165" s="42"/>
    </row>
    <row r="29166" spans="1:1" x14ac:dyDescent="0.25">
      <c r="A29166" s="42"/>
    </row>
    <row r="29167" spans="1:1" x14ac:dyDescent="0.25">
      <c r="A29167" s="42"/>
    </row>
    <row r="29168" spans="1:1" x14ac:dyDescent="0.25">
      <c r="A29168" s="42"/>
    </row>
    <row r="29169" spans="1:1" x14ac:dyDescent="0.25">
      <c r="A29169" s="42"/>
    </row>
    <row r="29170" spans="1:1" x14ac:dyDescent="0.25">
      <c r="A29170" s="42"/>
    </row>
    <row r="29171" spans="1:1" x14ac:dyDescent="0.25">
      <c r="A29171" s="42"/>
    </row>
    <row r="29172" spans="1:1" x14ac:dyDescent="0.25">
      <c r="A29172" s="42"/>
    </row>
    <row r="29173" spans="1:1" x14ac:dyDescent="0.25">
      <c r="A29173" s="42"/>
    </row>
    <row r="29174" spans="1:1" x14ac:dyDescent="0.25">
      <c r="A29174" s="42"/>
    </row>
    <row r="29175" spans="1:1" x14ac:dyDescent="0.25">
      <c r="A29175" s="42"/>
    </row>
    <row r="29176" spans="1:1" x14ac:dyDescent="0.25">
      <c r="A29176" s="42"/>
    </row>
    <row r="29177" spans="1:1" x14ac:dyDescent="0.25">
      <c r="A29177" s="42"/>
    </row>
    <row r="29178" spans="1:1" x14ac:dyDescent="0.25">
      <c r="A29178" s="42"/>
    </row>
    <row r="29179" spans="1:1" x14ac:dyDescent="0.25">
      <c r="A29179" s="42"/>
    </row>
    <row r="29180" spans="1:1" x14ac:dyDescent="0.25">
      <c r="A29180" s="42"/>
    </row>
    <row r="29181" spans="1:1" x14ac:dyDescent="0.25">
      <c r="A29181" s="42"/>
    </row>
    <row r="29182" spans="1:1" x14ac:dyDescent="0.25">
      <c r="A29182" s="42"/>
    </row>
    <row r="29183" spans="1:1" x14ac:dyDescent="0.25">
      <c r="A29183" s="42"/>
    </row>
    <row r="29184" spans="1:1" x14ac:dyDescent="0.25">
      <c r="A29184" s="42"/>
    </row>
    <row r="29185" spans="1:1" x14ac:dyDescent="0.25">
      <c r="A29185" s="42"/>
    </row>
    <row r="29186" spans="1:1" x14ac:dyDescent="0.25">
      <c r="A29186" s="42"/>
    </row>
    <row r="29187" spans="1:1" x14ac:dyDescent="0.25">
      <c r="A29187" s="42"/>
    </row>
    <row r="29188" spans="1:1" x14ac:dyDescent="0.25">
      <c r="A29188" s="42"/>
    </row>
    <row r="29189" spans="1:1" x14ac:dyDescent="0.25">
      <c r="A29189" s="42"/>
    </row>
    <row r="29190" spans="1:1" x14ac:dyDescent="0.25">
      <c r="A29190" s="42"/>
    </row>
    <row r="29191" spans="1:1" x14ac:dyDescent="0.25">
      <c r="A29191" s="42"/>
    </row>
    <row r="29192" spans="1:1" x14ac:dyDescent="0.25">
      <c r="A29192" s="42"/>
    </row>
    <row r="29193" spans="1:1" x14ac:dyDescent="0.25">
      <c r="A29193" s="42"/>
    </row>
    <row r="29194" spans="1:1" x14ac:dyDescent="0.25">
      <c r="A29194" s="42"/>
    </row>
    <row r="29195" spans="1:1" x14ac:dyDescent="0.25">
      <c r="A29195" s="42"/>
    </row>
    <row r="29196" spans="1:1" x14ac:dyDescent="0.25">
      <c r="A29196" s="42"/>
    </row>
    <row r="29197" spans="1:1" x14ac:dyDescent="0.25">
      <c r="A29197" s="42"/>
    </row>
    <row r="29198" spans="1:1" x14ac:dyDescent="0.25">
      <c r="A29198" s="42"/>
    </row>
    <row r="29199" spans="1:1" x14ac:dyDescent="0.25">
      <c r="A29199" s="42"/>
    </row>
    <row r="29200" spans="1:1" x14ac:dyDescent="0.25">
      <c r="A29200" s="42"/>
    </row>
    <row r="29201" spans="1:1" x14ac:dyDescent="0.25">
      <c r="A29201" s="42"/>
    </row>
    <row r="29202" spans="1:1" x14ac:dyDescent="0.25">
      <c r="A29202" s="42"/>
    </row>
    <row r="29203" spans="1:1" x14ac:dyDescent="0.25">
      <c r="A29203" s="42"/>
    </row>
    <row r="29204" spans="1:1" x14ac:dyDescent="0.25">
      <c r="A29204" s="42"/>
    </row>
    <row r="29205" spans="1:1" x14ac:dyDescent="0.25">
      <c r="A29205" s="42"/>
    </row>
    <row r="29206" spans="1:1" x14ac:dyDescent="0.25">
      <c r="A29206" s="42"/>
    </row>
    <row r="29207" spans="1:1" x14ac:dyDescent="0.25">
      <c r="A29207" s="42"/>
    </row>
    <row r="29208" spans="1:1" x14ac:dyDescent="0.25">
      <c r="A29208" s="42"/>
    </row>
    <row r="29209" spans="1:1" x14ac:dyDescent="0.25">
      <c r="A29209" s="42"/>
    </row>
    <row r="29210" spans="1:1" x14ac:dyDescent="0.25">
      <c r="A29210" s="42"/>
    </row>
    <row r="29211" spans="1:1" x14ac:dyDescent="0.25">
      <c r="A29211" s="42"/>
    </row>
    <row r="29212" spans="1:1" x14ac:dyDescent="0.25">
      <c r="A29212" s="42"/>
    </row>
    <row r="29213" spans="1:1" x14ac:dyDescent="0.25">
      <c r="A29213" s="42"/>
    </row>
    <row r="29214" spans="1:1" x14ac:dyDescent="0.25">
      <c r="A29214" s="42"/>
    </row>
    <row r="29215" spans="1:1" x14ac:dyDescent="0.25">
      <c r="A29215" s="42"/>
    </row>
    <row r="29216" spans="1:1" x14ac:dyDescent="0.25">
      <c r="A29216" s="42"/>
    </row>
    <row r="29217" spans="1:1" x14ac:dyDescent="0.25">
      <c r="A29217" s="42"/>
    </row>
    <row r="29218" spans="1:1" x14ac:dyDescent="0.25">
      <c r="A29218" s="42"/>
    </row>
    <row r="29219" spans="1:1" x14ac:dyDescent="0.25">
      <c r="A29219" s="42"/>
    </row>
    <row r="29220" spans="1:1" x14ac:dyDescent="0.25">
      <c r="A29220" s="42"/>
    </row>
    <row r="29221" spans="1:1" x14ac:dyDescent="0.25">
      <c r="A29221" s="42"/>
    </row>
    <row r="29222" spans="1:1" x14ac:dyDescent="0.25">
      <c r="A29222" s="42"/>
    </row>
    <row r="29223" spans="1:1" x14ac:dyDescent="0.25">
      <c r="A29223" s="42"/>
    </row>
    <row r="29224" spans="1:1" x14ac:dyDescent="0.25">
      <c r="A29224" s="42"/>
    </row>
    <row r="29225" spans="1:1" x14ac:dyDescent="0.25">
      <c r="A29225" s="42"/>
    </row>
    <row r="29226" spans="1:1" x14ac:dyDescent="0.25">
      <c r="A29226" s="42"/>
    </row>
    <row r="29227" spans="1:1" x14ac:dyDescent="0.25">
      <c r="A29227" s="42"/>
    </row>
    <row r="29228" spans="1:1" x14ac:dyDescent="0.25">
      <c r="A29228" s="42"/>
    </row>
    <row r="29229" spans="1:1" x14ac:dyDescent="0.25">
      <c r="A29229" s="42"/>
    </row>
    <row r="29230" spans="1:1" x14ac:dyDescent="0.25">
      <c r="A29230" s="42"/>
    </row>
    <row r="29231" spans="1:1" x14ac:dyDescent="0.25">
      <c r="A29231" s="42"/>
    </row>
    <row r="29232" spans="1:1" x14ac:dyDescent="0.25">
      <c r="A29232" s="42"/>
    </row>
    <row r="29233" spans="1:1" x14ac:dyDescent="0.25">
      <c r="A29233" s="42"/>
    </row>
    <row r="29234" spans="1:1" x14ac:dyDescent="0.25">
      <c r="A29234" s="42"/>
    </row>
    <row r="29235" spans="1:1" x14ac:dyDescent="0.25">
      <c r="A29235" s="42"/>
    </row>
    <row r="29236" spans="1:1" x14ac:dyDescent="0.25">
      <c r="A29236" s="42"/>
    </row>
    <row r="29237" spans="1:1" x14ac:dyDescent="0.25">
      <c r="A29237" s="42"/>
    </row>
    <row r="29238" spans="1:1" x14ac:dyDescent="0.25">
      <c r="A29238" s="42"/>
    </row>
    <row r="29239" spans="1:1" x14ac:dyDescent="0.25">
      <c r="A29239" s="42"/>
    </row>
    <row r="29240" spans="1:1" x14ac:dyDescent="0.25">
      <c r="A29240" s="42"/>
    </row>
    <row r="29241" spans="1:1" x14ac:dyDescent="0.25">
      <c r="A29241" s="42"/>
    </row>
    <row r="29242" spans="1:1" x14ac:dyDescent="0.25">
      <c r="A29242" s="42"/>
    </row>
    <row r="29243" spans="1:1" x14ac:dyDescent="0.25">
      <c r="A29243" s="42"/>
    </row>
    <row r="29244" spans="1:1" x14ac:dyDescent="0.25">
      <c r="A29244" s="42"/>
    </row>
    <row r="29245" spans="1:1" x14ac:dyDescent="0.25">
      <c r="A29245" s="42"/>
    </row>
    <row r="29246" spans="1:1" x14ac:dyDescent="0.25">
      <c r="A29246" s="42"/>
    </row>
    <row r="29247" spans="1:1" x14ac:dyDescent="0.25">
      <c r="A29247" s="42"/>
    </row>
    <row r="29248" spans="1:1" x14ac:dyDescent="0.25">
      <c r="A29248" s="42"/>
    </row>
    <row r="29249" spans="1:1" x14ac:dyDescent="0.25">
      <c r="A29249" s="42"/>
    </row>
    <row r="29250" spans="1:1" x14ac:dyDescent="0.25">
      <c r="A29250" s="42"/>
    </row>
    <row r="29251" spans="1:1" x14ac:dyDescent="0.25">
      <c r="A29251" s="42"/>
    </row>
    <row r="29252" spans="1:1" x14ac:dyDescent="0.25">
      <c r="A29252" s="42"/>
    </row>
    <row r="29253" spans="1:1" x14ac:dyDescent="0.25">
      <c r="A29253" s="42"/>
    </row>
    <row r="29254" spans="1:1" x14ac:dyDescent="0.25">
      <c r="A29254" s="42"/>
    </row>
    <row r="29255" spans="1:1" x14ac:dyDescent="0.25">
      <c r="A29255" s="42"/>
    </row>
    <row r="29256" spans="1:1" x14ac:dyDescent="0.25">
      <c r="A29256" s="42"/>
    </row>
    <row r="29257" spans="1:1" x14ac:dyDescent="0.25">
      <c r="A29257" s="42"/>
    </row>
    <row r="29258" spans="1:1" x14ac:dyDescent="0.25">
      <c r="A29258" s="42"/>
    </row>
    <row r="29259" spans="1:1" x14ac:dyDescent="0.25">
      <c r="A29259" s="42"/>
    </row>
    <row r="29260" spans="1:1" x14ac:dyDescent="0.25">
      <c r="A29260" s="42"/>
    </row>
    <row r="29261" spans="1:1" x14ac:dyDescent="0.25">
      <c r="A29261" s="42"/>
    </row>
    <row r="29262" spans="1:1" x14ac:dyDescent="0.25">
      <c r="A29262" s="42"/>
    </row>
    <row r="29263" spans="1:1" x14ac:dyDescent="0.25">
      <c r="A29263" s="42"/>
    </row>
    <row r="29264" spans="1:1" x14ac:dyDescent="0.25">
      <c r="A29264" s="42"/>
    </row>
    <row r="29265" spans="1:1" x14ac:dyDescent="0.25">
      <c r="A29265" s="42"/>
    </row>
    <row r="29266" spans="1:1" x14ac:dyDescent="0.25">
      <c r="A29266" s="42"/>
    </row>
    <row r="29267" spans="1:1" x14ac:dyDescent="0.25">
      <c r="A29267" s="42"/>
    </row>
    <row r="29268" spans="1:1" x14ac:dyDescent="0.25">
      <c r="A29268" s="42"/>
    </row>
    <row r="29269" spans="1:1" x14ac:dyDescent="0.25">
      <c r="A29269" s="42"/>
    </row>
    <row r="29270" spans="1:1" x14ac:dyDescent="0.25">
      <c r="A29270" s="42"/>
    </row>
    <row r="29271" spans="1:1" x14ac:dyDescent="0.25">
      <c r="A29271" s="42"/>
    </row>
    <row r="29272" spans="1:1" x14ac:dyDescent="0.25">
      <c r="A29272" s="42"/>
    </row>
    <row r="29273" spans="1:1" x14ac:dyDescent="0.25">
      <c r="A29273" s="42"/>
    </row>
    <row r="29274" spans="1:1" x14ac:dyDescent="0.25">
      <c r="A29274" s="42"/>
    </row>
    <row r="29275" spans="1:1" x14ac:dyDescent="0.25">
      <c r="A29275" s="42"/>
    </row>
    <row r="29276" spans="1:1" x14ac:dyDescent="0.25">
      <c r="A29276" s="42"/>
    </row>
    <row r="29277" spans="1:1" x14ac:dyDescent="0.25">
      <c r="A29277" s="42"/>
    </row>
    <row r="29278" spans="1:1" x14ac:dyDescent="0.25">
      <c r="A29278" s="42"/>
    </row>
    <row r="29279" spans="1:1" x14ac:dyDescent="0.25">
      <c r="A29279" s="42"/>
    </row>
    <row r="29280" spans="1:1" x14ac:dyDescent="0.25">
      <c r="A29280" s="42"/>
    </row>
    <row r="29281" spans="1:1" x14ac:dyDescent="0.25">
      <c r="A29281" s="42"/>
    </row>
    <row r="29282" spans="1:1" x14ac:dyDescent="0.25">
      <c r="A29282" s="42"/>
    </row>
    <row r="29283" spans="1:1" x14ac:dyDescent="0.25">
      <c r="A29283" s="42"/>
    </row>
    <row r="29284" spans="1:1" x14ac:dyDescent="0.25">
      <c r="A29284" s="42"/>
    </row>
    <row r="29285" spans="1:1" x14ac:dyDescent="0.25">
      <c r="A29285" s="42"/>
    </row>
    <row r="29286" spans="1:1" x14ac:dyDescent="0.25">
      <c r="A29286" s="42"/>
    </row>
    <row r="29287" spans="1:1" x14ac:dyDescent="0.25">
      <c r="A29287" s="42"/>
    </row>
    <row r="29288" spans="1:1" x14ac:dyDescent="0.25">
      <c r="A29288" s="42"/>
    </row>
    <row r="29289" spans="1:1" x14ac:dyDescent="0.25">
      <c r="A29289" s="42"/>
    </row>
    <row r="29290" spans="1:1" x14ac:dyDescent="0.25">
      <c r="A29290" s="42"/>
    </row>
    <row r="29291" spans="1:1" x14ac:dyDescent="0.25">
      <c r="A29291" s="42"/>
    </row>
    <row r="29292" spans="1:1" x14ac:dyDescent="0.25">
      <c r="A29292" s="42"/>
    </row>
    <row r="29293" spans="1:1" x14ac:dyDescent="0.25">
      <c r="A29293" s="42"/>
    </row>
    <row r="29294" spans="1:1" x14ac:dyDescent="0.25">
      <c r="A29294" s="42"/>
    </row>
    <row r="29295" spans="1:1" x14ac:dyDescent="0.25">
      <c r="A29295" s="42"/>
    </row>
    <row r="29296" spans="1:1" x14ac:dyDescent="0.25">
      <c r="A29296" s="42"/>
    </row>
    <row r="29297" spans="1:1" x14ac:dyDescent="0.25">
      <c r="A29297" s="42"/>
    </row>
    <row r="29298" spans="1:1" x14ac:dyDescent="0.25">
      <c r="A29298" s="42"/>
    </row>
    <row r="29299" spans="1:1" x14ac:dyDescent="0.25">
      <c r="A29299" s="42"/>
    </row>
    <row r="29300" spans="1:1" x14ac:dyDescent="0.25">
      <c r="A29300" s="42"/>
    </row>
    <row r="29301" spans="1:1" x14ac:dyDescent="0.25">
      <c r="A29301" s="42"/>
    </row>
    <row r="29302" spans="1:1" x14ac:dyDescent="0.25">
      <c r="A29302" s="42"/>
    </row>
    <row r="29303" spans="1:1" x14ac:dyDescent="0.25">
      <c r="A29303" s="42"/>
    </row>
    <row r="29304" spans="1:1" x14ac:dyDescent="0.25">
      <c r="A29304" s="42"/>
    </row>
    <row r="29305" spans="1:1" x14ac:dyDescent="0.25">
      <c r="A29305" s="42"/>
    </row>
    <row r="29306" spans="1:1" x14ac:dyDescent="0.25">
      <c r="A29306" s="42"/>
    </row>
    <row r="29307" spans="1:1" x14ac:dyDescent="0.25">
      <c r="A29307" s="42"/>
    </row>
    <row r="29308" spans="1:1" x14ac:dyDescent="0.25">
      <c r="A29308" s="42"/>
    </row>
    <row r="29309" spans="1:1" x14ac:dyDescent="0.25">
      <c r="A29309" s="42"/>
    </row>
    <row r="29310" spans="1:1" x14ac:dyDescent="0.25">
      <c r="A29310" s="42"/>
    </row>
    <row r="29311" spans="1:1" x14ac:dyDescent="0.25">
      <c r="A29311" s="42"/>
    </row>
    <row r="29312" spans="1:1" x14ac:dyDescent="0.25">
      <c r="A29312" s="42"/>
    </row>
    <row r="29313" spans="1:1" x14ac:dyDescent="0.25">
      <c r="A29313" s="42"/>
    </row>
    <row r="29314" spans="1:1" x14ac:dyDescent="0.25">
      <c r="A29314" s="42"/>
    </row>
    <row r="29315" spans="1:1" x14ac:dyDescent="0.25">
      <c r="A29315" s="42"/>
    </row>
    <row r="29316" spans="1:1" x14ac:dyDescent="0.25">
      <c r="A29316" s="42"/>
    </row>
    <row r="29317" spans="1:1" x14ac:dyDescent="0.25">
      <c r="A29317" s="42"/>
    </row>
    <row r="29318" spans="1:1" x14ac:dyDescent="0.25">
      <c r="A29318" s="42"/>
    </row>
    <row r="29319" spans="1:1" x14ac:dyDescent="0.25">
      <c r="A29319" s="42"/>
    </row>
    <row r="29320" spans="1:1" x14ac:dyDescent="0.25">
      <c r="A29320" s="42"/>
    </row>
    <row r="29321" spans="1:1" x14ac:dyDescent="0.25">
      <c r="A29321" s="42"/>
    </row>
    <row r="29322" spans="1:1" x14ac:dyDescent="0.25">
      <c r="A29322" s="42"/>
    </row>
    <row r="29323" spans="1:1" x14ac:dyDescent="0.25">
      <c r="A29323" s="42"/>
    </row>
    <row r="29324" spans="1:1" x14ac:dyDescent="0.25">
      <c r="A29324" s="42"/>
    </row>
    <row r="29325" spans="1:1" x14ac:dyDescent="0.25">
      <c r="A29325" s="42"/>
    </row>
    <row r="29326" spans="1:1" x14ac:dyDescent="0.25">
      <c r="A29326" s="42"/>
    </row>
    <row r="29327" spans="1:1" x14ac:dyDescent="0.25">
      <c r="A29327" s="42"/>
    </row>
    <row r="29328" spans="1:1" x14ac:dyDescent="0.25">
      <c r="A29328" s="42"/>
    </row>
    <row r="29329" spans="1:1" x14ac:dyDescent="0.25">
      <c r="A29329" s="42"/>
    </row>
    <row r="29330" spans="1:1" x14ac:dyDescent="0.25">
      <c r="A29330" s="42"/>
    </row>
    <row r="29331" spans="1:1" x14ac:dyDescent="0.25">
      <c r="A29331" s="42"/>
    </row>
    <row r="29332" spans="1:1" x14ac:dyDescent="0.25">
      <c r="A29332" s="42"/>
    </row>
    <row r="29333" spans="1:1" x14ac:dyDescent="0.25">
      <c r="A29333" s="42"/>
    </row>
    <row r="29334" spans="1:1" x14ac:dyDescent="0.25">
      <c r="A29334" s="42"/>
    </row>
    <row r="29335" spans="1:1" x14ac:dyDescent="0.25">
      <c r="A29335" s="42"/>
    </row>
    <row r="29336" spans="1:1" x14ac:dyDescent="0.25">
      <c r="A29336" s="42"/>
    </row>
    <row r="29337" spans="1:1" x14ac:dyDescent="0.25">
      <c r="A29337" s="42"/>
    </row>
    <row r="29338" spans="1:1" x14ac:dyDescent="0.25">
      <c r="A29338" s="42"/>
    </row>
    <row r="29339" spans="1:1" x14ac:dyDescent="0.25">
      <c r="A29339" s="42"/>
    </row>
    <row r="29340" spans="1:1" x14ac:dyDescent="0.25">
      <c r="A29340" s="42"/>
    </row>
    <row r="29341" spans="1:1" x14ac:dyDescent="0.25">
      <c r="A29341" s="42"/>
    </row>
    <row r="29342" spans="1:1" x14ac:dyDescent="0.25">
      <c r="A29342" s="42"/>
    </row>
    <row r="29343" spans="1:1" x14ac:dyDescent="0.25">
      <c r="A29343" s="42"/>
    </row>
    <row r="29344" spans="1:1" x14ac:dyDescent="0.25">
      <c r="A29344" s="42"/>
    </row>
    <row r="29345" spans="1:1" x14ac:dyDescent="0.25">
      <c r="A29345" s="42"/>
    </row>
    <row r="29346" spans="1:1" x14ac:dyDescent="0.25">
      <c r="A29346" s="42"/>
    </row>
    <row r="29347" spans="1:1" x14ac:dyDescent="0.25">
      <c r="A29347" s="42"/>
    </row>
    <row r="29348" spans="1:1" x14ac:dyDescent="0.25">
      <c r="A29348" s="42"/>
    </row>
    <row r="29349" spans="1:1" x14ac:dyDescent="0.25">
      <c r="A29349" s="42"/>
    </row>
    <row r="29350" spans="1:1" x14ac:dyDescent="0.25">
      <c r="A29350" s="42"/>
    </row>
    <row r="29351" spans="1:1" x14ac:dyDescent="0.25">
      <c r="A29351" s="42"/>
    </row>
    <row r="29352" spans="1:1" x14ac:dyDescent="0.25">
      <c r="A29352" s="42"/>
    </row>
    <row r="29353" spans="1:1" x14ac:dyDescent="0.25">
      <c r="A29353" s="42"/>
    </row>
    <row r="29354" spans="1:1" x14ac:dyDescent="0.25">
      <c r="A29354" s="42"/>
    </row>
    <row r="29355" spans="1:1" x14ac:dyDescent="0.25">
      <c r="A29355" s="42"/>
    </row>
    <row r="29356" spans="1:1" x14ac:dyDescent="0.25">
      <c r="A29356" s="42"/>
    </row>
    <row r="29357" spans="1:1" x14ac:dyDescent="0.25">
      <c r="A29357" s="42"/>
    </row>
    <row r="29358" spans="1:1" x14ac:dyDescent="0.25">
      <c r="A29358" s="42"/>
    </row>
    <row r="29359" spans="1:1" x14ac:dyDescent="0.25">
      <c r="A29359" s="42"/>
    </row>
    <row r="29360" spans="1:1" x14ac:dyDescent="0.25">
      <c r="A29360" s="42"/>
    </row>
    <row r="29361" spans="1:1" x14ac:dyDescent="0.25">
      <c r="A29361" s="42"/>
    </row>
    <row r="29362" spans="1:1" x14ac:dyDescent="0.25">
      <c r="A29362" s="42"/>
    </row>
    <row r="29363" spans="1:1" x14ac:dyDescent="0.25">
      <c r="A29363" s="42"/>
    </row>
    <row r="29364" spans="1:1" x14ac:dyDescent="0.25">
      <c r="A29364" s="42"/>
    </row>
    <row r="29365" spans="1:1" x14ac:dyDescent="0.25">
      <c r="A29365" s="42"/>
    </row>
    <row r="29366" spans="1:1" x14ac:dyDescent="0.25">
      <c r="A29366" s="42"/>
    </row>
    <row r="29367" spans="1:1" x14ac:dyDescent="0.25">
      <c r="A29367" s="42"/>
    </row>
    <row r="29368" spans="1:1" x14ac:dyDescent="0.25">
      <c r="A29368" s="42"/>
    </row>
    <row r="29369" spans="1:1" x14ac:dyDescent="0.25">
      <c r="A29369" s="42"/>
    </row>
    <row r="29370" spans="1:1" x14ac:dyDescent="0.25">
      <c r="A29370" s="42"/>
    </row>
    <row r="29371" spans="1:1" x14ac:dyDescent="0.25">
      <c r="A29371" s="42"/>
    </row>
    <row r="29372" spans="1:1" x14ac:dyDescent="0.25">
      <c r="A29372" s="42"/>
    </row>
    <row r="29373" spans="1:1" x14ac:dyDescent="0.25">
      <c r="A29373" s="42"/>
    </row>
    <row r="29374" spans="1:1" x14ac:dyDescent="0.25">
      <c r="A29374" s="42"/>
    </row>
    <row r="29375" spans="1:1" x14ac:dyDescent="0.25">
      <c r="A29375" s="42"/>
    </row>
    <row r="29376" spans="1:1" x14ac:dyDescent="0.25">
      <c r="A29376" s="42"/>
    </row>
    <row r="29377" spans="1:1" x14ac:dyDescent="0.25">
      <c r="A29377" s="42"/>
    </row>
    <row r="29378" spans="1:1" x14ac:dyDescent="0.25">
      <c r="A29378" s="42"/>
    </row>
    <row r="29379" spans="1:1" x14ac:dyDescent="0.25">
      <c r="A29379" s="42"/>
    </row>
    <row r="29380" spans="1:1" x14ac:dyDescent="0.25">
      <c r="A29380" s="42"/>
    </row>
    <row r="29381" spans="1:1" x14ac:dyDescent="0.25">
      <c r="A29381" s="42"/>
    </row>
    <row r="29382" spans="1:1" x14ac:dyDescent="0.25">
      <c r="A29382" s="42"/>
    </row>
    <row r="29383" spans="1:1" x14ac:dyDescent="0.25">
      <c r="A29383" s="42"/>
    </row>
    <row r="29384" spans="1:1" x14ac:dyDescent="0.25">
      <c r="A29384" s="42"/>
    </row>
    <row r="29385" spans="1:1" x14ac:dyDescent="0.25">
      <c r="A29385" s="42"/>
    </row>
    <row r="29386" spans="1:1" x14ac:dyDescent="0.25">
      <c r="A29386" s="42"/>
    </row>
    <row r="29387" spans="1:1" x14ac:dyDescent="0.25">
      <c r="A29387" s="42"/>
    </row>
    <row r="29388" spans="1:1" x14ac:dyDescent="0.25">
      <c r="A29388" s="42"/>
    </row>
    <row r="29389" spans="1:1" x14ac:dyDescent="0.25">
      <c r="A29389" s="42"/>
    </row>
    <row r="29390" spans="1:1" x14ac:dyDescent="0.25">
      <c r="A29390" s="42"/>
    </row>
    <row r="29391" spans="1:1" x14ac:dyDescent="0.25">
      <c r="A29391" s="42"/>
    </row>
    <row r="29392" spans="1:1" x14ac:dyDescent="0.25">
      <c r="A29392" s="42"/>
    </row>
    <row r="29393" spans="1:1" x14ac:dyDescent="0.25">
      <c r="A29393" s="42"/>
    </row>
    <row r="29394" spans="1:1" x14ac:dyDescent="0.25">
      <c r="A29394" s="42"/>
    </row>
    <row r="29395" spans="1:1" x14ac:dyDescent="0.25">
      <c r="A29395" s="42"/>
    </row>
    <row r="29396" spans="1:1" x14ac:dyDescent="0.25">
      <c r="A29396" s="42"/>
    </row>
    <row r="29397" spans="1:1" x14ac:dyDescent="0.25">
      <c r="A29397" s="42"/>
    </row>
    <row r="29398" spans="1:1" x14ac:dyDescent="0.25">
      <c r="A29398" s="42"/>
    </row>
    <row r="29399" spans="1:1" x14ac:dyDescent="0.25">
      <c r="A29399" s="42"/>
    </row>
    <row r="29400" spans="1:1" x14ac:dyDescent="0.25">
      <c r="A29400" s="42"/>
    </row>
    <row r="29401" spans="1:1" x14ac:dyDescent="0.25">
      <c r="A29401" s="42"/>
    </row>
    <row r="29402" spans="1:1" x14ac:dyDescent="0.25">
      <c r="A29402" s="42"/>
    </row>
    <row r="29403" spans="1:1" x14ac:dyDescent="0.25">
      <c r="A29403" s="42"/>
    </row>
    <row r="29404" spans="1:1" x14ac:dyDescent="0.25">
      <c r="A29404" s="42"/>
    </row>
    <row r="29405" spans="1:1" x14ac:dyDescent="0.25">
      <c r="A29405" s="42"/>
    </row>
    <row r="29406" spans="1:1" x14ac:dyDescent="0.25">
      <c r="A29406" s="42"/>
    </row>
    <row r="29407" spans="1:1" x14ac:dyDescent="0.25">
      <c r="A29407" s="42"/>
    </row>
    <row r="29408" spans="1:1" x14ac:dyDescent="0.25">
      <c r="A29408" s="42"/>
    </row>
    <row r="29409" spans="1:1" x14ac:dyDescent="0.25">
      <c r="A29409" s="42"/>
    </row>
    <row r="29410" spans="1:1" x14ac:dyDescent="0.25">
      <c r="A29410" s="42"/>
    </row>
    <row r="29411" spans="1:1" x14ac:dyDescent="0.25">
      <c r="A29411" s="42"/>
    </row>
    <row r="29412" spans="1:1" x14ac:dyDescent="0.25">
      <c r="A29412" s="42"/>
    </row>
    <row r="29413" spans="1:1" x14ac:dyDescent="0.25">
      <c r="A29413" s="42"/>
    </row>
    <row r="29414" spans="1:1" x14ac:dyDescent="0.25">
      <c r="A29414" s="42"/>
    </row>
    <row r="29415" spans="1:1" x14ac:dyDescent="0.25">
      <c r="A29415" s="42"/>
    </row>
    <row r="29416" spans="1:1" x14ac:dyDescent="0.25">
      <c r="A29416" s="42"/>
    </row>
    <row r="29417" spans="1:1" x14ac:dyDescent="0.25">
      <c r="A29417" s="42"/>
    </row>
    <row r="29418" spans="1:1" x14ac:dyDescent="0.25">
      <c r="A29418" s="42"/>
    </row>
    <row r="29419" spans="1:1" x14ac:dyDescent="0.25">
      <c r="A29419" s="42"/>
    </row>
    <row r="29420" spans="1:1" x14ac:dyDescent="0.25">
      <c r="A29420" s="42"/>
    </row>
    <row r="29421" spans="1:1" x14ac:dyDescent="0.25">
      <c r="A29421" s="42"/>
    </row>
    <row r="29422" spans="1:1" x14ac:dyDescent="0.25">
      <c r="A29422" s="42"/>
    </row>
    <row r="29423" spans="1:1" x14ac:dyDescent="0.25">
      <c r="A29423" s="42"/>
    </row>
    <row r="29424" spans="1:1" x14ac:dyDescent="0.25">
      <c r="A29424" s="42"/>
    </row>
    <row r="29425" spans="1:1" x14ac:dyDescent="0.25">
      <c r="A29425" s="42"/>
    </row>
    <row r="29426" spans="1:1" x14ac:dyDescent="0.25">
      <c r="A29426" s="42"/>
    </row>
    <row r="29427" spans="1:1" x14ac:dyDescent="0.25">
      <c r="A29427" s="42"/>
    </row>
    <row r="29428" spans="1:1" x14ac:dyDescent="0.25">
      <c r="A29428" s="42"/>
    </row>
    <row r="29429" spans="1:1" x14ac:dyDescent="0.25">
      <c r="A29429" s="42"/>
    </row>
    <row r="29430" spans="1:1" x14ac:dyDescent="0.25">
      <c r="A29430" s="42"/>
    </row>
    <row r="29431" spans="1:1" x14ac:dyDescent="0.25">
      <c r="A29431" s="42"/>
    </row>
    <row r="29432" spans="1:1" x14ac:dyDescent="0.25">
      <c r="A29432" s="42"/>
    </row>
    <row r="29433" spans="1:1" x14ac:dyDescent="0.25">
      <c r="A29433" s="42"/>
    </row>
    <row r="29434" spans="1:1" x14ac:dyDescent="0.25">
      <c r="A29434" s="42"/>
    </row>
    <row r="29435" spans="1:1" x14ac:dyDescent="0.25">
      <c r="A29435" s="42"/>
    </row>
    <row r="29436" spans="1:1" x14ac:dyDescent="0.25">
      <c r="A29436" s="42"/>
    </row>
    <row r="29437" spans="1:1" x14ac:dyDescent="0.25">
      <c r="A29437" s="42"/>
    </row>
    <row r="29438" spans="1:1" x14ac:dyDescent="0.25">
      <c r="A29438" s="42"/>
    </row>
    <row r="29439" spans="1:1" x14ac:dyDescent="0.25">
      <c r="A29439" s="42"/>
    </row>
    <row r="29440" spans="1:1" x14ac:dyDescent="0.25">
      <c r="A29440" s="42"/>
    </row>
    <row r="29441" spans="1:1" x14ac:dyDescent="0.25">
      <c r="A29441" s="42"/>
    </row>
    <row r="29442" spans="1:1" x14ac:dyDescent="0.25">
      <c r="A29442" s="42"/>
    </row>
    <row r="29443" spans="1:1" x14ac:dyDescent="0.25">
      <c r="A29443" s="42"/>
    </row>
    <row r="29444" spans="1:1" x14ac:dyDescent="0.25">
      <c r="A29444" s="42"/>
    </row>
    <row r="29445" spans="1:1" x14ac:dyDescent="0.25">
      <c r="A29445" s="42"/>
    </row>
    <row r="29446" spans="1:1" x14ac:dyDescent="0.25">
      <c r="A29446" s="42"/>
    </row>
    <row r="29447" spans="1:1" x14ac:dyDescent="0.25">
      <c r="A29447" s="42"/>
    </row>
    <row r="29448" spans="1:1" x14ac:dyDescent="0.25">
      <c r="A29448" s="42"/>
    </row>
    <row r="29449" spans="1:1" x14ac:dyDescent="0.25">
      <c r="A29449" s="42"/>
    </row>
    <row r="29450" spans="1:1" x14ac:dyDescent="0.25">
      <c r="A29450" s="42"/>
    </row>
    <row r="29451" spans="1:1" x14ac:dyDescent="0.25">
      <c r="A29451" s="42"/>
    </row>
    <row r="29452" spans="1:1" x14ac:dyDescent="0.25">
      <c r="A29452" s="42"/>
    </row>
    <row r="29453" spans="1:1" x14ac:dyDescent="0.25">
      <c r="A29453" s="42"/>
    </row>
    <row r="29454" spans="1:1" x14ac:dyDescent="0.25">
      <c r="A29454" s="42"/>
    </row>
    <row r="29455" spans="1:1" x14ac:dyDescent="0.25">
      <c r="A29455" s="42"/>
    </row>
    <row r="29456" spans="1:1" x14ac:dyDescent="0.25">
      <c r="A29456" s="42"/>
    </row>
    <row r="29457" spans="1:1" x14ac:dyDescent="0.25">
      <c r="A29457" s="42"/>
    </row>
    <row r="29458" spans="1:1" x14ac:dyDescent="0.25">
      <c r="A29458" s="42"/>
    </row>
    <row r="29459" spans="1:1" x14ac:dyDescent="0.25">
      <c r="A29459" s="42"/>
    </row>
    <row r="29460" spans="1:1" x14ac:dyDescent="0.25">
      <c r="A29460" s="42"/>
    </row>
    <row r="29461" spans="1:1" x14ac:dyDescent="0.25">
      <c r="A29461" s="42"/>
    </row>
    <row r="29462" spans="1:1" x14ac:dyDescent="0.25">
      <c r="A29462" s="42"/>
    </row>
    <row r="29463" spans="1:1" x14ac:dyDescent="0.25">
      <c r="A29463" s="42"/>
    </row>
    <row r="29464" spans="1:1" x14ac:dyDescent="0.25">
      <c r="A29464" s="42"/>
    </row>
    <row r="29465" spans="1:1" x14ac:dyDescent="0.25">
      <c r="A29465" s="42"/>
    </row>
    <row r="29466" spans="1:1" x14ac:dyDescent="0.25">
      <c r="A29466" s="42"/>
    </row>
    <row r="29467" spans="1:1" x14ac:dyDescent="0.25">
      <c r="A29467" s="42"/>
    </row>
    <row r="29468" spans="1:1" x14ac:dyDescent="0.25">
      <c r="A29468" s="42"/>
    </row>
    <row r="29469" spans="1:1" x14ac:dyDescent="0.25">
      <c r="A29469" s="42"/>
    </row>
    <row r="29470" spans="1:1" x14ac:dyDescent="0.25">
      <c r="A29470" s="42"/>
    </row>
    <row r="29471" spans="1:1" x14ac:dyDescent="0.25">
      <c r="A29471" s="42"/>
    </row>
    <row r="29472" spans="1:1" x14ac:dyDescent="0.25">
      <c r="A29472" s="42"/>
    </row>
    <row r="29473" spans="1:1" x14ac:dyDescent="0.25">
      <c r="A29473" s="42"/>
    </row>
    <row r="29474" spans="1:1" x14ac:dyDescent="0.25">
      <c r="A29474" s="42"/>
    </row>
    <row r="29475" spans="1:1" x14ac:dyDescent="0.25">
      <c r="A29475" s="42"/>
    </row>
    <row r="29476" spans="1:1" x14ac:dyDescent="0.25">
      <c r="A29476" s="42"/>
    </row>
    <row r="29477" spans="1:1" x14ac:dyDescent="0.25">
      <c r="A29477" s="42"/>
    </row>
    <row r="29478" spans="1:1" x14ac:dyDescent="0.25">
      <c r="A29478" s="42"/>
    </row>
    <row r="29479" spans="1:1" x14ac:dyDescent="0.25">
      <c r="A29479" s="42"/>
    </row>
    <row r="29480" spans="1:1" x14ac:dyDescent="0.25">
      <c r="A29480" s="42"/>
    </row>
    <row r="29481" spans="1:1" x14ac:dyDescent="0.25">
      <c r="A29481" s="42"/>
    </row>
    <row r="29482" spans="1:1" x14ac:dyDescent="0.25">
      <c r="A29482" s="42"/>
    </row>
    <row r="29483" spans="1:1" x14ac:dyDescent="0.25">
      <c r="A29483" s="42"/>
    </row>
    <row r="29484" spans="1:1" x14ac:dyDescent="0.25">
      <c r="A29484" s="42"/>
    </row>
    <row r="29485" spans="1:1" x14ac:dyDescent="0.25">
      <c r="A29485" s="42"/>
    </row>
    <row r="29486" spans="1:1" x14ac:dyDescent="0.25">
      <c r="A29486" s="42"/>
    </row>
    <row r="29487" spans="1:1" x14ac:dyDescent="0.25">
      <c r="A29487" s="42"/>
    </row>
    <row r="29488" spans="1:1" x14ac:dyDescent="0.25">
      <c r="A29488" s="42"/>
    </row>
    <row r="29489" spans="1:1" x14ac:dyDescent="0.25">
      <c r="A29489" s="42"/>
    </row>
    <row r="29490" spans="1:1" x14ac:dyDescent="0.25">
      <c r="A29490" s="42"/>
    </row>
    <row r="29491" spans="1:1" x14ac:dyDescent="0.25">
      <c r="A29491" s="42"/>
    </row>
    <row r="29492" spans="1:1" x14ac:dyDescent="0.25">
      <c r="A29492" s="42"/>
    </row>
    <row r="29493" spans="1:1" x14ac:dyDescent="0.25">
      <c r="A29493" s="42"/>
    </row>
    <row r="29494" spans="1:1" x14ac:dyDescent="0.25">
      <c r="A29494" s="42"/>
    </row>
    <row r="29495" spans="1:1" x14ac:dyDescent="0.25">
      <c r="A29495" s="42"/>
    </row>
    <row r="29496" spans="1:1" x14ac:dyDescent="0.25">
      <c r="A29496" s="42"/>
    </row>
    <row r="29497" spans="1:1" x14ac:dyDescent="0.25">
      <c r="A29497" s="42"/>
    </row>
    <row r="29498" spans="1:1" x14ac:dyDescent="0.25">
      <c r="A29498" s="42"/>
    </row>
    <row r="29499" spans="1:1" x14ac:dyDescent="0.25">
      <c r="A29499" s="42"/>
    </row>
    <row r="29500" spans="1:1" x14ac:dyDescent="0.25">
      <c r="A29500" s="42"/>
    </row>
    <row r="29501" spans="1:1" x14ac:dyDescent="0.25">
      <c r="A29501" s="42"/>
    </row>
    <row r="29502" spans="1:1" x14ac:dyDescent="0.25">
      <c r="A29502" s="42"/>
    </row>
    <row r="29503" spans="1:1" x14ac:dyDescent="0.25">
      <c r="A29503" s="42"/>
    </row>
    <row r="29504" spans="1:1" x14ac:dyDescent="0.25">
      <c r="A29504" s="42"/>
    </row>
    <row r="29505" spans="1:1" x14ac:dyDescent="0.25">
      <c r="A29505" s="42"/>
    </row>
    <row r="29506" spans="1:1" x14ac:dyDescent="0.25">
      <c r="A29506" s="42"/>
    </row>
    <row r="29507" spans="1:1" x14ac:dyDescent="0.25">
      <c r="A29507" s="42"/>
    </row>
    <row r="29508" spans="1:1" x14ac:dyDescent="0.25">
      <c r="A29508" s="42"/>
    </row>
    <row r="29509" spans="1:1" x14ac:dyDescent="0.25">
      <c r="A29509" s="42"/>
    </row>
    <row r="29510" spans="1:1" x14ac:dyDescent="0.25">
      <c r="A29510" s="42"/>
    </row>
    <row r="29511" spans="1:1" x14ac:dyDescent="0.25">
      <c r="A29511" s="42"/>
    </row>
    <row r="29512" spans="1:1" x14ac:dyDescent="0.25">
      <c r="A29512" s="42"/>
    </row>
    <row r="29513" spans="1:1" x14ac:dyDescent="0.25">
      <c r="A29513" s="42"/>
    </row>
    <row r="29514" spans="1:1" x14ac:dyDescent="0.25">
      <c r="A29514" s="42"/>
    </row>
    <row r="29515" spans="1:1" x14ac:dyDescent="0.25">
      <c r="A29515" s="42"/>
    </row>
    <row r="29516" spans="1:1" x14ac:dyDescent="0.25">
      <c r="A29516" s="42"/>
    </row>
    <row r="29517" spans="1:1" x14ac:dyDescent="0.25">
      <c r="A29517" s="42"/>
    </row>
    <row r="29518" spans="1:1" x14ac:dyDescent="0.25">
      <c r="A29518" s="42"/>
    </row>
    <row r="29519" spans="1:1" x14ac:dyDescent="0.25">
      <c r="A29519" s="42"/>
    </row>
    <row r="29520" spans="1:1" x14ac:dyDescent="0.25">
      <c r="A29520" s="42"/>
    </row>
    <row r="29521" spans="1:1" x14ac:dyDescent="0.25">
      <c r="A29521" s="42"/>
    </row>
    <row r="29522" spans="1:1" x14ac:dyDescent="0.25">
      <c r="A29522" s="42"/>
    </row>
    <row r="29523" spans="1:1" x14ac:dyDescent="0.25">
      <c r="A29523" s="42"/>
    </row>
    <row r="29524" spans="1:1" x14ac:dyDescent="0.25">
      <c r="A29524" s="42"/>
    </row>
    <row r="29525" spans="1:1" x14ac:dyDescent="0.25">
      <c r="A29525" s="42"/>
    </row>
    <row r="29526" spans="1:1" x14ac:dyDescent="0.25">
      <c r="A29526" s="42"/>
    </row>
    <row r="29527" spans="1:1" x14ac:dyDescent="0.25">
      <c r="A29527" s="42"/>
    </row>
    <row r="29528" spans="1:1" x14ac:dyDescent="0.25">
      <c r="A29528" s="42"/>
    </row>
    <row r="29529" spans="1:1" x14ac:dyDescent="0.25">
      <c r="A29529" s="42"/>
    </row>
    <row r="29530" spans="1:1" x14ac:dyDescent="0.25">
      <c r="A29530" s="42"/>
    </row>
    <row r="29531" spans="1:1" x14ac:dyDescent="0.25">
      <c r="A29531" s="42"/>
    </row>
    <row r="29532" spans="1:1" x14ac:dyDescent="0.25">
      <c r="A29532" s="42"/>
    </row>
    <row r="29533" spans="1:1" x14ac:dyDescent="0.25">
      <c r="A29533" s="42"/>
    </row>
    <row r="29534" spans="1:1" x14ac:dyDescent="0.25">
      <c r="A29534" s="42"/>
    </row>
    <row r="29535" spans="1:1" x14ac:dyDescent="0.25">
      <c r="A29535" s="42"/>
    </row>
    <row r="29536" spans="1:1" x14ac:dyDescent="0.25">
      <c r="A29536" s="42"/>
    </row>
    <row r="29537" spans="1:1" x14ac:dyDescent="0.25">
      <c r="A29537" s="42"/>
    </row>
    <row r="29538" spans="1:1" x14ac:dyDescent="0.25">
      <c r="A29538" s="42"/>
    </row>
    <row r="29539" spans="1:1" x14ac:dyDescent="0.25">
      <c r="A29539" s="42"/>
    </row>
    <row r="29540" spans="1:1" x14ac:dyDescent="0.25">
      <c r="A29540" s="42"/>
    </row>
    <row r="29541" spans="1:1" x14ac:dyDescent="0.25">
      <c r="A29541" s="42"/>
    </row>
    <row r="29542" spans="1:1" x14ac:dyDescent="0.25">
      <c r="A29542" s="42"/>
    </row>
    <row r="29543" spans="1:1" x14ac:dyDescent="0.25">
      <c r="A29543" s="42"/>
    </row>
    <row r="29544" spans="1:1" x14ac:dyDescent="0.25">
      <c r="A29544" s="42"/>
    </row>
    <row r="29545" spans="1:1" x14ac:dyDescent="0.25">
      <c r="A29545" s="42"/>
    </row>
    <row r="29546" spans="1:1" x14ac:dyDescent="0.25">
      <c r="A29546" s="42"/>
    </row>
    <row r="29547" spans="1:1" x14ac:dyDescent="0.25">
      <c r="A29547" s="42"/>
    </row>
    <row r="29548" spans="1:1" x14ac:dyDescent="0.25">
      <c r="A29548" s="42"/>
    </row>
    <row r="29549" spans="1:1" x14ac:dyDescent="0.25">
      <c r="A29549" s="42"/>
    </row>
    <row r="29550" spans="1:1" x14ac:dyDescent="0.25">
      <c r="A29550" s="42"/>
    </row>
    <row r="29551" spans="1:1" x14ac:dyDescent="0.25">
      <c r="A29551" s="42"/>
    </row>
    <row r="29552" spans="1:1" x14ac:dyDescent="0.25">
      <c r="A29552" s="42"/>
    </row>
    <row r="29553" spans="1:1" x14ac:dyDescent="0.25">
      <c r="A29553" s="42"/>
    </row>
    <row r="29554" spans="1:1" x14ac:dyDescent="0.25">
      <c r="A29554" s="42"/>
    </row>
    <row r="29555" spans="1:1" x14ac:dyDescent="0.25">
      <c r="A29555" s="42"/>
    </row>
    <row r="29556" spans="1:1" x14ac:dyDescent="0.25">
      <c r="A29556" s="42"/>
    </row>
    <row r="29557" spans="1:1" x14ac:dyDescent="0.25">
      <c r="A29557" s="42"/>
    </row>
    <row r="29558" spans="1:1" x14ac:dyDescent="0.25">
      <c r="A29558" s="42"/>
    </row>
    <row r="29559" spans="1:1" x14ac:dyDescent="0.25">
      <c r="A29559" s="42"/>
    </row>
    <row r="29560" spans="1:1" x14ac:dyDescent="0.25">
      <c r="A29560" s="42"/>
    </row>
    <row r="29561" spans="1:1" x14ac:dyDescent="0.25">
      <c r="A29561" s="42"/>
    </row>
    <row r="29562" spans="1:1" x14ac:dyDescent="0.25">
      <c r="A29562" s="42"/>
    </row>
    <row r="29563" spans="1:1" x14ac:dyDescent="0.25">
      <c r="A29563" s="42"/>
    </row>
    <row r="29564" spans="1:1" x14ac:dyDescent="0.25">
      <c r="A29564" s="42"/>
    </row>
    <row r="29565" spans="1:1" x14ac:dyDescent="0.25">
      <c r="A29565" s="42"/>
    </row>
    <row r="29566" spans="1:1" x14ac:dyDescent="0.25">
      <c r="A29566" s="42"/>
    </row>
    <row r="29567" spans="1:1" x14ac:dyDescent="0.25">
      <c r="A29567" s="42"/>
    </row>
    <row r="29568" spans="1:1" x14ac:dyDescent="0.25">
      <c r="A29568" s="42"/>
    </row>
    <row r="29569" spans="1:1" x14ac:dyDescent="0.25">
      <c r="A29569" s="42"/>
    </row>
    <row r="29570" spans="1:1" x14ac:dyDescent="0.25">
      <c r="A29570" s="42"/>
    </row>
    <row r="29571" spans="1:1" x14ac:dyDescent="0.25">
      <c r="A29571" s="42"/>
    </row>
    <row r="29572" spans="1:1" x14ac:dyDescent="0.25">
      <c r="A29572" s="42"/>
    </row>
    <row r="29573" spans="1:1" x14ac:dyDescent="0.25">
      <c r="A29573" s="42"/>
    </row>
    <row r="29574" spans="1:1" x14ac:dyDescent="0.25">
      <c r="A29574" s="42"/>
    </row>
    <row r="29575" spans="1:1" x14ac:dyDescent="0.25">
      <c r="A29575" s="42"/>
    </row>
    <row r="29576" spans="1:1" x14ac:dyDescent="0.25">
      <c r="A29576" s="42"/>
    </row>
    <row r="29577" spans="1:1" x14ac:dyDescent="0.25">
      <c r="A29577" s="42"/>
    </row>
    <row r="29578" spans="1:1" x14ac:dyDescent="0.25">
      <c r="A29578" s="42"/>
    </row>
    <row r="29579" spans="1:1" x14ac:dyDescent="0.25">
      <c r="A29579" s="42"/>
    </row>
    <row r="29580" spans="1:1" x14ac:dyDescent="0.25">
      <c r="A29580" s="42"/>
    </row>
    <row r="29581" spans="1:1" x14ac:dyDescent="0.25">
      <c r="A29581" s="42"/>
    </row>
    <row r="29582" spans="1:1" x14ac:dyDescent="0.25">
      <c r="A29582" s="42"/>
    </row>
    <row r="29583" spans="1:1" x14ac:dyDescent="0.25">
      <c r="A29583" s="42"/>
    </row>
    <row r="29584" spans="1:1" x14ac:dyDescent="0.25">
      <c r="A29584" s="42"/>
    </row>
    <row r="29585" spans="1:1" x14ac:dyDescent="0.25">
      <c r="A29585" s="42"/>
    </row>
    <row r="29586" spans="1:1" x14ac:dyDescent="0.25">
      <c r="A29586" s="42"/>
    </row>
    <row r="29587" spans="1:1" x14ac:dyDescent="0.25">
      <c r="A29587" s="42"/>
    </row>
    <row r="29588" spans="1:1" x14ac:dyDescent="0.25">
      <c r="A29588" s="42"/>
    </row>
    <row r="29589" spans="1:1" x14ac:dyDescent="0.25">
      <c r="A29589" s="42"/>
    </row>
    <row r="29590" spans="1:1" x14ac:dyDescent="0.25">
      <c r="A29590" s="42"/>
    </row>
    <row r="29591" spans="1:1" x14ac:dyDescent="0.25">
      <c r="A29591" s="42"/>
    </row>
    <row r="29592" spans="1:1" x14ac:dyDescent="0.25">
      <c r="A29592" s="42"/>
    </row>
    <row r="29593" spans="1:1" x14ac:dyDescent="0.25">
      <c r="A29593" s="42"/>
    </row>
    <row r="29594" spans="1:1" x14ac:dyDescent="0.25">
      <c r="A29594" s="42"/>
    </row>
    <row r="29595" spans="1:1" x14ac:dyDescent="0.25">
      <c r="A29595" s="42"/>
    </row>
    <row r="29596" spans="1:1" x14ac:dyDescent="0.25">
      <c r="A29596" s="42"/>
    </row>
    <row r="29597" spans="1:1" x14ac:dyDescent="0.25">
      <c r="A29597" s="42"/>
    </row>
    <row r="29598" spans="1:1" x14ac:dyDescent="0.25">
      <c r="A29598" s="42"/>
    </row>
    <row r="29599" spans="1:1" x14ac:dyDescent="0.25">
      <c r="A29599" s="42"/>
    </row>
    <row r="29600" spans="1:1" x14ac:dyDescent="0.25">
      <c r="A29600" s="42"/>
    </row>
    <row r="29601" spans="1:1" x14ac:dyDescent="0.25">
      <c r="A29601" s="42"/>
    </row>
    <row r="29602" spans="1:1" x14ac:dyDescent="0.25">
      <c r="A29602" s="42"/>
    </row>
    <row r="29603" spans="1:1" x14ac:dyDescent="0.25">
      <c r="A29603" s="42"/>
    </row>
    <row r="29604" spans="1:1" x14ac:dyDescent="0.25">
      <c r="A29604" s="42"/>
    </row>
    <row r="29605" spans="1:1" x14ac:dyDescent="0.25">
      <c r="A29605" s="42"/>
    </row>
    <row r="29606" spans="1:1" x14ac:dyDescent="0.25">
      <c r="A29606" s="42"/>
    </row>
    <row r="29607" spans="1:1" x14ac:dyDescent="0.25">
      <c r="A29607" s="42"/>
    </row>
    <row r="29608" spans="1:1" x14ac:dyDescent="0.25">
      <c r="A29608" s="42"/>
    </row>
    <row r="29609" spans="1:1" x14ac:dyDescent="0.25">
      <c r="A29609" s="42"/>
    </row>
    <row r="29610" spans="1:1" x14ac:dyDescent="0.25">
      <c r="A29610" s="42"/>
    </row>
    <row r="29611" spans="1:1" x14ac:dyDescent="0.25">
      <c r="A29611" s="42"/>
    </row>
    <row r="29612" spans="1:1" x14ac:dyDescent="0.25">
      <c r="A29612" s="42"/>
    </row>
    <row r="29613" spans="1:1" x14ac:dyDescent="0.25">
      <c r="A29613" s="42"/>
    </row>
    <row r="29614" spans="1:1" x14ac:dyDescent="0.25">
      <c r="A29614" s="42"/>
    </row>
    <row r="29615" spans="1:1" x14ac:dyDescent="0.25">
      <c r="A29615" s="42"/>
    </row>
    <row r="29616" spans="1:1" x14ac:dyDescent="0.25">
      <c r="A29616" s="42"/>
    </row>
    <row r="29617" spans="1:1" x14ac:dyDescent="0.25">
      <c r="A29617" s="42"/>
    </row>
    <row r="29618" spans="1:1" x14ac:dyDescent="0.25">
      <c r="A29618" s="42"/>
    </row>
    <row r="29619" spans="1:1" x14ac:dyDescent="0.25">
      <c r="A29619" s="42"/>
    </row>
    <row r="29620" spans="1:1" x14ac:dyDescent="0.25">
      <c r="A29620" s="42"/>
    </row>
    <row r="29621" spans="1:1" x14ac:dyDescent="0.25">
      <c r="A29621" s="42"/>
    </row>
    <row r="29622" spans="1:1" x14ac:dyDescent="0.25">
      <c r="A29622" s="42"/>
    </row>
    <row r="29623" spans="1:1" x14ac:dyDescent="0.25">
      <c r="A29623" s="42"/>
    </row>
    <row r="29624" spans="1:1" x14ac:dyDescent="0.25">
      <c r="A29624" s="42"/>
    </row>
    <row r="29625" spans="1:1" x14ac:dyDescent="0.25">
      <c r="A29625" s="42"/>
    </row>
    <row r="29626" spans="1:1" x14ac:dyDescent="0.25">
      <c r="A29626" s="42"/>
    </row>
    <row r="29627" spans="1:1" x14ac:dyDescent="0.25">
      <c r="A29627" s="42"/>
    </row>
    <row r="29628" spans="1:1" x14ac:dyDescent="0.25">
      <c r="A29628" s="42"/>
    </row>
    <row r="29629" spans="1:1" x14ac:dyDescent="0.25">
      <c r="A29629" s="42"/>
    </row>
    <row r="29630" spans="1:1" x14ac:dyDescent="0.25">
      <c r="A29630" s="42"/>
    </row>
    <row r="29631" spans="1:1" x14ac:dyDescent="0.25">
      <c r="A29631" s="42"/>
    </row>
    <row r="29632" spans="1:1" x14ac:dyDescent="0.25">
      <c r="A29632" s="42"/>
    </row>
    <row r="29633" spans="1:1" x14ac:dyDescent="0.25">
      <c r="A29633" s="42"/>
    </row>
    <row r="29634" spans="1:1" x14ac:dyDescent="0.25">
      <c r="A29634" s="42"/>
    </row>
    <row r="29635" spans="1:1" x14ac:dyDescent="0.25">
      <c r="A29635" s="42"/>
    </row>
    <row r="29636" spans="1:1" x14ac:dyDescent="0.25">
      <c r="A29636" s="42"/>
    </row>
    <row r="29637" spans="1:1" x14ac:dyDescent="0.25">
      <c r="A29637" s="42"/>
    </row>
    <row r="29638" spans="1:1" x14ac:dyDescent="0.25">
      <c r="A29638" s="42"/>
    </row>
    <row r="29639" spans="1:1" x14ac:dyDescent="0.25">
      <c r="A29639" s="42"/>
    </row>
    <row r="29640" spans="1:1" x14ac:dyDescent="0.25">
      <c r="A29640" s="42"/>
    </row>
    <row r="29641" spans="1:1" x14ac:dyDescent="0.25">
      <c r="A29641" s="42"/>
    </row>
    <row r="29642" spans="1:1" x14ac:dyDescent="0.25">
      <c r="A29642" s="42"/>
    </row>
    <row r="29643" spans="1:1" x14ac:dyDescent="0.25">
      <c r="A29643" s="42"/>
    </row>
    <row r="29644" spans="1:1" x14ac:dyDescent="0.25">
      <c r="A29644" s="42"/>
    </row>
    <row r="29645" spans="1:1" x14ac:dyDescent="0.25">
      <c r="A29645" s="42"/>
    </row>
    <row r="29646" spans="1:1" x14ac:dyDescent="0.25">
      <c r="A29646" s="42"/>
    </row>
    <row r="29647" spans="1:1" x14ac:dyDescent="0.25">
      <c r="A29647" s="42"/>
    </row>
    <row r="29648" spans="1:1" x14ac:dyDescent="0.25">
      <c r="A29648" s="42"/>
    </row>
    <row r="29649" spans="1:1" x14ac:dyDescent="0.25">
      <c r="A29649" s="42"/>
    </row>
    <row r="29650" spans="1:1" x14ac:dyDescent="0.25">
      <c r="A29650" s="42"/>
    </row>
    <row r="29651" spans="1:1" x14ac:dyDescent="0.25">
      <c r="A29651" s="42"/>
    </row>
    <row r="29652" spans="1:1" x14ac:dyDescent="0.25">
      <c r="A29652" s="42"/>
    </row>
    <row r="29653" spans="1:1" x14ac:dyDescent="0.25">
      <c r="A29653" s="42"/>
    </row>
    <row r="29654" spans="1:1" x14ac:dyDescent="0.25">
      <c r="A29654" s="42"/>
    </row>
    <row r="29655" spans="1:1" x14ac:dyDescent="0.25">
      <c r="A29655" s="42"/>
    </row>
    <row r="29656" spans="1:1" x14ac:dyDescent="0.25">
      <c r="A29656" s="42"/>
    </row>
    <row r="29657" spans="1:1" x14ac:dyDescent="0.25">
      <c r="A29657" s="42"/>
    </row>
    <row r="29658" spans="1:1" x14ac:dyDescent="0.25">
      <c r="A29658" s="42"/>
    </row>
    <row r="29659" spans="1:1" x14ac:dyDescent="0.25">
      <c r="A29659" s="42"/>
    </row>
    <row r="29660" spans="1:1" x14ac:dyDescent="0.25">
      <c r="A29660" s="42"/>
    </row>
    <row r="29661" spans="1:1" x14ac:dyDescent="0.25">
      <c r="A29661" s="42"/>
    </row>
    <row r="29662" spans="1:1" x14ac:dyDescent="0.25">
      <c r="A29662" s="42"/>
    </row>
    <row r="29663" spans="1:1" x14ac:dyDescent="0.25">
      <c r="A29663" s="42"/>
    </row>
    <row r="29664" spans="1:1" x14ac:dyDescent="0.25">
      <c r="A29664" s="42"/>
    </row>
    <row r="29665" spans="1:1" x14ac:dyDescent="0.25">
      <c r="A29665" s="42"/>
    </row>
    <row r="29666" spans="1:1" x14ac:dyDescent="0.25">
      <c r="A29666" s="42"/>
    </row>
    <row r="29667" spans="1:1" x14ac:dyDescent="0.25">
      <c r="A29667" s="42"/>
    </row>
    <row r="29668" spans="1:1" x14ac:dyDescent="0.25">
      <c r="A29668" s="42"/>
    </row>
    <row r="29669" spans="1:1" x14ac:dyDescent="0.25">
      <c r="A29669" s="42"/>
    </row>
    <row r="29670" spans="1:1" x14ac:dyDescent="0.25">
      <c r="A29670" s="42"/>
    </row>
    <row r="29671" spans="1:1" x14ac:dyDescent="0.25">
      <c r="A29671" s="42"/>
    </row>
    <row r="29672" spans="1:1" x14ac:dyDescent="0.25">
      <c r="A29672" s="42"/>
    </row>
    <row r="29673" spans="1:1" x14ac:dyDescent="0.25">
      <c r="A29673" s="42"/>
    </row>
    <row r="29674" spans="1:1" x14ac:dyDescent="0.25">
      <c r="A29674" s="42"/>
    </row>
    <row r="29675" spans="1:1" x14ac:dyDescent="0.25">
      <c r="A29675" s="42"/>
    </row>
    <row r="29676" spans="1:1" x14ac:dyDescent="0.25">
      <c r="A29676" s="42"/>
    </row>
    <row r="29677" spans="1:1" x14ac:dyDescent="0.25">
      <c r="A29677" s="42"/>
    </row>
    <row r="29678" spans="1:1" x14ac:dyDescent="0.25">
      <c r="A29678" s="42"/>
    </row>
    <row r="29679" spans="1:1" x14ac:dyDescent="0.25">
      <c r="A29679" s="42"/>
    </row>
    <row r="29680" spans="1:1" x14ac:dyDescent="0.25">
      <c r="A29680" s="42"/>
    </row>
    <row r="29681" spans="1:1" x14ac:dyDescent="0.25">
      <c r="A29681" s="42"/>
    </row>
    <row r="29682" spans="1:1" x14ac:dyDescent="0.25">
      <c r="A29682" s="42"/>
    </row>
    <row r="29683" spans="1:1" x14ac:dyDescent="0.25">
      <c r="A29683" s="42"/>
    </row>
    <row r="29684" spans="1:1" x14ac:dyDescent="0.25">
      <c r="A29684" s="42"/>
    </row>
    <row r="29685" spans="1:1" x14ac:dyDescent="0.25">
      <c r="A29685" s="42"/>
    </row>
    <row r="29686" spans="1:1" x14ac:dyDescent="0.25">
      <c r="A29686" s="42"/>
    </row>
    <row r="29687" spans="1:1" x14ac:dyDescent="0.25">
      <c r="A29687" s="42"/>
    </row>
    <row r="29688" spans="1:1" x14ac:dyDescent="0.25">
      <c r="A29688" s="42"/>
    </row>
    <row r="29689" spans="1:1" x14ac:dyDescent="0.25">
      <c r="A29689" s="42"/>
    </row>
    <row r="29690" spans="1:1" x14ac:dyDescent="0.25">
      <c r="A29690" s="42"/>
    </row>
    <row r="29691" spans="1:1" x14ac:dyDescent="0.25">
      <c r="A29691" s="42"/>
    </row>
    <row r="29692" spans="1:1" x14ac:dyDescent="0.25">
      <c r="A29692" s="42"/>
    </row>
    <row r="29693" spans="1:1" x14ac:dyDescent="0.25">
      <c r="A29693" s="42"/>
    </row>
    <row r="29694" spans="1:1" x14ac:dyDescent="0.25">
      <c r="A29694" s="42"/>
    </row>
    <row r="29695" spans="1:1" x14ac:dyDescent="0.25">
      <c r="A29695" s="42"/>
    </row>
    <row r="29696" spans="1:1" x14ac:dyDescent="0.25">
      <c r="A29696" s="42"/>
    </row>
    <row r="29697" spans="1:1" x14ac:dyDescent="0.25">
      <c r="A29697" s="42"/>
    </row>
    <row r="29698" spans="1:1" x14ac:dyDescent="0.25">
      <c r="A29698" s="42"/>
    </row>
    <row r="29699" spans="1:1" x14ac:dyDescent="0.25">
      <c r="A29699" s="42"/>
    </row>
    <row r="29700" spans="1:1" x14ac:dyDescent="0.25">
      <c r="A29700" s="42"/>
    </row>
    <row r="29701" spans="1:1" x14ac:dyDescent="0.25">
      <c r="A29701" s="42"/>
    </row>
    <row r="29702" spans="1:1" x14ac:dyDescent="0.25">
      <c r="A29702" s="42"/>
    </row>
    <row r="29703" spans="1:1" x14ac:dyDescent="0.25">
      <c r="A29703" s="42"/>
    </row>
    <row r="29704" spans="1:1" x14ac:dyDescent="0.25">
      <c r="A29704" s="42"/>
    </row>
    <row r="29705" spans="1:1" x14ac:dyDescent="0.25">
      <c r="A29705" s="42"/>
    </row>
    <row r="29706" spans="1:1" x14ac:dyDescent="0.25">
      <c r="A29706" s="42"/>
    </row>
    <row r="29707" spans="1:1" x14ac:dyDescent="0.25">
      <c r="A29707" s="42"/>
    </row>
    <row r="29708" spans="1:1" x14ac:dyDescent="0.25">
      <c r="A29708" s="42"/>
    </row>
    <row r="29709" spans="1:1" x14ac:dyDescent="0.25">
      <c r="A29709" s="42"/>
    </row>
    <row r="29710" spans="1:1" x14ac:dyDescent="0.25">
      <c r="A29710" s="42"/>
    </row>
    <row r="29711" spans="1:1" x14ac:dyDescent="0.25">
      <c r="A29711" s="42"/>
    </row>
    <row r="29712" spans="1:1" x14ac:dyDescent="0.25">
      <c r="A29712" s="42"/>
    </row>
    <row r="29713" spans="1:1" x14ac:dyDescent="0.25">
      <c r="A29713" s="42"/>
    </row>
    <row r="29714" spans="1:1" x14ac:dyDescent="0.25">
      <c r="A29714" s="42"/>
    </row>
    <row r="29715" spans="1:1" x14ac:dyDescent="0.25">
      <c r="A29715" s="42"/>
    </row>
    <row r="29716" spans="1:1" x14ac:dyDescent="0.25">
      <c r="A29716" s="42"/>
    </row>
    <row r="29717" spans="1:1" x14ac:dyDescent="0.25">
      <c r="A29717" s="42"/>
    </row>
    <row r="29718" spans="1:1" x14ac:dyDescent="0.25">
      <c r="A29718" s="42"/>
    </row>
    <row r="29719" spans="1:1" x14ac:dyDescent="0.25">
      <c r="A29719" s="42"/>
    </row>
    <row r="29720" spans="1:1" x14ac:dyDescent="0.25">
      <c r="A29720" s="42"/>
    </row>
    <row r="29721" spans="1:1" x14ac:dyDescent="0.25">
      <c r="A29721" s="42"/>
    </row>
    <row r="29722" spans="1:1" x14ac:dyDescent="0.25">
      <c r="A29722" s="42"/>
    </row>
    <row r="29723" spans="1:1" x14ac:dyDescent="0.25">
      <c r="A29723" s="42"/>
    </row>
    <row r="29724" spans="1:1" x14ac:dyDescent="0.25">
      <c r="A29724" s="42"/>
    </row>
    <row r="29725" spans="1:1" x14ac:dyDescent="0.25">
      <c r="A29725" s="42"/>
    </row>
    <row r="29726" spans="1:1" x14ac:dyDescent="0.25">
      <c r="A29726" s="42"/>
    </row>
    <row r="29727" spans="1:1" x14ac:dyDescent="0.25">
      <c r="A29727" s="42"/>
    </row>
    <row r="29728" spans="1:1" x14ac:dyDescent="0.25">
      <c r="A29728" s="42"/>
    </row>
    <row r="29729" spans="1:1" x14ac:dyDescent="0.25">
      <c r="A29729" s="42"/>
    </row>
    <row r="29730" spans="1:1" x14ac:dyDescent="0.25">
      <c r="A29730" s="42"/>
    </row>
    <row r="29731" spans="1:1" x14ac:dyDescent="0.25">
      <c r="A29731" s="42"/>
    </row>
    <row r="29732" spans="1:1" x14ac:dyDescent="0.25">
      <c r="A29732" s="42"/>
    </row>
    <row r="29733" spans="1:1" x14ac:dyDescent="0.25">
      <c r="A29733" s="42"/>
    </row>
    <row r="29734" spans="1:1" x14ac:dyDescent="0.25">
      <c r="A29734" s="42"/>
    </row>
    <row r="29735" spans="1:1" x14ac:dyDescent="0.25">
      <c r="A29735" s="42"/>
    </row>
    <row r="29736" spans="1:1" x14ac:dyDescent="0.25">
      <c r="A29736" s="42"/>
    </row>
    <row r="29737" spans="1:1" x14ac:dyDescent="0.25">
      <c r="A29737" s="42"/>
    </row>
    <row r="29738" spans="1:1" x14ac:dyDescent="0.25">
      <c r="A29738" s="42"/>
    </row>
    <row r="29739" spans="1:1" x14ac:dyDescent="0.25">
      <c r="A29739" s="42"/>
    </row>
    <row r="29740" spans="1:1" x14ac:dyDescent="0.25">
      <c r="A29740" s="42"/>
    </row>
    <row r="29741" spans="1:1" x14ac:dyDescent="0.25">
      <c r="A29741" s="42"/>
    </row>
    <row r="29742" spans="1:1" x14ac:dyDescent="0.25">
      <c r="A29742" s="42"/>
    </row>
    <row r="29743" spans="1:1" x14ac:dyDescent="0.25">
      <c r="A29743" s="42"/>
    </row>
    <row r="29744" spans="1:1" x14ac:dyDescent="0.25">
      <c r="A29744" s="42"/>
    </row>
    <row r="29745" spans="1:1" x14ac:dyDescent="0.25">
      <c r="A29745" s="42"/>
    </row>
    <row r="29746" spans="1:1" x14ac:dyDescent="0.25">
      <c r="A29746" s="42"/>
    </row>
    <row r="29747" spans="1:1" x14ac:dyDescent="0.25">
      <c r="A29747" s="42"/>
    </row>
    <row r="29748" spans="1:1" x14ac:dyDescent="0.25">
      <c r="A29748" s="42"/>
    </row>
    <row r="29749" spans="1:1" x14ac:dyDescent="0.25">
      <c r="A29749" s="42"/>
    </row>
    <row r="29750" spans="1:1" x14ac:dyDescent="0.25">
      <c r="A29750" s="42"/>
    </row>
    <row r="29751" spans="1:1" x14ac:dyDescent="0.25">
      <c r="A29751" s="42"/>
    </row>
    <row r="29752" spans="1:1" x14ac:dyDescent="0.25">
      <c r="A29752" s="42"/>
    </row>
    <row r="29753" spans="1:1" x14ac:dyDescent="0.25">
      <c r="A29753" s="42"/>
    </row>
    <row r="29754" spans="1:1" x14ac:dyDescent="0.25">
      <c r="A29754" s="42"/>
    </row>
    <row r="29755" spans="1:1" x14ac:dyDescent="0.25">
      <c r="A29755" s="42"/>
    </row>
    <row r="29756" spans="1:1" x14ac:dyDescent="0.25">
      <c r="A29756" s="42"/>
    </row>
    <row r="29757" spans="1:1" x14ac:dyDescent="0.25">
      <c r="A29757" s="42"/>
    </row>
    <row r="29758" spans="1:1" x14ac:dyDescent="0.25">
      <c r="A29758" s="42"/>
    </row>
    <row r="29759" spans="1:1" x14ac:dyDescent="0.25">
      <c r="A29759" s="42"/>
    </row>
    <row r="29760" spans="1:1" x14ac:dyDescent="0.25">
      <c r="A29760" s="42"/>
    </row>
    <row r="29761" spans="1:1" x14ac:dyDescent="0.25">
      <c r="A29761" s="42"/>
    </row>
    <row r="29762" spans="1:1" x14ac:dyDescent="0.25">
      <c r="A29762" s="42"/>
    </row>
    <row r="29763" spans="1:1" x14ac:dyDescent="0.25">
      <c r="A29763" s="42"/>
    </row>
    <row r="29764" spans="1:1" x14ac:dyDescent="0.25">
      <c r="A29764" s="42"/>
    </row>
    <row r="29765" spans="1:1" x14ac:dyDescent="0.25">
      <c r="A29765" s="42"/>
    </row>
    <row r="29766" spans="1:1" x14ac:dyDescent="0.25">
      <c r="A29766" s="42"/>
    </row>
    <row r="29767" spans="1:1" x14ac:dyDescent="0.25">
      <c r="A29767" s="42"/>
    </row>
    <row r="29768" spans="1:1" x14ac:dyDescent="0.25">
      <c r="A29768" s="42"/>
    </row>
    <row r="29769" spans="1:1" x14ac:dyDescent="0.25">
      <c r="A29769" s="42"/>
    </row>
    <row r="29770" spans="1:1" x14ac:dyDescent="0.25">
      <c r="A29770" s="42"/>
    </row>
    <row r="29771" spans="1:1" x14ac:dyDescent="0.25">
      <c r="A29771" s="42"/>
    </row>
    <row r="29772" spans="1:1" x14ac:dyDescent="0.25">
      <c r="A29772" s="42"/>
    </row>
    <row r="29773" spans="1:1" x14ac:dyDescent="0.25">
      <c r="A29773" s="42"/>
    </row>
    <row r="29774" spans="1:1" x14ac:dyDescent="0.25">
      <c r="A29774" s="42"/>
    </row>
    <row r="29775" spans="1:1" x14ac:dyDescent="0.25">
      <c r="A29775" s="42"/>
    </row>
    <row r="29776" spans="1:1" x14ac:dyDescent="0.25">
      <c r="A29776" s="42"/>
    </row>
    <row r="29777" spans="1:1" x14ac:dyDescent="0.25">
      <c r="A29777" s="42"/>
    </row>
    <row r="29778" spans="1:1" x14ac:dyDescent="0.25">
      <c r="A29778" s="42"/>
    </row>
    <row r="29779" spans="1:1" x14ac:dyDescent="0.25">
      <c r="A29779" s="42"/>
    </row>
    <row r="29780" spans="1:1" x14ac:dyDescent="0.25">
      <c r="A29780" s="42"/>
    </row>
    <row r="29781" spans="1:1" x14ac:dyDescent="0.25">
      <c r="A29781" s="42"/>
    </row>
    <row r="29782" spans="1:1" x14ac:dyDescent="0.25">
      <c r="A29782" s="42"/>
    </row>
    <row r="29783" spans="1:1" x14ac:dyDescent="0.25">
      <c r="A29783" s="42"/>
    </row>
    <row r="29784" spans="1:1" x14ac:dyDescent="0.25">
      <c r="A29784" s="42"/>
    </row>
    <row r="29785" spans="1:1" x14ac:dyDescent="0.25">
      <c r="A29785" s="42"/>
    </row>
    <row r="29786" spans="1:1" x14ac:dyDescent="0.25">
      <c r="A29786" s="42"/>
    </row>
    <row r="29787" spans="1:1" x14ac:dyDescent="0.25">
      <c r="A29787" s="42"/>
    </row>
    <row r="29788" spans="1:1" x14ac:dyDescent="0.25">
      <c r="A29788" s="42"/>
    </row>
    <row r="29789" spans="1:1" x14ac:dyDescent="0.25">
      <c r="A29789" s="42"/>
    </row>
    <row r="29790" spans="1:1" x14ac:dyDescent="0.25">
      <c r="A29790" s="42"/>
    </row>
    <row r="29791" spans="1:1" x14ac:dyDescent="0.25">
      <c r="A29791" s="42"/>
    </row>
    <row r="29792" spans="1:1" x14ac:dyDescent="0.25">
      <c r="A29792" s="42"/>
    </row>
    <row r="29793" spans="1:1" x14ac:dyDescent="0.25">
      <c r="A29793" s="42"/>
    </row>
    <row r="29794" spans="1:1" x14ac:dyDescent="0.25">
      <c r="A29794" s="42"/>
    </row>
    <row r="29795" spans="1:1" x14ac:dyDescent="0.25">
      <c r="A29795" s="42"/>
    </row>
    <row r="29796" spans="1:1" x14ac:dyDescent="0.25">
      <c r="A29796" s="42"/>
    </row>
    <row r="29797" spans="1:1" x14ac:dyDescent="0.25">
      <c r="A29797" s="42"/>
    </row>
    <row r="29798" spans="1:1" x14ac:dyDescent="0.25">
      <c r="A29798" s="42"/>
    </row>
    <row r="29799" spans="1:1" x14ac:dyDescent="0.25">
      <c r="A29799" s="42"/>
    </row>
    <row r="29800" spans="1:1" x14ac:dyDescent="0.25">
      <c r="A29800" s="42"/>
    </row>
    <row r="29801" spans="1:1" x14ac:dyDescent="0.25">
      <c r="A29801" s="42"/>
    </row>
    <row r="29802" spans="1:1" x14ac:dyDescent="0.25">
      <c r="A29802" s="42"/>
    </row>
    <row r="29803" spans="1:1" x14ac:dyDescent="0.25">
      <c r="A29803" s="42"/>
    </row>
    <row r="29804" spans="1:1" x14ac:dyDescent="0.25">
      <c r="A29804" s="42"/>
    </row>
    <row r="29805" spans="1:1" x14ac:dyDescent="0.25">
      <c r="A29805" s="42"/>
    </row>
    <row r="29806" spans="1:1" x14ac:dyDescent="0.25">
      <c r="A29806" s="42"/>
    </row>
    <row r="29807" spans="1:1" x14ac:dyDescent="0.25">
      <c r="A29807" s="42"/>
    </row>
    <row r="29808" spans="1:1" x14ac:dyDescent="0.25">
      <c r="A29808" s="42"/>
    </row>
    <row r="29809" spans="1:1" x14ac:dyDescent="0.25">
      <c r="A29809" s="42"/>
    </row>
    <row r="29810" spans="1:1" x14ac:dyDescent="0.25">
      <c r="A29810" s="42"/>
    </row>
    <row r="29811" spans="1:1" x14ac:dyDescent="0.25">
      <c r="A29811" s="42"/>
    </row>
    <row r="29812" spans="1:1" x14ac:dyDescent="0.25">
      <c r="A29812" s="42"/>
    </row>
    <row r="29813" spans="1:1" x14ac:dyDescent="0.25">
      <c r="A29813" s="42"/>
    </row>
    <row r="29814" spans="1:1" x14ac:dyDescent="0.25">
      <c r="A29814" s="42"/>
    </row>
    <row r="29815" spans="1:1" x14ac:dyDescent="0.25">
      <c r="A29815" s="42"/>
    </row>
    <row r="29816" spans="1:1" x14ac:dyDescent="0.25">
      <c r="A29816" s="42"/>
    </row>
    <row r="29817" spans="1:1" x14ac:dyDescent="0.25">
      <c r="A29817" s="42"/>
    </row>
    <row r="29818" spans="1:1" x14ac:dyDescent="0.25">
      <c r="A29818" s="42"/>
    </row>
    <row r="29819" spans="1:1" x14ac:dyDescent="0.25">
      <c r="A29819" s="42"/>
    </row>
    <row r="29820" spans="1:1" x14ac:dyDescent="0.25">
      <c r="A29820" s="42"/>
    </row>
    <row r="29821" spans="1:1" x14ac:dyDescent="0.25">
      <c r="A29821" s="42"/>
    </row>
    <row r="29822" spans="1:1" x14ac:dyDescent="0.25">
      <c r="A29822" s="42"/>
    </row>
    <row r="29823" spans="1:1" x14ac:dyDescent="0.25">
      <c r="A29823" s="42"/>
    </row>
    <row r="29824" spans="1:1" x14ac:dyDescent="0.25">
      <c r="A29824" s="42"/>
    </row>
    <row r="29825" spans="1:1" x14ac:dyDescent="0.25">
      <c r="A29825" s="42"/>
    </row>
    <row r="29826" spans="1:1" x14ac:dyDescent="0.25">
      <c r="A29826" s="42"/>
    </row>
    <row r="29827" spans="1:1" x14ac:dyDescent="0.25">
      <c r="A29827" s="42"/>
    </row>
    <row r="29828" spans="1:1" x14ac:dyDescent="0.25">
      <c r="A29828" s="42"/>
    </row>
    <row r="29829" spans="1:1" x14ac:dyDescent="0.25">
      <c r="A29829" s="42"/>
    </row>
    <row r="29830" spans="1:1" x14ac:dyDescent="0.25">
      <c r="A29830" s="42"/>
    </row>
    <row r="29831" spans="1:1" x14ac:dyDescent="0.25">
      <c r="A29831" s="42"/>
    </row>
    <row r="29832" spans="1:1" x14ac:dyDescent="0.25">
      <c r="A29832" s="42"/>
    </row>
    <row r="29833" spans="1:1" x14ac:dyDescent="0.25">
      <c r="A29833" s="42"/>
    </row>
    <row r="29834" spans="1:1" x14ac:dyDescent="0.25">
      <c r="A29834" s="42"/>
    </row>
    <row r="29835" spans="1:1" x14ac:dyDescent="0.25">
      <c r="A29835" s="42"/>
    </row>
    <row r="29836" spans="1:1" x14ac:dyDescent="0.25">
      <c r="A29836" s="42"/>
    </row>
    <row r="29837" spans="1:1" x14ac:dyDescent="0.25">
      <c r="A29837" s="42"/>
    </row>
    <row r="29838" spans="1:1" x14ac:dyDescent="0.25">
      <c r="A29838" s="42"/>
    </row>
    <row r="29839" spans="1:1" x14ac:dyDescent="0.25">
      <c r="A29839" s="42"/>
    </row>
    <row r="29840" spans="1:1" x14ac:dyDescent="0.25">
      <c r="A29840" s="42"/>
    </row>
    <row r="29841" spans="1:1" x14ac:dyDescent="0.25">
      <c r="A29841" s="42"/>
    </row>
    <row r="29842" spans="1:1" x14ac:dyDescent="0.25">
      <c r="A29842" s="42"/>
    </row>
    <row r="29843" spans="1:1" x14ac:dyDescent="0.25">
      <c r="A29843" s="42"/>
    </row>
    <row r="29844" spans="1:1" x14ac:dyDescent="0.25">
      <c r="A29844" s="42"/>
    </row>
    <row r="29845" spans="1:1" x14ac:dyDescent="0.25">
      <c r="A29845" s="42"/>
    </row>
    <row r="29846" spans="1:1" x14ac:dyDescent="0.25">
      <c r="A29846" s="42"/>
    </row>
    <row r="29847" spans="1:1" x14ac:dyDescent="0.25">
      <c r="A29847" s="42"/>
    </row>
    <row r="29848" spans="1:1" x14ac:dyDescent="0.25">
      <c r="A29848" s="42"/>
    </row>
    <row r="29849" spans="1:1" x14ac:dyDescent="0.25">
      <c r="A29849" s="42"/>
    </row>
    <row r="29850" spans="1:1" x14ac:dyDescent="0.25">
      <c r="A29850" s="42"/>
    </row>
    <row r="29851" spans="1:1" x14ac:dyDescent="0.25">
      <c r="A29851" s="42"/>
    </row>
    <row r="29852" spans="1:1" x14ac:dyDescent="0.25">
      <c r="A29852" s="42"/>
    </row>
    <row r="29853" spans="1:1" x14ac:dyDescent="0.25">
      <c r="A29853" s="42"/>
    </row>
    <row r="29854" spans="1:1" x14ac:dyDescent="0.25">
      <c r="A29854" s="42"/>
    </row>
    <row r="29855" spans="1:1" x14ac:dyDescent="0.25">
      <c r="A29855" s="42"/>
    </row>
    <row r="29856" spans="1:1" x14ac:dyDescent="0.25">
      <c r="A29856" s="42"/>
    </row>
    <row r="29857" spans="1:1" x14ac:dyDescent="0.25">
      <c r="A29857" s="42"/>
    </row>
    <row r="29858" spans="1:1" x14ac:dyDescent="0.25">
      <c r="A29858" s="42"/>
    </row>
    <row r="29859" spans="1:1" x14ac:dyDescent="0.25">
      <c r="A29859" s="42"/>
    </row>
    <row r="29860" spans="1:1" x14ac:dyDescent="0.25">
      <c r="A29860" s="42"/>
    </row>
    <row r="29861" spans="1:1" x14ac:dyDescent="0.25">
      <c r="A29861" s="42"/>
    </row>
    <row r="29862" spans="1:1" x14ac:dyDescent="0.25">
      <c r="A29862" s="42"/>
    </row>
    <row r="29863" spans="1:1" x14ac:dyDescent="0.25">
      <c r="A29863" s="42"/>
    </row>
    <row r="29864" spans="1:1" x14ac:dyDescent="0.25">
      <c r="A29864" s="42"/>
    </row>
    <row r="29865" spans="1:1" x14ac:dyDescent="0.25">
      <c r="A29865" s="42"/>
    </row>
    <row r="29866" spans="1:1" x14ac:dyDescent="0.25">
      <c r="A29866" s="42"/>
    </row>
    <row r="29867" spans="1:1" x14ac:dyDescent="0.25">
      <c r="A29867" s="42"/>
    </row>
    <row r="29868" spans="1:1" x14ac:dyDescent="0.25">
      <c r="A29868" s="42"/>
    </row>
    <row r="29869" spans="1:1" x14ac:dyDescent="0.25">
      <c r="A29869" s="42"/>
    </row>
    <row r="29870" spans="1:1" x14ac:dyDescent="0.25">
      <c r="A29870" s="42"/>
    </row>
    <row r="29871" spans="1:1" x14ac:dyDescent="0.25">
      <c r="A29871" s="42"/>
    </row>
    <row r="29872" spans="1:1" x14ac:dyDescent="0.25">
      <c r="A29872" s="42"/>
    </row>
    <row r="29873" spans="1:1" x14ac:dyDescent="0.25">
      <c r="A29873" s="42"/>
    </row>
    <row r="29874" spans="1:1" x14ac:dyDescent="0.25">
      <c r="A29874" s="42"/>
    </row>
    <row r="29875" spans="1:1" x14ac:dyDescent="0.25">
      <c r="A29875" s="42"/>
    </row>
    <row r="29876" spans="1:1" x14ac:dyDescent="0.25">
      <c r="A29876" s="42"/>
    </row>
    <row r="29877" spans="1:1" x14ac:dyDescent="0.25">
      <c r="A29877" s="42"/>
    </row>
    <row r="29878" spans="1:1" x14ac:dyDescent="0.25">
      <c r="A29878" s="42"/>
    </row>
    <row r="29879" spans="1:1" x14ac:dyDescent="0.25">
      <c r="A29879" s="42"/>
    </row>
    <row r="29880" spans="1:1" x14ac:dyDescent="0.25">
      <c r="A29880" s="42"/>
    </row>
    <row r="29881" spans="1:1" x14ac:dyDescent="0.25">
      <c r="A29881" s="42"/>
    </row>
    <row r="29882" spans="1:1" x14ac:dyDescent="0.25">
      <c r="A29882" s="42"/>
    </row>
    <row r="29883" spans="1:1" x14ac:dyDescent="0.25">
      <c r="A29883" s="42"/>
    </row>
    <row r="29884" spans="1:1" x14ac:dyDescent="0.25">
      <c r="A29884" s="42"/>
    </row>
    <row r="29885" spans="1:1" x14ac:dyDescent="0.25">
      <c r="A29885" s="42"/>
    </row>
    <row r="29886" spans="1:1" x14ac:dyDescent="0.25">
      <c r="A29886" s="42"/>
    </row>
    <row r="29887" spans="1:1" x14ac:dyDescent="0.25">
      <c r="A29887" s="42"/>
    </row>
    <row r="29888" spans="1:1" x14ac:dyDescent="0.25">
      <c r="A29888" s="42"/>
    </row>
    <row r="29889" spans="1:1" x14ac:dyDescent="0.25">
      <c r="A29889" s="42"/>
    </row>
    <row r="29890" spans="1:1" x14ac:dyDescent="0.25">
      <c r="A29890" s="42"/>
    </row>
    <row r="29891" spans="1:1" x14ac:dyDescent="0.25">
      <c r="A29891" s="42"/>
    </row>
    <row r="29892" spans="1:1" x14ac:dyDescent="0.25">
      <c r="A29892" s="42"/>
    </row>
    <row r="29893" spans="1:1" x14ac:dyDescent="0.25">
      <c r="A29893" s="42"/>
    </row>
    <row r="29894" spans="1:1" x14ac:dyDescent="0.25">
      <c r="A29894" s="42"/>
    </row>
    <row r="29895" spans="1:1" x14ac:dyDescent="0.25">
      <c r="A29895" s="42"/>
    </row>
    <row r="29896" spans="1:1" x14ac:dyDescent="0.25">
      <c r="A29896" s="42"/>
    </row>
    <row r="29897" spans="1:1" x14ac:dyDescent="0.25">
      <c r="A29897" s="42"/>
    </row>
    <row r="29898" spans="1:1" x14ac:dyDescent="0.25">
      <c r="A29898" s="42"/>
    </row>
    <row r="29899" spans="1:1" x14ac:dyDescent="0.25">
      <c r="A29899" s="42"/>
    </row>
    <row r="29900" spans="1:1" x14ac:dyDescent="0.25">
      <c r="A29900" s="42"/>
    </row>
    <row r="29901" spans="1:1" x14ac:dyDescent="0.25">
      <c r="A29901" s="42"/>
    </row>
    <row r="29902" spans="1:1" x14ac:dyDescent="0.25">
      <c r="A29902" s="42"/>
    </row>
    <row r="29903" spans="1:1" x14ac:dyDescent="0.25">
      <c r="A29903" s="42"/>
    </row>
    <row r="29904" spans="1:1" x14ac:dyDescent="0.25">
      <c r="A29904" s="42"/>
    </row>
    <row r="29905" spans="1:1" x14ac:dyDescent="0.25">
      <c r="A29905" s="42"/>
    </row>
    <row r="29906" spans="1:1" x14ac:dyDescent="0.25">
      <c r="A29906" s="42"/>
    </row>
    <row r="29907" spans="1:1" x14ac:dyDescent="0.25">
      <c r="A29907" s="42"/>
    </row>
    <row r="29908" spans="1:1" x14ac:dyDescent="0.25">
      <c r="A29908" s="42"/>
    </row>
    <row r="29909" spans="1:1" x14ac:dyDescent="0.25">
      <c r="A29909" s="42"/>
    </row>
    <row r="29910" spans="1:1" x14ac:dyDescent="0.25">
      <c r="A29910" s="42"/>
    </row>
    <row r="29911" spans="1:1" x14ac:dyDescent="0.25">
      <c r="A29911" s="42"/>
    </row>
    <row r="29912" spans="1:1" x14ac:dyDescent="0.25">
      <c r="A29912" s="42"/>
    </row>
    <row r="29913" spans="1:1" x14ac:dyDescent="0.25">
      <c r="A29913" s="42"/>
    </row>
    <row r="29914" spans="1:1" x14ac:dyDescent="0.25">
      <c r="A29914" s="42"/>
    </row>
    <row r="29915" spans="1:1" x14ac:dyDescent="0.25">
      <c r="A29915" s="42"/>
    </row>
    <row r="29916" spans="1:1" x14ac:dyDescent="0.25">
      <c r="A29916" s="42"/>
    </row>
    <row r="29917" spans="1:1" x14ac:dyDescent="0.25">
      <c r="A29917" s="42"/>
    </row>
    <row r="29918" spans="1:1" x14ac:dyDescent="0.25">
      <c r="A29918" s="42"/>
    </row>
    <row r="29919" spans="1:1" x14ac:dyDescent="0.25">
      <c r="A29919" s="42"/>
    </row>
    <row r="29920" spans="1:1" x14ac:dyDescent="0.25">
      <c r="A29920" s="42"/>
    </row>
    <row r="29921" spans="1:1" x14ac:dyDescent="0.25">
      <c r="A29921" s="42"/>
    </row>
    <row r="29922" spans="1:1" x14ac:dyDescent="0.25">
      <c r="A29922" s="42"/>
    </row>
    <row r="29923" spans="1:1" x14ac:dyDescent="0.25">
      <c r="A29923" s="42"/>
    </row>
    <row r="29924" spans="1:1" x14ac:dyDescent="0.25">
      <c r="A29924" s="42"/>
    </row>
    <row r="29925" spans="1:1" x14ac:dyDescent="0.25">
      <c r="A29925" s="42"/>
    </row>
    <row r="29926" spans="1:1" x14ac:dyDescent="0.25">
      <c r="A29926" s="42"/>
    </row>
    <row r="29927" spans="1:1" x14ac:dyDescent="0.25">
      <c r="A29927" s="42"/>
    </row>
    <row r="29928" spans="1:1" x14ac:dyDescent="0.25">
      <c r="A29928" s="42"/>
    </row>
    <row r="29929" spans="1:1" x14ac:dyDescent="0.25">
      <c r="A29929" s="42"/>
    </row>
    <row r="29930" spans="1:1" x14ac:dyDescent="0.25">
      <c r="A29930" s="42"/>
    </row>
    <row r="29931" spans="1:1" x14ac:dyDescent="0.25">
      <c r="A29931" s="42"/>
    </row>
    <row r="29932" spans="1:1" x14ac:dyDescent="0.25">
      <c r="A29932" s="42"/>
    </row>
    <row r="29933" spans="1:1" x14ac:dyDescent="0.25">
      <c r="A29933" s="42"/>
    </row>
    <row r="29934" spans="1:1" x14ac:dyDescent="0.25">
      <c r="A29934" s="42"/>
    </row>
    <row r="29935" spans="1:1" x14ac:dyDescent="0.25">
      <c r="A29935" s="42"/>
    </row>
    <row r="29936" spans="1:1" x14ac:dyDescent="0.25">
      <c r="A29936" s="42"/>
    </row>
    <row r="29937" spans="1:1" x14ac:dyDescent="0.25">
      <c r="A29937" s="42"/>
    </row>
    <row r="29938" spans="1:1" x14ac:dyDescent="0.25">
      <c r="A29938" s="42"/>
    </row>
    <row r="29939" spans="1:1" x14ac:dyDescent="0.25">
      <c r="A29939" s="42"/>
    </row>
    <row r="29940" spans="1:1" x14ac:dyDescent="0.25">
      <c r="A29940" s="42"/>
    </row>
    <row r="29941" spans="1:1" x14ac:dyDescent="0.25">
      <c r="A29941" s="42"/>
    </row>
    <row r="29942" spans="1:1" x14ac:dyDescent="0.25">
      <c r="A29942" s="42"/>
    </row>
    <row r="29943" spans="1:1" x14ac:dyDescent="0.25">
      <c r="A29943" s="42"/>
    </row>
    <row r="29944" spans="1:1" x14ac:dyDescent="0.25">
      <c r="A29944" s="42"/>
    </row>
    <row r="29945" spans="1:1" x14ac:dyDescent="0.25">
      <c r="A29945" s="42"/>
    </row>
    <row r="29946" spans="1:1" x14ac:dyDescent="0.25">
      <c r="A29946" s="42"/>
    </row>
    <row r="29947" spans="1:1" x14ac:dyDescent="0.25">
      <c r="A29947" s="42"/>
    </row>
    <row r="29948" spans="1:1" x14ac:dyDescent="0.25">
      <c r="A29948" s="42"/>
    </row>
    <row r="29949" spans="1:1" x14ac:dyDescent="0.25">
      <c r="A29949" s="42"/>
    </row>
    <row r="29950" spans="1:1" x14ac:dyDescent="0.25">
      <c r="A29950" s="42"/>
    </row>
    <row r="29951" spans="1:1" x14ac:dyDescent="0.25">
      <c r="A29951" s="42"/>
    </row>
    <row r="29952" spans="1:1" x14ac:dyDescent="0.25">
      <c r="A29952" s="42"/>
    </row>
    <row r="29953" spans="1:1" x14ac:dyDescent="0.25">
      <c r="A29953" s="42"/>
    </row>
    <row r="29954" spans="1:1" x14ac:dyDescent="0.25">
      <c r="A29954" s="42"/>
    </row>
    <row r="29955" spans="1:1" x14ac:dyDescent="0.25">
      <c r="A29955" s="42"/>
    </row>
    <row r="29956" spans="1:1" x14ac:dyDescent="0.25">
      <c r="A29956" s="42"/>
    </row>
    <row r="29957" spans="1:1" x14ac:dyDescent="0.25">
      <c r="A29957" s="42"/>
    </row>
    <row r="29958" spans="1:1" x14ac:dyDescent="0.25">
      <c r="A29958" s="42"/>
    </row>
    <row r="29959" spans="1:1" x14ac:dyDescent="0.25">
      <c r="A29959" s="42"/>
    </row>
    <row r="29960" spans="1:1" x14ac:dyDescent="0.25">
      <c r="A29960" s="42"/>
    </row>
    <row r="29961" spans="1:1" x14ac:dyDescent="0.25">
      <c r="A29961" s="42"/>
    </row>
    <row r="29962" spans="1:1" x14ac:dyDescent="0.25">
      <c r="A29962" s="42"/>
    </row>
    <row r="29963" spans="1:1" x14ac:dyDescent="0.25">
      <c r="A29963" s="42"/>
    </row>
    <row r="29964" spans="1:1" x14ac:dyDescent="0.25">
      <c r="A29964" s="42"/>
    </row>
    <row r="29965" spans="1:1" x14ac:dyDescent="0.25">
      <c r="A29965" s="42"/>
    </row>
    <row r="29966" spans="1:1" x14ac:dyDescent="0.25">
      <c r="A29966" s="42"/>
    </row>
    <row r="29967" spans="1:1" x14ac:dyDescent="0.25">
      <c r="A29967" s="42"/>
    </row>
    <row r="29968" spans="1:1" x14ac:dyDescent="0.25">
      <c r="A29968" s="42"/>
    </row>
    <row r="29969" spans="1:1" x14ac:dyDescent="0.25">
      <c r="A29969" s="42"/>
    </row>
    <row r="29970" spans="1:1" x14ac:dyDescent="0.25">
      <c r="A29970" s="42"/>
    </row>
    <row r="29971" spans="1:1" x14ac:dyDescent="0.25">
      <c r="A29971" s="42"/>
    </row>
    <row r="29972" spans="1:1" x14ac:dyDescent="0.25">
      <c r="A29972" s="42"/>
    </row>
    <row r="29973" spans="1:1" x14ac:dyDescent="0.25">
      <c r="A29973" s="42"/>
    </row>
    <row r="29974" spans="1:1" x14ac:dyDescent="0.25">
      <c r="A29974" s="42"/>
    </row>
    <row r="29975" spans="1:1" x14ac:dyDescent="0.25">
      <c r="A29975" s="42"/>
    </row>
    <row r="29976" spans="1:1" x14ac:dyDescent="0.25">
      <c r="A29976" s="42"/>
    </row>
    <row r="29977" spans="1:1" x14ac:dyDescent="0.25">
      <c r="A29977" s="42"/>
    </row>
    <row r="29978" spans="1:1" x14ac:dyDescent="0.25">
      <c r="A29978" s="42"/>
    </row>
    <row r="29979" spans="1:1" x14ac:dyDescent="0.25">
      <c r="A29979" s="42"/>
    </row>
    <row r="29980" spans="1:1" x14ac:dyDescent="0.25">
      <c r="A29980" s="42"/>
    </row>
    <row r="29981" spans="1:1" x14ac:dyDescent="0.25">
      <c r="A29981" s="42"/>
    </row>
    <row r="29982" spans="1:1" x14ac:dyDescent="0.25">
      <c r="A29982" s="42"/>
    </row>
    <row r="29983" spans="1:1" x14ac:dyDescent="0.25">
      <c r="A29983" s="42"/>
    </row>
    <row r="29984" spans="1:1" x14ac:dyDescent="0.25">
      <c r="A29984" s="42"/>
    </row>
    <row r="29985" spans="1:1" x14ac:dyDescent="0.25">
      <c r="A29985" s="42"/>
    </row>
    <row r="29986" spans="1:1" x14ac:dyDescent="0.25">
      <c r="A29986" s="42"/>
    </row>
    <row r="29987" spans="1:1" x14ac:dyDescent="0.25">
      <c r="A29987" s="42"/>
    </row>
    <row r="29988" spans="1:1" x14ac:dyDescent="0.25">
      <c r="A29988" s="42"/>
    </row>
    <row r="29989" spans="1:1" x14ac:dyDescent="0.25">
      <c r="A29989" s="42"/>
    </row>
    <row r="29990" spans="1:1" x14ac:dyDescent="0.25">
      <c r="A29990" s="42"/>
    </row>
    <row r="29991" spans="1:1" x14ac:dyDescent="0.25">
      <c r="A29991" s="42"/>
    </row>
    <row r="29992" spans="1:1" x14ac:dyDescent="0.25">
      <c r="A29992" s="42"/>
    </row>
    <row r="29993" spans="1:1" x14ac:dyDescent="0.25">
      <c r="A29993" s="42"/>
    </row>
    <row r="29994" spans="1:1" x14ac:dyDescent="0.25">
      <c r="A29994" s="42"/>
    </row>
    <row r="29995" spans="1:1" x14ac:dyDescent="0.25">
      <c r="A29995" s="42"/>
    </row>
    <row r="29996" spans="1:1" x14ac:dyDescent="0.25">
      <c r="A29996" s="42"/>
    </row>
    <row r="29997" spans="1:1" x14ac:dyDescent="0.25">
      <c r="A29997" s="42"/>
    </row>
    <row r="29998" spans="1:1" x14ac:dyDescent="0.25">
      <c r="A29998" s="42"/>
    </row>
    <row r="29999" spans="1:1" x14ac:dyDescent="0.25">
      <c r="A29999" s="42"/>
    </row>
    <row r="30000" spans="1:1" x14ac:dyDescent="0.25">
      <c r="A30000" s="42"/>
    </row>
    <row r="30001" spans="1:1" x14ac:dyDescent="0.25">
      <c r="A30001" s="42"/>
    </row>
    <row r="30002" spans="1:1" x14ac:dyDescent="0.25">
      <c r="A30002" s="42"/>
    </row>
    <row r="30003" spans="1:1" x14ac:dyDescent="0.25">
      <c r="A30003" s="42"/>
    </row>
    <row r="30004" spans="1:1" x14ac:dyDescent="0.25">
      <c r="A30004" s="42"/>
    </row>
    <row r="30005" spans="1:1" x14ac:dyDescent="0.25">
      <c r="A30005" s="42"/>
    </row>
    <row r="30006" spans="1:1" x14ac:dyDescent="0.25">
      <c r="A30006" s="42"/>
    </row>
    <row r="30007" spans="1:1" x14ac:dyDescent="0.25">
      <c r="A30007" s="42"/>
    </row>
    <row r="30008" spans="1:1" x14ac:dyDescent="0.25">
      <c r="A30008" s="42"/>
    </row>
    <row r="30009" spans="1:1" x14ac:dyDescent="0.25">
      <c r="A30009" s="42"/>
    </row>
    <row r="30010" spans="1:1" x14ac:dyDescent="0.25">
      <c r="A30010" s="42"/>
    </row>
    <row r="30011" spans="1:1" x14ac:dyDescent="0.25">
      <c r="A30011" s="42"/>
    </row>
    <row r="30012" spans="1:1" x14ac:dyDescent="0.25">
      <c r="A30012" s="42"/>
    </row>
    <row r="30013" spans="1:1" x14ac:dyDescent="0.25">
      <c r="A30013" s="42"/>
    </row>
    <row r="30014" spans="1:1" x14ac:dyDescent="0.25">
      <c r="A30014" s="42"/>
    </row>
    <row r="30015" spans="1:1" x14ac:dyDescent="0.25">
      <c r="A30015" s="42"/>
    </row>
    <row r="30016" spans="1:1" x14ac:dyDescent="0.25">
      <c r="A30016" s="42"/>
    </row>
    <row r="30017" spans="1:1" x14ac:dyDescent="0.25">
      <c r="A30017" s="42"/>
    </row>
    <row r="30018" spans="1:1" x14ac:dyDescent="0.25">
      <c r="A30018" s="42"/>
    </row>
    <row r="30019" spans="1:1" x14ac:dyDescent="0.25">
      <c r="A30019" s="42"/>
    </row>
    <row r="30020" spans="1:1" x14ac:dyDescent="0.25">
      <c r="A30020" s="42"/>
    </row>
    <row r="30021" spans="1:1" x14ac:dyDescent="0.25">
      <c r="A30021" s="42"/>
    </row>
    <row r="30022" spans="1:1" x14ac:dyDescent="0.25">
      <c r="A30022" s="42"/>
    </row>
    <row r="30023" spans="1:1" x14ac:dyDescent="0.25">
      <c r="A30023" s="42"/>
    </row>
    <row r="30024" spans="1:1" x14ac:dyDescent="0.25">
      <c r="A30024" s="42"/>
    </row>
    <row r="30025" spans="1:1" x14ac:dyDescent="0.25">
      <c r="A30025" s="42"/>
    </row>
    <row r="30026" spans="1:1" x14ac:dyDescent="0.25">
      <c r="A30026" s="42"/>
    </row>
    <row r="30027" spans="1:1" x14ac:dyDescent="0.25">
      <c r="A30027" s="42"/>
    </row>
    <row r="30028" spans="1:1" x14ac:dyDescent="0.25">
      <c r="A30028" s="42"/>
    </row>
    <row r="30029" spans="1:1" x14ac:dyDescent="0.25">
      <c r="A30029" s="42"/>
    </row>
    <row r="30030" spans="1:1" x14ac:dyDescent="0.25">
      <c r="A30030" s="42"/>
    </row>
    <row r="30031" spans="1:1" x14ac:dyDescent="0.25">
      <c r="A30031" s="42"/>
    </row>
    <row r="30032" spans="1:1" x14ac:dyDescent="0.25">
      <c r="A30032" s="42"/>
    </row>
    <row r="30033" spans="1:1" x14ac:dyDescent="0.25">
      <c r="A30033" s="42"/>
    </row>
    <row r="30034" spans="1:1" x14ac:dyDescent="0.25">
      <c r="A30034" s="42"/>
    </row>
    <row r="30035" spans="1:1" x14ac:dyDescent="0.25">
      <c r="A30035" s="42"/>
    </row>
    <row r="30036" spans="1:1" x14ac:dyDescent="0.25">
      <c r="A30036" s="42"/>
    </row>
    <row r="30037" spans="1:1" x14ac:dyDescent="0.25">
      <c r="A30037" s="42"/>
    </row>
    <row r="30038" spans="1:1" x14ac:dyDescent="0.25">
      <c r="A30038" s="42"/>
    </row>
    <row r="30039" spans="1:1" x14ac:dyDescent="0.25">
      <c r="A30039" s="42"/>
    </row>
    <row r="30040" spans="1:1" x14ac:dyDescent="0.25">
      <c r="A30040" s="42"/>
    </row>
    <row r="30041" spans="1:1" x14ac:dyDescent="0.25">
      <c r="A30041" s="42"/>
    </row>
    <row r="30042" spans="1:1" x14ac:dyDescent="0.25">
      <c r="A30042" s="42"/>
    </row>
    <row r="30043" spans="1:1" x14ac:dyDescent="0.25">
      <c r="A30043" s="42"/>
    </row>
    <row r="30044" spans="1:1" x14ac:dyDescent="0.25">
      <c r="A30044" s="42"/>
    </row>
    <row r="30045" spans="1:1" x14ac:dyDescent="0.25">
      <c r="A30045" s="42"/>
    </row>
    <row r="30046" spans="1:1" x14ac:dyDescent="0.25">
      <c r="A30046" s="42"/>
    </row>
    <row r="30047" spans="1:1" x14ac:dyDescent="0.25">
      <c r="A30047" s="42"/>
    </row>
    <row r="30048" spans="1:1" x14ac:dyDescent="0.25">
      <c r="A30048" s="42"/>
    </row>
    <row r="30049" spans="1:1" x14ac:dyDescent="0.25">
      <c r="A30049" s="42"/>
    </row>
    <row r="30050" spans="1:1" x14ac:dyDescent="0.25">
      <c r="A30050" s="42"/>
    </row>
    <row r="30051" spans="1:1" x14ac:dyDescent="0.25">
      <c r="A30051" s="42"/>
    </row>
    <row r="30052" spans="1:1" x14ac:dyDescent="0.25">
      <c r="A30052" s="42"/>
    </row>
    <row r="30053" spans="1:1" x14ac:dyDescent="0.25">
      <c r="A30053" s="42"/>
    </row>
    <row r="30054" spans="1:1" x14ac:dyDescent="0.25">
      <c r="A30054" s="42"/>
    </row>
    <row r="30055" spans="1:1" x14ac:dyDescent="0.25">
      <c r="A30055" s="42"/>
    </row>
    <row r="30056" spans="1:1" x14ac:dyDescent="0.25">
      <c r="A30056" s="42"/>
    </row>
    <row r="30057" spans="1:1" x14ac:dyDescent="0.25">
      <c r="A30057" s="42"/>
    </row>
    <row r="30058" spans="1:1" x14ac:dyDescent="0.25">
      <c r="A30058" s="42"/>
    </row>
    <row r="30059" spans="1:1" x14ac:dyDescent="0.25">
      <c r="A30059" s="42"/>
    </row>
    <row r="30060" spans="1:1" x14ac:dyDescent="0.25">
      <c r="A30060" s="42"/>
    </row>
    <row r="30061" spans="1:1" x14ac:dyDescent="0.25">
      <c r="A30061" s="42"/>
    </row>
    <row r="30062" spans="1:1" x14ac:dyDescent="0.25">
      <c r="A30062" s="42"/>
    </row>
    <row r="30063" spans="1:1" x14ac:dyDescent="0.25">
      <c r="A30063" s="42"/>
    </row>
    <row r="30064" spans="1:1" x14ac:dyDescent="0.25">
      <c r="A30064" s="42"/>
    </row>
    <row r="30065" spans="1:1" x14ac:dyDescent="0.25">
      <c r="A30065" s="42"/>
    </row>
    <row r="30066" spans="1:1" x14ac:dyDescent="0.25">
      <c r="A30066" s="42"/>
    </row>
    <row r="30067" spans="1:1" x14ac:dyDescent="0.25">
      <c r="A30067" s="42"/>
    </row>
    <row r="30068" spans="1:1" x14ac:dyDescent="0.25">
      <c r="A30068" s="42"/>
    </row>
    <row r="30069" spans="1:1" x14ac:dyDescent="0.25">
      <c r="A30069" s="42"/>
    </row>
    <row r="30070" spans="1:1" x14ac:dyDescent="0.25">
      <c r="A30070" s="42"/>
    </row>
    <row r="30071" spans="1:1" x14ac:dyDescent="0.25">
      <c r="A30071" s="42"/>
    </row>
    <row r="30072" spans="1:1" x14ac:dyDescent="0.25">
      <c r="A30072" s="42"/>
    </row>
    <row r="30073" spans="1:1" x14ac:dyDescent="0.25">
      <c r="A30073" s="42"/>
    </row>
    <row r="30074" spans="1:1" x14ac:dyDescent="0.25">
      <c r="A30074" s="42"/>
    </row>
    <row r="30075" spans="1:1" x14ac:dyDescent="0.25">
      <c r="A30075" s="42"/>
    </row>
    <row r="30076" spans="1:1" x14ac:dyDescent="0.25">
      <c r="A30076" s="42"/>
    </row>
    <row r="30077" spans="1:1" x14ac:dyDescent="0.25">
      <c r="A30077" s="42"/>
    </row>
    <row r="30078" spans="1:1" x14ac:dyDescent="0.25">
      <c r="A30078" s="42"/>
    </row>
    <row r="30079" spans="1:1" x14ac:dyDescent="0.25">
      <c r="A30079" s="42"/>
    </row>
    <row r="30080" spans="1:1" x14ac:dyDescent="0.25">
      <c r="A30080" s="42"/>
    </row>
    <row r="30081" spans="1:1" x14ac:dyDescent="0.25">
      <c r="A30081" s="42"/>
    </row>
    <row r="30082" spans="1:1" x14ac:dyDescent="0.25">
      <c r="A30082" s="42"/>
    </row>
    <row r="30083" spans="1:1" x14ac:dyDescent="0.25">
      <c r="A30083" s="42"/>
    </row>
    <row r="30084" spans="1:1" x14ac:dyDescent="0.25">
      <c r="A30084" s="42"/>
    </row>
    <row r="30085" spans="1:1" x14ac:dyDescent="0.25">
      <c r="A30085" s="42"/>
    </row>
    <row r="30086" spans="1:1" x14ac:dyDescent="0.25">
      <c r="A30086" s="42"/>
    </row>
    <row r="30087" spans="1:1" x14ac:dyDescent="0.25">
      <c r="A30087" s="42"/>
    </row>
    <row r="30088" spans="1:1" x14ac:dyDescent="0.25">
      <c r="A30088" s="42"/>
    </row>
    <row r="30089" spans="1:1" x14ac:dyDescent="0.25">
      <c r="A30089" s="42"/>
    </row>
    <row r="30090" spans="1:1" x14ac:dyDescent="0.25">
      <c r="A30090" s="42"/>
    </row>
    <row r="30091" spans="1:1" x14ac:dyDescent="0.25">
      <c r="A30091" s="42"/>
    </row>
    <row r="30092" spans="1:1" x14ac:dyDescent="0.25">
      <c r="A30092" s="42"/>
    </row>
    <row r="30093" spans="1:1" x14ac:dyDescent="0.25">
      <c r="A30093" s="42"/>
    </row>
    <row r="30094" spans="1:1" x14ac:dyDescent="0.25">
      <c r="A30094" s="42"/>
    </row>
    <row r="30095" spans="1:1" x14ac:dyDescent="0.25">
      <c r="A30095" s="42"/>
    </row>
    <row r="30096" spans="1:1" x14ac:dyDescent="0.25">
      <c r="A30096" s="42"/>
    </row>
    <row r="30097" spans="1:1" x14ac:dyDescent="0.25">
      <c r="A30097" s="42"/>
    </row>
    <row r="30098" spans="1:1" x14ac:dyDescent="0.25">
      <c r="A30098" s="42"/>
    </row>
    <row r="30099" spans="1:1" x14ac:dyDescent="0.25">
      <c r="A30099" s="42"/>
    </row>
    <row r="30100" spans="1:1" x14ac:dyDescent="0.25">
      <c r="A30100" s="42"/>
    </row>
    <row r="30101" spans="1:1" x14ac:dyDescent="0.25">
      <c r="A30101" s="42"/>
    </row>
    <row r="30102" spans="1:1" x14ac:dyDescent="0.25">
      <c r="A30102" s="42"/>
    </row>
    <row r="30103" spans="1:1" x14ac:dyDescent="0.25">
      <c r="A30103" s="42"/>
    </row>
    <row r="30104" spans="1:1" x14ac:dyDescent="0.25">
      <c r="A30104" s="42"/>
    </row>
    <row r="30105" spans="1:1" x14ac:dyDescent="0.25">
      <c r="A30105" s="42"/>
    </row>
    <row r="30106" spans="1:1" x14ac:dyDescent="0.25">
      <c r="A30106" s="42"/>
    </row>
    <row r="30107" spans="1:1" x14ac:dyDescent="0.25">
      <c r="A30107" s="42"/>
    </row>
    <row r="30108" spans="1:1" x14ac:dyDescent="0.25">
      <c r="A30108" s="42"/>
    </row>
    <row r="30109" spans="1:1" x14ac:dyDescent="0.25">
      <c r="A30109" s="42"/>
    </row>
    <row r="30110" spans="1:1" x14ac:dyDescent="0.25">
      <c r="A30110" s="42"/>
    </row>
    <row r="30111" spans="1:1" x14ac:dyDescent="0.25">
      <c r="A30111" s="42"/>
    </row>
    <row r="30112" spans="1:1" x14ac:dyDescent="0.25">
      <c r="A30112" s="42"/>
    </row>
    <row r="30113" spans="1:1" x14ac:dyDescent="0.25">
      <c r="A30113" s="42"/>
    </row>
    <row r="30114" spans="1:1" x14ac:dyDescent="0.25">
      <c r="A30114" s="42"/>
    </row>
    <row r="30115" spans="1:1" x14ac:dyDescent="0.25">
      <c r="A30115" s="42"/>
    </row>
    <row r="30116" spans="1:1" x14ac:dyDescent="0.25">
      <c r="A30116" s="42"/>
    </row>
    <row r="30117" spans="1:1" x14ac:dyDescent="0.25">
      <c r="A30117" s="42"/>
    </row>
    <row r="30118" spans="1:1" x14ac:dyDescent="0.25">
      <c r="A30118" s="42"/>
    </row>
    <row r="30119" spans="1:1" x14ac:dyDescent="0.25">
      <c r="A30119" s="42"/>
    </row>
    <row r="30120" spans="1:1" x14ac:dyDescent="0.25">
      <c r="A30120" s="42"/>
    </row>
    <row r="30121" spans="1:1" x14ac:dyDescent="0.25">
      <c r="A30121" s="42"/>
    </row>
    <row r="30122" spans="1:1" x14ac:dyDescent="0.25">
      <c r="A30122" s="42"/>
    </row>
    <row r="30123" spans="1:1" x14ac:dyDescent="0.25">
      <c r="A30123" s="42"/>
    </row>
    <row r="30124" spans="1:1" x14ac:dyDescent="0.25">
      <c r="A30124" s="42"/>
    </row>
    <row r="30125" spans="1:1" x14ac:dyDescent="0.25">
      <c r="A30125" s="42"/>
    </row>
    <row r="30126" spans="1:1" x14ac:dyDescent="0.25">
      <c r="A30126" s="42"/>
    </row>
    <row r="30127" spans="1:1" x14ac:dyDescent="0.25">
      <c r="A30127" s="42"/>
    </row>
    <row r="30128" spans="1:1" x14ac:dyDescent="0.25">
      <c r="A30128" s="42"/>
    </row>
    <row r="30129" spans="1:1" x14ac:dyDescent="0.25">
      <c r="A30129" s="42"/>
    </row>
    <row r="30130" spans="1:1" x14ac:dyDescent="0.25">
      <c r="A30130" s="42"/>
    </row>
    <row r="30131" spans="1:1" x14ac:dyDescent="0.25">
      <c r="A30131" s="42"/>
    </row>
    <row r="30132" spans="1:1" x14ac:dyDescent="0.25">
      <c r="A30132" s="42"/>
    </row>
    <row r="30133" spans="1:1" x14ac:dyDescent="0.25">
      <c r="A30133" s="42"/>
    </row>
    <row r="30134" spans="1:1" x14ac:dyDescent="0.25">
      <c r="A30134" s="42"/>
    </row>
    <row r="30135" spans="1:1" x14ac:dyDescent="0.25">
      <c r="A30135" s="42"/>
    </row>
    <row r="30136" spans="1:1" x14ac:dyDescent="0.25">
      <c r="A30136" s="42"/>
    </row>
    <row r="30137" spans="1:1" x14ac:dyDescent="0.25">
      <c r="A30137" s="42"/>
    </row>
    <row r="30138" spans="1:1" x14ac:dyDescent="0.25">
      <c r="A30138" s="42"/>
    </row>
    <row r="30139" spans="1:1" x14ac:dyDescent="0.25">
      <c r="A30139" s="42"/>
    </row>
    <row r="30140" spans="1:1" x14ac:dyDescent="0.25">
      <c r="A30140" s="42"/>
    </row>
    <row r="30141" spans="1:1" x14ac:dyDescent="0.25">
      <c r="A30141" s="42"/>
    </row>
    <row r="30142" spans="1:1" x14ac:dyDescent="0.25">
      <c r="A30142" s="42"/>
    </row>
    <row r="30143" spans="1:1" x14ac:dyDescent="0.25">
      <c r="A30143" s="42"/>
    </row>
    <row r="30144" spans="1:1" x14ac:dyDescent="0.25">
      <c r="A30144" s="42"/>
    </row>
    <row r="30145" spans="1:1" x14ac:dyDescent="0.25">
      <c r="A30145" s="42"/>
    </row>
    <row r="30146" spans="1:1" x14ac:dyDescent="0.25">
      <c r="A30146" s="42"/>
    </row>
    <row r="30147" spans="1:1" x14ac:dyDescent="0.25">
      <c r="A30147" s="42"/>
    </row>
    <row r="30148" spans="1:1" x14ac:dyDescent="0.25">
      <c r="A30148" s="42"/>
    </row>
    <row r="30149" spans="1:1" x14ac:dyDescent="0.25">
      <c r="A30149" s="42"/>
    </row>
    <row r="30150" spans="1:1" x14ac:dyDescent="0.25">
      <c r="A30150" s="42"/>
    </row>
    <row r="30151" spans="1:1" x14ac:dyDescent="0.25">
      <c r="A30151" s="42"/>
    </row>
    <row r="30152" spans="1:1" x14ac:dyDescent="0.25">
      <c r="A30152" s="42"/>
    </row>
    <row r="30153" spans="1:1" x14ac:dyDescent="0.25">
      <c r="A30153" s="42"/>
    </row>
    <row r="30154" spans="1:1" x14ac:dyDescent="0.25">
      <c r="A30154" s="42"/>
    </row>
    <row r="30155" spans="1:1" x14ac:dyDescent="0.25">
      <c r="A30155" s="42"/>
    </row>
    <row r="30156" spans="1:1" x14ac:dyDescent="0.25">
      <c r="A30156" s="42"/>
    </row>
    <row r="30157" spans="1:1" x14ac:dyDescent="0.25">
      <c r="A30157" s="42"/>
    </row>
    <row r="30158" spans="1:1" x14ac:dyDescent="0.25">
      <c r="A30158" s="42"/>
    </row>
    <row r="30159" spans="1:1" x14ac:dyDescent="0.25">
      <c r="A30159" s="42"/>
    </row>
    <row r="30160" spans="1:1" x14ac:dyDescent="0.25">
      <c r="A30160" s="42"/>
    </row>
    <row r="30161" spans="1:1" x14ac:dyDescent="0.25">
      <c r="A30161" s="42"/>
    </row>
    <row r="30162" spans="1:1" x14ac:dyDescent="0.25">
      <c r="A30162" s="42"/>
    </row>
    <row r="30163" spans="1:1" x14ac:dyDescent="0.25">
      <c r="A30163" s="42"/>
    </row>
    <row r="30164" spans="1:1" x14ac:dyDescent="0.25">
      <c r="A30164" s="42"/>
    </row>
    <row r="30165" spans="1:1" x14ac:dyDescent="0.25">
      <c r="A30165" s="42"/>
    </row>
    <row r="30166" spans="1:1" x14ac:dyDescent="0.25">
      <c r="A30166" s="42"/>
    </row>
    <row r="30167" spans="1:1" x14ac:dyDescent="0.25">
      <c r="A30167" s="42"/>
    </row>
    <row r="30168" spans="1:1" x14ac:dyDescent="0.25">
      <c r="A30168" s="42"/>
    </row>
    <row r="30169" spans="1:1" x14ac:dyDescent="0.25">
      <c r="A30169" s="42"/>
    </row>
    <row r="30170" spans="1:1" x14ac:dyDescent="0.25">
      <c r="A30170" s="42"/>
    </row>
    <row r="30171" spans="1:1" x14ac:dyDescent="0.25">
      <c r="A30171" s="42"/>
    </row>
    <row r="30172" spans="1:1" x14ac:dyDescent="0.25">
      <c r="A30172" s="42"/>
    </row>
    <row r="30173" spans="1:1" x14ac:dyDescent="0.25">
      <c r="A30173" s="42"/>
    </row>
    <row r="30174" spans="1:1" x14ac:dyDescent="0.25">
      <c r="A30174" s="42"/>
    </row>
    <row r="30175" spans="1:1" x14ac:dyDescent="0.25">
      <c r="A30175" s="42"/>
    </row>
    <row r="30176" spans="1:1" x14ac:dyDescent="0.25">
      <c r="A30176" s="42"/>
    </row>
    <row r="30177" spans="1:1" x14ac:dyDescent="0.25">
      <c r="A30177" s="42"/>
    </row>
    <row r="30178" spans="1:1" x14ac:dyDescent="0.25">
      <c r="A30178" s="42"/>
    </row>
    <row r="30179" spans="1:1" x14ac:dyDescent="0.25">
      <c r="A30179" s="42"/>
    </row>
    <row r="30180" spans="1:1" x14ac:dyDescent="0.25">
      <c r="A30180" s="42"/>
    </row>
    <row r="30181" spans="1:1" x14ac:dyDescent="0.25">
      <c r="A30181" s="42"/>
    </row>
    <row r="30182" spans="1:1" x14ac:dyDescent="0.25">
      <c r="A30182" s="42"/>
    </row>
    <row r="30183" spans="1:1" x14ac:dyDescent="0.25">
      <c r="A30183" s="42"/>
    </row>
    <row r="30184" spans="1:1" x14ac:dyDescent="0.25">
      <c r="A30184" s="42"/>
    </row>
    <row r="30185" spans="1:1" x14ac:dyDescent="0.25">
      <c r="A30185" s="42"/>
    </row>
    <row r="30186" spans="1:1" x14ac:dyDescent="0.25">
      <c r="A30186" s="42"/>
    </row>
    <row r="30187" spans="1:1" x14ac:dyDescent="0.25">
      <c r="A30187" s="42"/>
    </row>
    <row r="30188" spans="1:1" x14ac:dyDescent="0.25">
      <c r="A30188" s="42"/>
    </row>
    <row r="30189" spans="1:1" x14ac:dyDescent="0.25">
      <c r="A30189" s="42"/>
    </row>
    <row r="30190" spans="1:1" x14ac:dyDescent="0.25">
      <c r="A30190" s="42"/>
    </row>
    <row r="30191" spans="1:1" x14ac:dyDescent="0.25">
      <c r="A30191" s="42"/>
    </row>
    <row r="30192" spans="1:1" x14ac:dyDescent="0.25">
      <c r="A30192" s="42"/>
    </row>
    <row r="30193" spans="1:1" x14ac:dyDescent="0.25">
      <c r="A30193" s="42"/>
    </row>
    <row r="30194" spans="1:1" x14ac:dyDescent="0.25">
      <c r="A30194" s="42"/>
    </row>
    <row r="30195" spans="1:1" x14ac:dyDescent="0.25">
      <c r="A30195" s="42"/>
    </row>
    <row r="30196" spans="1:1" x14ac:dyDescent="0.25">
      <c r="A30196" s="42"/>
    </row>
    <row r="30197" spans="1:1" x14ac:dyDescent="0.25">
      <c r="A30197" s="42"/>
    </row>
    <row r="30198" spans="1:1" x14ac:dyDescent="0.25">
      <c r="A30198" s="42"/>
    </row>
    <row r="30199" spans="1:1" x14ac:dyDescent="0.25">
      <c r="A30199" s="42"/>
    </row>
    <row r="30200" spans="1:1" x14ac:dyDescent="0.25">
      <c r="A30200" s="42"/>
    </row>
    <row r="30201" spans="1:1" x14ac:dyDescent="0.25">
      <c r="A30201" s="42"/>
    </row>
    <row r="30202" spans="1:1" x14ac:dyDescent="0.25">
      <c r="A30202" s="42"/>
    </row>
    <row r="30203" spans="1:1" x14ac:dyDescent="0.25">
      <c r="A30203" s="42"/>
    </row>
    <row r="30204" spans="1:1" x14ac:dyDescent="0.25">
      <c r="A30204" s="42"/>
    </row>
    <row r="30205" spans="1:1" x14ac:dyDescent="0.25">
      <c r="A30205" s="42"/>
    </row>
    <row r="30206" spans="1:1" x14ac:dyDescent="0.25">
      <c r="A30206" s="42"/>
    </row>
    <row r="30207" spans="1:1" x14ac:dyDescent="0.25">
      <c r="A30207" s="42"/>
    </row>
    <row r="30208" spans="1:1" x14ac:dyDescent="0.25">
      <c r="A30208" s="42"/>
    </row>
    <row r="30209" spans="1:1" x14ac:dyDescent="0.25">
      <c r="A30209" s="42"/>
    </row>
    <row r="30210" spans="1:1" x14ac:dyDescent="0.25">
      <c r="A30210" s="42"/>
    </row>
    <row r="30211" spans="1:1" x14ac:dyDescent="0.25">
      <c r="A30211" s="42"/>
    </row>
    <row r="30212" spans="1:1" x14ac:dyDescent="0.25">
      <c r="A30212" s="42"/>
    </row>
    <row r="30213" spans="1:1" x14ac:dyDescent="0.25">
      <c r="A30213" s="42"/>
    </row>
    <row r="30214" spans="1:1" x14ac:dyDescent="0.25">
      <c r="A30214" s="42"/>
    </row>
    <row r="30215" spans="1:1" x14ac:dyDescent="0.25">
      <c r="A30215" s="42"/>
    </row>
    <row r="30216" spans="1:1" x14ac:dyDescent="0.25">
      <c r="A30216" s="42"/>
    </row>
    <row r="30217" spans="1:1" x14ac:dyDescent="0.25">
      <c r="A30217" s="42"/>
    </row>
    <row r="30218" spans="1:1" x14ac:dyDescent="0.25">
      <c r="A30218" s="42"/>
    </row>
    <row r="30219" spans="1:1" x14ac:dyDescent="0.25">
      <c r="A30219" s="42"/>
    </row>
    <row r="30220" spans="1:1" x14ac:dyDescent="0.25">
      <c r="A30220" s="42"/>
    </row>
    <row r="30221" spans="1:1" x14ac:dyDescent="0.25">
      <c r="A30221" s="42"/>
    </row>
    <row r="30222" spans="1:1" x14ac:dyDescent="0.25">
      <c r="A30222" s="42"/>
    </row>
    <row r="30223" spans="1:1" x14ac:dyDescent="0.25">
      <c r="A30223" s="42"/>
    </row>
    <row r="30224" spans="1:1" x14ac:dyDescent="0.25">
      <c r="A30224" s="42"/>
    </row>
    <row r="30225" spans="1:1" x14ac:dyDescent="0.25">
      <c r="A30225" s="42"/>
    </row>
    <row r="30226" spans="1:1" x14ac:dyDescent="0.25">
      <c r="A30226" s="42"/>
    </row>
    <row r="30227" spans="1:1" x14ac:dyDescent="0.25">
      <c r="A30227" s="42"/>
    </row>
    <row r="30228" spans="1:1" x14ac:dyDescent="0.25">
      <c r="A30228" s="42"/>
    </row>
    <row r="30229" spans="1:1" x14ac:dyDescent="0.25">
      <c r="A30229" s="42"/>
    </row>
    <row r="30230" spans="1:1" x14ac:dyDescent="0.25">
      <c r="A30230" s="42"/>
    </row>
    <row r="30231" spans="1:1" x14ac:dyDescent="0.25">
      <c r="A30231" s="42"/>
    </row>
    <row r="30232" spans="1:1" x14ac:dyDescent="0.25">
      <c r="A30232" s="42"/>
    </row>
    <row r="30233" spans="1:1" x14ac:dyDescent="0.25">
      <c r="A30233" s="42"/>
    </row>
    <row r="30234" spans="1:1" x14ac:dyDescent="0.25">
      <c r="A30234" s="42"/>
    </row>
    <row r="30235" spans="1:1" x14ac:dyDescent="0.25">
      <c r="A30235" s="42"/>
    </row>
    <row r="30236" spans="1:1" x14ac:dyDescent="0.25">
      <c r="A30236" s="42"/>
    </row>
    <row r="30237" spans="1:1" x14ac:dyDescent="0.25">
      <c r="A30237" s="42"/>
    </row>
    <row r="30238" spans="1:1" x14ac:dyDescent="0.25">
      <c r="A30238" s="42"/>
    </row>
    <row r="30239" spans="1:1" x14ac:dyDescent="0.25">
      <c r="A30239" s="42"/>
    </row>
    <row r="30240" spans="1:1" x14ac:dyDescent="0.25">
      <c r="A30240" s="42"/>
    </row>
    <row r="30241" spans="1:1" x14ac:dyDescent="0.25">
      <c r="A30241" s="42"/>
    </row>
    <row r="30242" spans="1:1" x14ac:dyDescent="0.25">
      <c r="A30242" s="42"/>
    </row>
    <row r="30243" spans="1:1" x14ac:dyDescent="0.25">
      <c r="A30243" s="42"/>
    </row>
    <row r="30244" spans="1:1" x14ac:dyDescent="0.25">
      <c r="A30244" s="42"/>
    </row>
    <row r="30245" spans="1:1" x14ac:dyDescent="0.25">
      <c r="A30245" s="42"/>
    </row>
    <row r="30246" spans="1:1" x14ac:dyDescent="0.25">
      <c r="A30246" s="42"/>
    </row>
    <row r="30247" spans="1:1" x14ac:dyDescent="0.25">
      <c r="A30247" s="42"/>
    </row>
    <row r="30248" spans="1:1" x14ac:dyDescent="0.25">
      <c r="A30248" s="42"/>
    </row>
    <row r="30249" spans="1:1" x14ac:dyDescent="0.25">
      <c r="A30249" s="42"/>
    </row>
    <row r="30250" spans="1:1" x14ac:dyDescent="0.25">
      <c r="A30250" s="42"/>
    </row>
    <row r="30251" spans="1:1" x14ac:dyDescent="0.25">
      <c r="A30251" s="42"/>
    </row>
    <row r="30252" spans="1:1" x14ac:dyDescent="0.25">
      <c r="A30252" s="42"/>
    </row>
    <row r="30253" spans="1:1" x14ac:dyDescent="0.25">
      <c r="A30253" s="42"/>
    </row>
    <row r="30254" spans="1:1" x14ac:dyDescent="0.25">
      <c r="A30254" s="42"/>
    </row>
    <row r="30255" spans="1:1" x14ac:dyDescent="0.25">
      <c r="A30255" s="42"/>
    </row>
    <row r="30256" spans="1:1" x14ac:dyDescent="0.25">
      <c r="A30256" s="42"/>
    </row>
    <row r="30257" spans="1:1" x14ac:dyDescent="0.25">
      <c r="A30257" s="42"/>
    </row>
    <row r="30258" spans="1:1" x14ac:dyDescent="0.25">
      <c r="A30258" s="42"/>
    </row>
    <row r="30259" spans="1:1" x14ac:dyDescent="0.25">
      <c r="A30259" s="42"/>
    </row>
    <row r="30260" spans="1:1" x14ac:dyDescent="0.25">
      <c r="A30260" s="42"/>
    </row>
    <row r="30261" spans="1:1" x14ac:dyDescent="0.25">
      <c r="A30261" s="42"/>
    </row>
    <row r="30262" spans="1:1" x14ac:dyDescent="0.25">
      <c r="A30262" s="42"/>
    </row>
    <row r="30263" spans="1:1" x14ac:dyDescent="0.25">
      <c r="A30263" s="42"/>
    </row>
    <row r="30264" spans="1:1" x14ac:dyDescent="0.25">
      <c r="A30264" s="42"/>
    </row>
    <row r="30265" spans="1:1" x14ac:dyDescent="0.25">
      <c r="A30265" s="42"/>
    </row>
    <row r="30266" spans="1:1" x14ac:dyDescent="0.25">
      <c r="A30266" s="42"/>
    </row>
    <row r="30267" spans="1:1" x14ac:dyDescent="0.25">
      <c r="A30267" s="42"/>
    </row>
    <row r="30268" spans="1:1" x14ac:dyDescent="0.25">
      <c r="A30268" s="42"/>
    </row>
    <row r="30269" spans="1:1" x14ac:dyDescent="0.25">
      <c r="A30269" s="42"/>
    </row>
    <row r="30270" spans="1:1" x14ac:dyDescent="0.25">
      <c r="A30270" s="42"/>
    </row>
    <row r="30271" spans="1:1" x14ac:dyDescent="0.25">
      <c r="A30271" s="42"/>
    </row>
    <row r="30272" spans="1:1" x14ac:dyDescent="0.25">
      <c r="A30272" s="42"/>
    </row>
    <row r="30273" spans="1:1" x14ac:dyDescent="0.25">
      <c r="A30273" s="42"/>
    </row>
    <row r="30274" spans="1:1" x14ac:dyDescent="0.25">
      <c r="A30274" s="42"/>
    </row>
    <row r="30275" spans="1:1" x14ac:dyDescent="0.25">
      <c r="A30275" s="42"/>
    </row>
    <row r="30276" spans="1:1" x14ac:dyDescent="0.25">
      <c r="A30276" s="42"/>
    </row>
    <row r="30277" spans="1:1" x14ac:dyDescent="0.25">
      <c r="A30277" s="42"/>
    </row>
    <row r="30278" spans="1:1" x14ac:dyDescent="0.25">
      <c r="A30278" s="42"/>
    </row>
    <row r="30279" spans="1:1" x14ac:dyDescent="0.25">
      <c r="A30279" s="42"/>
    </row>
    <row r="30280" spans="1:1" x14ac:dyDescent="0.25">
      <c r="A30280" s="42"/>
    </row>
    <row r="30281" spans="1:1" x14ac:dyDescent="0.25">
      <c r="A30281" s="42"/>
    </row>
    <row r="30282" spans="1:1" x14ac:dyDescent="0.25">
      <c r="A30282" s="42"/>
    </row>
    <row r="30283" spans="1:1" x14ac:dyDescent="0.25">
      <c r="A30283" s="42"/>
    </row>
    <row r="30284" spans="1:1" x14ac:dyDescent="0.25">
      <c r="A30284" s="42"/>
    </row>
    <row r="30285" spans="1:1" x14ac:dyDescent="0.25">
      <c r="A30285" s="42"/>
    </row>
    <row r="30286" spans="1:1" x14ac:dyDescent="0.25">
      <c r="A30286" s="42"/>
    </row>
    <row r="30287" spans="1:1" x14ac:dyDescent="0.25">
      <c r="A30287" s="42"/>
    </row>
    <row r="30288" spans="1:1" x14ac:dyDescent="0.25">
      <c r="A30288" s="42"/>
    </row>
    <row r="30289" spans="1:1" x14ac:dyDescent="0.25">
      <c r="A30289" s="42"/>
    </row>
    <row r="30290" spans="1:1" x14ac:dyDescent="0.25">
      <c r="A30290" s="42"/>
    </row>
    <row r="30291" spans="1:1" x14ac:dyDescent="0.25">
      <c r="A30291" s="42"/>
    </row>
    <row r="30292" spans="1:1" x14ac:dyDescent="0.25">
      <c r="A30292" s="42"/>
    </row>
    <row r="30293" spans="1:1" x14ac:dyDescent="0.25">
      <c r="A30293" s="42"/>
    </row>
    <row r="30294" spans="1:1" x14ac:dyDescent="0.25">
      <c r="A30294" s="42"/>
    </row>
    <row r="30295" spans="1:1" x14ac:dyDescent="0.25">
      <c r="A30295" s="42"/>
    </row>
    <row r="30296" spans="1:1" x14ac:dyDescent="0.25">
      <c r="A30296" s="42"/>
    </row>
    <row r="30297" spans="1:1" x14ac:dyDescent="0.25">
      <c r="A30297" s="42"/>
    </row>
    <row r="30298" spans="1:1" x14ac:dyDescent="0.25">
      <c r="A30298" s="42"/>
    </row>
    <row r="30299" spans="1:1" x14ac:dyDescent="0.25">
      <c r="A30299" s="42"/>
    </row>
    <row r="30300" spans="1:1" x14ac:dyDescent="0.25">
      <c r="A30300" s="42"/>
    </row>
    <row r="30301" spans="1:1" x14ac:dyDescent="0.25">
      <c r="A30301" s="42"/>
    </row>
    <row r="30302" spans="1:1" x14ac:dyDescent="0.25">
      <c r="A30302" s="42"/>
    </row>
    <row r="30303" spans="1:1" x14ac:dyDescent="0.25">
      <c r="A30303" s="42"/>
    </row>
    <row r="30304" spans="1:1" x14ac:dyDescent="0.25">
      <c r="A30304" s="42"/>
    </row>
    <row r="30305" spans="1:1" x14ac:dyDescent="0.25">
      <c r="A30305" s="42"/>
    </row>
    <row r="30306" spans="1:1" x14ac:dyDescent="0.25">
      <c r="A30306" s="42"/>
    </row>
    <row r="30307" spans="1:1" x14ac:dyDescent="0.25">
      <c r="A30307" s="42"/>
    </row>
    <row r="30308" spans="1:1" x14ac:dyDescent="0.25">
      <c r="A30308" s="42"/>
    </row>
    <row r="30309" spans="1:1" x14ac:dyDescent="0.25">
      <c r="A30309" s="42"/>
    </row>
    <row r="30310" spans="1:1" x14ac:dyDescent="0.25">
      <c r="A30310" s="42"/>
    </row>
    <row r="30311" spans="1:1" x14ac:dyDescent="0.25">
      <c r="A30311" s="42"/>
    </row>
    <row r="30312" spans="1:1" x14ac:dyDescent="0.25">
      <c r="A30312" s="42"/>
    </row>
    <row r="30313" spans="1:1" x14ac:dyDescent="0.25">
      <c r="A30313" s="42"/>
    </row>
    <row r="30314" spans="1:1" x14ac:dyDescent="0.25">
      <c r="A30314" s="42"/>
    </row>
    <row r="30315" spans="1:1" x14ac:dyDescent="0.25">
      <c r="A30315" s="42"/>
    </row>
    <row r="30316" spans="1:1" x14ac:dyDescent="0.25">
      <c r="A30316" s="42"/>
    </row>
    <row r="30317" spans="1:1" x14ac:dyDescent="0.25">
      <c r="A30317" s="42"/>
    </row>
    <row r="30318" spans="1:1" x14ac:dyDescent="0.25">
      <c r="A30318" s="42"/>
    </row>
    <row r="30319" spans="1:1" x14ac:dyDescent="0.25">
      <c r="A30319" s="42"/>
    </row>
    <row r="30320" spans="1:1" x14ac:dyDescent="0.25">
      <c r="A30320" s="42"/>
    </row>
    <row r="30321" spans="1:1" x14ac:dyDescent="0.25">
      <c r="A30321" s="42"/>
    </row>
    <row r="30322" spans="1:1" x14ac:dyDescent="0.25">
      <c r="A30322" s="42"/>
    </row>
    <row r="30323" spans="1:1" x14ac:dyDescent="0.25">
      <c r="A30323" s="42"/>
    </row>
    <row r="30324" spans="1:1" x14ac:dyDescent="0.25">
      <c r="A30324" s="42"/>
    </row>
    <row r="30325" spans="1:1" x14ac:dyDescent="0.25">
      <c r="A30325" s="42"/>
    </row>
    <row r="30326" spans="1:1" x14ac:dyDescent="0.25">
      <c r="A30326" s="42"/>
    </row>
    <row r="30327" spans="1:1" x14ac:dyDescent="0.25">
      <c r="A30327" s="42"/>
    </row>
    <row r="30328" spans="1:1" x14ac:dyDescent="0.25">
      <c r="A30328" s="42"/>
    </row>
    <row r="30329" spans="1:1" x14ac:dyDescent="0.25">
      <c r="A30329" s="42"/>
    </row>
    <row r="30330" spans="1:1" x14ac:dyDescent="0.25">
      <c r="A30330" s="42"/>
    </row>
    <row r="30331" spans="1:1" x14ac:dyDescent="0.25">
      <c r="A30331" s="42"/>
    </row>
    <row r="30332" spans="1:1" x14ac:dyDescent="0.25">
      <c r="A30332" s="42"/>
    </row>
    <row r="30333" spans="1:1" x14ac:dyDescent="0.25">
      <c r="A30333" s="42"/>
    </row>
    <row r="30334" spans="1:1" x14ac:dyDescent="0.25">
      <c r="A30334" s="42"/>
    </row>
    <row r="30335" spans="1:1" x14ac:dyDescent="0.25">
      <c r="A30335" s="42"/>
    </row>
    <row r="30336" spans="1:1" x14ac:dyDescent="0.25">
      <c r="A30336" s="42"/>
    </row>
    <row r="30337" spans="1:1" x14ac:dyDescent="0.25">
      <c r="A30337" s="42"/>
    </row>
    <row r="30338" spans="1:1" x14ac:dyDescent="0.25">
      <c r="A30338" s="42"/>
    </row>
    <row r="30339" spans="1:1" x14ac:dyDescent="0.25">
      <c r="A30339" s="42"/>
    </row>
    <row r="30340" spans="1:1" x14ac:dyDescent="0.25">
      <c r="A30340" s="42"/>
    </row>
    <row r="30341" spans="1:1" x14ac:dyDescent="0.25">
      <c r="A30341" s="42"/>
    </row>
    <row r="30342" spans="1:1" x14ac:dyDescent="0.25">
      <c r="A30342" s="42"/>
    </row>
    <row r="30343" spans="1:1" x14ac:dyDescent="0.25">
      <c r="A30343" s="42"/>
    </row>
    <row r="30344" spans="1:1" x14ac:dyDescent="0.25">
      <c r="A30344" s="42"/>
    </row>
    <row r="30345" spans="1:1" x14ac:dyDescent="0.25">
      <c r="A30345" s="42"/>
    </row>
    <row r="30346" spans="1:1" x14ac:dyDescent="0.25">
      <c r="A30346" s="42"/>
    </row>
    <row r="30347" spans="1:1" x14ac:dyDescent="0.25">
      <c r="A30347" s="42"/>
    </row>
    <row r="30348" spans="1:1" x14ac:dyDescent="0.25">
      <c r="A30348" s="42"/>
    </row>
    <row r="30349" spans="1:1" x14ac:dyDescent="0.25">
      <c r="A30349" s="42"/>
    </row>
    <row r="30350" spans="1:1" x14ac:dyDescent="0.25">
      <c r="A30350" s="42"/>
    </row>
    <row r="30351" spans="1:1" x14ac:dyDescent="0.25">
      <c r="A30351" s="42"/>
    </row>
    <row r="30352" spans="1:1" x14ac:dyDescent="0.25">
      <c r="A30352" s="42"/>
    </row>
    <row r="30353" spans="1:1" x14ac:dyDescent="0.25">
      <c r="A30353" s="42"/>
    </row>
    <row r="30354" spans="1:1" x14ac:dyDescent="0.25">
      <c r="A30354" s="42"/>
    </row>
    <row r="30355" spans="1:1" x14ac:dyDescent="0.25">
      <c r="A30355" s="42"/>
    </row>
    <row r="30356" spans="1:1" x14ac:dyDescent="0.25">
      <c r="A30356" s="42"/>
    </row>
    <row r="30357" spans="1:1" x14ac:dyDescent="0.25">
      <c r="A30357" s="42"/>
    </row>
    <row r="30358" spans="1:1" x14ac:dyDescent="0.25">
      <c r="A30358" s="42"/>
    </row>
    <row r="30359" spans="1:1" x14ac:dyDescent="0.25">
      <c r="A30359" s="42"/>
    </row>
    <row r="30360" spans="1:1" x14ac:dyDescent="0.25">
      <c r="A30360" s="42"/>
    </row>
    <row r="30361" spans="1:1" x14ac:dyDescent="0.25">
      <c r="A30361" s="42"/>
    </row>
    <row r="30362" spans="1:1" x14ac:dyDescent="0.25">
      <c r="A30362" s="42"/>
    </row>
    <row r="30363" spans="1:1" x14ac:dyDescent="0.25">
      <c r="A30363" s="42"/>
    </row>
    <row r="30364" spans="1:1" x14ac:dyDescent="0.25">
      <c r="A30364" s="42"/>
    </row>
    <row r="30365" spans="1:1" x14ac:dyDescent="0.25">
      <c r="A30365" s="42"/>
    </row>
    <row r="30366" spans="1:1" x14ac:dyDescent="0.25">
      <c r="A30366" s="42"/>
    </row>
    <row r="30367" spans="1:1" x14ac:dyDescent="0.25">
      <c r="A30367" s="42"/>
    </row>
    <row r="30368" spans="1:1" x14ac:dyDescent="0.25">
      <c r="A30368" s="42"/>
    </row>
    <row r="30369" spans="1:1" x14ac:dyDescent="0.25">
      <c r="A30369" s="42"/>
    </row>
    <row r="30370" spans="1:1" x14ac:dyDescent="0.25">
      <c r="A30370" s="42"/>
    </row>
    <row r="30371" spans="1:1" x14ac:dyDescent="0.25">
      <c r="A30371" s="42"/>
    </row>
    <row r="30372" spans="1:1" x14ac:dyDescent="0.25">
      <c r="A30372" s="42"/>
    </row>
    <row r="30373" spans="1:1" x14ac:dyDescent="0.25">
      <c r="A30373" s="42"/>
    </row>
    <row r="30374" spans="1:1" x14ac:dyDescent="0.25">
      <c r="A30374" s="42"/>
    </row>
    <row r="30375" spans="1:1" x14ac:dyDescent="0.25">
      <c r="A30375" s="42"/>
    </row>
    <row r="30376" spans="1:1" x14ac:dyDescent="0.25">
      <c r="A30376" s="42"/>
    </row>
    <row r="30377" spans="1:1" x14ac:dyDescent="0.25">
      <c r="A30377" s="42"/>
    </row>
    <row r="30378" spans="1:1" x14ac:dyDescent="0.25">
      <c r="A30378" s="42"/>
    </row>
    <row r="30379" spans="1:1" x14ac:dyDescent="0.25">
      <c r="A30379" s="42"/>
    </row>
    <row r="30380" spans="1:1" x14ac:dyDescent="0.25">
      <c r="A30380" s="42"/>
    </row>
    <row r="30381" spans="1:1" x14ac:dyDescent="0.25">
      <c r="A30381" s="42"/>
    </row>
    <row r="30382" spans="1:1" x14ac:dyDescent="0.25">
      <c r="A30382" s="42"/>
    </row>
    <row r="30383" spans="1:1" x14ac:dyDescent="0.25">
      <c r="A30383" s="42"/>
    </row>
    <row r="30384" spans="1:1" x14ac:dyDescent="0.25">
      <c r="A30384" s="42"/>
    </row>
    <row r="30385" spans="1:1" x14ac:dyDescent="0.25">
      <c r="A30385" s="42"/>
    </row>
    <row r="30386" spans="1:1" x14ac:dyDescent="0.25">
      <c r="A30386" s="42"/>
    </row>
    <row r="30387" spans="1:1" x14ac:dyDescent="0.25">
      <c r="A30387" s="42"/>
    </row>
    <row r="30388" spans="1:1" x14ac:dyDescent="0.25">
      <c r="A30388" s="42"/>
    </row>
    <row r="30389" spans="1:1" x14ac:dyDescent="0.25">
      <c r="A30389" s="42"/>
    </row>
    <row r="30390" spans="1:1" x14ac:dyDescent="0.25">
      <c r="A30390" s="42"/>
    </row>
    <row r="30391" spans="1:1" x14ac:dyDescent="0.25">
      <c r="A30391" s="42"/>
    </row>
    <row r="30392" spans="1:1" x14ac:dyDescent="0.25">
      <c r="A30392" s="42"/>
    </row>
    <row r="30393" spans="1:1" x14ac:dyDescent="0.25">
      <c r="A30393" s="42"/>
    </row>
    <row r="30394" spans="1:1" x14ac:dyDescent="0.25">
      <c r="A30394" s="42"/>
    </row>
    <row r="30395" spans="1:1" x14ac:dyDescent="0.25">
      <c r="A30395" s="42"/>
    </row>
    <row r="30396" spans="1:1" x14ac:dyDescent="0.25">
      <c r="A30396" s="42"/>
    </row>
    <row r="30397" spans="1:1" x14ac:dyDescent="0.25">
      <c r="A30397" s="42"/>
    </row>
    <row r="30398" spans="1:1" x14ac:dyDescent="0.25">
      <c r="A30398" s="42"/>
    </row>
    <row r="30399" spans="1:1" x14ac:dyDescent="0.25">
      <c r="A30399" s="42"/>
    </row>
    <row r="30400" spans="1:1" x14ac:dyDescent="0.25">
      <c r="A30400" s="42"/>
    </row>
    <row r="30401" spans="1:1" x14ac:dyDescent="0.25">
      <c r="A30401" s="42"/>
    </row>
    <row r="30402" spans="1:1" x14ac:dyDescent="0.25">
      <c r="A30402" s="42"/>
    </row>
    <row r="30403" spans="1:1" x14ac:dyDescent="0.25">
      <c r="A30403" s="42"/>
    </row>
    <row r="30404" spans="1:1" x14ac:dyDescent="0.25">
      <c r="A30404" s="42"/>
    </row>
    <row r="30405" spans="1:1" x14ac:dyDescent="0.25">
      <c r="A30405" s="42"/>
    </row>
    <row r="30406" spans="1:1" x14ac:dyDescent="0.25">
      <c r="A30406" s="42"/>
    </row>
    <row r="30407" spans="1:1" x14ac:dyDescent="0.25">
      <c r="A30407" s="42"/>
    </row>
    <row r="30408" spans="1:1" x14ac:dyDescent="0.25">
      <c r="A30408" s="42"/>
    </row>
    <row r="30409" spans="1:1" x14ac:dyDescent="0.25">
      <c r="A30409" s="42"/>
    </row>
    <row r="30410" spans="1:1" x14ac:dyDescent="0.25">
      <c r="A30410" s="42"/>
    </row>
    <row r="30411" spans="1:1" x14ac:dyDescent="0.25">
      <c r="A30411" s="42"/>
    </row>
    <row r="30412" spans="1:1" x14ac:dyDescent="0.25">
      <c r="A30412" s="42"/>
    </row>
    <row r="30413" spans="1:1" x14ac:dyDescent="0.25">
      <c r="A30413" s="42"/>
    </row>
    <row r="30414" spans="1:1" x14ac:dyDescent="0.25">
      <c r="A30414" s="42"/>
    </row>
    <row r="30415" spans="1:1" x14ac:dyDescent="0.25">
      <c r="A30415" s="42"/>
    </row>
    <row r="30416" spans="1:1" x14ac:dyDescent="0.25">
      <c r="A30416" s="42"/>
    </row>
    <row r="30417" spans="1:1" x14ac:dyDescent="0.25">
      <c r="A30417" s="42"/>
    </row>
    <row r="30418" spans="1:1" x14ac:dyDescent="0.25">
      <c r="A30418" s="42"/>
    </row>
    <row r="30419" spans="1:1" x14ac:dyDescent="0.25">
      <c r="A30419" s="42"/>
    </row>
    <row r="30420" spans="1:1" x14ac:dyDescent="0.25">
      <c r="A30420" s="42"/>
    </row>
    <row r="30421" spans="1:1" x14ac:dyDescent="0.25">
      <c r="A30421" s="42"/>
    </row>
    <row r="30422" spans="1:1" x14ac:dyDescent="0.25">
      <c r="A30422" s="42"/>
    </row>
    <row r="30423" spans="1:1" x14ac:dyDescent="0.25">
      <c r="A30423" s="42"/>
    </row>
    <row r="30424" spans="1:1" x14ac:dyDescent="0.25">
      <c r="A30424" s="42"/>
    </row>
    <row r="30425" spans="1:1" x14ac:dyDescent="0.25">
      <c r="A30425" s="42"/>
    </row>
    <row r="30426" spans="1:1" x14ac:dyDescent="0.25">
      <c r="A30426" s="42"/>
    </row>
    <row r="30427" spans="1:1" x14ac:dyDescent="0.25">
      <c r="A30427" s="42"/>
    </row>
    <row r="30428" spans="1:1" x14ac:dyDescent="0.25">
      <c r="A30428" s="42"/>
    </row>
    <row r="30429" spans="1:1" x14ac:dyDescent="0.25">
      <c r="A30429" s="42"/>
    </row>
    <row r="30430" spans="1:1" x14ac:dyDescent="0.25">
      <c r="A30430" s="42"/>
    </row>
    <row r="30431" spans="1:1" x14ac:dyDescent="0.25">
      <c r="A30431" s="42"/>
    </row>
    <row r="30432" spans="1:1" x14ac:dyDescent="0.25">
      <c r="A30432" s="42"/>
    </row>
    <row r="30433" spans="1:1" x14ac:dyDescent="0.25">
      <c r="A30433" s="42"/>
    </row>
    <row r="30434" spans="1:1" x14ac:dyDescent="0.25">
      <c r="A30434" s="42"/>
    </row>
    <row r="30435" spans="1:1" x14ac:dyDescent="0.25">
      <c r="A30435" s="42"/>
    </row>
    <row r="30436" spans="1:1" x14ac:dyDescent="0.25">
      <c r="A30436" s="42"/>
    </row>
    <row r="30437" spans="1:1" x14ac:dyDescent="0.25">
      <c r="A30437" s="42"/>
    </row>
    <row r="30438" spans="1:1" x14ac:dyDescent="0.25">
      <c r="A30438" s="42"/>
    </row>
    <row r="30439" spans="1:1" x14ac:dyDescent="0.25">
      <c r="A30439" s="42"/>
    </row>
    <row r="30440" spans="1:1" x14ac:dyDescent="0.25">
      <c r="A30440" s="42"/>
    </row>
    <row r="30441" spans="1:1" x14ac:dyDescent="0.25">
      <c r="A30441" s="42"/>
    </row>
    <row r="30442" spans="1:1" x14ac:dyDescent="0.25">
      <c r="A30442" s="42"/>
    </row>
    <row r="30443" spans="1:1" x14ac:dyDescent="0.25">
      <c r="A30443" s="42"/>
    </row>
    <row r="30444" spans="1:1" x14ac:dyDescent="0.25">
      <c r="A30444" s="42"/>
    </row>
    <row r="30445" spans="1:1" x14ac:dyDescent="0.25">
      <c r="A30445" s="42"/>
    </row>
    <row r="30446" spans="1:1" x14ac:dyDescent="0.25">
      <c r="A30446" s="42"/>
    </row>
    <row r="30447" spans="1:1" x14ac:dyDescent="0.25">
      <c r="A30447" s="42"/>
    </row>
    <row r="30448" spans="1:1" x14ac:dyDescent="0.25">
      <c r="A30448" s="42"/>
    </row>
    <row r="30449" spans="1:1" x14ac:dyDescent="0.25">
      <c r="A30449" s="42"/>
    </row>
    <row r="30450" spans="1:1" x14ac:dyDescent="0.25">
      <c r="A30450" s="42"/>
    </row>
    <row r="30451" spans="1:1" x14ac:dyDescent="0.25">
      <c r="A30451" s="42"/>
    </row>
    <row r="30452" spans="1:1" x14ac:dyDescent="0.25">
      <c r="A30452" s="42"/>
    </row>
    <row r="30453" spans="1:1" x14ac:dyDescent="0.25">
      <c r="A30453" s="42"/>
    </row>
    <row r="30454" spans="1:1" x14ac:dyDescent="0.25">
      <c r="A30454" s="42"/>
    </row>
    <row r="30455" spans="1:1" x14ac:dyDescent="0.25">
      <c r="A30455" s="42"/>
    </row>
    <row r="30456" spans="1:1" x14ac:dyDescent="0.25">
      <c r="A30456" s="42"/>
    </row>
    <row r="30457" spans="1:1" x14ac:dyDescent="0.25">
      <c r="A30457" s="42"/>
    </row>
    <row r="30458" spans="1:1" x14ac:dyDescent="0.25">
      <c r="A30458" s="42"/>
    </row>
    <row r="30459" spans="1:1" x14ac:dyDescent="0.25">
      <c r="A30459" s="42"/>
    </row>
    <row r="30460" spans="1:1" x14ac:dyDescent="0.25">
      <c r="A30460" s="42"/>
    </row>
    <row r="30461" spans="1:1" x14ac:dyDescent="0.25">
      <c r="A30461" s="42"/>
    </row>
    <row r="30462" spans="1:1" x14ac:dyDescent="0.25">
      <c r="A30462" s="42"/>
    </row>
    <row r="30463" spans="1:1" x14ac:dyDescent="0.25">
      <c r="A30463" s="42"/>
    </row>
    <row r="30464" spans="1:1" x14ac:dyDescent="0.25">
      <c r="A30464" s="42"/>
    </row>
    <row r="30465" spans="1:1" x14ac:dyDescent="0.25">
      <c r="A30465" s="42"/>
    </row>
    <row r="30466" spans="1:1" x14ac:dyDescent="0.25">
      <c r="A30466" s="42"/>
    </row>
    <row r="30467" spans="1:1" x14ac:dyDescent="0.25">
      <c r="A30467" s="42"/>
    </row>
    <row r="30468" spans="1:1" x14ac:dyDescent="0.25">
      <c r="A30468" s="42"/>
    </row>
    <row r="30469" spans="1:1" x14ac:dyDescent="0.25">
      <c r="A30469" s="42"/>
    </row>
    <row r="30470" spans="1:1" x14ac:dyDescent="0.25">
      <c r="A30470" s="42"/>
    </row>
    <row r="30471" spans="1:1" x14ac:dyDescent="0.25">
      <c r="A30471" s="42"/>
    </row>
    <row r="30472" spans="1:1" x14ac:dyDescent="0.25">
      <c r="A30472" s="42"/>
    </row>
    <row r="30473" spans="1:1" x14ac:dyDescent="0.25">
      <c r="A30473" s="42"/>
    </row>
    <row r="30474" spans="1:1" x14ac:dyDescent="0.25">
      <c r="A30474" s="42"/>
    </row>
    <row r="30475" spans="1:1" x14ac:dyDescent="0.25">
      <c r="A30475" s="42"/>
    </row>
    <row r="30476" spans="1:1" x14ac:dyDescent="0.25">
      <c r="A30476" s="42"/>
    </row>
    <row r="30477" spans="1:1" x14ac:dyDescent="0.25">
      <c r="A30477" s="42"/>
    </row>
    <row r="30478" spans="1:1" x14ac:dyDescent="0.25">
      <c r="A30478" s="42"/>
    </row>
    <row r="30479" spans="1:1" x14ac:dyDescent="0.25">
      <c r="A30479" s="42"/>
    </row>
    <row r="30480" spans="1:1" x14ac:dyDescent="0.25">
      <c r="A30480" s="42"/>
    </row>
    <row r="30481" spans="1:1" x14ac:dyDescent="0.25">
      <c r="A30481" s="42"/>
    </row>
    <row r="30482" spans="1:1" x14ac:dyDescent="0.25">
      <c r="A30482" s="42"/>
    </row>
    <row r="30483" spans="1:1" x14ac:dyDescent="0.25">
      <c r="A30483" s="42"/>
    </row>
    <row r="30484" spans="1:1" x14ac:dyDescent="0.25">
      <c r="A30484" s="42"/>
    </row>
    <row r="30485" spans="1:1" x14ac:dyDescent="0.25">
      <c r="A30485" s="42"/>
    </row>
    <row r="30486" spans="1:1" x14ac:dyDescent="0.25">
      <c r="A30486" s="42"/>
    </row>
    <row r="30487" spans="1:1" x14ac:dyDescent="0.25">
      <c r="A30487" s="42"/>
    </row>
    <row r="30488" spans="1:1" x14ac:dyDescent="0.25">
      <c r="A30488" s="42"/>
    </row>
    <row r="30489" spans="1:1" x14ac:dyDescent="0.25">
      <c r="A30489" s="42"/>
    </row>
    <row r="30490" spans="1:1" x14ac:dyDescent="0.25">
      <c r="A30490" s="42"/>
    </row>
    <row r="30491" spans="1:1" x14ac:dyDescent="0.25">
      <c r="A30491" s="42"/>
    </row>
    <row r="30492" spans="1:1" x14ac:dyDescent="0.25">
      <c r="A30492" s="42"/>
    </row>
    <row r="30493" spans="1:1" x14ac:dyDescent="0.25">
      <c r="A30493" s="42"/>
    </row>
    <row r="30494" spans="1:1" x14ac:dyDescent="0.25">
      <c r="A30494" s="42"/>
    </row>
    <row r="30495" spans="1:1" x14ac:dyDescent="0.25">
      <c r="A30495" s="42"/>
    </row>
    <row r="30496" spans="1:1" x14ac:dyDescent="0.25">
      <c r="A30496" s="42"/>
    </row>
    <row r="30497" spans="1:1" x14ac:dyDescent="0.25">
      <c r="A30497" s="42"/>
    </row>
    <row r="30498" spans="1:1" x14ac:dyDescent="0.25">
      <c r="A30498" s="42"/>
    </row>
    <row r="30499" spans="1:1" x14ac:dyDescent="0.25">
      <c r="A30499" s="42"/>
    </row>
    <row r="30500" spans="1:1" x14ac:dyDescent="0.25">
      <c r="A30500" s="42"/>
    </row>
    <row r="30501" spans="1:1" x14ac:dyDescent="0.25">
      <c r="A30501" s="42"/>
    </row>
    <row r="30502" spans="1:1" x14ac:dyDescent="0.25">
      <c r="A30502" s="42"/>
    </row>
    <row r="30503" spans="1:1" x14ac:dyDescent="0.25">
      <c r="A30503" s="42"/>
    </row>
    <row r="30504" spans="1:1" x14ac:dyDescent="0.25">
      <c r="A30504" s="42"/>
    </row>
    <row r="30505" spans="1:1" x14ac:dyDescent="0.25">
      <c r="A30505" s="42"/>
    </row>
    <row r="30506" spans="1:1" x14ac:dyDescent="0.25">
      <c r="A30506" s="42"/>
    </row>
    <row r="30507" spans="1:1" x14ac:dyDescent="0.25">
      <c r="A30507" s="42"/>
    </row>
    <row r="30508" spans="1:1" x14ac:dyDescent="0.25">
      <c r="A30508" s="42"/>
    </row>
    <row r="30509" spans="1:1" x14ac:dyDescent="0.25">
      <c r="A30509" s="42"/>
    </row>
    <row r="30510" spans="1:1" x14ac:dyDescent="0.25">
      <c r="A30510" s="42"/>
    </row>
    <row r="30511" spans="1:1" x14ac:dyDescent="0.25">
      <c r="A30511" s="42"/>
    </row>
    <row r="30512" spans="1:1" x14ac:dyDescent="0.25">
      <c r="A30512" s="42"/>
    </row>
    <row r="30513" spans="1:1" x14ac:dyDescent="0.25">
      <c r="A30513" s="42"/>
    </row>
    <row r="30514" spans="1:1" x14ac:dyDescent="0.25">
      <c r="A30514" s="42"/>
    </row>
    <row r="30515" spans="1:1" x14ac:dyDescent="0.25">
      <c r="A30515" s="42"/>
    </row>
    <row r="30516" spans="1:1" x14ac:dyDescent="0.25">
      <c r="A30516" s="42"/>
    </row>
    <row r="30517" spans="1:1" x14ac:dyDescent="0.25">
      <c r="A30517" s="42"/>
    </row>
    <row r="30518" spans="1:1" x14ac:dyDescent="0.25">
      <c r="A30518" s="42"/>
    </row>
    <row r="30519" spans="1:1" x14ac:dyDescent="0.25">
      <c r="A30519" s="42"/>
    </row>
    <row r="30520" spans="1:1" x14ac:dyDescent="0.25">
      <c r="A30520" s="42"/>
    </row>
    <row r="30521" spans="1:1" x14ac:dyDescent="0.25">
      <c r="A30521" s="42"/>
    </row>
    <row r="30522" spans="1:1" x14ac:dyDescent="0.25">
      <c r="A30522" s="42"/>
    </row>
    <row r="30523" spans="1:1" x14ac:dyDescent="0.25">
      <c r="A30523" s="42"/>
    </row>
    <row r="30524" spans="1:1" x14ac:dyDescent="0.25">
      <c r="A30524" s="42"/>
    </row>
    <row r="30525" spans="1:1" x14ac:dyDescent="0.25">
      <c r="A30525" s="42"/>
    </row>
    <row r="30526" spans="1:1" x14ac:dyDescent="0.25">
      <c r="A30526" s="42"/>
    </row>
    <row r="30527" spans="1:1" x14ac:dyDescent="0.25">
      <c r="A30527" s="42"/>
    </row>
    <row r="30528" spans="1:1" x14ac:dyDescent="0.25">
      <c r="A30528" s="42"/>
    </row>
    <row r="30529" spans="1:1" x14ac:dyDescent="0.25">
      <c r="A30529" s="42"/>
    </row>
    <row r="30530" spans="1:1" x14ac:dyDescent="0.25">
      <c r="A30530" s="42"/>
    </row>
    <row r="30531" spans="1:1" x14ac:dyDescent="0.25">
      <c r="A30531" s="42"/>
    </row>
    <row r="30532" spans="1:1" x14ac:dyDescent="0.25">
      <c r="A30532" s="42"/>
    </row>
    <row r="30533" spans="1:1" x14ac:dyDescent="0.25">
      <c r="A30533" s="42"/>
    </row>
    <row r="30534" spans="1:1" x14ac:dyDescent="0.25">
      <c r="A30534" s="42"/>
    </row>
    <row r="30535" spans="1:1" x14ac:dyDescent="0.25">
      <c r="A30535" s="42"/>
    </row>
    <row r="30536" spans="1:1" x14ac:dyDescent="0.25">
      <c r="A30536" s="42"/>
    </row>
    <row r="30537" spans="1:1" x14ac:dyDescent="0.25">
      <c r="A30537" s="42"/>
    </row>
    <row r="30538" spans="1:1" x14ac:dyDescent="0.25">
      <c r="A30538" s="42"/>
    </row>
    <row r="30539" spans="1:1" x14ac:dyDescent="0.25">
      <c r="A30539" s="42"/>
    </row>
    <row r="30540" spans="1:1" x14ac:dyDescent="0.25">
      <c r="A30540" s="42"/>
    </row>
    <row r="30541" spans="1:1" x14ac:dyDescent="0.25">
      <c r="A30541" s="42"/>
    </row>
    <row r="30542" spans="1:1" x14ac:dyDescent="0.25">
      <c r="A30542" s="42"/>
    </row>
    <row r="30543" spans="1:1" x14ac:dyDescent="0.25">
      <c r="A30543" s="42"/>
    </row>
    <row r="30544" spans="1:1" x14ac:dyDescent="0.25">
      <c r="A30544" s="42"/>
    </row>
    <row r="30545" spans="1:1" x14ac:dyDescent="0.25">
      <c r="A30545" s="42"/>
    </row>
    <row r="30546" spans="1:1" x14ac:dyDescent="0.25">
      <c r="A30546" s="42"/>
    </row>
    <row r="30547" spans="1:1" x14ac:dyDescent="0.25">
      <c r="A30547" s="42"/>
    </row>
    <row r="30548" spans="1:1" x14ac:dyDescent="0.25">
      <c r="A30548" s="42"/>
    </row>
    <row r="30549" spans="1:1" x14ac:dyDescent="0.25">
      <c r="A30549" s="42"/>
    </row>
    <row r="30550" spans="1:1" x14ac:dyDescent="0.25">
      <c r="A30550" s="42"/>
    </row>
    <row r="30551" spans="1:1" x14ac:dyDescent="0.25">
      <c r="A30551" s="42"/>
    </row>
    <row r="30552" spans="1:1" x14ac:dyDescent="0.25">
      <c r="A30552" s="42"/>
    </row>
    <row r="30553" spans="1:1" x14ac:dyDescent="0.25">
      <c r="A30553" s="42"/>
    </row>
    <row r="30554" spans="1:1" x14ac:dyDescent="0.25">
      <c r="A30554" s="42"/>
    </row>
    <row r="30555" spans="1:1" x14ac:dyDescent="0.25">
      <c r="A30555" s="42"/>
    </row>
    <row r="30556" spans="1:1" x14ac:dyDescent="0.25">
      <c r="A30556" s="42"/>
    </row>
    <row r="30557" spans="1:1" x14ac:dyDescent="0.25">
      <c r="A30557" s="42"/>
    </row>
    <row r="30558" spans="1:1" x14ac:dyDescent="0.25">
      <c r="A30558" s="42"/>
    </row>
    <row r="30559" spans="1:1" x14ac:dyDescent="0.25">
      <c r="A30559" s="42"/>
    </row>
    <row r="30560" spans="1:1" x14ac:dyDescent="0.25">
      <c r="A30560" s="42"/>
    </row>
    <row r="30561" spans="1:1" x14ac:dyDescent="0.25">
      <c r="A30561" s="42"/>
    </row>
    <row r="30562" spans="1:1" x14ac:dyDescent="0.25">
      <c r="A30562" s="42"/>
    </row>
    <row r="30563" spans="1:1" x14ac:dyDescent="0.25">
      <c r="A30563" s="42"/>
    </row>
    <row r="30564" spans="1:1" x14ac:dyDescent="0.25">
      <c r="A30564" s="42"/>
    </row>
    <row r="30565" spans="1:1" x14ac:dyDescent="0.25">
      <c r="A30565" s="42"/>
    </row>
    <row r="30566" spans="1:1" x14ac:dyDescent="0.25">
      <c r="A30566" s="42"/>
    </row>
    <row r="30567" spans="1:1" x14ac:dyDescent="0.25">
      <c r="A30567" s="42"/>
    </row>
    <row r="30568" spans="1:1" x14ac:dyDescent="0.25">
      <c r="A30568" s="42"/>
    </row>
    <row r="30569" spans="1:1" x14ac:dyDescent="0.25">
      <c r="A30569" s="42"/>
    </row>
    <row r="30570" spans="1:1" x14ac:dyDescent="0.25">
      <c r="A30570" s="42"/>
    </row>
    <row r="30571" spans="1:1" x14ac:dyDescent="0.25">
      <c r="A30571" s="42"/>
    </row>
    <row r="30572" spans="1:1" x14ac:dyDescent="0.25">
      <c r="A30572" s="42"/>
    </row>
    <row r="30573" spans="1:1" x14ac:dyDescent="0.25">
      <c r="A30573" s="42"/>
    </row>
    <row r="30574" spans="1:1" x14ac:dyDescent="0.25">
      <c r="A30574" s="42"/>
    </row>
    <row r="30575" spans="1:1" x14ac:dyDescent="0.25">
      <c r="A30575" s="42"/>
    </row>
    <row r="30576" spans="1:1" x14ac:dyDescent="0.25">
      <c r="A30576" s="42"/>
    </row>
    <row r="30577" spans="1:1" x14ac:dyDescent="0.25">
      <c r="A30577" s="42"/>
    </row>
    <row r="30578" spans="1:1" x14ac:dyDescent="0.25">
      <c r="A30578" s="42"/>
    </row>
    <row r="30579" spans="1:1" x14ac:dyDescent="0.25">
      <c r="A30579" s="42"/>
    </row>
    <row r="30580" spans="1:1" x14ac:dyDescent="0.25">
      <c r="A30580" s="42"/>
    </row>
    <row r="30581" spans="1:1" x14ac:dyDescent="0.25">
      <c r="A30581" s="42"/>
    </row>
    <row r="30582" spans="1:1" x14ac:dyDescent="0.25">
      <c r="A30582" s="42"/>
    </row>
    <row r="30583" spans="1:1" x14ac:dyDescent="0.25">
      <c r="A30583" s="42"/>
    </row>
    <row r="30584" spans="1:1" x14ac:dyDescent="0.25">
      <c r="A30584" s="42"/>
    </row>
    <row r="30585" spans="1:1" x14ac:dyDescent="0.25">
      <c r="A30585" s="42"/>
    </row>
    <row r="30586" spans="1:1" x14ac:dyDescent="0.25">
      <c r="A30586" s="42"/>
    </row>
    <row r="30587" spans="1:1" x14ac:dyDescent="0.25">
      <c r="A30587" s="42"/>
    </row>
    <row r="30588" spans="1:1" x14ac:dyDescent="0.25">
      <c r="A30588" s="42"/>
    </row>
    <row r="30589" spans="1:1" x14ac:dyDescent="0.25">
      <c r="A30589" s="42"/>
    </row>
    <row r="30590" spans="1:1" x14ac:dyDescent="0.25">
      <c r="A30590" s="42"/>
    </row>
    <row r="30591" spans="1:1" x14ac:dyDescent="0.25">
      <c r="A30591" s="42"/>
    </row>
    <row r="30592" spans="1:1" x14ac:dyDescent="0.25">
      <c r="A30592" s="42"/>
    </row>
    <row r="30593" spans="1:1" x14ac:dyDescent="0.25">
      <c r="A30593" s="42"/>
    </row>
    <row r="30594" spans="1:1" x14ac:dyDescent="0.25">
      <c r="A30594" s="42"/>
    </row>
    <row r="30595" spans="1:1" x14ac:dyDescent="0.25">
      <c r="A30595" s="42"/>
    </row>
    <row r="30596" spans="1:1" x14ac:dyDescent="0.25">
      <c r="A30596" s="42"/>
    </row>
    <row r="30597" spans="1:1" x14ac:dyDescent="0.25">
      <c r="A30597" s="42"/>
    </row>
    <row r="30598" spans="1:1" x14ac:dyDescent="0.25">
      <c r="A30598" s="42"/>
    </row>
    <row r="30599" spans="1:1" x14ac:dyDescent="0.25">
      <c r="A30599" s="42"/>
    </row>
    <row r="30600" spans="1:1" x14ac:dyDescent="0.25">
      <c r="A30600" s="42"/>
    </row>
    <row r="30601" spans="1:1" x14ac:dyDescent="0.25">
      <c r="A30601" s="42"/>
    </row>
    <row r="30602" spans="1:1" x14ac:dyDescent="0.25">
      <c r="A30602" s="42"/>
    </row>
    <row r="30603" spans="1:1" x14ac:dyDescent="0.25">
      <c r="A30603" s="42"/>
    </row>
    <row r="30604" spans="1:1" x14ac:dyDescent="0.25">
      <c r="A30604" s="42"/>
    </row>
    <row r="30605" spans="1:1" x14ac:dyDescent="0.25">
      <c r="A30605" s="42"/>
    </row>
    <row r="30606" spans="1:1" x14ac:dyDescent="0.25">
      <c r="A30606" s="42"/>
    </row>
    <row r="30607" spans="1:1" x14ac:dyDescent="0.25">
      <c r="A30607" s="42"/>
    </row>
    <row r="30608" spans="1:1" x14ac:dyDescent="0.25">
      <c r="A30608" s="42"/>
    </row>
    <row r="30609" spans="1:1" x14ac:dyDescent="0.25">
      <c r="A30609" s="42"/>
    </row>
    <row r="30610" spans="1:1" x14ac:dyDescent="0.25">
      <c r="A30610" s="42"/>
    </row>
    <row r="30611" spans="1:1" x14ac:dyDescent="0.25">
      <c r="A30611" s="42"/>
    </row>
    <row r="30612" spans="1:1" x14ac:dyDescent="0.25">
      <c r="A30612" s="42"/>
    </row>
    <row r="30613" spans="1:1" x14ac:dyDescent="0.25">
      <c r="A30613" s="42"/>
    </row>
    <row r="30614" spans="1:1" x14ac:dyDescent="0.25">
      <c r="A30614" s="42"/>
    </row>
    <row r="30615" spans="1:1" x14ac:dyDescent="0.25">
      <c r="A30615" s="42"/>
    </row>
    <row r="30616" spans="1:1" x14ac:dyDescent="0.25">
      <c r="A30616" s="42"/>
    </row>
    <row r="30617" spans="1:1" x14ac:dyDescent="0.25">
      <c r="A30617" s="42"/>
    </row>
    <row r="30618" spans="1:1" x14ac:dyDescent="0.25">
      <c r="A30618" s="42"/>
    </row>
    <row r="30619" spans="1:1" x14ac:dyDescent="0.25">
      <c r="A30619" s="42"/>
    </row>
    <row r="30620" spans="1:1" x14ac:dyDescent="0.25">
      <c r="A30620" s="42"/>
    </row>
    <row r="30621" spans="1:1" x14ac:dyDescent="0.25">
      <c r="A30621" s="42"/>
    </row>
    <row r="30622" spans="1:1" x14ac:dyDescent="0.25">
      <c r="A30622" s="42"/>
    </row>
    <row r="30623" spans="1:1" x14ac:dyDescent="0.25">
      <c r="A30623" s="42"/>
    </row>
    <row r="30624" spans="1:1" x14ac:dyDescent="0.25">
      <c r="A30624" s="42"/>
    </row>
    <row r="30625" spans="1:1" x14ac:dyDescent="0.25">
      <c r="A30625" s="42"/>
    </row>
    <row r="30626" spans="1:1" x14ac:dyDescent="0.25">
      <c r="A30626" s="42"/>
    </row>
    <row r="30627" spans="1:1" x14ac:dyDescent="0.25">
      <c r="A30627" s="42"/>
    </row>
    <row r="30628" spans="1:1" x14ac:dyDescent="0.25">
      <c r="A30628" s="42"/>
    </row>
    <row r="30629" spans="1:1" x14ac:dyDescent="0.25">
      <c r="A30629" s="42"/>
    </row>
    <row r="30630" spans="1:1" x14ac:dyDescent="0.25">
      <c r="A30630" s="42"/>
    </row>
    <row r="30631" spans="1:1" x14ac:dyDescent="0.25">
      <c r="A30631" s="42"/>
    </row>
    <row r="30632" spans="1:1" x14ac:dyDescent="0.25">
      <c r="A30632" s="42"/>
    </row>
    <row r="30633" spans="1:1" x14ac:dyDescent="0.25">
      <c r="A30633" s="42"/>
    </row>
    <row r="30634" spans="1:1" x14ac:dyDescent="0.25">
      <c r="A30634" s="42"/>
    </row>
    <row r="30635" spans="1:1" x14ac:dyDescent="0.25">
      <c r="A30635" s="42"/>
    </row>
    <row r="30636" spans="1:1" x14ac:dyDescent="0.25">
      <c r="A30636" s="42"/>
    </row>
    <row r="30637" spans="1:1" x14ac:dyDescent="0.25">
      <c r="A30637" s="42"/>
    </row>
    <row r="30638" spans="1:1" x14ac:dyDescent="0.25">
      <c r="A30638" s="42"/>
    </row>
    <row r="30639" spans="1:1" x14ac:dyDescent="0.25">
      <c r="A30639" s="42"/>
    </row>
    <row r="30640" spans="1:1" x14ac:dyDescent="0.25">
      <c r="A30640" s="42"/>
    </row>
    <row r="30641" spans="1:1" x14ac:dyDescent="0.25">
      <c r="A30641" s="42"/>
    </row>
    <row r="30642" spans="1:1" x14ac:dyDescent="0.25">
      <c r="A30642" s="42"/>
    </row>
    <row r="30643" spans="1:1" x14ac:dyDescent="0.25">
      <c r="A30643" s="42"/>
    </row>
    <row r="30644" spans="1:1" x14ac:dyDescent="0.25">
      <c r="A30644" s="42"/>
    </row>
    <row r="30645" spans="1:1" x14ac:dyDescent="0.25">
      <c r="A30645" s="42"/>
    </row>
    <row r="30646" spans="1:1" x14ac:dyDescent="0.25">
      <c r="A30646" s="42"/>
    </row>
    <row r="30647" spans="1:1" x14ac:dyDescent="0.25">
      <c r="A30647" s="42"/>
    </row>
    <row r="30648" spans="1:1" x14ac:dyDescent="0.25">
      <c r="A30648" s="42"/>
    </row>
    <row r="30649" spans="1:1" x14ac:dyDescent="0.25">
      <c r="A30649" s="42"/>
    </row>
    <row r="30650" spans="1:1" x14ac:dyDescent="0.25">
      <c r="A30650" s="42"/>
    </row>
    <row r="30651" spans="1:1" x14ac:dyDescent="0.25">
      <c r="A30651" s="42"/>
    </row>
    <row r="30652" spans="1:1" x14ac:dyDescent="0.25">
      <c r="A30652" s="42"/>
    </row>
    <row r="30653" spans="1:1" x14ac:dyDescent="0.25">
      <c r="A30653" s="42"/>
    </row>
    <row r="30654" spans="1:1" x14ac:dyDescent="0.25">
      <c r="A30654" s="42"/>
    </row>
    <row r="30655" spans="1:1" x14ac:dyDescent="0.25">
      <c r="A30655" s="42"/>
    </row>
    <row r="30656" spans="1:1" x14ac:dyDescent="0.25">
      <c r="A30656" s="42"/>
    </row>
    <row r="30657" spans="1:1" x14ac:dyDescent="0.25">
      <c r="A30657" s="42"/>
    </row>
    <row r="30658" spans="1:1" x14ac:dyDescent="0.25">
      <c r="A30658" s="42"/>
    </row>
    <row r="30659" spans="1:1" x14ac:dyDescent="0.25">
      <c r="A30659" s="42"/>
    </row>
    <row r="30660" spans="1:1" x14ac:dyDescent="0.25">
      <c r="A30660" s="42"/>
    </row>
    <row r="30661" spans="1:1" x14ac:dyDescent="0.25">
      <c r="A30661" s="42"/>
    </row>
    <row r="30662" spans="1:1" x14ac:dyDescent="0.25">
      <c r="A30662" s="42"/>
    </row>
    <row r="30663" spans="1:1" x14ac:dyDescent="0.25">
      <c r="A30663" s="42"/>
    </row>
    <row r="30664" spans="1:1" x14ac:dyDescent="0.25">
      <c r="A30664" s="42"/>
    </row>
    <row r="30665" spans="1:1" x14ac:dyDescent="0.25">
      <c r="A30665" s="42"/>
    </row>
    <row r="30666" spans="1:1" x14ac:dyDescent="0.25">
      <c r="A30666" s="42"/>
    </row>
    <row r="30667" spans="1:1" x14ac:dyDescent="0.25">
      <c r="A30667" s="42"/>
    </row>
    <row r="30668" spans="1:1" x14ac:dyDescent="0.25">
      <c r="A30668" s="42"/>
    </row>
    <row r="30669" spans="1:1" x14ac:dyDescent="0.25">
      <c r="A30669" s="42"/>
    </row>
    <row r="30670" spans="1:1" x14ac:dyDescent="0.25">
      <c r="A30670" s="42"/>
    </row>
    <row r="30671" spans="1:1" x14ac:dyDescent="0.25">
      <c r="A30671" s="42"/>
    </row>
    <row r="30672" spans="1:1" x14ac:dyDescent="0.25">
      <c r="A30672" s="42"/>
    </row>
    <row r="30673" spans="1:1" x14ac:dyDescent="0.25">
      <c r="A30673" s="42"/>
    </row>
    <row r="30674" spans="1:1" x14ac:dyDescent="0.25">
      <c r="A30674" s="42"/>
    </row>
    <row r="30675" spans="1:1" x14ac:dyDescent="0.25">
      <c r="A30675" s="42"/>
    </row>
    <row r="30676" spans="1:1" x14ac:dyDescent="0.25">
      <c r="A30676" s="42"/>
    </row>
    <row r="30677" spans="1:1" x14ac:dyDescent="0.25">
      <c r="A30677" s="42"/>
    </row>
    <row r="30678" spans="1:1" x14ac:dyDescent="0.25">
      <c r="A30678" s="42"/>
    </row>
    <row r="30679" spans="1:1" x14ac:dyDescent="0.25">
      <c r="A30679" s="42"/>
    </row>
    <row r="30680" spans="1:1" x14ac:dyDescent="0.25">
      <c r="A30680" s="42"/>
    </row>
    <row r="30681" spans="1:1" x14ac:dyDescent="0.25">
      <c r="A30681" s="42"/>
    </row>
    <row r="30682" spans="1:1" x14ac:dyDescent="0.25">
      <c r="A30682" s="42"/>
    </row>
    <row r="30683" spans="1:1" x14ac:dyDescent="0.25">
      <c r="A30683" s="42"/>
    </row>
    <row r="30684" spans="1:1" x14ac:dyDescent="0.25">
      <c r="A30684" s="42"/>
    </row>
    <row r="30685" spans="1:1" x14ac:dyDescent="0.25">
      <c r="A30685" s="42"/>
    </row>
    <row r="30686" spans="1:1" x14ac:dyDescent="0.25">
      <c r="A30686" s="42"/>
    </row>
    <row r="30687" spans="1:1" x14ac:dyDescent="0.25">
      <c r="A30687" s="42"/>
    </row>
    <row r="30688" spans="1:1" x14ac:dyDescent="0.25">
      <c r="A30688" s="42"/>
    </row>
    <row r="30689" spans="1:1" x14ac:dyDescent="0.25">
      <c r="A30689" s="42"/>
    </row>
    <row r="30690" spans="1:1" x14ac:dyDescent="0.25">
      <c r="A30690" s="42"/>
    </row>
    <row r="30691" spans="1:1" x14ac:dyDescent="0.25">
      <c r="A30691" s="42"/>
    </row>
    <row r="30692" spans="1:1" x14ac:dyDescent="0.25">
      <c r="A30692" s="42"/>
    </row>
    <row r="30693" spans="1:1" x14ac:dyDescent="0.25">
      <c r="A30693" s="42"/>
    </row>
    <row r="30694" spans="1:1" x14ac:dyDescent="0.25">
      <c r="A30694" s="42"/>
    </row>
    <row r="30695" spans="1:1" x14ac:dyDescent="0.25">
      <c r="A30695" s="42"/>
    </row>
    <row r="30696" spans="1:1" x14ac:dyDescent="0.25">
      <c r="A30696" s="42"/>
    </row>
    <row r="30697" spans="1:1" x14ac:dyDescent="0.25">
      <c r="A30697" s="42"/>
    </row>
    <row r="30698" spans="1:1" x14ac:dyDescent="0.25">
      <c r="A30698" s="42"/>
    </row>
    <row r="30699" spans="1:1" x14ac:dyDescent="0.25">
      <c r="A30699" s="42"/>
    </row>
    <row r="30700" spans="1:1" x14ac:dyDescent="0.25">
      <c r="A30700" s="42"/>
    </row>
    <row r="30701" spans="1:1" x14ac:dyDescent="0.25">
      <c r="A30701" s="42"/>
    </row>
    <row r="30702" spans="1:1" x14ac:dyDescent="0.25">
      <c r="A30702" s="42"/>
    </row>
    <row r="30703" spans="1:1" x14ac:dyDescent="0.25">
      <c r="A30703" s="42"/>
    </row>
    <row r="30704" spans="1:1" x14ac:dyDescent="0.25">
      <c r="A30704" s="42"/>
    </row>
    <row r="30705" spans="1:1" x14ac:dyDescent="0.25">
      <c r="A30705" s="42"/>
    </row>
    <row r="30706" spans="1:1" x14ac:dyDescent="0.25">
      <c r="A30706" s="42"/>
    </row>
    <row r="30707" spans="1:1" x14ac:dyDescent="0.25">
      <c r="A30707" s="42"/>
    </row>
    <row r="30708" spans="1:1" x14ac:dyDescent="0.25">
      <c r="A30708" s="42"/>
    </row>
    <row r="30709" spans="1:1" x14ac:dyDescent="0.25">
      <c r="A30709" s="42"/>
    </row>
    <row r="30710" spans="1:1" x14ac:dyDescent="0.25">
      <c r="A30710" s="42"/>
    </row>
    <row r="30711" spans="1:1" x14ac:dyDescent="0.25">
      <c r="A30711" s="42"/>
    </row>
    <row r="30712" spans="1:1" x14ac:dyDescent="0.25">
      <c r="A30712" s="42"/>
    </row>
    <row r="30713" spans="1:1" x14ac:dyDescent="0.25">
      <c r="A30713" s="42"/>
    </row>
    <row r="30714" spans="1:1" x14ac:dyDescent="0.25">
      <c r="A30714" s="42"/>
    </row>
    <row r="30715" spans="1:1" x14ac:dyDescent="0.25">
      <c r="A30715" s="42"/>
    </row>
    <row r="30716" spans="1:1" x14ac:dyDescent="0.25">
      <c r="A30716" s="42"/>
    </row>
    <row r="30717" spans="1:1" x14ac:dyDescent="0.25">
      <c r="A30717" s="42"/>
    </row>
    <row r="30718" spans="1:1" x14ac:dyDescent="0.25">
      <c r="A30718" s="42"/>
    </row>
    <row r="30719" spans="1:1" x14ac:dyDescent="0.25">
      <c r="A30719" s="42"/>
    </row>
    <row r="30720" spans="1:1" x14ac:dyDescent="0.25">
      <c r="A30720" s="42"/>
    </row>
    <row r="30721" spans="1:1" x14ac:dyDescent="0.25">
      <c r="A30721" s="42"/>
    </row>
    <row r="30722" spans="1:1" x14ac:dyDescent="0.25">
      <c r="A30722" s="42"/>
    </row>
    <row r="30723" spans="1:1" x14ac:dyDescent="0.25">
      <c r="A30723" s="42"/>
    </row>
    <row r="30724" spans="1:1" x14ac:dyDescent="0.25">
      <c r="A30724" s="42"/>
    </row>
    <row r="30725" spans="1:1" x14ac:dyDescent="0.25">
      <c r="A30725" s="42"/>
    </row>
    <row r="30726" spans="1:1" x14ac:dyDescent="0.25">
      <c r="A30726" s="42"/>
    </row>
    <row r="30727" spans="1:1" x14ac:dyDescent="0.25">
      <c r="A30727" s="42"/>
    </row>
    <row r="30728" spans="1:1" x14ac:dyDescent="0.25">
      <c r="A30728" s="42"/>
    </row>
    <row r="30729" spans="1:1" x14ac:dyDescent="0.25">
      <c r="A30729" s="42"/>
    </row>
    <row r="30730" spans="1:1" x14ac:dyDescent="0.25">
      <c r="A30730" s="42"/>
    </row>
    <row r="30731" spans="1:1" x14ac:dyDescent="0.25">
      <c r="A30731" s="42"/>
    </row>
    <row r="30732" spans="1:1" x14ac:dyDescent="0.25">
      <c r="A30732" s="42"/>
    </row>
    <row r="30733" spans="1:1" x14ac:dyDescent="0.25">
      <c r="A30733" s="42"/>
    </row>
    <row r="30734" spans="1:1" x14ac:dyDescent="0.25">
      <c r="A30734" s="42"/>
    </row>
    <row r="30735" spans="1:1" x14ac:dyDescent="0.25">
      <c r="A30735" s="42"/>
    </row>
    <row r="30736" spans="1:1" x14ac:dyDescent="0.25">
      <c r="A30736" s="42"/>
    </row>
    <row r="30737" spans="1:1" x14ac:dyDescent="0.25">
      <c r="A30737" s="42"/>
    </row>
    <row r="30738" spans="1:1" x14ac:dyDescent="0.25">
      <c r="A30738" s="42"/>
    </row>
    <row r="30739" spans="1:1" x14ac:dyDescent="0.25">
      <c r="A30739" s="42"/>
    </row>
    <row r="30740" spans="1:1" x14ac:dyDescent="0.25">
      <c r="A30740" s="42"/>
    </row>
    <row r="30741" spans="1:1" x14ac:dyDescent="0.25">
      <c r="A30741" s="42"/>
    </row>
    <row r="30742" spans="1:1" x14ac:dyDescent="0.25">
      <c r="A30742" s="42"/>
    </row>
    <row r="30743" spans="1:1" x14ac:dyDescent="0.25">
      <c r="A30743" s="42"/>
    </row>
    <row r="30744" spans="1:1" x14ac:dyDescent="0.25">
      <c r="A30744" s="42"/>
    </row>
    <row r="30745" spans="1:1" x14ac:dyDescent="0.25">
      <c r="A30745" s="42"/>
    </row>
    <row r="30746" spans="1:1" x14ac:dyDescent="0.25">
      <c r="A30746" s="42"/>
    </row>
    <row r="30747" spans="1:1" x14ac:dyDescent="0.25">
      <c r="A30747" s="42"/>
    </row>
    <row r="30748" spans="1:1" x14ac:dyDescent="0.25">
      <c r="A30748" s="42"/>
    </row>
    <row r="30749" spans="1:1" x14ac:dyDescent="0.25">
      <c r="A30749" s="42"/>
    </row>
    <row r="30750" spans="1:1" x14ac:dyDescent="0.25">
      <c r="A30750" s="42"/>
    </row>
    <row r="30751" spans="1:1" x14ac:dyDescent="0.25">
      <c r="A30751" s="42"/>
    </row>
    <row r="30752" spans="1:1" x14ac:dyDescent="0.25">
      <c r="A30752" s="42"/>
    </row>
    <row r="30753" spans="1:1" x14ac:dyDescent="0.25">
      <c r="A30753" s="42"/>
    </row>
    <row r="30754" spans="1:1" x14ac:dyDescent="0.25">
      <c r="A30754" s="42"/>
    </row>
    <row r="30755" spans="1:1" x14ac:dyDescent="0.25">
      <c r="A30755" s="42"/>
    </row>
    <row r="30756" spans="1:1" x14ac:dyDescent="0.25">
      <c r="A30756" s="42"/>
    </row>
    <row r="30757" spans="1:1" x14ac:dyDescent="0.25">
      <c r="A30757" s="42"/>
    </row>
    <row r="30758" spans="1:1" x14ac:dyDescent="0.25">
      <c r="A30758" s="42"/>
    </row>
    <row r="30759" spans="1:1" x14ac:dyDescent="0.25">
      <c r="A30759" s="42"/>
    </row>
    <row r="30760" spans="1:1" x14ac:dyDescent="0.25">
      <c r="A30760" s="42"/>
    </row>
    <row r="30761" spans="1:1" x14ac:dyDescent="0.25">
      <c r="A30761" s="42"/>
    </row>
    <row r="30762" spans="1:1" x14ac:dyDescent="0.25">
      <c r="A30762" s="42"/>
    </row>
    <row r="30763" spans="1:1" x14ac:dyDescent="0.25">
      <c r="A30763" s="42"/>
    </row>
    <row r="30764" spans="1:1" x14ac:dyDescent="0.25">
      <c r="A30764" s="42"/>
    </row>
    <row r="30765" spans="1:1" x14ac:dyDescent="0.25">
      <c r="A30765" s="42"/>
    </row>
    <row r="30766" spans="1:1" x14ac:dyDescent="0.25">
      <c r="A30766" s="42"/>
    </row>
    <row r="30767" spans="1:1" x14ac:dyDescent="0.25">
      <c r="A30767" s="42"/>
    </row>
    <row r="30768" spans="1:1" x14ac:dyDescent="0.25">
      <c r="A30768" s="42"/>
    </row>
    <row r="30769" spans="1:1" x14ac:dyDescent="0.25">
      <c r="A30769" s="42"/>
    </row>
    <row r="30770" spans="1:1" x14ac:dyDescent="0.25">
      <c r="A30770" s="42"/>
    </row>
    <row r="30771" spans="1:1" x14ac:dyDescent="0.25">
      <c r="A30771" s="42"/>
    </row>
    <row r="30772" spans="1:1" x14ac:dyDescent="0.25">
      <c r="A30772" s="42"/>
    </row>
    <row r="30773" spans="1:1" x14ac:dyDescent="0.25">
      <c r="A30773" s="42"/>
    </row>
    <row r="30774" spans="1:1" x14ac:dyDescent="0.25">
      <c r="A30774" s="42"/>
    </row>
    <row r="30775" spans="1:1" x14ac:dyDescent="0.25">
      <c r="A30775" s="42"/>
    </row>
    <row r="30776" spans="1:1" x14ac:dyDescent="0.25">
      <c r="A30776" s="42"/>
    </row>
    <row r="30777" spans="1:1" x14ac:dyDescent="0.25">
      <c r="A30777" s="42"/>
    </row>
    <row r="30778" spans="1:1" x14ac:dyDescent="0.25">
      <c r="A30778" s="42"/>
    </row>
    <row r="30779" spans="1:1" x14ac:dyDescent="0.25">
      <c r="A30779" s="42"/>
    </row>
    <row r="30780" spans="1:1" x14ac:dyDescent="0.25">
      <c r="A30780" s="42"/>
    </row>
    <row r="30781" spans="1:1" x14ac:dyDescent="0.25">
      <c r="A30781" s="42"/>
    </row>
    <row r="30782" spans="1:1" x14ac:dyDescent="0.25">
      <c r="A30782" s="42"/>
    </row>
    <row r="30783" spans="1:1" x14ac:dyDescent="0.25">
      <c r="A30783" s="42"/>
    </row>
    <row r="30784" spans="1:1" x14ac:dyDescent="0.25">
      <c r="A30784" s="42"/>
    </row>
    <row r="30785" spans="1:1" x14ac:dyDescent="0.25">
      <c r="A30785" s="42"/>
    </row>
    <row r="30786" spans="1:1" x14ac:dyDescent="0.25">
      <c r="A30786" s="42"/>
    </row>
    <row r="30787" spans="1:1" x14ac:dyDescent="0.25">
      <c r="A30787" s="42"/>
    </row>
    <row r="30788" spans="1:1" x14ac:dyDescent="0.25">
      <c r="A30788" s="42"/>
    </row>
    <row r="30789" spans="1:1" x14ac:dyDescent="0.25">
      <c r="A30789" s="42"/>
    </row>
    <row r="30790" spans="1:1" x14ac:dyDescent="0.25">
      <c r="A30790" s="42"/>
    </row>
    <row r="30791" spans="1:1" x14ac:dyDescent="0.25">
      <c r="A30791" s="42"/>
    </row>
    <row r="30792" spans="1:1" x14ac:dyDescent="0.25">
      <c r="A30792" s="42"/>
    </row>
    <row r="30793" spans="1:1" x14ac:dyDescent="0.25">
      <c r="A30793" s="42"/>
    </row>
    <row r="30794" spans="1:1" x14ac:dyDescent="0.25">
      <c r="A30794" s="42"/>
    </row>
    <row r="30795" spans="1:1" x14ac:dyDescent="0.25">
      <c r="A30795" s="42"/>
    </row>
    <row r="30796" spans="1:1" x14ac:dyDescent="0.25">
      <c r="A30796" s="42"/>
    </row>
    <row r="30797" spans="1:1" x14ac:dyDescent="0.25">
      <c r="A30797" s="42"/>
    </row>
    <row r="30798" spans="1:1" x14ac:dyDescent="0.25">
      <c r="A30798" s="42"/>
    </row>
    <row r="30799" spans="1:1" x14ac:dyDescent="0.25">
      <c r="A30799" s="42"/>
    </row>
    <row r="30800" spans="1:1" x14ac:dyDescent="0.25">
      <c r="A30800" s="42"/>
    </row>
    <row r="30801" spans="1:1" x14ac:dyDescent="0.25">
      <c r="A30801" s="42"/>
    </row>
    <row r="30802" spans="1:1" x14ac:dyDescent="0.25">
      <c r="A30802" s="42"/>
    </row>
    <row r="30803" spans="1:1" x14ac:dyDescent="0.25">
      <c r="A30803" s="42"/>
    </row>
    <row r="30804" spans="1:1" x14ac:dyDescent="0.25">
      <c r="A30804" s="42"/>
    </row>
    <row r="30805" spans="1:1" x14ac:dyDescent="0.25">
      <c r="A30805" s="42"/>
    </row>
    <row r="30806" spans="1:1" x14ac:dyDescent="0.25">
      <c r="A30806" s="42"/>
    </row>
    <row r="30807" spans="1:1" x14ac:dyDescent="0.25">
      <c r="A30807" s="42"/>
    </row>
    <row r="30808" spans="1:1" x14ac:dyDescent="0.25">
      <c r="A30808" s="42"/>
    </row>
    <row r="30809" spans="1:1" x14ac:dyDescent="0.25">
      <c r="A30809" s="42"/>
    </row>
    <row r="30810" spans="1:1" x14ac:dyDescent="0.25">
      <c r="A30810" s="42"/>
    </row>
    <row r="30811" spans="1:1" x14ac:dyDescent="0.25">
      <c r="A30811" s="42"/>
    </row>
    <row r="30812" spans="1:1" x14ac:dyDescent="0.25">
      <c r="A30812" s="42"/>
    </row>
    <row r="30813" spans="1:1" x14ac:dyDescent="0.25">
      <c r="A30813" s="42"/>
    </row>
    <row r="30814" spans="1:1" x14ac:dyDescent="0.25">
      <c r="A30814" s="42"/>
    </row>
    <row r="30815" spans="1:1" x14ac:dyDescent="0.25">
      <c r="A30815" s="42"/>
    </row>
    <row r="30816" spans="1:1" x14ac:dyDescent="0.25">
      <c r="A30816" s="42"/>
    </row>
    <row r="30817" spans="1:1" x14ac:dyDescent="0.25">
      <c r="A30817" s="42"/>
    </row>
    <row r="30818" spans="1:1" x14ac:dyDescent="0.25">
      <c r="A30818" s="42"/>
    </row>
    <row r="30819" spans="1:1" x14ac:dyDescent="0.25">
      <c r="A30819" s="42"/>
    </row>
    <row r="30820" spans="1:1" x14ac:dyDescent="0.25">
      <c r="A30820" s="42"/>
    </row>
    <row r="30821" spans="1:1" x14ac:dyDescent="0.25">
      <c r="A30821" s="42"/>
    </row>
    <row r="30822" spans="1:1" x14ac:dyDescent="0.25">
      <c r="A30822" s="42"/>
    </row>
    <row r="30823" spans="1:1" x14ac:dyDescent="0.25">
      <c r="A30823" s="42"/>
    </row>
    <row r="30824" spans="1:1" x14ac:dyDescent="0.25">
      <c r="A30824" s="42"/>
    </row>
    <row r="30825" spans="1:1" x14ac:dyDescent="0.25">
      <c r="A30825" s="42"/>
    </row>
    <row r="30826" spans="1:1" x14ac:dyDescent="0.25">
      <c r="A30826" s="42"/>
    </row>
    <row r="30827" spans="1:1" x14ac:dyDescent="0.25">
      <c r="A30827" s="42"/>
    </row>
    <row r="30828" spans="1:1" x14ac:dyDescent="0.25">
      <c r="A30828" s="42"/>
    </row>
    <row r="30829" spans="1:1" x14ac:dyDescent="0.25">
      <c r="A30829" s="42"/>
    </row>
    <row r="30830" spans="1:1" x14ac:dyDescent="0.25">
      <c r="A30830" s="42"/>
    </row>
    <row r="30831" spans="1:1" x14ac:dyDescent="0.25">
      <c r="A30831" s="42"/>
    </row>
    <row r="30832" spans="1:1" x14ac:dyDescent="0.25">
      <c r="A30832" s="42"/>
    </row>
    <row r="30833" spans="1:1" x14ac:dyDescent="0.25">
      <c r="A30833" s="42"/>
    </row>
    <row r="30834" spans="1:1" x14ac:dyDescent="0.25">
      <c r="A30834" s="42"/>
    </row>
    <row r="30835" spans="1:1" x14ac:dyDescent="0.25">
      <c r="A30835" s="42"/>
    </row>
    <row r="30836" spans="1:1" x14ac:dyDescent="0.25">
      <c r="A30836" s="42"/>
    </row>
    <row r="30837" spans="1:1" x14ac:dyDescent="0.25">
      <c r="A30837" s="42"/>
    </row>
    <row r="30838" spans="1:1" x14ac:dyDescent="0.25">
      <c r="A30838" s="42"/>
    </row>
    <row r="30839" spans="1:1" x14ac:dyDescent="0.25">
      <c r="A30839" s="42"/>
    </row>
    <row r="30840" spans="1:1" x14ac:dyDescent="0.25">
      <c r="A30840" s="42"/>
    </row>
    <row r="30841" spans="1:1" x14ac:dyDescent="0.25">
      <c r="A30841" s="42"/>
    </row>
    <row r="30842" spans="1:1" x14ac:dyDescent="0.25">
      <c r="A30842" s="42"/>
    </row>
    <row r="30843" spans="1:1" x14ac:dyDescent="0.25">
      <c r="A30843" s="42"/>
    </row>
    <row r="30844" spans="1:1" x14ac:dyDescent="0.25">
      <c r="A30844" s="42"/>
    </row>
    <row r="30845" spans="1:1" x14ac:dyDescent="0.25">
      <c r="A30845" s="42"/>
    </row>
    <row r="30846" spans="1:1" x14ac:dyDescent="0.25">
      <c r="A30846" s="42"/>
    </row>
    <row r="30847" spans="1:1" x14ac:dyDescent="0.25">
      <c r="A30847" s="42"/>
    </row>
    <row r="30848" spans="1:1" x14ac:dyDescent="0.25">
      <c r="A30848" s="42"/>
    </row>
    <row r="30849" spans="1:1" x14ac:dyDescent="0.25">
      <c r="A30849" s="42"/>
    </row>
    <row r="30850" spans="1:1" x14ac:dyDescent="0.25">
      <c r="A30850" s="42"/>
    </row>
    <row r="30851" spans="1:1" x14ac:dyDescent="0.25">
      <c r="A30851" s="42"/>
    </row>
    <row r="30852" spans="1:1" x14ac:dyDescent="0.25">
      <c r="A30852" s="42"/>
    </row>
    <row r="30853" spans="1:1" x14ac:dyDescent="0.25">
      <c r="A30853" s="42"/>
    </row>
    <row r="30854" spans="1:1" x14ac:dyDescent="0.25">
      <c r="A30854" s="42"/>
    </row>
    <row r="30855" spans="1:1" x14ac:dyDescent="0.25">
      <c r="A30855" s="42"/>
    </row>
    <row r="30856" spans="1:1" x14ac:dyDescent="0.25">
      <c r="A30856" s="42"/>
    </row>
    <row r="30857" spans="1:1" x14ac:dyDescent="0.25">
      <c r="A30857" s="42"/>
    </row>
    <row r="30858" spans="1:1" x14ac:dyDescent="0.25">
      <c r="A30858" s="42"/>
    </row>
    <row r="30859" spans="1:1" x14ac:dyDescent="0.25">
      <c r="A30859" s="42"/>
    </row>
    <row r="30860" spans="1:1" x14ac:dyDescent="0.25">
      <c r="A30860" s="42"/>
    </row>
    <row r="30861" spans="1:1" x14ac:dyDescent="0.25">
      <c r="A30861" s="42"/>
    </row>
    <row r="30862" spans="1:1" x14ac:dyDescent="0.25">
      <c r="A30862" s="42"/>
    </row>
    <row r="30863" spans="1:1" x14ac:dyDescent="0.25">
      <c r="A30863" s="42"/>
    </row>
    <row r="30864" spans="1:1" x14ac:dyDescent="0.25">
      <c r="A30864" s="42"/>
    </row>
    <row r="30865" spans="1:1" x14ac:dyDescent="0.25">
      <c r="A30865" s="42"/>
    </row>
    <row r="30866" spans="1:1" x14ac:dyDescent="0.25">
      <c r="A30866" s="42"/>
    </row>
    <row r="30867" spans="1:1" x14ac:dyDescent="0.25">
      <c r="A30867" s="42"/>
    </row>
    <row r="30868" spans="1:1" x14ac:dyDescent="0.25">
      <c r="A30868" s="42"/>
    </row>
    <row r="30869" spans="1:1" x14ac:dyDescent="0.25">
      <c r="A30869" s="42"/>
    </row>
    <row r="30870" spans="1:1" x14ac:dyDescent="0.25">
      <c r="A30870" s="42"/>
    </row>
    <row r="30871" spans="1:1" x14ac:dyDescent="0.25">
      <c r="A30871" s="42"/>
    </row>
    <row r="30872" spans="1:1" x14ac:dyDescent="0.25">
      <c r="A30872" s="42"/>
    </row>
    <row r="30873" spans="1:1" x14ac:dyDescent="0.25">
      <c r="A30873" s="42"/>
    </row>
    <row r="30874" spans="1:1" x14ac:dyDescent="0.25">
      <c r="A30874" s="42"/>
    </row>
    <row r="30875" spans="1:1" x14ac:dyDescent="0.25">
      <c r="A30875" s="42"/>
    </row>
    <row r="30876" spans="1:1" x14ac:dyDescent="0.25">
      <c r="A30876" s="42"/>
    </row>
    <row r="30877" spans="1:1" x14ac:dyDescent="0.25">
      <c r="A30877" s="42"/>
    </row>
    <row r="30878" spans="1:1" x14ac:dyDescent="0.25">
      <c r="A30878" s="42"/>
    </row>
    <row r="30879" spans="1:1" x14ac:dyDescent="0.25">
      <c r="A30879" s="42"/>
    </row>
    <row r="30880" spans="1:1" x14ac:dyDescent="0.25">
      <c r="A30880" s="42"/>
    </row>
    <row r="30881" spans="1:1" x14ac:dyDescent="0.25">
      <c r="A30881" s="42"/>
    </row>
    <row r="30882" spans="1:1" x14ac:dyDescent="0.25">
      <c r="A30882" s="42"/>
    </row>
    <row r="30883" spans="1:1" x14ac:dyDescent="0.25">
      <c r="A30883" s="42"/>
    </row>
    <row r="30884" spans="1:1" x14ac:dyDescent="0.25">
      <c r="A30884" s="42"/>
    </row>
    <row r="30885" spans="1:1" x14ac:dyDescent="0.25">
      <c r="A30885" s="42"/>
    </row>
    <row r="30886" spans="1:1" x14ac:dyDescent="0.25">
      <c r="A30886" s="42"/>
    </row>
    <row r="30887" spans="1:1" x14ac:dyDescent="0.25">
      <c r="A30887" s="42"/>
    </row>
    <row r="30888" spans="1:1" x14ac:dyDescent="0.25">
      <c r="A30888" s="42"/>
    </row>
    <row r="30889" spans="1:1" x14ac:dyDescent="0.25">
      <c r="A30889" s="42"/>
    </row>
    <row r="30890" spans="1:1" x14ac:dyDescent="0.25">
      <c r="A30890" s="42"/>
    </row>
    <row r="30891" spans="1:1" x14ac:dyDescent="0.25">
      <c r="A30891" s="42"/>
    </row>
    <row r="30892" spans="1:1" x14ac:dyDescent="0.25">
      <c r="A30892" s="42"/>
    </row>
    <row r="30893" spans="1:1" x14ac:dyDescent="0.25">
      <c r="A30893" s="42"/>
    </row>
    <row r="30894" spans="1:1" x14ac:dyDescent="0.25">
      <c r="A30894" s="42"/>
    </row>
    <row r="30895" spans="1:1" x14ac:dyDescent="0.25">
      <c r="A30895" s="42"/>
    </row>
    <row r="30896" spans="1:1" x14ac:dyDescent="0.25">
      <c r="A30896" s="42"/>
    </row>
    <row r="30897" spans="1:1" x14ac:dyDescent="0.25">
      <c r="A30897" s="42"/>
    </row>
    <row r="30898" spans="1:1" x14ac:dyDescent="0.25">
      <c r="A30898" s="42"/>
    </row>
    <row r="30899" spans="1:1" x14ac:dyDescent="0.25">
      <c r="A30899" s="42"/>
    </row>
    <row r="30900" spans="1:1" x14ac:dyDescent="0.25">
      <c r="A30900" s="42"/>
    </row>
    <row r="30901" spans="1:1" x14ac:dyDescent="0.25">
      <c r="A30901" s="42"/>
    </row>
    <row r="30902" spans="1:1" x14ac:dyDescent="0.25">
      <c r="A30902" s="42"/>
    </row>
    <row r="30903" spans="1:1" x14ac:dyDescent="0.25">
      <c r="A30903" s="42"/>
    </row>
    <row r="30904" spans="1:1" x14ac:dyDescent="0.25">
      <c r="A30904" s="42"/>
    </row>
    <row r="30905" spans="1:1" x14ac:dyDescent="0.25">
      <c r="A30905" s="42"/>
    </row>
    <row r="30906" spans="1:1" x14ac:dyDescent="0.25">
      <c r="A30906" s="42"/>
    </row>
    <row r="30907" spans="1:1" x14ac:dyDescent="0.25">
      <c r="A30907" s="42"/>
    </row>
    <row r="30908" spans="1:1" x14ac:dyDescent="0.25">
      <c r="A30908" s="42"/>
    </row>
    <row r="30909" spans="1:1" x14ac:dyDescent="0.25">
      <c r="A30909" s="42"/>
    </row>
    <row r="30910" spans="1:1" x14ac:dyDescent="0.25">
      <c r="A30910" s="42"/>
    </row>
    <row r="30911" spans="1:1" x14ac:dyDescent="0.25">
      <c r="A30911" s="42"/>
    </row>
    <row r="30912" spans="1:1" x14ac:dyDescent="0.25">
      <c r="A30912" s="42"/>
    </row>
    <row r="30913" spans="1:1" x14ac:dyDescent="0.25">
      <c r="A30913" s="42"/>
    </row>
    <row r="30914" spans="1:1" x14ac:dyDescent="0.25">
      <c r="A30914" s="42"/>
    </row>
    <row r="30915" spans="1:1" x14ac:dyDescent="0.25">
      <c r="A30915" s="42"/>
    </row>
    <row r="30916" spans="1:1" x14ac:dyDescent="0.25">
      <c r="A30916" s="42"/>
    </row>
    <row r="30917" spans="1:1" x14ac:dyDescent="0.25">
      <c r="A30917" s="42"/>
    </row>
    <row r="30918" spans="1:1" x14ac:dyDescent="0.25">
      <c r="A30918" s="42"/>
    </row>
    <row r="30919" spans="1:1" x14ac:dyDescent="0.25">
      <c r="A30919" s="42"/>
    </row>
    <row r="30920" spans="1:1" x14ac:dyDescent="0.25">
      <c r="A30920" s="42"/>
    </row>
    <row r="30921" spans="1:1" x14ac:dyDescent="0.25">
      <c r="A30921" s="42"/>
    </row>
    <row r="30922" spans="1:1" x14ac:dyDescent="0.25">
      <c r="A30922" s="42"/>
    </row>
    <row r="30923" spans="1:1" x14ac:dyDescent="0.25">
      <c r="A30923" s="42"/>
    </row>
    <row r="30924" spans="1:1" x14ac:dyDescent="0.25">
      <c r="A30924" s="42"/>
    </row>
    <row r="30925" spans="1:1" x14ac:dyDescent="0.25">
      <c r="A30925" s="42"/>
    </row>
    <row r="30926" spans="1:1" x14ac:dyDescent="0.25">
      <c r="A30926" s="42"/>
    </row>
    <row r="30927" spans="1:1" x14ac:dyDescent="0.25">
      <c r="A30927" s="42"/>
    </row>
    <row r="30928" spans="1:1" x14ac:dyDescent="0.25">
      <c r="A30928" s="42"/>
    </row>
    <row r="30929" spans="1:1" x14ac:dyDescent="0.25">
      <c r="A30929" s="42"/>
    </row>
    <row r="30930" spans="1:1" x14ac:dyDescent="0.25">
      <c r="A30930" s="42"/>
    </row>
    <row r="30931" spans="1:1" x14ac:dyDescent="0.25">
      <c r="A30931" s="42"/>
    </row>
    <row r="30932" spans="1:1" x14ac:dyDescent="0.25">
      <c r="A30932" s="42"/>
    </row>
    <row r="30933" spans="1:1" x14ac:dyDescent="0.25">
      <c r="A30933" s="42"/>
    </row>
    <row r="30934" spans="1:1" x14ac:dyDescent="0.25">
      <c r="A30934" s="42"/>
    </row>
    <row r="30935" spans="1:1" x14ac:dyDescent="0.25">
      <c r="A30935" s="42"/>
    </row>
    <row r="30936" spans="1:1" x14ac:dyDescent="0.25">
      <c r="A30936" s="42"/>
    </row>
    <row r="30937" spans="1:1" x14ac:dyDescent="0.25">
      <c r="A30937" s="42"/>
    </row>
    <row r="30938" spans="1:1" x14ac:dyDescent="0.25">
      <c r="A30938" s="42"/>
    </row>
    <row r="30939" spans="1:1" x14ac:dyDescent="0.25">
      <c r="A30939" s="42"/>
    </row>
    <row r="30940" spans="1:1" x14ac:dyDescent="0.25">
      <c r="A30940" s="42"/>
    </row>
    <row r="30941" spans="1:1" x14ac:dyDescent="0.25">
      <c r="A30941" s="42"/>
    </row>
    <row r="30942" spans="1:1" x14ac:dyDescent="0.25">
      <c r="A30942" s="42"/>
    </row>
    <row r="30943" spans="1:1" x14ac:dyDescent="0.25">
      <c r="A30943" s="42"/>
    </row>
    <row r="30944" spans="1:1" x14ac:dyDescent="0.25">
      <c r="A30944" s="42"/>
    </row>
    <row r="30945" spans="1:1" x14ac:dyDescent="0.25">
      <c r="A30945" s="42"/>
    </row>
    <row r="30946" spans="1:1" x14ac:dyDescent="0.25">
      <c r="A30946" s="42"/>
    </row>
    <row r="30947" spans="1:1" x14ac:dyDescent="0.25">
      <c r="A30947" s="42"/>
    </row>
    <row r="30948" spans="1:1" x14ac:dyDescent="0.25">
      <c r="A30948" s="42"/>
    </row>
    <row r="30949" spans="1:1" x14ac:dyDescent="0.25">
      <c r="A30949" s="42"/>
    </row>
    <row r="30950" spans="1:1" x14ac:dyDescent="0.25">
      <c r="A30950" s="42"/>
    </row>
    <row r="30951" spans="1:1" x14ac:dyDescent="0.25">
      <c r="A30951" s="42"/>
    </row>
    <row r="30952" spans="1:1" x14ac:dyDescent="0.25">
      <c r="A30952" s="42"/>
    </row>
    <row r="30953" spans="1:1" x14ac:dyDescent="0.25">
      <c r="A30953" s="42"/>
    </row>
    <row r="30954" spans="1:1" x14ac:dyDescent="0.25">
      <c r="A30954" s="42"/>
    </row>
    <row r="30955" spans="1:1" x14ac:dyDescent="0.25">
      <c r="A30955" s="42"/>
    </row>
    <row r="30956" spans="1:1" x14ac:dyDescent="0.25">
      <c r="A30956" s="42"/>
    </row>
    <row r="30957" spans="1:1" x14ac:dyDescent="0.25">
      <c r="A30957" s="42"/>
    </row>
    <row r="30958" spans="1:1" x14ac:dyDescent="0.25">
      <c r="A30958" s="42"/>
    </row>
    <row r="30959" spans="1:1" x14ac:dyDescent="0.25">
      <c r="A30959" s="42"/>
    </row>
    <row r="30960" spans="1:1" x14ac:dyDescent="0.25">
      <c r="A30960" s="42"/>
    </row>
    <row r="30961" spans="1:1" x14ac:dyDescent="0.25">
      <c r="A30961" s="42"/>
    </row>
    <row r="30962" spans="1:1" x14ac:dyDescent="0.25">
      <c r="A30962" s="42"/>
    </row>
    <row r="30963" spans="1:1" x14ac:dyDescent="0.25">
      <c r="A30963" s="42"/>
    </row>
    <row r="30964" spans="1:1" x14ac:dyDescent="0.25">
      <c r="A30964" s="42"/>
    </row>
    <row r="30965" spans="1:1" x14ac:dyDescent="0.25">
      <c r="A30965" s="42"/>
    </row>
    <row r="30966" spans="1:1" x14ac:dyDescent="0.25">
      <c r="A30966" s="42"/>
    </row>
    <row r="30967" spans="1:1" x14ac:dyDescent="0.25">
      <c r="A30967" s="42"/>
    </row>
    <row r="30968" spans="1:1" x14ac:dyDescent="0.25">
      <c r="A30968" s="42"/>
    </row>
    <row r="30969" spans="1:1" x14ac:dyDescent="0.25">
      <c r="A30969" s="42"/>
    </row>
    <row r="30970" spans="1:1" x14ac:dyDescent="0.25">
      <c r="A30970" s="42"/>
    </row>
    <row r="30971" spans="1:1" x14ac:dyDescent="0.25">
      <c r="A30971" s="42"/>
    </row>
    <row r="30972" spans="1:1" x14ac:dyDescent="0.25">
      <c r="A30972" s="42"/>
    </row>
    <row r="30973" spans="1:1" x14ac:dyDescent="0.25">
      <c r="A30973" s="42"/>
    </row>
    <row r="30974" spans="1:1" x14ac:dyDescent="0.25">
      <c r="A30974" s="42"/>
    </row>
    <row r="30975" spans="1:1" x14ac:dyDescent="0.25">
      <c r="A30975" s="42"/>
    </row>
    <row r="30976" spans="1:1" x14ac:dyDescent="0.25">
      <c r="A30976" s="42"/>
    </row>
    <row r="30977" spans="1:1" x14ac:dyDescent="0.25">
      <c r="A30977" s="42"/>
    </row>
    <row r="30978" spans="1:1" x14ac:dyDescent="0.25">
      <c r="A30978" s="42"/>
    </row>
    <row r="30979" spans="1:1" x14ac:dyDescent="0.25">
      <c r="A30979" s="42"/>
    </row>
    <row r="30980" spans="1:1" x14ac:dyDescent="0.25">
      <c r="A30980" s="42"/>
    </row>
    <row r="30981" spans="1:1" x14ac:dyDescent="0.25">
      <c r="A30981" s="42"/>
    </row>
    <row r="30982" spans="1:1" x14ac:dyDescent="0.25">
      <c r="A30982" s="42"/>
    </row>
    <row r="30983" spans="1:1" x14ac:dyDescent="0.25">
      <c r="A30983" s="42"/>
    </row>
    <row r="30984" spans="1:1" x14ac:dyDescent="0.25">
      <c r="A30984" s="42"/>
    </row>
    <row r="30985" spans="1:1" x14ac:dyDescent="0.25">
      <c r="A30985" s="42"/>
    </row>
    <row r="30986" spans="1:1" x14ac:dyDescent="0.25">
      <c r="A30986" s="42"/>
    </row>
    <row r="30987" spans="1:1" x14ac:dyDescent="0.25">
      <c r="A30987" s="42"/>
    </row>
    <row r="30988" spans="1:1" x14ac:dyDescent="0.25">
      <c r="A30988" s="42"/>
    </row>
    <row r="30989" spans="1:1" x14ac:dyDescent="0.25">
      <c r="A30989" s="42"/>
    </row>
    <row r="30990" spans="1:1" x14ac:dyDescent="0.25">
      <c r="A30990" s="42"/>
    </row>
    <row r="30991" spans="1:1" x14ac:dyDescent="0.25">
      <c r="A30991" s="42"/>
    </row>
    <row r="30992" spans="1:1" x14ac:dyDescent="0.25">
      <c r="A30992" s="42"/>
    </row>
    <row r="30993" spans="1:1" x14ac:dyDescent="0.25">
      <c r="A30993" s="42"/>
    </row>
    <row r="30994" spans="1:1" x14ac:dyDescent="0.25">
      <c r="A30994" s="42"/>
    </row>
    <row r="30995" spans="1:1" x14ac:dyDescent="0.25">
      <c r="A30995" s="42"/>
    </row>
    <row r="30996" spans="1:1" x14ac:dyDescent="0.25">
      <c r="A30996" s="42"/>
    </row>
    <row r="30997" spans="1:1" x14ac:dyDescent="0.25">
      <c r="A30997" s="42"/>
    </row>
    <row r="30998" spans="1:1" x14ac:dyDescent="0.25">
      <c r="A30998" s="42"/>
    </row>
    <row r="30999" spans="1:1" x14ac:dyDescent="0.25">
      <c r="A30999" s="42"/>
    </row>
    <row r="31000" spans="1:1" x14ac:dyDescent="0.25">
      <c r="A31000" s="42"/>
    </row>
    <row r="31001" spans="1:1" x14ac:dyDescent="0.25">
      <c r="A31001" s="42"/>
    </row>
    <row r="31002" spans="1:1" x14ac:dyDescent="0.25">
      <c r="A31002" s="42"/>
    </row>
    <row r="31003" spans="1:1" x14ac:dyDescent="0.25">
      <c r="A31003" s="42"/>
    </row>
    <row r="31004" spans="1:1" x14ac:dyDescent="0.25">
      <c r="A31004" s="42"/>
    </row>
    <row r="31005" spans="1:1" x14ac:dyDescent="0.25">
      <c r="A31005" s="42"/>
    </row>
    <row r="31006" spans="1:1" x14ac:dyDescent="0.25">
      <c r="A31006" s="42"/>
    </row>
    <row r="31007" spans="1:1" x14ac:dyDescent="0.25">
      <c r="A31007" s="42"/>
    </row>
    <row r="31008" spans="1:1" x14ac:dyDescent="0.25">
      <c r="A31008" s="42"/>
    </row>
    <row r="31009" spans="1:1" x14ac:dyDescent="0.25">
      <c r="A31009" s="42"/>
    </row>
    <row r="31010" spans="1:1" x14ac:dyDescent="0.25">
      <c r="A31010" s="42"/>
    </row>
    <row r="31011" spans="1:1" x14ac:dyDescent="0.25">
      <c r="A31011" s="42"/>
    </row>
    <row r="31012" spans="1:1" x14ac:dyDescent="0.25">
      <c r="A31012" s="42"/>
    </row>
    <row r="31013" spans="1:1" x14ac:dyDescent="0.25">
      <c r="A31013" s="42"/>
    </row>
    <row r="31014" spans="1:1" x14ac:dyDescent="0.25">
      <c r="A31014" s="42"/>
    </row>
    <row r="31015" spans="1:1" x14ac:dyDescent="0.25">
      <c r="A31015" s="42"/>
    </row>
    <row r="31016" spans="1:1" x14ac:dyDescent="0.25">
      <c r="A31016" s="42"/>
    </row>
    <row r="31017" spans="1:1" x14ac:dyDescent="0.25">
      <c r="A31017" s="42"/>
    </row>
    <row r="31018" spans="1:1" x14ac:dyDescent="0.25">
      <c r="A31018" s="42"/>
    </row>
    <row r="31019" spans="1:1" x14ac:dyDescent="0.25">
      <c r="A31019" s="42"/>
    </row>
    <row r="31020" spans="1:1" x14ac:dyDescent="0.25">
      <c r="A31020" s="42"/>
    </row>
    <row r="31021" spans="1:1" x14ac:dyDescent="0.25">
      <c r="A31021" s="42"/>
    </row>
    <row r="31022" spans="1:1" x14ac:dyDescent="0.25">
      <c r="A31022" s="42"/>
    </row>
    <row r="31023" spans="1:1" x14ac:dyDescent="0.25">
      <c r="A31023" s="42"/>
    </row>
    <row r="31024" spans="1:1" x14ac:dyDescent="0.25">
      <c r="A31024" s="42"/>
    </row>
    <row r="31025" spans="1:1" x14ac:dyDescent="0.25">
      <c r="A31025" s="42"/>
    </row>
    <row r="31026" spans="1:1" x14ac:dyDescent="0.25">
      <c r="A31026" s="42"/>
    </row>
    <row r="31027" spans="1:1" x14ac:dyDescent="0.25">
      <c r="A31027" s="42"/>
    </row>
    <row r="31028" spans="1:1" x14ac:dyDescent="0.25">
      <c r="A31028" s="42"/>
    </row>
    <row r="31029" spans="1:1" x14ac:dyDescent="0.25">
      <c r="A31029" s="42"/>
    </row>
    <row r="31030" spans="1:1" x14ac:dyDescent="0.25">
      <c r="A31030" s="42"/>
    </row>
    <row r="31031" spans="1:1" x14ac:dyDescent="0.25">
      <c r="A31031" s="42"/>
    </row>
    <row r="31032" spans="1:1" x14ac:dyDescent="0.25">
      <c r="A31032" s="42"/>
    </row>
    <row r="31033" spans="1:1" x14ac:dyDescent="0.25">
      <c r="A31033" s="42"/>
    </row>
    <row r="31034" spans="1:1" x14ac:dyDescent="0.25">
      <c r="A31034" s="42"/>
    </row>
    <row r="31035" spans="1:1" x14ac:dyDescent="0.25">
      <c r="A31035" s="42"/>
    </row>
    <row r="31036" spans="1:1" x14ac:dyDescent="0.25">
      <c r="A31036" s="42"/>
    </row>
    <row r="31037" spans="1:1" x14ac:dyDescent="0.25">
      <c r="A31037" s="42"/>
    </row>
    <row r="31038" spans="1:1" x14ac:dyDescent="0.25">
      <c r="A31038" s="42"/>
    </row>
    <row r="31039" spans="1:1" x14ac:dyDescent="0.25">
      <c r="A31039" s="42"/>
    </row>
    <row r="31040" spans="1:1" x14ac:dyDescent="0.25">
      <c r="A31040" s="42"/>
    </row>
    <row r="31041" spans="1:1" x14ac:dyDescent="0.25">
      <c r="A31041" s="42"/>
    </row>
    <row r="31042" spans="1:1" x14ac:dyDescent="0.25">
      <c r="A31042" s="42"/>
    </row>
    <row r="31043" spans="1:1" x14ac:dyDescent="0.25">
      <c r="A31043" s="42"/>
    </row>
    <row r="31044" spans="1:1" x14ac:dyDescent="0.25">
      <c r="A31044" s="42"/>
    </row>
    <row r="31045" spans="1:1" x14ac:dyDescent="0.25">
      <c r="A31045" s="42"/>
    </row>
    <row r="31046" spans="1:1" x14ac:dyDescent="0.25">
      <c r="A31046" s="42"/>
    </row>
    <row r="31047" spans="1:1" x14ac:dyDescent="0.25">
      <c r="A31047" s="42"/>
    </row>
    <row r="31048" spans="1:1" x14ac:dyDescent="0.25">
      <c r="A31048" s="42"/>
    </row>
    <row r="31049" spans="1:1" x14ac:dyDescent="0.25">
      <c r="A31049" s="42"/>
    </row>
    <row r="31050" spans="1:1" x14ac:dyDescent="0.25">
      <c r="A31050" s="42"/>
    </row>
    <row r="31051" spans="1:1" x14ac:dyDescent="0.25">
      <c r="A31051" s="42"/>
    </row>
    <row r="31052" spans="1:1" x14ac:dyDescent="0.25">
      <c r="A31052" s="42"/>
    </row>
    <row r="31053" spans="1:1" x14ac:dyDescent="0.25">
      <c r="A31053" s="42"/>
    </row>
    <row r="31054" spans="1:1" x14ac:dyDescent="0.25">
      <c r="A31054" s="42"/>
    </row>
    <row r="31055" spans="1:1" x14ac:dyDescent="0.25">
      <c r="A31055" s="42"/>
    </row>
    <row r="31056" spans="1:1" x14ac:dyDescent="0.25">
      <c r="A31056" s="42"/>
    </row>
    <row r="31057" spans="1:1" x14ac:dyDescent="0.25">
      <c r="A31057" s="42"/>
    </row>
    <row r="31058" spans="1:1" x14ac:dyDescent="0.25">
      <c r="A31058" s="42"/>
    </row>
    <row r="31059" spans="1:1" x14ac:dyDescent="0.25">
      <c r="A31059" s="42"/>
    </row>
    <row r="31060" spans="1:1" x14ac:dyDescent="0.25">
      <c r="A31060" s="42"/>
    </row>
    <row r="31061" spans="1:1" x14ac:dyDescent="0.25">
      <c r="A31061" s="42"/>
    </row>
    <row r="31062" spans="1:1" x14ac:dyDescent="0.25">
      <c r="A31062" s="42"/>
    </row>
    <row r="31063" spans="1:1" x14ac:dyDescent="0.25">
      <c r="A31063" s="42"/>
    </row>
    <row r="31064" spans="1:1" x14ac:dyDescent="0.25">
      <c r="A31064" s="42"/>
    </row>
    <row r="31065" spans="1:1" x14ac:dyDescent="0.25">
      <c r="A31065" s="42"/>
    </row>
    <row r="31066" spans="1:1" x14ac:dyDescent="0.25">
      <c r="A31066" s="42"/>
    </row>
    <row r="31067" spans="1:1" x14ac:dyDescent="0.25">
      <c r="A31067" s="42"/>
    </row>
    <row r="31068" spans="1:1" x14ac:dyDescent="0.25">
      <c r="A31068" s="42"/>
    </row>
    <row r="31069" spans="1:1" x14ac:dyDescent="0.25">
      <c r="A31069" s="42"/>
    </row>
    <row r="31070" spans="1:1" x14ac:dyDescent="0.25">
      <c r="A31070" s="42"/>
    </row>
    <row r="31071" spans="1:1" x14ac:dyDescent="0.25">
      <c r="A31071" s="42"/>
    </row>
    <row r="31072" spans="1:1" x14ac:dyDescent="0.25">
      <c r="A31072" s="42"/>
    </row>
    <row r="31073" spans="1:1" x14ac:dyDescent="0.25">
      <c r="A31073" s="42"/>
    </row>
    <row r="31074" spans="1:1" x14ac:dyDescent="0.25">
      <c r="A31074" s="42"/>
    </row>
    <row r="31075" spans="1:1" x14ac:dyDescent="0.25">
      <c r="A31075" s="42"/>
    </row>
    <row r="31076" spans="1:1" x14ac:dyDescent="0.25">
      <c r="A31076" s="42"/>
    </row>
    <row r="31077" spans="1:1" x14ac:dyDescent="0.25">
      <c r="A31077" s="42"/>
    </row>
    <row r="31078" spans="1:1" x14ac:dyDescent="0.25">
      <c r="A31078" s="42"/>
    </row>
    <row r="31079" spans="1:1" x14ac:dyDescent="0.25">
      <c r="A31079" s="42"/>
    </row>
    <row r="31080" spans="1:1" x14ac:dyDescent="0.25">
      <c r="A31080" s="42"/>
    </row>
    <row r="31081" spans="1:1" x14ac:dyDescent="0.25">
      <c r="A31081" s="42"/>
    </row>
    <row r="31082" spans="1:1" x14ac:dyDescent="0.25">
      <c r="A31082" s="42"/>
    </row>
    <row r="31083" spans="1:1" x14ac:dyDescent="0.25">
      <c r="A31083" s="42"/>
    </row>
    <row r="31084" spans="1:1" x14ac:dyDescent="0.25">
      <c r="A31084" s="42"/>
    </row>
    <row r="31085" spans="1:1" x14ac:dyDescent="0.25">
      <c r="A31085" s="42"/>
    </row>
    <row r="31086" spans="1:1" x14ac:dyDescent="0.25">
      <c r="A31086" s="42"/>
    </row>
    <row r="31087" spans="1:1" x14ac:dyDescent="0.25">
      <c r="A31087" s="42"/>
    </row>
    <row r="31088" spans="1:1" x14ac:dyDescent="0.25">
      <c r="A31088" s="42"/>
    </row>
    <row r="31089" spans="1:1" x14ac:dyDescent="0.25">
      <c r="A31089" s="42"/>
    </row>
    <row r="31090" spans="1:1" x14ac:dyDescent="0.25">
      <c r="A31090" s="42"/>
    </row>
    <row r="31091" spans="1:1" x14ac:dyDescent="0.25">
      <c r="A31091" s="42"/>
    </row>
    <row r="31092" spans="1:1" x14ac:dyDescent="0.25">
      <c r="A31092" s="42"/>
    </row>
    <row r="31093" spans="1:1" x14ac:dyDescent="0.25">
      <c r="A31093" s="42"/>
    </row>
    <row r="31094" spans="1:1" x14ac:dyDescent="0.25">
      <c r="A31094" s="42"/>
    </row>
    <row r="31095" spans="1:1" x14ac:dyDescent="0.25">
      <c r="A31095" s="42"/>
    </row>
    <row r="31096" spans="1:1" x14ac:dyDescent="0.25">
      <c r="A31096" s="42"/>
    </row>
    <row r="31097" spans="1:1" x14ac:dyDescent="0.25">
      <c r="A31097" s="42"/>
    </row>
    <row r="31098" spans="1:1" x14ac:dyDescent="0.25">
      <c r="A31098" s="42"/>
    </row>
    <row r="31099" spans="1:1" x14ac:dyDescent="0.25">
      <c r="A31099" s="42"/>
    </row>
    <row r="31100" spans="1:1" x14ac:dyDescent="0.25">
      <c r="A31100" s="42"/>
    </row>
    <row r="31101" spans="1:1" x14ac:dyDescent="0.25">
      <c r="A31101" s="42"/>
    </row>
    <row r="31102" spans="1:1" x14ac:dyDescent="0.25">
      <c r="A31102" s="42"/>
    </row>
    <row r="31103" spans="1:1" x14ac:dyDescent="0.25">
      <c r="A31103" s="42"/>
    </row>
    <row r="31104" spans="1:1" x14ac:dyDescent="0.25">
      <c r="A31104" s="42"/>
    </row>
    <row r="31105" spans="1:1" x14ac:dyDescent="0.25">
      <c r="A31105" s="42"/>
    </row>
    <row r="31106" spans="1:1" x14ac:dyDescent="0.25">
      <c r="A31106" s="42"/>
    </row>
    <row r="31107" spans="1:1" x14ac:dyDescent="0.25">
      <c r="A31107" s="42"/>
    </row>
    <row r="31108" spans="1:1" x14ac:dyDescent="0.25">
      <c r="A31108" s="42"/>
    </row>
    <row r="31109" spans="1:1" x14ac:dyDescent="0.25">
      <c r="A31109" s="42"/>
    </row>
    <row r="31110" spans="1:1" x14ac:dyDescent="0.25">
      <c r="A31110" s="42"/>
    </row>
    <row r="31111" spans="1:1" x14ac:dyDescent="0.25">
      <c r="A31111" s="42"/>
    </row>
    <row r="31112" spans="1:1" x14ac:dyDescent="0.25">
      <c r="A31112" s="42"/>
    </row>
    <row r="31113" spans="1:1" x14ac:dyDescent="0.25">
      <c r="A31113" s="42"/>
    </row>
    <row r="31114" spans="1:1" x14ac:dyDescent="0.25">
      <c r="A31114" s="42"/>
    </row>
    <row r="31115" spans="1:1" x14ac:dyDescent="0.25">
      <c r="A31115" s="42"/>
    </row>
    <row r="31116" spans="1:1" x14ac:dyDescent="0.25">
      <c r="A31116" s="42"/>
    </row>
    <row r="31117" spans="1:1" x14ac:dyDescent="0.25">
      <c r="A31117" s="42"/>
    </row>
    <row r="31118" spans="1:1" x14ac:dyDescent="0.25">
      <c r="A31118" s="42"/>
    </row>
    <row r="31119" spans="1:1" x14ac:dyDescent="0.25">
      <c r="A31119" s="42"/>
    </row>
    <row r="31120" spans="1:1" x14ac:dyDescent="0.25">
      <c r="A31120" s="42"/>
    </row>
    <row r="31121" spans="1:1" x14ac:dyDescent="0.25">
      <c r="A31121" s="42"/>
    </row>
    <row r="31122" spans="1:1" x14ac:dyDescent="0.25">
      <c r="A31122" s="42"/>
    </row>
    <row r="31123" spans="1:1" x14ac:dyDescent="0.25">
      <c r="A31123" s="42"/>
    </row>
    <row r="31124" spans="1:1" x14ac:dyDescent="0.25">
      <c r="A31124" s="42"/>
    </row>
    <row r="31125" spans="1:1" x14ac:dyDescent="0.25">
      <c r="A31125" s="42"/>
    </row>
    <row r="31126" spans="1:1" x14ac:dyDescent="0.25">
      <c r="A31126" s="42"/>
    </row>
    <row r="31127" spans="1:1" x14ac:dyDescent="0.25">
      <c r="A31127" s="42"/>
    </row>
    <row r="31128" spans="1:1" x14ac:dyDescent="0.25">
      <c r="A31128" s="42"/>
    </row>
    <row r="31129" spans="1:1" x14ac:dyDescent="0.25">
      <c r="A31129" s="42"/>
    </row>
    <row r="31130" spans="1:1" x14ac:dyDescent="0.25">
      <c r="A31130" s="42"/>
    </row>
    <row r="31131" spans="1:1" x14ac:dyDescent="0.25">
      <c r="A31131" s="42"/>
    </row>
    <row r="31132" spans="1:1" x14ac:dyDescent="0.25">
      <c r="A31132" s="42"/>
    </row>
    <row r="31133" spans="1:1" x14ac:dyDescent="0.25">
      <c r="A31133" s="42"/>
    </row>
    <row r="31134" spans="1:1" x14ac:dyDescent="0.25">
      <c r="A31134" s="42"/>
    </row>
    <row r="31135" spans="1:1" x14ac:dyDescent="0.25">
      <c r="A31135" s="42"/>
    </row>
    <row r="31136" spans="1:1" x14ac:dyDescent="0.25">
      <c r="A31136" s="42"/>
    </row>
    <row r="31137" spans="1:1" x14ac:dyDescent="0.25">
      <c r="A31137" s="42"/>
    </row>
    <row r="31138" spans="1:1" x14ac:dyDescent="0.25">
      <c r="A31138" s="42"/>
    </row>
    <row r="31139" spans="1:1" x14ac:dyDescent="0.25">
      <c r="A31139" s="42"/>
    </row>
    <row r="31140" spans="1:1" x14ac:dyDescent="0.25">
      <c r="A31140" s="42"/>
    </row>
    <row r="31141" spans="1:1" x14ac:dyDescent="0.25">
      <c r="A31141" s="42"/>
    </row>
    <row r="31142" spans="1:1" x14ac:dyDescent="0.25">
      <c r="A31142" s="42"/>
    </row>
    <row r="31143" spans="1:1" x14ac:dyDescent="0.25">
      <c r="A31143" s="42"/>
    </row>
    <row r="31144" spans="1:1" x14ac:dyDescent="0.25">
      <c r="A31144" s="42"/>
    </row>
    <row r="31145" spans="1:1" x14ac:dyDescent="0.25">
      <c r="A31145" s="42"/>
    </row>
    <row r="31146" spans="1:1" x14ac:dyDescent="0.25">
      <c r="A31146" s="42"/>
    </row>
    <row r="31147" spans="1:1" x14ac:dyDescent="0.25">
      <c r="A31147" s="42"/>
    </row>
    <row r="31148" spans="1:1" x14ac:dyDescent="0.25">
      <c r="A31148" s="42"/>
    </row>
    <row r="31149" spans="1:1" x14ac:dyDescent="0.25">
      <c r="A31149" s="42"/>
    </row>
    <row r="31150" spans="1:1" x14ac:dyDescent="0.25">
      <c r="A31150" s="42"/>
    </row>
    <row r="31151" spans="1:1" x14ac:dyDescent="0.25">
      <c r="A31151" s="42"/>
    </row>
    <row r="31152" spans="1:1" x14ac:dyDescent="0.25">
      <c r="A31152" s="42"/>
    </row>
    <row r="31153" spans="1:1" x14ac:dyDescent="0.25">
      <c r="A31153" s="42"/>
    </row>
    <row r="31154" spans="1:1" x14ac:dyDescent="0.25">
      <c r="A31154" s="42"/>
    </row>
    <row r="31155" spans="1:1" x14ac:dyDescent="0.25">
      <c r="A31155" s="42"/>
    </row>
    <row r="31156" spans="1:1" x14ac:dyDescent="0.25">
      <c r="A31156" s="42"/>
    </row>
    <row r="31157" spans="1:1" x14ac:dyDescent="0.25">
      <c r="A31157" s="42"/>
    </row>
    <row r="31158" spans="1:1" x14ac:dyDescent="0.25">
      <c r="A31158" s="42"/>
    </row>
    <row r="31159" spans="1:1" x14ac:dyDescent="0.25">
      <c r="A31159" s="42"/>
    </row>
    <row r="31160" spans="1:1" x14ac:dyDescent="0.25">
      <c r="A31160" s="42"/>
    </row>
    <row r="31161" spans="1:1" x14ac:dyDescent="0.25">
      <c r="A31161" s="42"/>
    </row>
    <row r="31162" spans="1:1" x14ac:dyDescent="0.25">
      <c r="A31162" s="42"/>
    </row>
    <row r="31163" spans="1:1" x14ac:dyDescent="0.25">
      <c r="A31163" s="42"/>
    </row>
    <row r="31164" spans="1:1" x14ac:dyDescent="0.25">
      <c r="A31164" s="42"/>
    </row>
    <row r="31165" spans="1:1" x14ac:dyDescent="0.25">
      <c r="A31165" s="42"/>
    </row>
    <row r="31166" spans="1:1" x14ac:dyDescent="0.25">
      <c r="A31166" s="42"/>
    </row>
    <row r="31167" spans="1:1" x14ac:dyDescent="0.25">
      <c r="A31167" s="42"/>
    </row>
    <row r="31168" spans="1:1" x14ac:dyDescent="0.25">
      <c r="A31168" s="42"/>
    </row>
    <row r="31169" spans="1:1" x14ac:dyDescent="0.25">
      <c r="A31169" s="42"/>
    </row>
    <row r="31170" spans="1:1" x14ac:dyDescent="0.25">
      <c r="A31170" s="42"/>
    </row>
    <row r="31171" spans="1:1" x14ac:dyDescent="0.25">
      <c r="A31171" s="42"/>
    </row>
    <row r="31172" spans="1:1" x14ac:dyDescent="0.25">
      <c r="A31172" s="42"/>
    </row>
    <row r="31173" spans="1:1" x14ac:dyDescent="0.25">
      <c r="A31173" s="42"/>
    </row>
    <row r="31174" spans="1:1" x14ac:dyDescent="0.25">
      <c r="A31174" s="42"/>
    </row>
    <row r="31175" spans="1:1" x14ac:dyDescent="0.25">
      <c r="A31175" s="42"/>
    </row>
    <row r="31176" spans="1:1" x14ac:dyDescent="0.25">
      <c r="A31176" s="42"/>
    </row>
    <row r="31177" spans="1:1" x14ac:dyDescent="0.25">
      <c r="A31177" s="42"/>
    </row>
    <row r="31178" spans="1:1" x14ac:dyDescent="0.25">
      <c r="A31178" s="42"/>
    </row>
    <row r="31179" spans="1:1" x14ac:dyDescent="0.25">
      <c r="A31179" s="42"/>
    </row>
    <row r="31180" spans="1:1" x14ac:dyDescent="0.25">
      <c r="A31180" s="42"/>
    </row>
    <row r="31181" spans="1:1" x14ac:dyDescent="0.25">
      <c r="A31181" s="42"/>
    </row>
    <row r="31182" spans="1:1" x14ac:dyDescent="0.25">
      <c r="A31182" s="42"/>
    </row>
    <row r="31183" spans="1:1" x14ac:dyDescent="0.25">
      <c r="A31183" s="42"/>
    </row>
    <row r="31184" spans="1:1" x14ac:dyDescent="0.25">
      <c r="A31184" s="42"/>
    </row>
    <row r="31185" spans="1:1" x14ac:dyDescent="0.25">
      <c r="A31185" s="42"/>
    </row>
    <row r="31186" spans="1:1" x14ac:dyDescent="0.25">
      <c r="A31186" s="42"/>
    </row>
    <row r="31187" spans="1:1" x14ac:dyDescent="0.25">
      <c r="A31187" s="42"/>
    </row>
    <row r="31188" spans="1:1" x14ac:dyDescent="0.25">
      <c r="A31188" s="42"/>
    </row>
    <row r="31189" spans="1:1" x14ac:dyDescent="0.25">
      <c r="A31189" s="42"/>
    </row>
    <row r="31190" spans="1:1" x14ac:dyDescent="0.25">
      <c r="A31190" s="42"/>
    </row>
    <row r="31191" spans="1:1" x14ac:dyDescent="0.25">
      <c r="A31191" s="42"/>
    </row>
    <row r="31192" spans="1:1" x14ac:dyDescent="0.25">
      <c r="A31192" s="42"/>
    </row>
    <row r="31193" spans="1:1" x14ac:dyDescent="0.25">
      <c r="A31193" s="42"/>
    </row>
    <row r="31194" spans="1:1" x14ac:dyDescent="0.25">
      <c r="A31194" s="42"/>
    </row>
    <row r="31195" spans="1:1" x14ac:dyDescent="0.25">
      <c r="A31195" s="42"/>
    </row>
    <row r="31196" spans="1:1" x14ac:dyDescent="0.25">
      <c r="A31196" s="42"/>
    </row>
    <row r="31197" spans="1:1" x14ac:dyDescent="0.25">
      <c r="A31197" s="42"/>
    </row>
    <row r="31198" spans="1:1" x14ac:dyDescent="0.25">
      <c r="A31198" s="42"/>
    </row>
    <row r="31199" spans="1:1" x14ac:dyDescent="0.25">
      <c r="A31199" s="42"/>
    </row>
    <row r="31200" spans="1:1" x14ac:dyDescent="0.25">
      <c r="A31200" s="42"/>
    </row>
    <row r="31201" spans="1:1" x14ac:dyDescent="0.25">
      <c r="A31201" s="42"/>
    </row>
    <row r="31202" spans="1:1" x14ac:dyDescent="0.25">
      <c r="A31202" s="42"/>
    </row>
    <row r="31203" spans="1:1" x14ac:dyDescent="0.25">
      <c r="A31203" s="42"/>
    </row>
    <row r="31204" spans="1:1" x14ac:dyDescent="0.25">
      <c r="A31204" s="42"/>
    </row>
    <row r="31205" spans="1:1" x14ac:dyDescent="0.25">
      <c r="A31205" s="42"/>
    </row>
    <row r="31206" spans="1:1" x14ac:dyDescent="0.25">
      <c r="A31206" s="42"/>
    </row>
    <row r="31207" spans="1:1" x14ac:dyDescent="0.25">
      <c r="A31207" s="42"/>
    </row>
    <row r="31208" spans="1:1" x14ac:dyDescent="0.25">
      <c r="A31208" s="42"/>
    </row>
    <row r="31209" spans="1:1" x14ac:dyDescent="0.25">
      <c r="A31209" s="42"/>
    </row>
    <row r="31210" spans="1:1" x14ac:dyDescent="0.25">
      <c r="A31210" s="42"/>
    </row>
    <row r="31211" spans="1:1" x14ac:dyDescent="0.25">
      <c r="A31211" s="42"/>
    </row>
    <row r="31212" spans="1:1" x14ac:dyDescent="0.25">
      <c r="A31212" s="42"/>
    </row>
    <row r="31213" spans="1:1" x14ac:dyDescent="0.25">
      <c r="A31213" s="42"/>
    </row>
    <row r="31214" spans="1:1" x14ac:dyDescent="0.25">
      <c r="A31214" s="42"/>
    </row>
    <row r="31215" spans="1:1" x14ac:dyDescent="0.25">
      <c r="A31215" s="42"/>
    </row>
    <row r="31216" spans="1:1" x14ac:dyDescent="0.25">
      <c r="A31216" s="42"/>
    </row>
    <row r="31217" spans="1:1" x14ac:dyDescent="0.25">
      <c r="A31217" s="42"/>
    </row>
    <row r="31218" spans="1:1" x14ac:dyDescent="0.25">
      <c r="A31218" s="42"/>
    </row>
    <row r="31219" spans="1:1" x14ac:dyDescent="0.25">
      <c r="A31219" s="42"/>
    </row>
    <row r="31220" spans="1:1" x14ac:dyDescent="0.25">
      <c r="A31220" s="42"/>
    </row>
    <row r="31221" spans="1:1" x14ac:dyDescent="0.25">
      <c r="A31221" s="42"/>
    </row>
    <row r="31222" spans="1:1" x14ac:dyDescent="0.25">
      <c r="A31222" s="42"/>
    </row>
    <row r="31223" spans="1:1" x14ac:dyDescent="0.25">
      <c r="A31223" s="42"/>
    </row>
    <row r="31224" spans="1:1" x14ac:dyDescent="0.25">
      <c r="A31224" s="42"/>
    </row>
    <row r="31225" spans="1:1" x14ac:dyDescent="0.25">
      <c r="A31225" s="42"/>
    </row>
    <row r="31226" spans="1:1" x14ac:dyDescent="0.25">
      <c r="A31226" s="42"/>
    </row>
    <row r="31227" spans="1:1" x14ac:dyDescent="0.25">
      <c r="A31227" s="42"/>
    </row>
    <row r="31228" spans="1:1" x14ac:dyDescent="0.25">
      <c r="A31228" s="42"/>
    </row>
    <row r="31229" spans="1:1" x14ac:dyDescent="0.25">
      <c r="A31229" s="42"/>
    </row>
    <row r="31230" spans="1:1" x14ac:dyDescent="0.25">
      <c r="A31230" s="42"/>
    </row>
    <row r="31231" spans="1:1" x14ac:dyDescent="0.25">
      <c r="A31231" s="42"/>
    </row>
    <row r="31232" spans="1:1" x14ac:dyDescent="0.25">
      <c r="A31232" s="42"/>
    </row>
    <row r="31233" spans="1:1" x14ac:dyDescent="0.25">
      <c r="A31233" s="42"/>
    </row>
    <row r="31234" spans="1:1" x14ac:dyDescent="0.25">
      <c r="A31234" s="42"/>
    </row>
    <row r="31235" spans="1:1" x14ac:dyDescent="0.25">
      <c r="A31235" s="42"/>
    </row>
    <row r="31236" spans="1:1" x14ac:dyDescent="0.25">
      <c r="A31236" s="42"/>
    </row>
    <row r="31237" spans="1:1" x14ac:dyDescent="0.25">
      <c r="A31237" s="42"/>
    </row>
    <row r="31238" spans="1:1" x14ac:dyDescent="0.25">
      <c r="A31238" s="42"/>
    </row>
    <row r="31239" spans="1:1" x14ac:dyDescent="0.25">
      <c r="A31239" s="42"/>
    </row>
    <row r="31240" spans="1:1" x14ac:dyDescent="0.25">
      <c r="A31240" s="42"/>
    </row>
    <row r="31241" spans="1:1" x14ac:dyDescent="0.25">
      <c r="A31241" s="42"/>
    </row>
    <row r="31242" spans="1:1" x14ac:dyDescent="0.25">
      <c r="A31242" s="42"/>
    </row>
    <row r="31243" spans="1:1" x14ac:dyDescent="0.25">
      <c r="A31243" s="42"/>
    </row>
    <row r="31244" spans="1:1" x14ac:dyDescent="0.25">
      <c r="A31244" s="42"/>
    </row>
    <row r="31245" spans="1:1" x14ac:dyDescent="0.25">
      <c r="A31245" s="42"/>
    </row>
    <row r="31246" spans="1:1" x14ac:dyDescent="0.25">
      <c r="A31246" s="42"/>
    </row>
    <row r="31247" spans="1:1" x14ac:dyDescent="0.25">
      <c r="A31247" s="42"/>
    </row>
    <row r="31248" spans="1:1" x14ac:dyDescent="0.25">
      <c r="A31248" s="42"/>
    </row>
    <row r="31249" spans="1:1" x14ac:dyDescent="0.25">
      <c r="A31249" s="42"/>
    </row>
    <row r="31250" spans="1:1" x14ac:dyDescent="0.25">
      <c r="A31250" s="42"/>
    </row>
    <row r="31251" spans="1:1" x14ac:dyDescent="0.25">
      <c r="A31251" s="42"/>
    </row>
    <row r="31252" spans="1:1" x14ac:dyDescent="0.25">
      <c r="A31252" s="42"/>
    </row>
    <row r="31253" spans="1:1" x14ac:dyDescent="0.25">
      <c r="A31253" s="42"/>
    </row>
    <row r="31254" spans="1:1" x14ac:dyDescent="0.25">
      <c r="A31254" s="42"/>
    </row>
    <row r="31255" spans="1:1" x14ac:dyDescent="0.25">
      <c r="A31255" s="42"/>
    </row>
    <row r="31256" spans="1:1" x14ac:dyDescent="0.25">
      <c r="A31256" s="42"/>
    </row>
    <row r="31257" spans="1:1" x14ac:dyDescent="0.25">
      <c r="A31257" s="42"/>
    </row>
    <row r="31258" spans="1:1" x14ac:dyDescent="0.25">
      <c r="A31258" s="42"/>
    </row>
    <row r="31259" spans="1:1" x14ac:dyDescent="0.25">
      <c r="A31259" s="42"/>
    </row>
    <row r="31260" spans="1:1" x14ac:dyDescent="0.25">
      <c r="A31260" s="42"/>
    </row>
    <row r="31261" spans="1:1" x14ac:dyDescent="0.25">
      <c r="A31261" s="42"/>
    </row>
    <row r="31262" spans="1:1" x14ac:dyDescent="0.25">
      <c r="A31262" s="42"/>
    </row>
    <row r="31263" spans="1:1" x14ac:dyDescent="0.25">
      <c r="A31263" s="42"/>
    </row>
    <row r="31264" spans="1:1" x14ac:dyDescent="0.25">
      <c r="A31264" s="42"/>
    </row>
    <row r="31265" spans="1:1" x14ac:dyDescent="0.25">
      <c r="A31265" s="42"/>
    </row>
    <row r="31266" spans="1:1" x14ac:dyDescent="0.25">
      <c r="A31266" s="42"/>
    </row>
    <row r="31267" spans="1:1" x14ac:dyDescent="0.25">
      <c r="A31267" s="42"/>
    </row>
    <row r="31268" spans="1:1" x14ac:dyDescent="0.25">
      <c r="A31268" s="42"/>
    </row>
    <row r="31269" spans="1:1" x14ac:dyDescent="0.25">
      <c r="A31269" s="42"/>
    </row>
    <row r="31270" spans="1:1" x14ac:dyDescent="0.25">
      <c r="A31270" s="42"/>
    </row>
    <row r="31271" spans="1:1" x14ac:dyDescent="0.25">
      <c r="A31271" s="42"/>
    </row>
    <row r="31272" spans="1:1" x14ac:dyDescent="0.25">
      <c r="A31272" s="42"/>
    </row>
    <row r="31273" spans="1:1" x14ac:dyDescent="0.25">
      <c r="A31273" s="42"/>
    </row>
    <row r="31274" spans="1:1" x14ac:dyDescent="0.25">
      <c r="A31274" s="42"/>
    </row>
    <row r="31275" spans="1:1" x14ac:dyDescent="0.25">
      <c r="A31275" s="42"/>
    </row>
    <row r="31276" spans="1:1" x14ac:dyDescent="0.25">
      <c r="A31276" s="42"/>
    </row>
    <row r="31277" spans="1:1" x14ac:dyDescent="0.25">
      <c r="A31277" s="42"/>
    </row>
    <row r="31278" spans="1:1" x14ac:dyDescent="0.25">
      <c r="A31278" s="42"/>
    </row>
    <row r="31279" spans="1:1" x14ac:dyDescent="0.25">
      <c r="A31279" s="42"/>
    </row>
    <row r="31280" spans="1:1" x14ac:dyDescent="0.25">
      <c r="A31280" s="42"/>
    </row>
    <row r="31281" spans="1:1" x14ac:dyDescent="0.25">
      <c r="A31281" s="42"/>
    </row>
    <row r="31282" spans="1:1" x14ac:dyDescent="0.25">
      <c r="A31282" s="42"/>
    </row>
    <row r="31283" spans="1:1" x14ac:dyDescent="0.25">
      <c r="A31283" s="42"/>
    </row>
    <row r="31284" spans="1:1" x14ac:dyDescent="0.25">
      <c r="A31284" s="42"/>
    </row>
    <row r="31285" spans="1:1" x14ac:dyDescent="0.25">
      <c r="A31285" s="42"/>
    </row>
    <row r="31286" spans="1:1" x14ac:dyDescent="0.25">
      <c r="A31286" s="42"/>
    </row>
    <row r="31287" spans="1:1" x14ac:dyDescent="0.25">
      <c r="A31287" s="42"/>
    </row>
    <row r="31288" spans="1:1" x14ac:dyDescent="0.25">
      <c r="A31288" s="42"/>
    </row>
    <row r="31289" spans="1:1" x14ac:dyDescent="0.25">
      <c r="A31289" s="42"/>
    </row>
    <row r="31290" spans="1:1" x14ac:dyDescent="0.25">
      <c r="A31290" s="42"/>
    </row>
    <row r="31291" spans="1:1" x14ac:dyDescent="0.25">
      <c r="A31291" s="42"/>
    </row>
    <row r="31292" spans="1:1" x14ac:dyDescent="0.25">
      <c r="A31292" s="42"/>
    </row>
    <row r="31293" spans="1:1" x14ac:dyDescent="0.25">
      <c r="A31293" s="42"/>
    </row>
    <row r="31294" spans="1:1" x14ac:dyDescent="0.25">
      <c r="A31294" s="42"/>
    </row>
    <row r="31295" spans="1:1" x14ac:dyDescent="0.25">
      <c r="A31295" s="42"/>
    </row>
    <row r="31296" spans="1:1" x14ac:dyDescent="0.25">
      <c r="A31296" s="42"/>
    </row>
    <row r="31297" spans="1:1" x14ac:dyDescent="0.25">
      <c r="A31297" s="42"/>
    </row>
    <row r="31298" spans="1:1" x14ac:dyDescent="0.25">
      <c r="A31298" s="42"/>
    </row>
    <row r="31299" spans="1:1" x14ac:dyDescent="0.25">
      <c r="A31299" s="42"/>
    </row>
    <row r="31300" spans="1:1" x14ac:dyDescent="0.25">
      <c r="A31300" s="42"/>
    </row>
    <row r="31301" spans="1:1" x14ac:dyDescent="0.25">
      <c r="A31301" s="42"/>
    </row>
    <row r="31302" spans="1:1" x14ac:dyDescent="0.25">
      <c r="A31302" s="42"/>
    </row>
    <row r="31303" spans="1:1" x14ac:dyDescent="0.25">
      <c r="A31303" s="42"/>
    </row>
    <row r="31304" spans="1:1" x14ac:dyDescent="0.25">
      <c r="A31304" s="42"/>
    </row>
    <row r="31305" spans="1:1" x14ac:dyDescent="0.25">
      <c r="A31305" s="42"/>
    </row>
    <row r="31306" spans="1:1" x14ac:dyDescent="0.25">
      <c r="A31306" s="42"/>
    </row>
    <row r="31307" spans="1:1" x14ac:dyDescent="0.25">
      <c r="A31307" s="42"/>
    </row>
    <row r="31308" spans="1:1" x14ac:dyDescent="0.25">
      <c r="A31308" s="42"/>
    </row>
    <row r="31309" spans="1:1" x14ac:dyDescent="0.25">
      <c r="A31309" s="42"/>
    </row>
    <row r="31310" spans="1:1" x14ac:dyDescent="0.25">
      <c r="A31310" s="42"/>
    </row>
    <row r="31311" spans="1:1" x14ac:dyDescent="0.25">
      <c r="A31311" s="42"/>
    </row>
    <row r="31312" spans="1:1" x14ac:dyDescent="0.25">
      <c r="A31312" s="42"/>
    </row>
    <row r="31313" spans="1:1" x14ac:dyDescent="0.25">
      <c r="A31313" s="42"/>
    </row>
    <row r="31314" spans="1:1" x14ac:dyDescent="0.25">
      <c r="A31314" s="42"/>
    </row>
    <row r="31315" spans="1:1" x14ac:dyDescent="0.25">
      <c r="A31315" s="42"/>
    </row>
    <row r="31316" spans="1:1" x14ac:dyDescent="0.25">
      <c r="A31316" s="42"/>
    </row>
    <row r="31317" spans="1:1" x14ac:dyDescent="0.25">
      <c r="A31317" s="42"/>
    </row>
    <row r="31318" spans="1:1" x14ac:dyDescent="0.25">
      <c r="A31318" s="42"/>
    </row>
    <row r="31319" spans="1:1" x14ac:dyDescent="0.25">
      <c r="A31319" s="42"/>
    </row>
    <row r="31320" spans="1:1" x14ac:dyDescent="0.25">
      <c r="A31320" s="42"/>
    </row>
    <row r="31321" spans="1:1" x14ac:dyDescent="0.25">
      <c r="A31321" s="42"/>
    </row>
    <row r="31322" spans="1:1" x14ac:dyDescent="0.25">
      <c r="A31322" s="42"/>
    </row>
    <row r="31323" spans="1:1" x14ac:dyDescent="0.25">
      <c r="A31323" s="42"/>
    </row>
    <row r="31324" spans="1:1" x14ac:dyDescent="0.25">
      <c r="A31324" s="42"/>
    </row>
    <row r="31325" spans="1:1" x14ac:dyDescent="0.25">
      <c r="A31325" s="42"/>
    </row>
    <row r="31326" spans="1:1" x14ac:dyDescent="0.25">
      <c r="A31326" s="42"/>
    </row>
    <row r="31327" spans="1:1" x14ac:dyDescent="0.25">
      <c r="A31327" s="42"/>
    </row>
    <row r="31328" spans="1:1" x14ac:dyDescent="0.25">
      <c r="A31328" s="42"/>
    </row>
    <row r="31329" spans="1:1" x14ac:dyDescent="0.25">
      <c r="A31329" s="42"/>
    </row>
    <row r="31330" spans="1:1" x14ac:dyDescent="0.25">
      <c r="A31330" s="42"/>
    </row>
    <row r="31331" spans="1:1" x14ac:dyDescent="0.25">
      <c r="A31331" s="42"/>
    </row>
    <row r="31332" spans="1:1" x14ac:dyDescent="0.25">
      <c r="A31332" s="42"/>
    </row>
    <row r="31333" spans="1:1" x14ac:dyDescent="0.25">
      <c r="A31333" s="42"/>
    </row>
    <row r="31334" spans="1:1" x14ac:dyDescent="0.25">
      <c r="A31334" s="42"/>
    </row>
    <row r="31335" spans="1:1" x14ac:dyDescent="0.25">
      <c r="A31335" s="42"/>
    </row>
    <row r="31336" spans="1:1" x14ac:dyDescent="0.25">
      <c r="A31336" s="42"/>
    </row>
    <row r="31337" spans="1:1" x14ac:dyDescent="0.25">
      <c r="A31337" s="42"/>
    </row>
    <row r="31338" spans="1:1" x14ac:dyDescent="0.25">
      <c r="A31338" s="42"/>
    </row>
    <row r="31339" spans="1:1" x14ac:dyDescent="0.25">
      <c r="A31339" s="42"/>
    </row>
    <row r="31340" spans="1:1" x14ac:dyDescent="0.25">
      <c r="A31340" s="42"/>
    </row>
    <row r="31341" spans="1:1" x14ac:dyDescent="0.25">
      <c r="A31341" s="42"/>
    </row>
    <row r="31342" spans="1:1" x14ac:dyDescent="0.25">
      <c r="A31342" s="42"/>
    </row>
    <row r="31343" spans="1:1" x14ac:dyDescent="0.25">
      <c r="A31343" s="42"/>
    </row>
    <row r="31344" spans="1:1" x14ac:dyDescent="0.25">
      <c r="A31344" s="42"/>
    </row>
    <row r="31345" spans="1:1" x14ac:dyDescent="0.25">
      <c r="A31345" s="42"/>
    </row>
    <row r="31346" spans="1:1" x14ac:dyDescent="0.25">
      <c r="A31346" s="42"/>
    </row>
    <row r="31347" spans="1:1" x14ac:dyDescent="0.25">
      <c r="A31347" s="42"/>
    </row>
    <row r="31348" spans="1:1" x14ac:dyDescent="0.25">
      <c r="A31348" s="42"/>
    </row>
    <row r="31349" spans="1:1" x14ac:dyDescent="0.25">
      <c r="A31349" s="42"/>
    </row>
    <row r="31350" spans="1:1" x14ac:dyDescent="0.25">
      <c r="A31350" s="42"/>
    </row>
    <row r="31351" spans="1:1" x14ac:dyDescent="0.25">
      <c r="A31351" s="42"/>
    </row>
    <row r="31352" spans="1:1" x14ac:dyDescent="0.25">
      <c r="A31352" s="42"/>
    </row>
    <row r="31353" spans="1:1" x14ac:dyDescent="0.25">
      <c r="A31353" s="42"/>
    </row>
    <row r="31354" spans="1:1" x14ac:dyDescent="0.25">
      <c r="A31354" s="42"/>
    </row>
    <row r="31355" spans="1:1" x14ac:dyDescent="0.25">
      <c r="A31355" s="42"/>
    </row>
    <row r="31356" spans="1:1" x14ac:dyDescent="0.25">
      <c r="A31356" s="42"/>
    </row>
    <row r="31357" spans="1:1" x14ac:dyDescent="0.25">
      <c r="A31357" s="42"/>
    </row>
    <row r="31358" spans="1:1" x14ac:dyDescent="0.25">
      <c r="A31358" s="42"/>
    </row>
    <row r="31359" spans="1:1" x14ac:dyDescent="0.25">
      <c r="A31359" s="42"/>
    </row>
    <row r="31360" spans="1:1" x14ac:dyDescent="0.25">
      <c r="A31360" s="42"/>
    </row>
    <row r="31361" spans="1:1" x14ac:dyDescent="0.25">
      <c r="A31361" s="42"/>
    </row>
    <row r="31362" spans="1:1" x14ac:dyDescent="0.25">
      <c r="A31362" s="42"/>
    </row>
    <row r="31363" spans="1:1" x14ac:dyDescent="0.25">
      <c r="A31363" s="42"/>
    </row>
    <row r="31364" spans="1:1" x14ac:dyDescent="0.25">
      <c r="A31364" s="42"/>
    </row>
    <row r="31365" spans="1:1" x14ac:dyDescent="0.25">
      <c r="A31365" s="42"/>
    </row>
    <row r="31366" spans="1:1" x14ac:dyDescent="0.25">
      <c r="A31366" s="42"/>
    </row>
    <row r="31367" spans="1:1" x14ac:dyDescent="0.25">
      <c r="A31367" s="42"/>
    </row>
    <row r="31368" spans="1:1" x14ac:dyDescent="0.25">
      <c r="A31368" s="42"/>
    </row>
    <row r="31369" spans="1:1" x14ac:dyDescent="0.25">
      <c r="A31369" s="42"/>
    </row>
    <row r="31370" spans="1:1" x14ac:dyDescent="0.25">
      <c r="A31370" s="42"/>
    </row>
    <row r="31371" spans="1:1" x14ac:dyDescent="0.25">
      <c r="A31371" s="42"/>
    </row>
    <row r="31372" spans="1:1" x14ac:dyDescent="0.25">
      <c r="A31372" s="42"/>
    </row>
    <row r="31373" spans="1:1" x14ac:dyDescent="0.25">
      <c r="A31373" s="42"/>
    </row>
    <row r="31374" spans="1:1" x14ac:dyDescent="0.25">
      <c r="A31374" s="42"/>
    </row>
    <row r="31375" spans="1:1" x14ac:dyDescent="0.25">
      <c r="A31375" s="42"/>
    </row>
    <row r="31376" spans="1:1" x14ac:dyDescent="0.25">
      <c r="A31376" s="42"/>
    </row>
    <row r="31377" spans="1:1" x14ac:dyDescent="0.25">
      <c r="A31377" s="42"/>
    </row>
    <row r="31378" spans="1:1" x14ac:dyDescent="0.25">
      <c r="A31378" s="42"/>
    </row>
    <row r="31379" spans="1:1" x14ac:dyDescent="0.25">
      <c r="A31379" s="42"/>
    </row>
    <row r="31380" spans="1:1" x14ac:dyDescent="0.25">
      <c r="A31380" s="42"/>
    </row>
    <row r="31381" spans="1:1" x14ac:dyDescent="0.25">
      <c r="A31381" s="42"/>
    </row>
    <row r="31382" spans="1:1" x14ac:dyDescent="0.25">
      <c r="A31382" s="42"/>
    </row>
    <row r="31383" spans="1:1" x14ac:dyDescent="0.25">
      <c r="A31383" s="42"/>
    </row>
    <row r="31384" spans="1:1" x14ac:dyDescent="0.25">
      <c r="A31384" s="42"/>
    </row>
    <row r="31385" spans="1:1" x14ac:dyDescent="0.25">
      <c r="A31385" s="42"/>
    </row>
    <row r="31386" spans="1:1" x14ac:dyDescent="0.25">
      <c r="A31386" s="42"/>
    </row>
    <row r="31387" spans="1:1" x14ac:dyDescent="0.25">
      <c r="A31387" s="42"/>
    </row>
    <row r="31388" spans="1:1" x14ac:dyDescent="0.25">
      <c r="A31388" s="42"/>
    </row>
    <row r="31389" spans="1:1" x14ac:dyDescent="0.25">
      <c r="A31389" s="42"/>
    </row>
    <row r="31390" spans="1:1" x14ac:dyDescent="0.25">
      <c r="A31390" s="42"/>
    </row>
    <row r="31391" spans="1:1" x14ac:dyDescent="0.25">
      <c r="A31391" s="42"/>
    </row>
    <row r="31392" spans="1:1" x14ac:dyDescent="0.25">
      <c r="A31392" s="42"/>
    </row>
    <row r="31393" spans="1:1" x14ac:dyDescent="0.25">
      <c r="A31393" s="42"/>
    </row>
    <row r="31394" spans="1:1" x14ac:dyDescent="0.25">
      <c r="A31394" s="42"/>
    </row>
    <row r="31395" spans="1:1" x14ac:dyDescent="0.25">
      <c r="A31395" s="42"/>
    </row>
    <row r="31396" spans="1:1" x14ac:dyDescent="0.25">
      <c r="A31396" s="42"/>
    </row>
    <row r="31397" spans="1:1" x14ac:dyDescent="0.25">
      <c r="A31397" s="42"/>
    </row>
    <row r="31398" spans="1:1" x14ac:dyDescent="0.25">
      <c r="A31398" s="42"/>
    </row>
    <row r="31399" spans="1:1" x14ac:dyDescent="0.25">
      <c r="A31399" s="42"/>
    </row>
    <row r="31400" spans="1:1" x14ac:dyDescent="0.25">
      <c r="A31400" s="42"/>
    </row>
    <row r="31401" spans="1:1" x14ac:dyDescent="0.25">
      <c r="A31401" s="42"/>
    </row>
    <row r="31402" spans="1:1" x14ac:dyDescent="0.25">
      <c r="A31402" s="42"/>
    </row>
    <row r="31403" spans="1:1" x14ac:dyDescent="0.25">
      <c r="A31403" s="42"/>
    </row>
    <row r="31404" spans="1:1" x14ac:dyDescent="0.25">
      <c r="A31404" s="42"/>
    </row>
    <row r="31405" spans="1:1" x14ac:dyDescent="0.25">
      <c r="A31405" s="42"/>
    </row>
    <row r="31406" spans="1:1" x14ac:dyDescent="0.25">
      <c r="A31406" s="42"/>
    </row>
    <row r="31407" spans="1:1" x14ac:dyDescent="0.25">
      <c r="A31407" s="42"/>
    </row>
    <row r="31408" spans="1:1" x14ac:dyDescent="0.25">
      <c r="A31408" s="42"/>
    </row>
    <row r="31409" spans="1:1" x14ac:dyDescent="0.25">
      <c r="A31409" s="42"/>
    </row>
    <row r="31410" spans="1:1" x14ac:dyDescent="0.25">
      <c r="A31410" s="42"/>
    </row>
    <row r="31411" spans="1:1" x14ac:dyDescent="0.25">
      <c r="A31411" s="42"/>
    </row>
    <row r="31412" spans="1:1" x14ac:dyDescent="0.25">
      <c r="A31412" s="42"/>
    </row>
    <row r="31413" spans="1:1" x14ac:dyDescent="0.25">
      <c r="A31413" s="42"/>
    </row>
    <row r="31414" spans="1:1" x14ac:dyDescent="0.25">
      <c r="A31414" s="42"/>
    </row>
    <row r="31415" spans="1:1" x14ac:dyDescent="0.25">
      <c r="A31415" s="42"/>
    </row>
    <row r="31416" spans="1:1" x14ac:dyDescent="0.25">
      <c r="A31416" s="42"/>
    </row>
    <row r="31417" spans="1:1" x14ac:dyDescent="0.25">
      <c r="A31417" s="42"/>
    </row>
    <row r="31418" spans="1:1" x14ac:dyDescent="0.25">
      <c r="A31418" s="42"/>
    </row>
    <row r="31419" spans="1:1" x14ac:dyDescent="0.25">
      <c r="A31419" s="42"/>
    </row>
    <row r="31420" spans="1:1" x14ac:dyDescent="0.25">
      <c r="A31420" s="42"/>
    </row>
    <row r="31421" spans="1:1" x14ac:dyDescent="0.25">
      <c r="A31421" s="42"/>
    </row>
    <row r="31422" spans="1:1" x14ac:dyDescent="0.25">
      <c r="A31422" s="42"/>
    </row>
    <row r="31423" spans="1:1" x14ac:dyDescent="0.25">
      <c r="A31423" s="42"/>
    </row>
    <row r="31424" spans="1:1" x14ac:dyDescent="0.25">
      <c r="A31424" s="42"/>
    </row>
    <row r="31425" spans="1:1" x14ac:dyDescent="0.25">
      <c r="A31425" s="42"/>
    </row>
    <row r="31426" spans="1:1" x14ac:dyDescent="0.25">
      <c r="A31426" s="42"/>
    </row>
    <row r="31427" spans="1:1" x14ac:dyDescent="0.25">
      <c r="A31427" s="42"/>
    </row>
    <row r="31428" spans="1:1" x14ac:dyDescent="0.25">
      <c r="A31428" s="42"/>
    </row>
    <row r="31429" spans="1:1" x14ac:dyDescent="0.25">
      <c r="A31429" s="42"/>
    </row>
    <row r="31430" spans="1:1" x14ac:dyDescent="0.25">
      <c r="A31430" s="42"/>
    </row>
    <row r="31431" spans="1:1" x14ac:dyDescent="0.25">
      <c r="A31431" s="42"/>
    </row>
    <row r="31432" spans="1:1" x14ac:dyDescent="0.25">
      <c r="A31432" s="42"/>
    </row>
    <row r="31433" spans="1:1" x14ac:dyDescent="0.25">
      <c r="A31433" s="42"/>
    </row>
    <row r="31434" spans="1:1" x14ac:dyDescent="0.25">
      <c r="A31434" s="42"/>
    </row>
    <row r="31435" spans="1:1" x14ac:dyDescent="0.25">
      <c r="A31435" s="42"/>
    </row>
    <row r="31436" spans="1:1" x14ac:dyDescent="0.25">
      <c r="A31436" s="42"/>
    </row>
    <row r="31437" spans="1:1" x14ac:dyDescent="0.25">
      <c r="A31437" s="42"/>
    </row>
    <row r="31438" spans="1:1" x14ac:dyDescent="0.25">
      <c r="A31438" s="42"/>
    </row>
    <row r="31439" spans="1:1" x14ac:dyDescent="0.25">
      <c r="A31439" s="42"/>
    </row>
    <row r="31440" spans="1:1" x14ac:dyDescent="0.25">
      <c r="A31440" s="42"/>
    </row>
    <row r="31441" spans="1:1" x14ac:dyDescent="0.25">
      <c r="A31441" s="42"/>
    </row>
    <row r="31442" spans="1:1" x14ac:dyDescent="0.25">
      <c r="A31442" s="42"/>
    </row>
    <row r="31443" spans="1:1" x14ac:dyDescent="0.25">
      <c r="A31443" s="42"/>
    </row>
    <row r="31444" spans="1:1" x14ac:dyDescent="0.25">
      <c r="A31444" s="42"/>
    </row>
    <row r="31445" spans="1:1" x14ac:dyDescent="0.25">
      <c r="A31445" s="42"/>
    </row>
    <row r="31446" spans="1:1" x14ac:dyDescent="0.25">
      <c r="A31446" s="42"/>
    </row>
    <row r="31447" spans="1:1" x14ac:dyDescent="0.25">
      <c r="A31447" s="42"/>
    </row>
    <row r="31448" spans="1:1" x14ac:dyDescent="0.25">
      <c r="A31448" s="42"/>
    </row>
    <row r="31449" spans="1:1" x14ac:dyDescent="0.25">
      <c r="A31449" s="42"/>
    </row>
    <row r="31450" spans="1:1" x14ac:dyDescent="0.25">
      <c r="A31450" s="42"/>
    </row>
    <row r="31451" spans="1:1" x14ac:dyDescent="0.25">
      <c r="A31451" s="42"/>
    </row>
    <row r="31452" spans="1:1" x14ac:dyDescent="0.25">
      <c r="A31452" s="42"/>
    </row>
    <row r="31453" spans="1:1" x14ac:dyDescent="0.25">
      <c r="A31453" s="42"/>
    </row>
    <row r="31454" spans="1:1" x14ac:dyDescent="0.25">
      <c r="A31454" s="42"/>
    </row>
    <row r="31455" spans="1:1" x14ac:dyDescent="0.25">
      <c r="A31455" s="42"/>
    </row>
    <row r="31456" spans="1:1" x14ac:dyDescent="0.25">
      <c r="A31456" s="42"/>
    </row>
    <row r="31457" spans="1:1" x14ac:dyDescent="0.25">
      <c r="A31457" s="42"/>
    </row>
    <row r="31458" spans="1:1" x14ac:dyDescent="0.25">
      <c r="A31458" s="42"/>
    </row>
    <row r="31459" spans="1:1" x14ac:dyDescent="0.25">
      <c r="A31459" s="42"/>
    </row>
    <row r="31460" spans="1:1" x14ac:dyDescent="0.25">
      <c r="A31460" s="42"/>
    </row>
    <row r="31461" spans="1:1" x14ac:dyDescent="0.25">
      <c r="A31461" s="42"/>
    </row>
    <row r="31462" spans="1:1" x14ac:dyDescent="0.25">
      <c r="A31462" s="42"/>
    </row>
    <row r="31463" spans="1:1" x14ac:dyDescent="0.25">
      <c r="A31463" s="42"/>
    </row>
    <row r="31464" spans="1:1" x14ac:dyDescent="0.25">
      <c r="A31464" s="42"/>
    </row>
    <row r="31465" spans="1:1" x14ac:dyDescent="0.25">
      <c r="A31465" s="42"/>
    </row>
    <row r="31466" spans="1:1" x14ac:dyDescent="0.25">
      <c r="A31466" s="42"/>
    </row>
    <row r="31467" spans="1:1" x14ac:dyDescent="0.25">
      <c r="A31467" s="42"/>
    </row>
    <row r="31468" spans="1:1" x14ac:dyDescent="0.25">
      <c r="A31468" s="42"/>
    </row>
    <row r="31469" spans="1:1" x14ac:dyDescent="0.25">
      <c r="A31469" s="42"/>
    </row>
    <row r="31470" spans="1:1" x14ac:dyDescent="0.25">
      <c r="A31470" s="42"/>
    </row>
    <row r="31471" spans="1:1" x14ac:dyDescent="0.25">
      <c r="A31471" s="42"/>
    </row>
    <row r="31472" spans="1:1" x14ac:dyDescent="0.25">
      <c r="A31472" s="42"/>
    </row>
    <row r="31473" spans="1:1" x14ac:dyDescent="0.25">
      <c r="A31473" s="42"/>
    </row>
    <row r="31474" spans="1:1" x14ac:dyDescent="0.25">
      <c r="A31474" s="42"/>
    </row>
    <row r="31475" spans="1:1" x14ac:dyDescent="0.25">
      <c r="A31475" s="42"/>
    </row>
    <row r="31476" spans="1:1" x14ac:dyDescent="0.25">
      <c r="A31476" s="42"/>
    </row>
    <row r="31477" spans="1:1" x14ac:dyDescent="0.25">
      <c r="A31477" s="42"/>
    </row>
    <row r="31478" spans="1:1" x14ac:dyDescent="0.25">
      <c r="A31478" s="42"/>
    </row>
    <row r="31479" spans="1:1" x14ac:dyDescent="0.25">
      <c r="A31479" s="42"/>
    </row>
    <row r="31480" spans="1:1" x14ac:dyDescent="0.25">
      <c r="A31480" s="42"/>
    </row>
    <row r="31481" spans="1:1" x14ac:dyDescent="0.25">
      <c r="A31481" s="42"/>
    </row>
    <row r="31482" spans="1:1" x14ac:dyDescent="0.25">
      <c r="A31482" s="42"/>
    </row>
    <row r="31483" spans="1:1" x14ac:dyDescent="0.25">
      <c r="A31483" s="42"/>
    </row>
    <row r="31484" spans="1:1" x14ac:dyDescent="0.25">
      <c r="A31484" s="42"/>
    </row>
    <row r="31485" spans="1:1" x14ac:dyDescent="0.25">
      <c r="A31485" s="42"/>
    </row>
    <row r="31486" spans="1:1" x14ac:dyDescent="0.25">
      <c r="A31486" s="42"/>
    </row>
    <row r="31487" spans="1:1" x14ac:dyDescent="0.25">
      <c r="A31487" s="42"/>
    </row>
    <row r="31488" spans="1:1" x14ac:dyDescent="0.25">
      <c r="A31488" s="42"/>
    </row>
    <row r="31489" spans="1:1" x14ac:dyDescent="0.25">
      <c r="A31489" s="42"/>
    </row>
    <row r="31490" spans="1:1" x14ac:dyDescent="0.25">
      <c r="A31490" s="42"/>
    </row>
    <row r="31491" spans="1:1" x14ac:dyDescent="0.25">
      <c r="A31491" s="42"/>
    </row>
    <row r="31492" spans="1:1" x14ac:dyDescent="0.25">
      <c r="A31492" s="42"/>
    </row>
    <row r="31493" spans="1:1" x14ac:dyDescent="0.25">
      <c r="A31493" s="42"/>
    </row>
    <row r="31494" spans="1:1" x14ac:dyDescent="0.25">
      <c r="A31494" s="42"/>
    </row>
    <row r="31495" spans="1:1" x14ac:dyDescent="0.25">
      <c r="A31495" s="42"/>
    </row>
    <row r="31496" spans="1:1" x14ac:dyDescent="0.25">
      <c r="A31496" s="42"/>
    </row>
    <row r="31497" spans="1:1" x14ac:dyDescent="0.25">
      <c r="A31497" s="42"/>
    </row>
    <row r="31498" spans="1:1" x14ac:dyDescent="0.25">
      <c r="A31498" s="42"/>
    </row>
    <row r="31499" spans="1:1" x14ac:dyDescent="0.25">
      <c r="A31499" s="42"/>
    </row>
    <row r="31500" spans="1:1" x14ac:dyDescent="0.25">
      <c r="A31500" s="42"/>
    </row>
    <row r="31501" spans="1:1" x14ac:dyDescent="0.25">
      <c r="A31501" s="42"/>
    </row>
    <row r="31502" spans="1:1" x14ac:dyDescent="0.25">
      <c r="A31502" s="42"/>
    </row>
    <row r="31503" spans="1:1" x14ac:dyDescent="0.25">
      <c r="A31503" s="42"/>
    </row>
    <row r="31504" spans="1:1" x14ac:dyDescent="0.25">
      <c r="A31504" s="42"/>
    </row>
    <row r="31505" spans="1:1" x14ac:dyDescent="0.25">
      <c r="A31505" s="42"/>
    </row>
    <row r="31506" spans="1:1" x14ac:dyDescent="0.25">
      <c r="A31506" s="42"/>
    </row>
    <row r="31507" spans="1:1" x14ac:dyDescent="0.25">
      <c r="A31507" s="42"/>
    </row>
    <row r="31508" spans="1:1" x14ac:dyDescent="0.25">
      <c r="A31508" s="42"/>
    </row>
    <row r="31509" spans="1:1" x14ac:dyDescent="0.25">
      <c r="A31509" s="42"/>
    </row>
    <row r="31510" spans="1:1" x14ac:dyDescent="0.25">
      <c r="A31510" s="42"/>
    </row>
    <row r="31511" spans="1:1" x14ac:dyDescent="0.25">
      <c r="A31511" s="42"/>
    </row>
    <row r="31512" spans="1:1" x14ac:dyDescent="0.25">
      <c r="A31512" s="42"/>
    </row>
    <row r="31513" spans="1:1" x14ac:dyDescent="0.25">
      <c r="A31513" s="42"/>
    </row>
    <row r="31514" spans="1:1" x14ac:dyDescent="0.25">
      <c r="A31514" s="42"/>
    </row>
    <row r="31515" spans="1:1" x14ac:dyDescent="0.25">
      <c r="A31515" s="42"/>
    </row>
    <row r="31516" spans="1:1" x14ac:dyDescent="0.25">
      <c r="A31516" s="42"/>
    </row>
    <row r="31517" spans="1:1" x14ac:dyDescent="0.25">
      <c r="A31517" s="42"/>
    </row>
    <row r="31518" spans="1:1" x14ac:dyDescent="0.25">
      <c r="A31518" s="42"/>
    </row>
    <row r="31519" spans="1:1" x14ac:dyDescent="0.25">
      <c r="A31519" s="42"/>
    </row>
    <row r="31520" spans="1:1" x14ac:dyDescent="0.25">
      <c r="A31520" s="42"/>
    </row>
    <row r="31521" spans="1:1" x14ac:dyDescent="0.25">
      <c r="A31521" s="42"/>
    </row>
    <row r="31522" spans="1:1" x14ac:dyDescent="0.25">
      <c r="A31522" s="42"/>
    </row>
    <row r="31523" spans="1:1" x14ac:dyDescent="0.25">
      <c r="A31523" s="42"/>
    </row>
    <row r="31524" spans="1:1" x14ac:dyDescent="0.25">
      <c r="A31524" s="42"/>
    </row>
    <row r="31525" spans="1:1" x14ac:dyDescent="0.25">
      <c r="A31525" s="42"/>
    </row>
    <row r="31526" spans="1:1" x14ac:dyDescent="0.25">
      <c r="A31526" s="42"/>
    </row>
    <row r="31527" spans="1:1" x14ac:dyDescent="0.25">
      <c r="A31527" s="42"/>
    </row>
    <row r="31528" spans="1:1" x14ac:dyDescent="0.25">
      <c r="A31528" s="42"/>
    </row>
    <row r="31529" spans="1:1" x14ac:dyDescent="0.25">
      <c r="A31529" s="42"/>
    </row>
    <row r="31530" spans="1:1" x14ac:dyDescent="0.25">
      <c r="A31530" s="42"/>
    </row>
    <row r="31531" spans="1:1" x14ac:dyDescent="0.25">
      <c r="A31531" s="42"/>
    </row>
    <row r="31532" spans="1:1" x14ac:dyDescent="0.25">
      <c r="A31532" s="42"/>
    </row>
    <row r="31533" spans="1:1" x14ac:dyDescent="0.25">
      <c r="A31533" s="42"/>
    </row>
    <row r="31534" spans="1:1" x14ac:dyDescent="0.25">
      <c r="A31534" s="42"/>
    </row>
    <row r="31535" spans="1:1" x14ac:dyDescent="0.25">
      <c r="A31535" s="42"/>
    </row>
    <row r="31536" spans="1:1" x14ac:dyDescent="0.25">
      <c r="A31536" s="42"/>
    </row>
    <row r="31537" spans="1:1" x14ac:dyDescent="0.25">
      <c r="A31537" s="42"/>
    </row>
    <row r="31538" spans="1:1" x14ac:dyDescent="0.25">
      <c r="A31538" s="42"/>
    </row>
    <row r="31539" spans="1:1" x14ac:dyDescent="0.25">
      <c r="A31539" s="42"/>
    </row>
    <row r="31540" spans="1:1" x14ac:dyDescent="0.25">
      <c r="A31540" s="42"/>
    </row>
    <row r="31541" spans="1:1" x14ac:dyDescent="0.25">
      <c r="A31541" s="42"/>
    </row>
    <row r="31542" spans="1:1" x14ac:dyDescent="0.25">
      <c r="A31542" s="42"/>
    </row>
    <row r="31543" spans="1:1" x14ac:dyDescent="0.25">
      <c r="A31543" s="42"/>
    </row>
    <row r="31544" spans="1:1" x14ac:dyDescent="0.25">
      <c r="A31544" s="42"/>
    </row>
    <row r="31545" spans="1:1" x14ac:dyDescent="0.25">
      <c r="A31545" s="42"/>
    </row>
    <row r="31546" spans="1:1" x14ac:dyDescent="0.25">
      <c r="A31546" s="42"/>
    </row>
    <row r="31547" spans="1:1" x14ac:dyDescent="0.25">
      <c r="A31547" s="42"/>
    </row>
    <row r="31548" spans="1:1" x14ac:dyDescent="0.25">
      <c r="A31548" s="42"/>
    </row>
    <row r="31549" spans="1:1" x14ac:dyDescent="0.25">
      <c r="A31549" s="42"/>
    </row>
    <row r="31550" spans="1:1" x14ac:dyDescent="0.25">
      <c r="A31550" s="42"/>
    </row>
    <row r="31551" spans="1:1" x14ac:dyDescent="0.25">
      <c r="A31551" s="42"/>
    </row>
    <row r="31552" spans="1:1" x14ac:dyDescent="0.25">
      <c r="A31552" s="42"/>
    </row>
    <row r="31553" spans="1:1" x14ac:dyDescent="0.25">
      <c r="A31553" s="42"/>
    </row>
    <row r="31554" spans="1:1" x14ac:dyDescent="0.25">
      <c r="A31554" s="42"/>
    </row>
    <row r="31555" spans="1:1" x14ac:dyDescent="0.25">
      <c r="A31555" s="42"/>
    </row>
    <row r="31556" spans="1:1" x14ac:dyDescent="0.25">
      <c r="A31556" s="42"/>
    </row>
    <row r="31557" spans="1:1" x14ac:dyDescent="0.25">
      <c r="A31557" s="42"/>
    </row>
    <row r="31558" spans="1:1" x14ac:dyDescent="0.25">
      <c r="A31558" s="42"/>
    </row>
    <row r="31559" spans="1:1" x14ac:dyDescent="0.25">
      <c r="A31559" s="42"/>
    </row>
    <row r="31560" spans="1:1" x14ac:dyDescent="0.25">
      <c r="A31560" s="42"/>
    </row>
    <row r="31561" spans="1:1" x14ac:dyDescent="0.25">
      <c r="A31561" s="42"/>
    </row>
    <row r="31562" spans="1:1" x14ac:dyDescent="0.25">
      <c r="A31562" s="42"/>
    </row>
    <row r="31563" spans="1:1" x14ac:dyDescent="0.25">
      <c r="A31563" s="42"/>
    </row>
    <row r="31564" spans="1:1" x14ac:dyDescent="0.25">
      <c r="A31564" s="42"/>
    </row>
    <row r="31565" spans="1:1" x14ac:dyDescent="0.25">
      <c r="A31565" s="42"/>
    </row>
    <row r="31566" spans="1:1" x14ac:dyDescent="0.25">
      <c r="A31566" s="42"/>
    </row>
    <row r="31567" spans="1:1" x14ac:dyDescent="0.25">
      <c r="A31567" s="42"/>
    </row>
    <row r="31568" spans="1:1" x14ac:dyDescent="0.25">
      <c r="A31568" s="42"/>
    </row>
    <row r="31569" spans="1:1" x14ac:dyDescent="0.25">
      <c r="A31569" s="42"/>
    </row>
    <row r="31570" spans="1:1" x14ac:dyDescent="0.25">
      <c r="A31570" s="42"/>
    </row>
    <row r="31571" spans="1:1" x14ac:dyDescent="0.25">
      <c r="A31571" s="42"/>
    </row>
    <row r="31572" spans="1:1" x14ac:dyDescent="0.25">
      <c r="A31572" s="42"/>
    </row>
    <row r="31573" spans="1:1" x14ac:dyDescent="0.25">
      <c r="A31573" s="42"/>
    </row>
    <row r="31574" spans="1:1" x14ac:dyDescent="0.25">
      <c r="A31574" s="42"/>
    </row>
    <row r="31575" spans="1:1" x14ac:dyDescent="0.25">
      <c r="A31575" s="42"/>
    </row>
    <row r="31576" spans="1:1" x14ac:dyDescent="0.25">
      <c r="A31576" s="42"/>
    </row>
    <row r="31577" spans="1:1" x14ac:dyDescent="0.25">
      <c r="A31577" s="42"/>
    </row>
    <row r="31578" spans="1:1" x14ac:dyDescent="0.25">
      <c r="A31578" s="42"/>
    </row>
    <row r="31579" spans="1:1" x14ac:dyDescent="0.25">
      <c r="A31579" s="42"/>
    </row>
    <row r="31580" spans="1:1" x14ac:dyDescent="0.25">
      <c r="A31580" s="42"/>
    </row>
    <row r="31581" spans="1:1" x14ac:dyDescent="0.25">
      <c r="A31581" s="42"/>
    </row>
    <row r="31582" spans="1:1" x14ac:dyDescent="0.25">
      <c r="A31582" s="42"/>
    </row>
    <row r="31583" spans="1:1" x14ac:dyDescent="0.25">
      <c r="A31583" s="42"/>
    </row>
    <row r="31584" spans="1:1" x14ac:dyDescent="0.25">
      <c r="A31584" s="42"/>
    </row>
    <row r="31585" spans="1:1" x14ac:dyDescent="0.25">
      <c r="A31585" s="42"/>
    </row>
    <row r="31586" spans="1:1" x14ac:dyDescent="0.25">
      <c r="A31586" s="42"/>
    </row>
    <row r="31587" spans="1:1" x14ac:dyDescent="0.25">
      <c r="A31587" s="42"/>
    </row>
    <row r="31588" spans="1:1" x14ac:dyDescent="0.25">
      <c r="A31588" s="42"/>
    </row>
    <row r="31589" spans="1:1" x14ac:dyDescent="0.25">
      <c r="A31589" s="42"/>
    </row>
    <row r="31590" spans="1:1" x14ac:dyDescent="0.25">
      <c r="A31590" s="42"/>
    </row>
    <row r="31591" spans="1:1" x14ac:dyDescent="0.25">
      <c r="A31591" s="42"/>
    </row>
    <row r="31592" spans="1:1" x14ac:dyDescent="0.25">
      <c r="A31592" s="42"/>
    </row>
    <row r="31593" spans="1:1" x14ac:dyDescent="0.25">
      <c r="A31593" s="42"/>
    </row>
    <row r="31594" spans="1:1" x14ac:dyDescent="0.25">
      <c r="A31594" s="42"/>
    </row>
    <row r="31595" spans="1:1" x14ac:dyDescent="0.25">
      <c r="A31595" s="42"/>
    </row>
    <row r="31596" spans="1:1" x14ac:dyDescent="0.25">
      <c r="A31596" s="42"/>
    </row>
    <row r="31597" spans="1:1" x14ac:dyDescent="0.25">
      <c r="A31597" s="42"/>
    </row>
    <row r="31598" spans="1:1" x14ac:dyDescent="0.25">
      <c r="A31598" s="42"/>
    </row>
    <row r="31599" spans="1:1" x14ac:dyDescent="0.25">
      <c r="A31599" s="42"/>
    </row>
    <row r="31600" spans="1:1" x14ac:dyDescent="0.25">
      <c r="A31600" s="42"/>
    </row>
    <row r="31601" spans="1:1" x14ac:dyDescent="0.25">
      <c r="A31601" s="42"/>
    </row>
    <row r="31602" spans="1:1" x14ac:dyDescent="0.25">
      <c r="A31602" s="42"/>
    </row>
    <row r="31603" spans="1:1" x14ac:dyDescent="0.25">
      <c r="A31603" s="42"/>
    </row>
    <row r="31604" spans="1:1" x14ac:dyDescent="0.25">
      <c r="A31604" s="42"/>
    </row>
    <row r="31605" spans="1:1" x14ac:dyDescent="0.25">
      <c r="A31605" s="42"/>
    </row>
    <row r="31606" spans="1:1" x14ac:dyDescent="0.25">
      <c r="A31606" s="42"/>
    </row>
    <row r="31607" spans="1:1" x14ac:dyDescent="0.25">
      <c r="A31607" s="42"/>
    </row>
    <row r="31608" spans="1:1" x14ac:dyDescent="0.25">
      <c r="A31608" s="42"/>
    </row>
    <row r="31609" spans="1:1" x14ac:dyDescent="0.25">
      <c r="A31609" s="42"/>
    </row>
    <row r="31610" spans="1:1" x14ac:dyDescent="0.25">
      <c r="A31610" s="42"/>
    </row>
    <row r="31611" spans="1:1" x14ac:dyDescent="0.25">
      <c r="A31611" s="42"/>
    </row>
    <row r="31612" spans="1:1" x14ac:dyDescent="0.25">
      <c r="A31612" s="42"/>
    </row>
    <row r="31613" spans="1:1" x14ac:dyDescent="0.25">
      <c r="A31613" s="42"/>
    </row>
    <row r="31614" spans="1:1" x14ac:dyDescent="0.25">
      <c r="A31614" s="42"/>
    </row>
    <row r="31615" spans="1:1" x14ac:dyDescent="0.25">
      <c r="A31615" s="42"/>
    </row>
    <row r="31616" spans="1:1" x14ac:dyDescent="0.25">
      <c r="A31616" s="42"/>
    </row>
    <row r="31617" spans="1:1" x14ac:dyDescent="0.25">
      <c r="A31617" s="42"/>
    </row>
    <row r="31618" spans="1:1" x14ac:dyDescent="0.25">
      <c r="A31618" s="42"/>
    </row>
    <row r="31619" spans="1:1" x14ac:dyDescent="0.25">
      <c r="A31619" s="42"/>
    </row>
    <row r="31620" spans="1:1" x14ac:dyDescent="0.25">
      <c r="A31620" s="42"/>
    </row>
    <row r="31621" spans="1:1" x14ac:dyDescent="0.25">
      <c r="A31621" s="42"/>
    </row>
    <row r="31622" spans="1:1" x14ac:dyDescent="0.25">
      <c r="A31622" s="42"/>
    </row>
    <row r="31623" spans="1:1" x14ac:dyDescent="0.25">
      <c r="A31623" s="42"/>
    </row>
    <row r="31624" spans="1:1" x14ac:dyDescent="0.25">
      <c r="A31624" s="42"/>
    </row>
    <row r="31625" spans="1:1" x14ac:dyDescent="0.25">
      <c r="A31625" s="42"/>
    </row>
    <row r="31626" spans="1:1" x14ac:dyDescent="0.25">
      <c r="A31626" s="42"/>
    </row>
    <row r="31627" spans="1:1" x14ac:dyDescent="0.25">
      <c r="A31627" s="42"/>
    </row>
    <row r="31628" spans="1:1" x14ac:dyDescent="0.25">
      <c r="A31628" s="42"/>
    </row>
    <row r="31629" spans="1:1" x14ac:dyDescent="0.25">
      <c r="A31629" s="42"/>
    </row>
    <row r="31630" spans="1:1" x14ac:dyDescent="0.25">
      <c r="A31630" s="42"/>
    </row>
    <row r="31631" spans="1:1" x14ac:dyDescent="0.25">
      <c r="A31631" s="42"/>
    </row>
    <row r="31632" spans="1:1" x14ac:dyDescent="0.25">
      <c r="A31632" s="42"/>
    </row>
    <row r="31633" spans="1:1" x14ac:dyDescent="0.25">
      <c r="A31633" s="42"/>
    </row>
    <row r="31634" spans="1:1" x14ac:dyDescent="0.25">
      <c r="A31634" s="42"/>
    </row>
    <row r="31635" spans="1:1" x14ac:dyDescent="0.25">
      <c r="A31635" s="42"/>
    </row>
    <row r="31636" spans="1:1" x14ac:dyDescent="0.25">
      <c r="A31636" s="42"/>
    </row>
    <row r="31637" spans="1:1" x14ac:dyDescent="0.25">
      <c r="A31637" s="42"/>
    </row>
    <row r="31638" spans="1:1" x14ac:dyDescent="0.25">
      <c r="A31638" s="42"/>
    </row>
    <row r="31639" spans="1:1" x14ac:dyDescent="0.25">
      <c r="A31639" s="42"/>
    </row>
    <row r="31640" spans="1:1" x14ac:dyDescent="0.25">
      <c r="A31640" s="42"/>
    </row>
    <row r="31641" spans="1:1" x14ac:dyDescent="0.25">
      <c r="A31641" s="42"/>
    </row>
    <row r="31642" spans="1:1" x14ac:dyDescent="0.25">
      <c r="A31642" s="42"/>
    </row>
    <row r="31643" spans="1:1" x14ac:dyDescent="0.25">
      <c r="A31643" s="42"/>
    </row>
    <row r="31644" spans="1:1" x14ac:dyDescent="0.25">
      <c r="A31644" s="42"/>
    </row>
    <row r="31645" spans="1:1" x14ac:dyDescent="0.25">
      <c r="A31645" s="42"/>
    </row>
    <row r="31646" spans="1:1" x14ac:dyDescent="0.25">
      <c r="A31646" s="42"/>
    </row>
    <row r="31647" spans="1:1" x14ac:dyDescent="0.25">
      <c r="A31647" s="42"/>
    </row>
    <row r="31648" spans="1:1" x14ac:dyDescent="0.25">
      <c r="A31648" s="42"/>
    </row>
    <row r="31649" spans="1:1" x14ac:dyDescent="0.25">
      <c r="A31649" s="42"/>
    </row>
    <row r="31650" spans="1:1" x14ac:dyDescent="0.25">
      <c r="A31650" s="42"/>
    </row>
    <row r="31651" spans="1:1" x14ac:dyDescent="0.25">
      <c r="A31651" s="42"/>
    </row>
    <row r="31652" spans="1:1" x14ac:dyDescent="0.25">
      <c r="A31652" s="42"/>
    </row>
    <row r="31653" spans="1:1" x14ac:dyDescent="0.25">
      <c r="A31653" s="42"/>
    </row>
    <row r="31654" spans="1:1" x14ac:dyDescent="0.25">
      <c r="A31654" s="42"/>
    </row>
    <row r="31655" spans="1:1" x14ac:dyDescent="0.25">
      <c r="A31655" s="42"/>
    </row>
    <row r="31656" spans="1:1" x14ac:dyDescent="0.25">
      <c r="A31656" s="42"/>
    </row>
    <row r="31657" spans="1:1" x14ac:dyDescent="0.25">
      <c r="A31657" s="42"/>
    </row>
    <row r="31658" spans="1:1" x14ac:dyDescent="0.25">
      <c r="A31658" s="42"/>
    </row>
    <row r="31659" spans="1:1" x14ac:dyDescent="0.25">
      <c r="A31659" s="42"/>
    </row>
    <row r="31660" spans="1:1" x14ac:dyDescent="0.25">
      <c r="A31660" s="42"/>
    </row>
    <row r="31661" spans="1:1" x14ac:dyDescent="0.25">
      <c r="A31661" s="42"/>
    </row>
    <row r="31662" spans="1:1" x14ac:dyDescent="0.25">
      <c r="A31662" s="42"/>
    </row>
    <row r="31663" spans="1:1" x14ac:dyDescent="0.25">
      <c r="A31663" s="42"/>
    </row>
    <row r="31664" spans="1:1" x14ac:dyDescent="0.25">
      <c r="A31664" s="42"/>
    </row>
    <row r="31665" spans="1:1" x14ac:dyDescent="0.25">
      <c r="A31665" s="42"/>
    </row>
    <row r="31666" spans="1:1" x14ac:dyDescent="0.25">
      <c r="A31666" s="42"/>
    </row>
    <row r="31667" spans="1:1" x14ac:dyDescent="0.25">
      <c r="A31667" s="42"/>
    </row>
    <row r="31668" spans="1:1" x14ac:dyDescent="0.25">
      <c r="A31668" s="42"/>
    </row>
    <row r="31669" spans="1:1" x14ac:dyDescent="0.25">
      <c r="A31669" s="42"/>
    </row>
    <row r="31670" spans="1:1" x14ac:dyDescent="0.25">
      <c r="A31670" s="42"/>
    </row>
    <row r="31671" spans="1:1" x14ac:dyDescent="0.25">
      <c r="A31671" s="42"/>
    </row>
    <row r="31672" spans="1:1" x14ac:dyDescent="0.25">
      <c r="A31672" s="42"/>
    </row>
    <row r="31673" spans="1:1" x14ac:dyDescent="0.25">
      <c r="A31673" s="42"/>
    </row>
    <row r="31674" spans="1:1" x14ac:dyDescent="0.25">
      <c r="A31674" s="42"/>
    </row>
    <row r="31675" spans="1:1" x14ac:dyDescent="0.25">
      <c r="A31675" s="42"/>
    </row>
    <row r="31676" spans="1:1" x14ac:dyDescent="0.25">
      <c r="A31676" s="42"/>
    </row>
    <row r="31677" spans="1:1" x14ac:dyDescent="0.25">
      <c r="A31677" s="42"/>
    </row>
    <row r="31678" spans="1:1" x14ac:dyDescent="0.25">
      <c r="A31678" s="42"/>
    </row>
    <row r="31679" spans="1:1" x14ac:dyDescent="0.25">
      <c r="A31679" s="42"/>
    </row>
    <row r="31680" spans="1:1" x14ac:dyDescent="0.25">
      <c r="A31680" s="42"/>
    </row>
    <row r="31681" spans="1:1" x14ac:dyDescent="0.25">
      <c r="A31681" s="42"/>
    </row>
    <row r="31682" spans="1:1" x14ac:dyDescent="0.25">
      <c r="A31682" s="42"/>
    </row>
    <row r="31683" spans="1:1" x14ac:dyDescent="0.25">
      <c r="A31683" s="42"/>
    </row>
    <row r="31684" spans="1:1" x14ac:dyDescent="0.25">
      <c r="A31684" s="42"/>
    </row>
    <row r="31685" spans="1:1" x14ac:dyDescent="0.25">
      <c r="A31685" s="42"/>
    </row>
    <row r="31686" spans="1:1" x14ac:dyDescent="0.25">
      <c r="A31686" s="42"/>
    </row>
    <row r="31687" spans="1:1" x14ac:dyDescent="0.25">
      <c r="A31687" s="42"/>
    </row>
    <row r="31688" spans="1:1" x14ac:dyDescent="0.25">
      <c r="A31688" s="42"/>
    </row>
    <row r="31689" spans="1:1" x14ac:dyDescent="0.25">
      <c r="A31689" s="42"/>
    </row>
    <row r="31690" spans="1:1" x14ac:dyDescent="0.25">
      <c r="A31690" s="42"/>
    </row>
    <row r="31691" spans="1:1" x14ac:dyDescent="0.25">
      <c r="A31691" s="42"/>
    </row>
    <row r="31692" spans="1:1" x14ac:dyDescent="0.25">
      <c r="A31692" s="42"/>
    </row>
    <row r="31693" spans="1:1" x14ac:dyDescent="0.25">
      <c r="A31693" s="42"/>
    </row>
    <row r="31694" spans="1:1" x14ac:dyDescent="0.25">
      <c r="A31694" s="42"/>
    </row>
    <row r="31695" spans="1:1" x14ac:dyDescent="0.25">
      <c r="A31695" s="42"/>
    </row>
    <row r="31696" spans="1:1" x14ac:dyDescent="0.25">
      <c r="A31696" s="42"/>
    </row>
    <row r="31697" spans="1:1" x14ac:dyDescent="0.25">
      <c r="A31697" s="42"/>
    </row>
    <row r="31698" spans="1:1" x14ac:dyDescent="0.25">
      <c r="A31698" s="42"/>
    </row>
    <row r="31699" spans="1:1" x14ac:dyDescent="0.25">
      <c r="A31699" s="42"/>
    </row>
    <row r="31700" spans="1:1" x14ac:dyDescent="0.25">
      <c r="A31700" s="42"/>
    </row>
    <row r="31701" spans="1:1" x14ac:dyDescent="0.25">
      <c r="A31701" s="42"/>
    </row>
    <row r="31702" spans="1:1" x14ac:dyDescent="0.25">
      <c r="A31702" s="42"/>
    </row>
    <row r="31703" spans="1:1" x14ac:dyDescent="0.25">
      <c r="A31703" s="42"/>
    </row>
    <row r="31704" spans="1:1" x14ac:dyDescent="0.25">
      <c r="A31704" s="42"/>
    </row>
    <row r="31705" spans="1:1" x14ac:dyDescent="0.25">
      <c r="A31705" s="42"/>
    </row>
    <row r="31706" spans="1:1" x14ac:dyDescent="0.25">
      <c r="A31706" s="42"/>
    </row>
    <row r="31707" spans="1:1" x14ac:dyDescent="0.25">
      <c r="A31707" s="42"/>
    </row>
    <row r="31708" spans="1:1" x14ac:dyDescent="0.25">
      <c r="A31708" s="42"/>
    </row>
    <row r="31709" spans="1:1" x14ac:dyDescent="0.25">
      <c r="A31709" s="42"/>
    </row>
    <row r="31710" spans="1:1" x14ac:dyDescent="0.25">
      <c r="A31710" s="42"/>
    </row>
    <row r="31711" spans="1:1" x14ac:dyDescent="0.25">
      <c r="A31711" s="42"/>
    </row>
    <row r="31712" spans="1:1" x14ac:dyDescent="0.25">
      <c r="A31712" s="42"/>
    </row>
    <row r="31713" spans="1:1" x14ac:dyDescent="0.25">
      <c r="A31713" s="42"/>
    </row>
    <row r="31714" spans="1:1" x14ac:dyDescent="0.25">
      <c r="A31714" s="42"/>
    </row>
    <row r="31715" spans="1:1" x14ac:dyDescent="0.25">
      <c r="A31715" s="42"/>
    </row>
    <row r="31716" spans="1:1" x14ac:dyDescent="0.25">
      <c r="A31716" s="42"/>
    </row>
    <row r="31717" spans="1:1" x14ac:dyDescent="0.25">
      <c r="A31717" s="42"/>
    </row>
    <row r="31718" spans="1:1" x14ac:dyDescent="0.25">
      <c r="A31718" s="42"/>
    </row>
    <row r="31719" spans="1:1" x14ac:dyDescent="0.25">
      <c r="A31719" s="42"/>
    </row>
    <row r="31720" spans="1:1" x14ac:dyDescent="0.25">
      <c r="A31720" s="42"/>
    </row>
    <row r="31721" spans="1:1" x14ac:dyDescent="0.25">
      <c r="A31721" s="42"/>
    </row>
    <row r="31722" spans="1:1" x14ac:dyDescent="0.25">
      <c r="A31722" s="42"/>
    </row>
    <row r="31723" spans="1:1" x14ac:dyDescent="0.25">
      <c r="A31723" s="42"/>
    </row>
    <row r="31724" spans="1:1" x14ac:dyDescent="0.25">
      <c r="A31724" s="42"/>
    </row>
    <row r="31725" spans="1:1" x14ac:dyDescent="0.25">
      <c r="A31725" s="42"/>
    </row>
    <row r="31726" spans="1:1" x14ac:dyDescent="0.25">
      <c r="A31726" s="42"/>
    </row>
    <row r="31727" spans="1:1" x14ac:dyDescent="0.25">
      <c r="A31727" s="42"/>
    </row>
    <row r="31728" spans="1:1" x14ac:dyDescent="0.25">
      <c r="A31728" s="42"/>
    </row>
    <row r="31729" spans="1:1" x14ac:dyDescent="0.25">
      <c r="A31729" s="42"/>
    </row>
    <row r="31730" spans="1:1" x14ac:dyDescent="0.25">
      <c r="A31730" s="42"/>
    </row>
    <row r="31731" spans="1:1" x14ac:dyDescent="0.25">
      <c r="A31731" s="42"/>
    </row>
    <row r="31732" spans="1:1" x14ac:dyDescent="0.25">
      <c r="A31732" s="42"/>
    </row>
    <row r="31733" spans="1:1" x14ac:dyDescent="0.25">
      <c r="A31733" s="42"/>
    </row>
    <row r="31734" spans="1:1" x14ac:dyDescent="0.25">
      <c r="A31734" s="42"/>
    </row>
    <row r="31735" spans="1:1" x14ac:dyDescent="0.25">
      <c r="A31735" s="42"/>
    </row>
    <row r="31736" spans="1:1" x14ac:dyDescent="0.25">
      <c r="A31736" s="42"/>
    </row>
    <row r="31737" spans="1:1" x14ac:dyDescent="0.25">
      <c r="A31737" s="42"/>
    </row>
    <row r="31738" spans="1:1" x14ac:dyDescent="0.25">
      <c r="A31738" s="42"/>
    </row>
    <row r="31739" spans="1:1" x14ac:dyDescent="0.25">
      <c r="A31739" s="42"/>
    </row>
    <row r="31740" spans="1:1" x14ac:dyDescent="0.25">
      <c r="A31740" s="42"/>
    </row>
    <row r="31741" spans="1:1" x14ac:dyDescent="0.25">
      <c r="A31741" s="42"/>
    </row>
    <row r="31742" spans="1:1" x14ac:dyDescent="0.25">
      <c r="A31742" s="42"/>
    </row>
    <row r="31743" spans="1:1" x14ac:dyDescent="0.25">
      <c r="A31743" s="42"/>
    </row>
    <row r="31744" spans="1:1" x14ac:dyDescent="0.25">
      <c r="A31744" s="42"/>
    </row>
    <row r="31745" spans="1:1" x14ac:dyDescent="0.25">
      <c r="A31745" s="42"/>
    </row>
    <row r="31746" spans="1:1" x14ac:dyDescent="0.25">
      <c r="A31746" s="42"/>
    </row>
    <row r="31747" spans="1:1" x14ac:dyDescent="0.25">
      <c r="A31747" s="42"/>
    </row>
    <row r="31748" spans="1:1" x14ac:dyDescent="0.25">
      <c r="A31748" s="42"/>
    </row>
    <row r="31749" spans="1:1" x14ac:dyDescent="0.25">
      <c r="A31749" s="42"/>
    </row>
    <row r="31750" spans="1:1" x14ac:dyDescent="0.25">
      <c r="A31750" s="42"/>
    </row>
    <row r="31751" spans="1:1" x14ac:dyDescent="0.25">
      <c r="A31751" s="42"/>
    </row>
    <row r="31752" spans="1:1" x14ac:dyDescent="0.25">
      <c r="A31752" s="42"/>
    </row>
    <row r="31753" spans="1:1" x14ac:dyDescent="0.25">
      <c r="A31753" s="42"/>
    </row>
    <row r="31754" spans="1:1" x14ac:dyDescent="0.25">
      <c r="A31754" s="42"/>
    </row>
    <row r="31755" spans="1:1" x14ac:dyDescent="0.25">
      <c r="A31755" s="42"/>
    </row>
    <row r="31756" spans="1:1" x14ac:dyDescent="0.25">
      <c r="A31756" s="42"/>
    </row>
    <row r="31757" spans="1:1" x14ac:dyDescent="0.25">
      <c r="A31757" s="42"/>
    </row>
    <row r="31758" spans="1:1" x14ac:dyDescent="0.25">
      <c r="A31758" s="42"/>
    </row>
    <row r="31759" spans="1:1" x14ac:dyDescent="0.25">
      <c r="A31759" s="42"/>
    </row>
    <row r="31760" spans="1:1" x14ac:dyDescent="0.25">
      <c r="A31760" s="42"/>
    </row>
    <row r="31761" spans="1:1" x14ac:dyDescent="0.25">
      <c r="A31761" s="42"/>
    </row>
    <row r="31762" spans="1:1" x14ac:dyDescent="0.25">
      <c r="A31762" s="42"/>
    </row>
    <row r="31763" spans="1:1" x14ac:dyDescent="0.25">
      <c r="A31763" s="42"/>
    </row>
    <row r="31764" spans="1:1" x14ac:dyDescent="0.25">
      <c r="A31764" s="42"/>
    </row>
    <row r="31765" spans="1:1" x14ac:dyDescent="0.25">
      <c r="A31765" s="42"/>
    </row>
    <row r="31766" spans="1:1" x14ac:dyDescent="0.25">
      <c r="A31766" s="42"/>
    </row>
    <row r="31767" spans="1:1" x14ac:dyDescent="0.25">
      <c r="A31767" s="42"/>
    </row>
    <row r="31768" spans="1:1" x14ac:dyDescent="0.25">
      <c r="A31768" s="42"/>
    </row>
    <row r="31769" spans="1:1" x14ac:dyDescent="0.25">
      <c r="A31769" s="42"/>
    </row>
    <row r="31770" spans="1:1" x14ac:dyDescent="0.25">
      <c r="A31770" s="42"/>
    </row>
    <row r="31771" spans="1:1" x14ac:dyDescent="0.25">
      <c r="A31771" s="42"/>
    </row>
    <row r="31772" spans="1:1" x14ac:dyDescent="0.25">
      <c r="A31772" s="42"/>
    </row>
    <row r="31773" spans="1:1" x14ac:dyDescent="0.25">
      <c r="A31773" s="42"/>
    </row>
    <row r="31774" spans="1:1" x14ac:dyDescent="0.25">
      <c r="A31774" s="42"/>
    </row>
    <row r="31775" spans="1:1" x14ac:dyDescent="0.25">
      <c r="A31775" s="42"/>
    </row>
    <row r="31776" spans="1:1" x14ac:dyDescent="0.25">
      <c r="A31776" s="42"/>
    </row>
    <row r="31777" spans="1:1" x14ac:dyDescent="0.25">
      <c r="A31777" s="42"/>
    </row>
    <row r="31778" spans="1:1" x14ac:dyDescent="0.25">
      <c r="A31778" s="42"/>
    </row>
    <row r="31779" spans="1:1" x14ac:dyDescent="0.25">
      <c r="A31779" s="42"/>
    </row>
    <row r="31780" spans="1:1" x14ac:dyDescent="0.25">
      <c r="A31780" s="42"/>
    </row>
    <row r="31781" spans="1:1" x14ac:dyDescent="0.25">
      <c r="A31781" s="42"/>
    </row>
    <row r="31782" spans="1:1" x14ac:dyDescent="0.25">
      <c r="A31782" s="42"/>
    </row>
    <row r="31783" spans="1:1" x14ac:dyDescent="0.25">
      <c r="A31783" s="42"/>
    </row>
    <row r="31784" spans="1:1" x14ac:dyDescent="0.25">
      <c r="A31784" s="42"/>
    </row>
    <row r="31785" spans="1:1" x14ac:dyDescent="0.25">
      <c r="A31785" s="42"/>
    </row>
    <row r="31786" spans="1:1" x14ac:dyDescent="0.25">
      <c r="A31786" s="42"/>
    </row>
    <row r="31787" spans="1:1" x14ac:dyDescent="0.25">
      <c r="A31787" s="42"/>
    </row>
    <row r="31788" spans="1:1" x14ac:dyDescent="0.25">
      <c r="A31788" s="42"/>
    </row>
    <row r="31789" spans="1:1" x14ac:dyDescent="0.25">
      <c r="A31789" s="42"/>
    </row>
    <row r="31790" spans="1:1" x14ac:dyDescent="0.25">
      <c r="A31790" s="42"/>
    </row>
    <row r="31791" spans="1:1" x14ac:dyDescent="0.25">
      <c r="A31791" s="42"/>
    </row>
    <row r="31792" spans="1:1" x14ac:dyDescent="0.25">
      <c r="A31792" s="42"/>
    </row>
    <row r="31793" spans="1:1" x14ac:dyDescent="0.25">
      <c r="A31793" s="42"/>
    </row>
    <row r="31794" spans="1:1" x14ac:dyDescent="0.25">
      <c r="A31794" s="42"/>
    </row>
    <row r="31795" spans="1:1" x14ac:dyDescent="0.25">
      <c r="A31795" s="42"/>
    </row>
    <row r="31796" spans="1:1" x14ac:dyDescent="0.25">
      <c r="A31796" s="42"/>
    </row>
    <row r="31797" spans="1:1" x14ac:dyDescent="0.25">
      <c r="A31797" s="42"/>
    </row>
    <row r="31798" spans="1:1" x14ac:dyDescent="0.25">
      <c r="A31798" s="42"/>
    </row>
    <row r="31799" spans="1:1" x14ac:dyDescent="0.25">
      <c r="A31799" s="42"/>
    </row>
    <row r="31800" spans="1:1" x14ac:dyDescent="0.25">
      <c r="A31800" s="42"/>
    </row>
    <row r="31801" spans="1:1" x14ac:dyDescent="0.25">
      <c r="A31801" s="42"/>
    </row>
    <row r="31802" spans="1:1" x14ac:dyDescent="0.25">
      <c r="A31802" s="42"/>
    </row>
    <row r="31803" spans="1:1" x14ac:dyDescent="0.25">
      <c r="A31803" s="42"/>
    </row>
    <row r="31804" spans="1:1" x14ac:dyDescent="0.25">
      <c r="A31804" s="42"/>
    </row>
    <row r="31805" spans="1:1" x14ac:dyDescent="0.25">
      <c r="A31805" s="42"/>
    </row>
    <row r="31806" spans="1:1" x14ac:dyDescent="0.25">
      <c r="A31806" s="42"/>
    </row>
    <row r="31807" spans="1:1" x14ac:dyDescent="0.25">
      <c r="A31807" s="42"/>
    </row>
    <row r="31808" spans="1:1" x14ac:dyDescent="0.25">
      <c r="A31808" s="42"/>
    </row>
    <row r="31809" spans="1:1" x14ac:dyDescent="0.25">
      <c r="A31809" s="42"/>
    </row>
    <row r="31810" spans="1:1" x14ac:dyDescent="0.25">
      <c r="A31810" s="42"/>
    </row>
    <row r="31811" spans="1:1" x14ac:dyDescent="0.25">
      <c r="A31811" s="42"/>
    </row>
    <row r="31812" spans="1:1" x14ac:dyDescent="0.25">
      <c r="A31812" s="42"/>
    </row>
    <row r="31813" spans="1:1" x14ac:dyDescent="0.25">
      <c r="A31813" s="42"/>
    </row>
    <row r="31814" spans="1:1" x14ac:dyDescent="0.25">
      <c r="A31814" s="42"/>
    </row>
    <row r="31815" spans="1:1" x14ac:dyDescent="0.25">
      <c r="A31815" s="42"/>
    </row>
    <row r="31816" spans="1:1" x14ac:dyDescent="0.25">
      <c r="A31816" s="42"/>
    </row>
    <row r="31817" spans="1:1" x14ac:dyDescent="0.25">
      <c r="A31817" s="42"/>
    </row>
    <row r="31818" spans="1:1" x14ac:dyDescent="0.25">
      <c r="A31818" s="42"/>
    </row>
    <row r="31819" spans="1:1" x14ac:dyDescent="0.25">
      <c r="A31819" s="42"/>
    </row>
    <row r="31820" spans="1:1" x14ac:dyDescent="0.25">
      <c r="A31820" s="42"/>
    </row>
    <row r="31821" spans="1:1" x14ac:dyDescent="0.25">
      <c r="A31821" s="42"/>
    </row>
    <row r="31822" spans="1:1" x14ac:dyDescent="0.25">
      <c r="A31822" s="42"/>
    </row>
    <row r="31823" spans="1:1" x14ac:dyDescent="0.25">
      <c r="A31823" s="42"/>
    </row>
    <row r="31824" spans="1:1" x14ac:dyDescent="0.25">
      <c r="A31824" s="42"/>
    </row>
    <row r="31825" spans="1:1" x14ac:dyDescent="0.25">
      <c r="A31825" s="42"/>
    </row>
    <row r="31826" spans="1:1" x14ac:dyDescent="0.25">
      <c r="A31826" s="42"/>
    </row>
    <row r="31827" spans="1:1" x14ac:dyDescent="0.25">
      <c r="A31827" s="42"/>
    </row>
    <row r="31828" spans="1:1" x14ac:dyDescent="0.25">
      <c r="A31828" s="42"/>
    </row>
    <row r="31829" spans="1:1" x14ac:dyDescent="0.25">
      <c r="A31829" s="42"/>
    </row>
    <row r="31830" spans="1:1" x14ac:dyDescent="0.25">
      <c r="A31830" s="42"/>
    </row>
    <row r="31831" spans="1:1" x14ac:dyDescent="0.25">
      <c r="A31831" s="42"/>
    </row>
    <row r="31832" spans="1:1" x14ac:dyDescent="0.25">
      <c r="A31832" s="42"/>
    </row>
    <row r="31833" spans="1:1" x14ac:dyDescent="0.25">
      <c r="A31833" s="42"/>
    </row>
    <row r="31834" spans="1:1" x14ac:dyDescent="0.25">
      <c r="A31834" s="42"/>
    </row>
    <row r="31835" spans="1:1" x14ac:dyDescent="0.25">
      <c r="A31835" s="42"/>
    </row>
    <row r="31836" spans="1:1" x14ac:dyDescent="0.25">
      <c r="A31836" s="42"/>
    </row>
    <row r="31837" spans="1:1" x14ac:dyDescent="0.25">
      <c r="A31837" s="42"/>
    </row>
    <row r="31838" spans="1:1" x14ac:dyDescent="0.25">
      <c r="A31838" s="42"/>
    </row>
    <row r="31839" spans="1:1" x14ac:dyDescent="0.25">
      <c r="A31839" s="42"/>
    </row>
    <row r="31840" spans="1:1" x14ac:dyDescent="0.25">
      <c r="A31840" s="42"/>
    </row>
    <row r="31841" spans="1:1" x14ac:dyDescent="0.25">
      <c r="A31841" s="42"/>
    </row>
    <row r="31842" spans="1:1" x14ac:dyDescent="0.25">
      <c r="A31842" s="42"/>
    </row>
    <row r="31843" spans="1:1" x14ac:dyDescent="0.25">
      <c r="A31843" s="42"/>
    </row>
    <row r="31844" spans="1:1" x14ac:dyDescent="0.25">
      <c r="A31844" s="42"/>
    </row>
    <row r="31845" spans="1:1" x14ac:dyDescent="0.25">
      <c r="A31845" s="42"/>
    </row>
    <row r="31846" spans="1:1" x14ac:dyDescent="0.25">
      <c r="A31846" s="42"/>
    </row>
    <row r="31847" spans="1:1" x14ac:dyDescent="0.25">
      <c r="A31847" s="42"/>
    </row>
    <row r="31848" spans="1:1" x14ac:dyDescent="0.25">
      <c r="A31848" s="42"/>
    </row>
    <row r="31849" spans="1:1" x14ac:dyDescent="0.25">
      <c r="A31849" s="42"/>
    </row>
    <row r="31850" spans="1:1" x14ac:dyDescent="0.25">
      <c r="A31850" s="42"/>
    </row>
    <row r="31851" spans="1:1" x14ac:dyDescent="0.25">
      <c r="A31851" s="42"/>
    </row>
    <row r="31852" spans="1:1" x14ac:dyDescent="0.25">
      <c r="A31852" s="42"/>
    </row>
    <row r="31853" spans="1:1" x14ac:dyDescent="0.25">
      <c r="A31853" s="42"/>
    </row>
    <row r="31854" spans="1:1" x14ac:dyDescent="0.25">
      <c r="A31854" s="42"/>
    </row>
    <row r="31855" spans="1:1" x14ac:dyDescent="0.25">
      <c r="A31855" s="42"/>
    </row>
    <row r="31856" spans="1:1" x14ac:dyDescent="0.25">
      <c r="A31856" s="42"/>
    </row>
    <row r="31857" spans="1:1" x14ac:dyDescent="0.25">
      <c r="A31857" s="42"/>
    </row>
    <row r="31858" spans="1:1" x14ac:dyDescent="0.25">
      <c r="A31858" s="42"/>
    </row>
    <row r="31859" spans="1:1" x14ac:dyDescent="0.25">
      <c r="A31859" s="42"/>
    </row>
    <row r="31860" spans="1:1" x14ac:dyDescent="0.25">
      <c r="A31860" s="42"/>
    </row>
    <row r="31861" spans="1:1" x14ac:dyDescent="0.25">
      <c r="A31861" s="42"/>
    </row>
    <row r="31862" spans="1:1" x14ac:dyDescent="0.25">
      <c r="A31862" s="42"/>
    </row>
    <row r="31863" spans="1:1" x14ac:dyDescent="0.25">
      <c r="A31863" s="42"/>
    </row>
    <row r="31864" spans="1:1" x14ac:dyDescent="0.25">
      <c r="A31864" s="42"/>
    </row>
    <row r="31865" spans="1:1" x14ac:dyDescent="0.25">
      <c r="A31865" s="42"/>
    </row>
    <row r="31866" spans="1:1" x14ac:dyDescent="0.25">
      <c r="A31866" s="42"/>
    </row>
    <row r="31867" spans="1:1" x14ac:dyDescent="0.25">
      <c r="A31867" s="42"/>
    </row>
    <row r="31868" spans="1:1" x14ac:dyDescent="0.25">
      <c r="A31868" s="42"/>
    </row>
    <row r="31869" spans="1:1" x14ac:dyDescent="0.25">
      <c r="A31869" s="42"/>
    </row>
    <row r="31870" spans="1:1" x14ac:dyDescent="0.25">
      <c r="A31870" s="42"/>
    </row>
    <row r="31871" spans="1:1" x14ac:dyDescent="0.25">
      <c r="A31871" s="42"/>
    </row>
    <row r="31872" spans="1:1" x14ac:dyDescent="0.25">
      <c r="A31872" s="42"/>
    </row>
    <row r="31873" spans="1:1" x14ac:dyDescent="0.25">
      <c r="A31873" s="42"/>
    </row>
    <row r="31874" spans="1:1" x14ac:dyDescent="0.25">
      <c r="A31874" s="42"/>
    </row>
    <row r="31875" spans="1:1" x14ac:dyDescent="0.25">
      <c r="A31875" s="42"/>
    </row>
    <row r="31876" spans="1:1" x14ac:dyDescent="0.25">
      <c r="A31876" s="42"/>
    </row>
    <row r="31877" spans="1:1" x14ac:dyDescent="0.25">
      <c r="A31877" s="42"/>
    </row>
    <row r="31878" spans="1:1" x14ac:dyDescent="0.25">
      <c r="A31878" s="42"/>
    </row>
    <row r="31879" spans="1:1" x14ac:dyDescent="0.25">
      <c r="A31879" s="42"/>
    </row>
    <row r="31880" spans="1:1" x14ac:dyDescent="0.25">
      <c r="A31880" s="42"/>
    </row>
    <row r="31881" spans="1:1" x14ac:dyDescent="0.25">
      <c r="A31881" s="42"/>
    </row>
    <row r="31882" spans="1:1" x14ac:dyDescent="0.25">
      <c r="A31882" s="42"/>
    </row>
    <row r="31883" spans="1:1" x14ac:dyDescent="0.25">
      <c r="A31883" s="42"/>
    </row>
    <row r="31884" spans="1:1" x14ac:dyDescent="0.25">
      <c r="A31884" s="42"/>
    </row>
    <row r="31885" spans="1:1" x14ac:dyDescent="0.25">
      <c r="A31885" s="42"/>
    </row>
    <row r="31886" spans="1:1" x14ac:dyDescent="0.25">
      <c r="A31886" s="42"/>
    </row>
    <row r="31887" spans="1:1" x14ac:dyDescent="0.25">
      <c r="A31887" s="42"/>
    </row>
    <row r="31888" spans="1:1" x14ac:dyDescent="0.25">
      <c r="A31888" s="42"/>
    </row>
    <row r="31889" spans="1:1" x14ac:dyDescent="0.25">
      <c r="A31889" s="42"/>
    </row>
    <row r="31890" spans="1:1" x14ac:dyDescent="0.25">
      <c r="A31890" s="42"/>
    </row>
    <row r="31891" spans="1:1" x14ac:dyDescent="0.25">
      <c r="A31891" s="42"/>
    </row>
    <row r="31892" spans="1:1" x14ac:dyDescent="0.25">
      <c r="A31892" s="42"/>
    </row>
    <row r="31893" spans="1:1" x14ac:dyDescent="0.25">
      <c r="A31893" s="42"/>
    </row>
    <row r="31894" spans="1:1" x14ac:dyDescent="0.25">
      <c r="A31894" s="42"/>
    </row>
    <row r="31895" spans="1:1" x14ac:dyDescent="0.25">
      <c r="A31895" s="42"/>
    </row>
    <row r="31896" spans="1:1" x14ac:dyDescent="0.25">
      <c r="A31896" s="42"/>
    </row>
    <row r="31897" spans="1:1" x14ac:dyDescent="0.25">
      <c r="A31897" s="42"/>
    </row>
    <row r="31898" spans="1:1" x14ac:dyDescent="0.25">
      <c r="A31898" s="42"/>
    </row>
    <row r="31899" spans="1:1" x14ac:dyDescent="0.25">
      <c r="A31899" s="42"/>
    </row>
    <row r="31900" spans="1:1" x14ac:dyDescent="0.25">
      <c r="A31900" s="42"/>
    </row>
    <row r="31901" spans="1:1" x14ac:dyDescent="0.25">
      <c r="A31901" s="42"/>
    </row>
    <row r="31902" spans="1:1" x14ac:dyDescent="0.25">
      <c r="A31902" s="42"/>
    </row>
    <row r="31903" spans="1:1" x14ac:dyDescent="0.25">
      <c r="A31903" s="42"/>
    </row>
    <row r="31904" spans="1:1" x14ac:dyDescent="0.25">
      <c r="A31904" s="42"/>
    </row>
    <row r="31905" spans="1:1" x14ac:dyDescent="0.25">
      <c r="A31905" s="42"/>
    </row>
    <row r="31906" spans="1:1" x14ac:dyDescent="0.25">
      <c r="A31906" s="42"/>
    </row>
    <row r="31907" spans="1:1" x14ac:dyDescent="0.25">
      <c r="A31907" s="42"/>
    </row>
    <row r="31908" spans="1:1" x14ac:dyDescent="0.25">
      <c r="A31908" s="42"/>
    </row>
    <row r="31909" spans="1:1" x14ac:dyDescent="0.25">
      <c r="A31909" s="42"/>
    </row>
    <row r="31910" spans="1:1" x14ac:dyDescent="0.25">
      <c r="A31910" s="42"/>
    </row>
    <row r="31911" spans="1:1" x14ac:dyDescent="0.25">
      <c r="A31911" s="42"/>
    </row>
    <row r="31912" spans="1:1" x14ac:dyDescent="0.25">
      <c r="A31912" s="42"/>
    </row>
    <row r="31913" spans="1:1" x14ac:dyDescent="0.25">
      <c r="A31913" s="42"/>
    </row>
    <row r="31914" spans="1:1" x14ac:dyDescent="0.25">
      <c r="A31914" s="42"/>
    </row>
    <row r="31915" spans="1:1" x14ac:dyDescent="0.25">
      <c r="A31915" s="42"/>
    </row>
    <row r="31916" spans="1:1" x14ac:dyDescent="0.25">
      <c r="A31916" s="42"/>
    </row>
    <row r="31917" spans="1:1" x14ac:dyDescent="0.25">
      <c r="A31917" s="42"/>
    </row>
    <row r="31918" spans="1:1" x14ac:dyDescent="0.25">
      <c r="A31918" s="42"/>
    </row>
    <row r="31919" spans="1:1" x14ac:dyDescent="0.25">
      <c r="A31919" s="42"/>
    </row>
    <row r="31920" spans="1:1" x14ac:dyDescent="0.25">
      <c r="A31920" s="42"/>
    </row>
    <row r="31921" spans="1:1" x14ac:dyDescent="0.25">
      <c r="A31921" s="42"/>
    </row>
    <row r="31922" spans="1:1" x14ac:dyDescent="0.25">
      <c r="A31922" s="42"/>
    </row>
    <row r="31923" spans="1:1" x14ac:dyDescent="0.25">
      <c r="A31923" s="42"/>
    </row>
    <row r="31924" spans="1:1" x14ac:dyDescent="0.25">
      <c r="A31924" s="42"/>
    </row>
    <row r="31925" spans="1:1" x14ac:dyDescent="0.25">
      <c r="A31925" s="42"/>
    </row>
    <row r="31926" spans="1:1" x14ac:dyDescent="0.25">
      <c r="A31926" s="42"/>
    </row>
    <row r="31927" spans="1:1" x14ac:dyDescent="0.25">
      <c r="A31927" s="42"/>
    </row>
    <row r="31928" spans="1:1" x14ac:dyDescent="0.25">
      <c r="A31928" s="42"/>
    </row>
    <row r="31929" spans="1:1" x14ac:dyDescent="0.25">
      <c r="A31929" s="42"/>
    </row>
    <row r="31930" spans="1:1" x14ac:dyDescent="0.25">
      <c r="A31930" s="42"/>
    </row>
    <row r="31931" spans="1:1" x14ac:dyDescent="0.25">
      <c r="A31931" s="42"/>
    </row>
    <row r="31932" spans="1:1" x14ac:dyDescent="0.25">
      <c r="A31932" s="42"/>
    </row>
    <row r="31933" spans="1:1" x14ac:dyDescent="0.25">
      <c r="A31933" s="42"/>
    </row>
    <row r="31934" spans="1:1" x14ac:dyDescent="0.25">
      <c r="A31934" s="42"/>
    </row>
    <row r="31935" spans="1:1" x14ac:dyDescent="0.25">
      <c r="A31935" s="42"/>
    </row>
    <row r="31936" spans="1:1" x14ac:dyDescent="0.25">
      <c r="A31936" s="42"/>
    </row>
    <row r="31937" spans="1:1" x14ac:dyDescent="0.25">
      <c r="A31937" s="42"/>
    </row>
    <row r="31938" spans="1:1" x14ac:dyDescent="0.25">
      <c r="A31938" s="42"/>
    </row>
    <row r="31939" spans="1:1" x14ac:dyDescent="0.25">
      <c r="A31939" s="42"/>
    </row>
    <row r="31940" spans="1:1" x14ac:dyDescent="0.25">
      <c r="A31940" s="42"/>
    </row>
    <row r="31941" spans="1:1" x14ac:dyDescent="0.25">
      <c r="A31941" s="42"/>
    </row>
    <row r="31942" spans="1:1" x14ac:dyDescent="0.25">
      <c r="A31942" s="42"/>
    </row>
    <row r="31943" spans="1:1" x14ac:dyDescent="0.25">
      <c r="A31943" s="42"/>
    </row>
    <row r="31944" spans="1:1" x14ac:dyDescent="0.25">
      <c r="A31944" s="42"/>
    </row>
    <row r="31945" spans="1:1" x14ac:dyDescent="0.25">
      <c r="A31945" s="42"/>
    </row>
    <row r="31946" spans="1:1" x14ac:dyDescent="0.25">
      <c r="A31946" s="42"/>
    </row>
    <row r="31947" spans="1:1" x14ac:dyDescent="0.25">
      <c r="A31947" s="42"/>
    </row>
    <row r="31948" spans="1:1" x14ac:dyDescent="0.25">
      <c r="A31948" s="42"/>
    </row>
    <row r="31949" spans="1:1" x14ac:dyDescent="0.25">
      <c r="A31949" s="42"/>
    </row>
    <row r="31950" spans="1:1" x14ac:dyDescent="0.25">
      <c r="A31950" s="42"/>
    </row>
    <row r="31951" spans="1:1" x14ac:dyDescent="0.25">
      <c r="A31951" s="42"/>
    </row>
    <row r="31952" spans="1:1" x14ac:dyDescent="0.25">
      <c r="A31952" s="42"/>
    </row>
    <row r="31953" spans="1:1" x14ac:dyDescent="0.25">
      <c r="A31953" s="42"/>
    </row>
    <row r="31954" spans="1:1" x14ac:dyDescent="0.25">
      <c r="A31954" s="42"/>
    </row>
    <row r="31955" spans="1:1" x14ac:dyDescent="0.25">
      <c r="A31955" s="42"/>
    </row>
    <row r="31956" spans="1:1" x14ac:dyDescent="0.25">
      <c r="A31956" s="42"/>
    </row>
    <row r="31957" spans="1:1" x14ac:dyDescent="0.25">
      <c r="A31957" s="42"/>
    </row>
    <row r="31958" spans="1:1" x14ac:dyDescent="0.25">
      <c r="A31958" s="42"/>
    </row>
    <row r="31959" spans="1:1" x14ac:dyDescent="0.25">
      <c r="A31959" s="42"/>
    </row>
    <row r="31960" spans="1:1" x14ac:dyDescent="0.25">
      <c r="A31960" s="42"/>
    </row>
    <row r="31961" spans="1:1" x14ac:dyDescent="0.25">
      <c r="A31961" s="42"/>
    </row>
    <row r="31962" spans="1:1" x14ac:dyDescent="0.25">
      <c r="A31962" s="42"/>
    </row>
    <row r="31963" spans="1:1" x14ac:dyDescent="0.25">
      <c r="A31963" s="42"/>
    </row>
    <row r="31964" spans="1:1" x14ac:dyDescent="0.25">
      <c r="A31964" s="42"/>
    </row>
    <row r="31965" spans="1:1" x14ac:dyDescent="0.25">
      <c r="A31965" s="42"/>
    </row>
    <row r="31966" spans="1:1" x14ac:dyDescent="0.25">
      <c r="A31966" s="42"/>
    </row>
    <row r="31967" spans="1:1" x14ac:dyDescent="0.25">
      <c r="A31967" s="42"/>
    </row>
    <row r="31968" spans="1:1" x14ac:dyDescent="0.25">
      <c r="A31968" s="42"/>
    </row>
    <row r="31969" spans="1:1" x14ac:dyDescent="0.25">
      <c r="A31969" s="42"/>
    </row>
    <row r="31970" spans="1:1" x14ac:dyDescent="0.25">
      <c r="A31970" s="42"/>
    </row>
    <row r="31971" spans="1:1" x14ac:dyDescent="0.25">
      <c r="A31971" s="42"/>
    </row>
    <row r="31972" spans="1:1" x14ac:dyDescent="0.25">
      <c r="A31972" s="42"/>
    </row>
    <row r="31973" spans="1:1" x14ac:dyDescent="0.25">
      <c r="A31973" s="42"/>
    </row>
    <row r="31974" spans="1:1" x14ac:dyDescent="0.25">
      <c r="A31974" s="42"/>
    </row>
    <row r="31975" spans="1:1" x14ac:dyDescent="0.25">
      <c r="A31975" s="42"/>
    </row>
    <row r="31976" spans="1:1" x14ac:dyDescent="0.25">
      <c r="A31976" s="42"/>
    </row>
    <row r="31977" spans="1:1" x14ac:dyDescent="0.25">
      <c r="A31977" s="42"/>
    </row>
    <row r="31978" spans="1:1" x14ac:dyDescent="0.25">
      <c r="A31978" s="42"/>
    </row>
    <row r="31979" spans="1:1" x14ac:dyDescent="0.25">
      <c r="A31979" s="42"/>
    </row>
    <row r="31980" spans="1:1" x14ac:dyDescent="0.25">
      <c r="A31980" s="42"/>
    </row>
    <row r="31981" spans="1:1" x14ac:dyDescent="0.25">
      <c r="A31981" s="42"/>
    </row>
    <row r="31982" spans="1:1" x14ac:dyDescent="0.25">
      <c r="A31982" s="42"/>
    </row>
    <row r="31983" spans="1:1" x14ac:dyDescent="0.25">
      <c r="A31983" s="42"/>
    </row>
    <row r="31984" spans="1:1" x14ac:dyDescent="0.25">
      <c r="A31984" s="42"/>
    </row>
    <row r="31985" spans="1:1" x14ac:dyDescent="0.25">
      <c r="A31985" s="42"/>
    </row>
    <row r="31986" spans="1:1" x14ac:dyDescent="0.25">
      <c r="A31986" s="42"/>
    </row>
    <row r="31987" spans="1:1" x14ac:dyDescent="0.25">
      <c r="A31987" s="42"/>
    </row>
    <row r="31988" spans="1:1" x14ac:dyDescent="0.25">
      <c r="A31988" s="42"/>
    </row>
    <row r="31989" spans="1:1" x14ac:dyDescent="0.25">
      <c r="A31989" s="42"/>
    </row>
    <row r="31990" spans="1:1" x14ac:dyDescent="0.25">
      <c r="A31990" s="42"/>
    </row>
    <row r="31991" spans="1:1" x14ac:dyDescent="0.25">
      <c r="A31991" s="42"/>
    </row>
    <row r="31992" spans="1:1" x14ac:dyDescent="0.25">
      <c r="A31992" s="42"/>
    </row>
    <row r="31993" spans="1:1" x14ac:dyDescent="0.25">
      <c r="A31993" s="42"/>
    </row>
    <row r="31994" spans="1:1" x14ac:dyDescent="0.25">
      <c r="A31994" s="42"/>
    </row>
    <row r="31995" spans="1:1" x14ac:dyDescent="0.25">
      <c r="A31995" s="42"/>
    </row>
    <row r="31996" spans="1:1" x14ac:dyDescent="0.25">
      <c r="A31996" s="42"/>
    </row>
    <row r="31997" spans="1:1" x14ac:dyDescent="0.25">
      <c r="A31997" s="42"/>
    </row>
    <row r="31998" spans="1:1" x14ac:dyDescent="0.25">
      <c r="A31998" s="42"/>
    </row>
    <row r="31999" spans="1:1" x14ac:dyDescent="0.25">
      <c r="A31999" s="42"/>
    </row>
    <row r="32000" spans="1:1" x14ac:dyDescent="0.25">
      <c r="A32000" s="42"/>
    </row>
    <row r="32001" spans="1:1" x14ac:dyDescent="0.25">
      <c r="A32001" s="42"/>
    </row>
    <row r="32002" spans="1:1" x14ac:dyDescent="0.25">
      <c r="A32002" s="42"/>
    </row>
    <row r="32003" spans="1:1" x14ac:dyDescent="0.25">
      <c r="A32003" s="42"/>
    </row>
    <row r="32004" spans="1:1" x14ac:dyDescent="0.25">
      <c r="A32004" s="42"/>
    </row>
    <row r="32005" spans="1:1" x14ac:dyDescent="0.25">
      <c r="A32005" s="42"/>
    </row>
    <row r="32006" spans="1:1" x14ac:dyDescent="0.25">
      <c r="A32006" s="42"/>
    </row>
    <row r="32007" spans="1:1" x14ac:dyDescent="0.25">
      <c r="A32007" s="42"/>
    </row>
    <row r="32008" spans="1:1" x14ac:dyDescent="0.25">
      <c r="A32008" s="42"/>
    </row>
    <row r="32009" spans="1:1" x14ac:dyDescent="0.25">
      <c r="A32009" s="42"/>
    </row>
    <row r="32010" spans="1:1" x14ac:dyDescent="0.25">
      <c r="A32010" s="42"/>
    </row>
    <row r="32011" spans="1:1" x14ac:dyDescent="0.25">
      <c r="A32011" s="42"/>
    </row>
    <row r="32012" spans="1:1" x14ac:dyDescent="0.25">
      <c r="A32012" s="42"/>
    </row>
    <row r="32013" spans="1:1" x14ac:dyDescent="0.25">
      <c r="A32013" s="42"/>
    </row>
    <row r="32014" spans="1:1" x14ac:dyDescent="0.25">
      <c r="A32014" s="42"/>
    </row>
    <row r="32015" spans="1:1" x14ac:dyDescent="0.25">
      <c r="A32015" s="42"/>
    </row>
    <row r="32016" spans="1:1" x14ac:dyDescent="0.25">
      <c r="A32016" s="42"/>
    </row>
    <row r="32017" spans="1:1" x14ac:dyDescent="0.25">
      <c r="A32017" s="42"/>
    </row>
    <row r="32018" spans="1:1" x14ac:dyDescent="0.25">
      <c r="A32018" s="42"/>
    </row>
    <row r="32019" spans="1:1" x14ac:dyDescent="0.25">
      <c r="A32019" s="42"/>
    </row>
    <row r="32020" spans="1:1" x14ac:dyDescent="0.25">
      <c r="A32020" s="42"/>
    </row>
    <row r="32021" spans="1:1" x14ac:dyDescent="0.25">
      <c r="A32021" s="42"/>
    </row>
    <row r="32022" spans="1:1" x14ac:dyDescent="0.25">
      <c r="A32022" s="42"/>
    </row>
    <row r="32023" spans="1:1" x14ac:dyDescent="0.25">
      <c r="A32023" s="42"/>
    </row>
    <row r="32024" spans="1:1" x14ac:dyDescent="0.25">
      <c r="A32024" s="42"/>
    </row>
    <row r="32025" spans="1:1" x14ac:dyDescent="0.25">
      <c r="A32025" s="42"/>
    </row>
    <row r="32026" spans="1:1" x14ac:dyDescent="0.25">
      <c r="A32026" s="42"/>
    </row>
    <row r="32027" spans="1:1" x14ac:dyDescent="0.25">
      <c r="A32027" s="42"/>
    </row>
    <row r="32028" spans="1:1" x14ac:dyDescent="0.25">
      <c r="A32028" s="42"/>
    </row>
    <row r="32029" spans="1:1" x14ac:dyDescent="0.25">
      <c r="A32029" s="42"/>
    </row>
    <row r="32030" spans="1:1" x14ac:dyDescent="0.25">
      <c r="A32030" s="42"/>
    </row>
    <row r="32031" spans="1:1" x14ac:dyDescent="0.25">
      <c r="A32031" s="42"/>
    </row>
    <row r="32032" spans="1:1" x14ac:dyDescent="0.25">
      <c r="A32032" s="42"/>
    </row>
    <row r="32033" spans="1:1" x14ac:dyDescent="0.25">
      <c r="A32033" s="42"/>
    </row>
    <row r="32034" spans="1:1" x14ac:dyDescent="0.25">
      <c r="A32034" s="42"/>
    </row>
    <row r="32035" spans="1:1" x14ac:dyDescent="0.25">
      <c r="A32035" s="42"/>
    </row>
    <row r="32036" spans="1:1" x14ac:dyDescent="0.25">
      <c r="A32036" s="42"/>
    </row>
    <row r="32037" spans="1:1" x14ac:dyDescent="0.25">
      <c r="A32037" s="42"/>
    </row>
    <row r="32038" spans="1:1" x14ac:dyDescent="0.25">
      <c r="A32038" s="42"/>
    </row>
    <row r="32039" spans="1:1" x14ac:dyDescent="0.25">
      <c r="A32039" s="42"/>
    </row>
    <row r="32040" spans="1:1" x14ac:dyDescent="0.25">
      <c r="A32040" s="42"/>
    </row>
    <row r="32041" spans="1:1" x14ac:dyDescent="0.25">
      <c r="A32041" s="42"/>
    </row>
    <row r="32042" spans="1:1" x14ac:dyDescent="0.25">
      <c r="A32042" s="42"/>
    </row>
    <row r="32043" spans="1:1" x14ac:dyDescent="0.25">
      <c r="A32043" s="42"/>
    </row>
    <row r="32044" spans="1:1" x14ac:dyDescent="0.25">
      <c r="A32044" s="42"/>
    </row>
    <row r="32045" spans="1:1" x14ac:dyDescent="0.25">
      <c r="A32045" s="42"/>
    </row>
    <row r="32046" spans="1:1" x14ac:dyDescent="0.25">
      <c r="A32046" s="42"/>
    </row>
    <row r="32047" spans="1:1" x14ac:dyDescent="0.25">
      <c r="A32047" s="42"/>
    </row>
    <row r="32048" spans="1:1" x14ac:dyDescent="0.25">
      <c r="A32048" s="42"/>
    </row>
    <row r="32049" spans="1:1" x14ac:dyDescent="0.25">
      <c r="A32049" s="42"/>
    </row>
    <row r="32050" spans="1:1" x14ac:dyDescent="0.25">
      <c r="A32050" s="42"/>
    </row>
    <row r="32051" spans="1:1" x14ac:dyDescent="0.25">
      <c r="A32051" s="42"/>
    </row>
    <row r="32052" spans="1:1" x14ac:dyDescent="0.25">
      <c r="A32052" s="42"/>
    </row>
    <row r="32053" spans="1:1" x14ac:dyDescent="0.25">
      <c r="A32053" s="42"/>
    </row>
    <row r="32054" spans="1:1" x14ac:dyDescent="0.25">
      <c r="A32054" s="42"/>
    </row>
    <row r="32055" spans="1:1" x14ac:dyDescent="0.25">
      <c r="A32055" s="42"/>
    </row>
    <row r="32056" spans="1:1" x14ac:dyDescent="0.25">
      <c r="A32056" s="42"/>
    </row>
    <row r="32057" spans="1:1" x14ac:dyDescent="0.25">
      <c r="A32057" s="42"/>
    </row>
    <row r="32058" spans="1:1" x14ac:dyDescent="0.25">
      <c r="A32058" s="42"/>
    </row>
    <row r="32059" spans="1:1" x14ac:dyDescent="0.25">
      <c r="A32059" s="42"/>
    </row>
    <row r="32060" spans="1:1" x14ac:dyDescent="0.25">
      <c r="A32060" s="42"/>
    </row>
    <row r="32061" spans="1:1" x14ac:dyDescent="0.25">
      <c r="A32061" s="42"/>
    </row>
    <row r="32062" spans="1:1" x14ac:dyDescent="0.25">
      <c r="A32062" s="42"/>
    </row>
    <row r="32063" spans="1:1" x14ac:dyDescent="0.25">
      <c r="A32063" s="42"/>
    </row>
    <row r="32064" spans="1:1" x14ac:dyDescent="0.25">
      <c r="A32064" s="42"/>
    </row>
    <row r="32065" spans="1:1" x14ac:dyDescent="0.25">
      <c r="A32065" s="42"/>
    </row>
    <row r="32066" spans="1:1" x14ac:dyDescent="0.25">
      <c r="A32066" s="42"/>
    </row>
    <row r="32067" spans="1:1" x14ac:dyDescent="0.25">
      <c r="A32067" s="42"/>
    </row>
    <row r="32068" spans="1:1" x14ac:dyDescent="0.25">
      <c r="A32068" s="42"/>
    </row>
    <row r="32069" spans="1:1" x14ac:dyDescent="0.25">
      <c r="A32069" s="42"/>
    </row>
    <row r="32070" spans="1:1" x14ac:dyDescent="0.25">
      <c r="A32070" s="42"/>
    </row>
    <row r="32071" spans="1:1" x14ac:dyDescent="0.25">
      <c r="A32071" s="42"/>
    </row>
    <row r="32072" spans="1:1" x14ac:dyDescent="0.25">
      <c r="A32072" s="42"/>
    </row>
    <row r="32073" spans="1:1" x14ac:dyDescent="0.25">
      <c r="A32073" s="42"/>
    </row>
    <row r="32074" spans="1:1" x14ac:dyDescent="0.25">
      <c r="A32074" s="42"/>
    </row>
    <row r="32075" spans="1:1" x14ac:dyDescent="0.25">
      <c r="A32075" s="42"/>
    </row>
    <row r="32076" spans="1:1" x14ac:dyDescent="0.25">
      <c r="A32076" s="42"/>
    </row>
    <row r="32077" spans="1:1" x14ac:dyDescent="0.25">
      <c r="A32077" s="42"/>
    </row>
    <row r="32078" spans="1:1" x14ac:dyDescent="0.25">
      <c r="A32078" s="42"/>
    </row>
    <row r="32079" spans="1:1" x14ac:dyDescent="0.25">
      <c r="A32079" s="42"/>
    </row>
    <row r="32080" spans="1:1" x14ac:dyDescent="0.25">
      <c r="A32080" s="42"/>
    </row>
    <row r="32081" spans="1:1" x14ac:dyDescent="0.25">
      <c r="A32081" s="42"/>
    </row>
    <row r="32082" spans="1:1" x14ac:dyDescent="0.25">
      <c r="A32082" s="42"/>
    </row>
    <row r="32083" spans="1:1" x14ac:dyDescent="0.25">
      <c r="A32083" s="42"/>
    </row>
    <row r="32084" spans="1:1" x14ac:dyDescent="0.25">
      <c r="A32084" s="42"/>
    </row>
    <row r="32085" spans="1:1" x14ac:dyDescent="0.25">
      <c r="A32085" s="42"/>
    </row>
    <row r="32086" spans="1:1" x14ac:dyDescent="0.25">
      <c r="A32086" s="42"/>
    </row>
    <row r="32087" spans="1:1" x14ac:dyDescent="0.25">
      <c r="A32087" s="42"/>
    </row>
    <row r="32088" spans="1:1" x14ac:dyDescent="0.25">
      <c r="A32088" s="42"/>
    </row>
    <row r="32089" spans="1:1" x14ac:dyDescent="0.25">
      <c r="A32089" s="42"/>
    </row>
    <row r="32090" spans="1:1" x14ac:dyDescent="0.25">
      <c r="A32090" s="42"/>
    </row>
    <row r="32091" spans="1:1" x14ac:dyDescent="0.25">
      <c r="A32091" s="42"/>
    </row>
    <row r="32092" spans="1:1" x14ac:dyDescent="0.25">
      <c r="A32092" s="42"/>
    </row>
    <row r="32093" spans="1:1" x14ac:dyDescent="0.25">
      <c r="A32093" s="42"/>
    </row>
    <row r="32094" spans="1:1" x14ac:dyDescent="0.25">
      <c r="A32094" s="42"/>
    </row>
    <row r="32095" spans="1:1" x14ac:dyDescent="0.25">
      <c r="A32095" s="42"/>
    </row>
    <row r="32096" spans="1:1" x14ac:dyDescent="0.25">
      <c r="A32096" s="42"/>
    </row>
    <row r="32097" spans="1:1" x14ac:dyDescent="0.25">
      <c r="A32097" s="42"/>
    </row>
    <row r="32098" spans="1:1" x14ac:dyDescent="0.25">
      <c r="A32098" s="42"/>
    </row>
    <row r="32099" spans="1:1" x14ac:dyDescent="0.25">
      <c r="A32099" s="42"/>
    </row>
    <row r="32100" spans="1:1" x14ac:dyDescent="0.25">
      <c r="A32100" s="42"/>
    </row>
    <row r="32101" spans="1:1" x14ac:dyDescent="0.25">
      <c r="A32101" s="42"/>
    </row>
    <row r="32102" spans="1:1" x14ac:dyDescent="0.25">
      <c r="A32102" s="42"/>
    </row>
    <row r="32103" spans="1:1" x14ac:dyDescent="0.25">
      <c r="A32103" s="42"/>
    </row>
    <row r="32104" spans="1:1" x14ac:dyDescent="0.25">
      <c r="A32104" s="42"/>
    </row>
    <row r="32105" spans="1:1" x14ac:dyDescent="0.25">
      <c r="A32105" s="42"/>
    </row>
    <row r="32106" spans="1:1" x14ac:dyDescent="0.25">
      <c r="A32106" s="42"/>
    </row>
    <row r="32107" spans="1:1" x14ac:dyDescent="0.25">
      <c r="A32107" s="42"/>
    </row>
    <row r="32108" spans="1:1" x14ac:dyDescent="0.25">
      <c r="A32108" s="42"/>
    </row>
    <row r="32109" spans="1:1" x14ac:dyDescent="0.25">
      <c r="A32109" s="42"/>
    </row>
    <row r="32110" spans="1:1" x14ac:dyDescent="0.25">
      <c r="A32110" s="42"/>
    </row>
    <row r="32111" spans="1:1" x14ac:dyDescent="0.25">
      <c r="A32111" s="42"/>
    </row>
    <row r="32112" spans="1:1" x14ac:dyDescent="0.25">
      <c r="A32112" s="42"/>
    </row>
    <row r="32113" spans="1:1" x14ac:dyDescent="0.25">
      <c r="A32113" s="42"/>
    </row>
    <row r="32114" spans="1:1" x14ac:dyDescent="0.25">
      <c r="A32114" s="42"/>
    </row>
    <row r="32115" spans="1:1" x14ac:dyDescent="0.25">
      <c r="A32115" s="42"/>
    </row>
    <row r="32116" spans="1:1" x14ac:dyDescent="0.25">
      <c r="A32116" s="42"/>
    </row>
    <row r="32117" spans="1:1" x14ac:dyDescent="0.25">
      <c r="A32117" s="42"/>
    </row>
    <row r="32118" spans="1:1" x14ac:dyDescent="0.25">
      <c r="A32118" s="42"/>
    </row>
    <row r="32119" spans="1:1" x14ac:dyDescent="0.25">
      <c r="A32119" s="42"/>
    </row>
    <row r="32120" spans="1:1" x14ac:dyDescent="0.25">
      <c r="A32120" s="42"/>
    </row>
    <row r="32121" spans="1:1" x14ac:dyDescent="0.25">
      <c r="A32121" s="42"/>
    </row>
    <row r="32122" spans="1:1" x14ac:dyDescent="0.25">
      <c r="A32122" s="42"/>
    </row>
    <row r="32123" spans="1:1" x14ac:dyDescent="0.25">
      <c r="A32123" s="42"/>
    </row>
    <row r="32124" spans="1:1" x14ac:dyDescent="0.25">
      <c r="A32124" s="42"/>
    </row>
    <row r="32125" spans="1:1" x14ac:dyDescent="0.25">
      <c r="A32125" s="42"/>
    </row>
    <row r="32126" spans="1:1" x14ac:dyDescent="0.25">
      <c r="A32126" s="42"/>
    </row>
    <row r="32127" spans="1:1" x14ac:dyDescent="0.25">
      <c r="A32127" s="42"/>
    </row>
    <row r="32128" spans="1:1" x14ac:dyDescent="0.25">
      <c r="A32128" s="42"/>
    </row>
    <row r="32129" spans="1:1" x14ac:dyDescent="0.25">
      <c r="A32129" s="42"/>
    </row>
    <row r="32130" spans="1:1" x14ac:dyDescent="0.25">
      <c r="A32130" s="42"/>
    </row>
    <row r="32131" spans="1:1" x14ac:dyDescent="0.25">
      <c r="A32131" s="42"/>
    </row>
    <row r="32132" spans="1:1" x14ac:dyDescent="0.25">
      <c r="A32132" s="42"/>
    </row>
    <row r="32133" spans="1:1" x14ac:dyDescent="0.25">
      <c r="A32133" s="42"/>
    </row>
    <row r="32134" spans="1:1" x14ac:dyDescent="0.25">
      <c r="A32134" s="42"/>
    </row>
    <row r="32135" spans="1:1" x14ac:dyDescent="0.25">
      <c r="A32135" s="42"/>
    </row>
    <row r="32136" spans="1:1" x14ac:dyDescent="0.25">
      <c r="A32136" s="42"/>
    </row>
    <row r="32137" spans="1:1" x14ac:dyDescent="0.25">
      <c r="A32137" s="42"/>
    </row>
    <row r="32138" spans="1:1" x14ac:dyDescent="0.25">
      <c r="A32138" s="42"/>
    </row>
    <row r="32139" spans="1:1" x14ac:dyDescent="0.25">
      <c r="A32139" s="42"/>
    </row>
    <row r="32140" spans="1:1" x14ac:dyDescent="0.25">
      <c r="A32140" s="42"/>
    </row>
    <row r="32141" spans="1:1" x14ac:dyDescent="0.25">
      <c r="A32141" s="42"/>
    </row>
    <row r="32142" spans="1:1" x14ac:dyDescent="0.25">
      <c r="A32142" s="42"/>
    </row>
    <row r="32143" spans="1:1" x14ac:dyDescent="0.25">
      <c r="A32143" s="42"/>
    </row>
    <row r="32144" spans="1:1" x14ac:dyDescent="0.25">
      <c r="A32144" s="42"/>
    </row>
    <row r="32145" spans="1:1" x14ac:dyDescent="0.25">
      <c r="A32145" s="42"/>
    </row>
    <row r="32146" spans="1:1" x14ac:dyDescent="0.25">
      <c r="A32146" s="42"/>
    </row>
    <row r="32147" spans="1:1" x14ac:dyDescent="0.25">
      <c r="A32147" s="42"/>
    </row>
    <row r="32148" spans="1:1" x14ac:dyDescent="0.25">
      <c r="A32148" s="42"/>
    </row>
    <row r="32149" spans="1:1" x14ac:dyDescent="0.25">
      <c r="A32149" s="42"/>
    </row>
    <row r="32150" spans="1:1" x14ac:dyDescent="0.25">
      <c r="A32150" s="42"/>
    </row>
    <row r="32151" spans="1:1" x14ac:dyDescent="0.25">
      <c r="A32151" s="42"/>
    </row>
    <row r="32152" spans="1:1" x14ac:dyDescent="0.25">
      <c r="A32152" s="42"/>
    </row>
    <row r="32153" spans="1:1" x14ac:dyDescent="0.25">
      <c r="A32153" s="42"/>
    </row>
    <row r="32154" spans="1:1" x14ac:dyDescent="0.25">
      <c r="A32154" s="42"/>
    </row>
    <row r="32155" spans="1:1" x14ac:dyDescent="0.25">
      <c r="A32155" s="42"/>
    </row>
    <row r="32156" spans="1:1" x14ac:dyDescent="0.25">
      <c r="A32156" s="42"/>
    </row>
    <row r="32157" spans="1:1" x14ac:dyDescent="0.25">
      <c r="A32157" s="42"/>
    </row>
    <row r="32158" spans="1:1" x14ac:dyDescent="0.25">
      <c r="A32158" s="42"/>
    </row>
    <row r="32159" spans="1:1" x14ac:dyDescent="0.25">
      <c r="A32159" s="42"/>
    </row>
    <row r="32160" spans="1:1" x14ac:dyDescent="0.25">
      <c r="A32160" s="42"/>
    </row>
    <row r="32161" spans="1:1" x14ac:dyDescent="0.25">
      <c r="A32161" s="42"/>
    </row>
    <row r="32162" spans="1:1" x14ac:dyDescent="0.25">
      <c r="A32162" s="42"/>
    </row>
    <row r="32163" spans="1:1" x14ac:dyDescent="0.25">
      <c r="A32163" s="42"/>
    </row>
    <row r="32164" spans="1:1" x14ac:dyDescent="0.25">
      <c r="A32164" s="42"/>
    </row>
    <row r="32165" spans="1:1" x14ac:dyDescent="0.25">
      <c r="A32165" s="42"/>
    </row>
    <row r="32166" spans="1:1" x14ac:dyDescent="0.25">
      <c r="A32166" s="42"/>
    </row>
    <row r="32167" spans="1:1" x14ac:dyDescent="0.25">
      <c r="A32167" s="42"/>
    </row>
    <row r="32168" spans="1:1" x14ac:dyDescent="0.25">
      <c r="A32168" s="42"/>
    </row>
    <row r="32169" spans="1:1" x14ac:dyDescent="0.25">
      <c r="A32169" s="42"/>
    </row>
    <row r="32170" spans="1:1" x14ac:dyDescent="0.25">
      <c r="A32170" s="42"/>
    </row>
    <row r="32171" spans="1:1" x14ac:dyDescent="0.25">
      <c r="A32171" s="42"/>
    </row>
    <row r="32172" spans="1:1" x14ac:dyDescent="0.25">
      <c r="A32172" s="42"/>
    </row>
    <row r="32173" spans="1:1" x14ac:dyDescent="0.25">
      <c r="A32173" s="42"/>
    </row>
    <row r="32174" spans="1:1" x14ac:dyDescent="0.25">
      <c r="A32174" s="42"/>
    </row>
    <row r="32175" spans="1:1" x14ac:dyDescent="0.25">
      <c r="A32175" s="42"/>
    </row>
    <row r="32176" spans="1:1" x14ac:dyDescent="0.25">
      <c r="A32176" s="42"/>
    </row>
    <row r="32177" spans="1:1" x14ac:dyDescent="0.25">
      <c r="A32177" s="42"/>
    </row>
    <row r="32178" spans="1:1" x14ac:dyDescent="0.25">
      <c r="A32178" s="42"/>
    </row>
    <row r="32179" spans="1:1" x14ac:dyDescent="0.25">
      <c r="A32179" s="42"/>
    </row>
    <row r="32180" spans="1:1" x14ac:dyDescent="0.25">
      <c r="A32180" s="42"/>
    </row>
    <row r="32181" spans="1:1" x14ac:dyDescent="0.25">
      <c r="A32181" s="42"/>
    </row>
    <row r="32182" spans="1:1" x14ac:dyDescent="0.25">
      <c r="A32182" s="42"/>
    </row>
    <row r="32183" spans="1:1" x14ac:dyDescent="0.25">
      <c r="A32183" s="42"/>
    </row>
    <row r="32184" spans="1:1" x14ac:dyDescent="0.25">
      <c r="A32184" s="42"/>
    </row>
    <row r="32185" spans="1:1" x14ac:dyDescent="0.25">
      <c r="A32185" s="42"/>
    </row>
    <row r="32186" spans="1:1" x14ac:dyDescent="0.25">
      <c r="A32186" s="42"/>
    </row>
    <row r="32187" spans="1:1" x14ac:dyDescent="0.25">
      <c r="A32187" s="42"/>
    </row>
    <row r="32188" spans="1:1" x14ac:dyDescent="0.25">
      <c r="A32188" s="42"/>
    </row>
    <row r="32189" spans="1:1" x14ac:dyDescent="0.25">
      <c r="A32189" s="42"/>
    </row>
    <row r="32190" spans="1:1" x14ac:dyDescent="0.25">
      <c r="A32190" s="42"/>
    </row>
    <row r="32191" spans="1:1" x14ac:dyDescent="0.25">
      <c r="A32191" s="42"/>
    </row>
    <row r="32192" spans="1:1" x14ac:dyDescent="0.25">
      <c r="A32192" s="42"/>
    </row>
    <row r="32193" spans="1:1" x14ac:dyDescent="0.25">
      <c r="A32193" s="42"/>
    </row>
    <row r="32194" spans="1:1" x14ac:dyDescent="0.25">
      <c r="A32194" s="42"/>
    </row>
    <row r="32195" spans="1:1" x14ac:dyDescent="0.25">
      <c r="A32195" s="42"/>
    </row>
    <row r="32196" spans="1:1" x14ac:dyDescent="0.25">
      <c r="A32196" s="42"/>
    </row>
    <row r="32197" spans="1:1" x14ac:dyDescent="0.25">
      <c r="A32197" s="42"/>
    </row>
    <row r="32198" spans="1:1" x14ac:dyDescent="0.25">
      <c r="A32198" s="42"/>
    </row>
    <row r="32199" spans="1:1" x14ac:dyDescent="0.25">
      <c r="A32199" s="42"/>
    </row>
    <row r="32200" spans="1:1" x14ac:dyDescent="0.25">
      <c r="A32200" s="42"/>
    </row>
    <row r="32201" spans="1:1" x14ac:dyDescent="0.25">
      <c r="A32201" s="42"/>
    </row>
    <row r="32202" spans="1:1" x14ac:dyDescent="0.25">
      <c r="A32202" s="42"/>
    </row>
    <row r="32203" spans="1:1" x14ac:dyDescent="0.25">
      <c r="A32203" s="42"/>
    </row>
    <row r="32204" spans="1:1" x14ac:dyDescent="0.25">
      <c r="A32204" s="42"/>
    </row>
    <row r="32205" spans="1:1" x14ac:dyDescent="0.25">
      <c r="A32205" s="42"/>
    </row>
    <row r="32206" spans="1:1" x14ac:dyDescent="0.25">
      <c r="A32206" s="42"/>
    </row>
    <row r="32207" spans="1:1" x14ac:dyDescent="0.25">
      <c r="A32207" s="42"/>
    </row>
    <row r="32208" spans="1:1" x14ac:dyDescent="0.25">
      <c r="A32208" s="42"/>
    </row>
    <row r="32209" spans="1:1" x14ac:dyDescent="0.25">
      <c r="A32209" s="42"/>
    </row>
    <row r="32210" spans="1:1" x14ac:dyDescent="0.25">
      <c r="A32210" s="42"/>
    </row>
    <row r="32211" spans="1:1" x14ac:dyDescent="0.25">
      <c r="A32211" s="42"/>
    </row>
    <row r="32212" spans="1:1" x14ac:dyDescent="0.25">
      <c r="A32212" s="42"/>
    </row>
    <row r="32213" spans="1:1" x14ac:dyDescent="0.25">
      <c r="A32213" s="42"/>
    </row>
    <row r="32214" spans="1:1" x14ac:dyDescent="0.25">
      <c r="A32214" s="42"/>
    </row>
    <row r="32215" spans="1:1" x14ac:dyDescent="0.25">
      <c r="A32215" s="42"/>
    </row>
    <row r="32216" spans="1:1" x14ac:dyDescent="0.25">
      <c r="A32216" s="42"/>
    </row>
    <row r="32217" spans="1:1" x14ac:dyDescent="0.25">
      <c r="A32217" s="42"/>
    </row>
    <row r="32218" spans="1:1" x14ac:dyDescent="0.25">
      <c r="A32218" s="42"/>
    </row>
    <row r="32219" spans="1:1" x14ac:dyDescent="0.25">
      <c r="A32219" s="42"/>
    </row>
    <row r="32220" spans="1:1" x14ac:dyDescent="0.25">
      <c r="A32220" s="42"/>
    </row>
    <row r="32221" spans="1:1" x14ac:dyDescent="0.25">
      <c r="A32221" s="42"/>
    </row>
    <row r="32222" spans="1:1" x14ac:dyDescent="0.25">
      <c r="A32222" s="42"/>
    </row>
    <row r="32223" spans="1:1" x14ac:dyDescent="0.25">
      <c r="A32223" s="42"/>
    </row>
    <row r="32224" spans="1:1" x14ac:dyDescent="0.25">
      <c r="A32224" s="42"/>
    </row>
    <row r="32225" spans="1:1" x14ac:dyDescent="0.25">
      <c r="A32225" s="42"/>
    </row>
    <row r="32226" spans="1:1" x14ac:dyDescent="0.25">
      <c r="A32226" s="42"/>
    </row>
    <row r="32227" spans="1:1" x14ac:dyDescent="0.25">
      <c r="A32227" s="42"/>
    </row>
    <row r="32228" spans="1:1" x14ac:dyDescent="0.25">
      <c r="A32228" s="42"/>
    </row>
    <row r="32229" spans="1:1" x14ac:dyDescent="0.25">
      <c r="A32229" s="42"/>
    </row>
    <row r="32230" spans="1:1" x14ac:dyDescent="0.25">
      <c r="A32230" s="42"/>
    </row>
    <row r="32231" spans="1:1" x14ac:dyDescent="0.25">
      <c r="A32231" s="42"/>
    </row>
    <row r="32232" spans="1:1" x14ac:dyDescent="0.25">
      <c r="A32232" s="42"/>
    </row>
    <row r="32233" spans="1:1" x14ac:dyDescent="0.25">
      <c r="A32233" s="42"/>
    </row>
    <row r="32234" spans="1:1" x14ac:dyDescent="0.25">
      <c r="A32234" s="42"/>
    </row>
    <row r="32235" spans="1:1" x14ac:dyDescent="0.25">
      <c r="A32235" s="42"/>
    </row>
    <row r="32236" spans="1:1" x14ac:dyDescent="0.25">
      <c r="A32236" s="42"/>
    </row>
    <row r="32237" spans="1:1" x14ac:dyDescent="0.25">
      <c r="A32237" s="42"/>
    </row>
    <row r="32238" spans="1:1" x14ac:dyDescent="0.25">
      <c r="A32238" s="42"/>
    </row>
    <row r="32239" spans="1:1" x14ac:dyDescent="0.25">
      <c r="A32239" s="42"/>
    </row>
    <row r="32240" spans="1:1" x14ac:dyDescent="0.25">
      <c r="A32240" s="42"/>
    </row>
    <row r="32241" spans="1:1" x14ac:dyDescent="0.25">
      <c r="A32241" s="42"/>
    </row>
    <row r="32242" spans="1:1" x14ac:dyDescent="0.25">
      <c r="A32242" s="42"/>
    </row>
    <row r="32243" spans="1:1" x14ac:dyDescent="0.25">
      <c r="A32243" s="42"/>
    </row>
    <row r="32244" spans="1:1" x14ac:dyDescent="0.25">
      <c r="A32244" s="42"/>
    </row>
    <row r="32245" spans="1:1" x14ac:dyDescent="0.25">
      <c r="A32245" s="42"/>
    </row>
    <row r="32246" spans="1:1" x14ac:dyDescent="0.25">
      <c r="A32246" s="42"/>
    </row>
    <row r="32247" spans="1:1" x14ac:dyDescent="0.25">
      <c r="A32247" s="42"/>
    </row>
    <row r="32248" spans="1:1" x14ac:dyDescent="0.25">
      <c r="A32248" s="42"/>
    </row>
    <row r="32249" spans="1:1" x14ac:dyDescent="0.25">
      <c r="A32249" s="42"/>
    </row>
    <row r="32250" spans="1:1" x14ac:dyDescent="0.25">
      <c r="A32250" s="42"/>
    </row>
    <row r="32251" spans="1:1" x14ac:dyDescent="0.25">
      <c r="A32251" s="42"/>
    </row>
    <row r="32252" spans="1:1" x14ac:dyDescent="0.25">
      <c r="A32252" s="42"/>
    </row>
    <row r="32253" spans="1:1" x14ac:dyDescent="0.25">
      <c r="A32253" s="42"/>
    </row>
    <row r="32254" spans="1:1" x14ac:dyDescent="0.25">
      <c r="A32254" s="42"/>
    </row>
    <row r="32255" spans="1:1" x14ac:dyDescent="0.25">
      <c r="A32255" s="42"/>
    </row>
    <row r="32256" spans="1:1" x14ac:dyDescent="0.25">
      <c r="A32256" s="42"/>
    </row>
    <row r="32257" spans="1:1" x14ac:dyDescent="0.25">
      <c r="A32257" s="42"/>
    </row>
    <row r="32258" spans="1:1" x14ac:dyDescent="0.25">
      <c r="A32258" s="42"/>
    </row>
    <row r="32259" spans="1:1" x14ac:dyDescent="0.25">
      <c r="A32259" s="42"/>
    </row>
    <row r="32260" spans="1:1" x14ac:dyDescent="0.25">
      <c r="A32260" s="42"/>
    </row>
    <row r="32261" spans="1:1" x14ac:dyDescent="0.25">
      <c r="A32261" s="42"/>
    </row>
    <row r="32262" spans="1:1" x14ac:dyDescent="0.25">
      <c r="A32262" s="42"/>
    </row>
    <row r="32263" spans="1:1" x14ac:dyDescent="0.25">
      <c r="A32263" s="42"/>
    </row>
    <row r="32264" spans="1:1" x14ac:dyDescent="0.25">
      <c r="A32264" s="42"/>
    </row>
    <row r="32265" spans="1:1" x14ac:dyDescent="0.25">
      <c r="A32265" s="42"/>
    </row>
    <row r="32266" spans="1:1" x14ac:dyDescent="0.25">
      <c r="A32266" s="42"/>
    </row>
    <row r="32267" spans="1:1" x14ac:dyDescent="0.25">
      <c r="A32267" s="42"/>
    </row>
    <row r="32268" spans="1:1" x14ac:dyDescent="0.25">
      <c r="A32268" s="42"/>
    </row>
    <row r="32269" spans="1:1" x14ac:dyDescent="0.25">
      <c r="A32269" s="42"/>
    </row>
    <row r="32270" spans="1:1" x14ac:dyDescent="0.25">
      <c r="A32270" s="42"/>
    </row>
    <row r="32271" spans="1:1" x14ac:dyDescent="0.25">
      <c r="A32271" s="42"/>
    </row>
    <row r="32272" spans="1:1" x14ac:dyDescent="0.25">
      <c r="A32272" s="42"/>
    </row>
    <row r="32273" spans="1:1" x14ac:dyDescent="0.25">
      <c r="A32273" s="42"/>
    </row>
    <row r="32274" spans="1:1" x14ac:dyDescent="0.25">
      <c r="A32274" s="42"/>
    </row>
    <row r="32275" spans="1:1" x14ac:dyDescent="0.25">
      <c r="A32275" s="42"/>
    </row>
    <row r="32276" spans="1:1" x14ac:dyDescent="0.25">
      <c r="A32276" s="42"/>
    </row>
    <row r="32277" spans="1:1" x14ac:dyDescent="0.25">
      <c r="A32277" s="42"/>
    </row>
    <row r="32278" spans="1:1" x14ac:dyDescent="0.25">
      <c r="A32278" s="42"/>
    </row>
    <row r="32279" spans="1:1" x14ac:dyDescent="0.25">
      <c r="A32279" s="42"/>
    </row>
    <row r="32280" spans="1:1" x14ac:dyDescent="0.25">
      <c r="A32280" s="42"/>
    </row>
    <row r="32281" spans="1:1" x14ac:dyDescent="0.25">
      <c r="A32281" s="42"/>
    </row>
    <row r="32282" spans="1:1" x14ac:dyDescent="0.25">
      <c r="A32282" s="42"/>
    </row>
    <row r="32283" spans="1:1" x14ac:dyDescent="0.25">
      <c r="A32283" s="42"/>
    </row>
    <row r="32284" spans="1:1" x14ac:dyDescent="0.25">
      <c r="A32284" s="42"/>
    </row>
    <row r="32285" spans="1:1" x14ac:dyDescent="0.25">
      <c r="A32285" s="42"/>
    </row>
    <row r="32286" spans="1:1" x14ac:dyDescent="0.25">
      <c r="A32286" s="42"/>
    </row>
    <row r="32287" spans="1:1" x14ac:dyDescent="0.25">
      <c r="A32287" s="42"/>
    </row>
    <row r="32288" spans="1:1" x14ac:dyDescent="0.25">
      <c r="A32288" s="42"/>
    </row>
    <row r="32289" spans="1:1" x14ac:dyDescent="0.25">
      <c r="A32289" s="42"/>
    </row>
    <row r="32290" spans="1:1" x14ac:dyDescent="0.25">
      <c r="A32290" s="42"/>
    </row>
    <row r="32291" spans="1:1" x14ac:dyDescent="0.25">
      <c r="A32291" s="42"/>
    </row>
    <row r="32292" spans="1:1" x14ac:dyDescent="0.25">
      <c r="A32292" s="42"/>
    </row>
    <row r="32293" spans="1:1" x14ac:dyDescent="0.25">
      <c r="A32293" s="42"/>
    </row>
    <row r="32294" spans="1:1" x14ac:dyDescent="0.25">
      <c r="A32294" s="42"/>
    </row>
    <row r="32295" spans="1:1" x14ac:dyDescent="0.25">
      <c r="A32295" s="42"/>
    </row>
    <row r="32296" spans="1:1" x14ac:dyDescent="0.25">
      <c r="A32296" s="42"/>
    </row>
    <row r="32297" spans="1:1" x14ac:dyDescent="0.25">
      <c r="A32297" s="42"/>
    </row>
    <row r="32298" spans="1:1" x14ac:dyDescent="0.25">
      <c r="A32298" s="42"/>
    </row>
    <row r="32299" spans="1:1" x14ac:dyDescent="0.25">
      <c r="A32299" s="42"/>
    </row>
    <row r="32300" spans="1:1" x14ac:dyDescent="0.25">
      <c r="A32300" s="42"/>
    </row>
    <row r="32301" spans="1:1" x14ac:dyDescent="0.25">
      <c r="A32301" s="42"/>
    </row>
    <row r="32302" spans="1:1" x14ac:dyDescent="0.25">
      <c r="A32302" s="42"/>
    </row>
    <row r="32303" spans="1:1" x14ac:dyDescent="0.25">
      <c r="A32303" s="42"/>
    </row>
    <row r="32304" spans="1:1" x14ac:dyDescent="0.25">
      <c r="A32304" s="42"/>
    </row>
    <row r="32305" spans="1:1" x14ac:dyDescent="0.25">
      <c r="A32305" s="42"/>
    </row>
    <row r="32306" spans="1:1" x14ac:dyDescent="0.25">
      <c r="A32306" s="42"/>
    </row>
    <row r="32307" spans="1:1" x14ac:dyDescent="0.25">
      <c r="A32307" s="42"/>
    </row>
    <row r="32308" spans="1:1" x14ac:dyDescent="0.25">
      <c r="A32308" s="42"/>
    </row>
    <row r="32309" spans="1:1" x14ac:dyDescent="0.25">
      <c r="A32309" s="42"/>
    </row>
    <row r="32310" spans="1:1" x14ac:dyDescent="0.25">
      <c r="A32310" s="42"/>
    </row>
    <row r="32311" spans="1:1" x14ac:dyDescent="0.25">
      <c r="A32311" s="42"/>
    </row>
    <row r="32312" spans="1:1" x14ac:dyDescent="0.25">
      <c r="A32312" s="42"/>
    </row>
    <row r="32313" spans="1:1" x14ac:dyDescent="0.25">
      <c r="A32313" s="42"/>
    </row>
    <row r="32314" spans="1:1" x14ac:dyDescent="0.25">
      <c r="A32314" s="42"/>
    </row>
    <row r="32315" spans="1:1" x14ac:dyDescent="0.25">
      <c r="A32315" s="42"/>
    </row>
    <row r="32316" spans="1:1" x14ac:dyDescent="0.25">
      <c r="A32316" s="42"/>
    </row>
    <row r="32317" spans="1:1" x14ac:dyDescent="0.25">
      <c r="A32317" s="42"/>
    </row>
    <row r="32318" spans="1:1" x14ac:dyDescent="0.25">
      <c r="A32318" s="42"/>
    </row>
    <row r="32319" spans="1:1" x14ac:dyDescent="0.25">
      <c r="A32319" s="42"/>
    </row>
    <row r="32320" spans="1:1" x14ac:dyDescent="0.25">
      <c r="A32320" s="42"/>
    </row>
    <row r="32321" spans="1:1" x14ac:dyDescent="0.25">
      <c r="A32321" s="42"/>
    </row>
    <row r="32322" spans="1:1" x14ac:dyDescent="0.25">
      <c r="A32322" s="42"/>
    </row>
    <row r="32323" spans="1:1" x14ac:dyDescent="0.25">
      <c r="A32323" s="42"/>
    </row>
    <row r="32324" spans="1:1" x14ac:dyDescent="0.25">
      <c r="A32324" s="42"/>
    </row>
    <row r="32325" spans="1:1" x14ac:dyDescent="0.25">
      <c r="A32325" s="42"/>
    </row>
    <row r="32326" spans="1:1" x14ac:dyDescent="0.25">
      <c r="A32326" s="42"/>
    </row>
    <row r="32327" spans="1:1" x14ac:dyDescent="0.25">
      <c r="A32327" s="42"/>
    </row>
    <row r="32328" spans="1:1" x14ac:dyDescent="0.25">
      <c r="A32328" s="42"/>
    </row>
    <row r="32329" spans="1:1" x14ac:dyDescent="0.25">
      <c r="A32329" s="42"/>
    </row>
    <row r="32330" spans="1:1" x14ac:dyDescent="0.25">
      <c r="A32330" s="42"/>
    </row>
    <row r="32331" spans="1:1" x14ac:dyDescent="0.25">
      <c r="A32331" s="42"/>
    </row>
    <row r="32332" spans="1:1" x14ac:dyDescent="0.25">
      <c r="A32332" s="42"/>
    </row>
    <row r="32333" spans="1:1" x14ac:dyDescent="0.25">
      <c r="A32333" s="42"/>
    </row>
    <row r="32334" spans="1:1" x14ac:dyDescent="0.25">
      <c r="A32334" s="42"/>
    </row>
    <row r="32335" spans="1:1" x14ac:dyDescent="0.25">
      <c r="A32335" s="42"/>
    </row>
    <row r="32336" spans="1:1" x14ac:dyDescent="0.25">
      <c r="A32336" s="42"/>
    </row>
    <row r="32337" spans="1:1" x14ac:dyDescent="0.25">
      <c r="A32337" s="42"/>
    </row>
    <row r="32338" spans="1:1" x14ac:dyDescent="0.25">
      <c r="A32338" s="42"/>
    </row>
    <row r="32339" spans="1:1" x14ac:dyDescent="0.25">
      <c r="A32339" s="42"/>
    </row>
    <row r="32340" spans="1:1" x14ac:dyDescent="0.25">
      <c r="A32340" s="42"/>
    </row>
    <row r="32341" spans="1:1" x14ac:dyDescent="0.25">
      <c r="A32341" s="42"/>
    </row>
    <row r="32342" spans="1:1" x14ac:dyDescent="0.25">
      <c r="A32342" s="42"/>
    </row>
    <row r="32343" spans="1:1" x14ac:dyDescent="0.25">
      <c r="A32343" s="42"/>
    </row>
    <row r="32344" spans="1:1" x14ac:dyDescent="0.25">
      <c r="A32344" s="42"/>
    </row>
    <row r="32345" spans="1:1" x14ac:dyDescent="0.25">
      <c r="A32345" s="42"/>
    </row>
    <row r="32346" spans="1:1" x14ac:dyDescent="0.25">
      <c r="A32346" s="42"/>
    </row>
    <row r="32347" spans="1:1" x14ac:dyDescent="0.25">
      <c r="A32347" s="42"/>
    </row>
    <row r="32348" spans="1:1" x14ac:dyDescent="0.25">
      <c r="A32348" s="42"/>
    </row>
    <row r="32349" spans="1:1" x14ac:dyDescent="0.25">
      <c r="A32349" s="42"/>
    </row>
    <row r="32350" spans="1:1" x14ac:dyDescent="0.25">
      <c r="A32350" s="42"/>
    </row>
    <row r="32351" spans="1:1" x14ac:dyDescent="0.25">
      <c r="A32351" s="42"/>
    </row>
    <row r="32352" spans="1:1" x14ac:dyDescent="0.25">
      <c r="A32352" s="42"/>
    </row>
    <row r="32353" spans="1:1" x14ac:dyDescent="0.25">
      <c r="A32353" s="42"/>
    </row>
    <row r="32354" spans="1:1" x14ac:dyDescent="0.25">
      <c r="A32354" s="42"/>
    </row>
    <row r="32355" spans="1:1" x14ac:dyDescent="0.25">
      <c r="A32355" s="42"/>
    </row>
    <row r="32356" spans="1:1" x14ac:dyDescent="0.25">
      <c r="A32356" s="42"/>
    </row>
    <row r="32357" spans="1:1" x14ac:dyDescent="0.25">
      <c r="A32357" s="42"/>
    </row>
    <row r="32358" spans="1:1" x14ac:dyDescent="0.25">
      <c r="A32358" s="42"/>
    </row>
    <row r="32359" spans="1:1" x14ac:dyDescent="0.25">
      <c r="A32359" s="42"/>
    </row>
    <row r="32360" spans="1:1" x14ac:dyDescent="0.25">
      <c r="A32360" s="42"/>
    </row>
    <row r="32361" spans="1:1" x14ac:dyDescent="0.25">
      <c r="A32361" s="42"/>
    </row>
    <row r="32362" spans="1:1" x14ac:dyDescent="0.25">
      <c r="A32362" s="42"/>
    </row>
    <row r="32363" spans="1:1" x14ac:dyDescent="0.25">
      <c r="A32363" s="42"/>
    </row>
    <row r="32364" spans="1:1" x14ac:dyDescent="0.25">
      <c r="A32364" s="42"/>
    </row>
    <row r="32365" spans="1:1" x14ac:dyDescent="0.25">
      <c r="A32365" s="42"/>
    </row>
    <row r="32366" spans="1:1" x14ac:dyDescent="0.25">
      <c r="A32366" s="42"/>
    </row>
    <row r="32367" spans="1:1" x14ac:dyDescent="0.25">
      <c r="A32367" s="42"/>
    </row>
    <row r="32368" spans="1:1" x14ac:dyDescent="0.25">
      <c r="A32368" s="42"/>
    </row>
    <row r="32369" spans="1:1" x14ac:dyDescent="0.25">
      <c r="A32369" s="42"/>
    </row>
    <row r="32370" spans="1:1" x14ac:dyDescent="0.25">
      <c r="A32370" s="42"/>
    </row>
    <row r="32371" spans="1:1" x14ac:dyDescent="0.25">
      <c r="A32371" s="42"/>
    </row>
    <row r="32372" spans="1:1" x14ac:dyDescent="0.25">
      <c r="A32372" s="42"/>
    </row>
    <row r="32373" spans="1:1" x14ac:dyDescent="0.25">
      <c r="A32373" s="42"/>
    </row>
    <row r="32374" spans="1:1" x14ac:dyDescent="0.25">
      <c r="A32374" s="42"/>
    </row>
    <row r="32375" spans="1:1" x14ac:dyDescent="0.25">
      <c r="A32375" s="42"/>
    </row>
    <row r="32376" spans="1:1" x14ac:dyDescent="0.25">
      <c r="A32376" s="42"/>
    </row>
    <row r="32377" spans="1:1" x14ac:dyDescent="0.25">
      <c r="A32377" s="42"/>
    </row>
    <row r="32378" spans="1:1" x14ac:dyDescent="0.25">
      <c r="A32378" s="42"/>
    </row>
    <row r="32379" spans="1:1" x14ac:dyDescent="0.25">
      <c r="A32379" s="42"/>
    </row>
    <row r="32380" spans="1:1" x14ac:dyDescent="0.25">
      <c r="A32380" s="42"/>
    </row>
    <row r="32381" spans="1:1" x14ac:dyDescent="0.25">
      <c r="A32381" s="42"/>
    </row>
    <row r="32382" spans="1:1" x14ac:dyDescent="0.25">
      <c r="A32382" s="42"/>
    </row>
    <row r="32383" spans="1:1" x14ac:dyDescent="0.25">
      <c r="A32383" s="42"/>
    </row>
    <row r="32384" spans="1:1" x14ac:dyDescent="0.25">
      <c r="A32384" s="42"/>
    </row>
    <row r="32385" spans="1:1" x14ac:dyDescent="0.25">
      <c r="A32385" s="42"/>
    </row>
    <row r="32386" spans="1:1" x14ac:dyDescent="0.25">
      <c r="A32386" s="42"/>
    </row>
    <row r="32387" spans="1:1" x14ac:dyDescent="0.25">
      <c r="A32387" s="42"/>
    </row>
    <row r="32388" spans="1:1" x14ac:dyDescent="0.25">
      <c r="A32388" s="42"/>
    </row>
    <row r="32389" spans="1:1" x14ac:dyDescent="0.25">
      <c r="A32389" s="42"/>
    </row>
    <row r="32390" spans="1:1" x14ac:dyDescent="0.25">
      <c r="A32390" s="42"/>
    </row>
    <row r="32391" spans="1:1" x14ac:dyDescent="0.25">
      <c r="A32391" s="42"/>
    </row>
    <row r="32392" spans="1:1" x14ac:dyDescent="0.25">
      <c r="A32392" s="42"/>
    </row>
    <row r="32393" spans="1:1" x14ac:dyDescent="0.25">
      <c r="A32393" s="42"/>
    </row>
    <row r="32394" spans="1:1" x14ac:dyDescent="0.25">
      <c r="A32394" s="42"/>
    </row>
    <row r="32395" spans="1:1" x14ac:dyDescent="0.25">
      <c r="A32395" s="42"/>
    </row>
    <row r="32396" spans="1:1" x14ac:dyDescent="0.25">
      <c r="A32396" s="42"/>
    </row>
    <row r="32397" spans="1:1" x14ac:dyDescent="0.25">
      <c r="A32397" s="42"/>
    </row>
    <row r="32398" spans="1:1" x14ac:dyDescent="0.25">
      <c r="A32398" s="42"/>
    </row>
    <row r="32399" spans="1:1" x14ac:dyDescent="0.25">
      <c r="A32399" s="42"/>
    </row>
    <row r="32400" spans="1:1" x14ac:dyDescent="0.25">
      <c r="A32400" s="42"/>
    </row>
    <row r="32401" spans="1:1" x14ac:dyDescent="0.25">
      <c r="A32401" s="42"/>
    </row>
    <row r="32402" spans="1:1" x14ac:dyDescent="0.25">
      <c r="A32402" s="42"/>
    </row>
    <row r="32403" spans="1:1" x14ac:dyDescent="0.25">
      <c r="A32403" s="42"/>
    </row>
    <row r="32404" spans="1:1" x14ac:dyDescent="0.25">
      <c r="A32404" s="42"/>
    </row>
    <row r="32405" spans="1:1" x14ac:dyDescent="0.25">
      <c r="A32405" s="42"/>
    </row>
    <row r="32406" spans="1:1" x14ac:dyDescent="0.25">
      <c r="A32406" s="42"/>
    </row>
    <row r="32407" spans="1:1" x14ac:dyDescent="0.25">
      <c r="A32407" s="42"/>
    </row>
    <row r="32408" spans="1:1" x14ac:dyDescent="0.25">
      <c r="A32408" s="42"/>
    </row>
    <row r="32409" spans="1:1" x14ac:dyDescent="0.25">
      <c r="A32409" s="42"/>
    </row>
    <row r="32410" spans="1:1" x14ac:dyDescent="0.25">
      <c r="A32410" s="42"/>
    </row>
    <row r="32411" spans="1:1" x14ac:dyDescent="0.25">
      <c r="A32411" s="42"/>
    </row>
    <row r="32412" spans="1:1" x14ac:dyDescent="0.25">
      <c r="A32412" s="42"/>
    </row>
    <row r="32413" spans="1:1" x14ac:dyDescent="0.25">
      <c r="A32413" s="42"/>
    </row>
    <row r="32414" spans="1:1" x14ac:dyDescent="0.25">
      <c r="A32414" s="42"/>
    </row>
    <row r="32415" spans="1:1" x14ac:dyDescent="0.25">
      <c r="A32415" s="42"/>
    </row>
    <row r="32416" spans="1:1" x14ac:dyDescent="0.25">
      <c r="A32416" s="42"/>
    </row>
    <row r="32417" spans="1:1" x14ac:dyDescent="0.25">
      <c r="A32417" s="42"/>
    </row>
    <row r="32418" spans="1:1" x14ac:dyDescent="0.25">
      <c r="A32418" s="42"/>
    </row>
    <row r="32419" spans="1:1" x14ac:dyDescent="0.25">
      <c r="A32419" s="42"/>
    </row>
    <row r="32420" spans="1:1" x14ac:dyDescent="0.25">
      <c r="A32420" s="42"/>
    </row>
    <row r="32421" spans="1:1" x14ac:dyDescent="0.25">
      <c r="A32421" s="42"/>
    </row>
    <row r="32422" spans="1:1" x14ac:dyDescent="0.25">
      <c r="A32422" s="42"/>
    </row>
    <row r="32423" spans="1:1" x14ac:dyDescent="0.25">
      <c r="A32423" s="42"/>
    </row>
    <row r="32424" spans="1:1" x14ac:dyDescent="0.25">
      <c r="A32424" s="42"/>
    </row>
    <row r="32425" spans="1:1" x14ac:dyDescent="0.25">
      <c r="A32425" s="42"/>
    </row>
    <row r="32426" spans="1:1" x14ac:dyDescent="0.25">
      <c r="A32426" s="42"/>
    </row>
    <row r="32427" spans="1:1" x14ac:dyDescent="0.25">
      <c r="A32427" s="42"/>
    </row>
    <row r="32428" spans="1:1" x14ac:dyDescent="0.25">
      <c r="A32428" s="42"/>
    </row>
    <row r="32429" spans="1:1" x14ac:dyDescent="0.25">
      <c r="A32429" s="42"/>
    </row>
    <row r="32430" spans="1:1" x14ac:dyDescent="0.25">
      <c r="A32430" s="42"/>
    </row>
    <row r="32431" spans="1:1" x14ac:dyDescent="0.25">
      <c r="A32431" s="42"/>
    </row>
    <row r="32432" spans="1:1" x14ac:dyDescent="0.25">
      <c r="A32432" s="42"/>
    </row>
    <row r="32433" spans="1:1" x14ac:dyDescent="0.25">
      <c r="A32433" s="42"/>
    </row>
    <row r="32434" spans="1:1" x14ac:dyDescent="0.25">
      <c r="A32434" s="42"/>
    </row>
    <row r="32435" spans="1:1" x14ac:dyDescent="0.25">
      <c r="A32435" s="42"/>
    </row>
    <row r="32436" spans="1:1" x14ac:dyDescent="0.25">
      <c r="A32436" s="42"/>
    </row>
    <row r="32437" spans="1:1" x14ac:dyDescent="0.25">
      <c r="A32437" s="42"/>
    </row>
    <row r="32438" spans="1:1" x14ac:dyDescent="0.25">
      <c r="A32438" s="42"/>
    </row>
    <row r="32439" spans="1:1" x14ac:dyDescent="0.25">
      <c r="A32439" s="42"/>
    </row>
    <row r="32440" spans="1:1" x14ac:dyDescent="0.25">
      <c r="A32440" s="42"/>
    </row>
    <row r="32441" spans="1:1" x14ac:dyDescent="0.25">
      <c r="A32441" s="42"/>
    </row>
    <row r="32442" spans="1:1" x14ac:dyDescent="0.25">
      <c r="A32442" s="42"/>
    </row>
    <row r="32443" spans="1:1" x14ac:dyDescent="0.25">
      <c r="A32443" s="42"/>
    </row>
    <row r="32444" spans="1:1" x14ac:dyDescent="0.25">
      <c r="A32444" s="42"/>
    </row>
    <row r="32445" spans="1:1" x14ac:dyDescent="0.25">
      <c r="A32445" s="42"/>
    </row>
    <row r="32446" spans="1:1" x14ac:dyDescent="0.25">
      <c r="A32446" s="42"/>
    </row>
    <row r="32447" spans="1:1" x14ac:dyDescent="0.25">
      <c r="A32447" s="42"/>
    </row>
    <row r="32448" spans="1:1" x14ac:dyDescent="0.25">
      <c r="A32448" s="42"/>
    </row>
    <row r="32449" spans="1:1" x14ac:dyDescent="0.25">
      <c r="A32449" s="42"/>
    </row>
    <row r="32450" spans="1:1" x14ac:dyDescent="0.25">
      <c r="A32450" s="42"/>
    </row>
    <row r="32451" spans="1:1" x14ac:dyDescent="0.25">
      <c r="A32451" s="42"/>
    </row>
    <row r="32452" spans="1:1" x14ac:dyDescent="0.25">
      <c r="A32452" s="42"/>
    </row>
    <row r="32453" spans="1:1" x14ac:dyDescent="0.25">
      <c r="A32453" s="42"/>
    </row>
    <row r="32454" spans="1:1" x14ac:dyDescent="0.25">
      <c r="A32454" s="42"/>
    </row>
    <row r="32455" spans="1:1" x14ac:dyDescent="0.25">
      <c r="A32455" s="42"/>
    </row>
    <row r="32456" spans="1:1" x14ac:dyDescent="0.25">
      <c r="A32456" s="42"/>
    </row>
    <row r="32457" spans="1:1" x14ac:dyDescent="0.25">
      <c r="A32457" s="42"/>
    </row>
    <row r="32458" spans="1:1" x14ac:dyDescent="0.25">
      <c r="A32458" s="42"/>
    </row>
    <row r="32459" spans="1:1" x14ac:dyDescent="0.25">
      <c r="A32459" s="42"/>
    </row>
    <row r="32460" spans="1:1" x14ac:dyDescent="0.25">
      <c r="A32460" s="42"/>
    </row>
    <row r="32461" spans="1:1" x14ac:dyDescent="0.25">
      <c r="A32461" s="42"/>
    </row>
    <row r="32462" spans="1:1" x14ac:dyDescent="0.25">
      <c r="A32462" s="42"/>
    </row>
    <row r="32463" spans="1:1" x14ac:dyDescent="0.25">
      <c r="A32463" s="42"/>
    </row>
    <row r="32464" spans="1:1" x14ac:dyDescent="0.25">
      <c r="A32464" s="42"/>
    </row>
    <row r="32465" spans="1:1" x14ac:dyDescent="0.25">
      <c r="A32465" s="42"/>
    </row>
    <row r="32466" spans="1:1" x14ac:dyDescent="0.25">
      <c r="A32466" s="42"/>
    </row>
    <row r="32467" spans="1:1" x14ac:dyDescent="0.25">
      <c r="A32467" s="42"/>
    </row>
    <row r="32468" spans="1:1" x14ac:dyDescent="0.25">
      <c r="A32468" s="42"/>
    </row>
    <row r="32469" spans="1:1" x14ac:dyDescent="0.25">
      <c r="A32469" s="42"/>
    </row>
    <row r="32470" spans="1:1" x14ac:dyDescent="0.25">
      <c r="A32470" s="42"/>
    </row>
    <row r="32471" spans="1:1" x14ac:dyDescent="0.25">
      <c r="A32471" s="42"/>
    </row>
    <row r="32472" spans="1:1" x14ac:dyDescent="0.25">
      <c r="A32472" s="42"/>
    </row>
    <row r="32473" spans="1:1" x14ac:dyDescent="0.25">
      <c r="A32473" s="42"/>
    </row>
    <row r="32474" spans="1:1" x14ac:dyDescent="0.25">
      <c r="A32474" s="42"/>
    </row>
    <row r="32475" spans="1:1" x14ac:dyDescent="0.25">
      <c r="A32475" s="42"/>
    </row>
    <row r="32476" spans="1:1" x14ac:dyDescent="0.25">
      <c r="A32476" s="42"/>
    </row>
    <row r="32477" spans="1:1" x14ac:dyDescent="0.25">
      <c r="A32477" s="42"/>
    </row>
    <row r="32478" spans="1:1" x14ac:dyDescent="0.25">
      <c r="A32478" s="42"/>
    </row>
    <row r="32479" spans="1:1" x14ac:dyDescent="0.25">
      <c r="A32479" s="42"/>
    </row>
    <row r="32480" spans="1:1" x14ac:dyDescent="0.25">
      <c r="A32480" s="42"/>
    </row>
    <row r="32481" spans="1:1" x14ac:dyDescent="0.25">
      <c r="A32481" s="42"/>
    </row>
    <row r="32482" spans="1:1" x14ac:dyDescent="0.25">
      <c r="A32482" s="42"/>
    </row>
    <row r="32483" spans="1:1" x14ac:dyDescent="0.25">
      <c r="A32483" s="42"/>
    </row>
    <row r="32484" spans="1:1" x14ac:dyDescent="0.25">
      <c r="A32484" s="42"/>
    </row>
    <row r="32485" spans="1:1" x14ac:dyDescent="0.25">
      <c r="A32485" s="42"/>
    </row>
    <row r="32486" spans="1:1" x14ac:dyDescent="0.25">
      <c r="A32486" s="42"/>
    </row>
    <row r="32487" spans="1:1" x14ac:dyDescent="0.25">
      <c r="A32487" s="42"/>
    </row>
    <row r="32488" spans="1:1" x14ac:dyDescent="0.25">
      <c r="A32488" s="42"/>
    </row>
    <row r="32489" spans="1:1" x14ac:dyDescent="0.25">
      <c r="A32489" s="42"/>
    </row>
    <row r="32490" spans="1:1" x14ac:dyDescent="0.25">
      <c r="A32490" s="42"/>
    </row>
    <row r="32491" spans="1:1" x14ac:dyDescent="0.25">
      <c r="A32491" s="42"/>
    </row>
    <row r="32492" spans="1:1" x14ac:dyDescent="0.25">
      <c r="A32492" s="42"/>
    </row>
    <row r="32493" spans="1:1" x14ac:dyDescent="0.25">
      <c r="A32493" s="42"/>
    </row>
    <row r="32494" spans="1:1" x14ac:dyDescent="0.25">
      <c r="A32494" s="42"/>
    </row>
    <row r="32495" spans="1:1" x14ac:dyDescent="0.25">
      <c r="A32495" s="42"/>
    </row>
    <row r="32496" spans="1:1" x14ac:dyDescent="0.25">
      <c r="A32496" s="42"/>
    </row>
    <row r="32497" spans="1:1" x14ac:dyDescent="0.25">
      <c r="A32497" s="42"/>
    </row>
    <row r="32498" spans="1:1" x14ac:dyDescent="0.25">
      <c r="A32498" s="42"/>
    </row>
    <row r="32499" spans="1:1" x14ac:dyDescent="0.25">
      <c r="A32499" s="42"/>
    </row>
    <row r="32500" spans="1:1" x14ac:dyDescent="0.25">
      <c r="A32500" s="42"/>
    </row>
    <row r="32501" spans="1:1" x14ac:dyDescent="0.25">
      <c r="A32501" s="42"/>
    </row>
    <row r="32502" spans="1:1" x14ac:dyDescent="0.25">
      <c r="A32502" s="42"/>
    </row>
    <row r="32503" spans="1:1" x14ac:dyDescent="0.25">
      <c r="A32503" s="42"/>
    </row>
    <row r="32504" spans="1:1" x14ac:dyDescent="0.25">
      <c r="A32504" s="42"/>
    </row>
    <row r="32505" spans="1:1" x14ac:dyDescent="0.25">
      <c r="A32505" s="42"/>
    </row>
    <row r="32506" spans="1:1" x14ac:dyDescent="0.25">
      <c r="A32506" s="42"/>
    </row>
    <row r="32507" spans="1:1" x14ac:dyDescent="0.25">
      <c r="A32507" s="42"/>
    </row>
    <row r="32508" spans="1:1" x14ac:dyDescent="0.25">
      <c r="A32508" s="42"/>
    </row>
    <row r="32509" spans="1:1" x14ac:dyDescent="0.25">
      <c r="A32509" s="42"/>
    </row>
    <row r="32510" spans="1:1" x14ac:dyDescent="0.25">
      <c r="A32510" s="42"/>
    </row>
    <row r="32511" spans="1:1" x14ac:dyDescent="0.25">
      <c r="A32511" s="42"/>
    </row>
    <row r="32512" spans="1:1" x14ac:dyDescent="0.25">
      <c r="A32512" s="42"/>
    </row>
    <row r="32513" spans="1:1" x14ac:dyDescent="0.25">
      <c r="A32513" s="42"/>
    </row>
    <row r="32514" spans="1:1" x14ac:dyDescent="0.25">
      <c r="A32514" s="42"/>
    </row>
    <row r="32515" spans="1:1" x14ac:dyDescent="0.25">
      <c r="A32515" s="42"/>
    </row>
    <row r="32516" spans="1:1" x14ac:dyDescent="0.25">
      <c r="A32516" s="42"/>
    </row>
    <row r="32517" spans="1:1" x14ac:dyDescent="0.25">
      <c r="A32517" s="42"/>
    </row>
    <row r="32518" spans="1:1" x14ac:dyDescent="0.25">
      <c r="A32518" s="42"/>
    </row>
    <row r="32519" spans="1:1" x14ac:dyDescent="0.25">
      <c r="A32519" s="42"/>
    </row>
    <row r="32520" spans="1:1" x14ac:dyDescent="0.25">
      <c r="A32520" s="42"/>
    </row>
    <row r="32521" spans="1:1" x14ac:dyDescent="0.25">
      <c r="A32521" s="42"/>
    </row>
    <row r="32522" spans="1:1" x14ac:dyDescent="0.25">
      <c r="A32522" s="42"/>
    </row>
    <row r="32523" spans="1:1" x14ac:dyDescent="0.25">
      <c r="A32523" s="42"/>
    </row>
    <row r="32524" spans="1:1" x14ac:dyDescent="0.25">
      <c r="A32524" s="42"/>
    </row>
    <row r="32525" spans="1:1" x14ac:dyDescent="0.25">
      <c r="A32525" s="42"/>
    </row>
    <row r="32526" spans="1:1" x14ac:dyDescent="0.25">
      <c r="A32526" s="42"/>
    </row>
    <row r="32527" spans="1:1" x14ac:dyDescent="0.25">
      <c r="A32527" s="42"/>
    </row>
    <row r="32528" spans="1:1" x14ac:dyDescent="0.25">
      <c r="A32528" s="42"/>
    </row>
    <row r="32529" spans="1:1" x14ac:dyDescent="0.25">
      <c r="A32529" s="42"/>
    </row>
    <row r="32530" spans="1:1" x14ac:dyDescent="0.25">
      <c r="A32530" s="42"/>
    </row>
    <row r="32531" spans="1:1" x14ac:dyDescent="0.25">
      <c r="A32531" s="42"/>
    </row>
    <row r="32532" spans="1:1" x14ac:dyDescent="0.25">
      <c r="A32532" s="42"/>
    </row>
    <row r="32533" spans="1:1" x14ac:dyDescent="0.25">
      <c r="A32533" s="42"/>
    </row>
    <row r="32534" spans="1:1" x14ac:dyDescent="0.25">
      <c r="A32534" s="42"/>
    </row>
    <row r="32535" spans="1:1" x14ac:dyDescent="0.25">
      <c r="A32535" s="42"/>
    </row>
    <row r="32536" spans="1:1" x14ac:dyDescent="0.25">
      <c r="A32536" s="42"/>
    </row>
    <row r="32537" spans="1:1" x14ac:dyDescent="0.25">
      <c r="A32537" s="42"/>
    </row>
    <row r="32538" spans="1:1" x14ac:dyDescent="0.25">
      <c r="A32538" s="42"/>
    </row>
    <row r="32539" spans="1:1" x14ac:dyDescent="0.25">
      <c r="A32539" s="42"/>
    </row>
    <row r="32540" spans="1:1" x14ac:dyDescent="0.25">
      <c r="A32540" s="42"/>
    </row>
    <row r="32541" spans="1:1" x14ac:dyDescent="0.25">
      <c r="A32541" s="42"/>
    </row>
    <row r="32542" spans="1:1" x14ac:dyDescent="0.25">
      <c r="A32542" s="42"/>
    </row>
    <row r="32543" spans="1:1" x14ac:dyDescent="0.25">
      <c r="A32543" s="42"/>
    </row>
    <row r="32544" spans="1:1" x14ac:dyDescent="0.25">
      <c r="A32544" s="42"/>
    </row>
    <row r="32545" spans="1:1" x14ac:dyDescent="0.25">
      <c r="A32545" s="42"/>
    </row>
    <row r="32546" spans="1:1" x14ac:dyDescent="0.25">
      <c r="A32546" s="42"/>
    </row>
    <row r="32547" spans="1:1" x14ac:dyDescent="0.25">
      <c r="A32547" s="42"/>
    </row>
    <row r="32548" spans="1:1" x14ac:dyDescent="0.25">
      <c r="A32548" s="42"/>
    </row>
    <row r="32549" spans="1:1" x14ac:dyDescent="0.25">
      <c r="A32549" s="42"/>
    </row>
    <row r="32550" spans="1:1" x14ac:dyDescent="0.25">
      <c r="A32550" s="42"/>
    </row>
    <row r="32551" spans="1:1" x14ac:dyDescent="0.25">
      <c r="A32551" s="42"/>
    </row>
    <row r="32552" spans="1:1" x14ac:dyDescent="0.25">
      <c r="A32552" s="42"/>
    </row>
    <row r="32553" spans="1:1" x14ac:dyDescent="0.25">
      <c r="A32553" s="42"/>
    </row>
    <row r="32554" spans="1:1" x14ac:dyDescent="0.25">
      <c r="A32554" s="42"/>
    </row>
    <row r="32555" spans="1:1" x14ac:dyDescent="0.25">
      <c r="A32555" s="42"/>
    </row>
    <row r="32556" spans="1:1" x14ac:dyDescent="0.25">
      <c r="A32556" s="42"/>
    </row>
    <row r="32557" spans="1:1" x14ac:dyDescent="0.25">
      <c r="A32557" s="42"/>
    </row>
    <row r="32558" spans="1:1" x14ac:dyDescent="0.25">
      <c r="A32558" s="42"/>
    </row>
    <row r="32559" spans="1:1" x14ac:dyDescent="0.25">
      <c r="A32559" s="42"/>
    </row>
    <row r="32560" spans="1:1" x14ac:dyDescent="0.25">
      <c r="A32560" s="42"/>
    </row>
    <row r="32561" spans="1:1" x14ac:dyDescent="0.25">
      <c r="A32561" s="42"/>
    </row>
    <row r="32562" spans="1:1" x14ac:dyDescent="0.25">
      <c r="A32562" s="42"/>
    </row>
    <row r="32563" spans="1:1" x14ac:dyDescent="0.25">
      <c r="A32563" s="42"/>
    </row>
    <row r="32564" spans="1:1" x14ac:dyDescent="0.25">
      <c r="A32564" s="42"/>
    </row>
    <row r="32565" spans="1:1" x14ac:dyDescent="0.25">
      <c r="A32565" s="42"/>
    </row>
    <row r="32566" spans="1:1" x14ac:dyDescent="0.25">
      <c r="A32566" s="42"/>
    </row>
    <row r="32567" spans="1:1" x14ac:dyDescent="0.25">
      <c r="A32567" s="42"/>
    </row>
    <row r="32568" spans="1:1" x14ac:dyDescent="0.25">
      <c r="A32568" s="42"/>
    </row>
    <row r="32569" spans="1:1" x14ac:dyDescent="0.25">
      <c r="A32569" s="42"/>
    </row>
    <row r="32570" spans="1:1" x14ac:dyDescent="0.25">
      <c r="A32570" s="42"/>
    </row>
    <row r="32571" spans="1:1" x14ac:dyDescent="0.25">
      <c r="A32571" s="42"/>
    </row>
    <row r="32572" spans="1:1" x14ac:dyDescent="0.25">
      <c r="A32572" s="42"/>
    </row>
    <row r="32573" spans="1:1" x14ac:dyDescent="0.25">
      <c r="A32573" s="42"/>
    </row>
    <row r="32574" spans="1:1" x14ac:dyDescent="0.25">
      <c r="A32574" s="42"/>
    </row>
    <row r="32575" spans="1:1" x14ac:dyDescent="0.25">
      <c r="A32575" s="42"/>
    </row>
    <row r="32576" spans="1:1" x14ac:dyDescent="0.25">
      <c r="A32576" s="42"/>
    </row>
    <row r="32577" spans="1:1" x14ac:dyDescent="0.25">
      <c r="A32577" s="42"/>
    </row>
    <row r="32578" spans="1:1" x14ac:dyDescent="0.25">
      <c r="A32578" s="42"/>
    </row>
    <row r="32579" spans="1:1" x14ac:dyDescent="0.25">
      <c r="A32579" s="42"/>
    </row>
    <row r="32580" spans="1:1" x14ac:dyDescent="0.25">
      <c r="A32580" s="42"/>
    </row>
    <row r="32581" spans="1:1" x14ac:dyDescent="0.25">
      <c r="A32581" s="42"/>
    </row>
    <row r="32582" spans="1:1" x14ac:dyDescent="0.25">
      <c r="A32582" s="42"/>
    </row>
    <row r="32583" spans="1:1" x14ac:dyDescent="0.25">
      <c r="A32583" s="42"/>
    </row>
    <row r="32584" spans="1:1" x14ac:dyDescent="0.25">
      <c r="A32584" s="42"/>
    </row>
    <row r="32585" spans="1:1" x14ac:dyDescent="0.25">
      <c r="A32585" s="42"/>
    </row>
    <row r="32586" spans="1:1" x14ac:dyDescent="0.25">
      <c r="A32586" s="42"/>
    </row>
    <row r="32587" spans="1:1" x14ac:dyDescent="0.25">
      <c r="A32587" s="42"/>
    </row>
    <row r="32588" spans="1:1" x14ac:dyDescent="0.25">
      <c r="A32588" s="42"/>
    </row>
    <row r="32589" spans="1:1" x14ac:dyDescent="0.25">
      <c r="A32589" s="42"/>
    </row>
    <row r="32590" spans="1:1" x14ac:dyDescent="0.25">
      <c r="A32590" s="42"/>
    </row>
    <row r="32591" spans="1:1" x14ac:dyDescent="0.25">
      <c r="A32591" s="42"/>
    </row>
    <row r="32592" spans="1:1" x14ac:dyDescent="0.25">
      <c r="A32592" s="42"/>
    </row>
    <row r="32593" spans="1:1" x14ac:dyDescent="0.25">
      <c r="A32593" s="42"/>
    </row>
    <row r="32594" spans="1:1" x14ac:dyDescent="0.25">
      <c r="A32594" s="42"/>
    </row>
    <row r="32595" spans="1:1" x14ac:dyDescent="0.25">
      <c r="A32595" s="42"/>
    </row>
    <row r="32596" spans="1:1" x14ac:dyDescent="0.25">
      <c r="A32596" s="42"/>
    </row>
    <row r="32597" spans="1:1" x14ac:dyDescent="0.25">
      <c r="A32597" s="42"/>
    </row>
    <row r="32598" spans="1:1" x14ac:dyDescent="0.25">
      <c r="A32598" s="42"/>
    </row>
    <row r="32599" spans="1:1" x14ac:dyDescent="0.25">
      <c r="A32599" s="42"/>
    </row>
    <row r="32600" spans="1:1" x14ac:dyDescent="0.25">
      <c r="A32600" s="42"/>
    </row>
    <row r="32601" spans="1:1" x14ac:dyDescent="0.25">
      <c r="A32601" s="42"/>
    </row>
    <row r="32602" spans="1:1" x14ac:dyDescent="0.25">
      <c r="A32602" s="42"/>
    </row>
    <row r="32603" spans="1:1" x14ac:dyDescent="0.25">
      <c r="A32603" s="42"/>
    </row>
    <row r="32604" spans="1:1" x14ac:dyDescent="0.25">
      <c r="A32604" s="42"/>
    </row>
    <row r="32605" spans="1:1" x14ac:dyDescent="0.25">
      <c r="A32605" s="42"/>
    </row>
    <row r="32606" spans="1:1" x14ac:dyDescent="0.25">
      <c r="A32606" s="42"/>
    </row>
    <row r="32607" spans="1:1" x14ac:dyDescent="0.25">
      <c r="A32607" s="42"/>
    </row>
    <row r="32608" spans="1:1" x14ac:dyDescent="0.25">
      <c r="A32608" s="42"/>
    </row>
    <row r="32609" spans="1:1" x14ac:dyDescent="0.25">
      <c r="A32609" s="42"/>
    </row>
    <row r="32610" spans="1:1" x14ac:dyDescent="0.25">
      <c r="A32610" s="42"/>
    </row>
    <row r="32611" spans="1:1" x14ac:dyDescent="0.25">
      <c r="A32611" s="42"/>
    </row>
    <row r="32612" spans="1:1" x14ac:dyDescent="0.25">
      <c r="A32612" s="42"/>
    </row>
    <row r="32613" spans="1:1" x14ac:dyDescent="0.25">
      <c r="A32613" s="42"/>
    </row>
    <row r="32614" spans="1:1" x14ac:dyDescent="0.25">
      <c r="A32614" s="42"/>
    </row>
    <row r="32615" spans="1:1" x14ac:dyDescent="0.25">
      <c r="A32615" s="42"/>
    </row>
    <row r="32616" spans="1:1" x14ac:dyDescent="0.25">
      <c r="A32616" s="42"/>
    </row>
    <row r="32617" spans="1:1" x14ac:dyDescent="0.25">
      <c r="A32617" s="42"/>
    </row>
    <row r="32618" spans="1:1" x14ac:dyDescent="0.25">
      <c r="A32618" s="42"/>
    </row>
    <row r="32619" spans="1:1" x14ac:dyDescent="0.25">
      <c r="A32619" s="42"/>
    </row>
    <row r="32620" spans="1:1" x14ac:dyDescent="0.25">
      <c r="A32620" s="42"/>
    </row>
    <row r="32621" spans="1:1" x14ac:dyDescent="0.25">
      <c r="A32621" s="42"/>
    </row>
    <row r="32622" spans="1:1" x14ac:dyDescent="0.25">
      <c r="A32622" s="42"/>
    </row>
    <row r="32623" spans="1:1" x14ac:dyDescent="0.25">
      <c r="A32623" s="42"/>
    </row>
    <row r="32624" spans="1:1" x14ac:dyDescent="0.25">
      <c r="A32624" s="42"/>
    </row>
    <row r="32625" spans="1:1" x14ac:dyDescent="0.25">
      <c r="A32625" s="42"/>
    </row>
    <row r="32626" spans="1:1" x14ac:dyDescent="0.25">
      <c r="A32626" s="42"/>
    </row>
    <row r="32627" spans="1:1" x14ac:dyDescent="0.25">
      <c r="A32627" s="42"/>
    </row>
    <row r="32628" spans="1:1" x14ac:dyDescent="0.25">
      <c r="A32628" s="42"/>
    </row>
    <row r="32629" spans="1:1" x14ac:dyDescent="0.25">
      <c r="A32629" s="42"/>
    </row>
    <row r="32630" spans="1:1" x14ac:dyDescent="0.25">
      <c r="A32630" s="42"/>
    </row>
    <row r="32631" spans="1:1" x14ac:dyDescent="0.25">
      <c r="A32631" s="42"/>
    </row>
    <row r="32632" spans="1:1" x14ac:dyDescent="0.25">
      <c r="A32632" s="42"/>
    </row>
    <row r="32633" spans="1:1" x14ac:dyDescent="0.25">
      <c r="A32633" s="42"/>
    </row>
    <row r="32634" spans="1:1" x14ac:dyDescent="0.25">
      <c r="A32634" s="42"/>
    </row>
    <row r="32635" spans="1:1" x14ac:dyDescent="0.25">
      <c r="A32635" s="42"/>
    </row>
    <row r="32636" spans="1:1" x14ac:dyDescent="0.25">
      <c r="A32636" s="42"/>
    </row>
    <row r="32637" spans="1:1" x14ac:dyDescent="0.25">
      <c r="A32637" s="42"/>
    </row>
    <row r="32638" spans="1:1" x14ac:dyDescent="0.25">
      <c r="A32638" s="42"/>
    </row>
    <row r="32639" spans="1:1" x14ac:dyDescent="0.25">
      <c r="A32639" s="42"/>
    </row>
    <row r="32640" spans="1:1" x14ac:dyDescent="0.25">
      <c r="A32640" s="42"/>
    </row>
    <row r="32641" spans="1:1" x14ac:dyDescent="0.25">
      <c r="A32641" s="42"/>
    </row>
    <row r="32642" spans="1:1" x14ac:dyDescent="0.25">
      <c r="A32642" s="42"/>
    </row>
    <row r="32643" spans="1:1" x14ac:dyDescent="0.25">
      <c r="A32643" s="42"/>
    </row>
    <row r="32644" spans="1:1" x14ac:dyDescent="0.25">
      <c r="A32644" s="42"/>
    </row>
    <row r="32645" spans="1:1" x14ac:dyDescent="0.25">
      <c r="A32645" s="42"/>
    </row>
    <row r="32646" spans="1:1" x14ac:dyDescent="0.25">
      <c r="A32646" s="42"/>
    </row>
    <row r="32647" spans="1:1" x14ac:dyDescent="0.25">
      <c r="A32647" s="42"/>
    </row>
    <row r="32648" spans="1:1" x14ac:dyDescent="0.25">
      <c r="A32648" s="42"/>
    </row>
    <row r="32649" spans="1:1" x14ac:dyDescent="0.25">
      <c r="A32649" s="42"/>
    </row>
    <row r="32650" spans="1:1" x14ac:dyDescent="0.25">
      <c r="A32650" s="42"/>
    </row>
    <row r="32651" spans="1:1" x14ac:dyDescent="0.25">
      <c r="A32651" s="42"/>
    </row>
    <row r="32652" spans="1:1" x14ac:dyDescent="0.25">
      <c r="A32652" s="42"/>
    </row>
    <row r="32653" spans="1:1" x14ac:dyDescent="0.25">
      <c r="A32653" s="42"/>
    </row>
    <row r="32654" spans="1:1" x14ac:dyDescent="0.25">
      <c r="A32654" s="42"/>
    </row>
    <row r="32655" spans="1:1" x14ac:dyDescent="0.25">
      <c r="A32655" s="42"/>
    </row>
    <row r="32656" spans="1:1" x14ac:dyDescent="0.25">
      <c r="A32656" s="42"/>
    </row>
    <row r="32657" spans="1:1" x14ac:dyDescent="0.25">
      <c r="A32657" s="42"/>
    </row>
    <row r="32658" spans="1:1" x14ac:dyDescent="0.25">
      <c r="A32658" s="42"/>
    </row>
    <row r="32659" spans="1:1" x14ac:dyDescent="0.25">
      <c r="A32659" s="42"/>
    </row>
    <row r="32660" spans="1:1" x14ac:dyDescent="0.25">
      <c r="A32660" s="42"/>
    </row>
    <row r="32661" spans="1:1" x14ac:dyDescent="0.25">
      <c r="A32661" s="42"/>
    </row>
    <row r="32662" spans="1:1" x14ac:dyDescent="0.25">
      <c r="A32662" s="42"/>
    </row>
    <row r="32663" spans="1:1" x14ac:dyDescent="0.25">
      <c r="A32663" s="42"/>
    </row>
    <row r="32664" spans="1:1" x14ac:dyDescent="0.25">
      <c r="A32664" s="42"/>
    </row>
    <row r="32665" spans="1:1" x14ac:dyDescent="0.25">
      <c r="A32665" s="42"/>
    </row>
    <row r="32666" spans="1:1" x14ac:dyDescent="0.25">
      <c r="A32666" s="42"/>
    </row>
    <row r="32667" spans="1:1" x14ac:dyDescent="0.25">
      <c r="A32667" s="42"/>
    </row>
    <row r="32668" spans="1:1" x14ac:dyDescent="0.25">
      <c r="A32668" s="42"/>
    </row>
    <row r="32669" spans="1:1" x14ac:dyDescent="0.25">
      <c r="A32669" s="42"/>
    </row>
    <row r="32670" spans="1:1" x14ac:dyDescent="0.25">
      <c r="A32670" s="42"/>
    </row>
    <row r="32671" spans="1:1" x14ac:dyDescent="0.25">
      <c r="A32671" s="42"/>
    </row>
    <row r="32672" spans="1:1" x14ac:dyDescent="0.25">
      <c r="A32672" s="42"/>
    </row>
    <row r="32673" spans="1:1" x14ac:dyDescent="0.25">
      <c r="A32673" s="42"/>
    </row>
    <row r="32674" spans="1:1" x14ac:dyDescent="0.25">
      <c r="A32674" s="42"/>
    </row>
    <row r="32675" spans="1:1" x14ac:dyDescent="0.25">
      <c r="A32675" s="42"/>
    </row>
    <row r="32676" spans="1:1" x14ac:dyDescent="0.25">
      <c r="A32676" s="42"/>
    </row>
    <row r="32677" spans="1:1" x14ac:dyDescent="0.25">
      <c r="A32677" s="42"/>
    </row>
    <row r="32678" spans="1:1" x14ac:dyDescent="0.25">
      <c r="A32678" s="42"/>
    </row>
    <row r="32679" spans="1:1" x14ac:dyDescent="0.25">
      <c r="A32679" s="42"/>
    </row>
    <row r="32680" spans="1:1" x14ac:dyDescent="0.25">
      <c r="A32680" s="42"/>
    </row>
    <row r="32681" spans="1:1" x14ac:dyDescent="0.25">
      <c r="A32681" s="42"/>
    </row>
    <row r="32682" spans="1:1" x14ac:dyDescent="0.25">
      <c r="A32682" s="42"/>
    </row>
    <row r="32683" spans="1:1" x14ac:dyDescent="0.25">
      <c r="A32683" s="42"/>
    </row>
    <row r="32684" spans="1:1" x14ac:dyDescent="0.25">
      <c r="A32684" s="42"/>
    </row>
    <row r="32685" spans="1:1" x14ac:dyDescent="0.25">
      <c r="A32685" s="42"/>
    </row>
    <row r="32686" spans="1:1" x14ac:dyDescent="0.25">
      <c r="A32686" s="42"/>
    </row>
    <row r="32687" spans="1:1" x14ac:dyDescent="0.25">
      <c r="A32687" s="42"/>
    </row>
    <row r="32688" spans="1:1" x14ac:dyDescent="0.25">
      <c r="A32688" s="42"/>
    </row>
    <row r="32689" spans="1:1" x14ac:dyDescent="0.25">
      <c r="A32689" s="42"/>
    </row>
    <row r="32690" spans="1:1" x14ac:dyDescent="0.25">
      <c r="A32690" s="42"/>
    </row>
    <row r="32691" spans="1:1" x14ac:dyDescent="0.25">
      <c r="A32691" s="42"/>
    </row>
    <row r="32692" spans="1:1" x14ac:dyDescent="0.25">
      <c r="A32692" s="42"/>
    </row>
    <row r="32693" spans="1:1" x14ac:dyDescent="0.25">
      <c r="A32693" s="42"/>
    </row>
    <row r="32694" spans="1:1" x14ac:dyDescent="0.25">
      <c r="A32694" s="42"/>
    </row>
    <row r="32695" spans="1:1" x14ac:dyDescent="0.25">
      <c r="A32695" s="42"/>
    </row>
    <row r="32696" spans="1:1" x14ac:dyDescent="0.25">
      <c r="A32696" s="42"/>
    </row>
    <row r="32697" spans="1:1" x14ac:dyDescent="0.25">
      <c r="A32697" s="42"/>
    </row>
    <row r="32698" spans="1:1" x14ac:dyDescent="0.25">
      <c r="A32698" s="42"/>
    </row>
    <row r="32699" spans="1:1" x14ac:dyDescent="0.25">
      <c r="A32699" s="42"/>
    </row>
    <row r="32700" spans="1:1" x14ac:dyDescent="0.25">
      <c r="A32700" s="42"/>
    </row>
    <row r="32701" spans="1:1" x14ac:dyDescent="0.25">
      <c r="A32701" s="42"/>
    </row>
    <row r="32702" spans="1:1" x14ac:dyDescent="0.25">
      <c r="A32702" s="42"/>
    </row>
    <row r="32703" spans="1:1" x14ac:dyDescent="0.25">
      <c r="A32703" s="42"/>
    </row>
    <row r="32704" spans="1:1" x14ac:dyDescent="0.25">
      <c r="A32704" s="42"/>
    </row>
    <row r="32705" spans="1:1" x14ac:dyDescent="0.25">
      <c r="A32705" s="42"/>
    </row>
    <row r="32706" spans="1:1" x14ac:dyDescent="0.25">
      <c r="A32706" s="42"/>
    </row>
    <row r="32707" spans="1:1" x14ac:dyDescent="0.25">
      <c r="A32707" s="42"/>
    </row>
    <row r="32708" spans="1:1" x14ac:dyDescent="0.25">
      <c r="A32708" s="42"/>
    </row>
    <row r="32709" spans="1:1" x14ac:dyDescent="0.25">
      <c r="A32709" s="42"/>
    </row>
    <row r="32710" spans="1:1" x14ac:dyDescent="0.25">
      <c r="A32710" s="42"/>
    </row>
    <row r="32711" spans="1:1" x14ac:dyDescent="0.25">
      <c r="A32711" s="42"/>
    </row>
    <row r="32712" spans="1:1" x14ac:dyDescent="0.25">
      <c r="A32712" s="42"/>
    </row>
    <row r="32713" spans="1:1" x14ac:dyDescent="0.25">
      <c r="A32713" s="42"/>
    </row>
    <row r="32714" spans="1:1" x14ac:dyDescent="0.25">
      <c r="A32714" s="42"/>
    </row>
    <row r="32715" spans="1:1" x14ac:dyDescent="0.25">
      <c r="A32715" s="42"/>
    </row>
    <row r="32716" spans="1:1" x14ac:dyDescent="0.25">
      <c r="A32716" s="42"/>
    </row>
    <row r="32717" spans="1:1" x14ac:dyDescent="0.25">
      <c r="A32717" s="42"/>
    </row>
    <row r="32718" spans="1:1" x14ac:dyDescent="0.25">
      <c r="A32718" s="42"/>
    </row>
    <row r="32719" spans="1:1" x14ac:dyDescent="0.25">
      <c r="A32719" s="42"/>
    </row>
    <row r="32720" spans="1:1" x14ac:dyDescent="0.25">
      <c r="A32720" s="42"/>
    </row>
    <row r="32721" spans="1:1" x14ac:dyDescent="0.25">
      <c r="A32721" s="42"/>
    </row>
    <row r="32722" spans="1:1" x14ac:dyDescent="0.25">
      <c r="A32722" s="42"/>
    </row>
    <row r="32723" spans="1:1" x14ac:dyDescent="0.25">
      <c r="A32723" s="42"/>
    </row>
    <row r="32724" spans="1:1" x14ac:dyDescent="0.25">
      <c r="A32724" s="42"/>
    </row>
    <row r="32725" spans="1:1" x14ac:dyDescent="0.25">
      <c r="A32725" s="42"/>
    </row>
    <row r="32726" spans="1:1" x14ac:dyDescent="0.25">
      <c r="A32726" s="42"/>
    </row>
    <row r="32727" spans="1:1" x14ac:dyDescent="0.25">
      <c r="A32727" s="42"/>
    </row>
    <row r="32728" spans="1:1" x14ac:dyDescent="0.25">
      <c r="A32728" s="42"/>
    </row>
    <row r="32729" spans="1:1" x14ac:dyDescent="0.25">
      <c r="A32729" s="42"/>
    </row>
    <row r="32730" spans="1:1" x14ac:dyDescent="0.25">
      <c r="A32730" s="42"/>
    </row>
    <row r="32731" spans="1:1" x14ac:dyDescent="0.25">
      <c r="A32731" s="42"/>
    </row>
    <row r="32732" spans="1:1" x14ac:dyDescent="0.25">
      <c r="A32732" s="42"/>
    </row>
    <row r="32733" spans="1:1" x14ac:dyDescent="0.25">
      <c r="A32733" s="42"/>
    </row>
    <row r="32734" spans="1:1" x14ac:dyDescent="0.25">
      <c r="A32734" s="42"/>
    </row>
    <row r="32735" spans="1:1" x14ac:dyDescent="0.25">
      <c r="A32735" s="42"/>
    </row>
    <row r="32736" spans="1:1" x14ac:dyDescent="0.25">
      <c r="A32736" s="42"/>
    </row>
    <row r="32737" spans="1:1" x14ac:dyDescent="0.25">
      <c r="A32737" s="42"/>
    </row>
    <row r="32738" spans="1:1" x14ac:dyDescent="0.25">
      <c r="A32738" s="42"/>
    </row>
    <row r="32739" spans="1:1" x14ac:dyDescent="0.25">
      <c r="A32739" s="42"/>
    </row>
    <row r="32740" spans="1:1" x14ac:dyDescent="0.25">
      <c r="A32740" s="42"/>
    </row>
    <row r="32741" spans="1:1" x14ac:dyDescent="0.25">
      <c r="A32741" s="42"/>
    </row>
    <row r="32742" spans="1:1" x14ac:dyDescent="0.25">
      <c r="A32742" s="42"/>
    </row>
    <row r="32743" spans="1:1" x14ac:dyDescent="0.25">
      <c r="A32743" s="42"/>
    </row>
    <row r="32744" spans="1:1" x14ac:dyDescent="0.25">
      <c r="A32744" s="42"/>
    </row>
    <row r="32745" spans="1:1" x14ac:dyDescent="0.25">
      <c r="A32745" s="42"/>
    </row>
    <row r="32746" spans="1:1" x14ac:dyDescent="0.25">
      <c r="A32746" s="42"/>
    </row>
    <row r="32747" spans="1:1" x14ac:dyDescent="0.25">
      <c r="A32747" s="42"/>
    </row>
    <row r="32748" spans="1:1" x14ac:dyDescent="0.25">
      <c r="A32748" s="42"/>
    </row>
    <row r="32749" spans="1:1" x14ac:dyDescent="0.25">
      <c r="A32749" s="42"/>
    </row>
    <row r="32750" spans="1:1" x14ac:dyDescent="0.25">
      <c r="A32750" s="42"/>
    </row>
    <row r="32751" spans="1:1" x14ac:dyDescent="0.25">
      <c r="A32751" s="42"/>
    </row>
    <row r="32752" spans="1:1" x14ac:dyDescent="0.25">
      <c r="A32752" s="42"/>
    </row>
    <row r="32753" spans="1:1" x14ac:dyDescent="0.25">
      <c r="A32753" s="42"/>
    </row>
    <row r="32754" spans="1:1" x14ac:dyDescent="0.25">
      <c r="A32754" s="42"/>
    </row>
    <row r="32755" spans="1:1" x14ac:dyDescent="0.25">
      <c r="A32755" s="42"/>
    </row>
    <row r="32756" spans="1:1" x14ac:dyDescent="0.25">
      <c r="A32756" s="42"/>
    </row>
    <row r="32757" spans="1:1" x14ac:dyDescent="0.25">
      <c r="A32757" s="42"/>
    </row>
    <row r="32758" spans="1:1" x14ac:dyDescent="0.25">
      <c r="A32758" s="42"/>
    </row>
    <row r="32759" spans="1:1" x14ac:dyDescent="0.25">
      <c r="A32759" s="42"/>
    </row>
    <row r="32760" spans="1:1" x14ac:dyDescent="0.25">
      <c r="A32760" s="42"/>
    </row>
    <row r="32761" spans="1:1" x14ac:dyDescent="0.25">
      <c r="A32761" s="42"/>
    </row>
    <row r="32762" spans="1:1" x14ac:dyDescent="0.25">
      <c r="A32762" s="42"/>
    </row>
    <row r="32763" spans="1:1" x14ac:dyDescent="0.25">
      <c r="A32763" s="42"/>
    </row>
    <row r="32764" spans="1:1" x14ac:dyDescent="0.25">
      <c r="A32764" s="42"/>
    </row>
    <row r="32765" spans="1:1" x14ac:dyDescent="0.25">
      <c r="A32765" s="42"/>
    </row>
    <row r="32766" spans="1:1" x14ac:dyDescent="0.25">
      <c r="A32766" s="42"/>
    </row>
    <row r="32767" spans="1:1" x14ac:dyDescent="0.25">
      <c r="A32767" s="42"/>
    </row>
    <row r="32768" spans="1:1" x14ac:dyDescent="0.25">
      <c r="A32768" s="42"/>
    </row>
    <row r="32769" spans="1:1" x14ac:dyDescent="0.25">
      <c r="A32769" s="42"/>
    </row>
    <row r="32770" spans="1:1" x14ac:dyDescent="0.25">
      <c r="A32770" s="42"/>
    </row>
    <row r="32771" spans="1:1" x14ac:dyDescent="0.25">
      <c r="A32771" s="42"/>
    </row>
    <row r="32772" spans="1:1" x14ac:dyDescent="0.25">
      <c r="A32772" s="42"/>
    </row>
    <row r="32773" spans="1:1" x14ac:dyDescent="0.25">
      <c r="A32773" s="42"/>
    </row>
    <row r="32774" spans="1:1" x14ac:dyDescent="0.25">
      <c r="A32774" s="42"/>
    </row>
    <row r="32775" spans="1:1" x14ac:dyDescent="0.25">
      <c r="A32775" s="42"/>
    </row>
    <row r="32776" spans="1:1" x14ac:dyDescent="0.25">
      <c r="A32776" s="42"/>
    </row>
    <row r="32777" spans="1:1" x14ac:dyDescent="0.25">
      <c r="A32777" s="42"/>
    </row>
    <row r="32778" spans="1:1" x14ac:dyDescent="0.25">
      <c r="A32778" s="42"/>
    </row>
    <row r="32779" spans="1:1" x14ac:dyDescent="0.25">
      <c r="A32779" s="42"/>
    </row>
    <row r="32780" spans="1:1" x14ac:dyDescent="0.25">
      <c r="A32780" s="42"/>
    </row>
    <row r="32781" spans="1:1" x14ac:dyDescent="0.25">
      <c r="A32781" s="42"/>
    </row>
    <row r="32782" spans="1:1" x14ac:dyDescent="0.25">
      <c r="A32782" s="42"/>
    </row>
    <row r="32783" spans="1:1" x14ac:dyDescent="0.25">
      <c r="A32783" s="42"/>
    </row>
    <row r="32784" spans="1:1" x14ac:dyDescent="0.25">
      <c r="A32784" s="42"/>
    </row>
    <row r="32785" spans="1:1" x14ac:dyDescent="0.25">
      <c r="A32785" s="42"/>
    </row>
    <row r="32786" spans="1:1" x14ac:dyDescent="0.25">
      <c r="A32786" s="42"/>
    </row>
    <row r="32787" spans="1:1" x14ac:dyDescent="0.25">
      <c r="A32787" s="42"/>
    </row>
    <row r="32788" spans="1:1" x14ac:dyDescent="0.25">
      <c r="A32788" s="42"/>
    </row>
    <row r="32789" spans="1:1" x14ac:dyDescent="0.25">
      <c r="A32789" s="42"/>
    </row>
    <row r="32790" spans="1:1" x14ac:dyDescent="0.25">
      <c r="A32790" s="42"/>
    </row>
    <row r="32791" spans="1:1" x14ac:dyDescent="0.25">
      <c r="A32791" s="42"/>
    </row>
    <row r="32792" spans="1:1" x14ac:dyDescent="0.25">
      <c r="A32792" s="42"/>
    </row>
    <row r="32793" spans="1:1" x14ac:dyDescent="0.25">
      <c r="A32793" s="42"/>
    </row>
    <row r="32794" spans="1:1" x14ac:dyDescent="0.25">
      <c r="A32794" s="42"/>
    </row>
    <row r="32795" spans="1:1" x14ac:dyDescent="0.25">
      <c r="A32795" s="42"/>
    </row>
    <row r="32796" spans="1:1" x14ac:dyDescent="0.25">
      <c r="A32796" s="42"/>
    </row>
    <row r="32797" spans="1:1" x14ac:dyDescent="0.25">
      <c r="A32797" s="42"/>
    </row>
    <row r="32798" spans="1:1" x14ac:dyDescent="0.25">
      <c r="A32798" s="42"/>
    </row>
    <row r="32799" spans="1:1" x14ac:dyDescent="0.25">
      <c r="A32799" s="42"/>
    </row>
    <row r="32800" spans="1:1" x14ac:dyDescent="0.25">
      <c r="A32800" s="42"/>
    </row>
    <row r="32801" spans="1:1" x14ac:dyDescent="0.25">
      <c r="A32801" s="42"/>
    </row>
    <row r="32802" spans="1:1" x14ac:dyDescent="0.25">
      <c r="A32802" s="42"/>
    </row>
    <row r="32803" spans="1:1" x14ac:dyDescent="0.25">
      <c r="A32803" s="42"/>
    </row>
    <row r="32804" spans="1:1" x14ac:dyDescent="0.25">
      <c r="A32804" s="42"/>
    </row>
    <row r="32805" spans="1:1" x14ac:dyDescent="0.25">
      <c r="A32805" s="42"/>
    </row>
    <row r="32806" spans="1:1" x14ac:dyDescent="0.25">
      <c r="A32806" s="42"/>
    </row>
    <row r="32807" spans="1:1" x14ac:dyDescent="0.25">
      <c r="A32807" s="42"/>
    </row>
    <row r="32808" spans="1:1" x14ac:dyDescent="0.25">
      <c r="A32808" s="42"/>
    </row>
    <row r="32809" spans="1:1" x14ac:dyDescent="0.25">
      <c r="A32809" s="42"/>
    </row>
    <row r="32810" spans="1:1" x14ac:dyDescent="0.25">
      <c r="A32810" s="42"/>
    </row>
    <row r="32811" spans="1:1" x14ac:dyDescent="0.25">
      <c r="A32811" s="42"/>
    </row>
    <row r="32812" spans="1:1" x14ac:dyDescent="0.25">
      <c r="A32812" s="42"/>
    </row>
    <row r="32813" spans="1:1" x14ac:dyDescent="0.25">
      <c r="A32813" s="42"/>
    </row>
    <row r="32814" spans="1:1" x14ac:dyDescent="0.25">
      <c r="A32814" s="42"/>
    </row>
    <row r="32815" spans="1:1" x14ac:dyDescent="0.25">
      <c r="A32815" s="42"/>
    </row>
    <row r="32816" spans="1:1" x14ac:dyDescent="0.25">
      <c r="A32816" s="42"/>
    </row>
    <row r="32817" spans="1:1" x14ac:dyDescent="0.25">
      <c r="A32817" s="42"/>
    </row>
    <row r="32818" spans="1:1" x14ac:dyDescent="0.25">
      <c r="A32818" s="42"/>
    </row>
    <row r="32819" spans="1:1" x14ac:dyDescent="0.25">
      <c r="A32819" s="42"/>
    </row>
    <row r="32820" spans="1:1" x14ac:dyDescent="0.25">
      <c r="A32820" s="42"/>
    </row>
    <row r="32821" spans="1:1" x14ac:dyDescent="0.25">
      <c r="A32821" s="42"/>
    </row>
    <row r="32822" spans="1:1" x14ac:dyDescent="0.25">
      <c r="A32822" s="42"/>
    </row>
    <row r="32823" spans="1:1" x14ac:dyDescent="0.25">
      <c r="A32823" s="42"/>
    </row>
    <row r="32824" spans="1:1" x14ac:dyDescent="0.25">
      <c r="A32824" s="42"/>
    </row>
    <row r="32825" spans="1:1" x14ac:dyDescent="0.25">
      <c r="A32825" s="42"/>
    </row>
    <row r="32826" spans="1:1" x14ac:dyDescent="0.25">
      <c r="A32826" s="42"/>
    </row>
    <row r="32827" spans="1:1" x14ac:dyDescent="0.25">
      <c r="A32827" s="42"/>
    </row>
    <row r="32828" spans="1:1" x14ac:dyDescent="0.25">
      <c r="A32828" s="42"/>
    </row>
    <row r="32829" spans="1:1" x14ac:dyDescent="0.25">
      <c r="A32829" s="42"/>
    </row>
    <row r="32830" spans="1:1" x14ac:dyDescent="0.25">
      <c r="A32830" s="42"/>
    </row>
    <row r="32831" spans="1:1" x14ac:dyDescent="0.25">
      <c r="A32831" s="42"/>
    </row>
    <row r="32832" spans="1:1" x14ac:dyDescent="0.25">
      <c r="A32832" s="42"/>
    </row>
    <row r="32833" spans="1:1" x14ac:dyDescent="0.25">
      <c r="A32833" s="42"/>
    </row>
    <row r="32834" spans="1:1" x14ac:dyDescent="0.25">
      <c r="A32834" s="42"/>
    </row>
    <row r="32835" spans="1:1" x14ac:dyDescent="0.25">
      <c r="A32835" s="42"/>
    </row>
    <row r="32836" spans="1:1" x14ac:dyDescent="0.25">
      <c r="A32836" s="42"/>
    </row>
    <row r="32837" spans="1:1" x14ac:dyDescent="0.25">
      <c r="A32837" s="42"/>
    </row>
    <row r="32838" spans="1:1" x14ac:dyDescent="0.25">
      <c r="A32838" s="42"/>
    </row>
    <row r="32839" spans="1:1" x14ac:dyDescent="0.25">
      <c r="A32839" s="42"/>
    </row>
    <row r="32840" spans="1:1" x14ac:dyDescent="0.25">
      <c r="A32840" s="42"/>
    </row>
    <row r="32841" spans="1:1" x14ac:dyDescent="0.25">
      <c r="A32841" s="42"/>
    </row>
    <row r="32842" spans="1:1" x14ac:dyDescent="0.25">
      <c r="A32842" s="42"/>
    </row>
    <row r="32843" spans="1:1" x14ac:dyDescent="0.25">
      <c r="A32843" s="42"/>
    </row>
    <row r="32844" spans="1:1" x14ac:dyDescent="0.25">
      <c r="A32844" s="42"/>
    </row>
    <row r="32845" spans="1:1" x14ac:dyDescent="0.25">
      <c r="A32845" s="42"/>
    </row>
    <row r="32846" spans="1:1" x14ac:dyDescent="0.25">
      <c r="A32846" s="42"/>
    </row>
    <row r="32847" spans="1:1" x14ac:dyDescent="0.25">
      <c r="A32847" s="42"/>
    </row>
    <row r="32848" spans="1:1" x14ac:dyDescent="0.25">
      <c r="A32848" s="42"/>
    </row>
    <row r="32849" spans="1:1" x14ac:dyDescent="0.25">
      <c r="A32849" s="42"/>
    </row>
    <row r="32850" spans="1:1" x14ac:dyDescent="0.25">
      <c r="A32850" s="42"/>
    </row>
    <row r="32851" spans="1:1" x14ac:dyDescent="0.25">
      <c r="A32851" s="42"/>
    </row>
    <row r="32852" spans="1:1" x14ac:dyDescent="0.25">
      <c r="A32852" s="42"/>
    </row>
    <row r="32853" spans="1:1" x14ac:dyDescent="0.25">
      <c r="A32853" s="42"/>
    </row>
    <row r="32854" spans="1:1" x14ac:dyDescent="0.25">
      <c r="A32854" s="42"/>
    </row>
    <row r="32855" spans="1:1" x14ac:dyDescent="0.25">
      <c r="A32855" s="42"/>
    </row>
    <row r="32856" spans="1:1" x14ac:dyDescent="0.25">
      <c r="A32856" s="42"/>
    </row>
    <row r="32857" spans="1:1" x14ac:dyDescent="0.25">
      <c r="A32857" s="42"/>
    </row>
    <row r="32858" spans="1:1" x14ac:dyDescent="0.25">
      <c r="A32858" s="42"/>
    </row>
    <row r="32859" spans="1:1" x14ac:dyDescent="0.25">
      <c r="A32859" s="42"/>
    </row>
    <row r="32860" spans="1:1" x14ac:dyDescent="0.25">
      <c r="A32860" s="42"/>
    </row>
    <row r="32861" spans="1:1" x14ac:dyDescent="0.25">
      <c r="A32861" s="42"/>
    </row>
    <row r="32862" spans="1:1" x14ac:dyDescent="0.25">
      <c r="A32862" s="42"/>
    </row>
    <row r="32863" spans="1:1" x14ac:dyDescent="0.25">
      <c r="A32863" s="42"/>
    </row>
    <row r="32864" spans="1:1" x14ac:dyDescent="0.25">
      <c r="A32864" s="42"/>
    </row>
    <row r="32865" spans="1:1" x14ac:dyDescent="0.25">
      <c r="A32865" s="42"/>
    </row>
    <row r="32866" spans="1:1" x14ac:dyDescent="0.25">
      <c r="A32866" s="42"/>
    </row>
    <row r="32867" spans="1:1" x14ac:dyDescent="0.25">
      <c r="A32867" s="42"/>
    </row>
    <row r="32868" spans="1:1" x14ac:dyDescent="0.25">
      <c r="A32868" s="42"/>
    </row>
    <row r="32869" spans="1:1" x14ac:dyDescent="0.25">
      <c r="A32869" s="42"/>
    </row>
    <row r="32870" spans="1:1" x14ac:dyDescent="0.25">
      <c r="A32870" s="42"/>
    </row>
    <row r="32871" spans="1:1" x14ac:dyDescent="0.25">
      <c r="A32871" s="42"/>
    </row>
    <row r="32872" spans="1:1" x14ac:dyDescent="0.25">
      <c r="A32872" s="42"/>
    </row>
    <row r="32873" spans="1:1" x14ac:dyDescent="0.25">
      <c r="A32873" s="42"/>
    </row>
    <row r="32874" spans="1:1" x14ac:dyDescent="0.25">
      <c r="A32874" s="42"/>
    </row>
    <row r="32875" spans="1:1" x14ac:dyDescent="0.25">
      <c r="A32875" s="42"/>
    </row>
    <row r="32876" spans="1:1" x14ac:dyDescent="0.25">
      <c r="A32876" s="42"/>
    </row>
    <row r="32877" spans="1:1" x14ac:dyDescent="0.25">
      <c r="A32877" s="42"/>
    </row>
    <row r="32878" spans="1:1" x14ac:dyDescent="0.25">
      <c r="A32878" s="42"/>
    </row>
    <row r="32879" spans="1:1" x14ac:dyDescent="0.25">
      <c r="A32879" s="42"/>
    </row>
    <row r="32880" spans="1:1" x14ac:dyDescent="0.25">
      <c r="A32880" s="42"/>
    </row>
    <row r="32881" spans="1:1" x14ac:dyDescent="0.25">
      <c r="A32881" s="42"/>
    </row>
    <row r="32882" spans="1:1" x14ac:dyDescent="0.25">
      <c r="A32882" s="42"/>
    </row>
    <row r="32883" spans="1:1" x14ac:dyDescent="0.25">
      <c r="A32883" s="42"/>
    </row>
    <row r="32884" spans="1:1" x14ac:dyDescent="0.25">
      <c r="A32884" s="42"/>
    </row>
    <row r="32885" spans="1:1" x14ac:dyDescent="0.25">
      <c r="A32885" s="42"/>
    </row>
    <row r="32886" spans="1:1" x14ac:dyDescent="0.25">
      <c r="A32886" s="42"/>
    </row>
    <row r="32887" spans="1:1" x14ac:dyDescent="0.25">
      <c r="A32887" s="42"/>
    </row>
    <row r="32888" spans="1:1" x14ac:dyDescent="0.25">
      <c r="A32888" s="42"/>
    </row>
    <row r="32889" spans="1:1" x14ac:dyDescent="0.25">
      <c r="A32889" s="42"/>
    </row>
    <row r="32890" spans="1:1" x14ac:dyDescent="0.25">
      <c r="A32890" s="42"/>
    </row>
    <row r="32891" spans="1:1" x14ac:dyDescent="0.25">
      <c r="A32891" s="42"/>
    </row>
    <row r="32892" spans="1:1" x14ac:dyDescent="0.25">
      <c r="A32892" s="42"/>
    </row>
    <row r="32893" spans="1:1" x14ac:dyDescent="0.25">
      <c r="A32893" s="42"/>
    </row>
    <row r="32894" spans="1:1" x14ac:dyDescent="0.25">
      <c r="A32894" s="42"/>
    </row>
    <row r="32895" spans="1:1" x14ac:dyDescent="0.25">
      <c r="A32895" s="42"/>
    </row>
    <row r="32896" spans="1:1" x14ac:dyDescent="0.25">
      <c r="A32896" s="42"/>
    </row>
    <row r="32897" spans="1:1" x14ac:dyDescent="0.25">
      <c r="A32897" s="42"/>
    </row>
    <row r="32898" spans="1:1" x14ac:dyDescent="0.25">
      <c r="A32898" s="42"/>
    </row>
    <row r="32899" spans="1:1" x14ac:dyDescent="0.25">
      <c r="A32899" s="42"/>
    </row>
    <row r="32900" spans="1:1" x14ac:dyDescent="0.25">
      <c r="A32900" s="42"/>
    </row>
    <row r="32901" spans="1:1" x14ac:dyDescent="0.25">
      <c r="A32901" s="42"/>
    </row>
    <row r="32902" spans="1:1" x14ac:dyDescent="0.25">
      <c r="A32902" s="42"/>
    </row>
    <row r="32903" spans="1:1" x14ac:dyDescent="0.25">
      <c r="A32903" s="42"/>
    </row>
    <row r="32904" spans="1:1" x14ac:dyDescent="0.25">
      <c r="A32904" s="42"/>
    </row>
    <row r="32905" spans="1:1" x14ac:dyDescent="0.25">
      <c r="A32905" s="42"/>
    </row>
    <row r="32906" spans="1:1" x14ac:dyDescent="0.25">
      <c r="A32906" s="42"/>
    </row>
    <row r="32907" spans="1:1" x14ac:dyDescent="0.25">
      <c r="A32907" s="42"/>
    </row>
    <row r="32908" spans="1:1" x14ac:dyDescent="0.25">
      <c r="A32908" s="42"/>
    </row>
    <row r="32909" spans="1:1" x14ac:dyDescent="0.25">
      <c r="A32909" s="42"/>
    </row>
    <row r="32910" spans="1:1" x14ac:dyDescent="0.25">
      <c r="A32910" s="42"/>
    </row>
    <row r="32911" spans="1:1" x14ac:dyDescent="0.25">
      <c r="A32911" s="42"/>
    </row>
    <row r="32912" spans="1:1" x14ac:dyDescent="0.25">
      <c r="A32912" s="42"/>
    </row>
    <row r="32913" spans="1:1" x14ac:dyDescent="0.25">
      <c r="A32913" s="42"/>
    </row>
    <row r="32914" spans="1:1" x14ac:dyDescent="0.25">
      <c r="A32914" s="42"/>
    </row>
    <row r="32915" spans="1:1" x14ac:dyDescent="0.25">
      <c r="A32915" s="42"/>
    </row>
    <row r="32916" spans="1:1" x14ac:dyDescent="0.25">
      <c r="A32916" s="42"/>
    </row>
    <row r="32917" spans="1:1" x14ac:dyDescent="0.25">
      <c r="A32917" s="42"/>
    </row>
    <row r="32918" spans="1:1" x14ac:dyDescent="0.25">
      <c r="A32918" s="42"/>
    </row>
    <row r="32919" spans="1:1" x14ac:dyDescent="0.25">
      <c r="A32919" s="42"/>
    </row>
    <row r="32920" spans="1:1" x14ac:dyDescent="0.25">
      <c r="A32920" s="42"/>
    </row>
    <row r="32921" spans="1:1" x14ac:dyDescent="0.25">
      <c r="A32921" s="42"/>
    </row>
    <row r="32922" spans="1:1" x14ac:dyDescent="0.25">
      <c r="A32922" s="42"/>
    </row>
    <row r="32923" spans="1:1" x14ac:dyDescent="0.25">
      <c r="A32923" s="42"/>
    </row>
    <row r="32924" spans="1:1" x14ac:dyDescent="0.25">
      <c r="A32924" s="42"/>
    </row>
    <row r="32925" spans="1:1" x14ac:dyDescent="0.25">
      <c r="A32925" s="42"/>
    </row>
    <row r="32926" spans="1:1" x14ac:dyDescent="0.25">
      <c r="A32926" s="42"/>
    </row>
    <row r="32927" spans="1:1" x14ac:dyDescent="0.25">
      <c r="A32927" s="42"/>
    </row>
    <row r="32928" spans="1:1" x14ac:dyDescent="0.25">
      <c r="A32928" s="42"/>
    </row>
    <row r="32929" spans="1:1" x14ac:dyDescent="0.25">
      <c r="A32929" s="42"/>
    </row>
    <row r="32930" spans="1:1" x14ac:dyDescent="0.25">
      <c r="A32930" s="42"/>
    </row>
    <row r="32931" spans="1:1" x14ac:dyDescent="0.25">
      <c r="A32931" s="42"/>
    </row>
    <row r="32932" spans="1:1" x14ac:dyDescent="0.25">
      <c r="A32932" s="42"/>
    </row>
    <row r="32933" spans="1:1" x14ac:dyDescent="0.25">
      <c r="A32933" s="42"/>
    </row>
    <row r="32934" spans="1:1" x14ac:dyDescent="0.25">
      <c r="A32934" s="42"/>
    </row>
    <row r="32935" spans="1:1" x14ac:dyDescent="0.25">
      <c r="A32935" s="42"/>
    </row>
    <row r="32936" spans="1:1" x14ac:dyDescent="0.25">
      <c r="A32936" s="42"/>
    </row>
    <row r="32937" spans="1:1" x14ac:dyDescent="0.25">
      <c r="A32937" s="42"/>
    </row>
    <row r="32938" spans="1:1" x14ac:dyDescent="0.25">
      <c r="A32938" s="42"/>
    </row>
    <row r="32939" spans="1:1" x14ac:dyDescent="0.25">
      <c r="A32939" s="42"/>
    </row>
    <row r="32940" spans="1:1" x14ac:dyDescent="0.25">
      <c r="A32940" s="42"/>
    </row>
    <row r="32941" spans="1:1" x14ac:dyDescent="0.25">
      <c r="A32941" s="42"/>
    </row>
    <row r="32942" spans="1:1" x14ac:dyDescent="0.25">
      <c r="A32942" s="42"/>
    </row>
    <row r="32943" spans="1:1" x14ac:dyDescent="0.25">
      <c r="A32943" s="42"/>
    </row>
    <row r="32944" spans="1:1" x14ac:dyDescent="0.25">
      <c r="A32944" s="42"/>
    </row>
    <row r="32945" spans="1:1" x14ac:dyDescent="0.25">
      <c r="A32945" s="42"/>
    </row>
    <row r="32946" spans="1:1" x14ac:dyDescent="0.25">
      <c r="A32946" s="42"/>
    </row>
    <row r="32947" spans="1:1" x14ac:dyDescent="0.25">
      <c r="A32947" s="42"/>
    </row>
    <row r="32948" spans="1:1" x14ac:dyDescent="0.25">
      <c r="A32948" s="42"/>
    </row>
    <row r="32949" spans="1:1" x14ac:dyDescent="0.25">
      <c r="A32949" s="42"/>
    </row>
    <row r="32950" spans="1:1" x14ac:dyDescent="0.25">
      <c r="A32950" s="42"/>
    </row>
    <row r="32951" spans="1:1" x14ac:dyDescent="0.25">
      <c r="A32951" s="42"/>
    </row>
    <row r="32952" spans="1:1" x14ac:dyDescent="0.25">
      <c r="A32952" s="42"/>
    </row>
    <row r="32953" spans="1:1" x14ac:dyDescent="0.25">
      <c r="A32953" s="42"/>
    </row>
    <row r="32954" spans="1:1" x14ac:dyDescent="0.25">
      <c r="A32954" s="42"/>
    </row>
    <row r="32955" spans="1:1" x14ac:dyDescent="0.25">
      <c r="A32955" s="42"/>
    </row>
    <row r="32956" spans="1:1" x14ac:dyDescent="0.25">
      <c r="A32956" s="42"/>
    </row>
    <row r="32957" spans="1:1" x14ac:dyDescent="0.25">
      <c r="A32957" s="42"/>
    </row>
    <row r="32958" spans="1:1" x14ac:dyDescent="0.25">
      <c r="A32958" s="42"/>
    </row>
    <row r="32959" spans="1:1" x14ac:dyDescent="0.25">
      <c r="A32959" s="42"/>
    </row>
    <row r="32960" spans="1:1" x14ac:dyDescent="0.25">
      <c r="A32960" s="42"/>
    </row>
    <row r="32961" spans="1:1" x14ac:dyDescent="0.25">
      <c r="A32961" s="42"/>
    </row>
    <row r="32962" spans="1:1" x14ac:dyDescent="0.25">
      <c r="A32962" s="42"/>
    </row>
    <row r="32963" spans="1:1" x14ac:dyDescent="0.25">
      <c r="A32963" s="42"/>
    </row>
    <row r="32964" spans="1:1" x14ac:dyDescent="0.25">
      <c r="A32964" s="42"/>
    </row>
    <row r="32965" spans="1:1" x14ac:dyDescent="0.25">
      <c r="A32965" s="42"/>
    </row>
    <row r="32966" spans="1:1" x14ac:dyDescent="0.25">
      <c r="A32966" s="42"/>
    </row>
    <row r="32967" spans="1:1" x14ac:dyDescent="0.25">
      <c r="A32967" s="42"/>
    </row>
    <row r="32968" spans="1:1" x14ac:dyDescent="0.25">
      <c r="A32968" s="42"/>
    </row>
    <row r="32969" spans="1:1" x14ac:dyDescent="0.25">
      <c r="A32969" s="42"/>
    </row>
    <row r="32970" spans="1:1" x14ac:dyDescent="0.25">
      <c r="A32970" s="42"/>
    </row>
    <row r="32971" spans="1:1" x14ac:dyDescent="0.25">
      <c r="A32971" s="42"/>
    </row>
    <row r="32972" spans="1:1" x14ac:dyDescent="0.25">
      <c r="A32972" s="42"/>
    </row>
    <row r="32973" spans="1:1" x14ac:dyDescent="0.25">
      <c r="A32973" s="42"/>
    </row>
    <row r="32974" spans="1:1" x14ac:dyDescent="0.25">
      <c r="A32974" s="42"/>
    </row>
    <row r="32975" spans="1:1" x14ac:dyDescent="0.25">
      <c r="A32975" s="42"/>
    </row>
    <row r="32976" spans="1:1" x14ac:dyDescent="0.25">
      <c r="A32976" s="42"/>
    </row>
    <row r="32977" spans="1:1" x14ac:dyDescent="0.25">
      <c r="A32977" s="42"/>
    </row>
    <row r="32978" spans="1:1" x14ac:dyDescent="0.25">
      <c r="A32978" s="42"/>
    </row>
    <row r="32979" spans="1:1" x14ac:dyDescent="0.25">
      <c r="A32979" s="42"/>
    </row>
    <row r="32980" spans="1:1" x14ac:dyDescent="0.25">
      <c r="A32980" s="42"/>
    </row>
    <row r="32981" spans="1:1" x14ac:dyDescent="0.25">
      <c r="A32981" s="42"/>
    </row>
    <row r="32982" spans="1:1" x14ac:dyDescent="0.25">
      <c r="A32982" s="42"/>
    </row>
    <row r="32983" spans="1:1" x14ac:dyDescent="0.25">
      <c r="A32983" s="42"/>
    </row>
    <row r="32984" spans="1:1" x14ac:dyDescent="0.25">
      <c r="A32984" s="42"/>
    </row>
    <row r="32985" spans="1:1" x14ac:dyDescent="0.25">
      <c r="A32985" s="42"/>
    </row>
    <row r="32986" spans="1:1" x14ac:dyDescent="0.25">
      <c r="A32986" s="42"/>
    </row>
    <row r="32987" spans="1:1" x14ac:dyDescent="0.25">
      <c r="A32987" s="42"/>
    </row>
    <row r="32988" spans="1:1" x14ac:dyDescent="0.25">
      <c r="A32988" s="42"/>
    </row>
    <row r="32989" spans="1:1" x14ac:dyDescent="0.25">
      <c r="A32989" s="42"/>
    </row>
    <row r="32990" spans="1:1" x14ac:dyDescent="0.25">
      <c r="A32990" s="42"/>
    </row>
    <row r="32991" spans="1:1" x14ac:dyDescent="0.25">
      <c r="A32991" s="42"/>
    </row>
    <row r="32992" spans="1:1" x14ac:dyDescent="0.25">
      <c r="A32992" s="42"/>
    </row>
    <row r="32993" spans="1:1" x14ac:dyDescent="0.25">
      <c r="A32993" s="42"/>
    </row>
    <row r="32994" spans="1:1" x14ac:dyDescent="0.25">
      <c r="A32994" s="42"/>
    </row>
    <row r="32995" spans="1:1" x14ac:dyDescent="0.25">
      <c r="A32995" s="42"/>
    </row>
    <row r="32996" spans="1:1" x14ac:dyDescent="0.25">
      <c r="A32996" s="42"/>
    </row>
    <row r="32997" spans="1:1" x14ac:dyDescent="0.25">
      <c r="A32997" s="42"/>
    </row>
    <row r="32998" spans="1:1" x14ac:dyDescent="0.25">
      <c r="A32998" s="42"/>
    </row>
    <row r="32999" spans="1:1" x14ac:dyDescent="0.25">
      <c r="A32999" s="42"/>
    </row>
    <row r="33000" spans="1:1" x14ac:dyDescent="0.25">
      <c r="A33000" s="42"/>
    </row>
    <row r="33001" spans="1:1" x14ac:dyDescent="0.25">
      <c r="A33001" s="42"/>
    </row>
    <row r="33002" spans="1:1" x14ac:dyDescent="0.25">
      <c r="A33002" s="42"/>
    </row>
    <row r="33003" spans="1:1" x14ac:dyDescent="0.25">
      <c r="A33003" s="42"/>
    </row>
    <row r="33004" spans="1:1" x14ac:dyDescent="0.25">
      <c r="A33004" s="42"/>
    </row>
    <row r="33005" spans="1:1" x14ac:dyDescent="0.25">
      <c r="A33005" s="42"/>
    </row>
    <row r="33006" spans="1:1" x14ac:dyDescent="0.25">
      <c r="A33006" s="42"/>
    </row>
    <row r="33007" spans="1:1" x14ac:dyDescent="0.25">
      <c r="A33007" s="42"/>
    </row>
    <row r="33008" spans="1:1" x14ac:dyDescent="0.25">
      <c r="A33008" s="42"/>
    </row>
    <row r="33009" spans="1:1" x14ac:dyDescent="0.25">
      <c r="A33009" s="42"/>
    </row>
    <row r="33010" spans="1:1" x14ac:dyDescent="0.25">
      <c r="A33010" s="42"/>
    </row>
    <row r="33011" spans="1:1" x14ac:dyDescent="0.25">
      <c r="A33011" s="42"/>
    </row>
    <row r="33012" spans="1:1" x14ac:dyDescent="0.25">
      <c r="A33012" s="42"/>
    </row>
    <row r="33013" spans="1:1" x14ac:dyDescent="0.25">
      <c r="A33013" s="42"/>
    </row>
    <row r="33014" spans="1:1" x14ac:dyDescent="0.25">
      <c r="A33014" s="42"/>
    </row>
    <row r="33015" spans="1:1" x14ac:dyDescent="0.25">
      <c r="A33015" s="42"/>
    </row>
    <row r="33016" spans="1:1" x14ac:dyDescent="0.25">
      <c r="A33016" s="42"/>
    </row>
    <row r="33017" spans="1:1" x14ac:dyDescent="0.25">
      <c r="A33017" s="42"/>
    </row>
    <row r="33018" spans="1:1" x14ac:dyDescent="0.25">
      <c r="A33018" s="42"/>
    </row>
    <row r="33019" spans="1:1" x14ac:dyDescent="0.25">
      <c r="A33019" s="42"/>
    </row>
    <row r="33020" spans="1:1" x14ac:dyDescent="0.25">
      <c r="A33020" s="42"/>
    </row>
    <row r="33021" spans="1:1" x14ac:dyDescent="0.25">
      <c r="A33021" s="42"/>
    </row>
    <row r="33022" spans="1:1" x14ac:dyDescent="0.25">
      <c r="A33022" s="42"/>
    </row>
    <row r="33023" spans="1:1" x14ac:dyDescent="0.25">
      <c r="A33023" s="42"/>
    </row>
    <row r="33024" spans="1:1" x14ac:dyDescent="0.25">
      <c r="A33024" s="42"/>
    </row>
    <row r="33025" spans="1:1" x14ac:dyDescent="0.25">
      <c r="A33025" s="42"/>
    </row>
    <row r="33026" spans="1:1" x14ac:dyDescent="0.25">
      <c r="A33026" s="42"/>
    </row>
    <row r="33027" spans="1:1" x14ac:dyDescent="0.25">
      <c r="A33027" s="42"/>
    </row>
    <row r="33028" spans="1:1" x14ac:dyDescent="0.25">
      <c r="A33028" s="42"/>
    </row>
    <row r="33029" spans="1:1" x14ac:dyDescent="0.25">
      <c r="A33029" s="42"/>
    </row>
    <row r="33030" spans="1:1" x14ac:dyDescent="0.25">
      <c r="A33030" s="42"/>
    </row>
    <row r="33031" spans="1:1" x14ac:dyDescent="0.25">
      <c r="A33031" s="42"/>
    </row>
    <row r="33032" spans="1:1" x14ac:dyDescent="0.25">
      <c r="A33032" s="42"/>
    </row>
    <row r="33033" spans="1:1" x14ac:dyDescent="0.25">
      <c r="A33033" s="42"/>
    </row>
    <row r="33034" spans="1:1" x14ac:dyDescent="0.25">
      <c r="A33034" s="42"/>
    </row>
    <row r="33035" spans="1:1" x14ac:dyDescent="0.25">
      <c r="A33035" s="42"/>
    </row>
    <row r="33036" spans="1:1" x14ac:dyDescent="0.25">
      <c r="A33036" s="42"/>
    </row>
    <row r="33037" spans="1:1" x14ac:dyDescent="0.25">
      <c r="A33037" s="42"/>
    </row>
    <row r="33038" spans="1:1" x14ac:dyDescent="0.25">
      <c r="A33038" s="42"/>
    </row>
    <row r="33039" spans="1:1" x14ac:dyDescent="0.25">
      <c r="A33039" s="42"/>
    </row>
    <row r="33040" spans="1:1" x14ac:dyDescent="0.25">
      <c r="A33040" s="42"/>
    </row>
    <row r="33041" spans="1:1" x14ac:dyDescent="0.25">
      <c r="A33041" s="42"/>
    </row>
    <row r="33042" spans="1:1" x14ac:dyDescent="0.25">
      <c r="A33042" s="42"/>
    </row>
    <row r="33043" spans="1:1" x14ac:dyDescent="0.25">
      <c r="A33043" s="42"/>
    </row>
    <row r="33044" spans="1:1" x14ac:dyDescent="0.25">
      <c r="A33044" s="42"/>
    </row>
    <row r="33045" spans="1:1" x14ac:dyDescent="0.25">
      <c r="A33045" s="42"/>
    </row>
    <row r="33046" spans="1:1" x14ac:dyDescent="0.25">
      <c r="A33046" s="42"/>
    </row>
    <row r="33047" spans="1:1" x14ac:dyDescent="0.25">
      <c r="A33047" s="42"/>
    </row>
    <row r="33048" spans="1:1" x14ac:dyDescent="0.25">
      <c r="A33048" s="42"/>
    </row>
    <row r="33049" spans="1:1" x14ac:dyDescent="0.25">
      <c r="A33049" s="42"/>
    </row>
    <row r="33050" spans="1:1" x14ac:dyDescent="0.25">
      <c r="A33050" s="42"/>
    </row>
    <row r="33051" spans="1:1" x14ac:dyDescent="0.25">
      <c r="A33051" s="42"/>
    </row>
    <row r="33052" spans="1:1" x14ac:dyDescent="0.25">
      <c r="A33052" s="42"/>
    </row>
    <row r="33053" spans="1:1" x14ac:dyDescent="0.25">
      <c r="A33053" s="42"/>
    </row>
    <row r="33054" spans="1:1" x14ac:dyDescent="0.25">
      <c r="A33054" s="42"/>
    </row>
    <row r="33055" spans="1:1" x14ac:dyDescent="0.25">
      <c r="A33055" s="42"/>
    </row>
    <row r="33056" spans="1:1" x14ac:dyDescent="0.25">
      <c r="A33056" s="42"/>
    </row>
    <row r="33057" spans="1:1" x14ac:dyDescent="0.25">
      <c r="A33057" s="42"/>
    </row>
    <row r="33058" spans="1:1" x14ac:dyDescent="0.25">
      <c r="A33058" s="42"/>
    </row>
    <row r="33059" spans="1:1" x14ac:dyDescent="0.25">
      <c r="A33059" s="42"/>
    </row>
    <row r="33060" spans="1:1" x14ac:dyDescent="0.25">
      <c r="A33060" s="42"/>
    </row>
    <row r="33061" spans="1:1" x14ac:dyDescent="0.25">
      <c r="A33061" s="42"/>
    </row>
    <row r="33062" spans="1:1" x14ac:dyDescent="0.25">
      <c r="A33062" s="42"/>
    </row>
    <row r="33063" spans="1:1" x14ac:dyDescent="0.25">
      <c r="A33063" s="42"/>
    </row>
    <row r="33064" spans="1:1" x14ac:dyDescent="0.25">
      <c r="A33064" s="42"/>
    </row>
    <row r="33065" spans="1:1" x14ac:dyDescent="0.25">
      <c r="A33065" s="42"/>
    </row>
    <row r="33066" spans="1:1" x14ac:dyDescent="0.25">
      <c r="A33066" s="42"/>
    </row>
    <row r="33067" spans="1:1" x14ac:dyDescent="0.25">
      <c r="A33067" s="42"/>
    </row>
    <row r="33068" spans="1:1" x14ac:dyDescent="0.25">
      <c r="A33068" s="42"/>
    </row>
    <row r="33069" spans="1:1" x14ac:dyDescent="0.25">
      <c r="A33069" s="42"/>
    </row>
    <row r="33070" spans="1:1" x14ac:dyDescent="0.25">
      <c r="A33070" s="42"/>
    </row>
    <row r="33071" spans="1:1" x14ac:dyDescent="0.25">
      <c r="A33071" s="42"/>
    </row>
    <row r="33072" spans="1:1" x14ac:dyDescent="0.25">
      <c r="A33072" s="42"/>
    </row>
    <row r="33073" spans="1:1" x14ac:dyDescent="0.25">
      <c r="A33073" s="42"/>
    </row>
    <row r="33074" spans="1:1" x14ac:dyDescent="0.25">
      <c r="A33074" s="42"/>
    </row>
    <row r="33075" spans="1:1" x14ac:dyDescent="0.25">
      <c r="A33075" s="42"/>
    </row>
    <row r="33076" spans="1:1" x14ac:dyDescent="0.25">
      <c r="A33076" s="42"/>
    </row>
    <row r="33077" spans="1:1" x14ac:dyDescent="0.25">
      <c r="A33077" s="42"/>
    </row>
    <row r="33078" spans="1:1" x14ac:dyDescent="0.25">
      <c r="A33078" s="42"/>
    </row>
    <row r="33079" spans="1:1" x14ac:dyDescent="0.25">
      <c r="A33079" s="42"/>
    </row>
    <row r="33080" spans="1:1" x14ac:dyDescent="0.25">
      <c r="A33080" s="42"/>
    </row>
    <row r="33081" spans="1:1" x14ac:dyDescent="0.25">
      <c r="A33081" s="42"/>
    </row>
    <row r="33082" spans="1:1" x14ac:dyDescent="0.25">
      <c r="A33082" s="42"/>
    </row>
    <row r="33083" spans="1:1" x14ac:dyDescent="0.25">
      <c r="A33083" s="42"/>
    </row>
    <row r="33084" spans="1:1" x14ac:dyDescent="0.25">
      <c r="A33084" s="42"/>
    </row>
    <row r="33085" spans="1:1" x14ac:dyDescent="0.25">
      <c r="A33085" s="42"/>
    </row>
    <row r="33086" spans="1:1" x14ac:dyDescent="0.25">
      <c r="A33086" s="42"/>
    </row>
    <row r="33087" spans="1:1" x14ac:dyDescent="0.25">
      <c r="A33087" s="42"/>
    </row>
    <row r="33088" spans="1:1" x14ac:dyDescent="0.25">
      <c r="A33088" s="42"/>
    </row>
    <row r="33089" spans="1:1" x14ac:dyDescent="0.25">
      <c r="A33089" s="42"/>
    </row>
    <row r="33090" spans="1:1" x14ac:dyDescent="0.25">
      <c r="A33090" s="42"/>
    </row>
    <row r="33091" spans="1:1" x14ac:dyDescent="0.25">
      <c r="A33091" s="42"/>
    </row>
    <row r="33092" spans="1:1" x14ac:dyDescent="0.25">
      <c r="A33092" s="42"/>
    </row>
    <row r="33093" spans="1:1" x14ac:dyDescent="0.25">
      <c r="A33093" s="42"/>
    </row>
    <row r="33094" spans="1:1" x14ac:dyDescent="0.25">
      <c r="A33094" s="42"/>
    </row>
    <row r="33095" spans="1:1" x14ac:dyDescent="0.25">
      <c r="A33095" s="42"/>
    </row>
    <row r="33096" spans="1:1" x14ac:dyDescent="0.25">
      <c r="A33096" s="42"/>
    </row>
    <row r="33097" spans="1:1" x14ac:dyDescent="0.25">
      <c r="A33097" s="42"/>
    </row>
    <row r="33098" spans="1:1" x14ac:dyDescent="0.25">
      <c r="A33098" s="42"/>
    </row>
    <row r="33099" spans="1:1" x14ac:dyDescent="0.25">
      <c r="A33099" s="42"/>
    </row>
    <row r="33100" spans="1:1" x14ac:dyDescent="0.25">
      <c r="A33100" s="42"/>
    </row>
    <row r="33101" spans="1:1" x14ac:dyDescent="0.25">
      <c r="A33101" s="42"/>
    </row>
    <row r="33102" spans="1:1" x14ac:dyDescent="0.25">
      <c r="A33102" s="42"/>
    </row>
    <row r="33103" spans="1:1" x14ac:dyDescent="0.25">
      <c r="A33103" s="42"/>
    </row>
    <row r="33104" spans="1:1" x14ac:dyDescent="0.25">
      <c r="A33104" s="42"/>
    </row>
    <row r="33105" spans="1:1" x14ac:dyDescent="0.25">
      <c r="A33105" s="42"/>
    </row>
    <row r="33106" spans="1:1" x14ac:dyDescent="0.25">
      <c r="A33106" s="42"/>
    </row>
    <row r="33107" spans="1:1" x14ac:dyDescent="0.25">
      <c r="A33107" s="42"/>
    </row>
    <row r="33108" spans="1:1" x14ac:dyDescent="0.25">
      <c r="A33108" s="42"/>
    </row>
    <row r="33109" spans="1:1" x14ac:dyDescent="0.25">
      <c r="A33109" s="42"/>
    </row>
    <row r="33110" spans="1:1" x14ac:dyDescent="0.25">
      <c r="A33110" s="42"/>
    </row>
    <row r="33111" spans="1:1" x14ac:dyDescent="0.25">
      <c r="A33111" s="42"/>
    </row>
    <row r="33112" spans="1:1" x14ac:dyDescent="0.25">
      <c r="A33112" s="42"/>
    </row>
    <row r="33113" spans="1:1" x14ac:dyDescent="0.25">
      <c r="A33113" s="42"/>
    </row>
    <row r="33114" spans="1:1" x14ac:dyDescent="0.25">
      <c r="A33114" s="42"/>
    </row>
    <row r="33115" spans="1:1" x14ac:dyDescent="0.25">
      <c r="A33115" s="42"/>
    </row>
    <row r="33116" spans="1:1" x14ac:dyDescent="0.25">
      <c r="A33116" s="42"/>
    </row>
    <row r="33117" spans="1:1" x14ac:dyDescent="0.25">
      <c r="A33117" s="42"/>
    </row>
    <row r="33118" spans="1:1" x14ac:dyDescent="0.25">
      <c r="A33118" s="42"/>
    </row>
    <row r="33119" spans="1:1" x14ac:dyDescent="0.25">
      <c r="A33119" s="42"/>
    </row>
    <row r="33120" spans="1:1" x14ac:dyDescent="0.25">
      <c r="A33120" s="42"/>
    </row>
    <row r="33121" spans="1:1" x14ac:dyDescent="0.25">
      <c r="A33121" s="42"/>
    </row>
    <row r="33122" spans="1:1" x14ac:dyDescent="0.25">
      <c r="A33122" s="42"/>
    </row>
    <row r="33123" spans="1:1" x14ac:dyDescent="0.25">
      <c r="A33123" s="42"/>
    </row>
    <row r="33124" spans="1:1" x14ac:dyDescent="0.25">
      <c r="A33124" s="42"/>
    </row>
    <row r="33125" spans="1:1" x14ac:dyDescent="0.25">
      <c r="A33125" s="42"/>
    </row>
    <row r="33126" spans="1:1" x14ac:dyDescent="0.25">
      <c r="A33126" s="42"/>
    </row>
    <row r="33127" spans="1:1" x14ac:dyDescent="0.25">
      <c r="A33127" s="42"/>
    </row>
    <row r="33128" spans="1:1" x14ac:dyDescent="0.25">
      <c r="A33128" s="42"/>
    </row>
    <row r="33129" spans="1:1" x14ac:dyDescent="0.25">
      <c r="A33129" s="42"/>
    </row>
    <row r="33130" spans="1:1" x14ac:dyDescent="0.25">
      <c r="A33130" s="42"/>
    </row>
    <row r="33131" spans="1:1" x14ac:dyDescent="0.25">
      <c r="A33131" s="42"/>
    </row>
    <row r="33132" spans="1:1" x14ac:dyDescent="0.25">
      <c r="A33132" s="42"/>
    </row>
    <row r="33133" spans="1:1" x14ac:dyDescent="0.25">
      <c r="A33133" s="42"/>
    </row>
    <row r="33134" spans="1:1" x14ac:dyDescent="0.25">
      <c r="A33134" s="42"/>
    </row>
    <row r="33135" spans="1:1" x14ac:dyDescent="0.25">
      <c r="A33135" s="42"/>
    </row>
    <row r="33136" spans="1:1" x14ac:dyDescent="0.25">
      <c r="A33136" s="42"/>
    </row>
    <row r="33137" spans="1:1" x14ac:dyDescent="0.25">
      <c r="A33137" s="42"/>
    </row>
    <row r="33138" spans="1:1" x14ac:dyDescent="0.25">
      <c r="A33138" s="42"/>
    </row>
    <row r="33139" spans="1:1" x14ac:dyDescent="0.25">
      <c r="A33139" s="42"/>
    </row>
    <row r="33140" spans="1:1" x14ac:dyDescent="0.25">
      <c r="A33140" s="42"/>
    </row>
    <row r="33141" spans="1:1" x14ac:dyDescent="0.25">
      <c r="A33141" s="42"/>
    </row>
    <row r="33142" spans="1:1" x14ac:dyDescent="0.25">
      <c r="A33142" s="42"/>
    </row>
    <row r="33143" spans="1:1" x14ac:dyDescent="0.25">
      <c r="A33143" s="42"/>
    </row>
    <row r="33144" spans="1:1" x14ac:dyDescent="0.25">
      <c r="A33144" s="42"/>
    </row>
    <row r="33145" spans="1:1" x14ac:dyDescent="0.25">
      <c r="A33145" s="42"/>
    </row>
    <row r="33146" spans="1:1" x14ac:dyDescent="0.25">
      <c r="A33146" s="42"/>
    </row>
    <row r="33147" spans="1:1" x14ac:dyDescent="0.25">
      <c r="A33147" s="42"/>
    </row>
    <row r="33148" spans="1:1" x14ac:dyDescent="0.25">
      <c r="A33148" s="42"/>
    </row>
    <row r="33149" spans="1:1" x14ac:dyDescent="0.25">
      <c r="A33149" s="42"/>
    </row>
    <row r="33150" spans="1:1" x14ac:dyDescent="0.25">
      <c r="A33150" s="42"/>
    </row>
    <row r="33151" spans="1:1" x14ac:dyDescent="0.25">
      <c r="A33151" s="42"/>
    </row>
    <row r="33152" spans="1:1" x14ac:dyDescent="0.25">
      <c r="A33152" s="42"/>
    </row>
    <row r="33153" spans="1:1" x14ac:dyDescent="0.25">
      <c r="A33153" s="42"/>
    </row>
    <row r="33154" spans="1:1" x14ac:dyDescent="0.25">
      <c r="A33154" s="42"/>
    </row>
    <row r="33155" spans="1:1" x14ac:dyDescent="0.25">
      <c r="A33155" s="42"/>
    </row>
    <row r="33156" spans="1:1" x14ac:dyDescent="0.25">
      <c r="A33156" s="42"/>
    </row>
    <row r="33157" spans="1:1" x14ac:dyDescent="0.25">
      <c r="A33157" s="42"/>
    </row>
    <row r="33158" spans="1:1" x14ac:dyDescent="0.25">
      <c r="A33158" s="42"/>
    </row>
    <row r="33159" spans="1:1" x14ac:dyDescent="0.25">
      <c r="A33159" s="42"/>
    </row>
    <row r="33160" spans="1:1" x14ac:dyDescent="0.25">
      <c r="A33160" s="42"/>
    </row>
    <row r="33161" spans="1:1" x14ac:dyDescent="0.25">
      <c r="A33161" s="42"/>
    </row>
    <row r="33162" spans="1:1" x14ac:dyDescent="0.25">
      <c r="A33162" s="42"/>
    </row>
    <row r="33163" spans="1:1" x14ac:dyDescent="0.25">
      <c r="A33163" s="42"/>
    </row>
    <row r="33164" spans="1:1" x14ac:dyDescent="0.25">
      <c r="A33164" s="42"/>
    </row>
    <row r="33165" spans="1:1" x14ac:dyDescent="0.25">
      <c r="A33165" s="42"/>
    </row>
    <row r="33166" spans="1:1" x14ac:dyDescent="0.25">
      <c r="A33166" s="42"/>
    </row>
    <row r="33167" spans="1:1" x14ac:dyDescent="0.25">
      <c r="A33167" s="42"/>
    </row>
    <row r="33168" spans="1:1" x14ac:dyDescent="0.25">
      <c r="A33168" s="42"/>
    </row>
    <row r="33169" spans="1:1" x14ac:dyDescent="0.25">
      <c r="A33169" s="42"/>
    </row>
    <row r="33170" spans="1:1" x14ac:dyDescent="0.25">
      <c r="A33170" s="42"/>
    </row>
    <row r="33171" spans="1:1" x14ac:dyDescent="0.25">
      <c r="A33171" s="42"/>
    </row>
    <row r="33172" spans="1:1" x14ac:dyDescent="0.25">
      <c r="A33172" s="42"/>
    </row>
    <row r="33173" spans="1:1" x14ac:dyDescent="0.25">
      <c r="A33173" s="42"/>
    </row>
    <row r="33174" spans="1:1" x14ac:dyDescent="0.25">
      <c r="A33174" s="42"/>
    </row>
    <row r="33175" spans="1:1" x14ac:dyDescent="0.25">
      <c r="A33175" s="42"/>
    </row>
    <row r="33176" spans="1:1" x14ac:dyDescent="0.25">
      <c r="A33176" s="42"/>
    </row>
    <row r="33177" spans="1:1" x14ac:dyDescent="0.25">
      <c r="A33177" s="42"/>
    </row>
    <row r="33178" spans="1:1" x14ac:dyDescent="0.25">
      <c r="A33178" s="42"/>
    </row>
    <row r="33179" spans="1:1" x14ac:dyDescent="0.25">
      <c r="A33179" s="42"/>
    </row>
    <row r="33180" spans="1:1" x14ac:dyDescent="0.25">
      <c r="A33180" s="42"/>
    </row>
    <row r="33181" spans="1:1" x14ac:dyDescent="0.25">
      <c r="A33181" s="42"/>
    </row>
    <row r="33182" spans="1:1" x14ac:dyDescent="0.25">
      <c r="A33182" s="42"/>
    </row>
    <row r="33183" spans="1:1" x14ac:dyDescent="0.25">
      <c r="A33183" s="42"/>
    </row>
    <row r="33184" spans="1:1" x14ac:dyDescent="0.25">
      <c r="A33184" s="42"/>
    </row>
    <row r="33185" spans="1:1" x14ac:dyDescent="0.25">
      <c r="A33185" s="42"/>
    </row>
    <row r="33186" spans="1:1" x14ac:dyDescent="0.25">
      <c r="A33186" s="42"/>
    </row>
    <row r="33187" spans="1:1" x14ac:dyDescent="0.25">
      <c r="A33187" s="42"/>
    </row>
    <row r="33188" spans="1:1" x14ac:dyDescent="0.25">
      <c r="A33188" s="42"/>
    </row>
    <row r="33189" spans="1:1" x14ac:dyDescent="0.25">
      <c r="A33189" s="42"/>
    </row>
    <row r="33190" spans="1:1" x14ac:dyDescent="0.25">
      <c r="A33190" s="42"/>
    </row>
    <row r="33191" spans="1:1" x14ac:dyDescent="0.25">
      <c r="A33191" s="42"/>
    </row>
    <row r="33192" spans="1:1" x14ac:dyDescent="0.25">
      <c r="A33192" s="42"/>
    </row>
    <row r="33193" spans="1:1" x14ac:dyDescent="0.25">
      <c r="A33193" s="42"/>
    </row>
    <row r="33194" spans="1:1" x14ac:dyDescent="0.25">
      <c r="A33194" s="42"/>
    </row>
    <row r="33195" spans="1:1" x14ac:dyDescent="0.25">
      <c r="A33195" s="42"/>
    </row>
    <row r="33196" spans="1:1" x14ac:dyDescent="0.25">
      <c r="A33196" s="42"/>
    </row>
    <row r="33197" spans="1:1" x14ac:dyDescent="0.25">
      <c r="A33197" s="42"/>
    </row>
    <row r="33198" spans="1:1" x14ac:dyDescent="0.25">
      <c r="A33198" s="42"/>
    </row>
    <row r="33199" spans="1:1" x14ac:dyDescent="0.25">
      <c r="A33199" s="42"/>
    </row>
    <row r="33200" spans="1:1" x14ac:dyDescent="0.25">
      <c r="A33200" s="42"/>
    </row>
    <row r="33201" spans="1:1" x14ac:dyDescent="0.25">
      <c r="A33201" s="42"/>
    </row>
    <row r="33202" spans="1:1" x14ac:dyDescent="0.25">
      <c r="A33202" s="42"/>
    </row>
    <row r="33203" spans="1:1" x14ac:dyDescent="0.25">
      <c r="A33203" s="42"/>
    </row>
    <row r="33204" spans="1:1" x14ac:dyDescent="0.25">
      <c r="A33204" s="42"/>
    </row>
    <row r="33205" spans="1:1" x14ac:dyDescent="0.25">
      <c r="A33205" s="42"/>
    </row>
    <row r="33206" spans="1:1" x14ac:dyDescent="0.25">
      <c r="A33206" s="42"/>
    </row>
    <row r="33207" spans="1:1" x14ac:dyDescent="0.25">
      <c r="A33207" s="42"/>
    </row>
    <row r="33208" spans="1:1" x14ac:dyDescent="0.25">
      <c r="A33208" s="42"/>
    </row>
    <row r="33209" spans="1:1" x14ac:dyDescent="0.25">
      <c r="A33209" s="42"/>
    </row>
    <row r="33210" spans="1:1" x14ac:dyDescent="0.25">
      <c r="A33210" s="42"/>
    </row>
    <row r="33211" spans="1:1" x14ac:dyDescent="0.25">
      <c r="A33211" s="42"/>
    </row>
    <row r="33212" spans="1:1" x14ac:dyDescent="0.25">
      <c r="A33212" s="42"/>
    </row>
    <row r="33213" spans="1:1" x14ac:dyDescent="0.25">
      <c r="A33213" s="42"/>
    </row>
    <row r="33214" spans="1:1" x14ac:dyDescent="0.25">
      <c r="A33214" s="42"/>
    </row>
    <row r="33215" spans="1:1" x14ac:dyDescent="0.25">
      <c r="A33215" s="42"/>
    </row>
    <row r="33216" spans="1:1" x14ac:dyDescent="0.25">
      <c r="A33216" s="42"/>
    </row>
    <row r="33217" spans="1:1" x14ac:dyDescent="0.25">
      <c r="A33217" s="42"/>
    </row>
    <row r="33218" spans="1:1" x14ac:dyDescent="0.25">
      <c r="A33218" s="42"/>
    </row>
    <row r="33219" spans="1:1" x14ac:dyDescent="0.25">
      <c r="A33219" s="42"/>
    </row>
    <row r="33220" spans="1:1" x14ac:dyDescent="0.25">
      <c r="A33220" s="42"/>
    </row>
    <row r="33221" spans="1:1" x14ac:dyDescent="0.25">
      <c r="A33221" s="42"/>
    </row>
    <row r="33222" spans="1:1" x14ac:dyDescent="0.25">
      <c r="A33222" s="42"/>
    </row>
    <row r="33223" spans="1:1" x14ac:dyDescent="0.25">
      <c r="A33223" s="42"/>
    </row>
    <row r="33224" spans="1:1" x14ac:dyDescent="0.25">
      <c r="A33224" s="42"/>
    </row>
    <row r="33225" spans="1:1" x14ac:dyDescent="0.25">
      <c r="A33225" s="42"/>
    </row>
    <row r="33226" spans="1:1" x14ac:dyDescent="0.25">
      <c r="A33226" s="42"/>
    </row>
    <row r="33227" spans="1:1" x14ac:dyDescent="0.25">
      <c r="A33227" s="42"/>
    </row>
    <row r="33228" spans="1:1" x14ac:dyDescent="0.25">
      <c r="A33228" s="42"/>
    </row>
    <row r="33229" spans="1:1" x14ac:dyDescent="0.25">
      <c r="A33229" s="42"/>
    </row>
    <row r="33230" spans="1:1" x14ac:dyDescent="0.25">
      <c r="A33230" s="42"/>
    </row>
    <row r="33231" spans="1:1" x14ac:dyDescent="0.25">
      <c r="A33231" s="42"/>
    </row>
    <row r="33232" spans="1:1" x14ac:dyDescent="0.25">
      <c r="A33232" s="42"/>
    </row>
    <row r="33233" spans="1:1" x14ac:dyDescent="0.25">
      <c r="A33233" s="42"/>
    </row>
    <row r="33234" spans="1:1" x14ac:dyDescent="0.25">
      <c r="A33234" s="42"/>
    </row>
    <row r="33235" spans="1:1" x14ac:dyDescent="0.25">
      <c r="A33235" s="42"/>
    </row>
    <row r="33236" spans="1:1" x14ac:dyDescent="0.25">
      <c r="A33236" s="42"/>
    </row>
    <row r="33237" spans="1:1" x14ac:dyDescent="0.25">
      <c r="A33237" s="42"/>
    </row>
    <row r="33238" spans="1:1" x14ac:dyDescent="0.25">
      <c r="A33238" s="42"/>
    </row>
    <row r="33239" spans="1:1" x14ac:dyDescent="0.25">
      <c r="A33239" s="42"/>
    </row>
    <row r="33240" spans="1:1" x14ac:dyDescent="0.25">
      <c r="A33240" s="4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131C-9CA6-4030-894A-E381E304F8D9}">
  <sheetPr filterMode="1">
    <tabColor rgb="FF00B050"/>
  </sheetPr>
  <dimension ref="A1:AO789"/>
  <sheetViews>
    <sheetView topLeftCell="T1" zoomScaleNormal="100" workbookViewId="0">
      <selection activeCell="X2" sqref="X2"/>
    </sheetView>
  </sheetViews>
  <sheetFormatPr defaultColWidth="8.85546875" defaultRowHeight="11.25" x14ac:dyDescent="0.2"/>
  <cols>
    <col min="1" max="1" width="8.28515625" style="116" bestFit="1" customWidth="1"/>
    <col min="2" max="2" width="14.42578125" style="117" bestFit="1" customWidth="1"/>
    <col min="3" max="3" width="17.5703125" style="117" bestFit="1" customWidth="1"/>
    <col min="4" max="4" width="9.140625" style="118" bestFit="1" customWidth="1"/>
    <col min="5" max="5" width="10.28515625" style="118" bestFit="1" customWidth="1"/>
    <col min="6" max="6" width="10.42578125" style="118" customWidth="1"/>
    <col min="7" max="7" width="7.7109375" style="117" bestFit="1" customWidth="1"/>
    <col min="8" max="8" width="12.85546875" style="118" bestFit="1" customWidth="1"/>
    <col min="9" max="9" width="10.28515625" style="117" bestFit="1" customWidth="1"/>
    <col min="10" max="10" width="16.28515625" style="117" bestFit="1" customWidth="1"/>
    <col min="11" max="11" width="16.28515625" style="117" customWidth="1"/>
    <col min="12" max="12" width="16.85546875" style="118" bestFit="1" customWidth="1"/>
    <col min="13" max="13" width="15.28515625" style="118" bestFit="1" customWidth="1"/>
    <col min="14" max="14" width="21.28515625" style="118" bestFit="1" customWidth="1"/>
    <col min="15" max="15" width="14.42578125" style="118" bestFit="1" customWidth="1"/>
    <col min="16" max="16" width="17.7109375" style="118" bestFit="1" customWidth="1"/>
    <col min="17" max="17" width="11.5703125" style="118" bestFit="1" customWidth="1"/>
    <col min="18" max="18" width="13" style="118" bestFit="1" customWidth="1"/>
    <col min="19" max="19" width="14.7109375" style="118" bestFit="1" customWidth="1"/>
    <col min="20" max="21" width="17.140625" style="118" bestFit="1" customWidth="1"/>
    <col min="22" max="22" width="10.7109375" style="118" bestFit="1" customWidth="1"/>
    <col min="23" max="24" width="10.7109375" style="118" customWidth="1"/>
    <col min="25" max="25" width="14.5703125" style="116" bestFit="1" customWidth="1"/>
    <col min="26" max="26" width="18.5703125" style="118" bestFit="1" customWidth="1"/>
    <col min="27" max="27" width="10.7109375" style="119" customWidth="1"/>
    <col min="28" max="28" width="12.28515625" style="118" bestFit="1" customWidth="1"/>
    <col min="29" max="29" width="10.28515625" style="120" bestFit="1" customWidth="1"/>
    <col min="30" max="30" width="11.5703125" style="121" bestFit="1" customWidth="1"/>
    <col min="31" max="31" width="15" style="118" bestFit="1" customWidth="1"/>
    <col min="32" max="32" width="17.85546875" style="118" bestFit="1" customWidth="1"/>
    <col min="33" max="33" width="15.140625" style="118" bestFit="1" customWidth="1"/>
    <col min="34" max="34" width="10" style="118" bestFit="1" customWidth="1"/>
    <col min="35" max="35" width="7.7109375" style="118" bestFit="1" customWidth="1"/>
    <col min="36" max="36" width="8" style="118" bestFit="1" customWidth="1"/>
    <col min="37" max="37" width="9.28515625" style="118" bestFit="1" customWidth="1"/>
    <col min="38" max="38" width="12.7109375" style="118" bestFit="1" customWidth="1"/>
    <col min="39" max="39" width="8.42578125" style="118" bestFit="1" customWidth="1"/>
    <col min="40" max="40" width="14.28515625" style="118" bestFit="1" customWidth="1"/>
    <col min="41" max="16384" width="8.85546875" style="117"/>
  </cols>
  <sheetData>
    <row r="1" spans="1:41" x14ac:dyDescent="0.2">
      <c r="G1" s="117">
        <v>1</v>
      </c>
      <c r="U1" s="118">
        <v>1</v>
      </c>
      <c r="X1" s="143"/>
      <c r="Y1" s="116">
        <f>A1*1</f>
        <v>0</v>
      </c>
      <c r="Z1" s="118" t="str">
        <f>B1&amp;"."&amp;Y1</f>
        <v>.0</v>
      </c>
      <c r="AA1" s="119" t="e">
        <f>SUMIFS([1]!Consulta1[CONTADOR],[1]!Consulta1[CONCATENADO],[1]BD!Z1)</f>
        <v>#REF!</v>
      </c>
      <c r="AB1" s="118" t="str">
        <f>IF(B1="RSTASPECTAGENT","NÃO","SIM")</f>
        <v>SIM</v>
      </c>
      <c r="AC1" s="120" t="e">
        <f>VLOOKUP(A1*1,[1]AUX!B:D,3,0)</f>
        <v>#N/A</v>
      </c>
      <c r="AD1" s="121" t="e">
        <f>VLOOKUP(C1,[1]AUX!J:K,2,0)</f>
        <v>#N/A</v>
      </c>
      <c r="AE1" s="118">
        <f>SUM(AH1:AK1)</f>
        <v>1</v>
      </c>
      <c r="AF1" s="118">
        <f>E1*1-D1*1</f>
        <v>0</v>
      </c>
      <c r="AG1" s="118">
        <f>IF(IF(AE1&gt;AF1,0,AF1-AE1)&lt;0,0,IF(AE1&gt;AF1,0,AF1-AE1))</f>
        <v>0</v>
      </c>
      <c r="AH1" s="118">
        <f>J1*1</f>
        <v>0</v>
      </c>
      <c r="AI1" s="118">
        <f>L1*1</f>
        <v>0</v>
      </c>
      <c r="AJ1" s="118">
        <f>I1*1</f>
        <v>0</v>
      </c>
      <c r="AK1" s="118">
        <f>SUM(M1*1,N1*1,O1*1,P1*1,Q1*1,R1*1,S1*1,T1*1,U1*1,V1*1,W1*1)</f>
        <v>1</v>
      </c>
      <c r="AL1" s="118">
        <f>SUM(AH1:AJ1)</f>
        <v>0</v>
      </c>
      <c r="AM1" s="118">
        <f>SUM(S1*1,T1*1,U1*1)</f>
        <v>1</v>
      </c>
      <c r="AN1" s="118">
        <f>AK1-AM1</f>
        <v>0</v>
      </c>
    </row>
    <row r="2" spans="1:41" s="122" customFormat="1" x14ac:dyDescent="0.2">
      <c r="A2" s="165" t="s">
        <v>1</v>
      </c>
      <c r="B2" s="161" t="s">
        <v>847</v>
      </c>
      <c r="C2" s="161" t="s">
        <v>848</v>
      </c>
      <c r="D2" s="164" t="s">
        <v>849</v>
      </c>
      <c r="E2" s="164" t="s">
        <v>850</v>
      </c>
      <c r="F2" s="164" t="s">
        <v>851</v>
      </c>
      <c r="G2" s="161" t="s">
        <v>852</v>
      </c>
      <c r="H2" s="164" t="s">
        <v>853</v>
      </c>
      <c r="I2" s="171" t="s">
        <v>854</v>
      </c>
      <c r="J2" s="171" t="s">
        <v>855</v>
      </c>
      <c r="K2" s="161" t="s">
        <v>856</v>
      </c>
      <c r="L2" s="164" t="s">
        <v>857</v>
      </c>
      <c r="M2" s="164" t="s">
        <v>858</v>
      </c>
      <c r="N2" s="164" t="s">
        <v>859</v>
      </c>
      <c r="O2" s="164" t="s">
        <v>860</v>
      </c>
      <c r="P2" s="164" t="s">
        <v>861</v>
      </c>
      <c r="Q2" s="164" t="s">
        <v>862</v>
      </c>
      <c r="R2" s="164" t="s">
        <v>863</v>
      </c>
      <c r="S2" s="164" t="s">
        <v>864</v>
      </c>
      <c r="T2" s="164" t="s">
        <v>865</v>
      </c>
      <c r="U2" s="164" t="s">
        <v>866</v>
      </c>
      <c r="V2" s="164" t="s">
        <v>867</v>
      </c>
      <c r="W2" s="164" t="s">
        <v>868</v>
      </c>
      <c r="X2" s="167" t="s">
        <v>19</v>
      </c>
      <c r="Y2" s="162" t="s">
        <v>869</v>
      </c>
      <c r="Z2" s="160" t="s">
        <v>870</v>
      </c>
      <c r="AA2" s="166" t="s">
        <v>871</v>
      </c>
      <c r="AB2" s="163" t="s">
        <v>872</v>
      </c>
      <c r="AC2" s="163" t="s">
        <v>873</v>
      </c>
      <c r="AD2" s="159" t="s">
        <v>874</v>
      </c>
      <c r="AE2" s="160" t="s">
        <v>875</v>
      </c>
      <c r="AF2" s="160" t="s">
        <v>876</v>
      </c>
      <c r="AG2" s="160" t="s">
        <v>877</v>
      </c>
      <c r="AH2" s="160" t="s">
        <v>878</v>
      </c>
      <c r="AI2" s="160" t="s">
        <v>879</v>
      </c>
      <c r="AJ2" s="160" t="s">
        <v>880</v>
      </c>
      <c r="AK2" s="160" t="s">
        <v>881</v>
      </c>
      <c r="AL2" s="160" t="s">
        <v>882</v>
      </c>
      <c r="AM2" s="160" t="s">
        <v>883</v>
      </c>
      <c r="AN2" s="160" t="s">
        <v>884</v>
      </c>
      <c r="AO2" s="122" t="s">
        <v>19</v>
      </c>
    </row>
    <row r="3" spans="1:41" hidden="1" x14ac:dyDescent="0.2">
      <c r="A3" s="116" t="s">
        <v>1236</v>
      </c>
      <c r="B3" s="117" t="s">
        <v>911</v>
      </c>
      <c r="C3" s="117" t="s">
        <v>885</v>
      </c>
      <c r="D3" s="118">
        <v>0.35686299999999999</v>
      </c>
      <c r="E3" s="118">
        <v>0.69596100000000005</v>
      </c>
      <c r="F3" s="118">
        <v>0.33909699999999998</v>
      </c>
      <c r="G3" s="117">
        <v>1</v>
      </c>
      <c r="H3" s="118">
        <v>2.3E-5</v>
      </c>
      <c r="I3" s="170">
        <v>5.8623000000000001E-2</v>
      </c>
      <c r="J3" s="170">
        <v>1.1285E-2</v>
      </c>
      <c r="K3" s="117">
        <v>48</v>
      </c>
      <c r="L3" s="118">
        <v>1.0336E-2</v>
      </c>
      <c r="M3" s="118">
        <v>0</v>
      </c>
      <c r="N3" s="118">
        <v>0</v>
      </c>
      <c r="O3" s="118">
        <v>0</v>
      </c>
      <c r="P3" s="118">
        <v>0</v>
      </c>
      <c r="Q3" s="118">
        <v>2.6849999999999999E-3</v>
      </c>
      <c r="R3" s="118">
        <v>0.17987300000000001</v>
      </c>
      <c r="S3" s="118">
        <v>4.2522999999999998E-2</v>
      </c>
      <c r="T3" s="118">
        <v>7.731E-3</v>
      </c>
      <c r="U3" s="118">
        <v>7.9399999999999991E-3</v>
      </c>
      <c r="V3" s="118">
        <v>1.8079000000000001E-2</v>
      </c>
      <c r="W3" s="118">
        <v>0</v>
      </c>
      <c r="X3" s="143" t="s">
        <v>11</v>
      </c>
      <c r="Y3" s="116">
        <f t="shared" ref="Y3:Y66" si="0">A3*1</f>
        <v>46269</v>
      </c>
      <c r="Z3" s="118" t="str">
        <f t="shared" ref="Z3:Z66" si="1">B3&amp;"."&amp;Y3</f>
        <v>FELIPEFERREIRA.46269</v>
      </c>
      <c r="AA3" s="119">
        <f>SUMIFS([2]!Consulta1[CONTADOR],[2]!Consulta1[CONCATENADO],[2]BD!Z3)</f>
        <v>48</v>
      </c>
      <c r="AB3" s="118" t="str">
        <f t="shared" ref="AB3:AB66" si="2">IF(B3="RSTASPECTAGENT","NÃO","SIM")</f>
        <v>SIM</v>
      </c>
      <c r="AC3" s="120">
        <f>VLOOKUP(A3*1,[2]AUX!B:D,3,0)</f>
        <v>4</v>
      </c>
      <c r="AD3" s="121" t="str">
        <f>VLOOKUP(C3,[2]AUX!J:K,2,0)</f>
        <v>SANTANDER</v>
      </c>
      <c r="AE3" s="118">
        <f t="shared" ref="AE3:AE66" si="3">SUM(AH3:AK3)</f>
        <v>0.33907500000000002</v>
      </c>
      <c r="AF3" s="118">
        <f t="shared" ref="AF3:AF66" si="4">E3*1-D3*1</f>
        <v>0.33909800000000007</v>
      </c>
      <c r="AG3" s="118">
        <f t="shared" ref="AG3:AG66" si="5">IF(IF(AE3&gt;AF3,0,AF3-AE3)&lt;0,0,IF(AE3&gt;AF3,0,AF3-AE3))</f>
        <v>2.3000000000050758E-5</v>
      </c>
      <c r="AH3" s="118">
        <f t="shared" ref="AH3:AH66" si="6">J3*1</f>
        <v>1.1285E-2</v>
      </c>
      <c r="AI3" s="118">
        <f t="shared" ref="AI3:AI66" si="7">L3*1</f>
        <v>1.0336E-2</v>
      </c>
      <c r="AJ3" s="118">
        <f t="shared" ref="AJ3:AJ66" si="8">I3*1</f>
        <v>5.8623000000000001E-2</v>
      </c>
      <c r="AK3" s="118">
        <f t="shared" ref="AK3:AK66" si="9">SUM(M3*1,N3*1,O3*1,P3*1,Q3*1,R3*1,S3*1,T3*1,U3*1,V3*1,W3*1)</f>
        <v>0.25883099999999998</v>
      </c>
      <c r="AL3" s="118">
        <f t="shared" ref="AL3:AL66" si="10">SUM(AH3:AJ3)</f>
        <v>8.024400000000001E-2</v>
      </c>
      <c r="AM3" s="118">
        <f t="shared" ref="AM3:AM66" si="11">SUM(S3*1,T3*1,U3*1)</f>
        <v>5.8193999999999996E-2</v>
      </c>
      <c r="AN3" s="118">
        <f t="shared" ref="AN3:AN66" si="12">AK3-AM3</f>
        <v>0.20063699999999998</v>
      </c>
    </row>
    <row r="4" spans="1:41" hidden="1" x14ac:dyDescent="0.2">
      <c r="A4" s="116" t="s">
        <v>1158</v>
      </c>
      <c r="B4" s="117" t="s">
        <v>898</v>
      </c>
      <c r="C4" s="117" t="s">
        <v>896</v>
      </c>
      <c r="D4" s="118">
        <v>0.36326399999999998</v>
      </c>
      <c r="E4" s="118">
        <v>0.69561300000000004</v>
      </c>
      <c r="F4" s="118">
        <v>0.33151599999999998</v>
      </c>
      <c r="G4" s="117">
        <v>2</v>
      </c>
      <c r="H4" s="118">
        <v>8.6799999999999996E-4</v>
      </c>
      <c r="I4" s="170">
        <v>1.8738000000000001E-2</v>
      </c>
      <c r="J4" s="170">
        <v>2.2106000000000001E-2</v>
      </c>
      <c r="K4" s="117">
        <v>43</v>
      </c>
      <c r="L4" s="118">
        <v>9.3869999999999995E-3</v>
      </c>
      <c r="M4" s="118">
        <v>0</v>
      </c>
      <c r="N4" s="118">
        <v>0</v>
      </c>
      <c r="O4" s="118">
        <v>0</v>
      </c>
      <c r="P4" s="118">
        <v>6.875E-3</v>
      </c>
      <c r="Q4" s="118">
        <v>1.4468E-2</v>
      </c>
      <c r="R4" s="118">
        <v>0.20333300000000001</v>
      </c>
      <c r="S4" s="118">
        <v>4.1701000000000002E-2</v>
      </c>
      <c r="T4" s="118">
        <v>7.3610000000000004E-3</v>
      </c>
      <c r="U4" s="118">
        <v>7.5119999999999996E-3</v>
      </c>
      <c r="V4" s="118">
        <v>0</v>
      </c>
      <c r="W4" s="118">
        <v>0</v>
      </c>
      <c r="X4" s="143" t="s">
        <v>820</v>
      </c>
      <c r="Y4" s="116">
        <f t="shared" si="0"/>
        <v>46266</v>
      </c>
      <c r="Z4" s="118" t="str">
        <f t="shared" si="1"/>
        <v>SABRINAERLLEN.46266</v>
      </c>
      <c r="AA4" s="119">
        <f>SUMIFS([2]!Consulta1[CONTADOR],[2]!Consulta1[CONCATENADO],[2]BD!Z4)</f>
        <v>43</v>
      </c>
      <c r="AB4" s="118" t="str">
        <f t="shared" si="2"/>
        <v>SIM</v>
      </c>
      <c r="AC4" s="120">
        <f>VLOOKUP(A4*1,[2]AUX!B:D,3,0)</f>
        <v>1</v>
      </c>
      <c r="AD4" s="121" t="str">
        <f>VLOOKUP(C4,[2]AUX!J:K,2,0)</f>
        <v>SANTANDER</v>
      </c>
      <c r="AE4" s="118">
        <f t="shared" si="3"/>
        <v>0.33148100000000003</v>
      </c>
      <c r="AF4" s="118">
        <f t="shared" si="4"/>
        <v>0.33234900000000006</v>
      </c>
      <c r="AG4" s="118">
        <f t="shared" si="5"/>
        <v>8.6800000000003541E-4</v>
      </c>
      <c r="AH4" s="118">
        <f t="shared" si="6"/>
        <v>2.2106000000000001E-2</v>
      </c>
      <c r="AI4" s="118">
        <f t="shared" si="7"/>
        <v>9.3869999999999995E-3</v>
      </c>
      <c r="AJ4" s="118">
        <f t="shared" si="8"/>
        <v>1.8738000000000001E-2</v>
      </c>
      <c r="AK4" s="118">
        <f t="shared" si="9"/>
        <v>0.28125000000000006</v>
      </c>
      <c r="AL4" s="118">
        <f t="shared" si="10"/>
        <v>5.0230999999999998E-2</v>
      </c>
      <c r="AM4" s="118">
        <f t="shared" si="11"/>
        <v>5.6573999999999999E-2</v>
      </c>
      <c r="AN4" s="118">
        <f t="shared" si="12"/>
        <v>0.22467600000000004</v>
      </c>
      <c r="AO4" s="117" t="s">
        <v>11</v>
      </c>
    </row>
    <row r="5" spans="1:41" x14ac:dyDescent="0.2">
      <c r="A5" s="116" t="s">
        <v>1236</v>
      </c>
      <c r="B5" s="117" t="s">
        <v>892</v>
      </c>
      <c r="C5" s="117" t="s">
        <v>893</v>
      </c>
      <c r="D5" s="118">
        <v>0.34179399999999999</v>
      </c>
      <c r="E5" s="118">
        <v>0.71115700000000004</v>
      </c>
      <c r="F5" s="118">
        <v>0.35118100000000002</v>
      </c>
      <c r="G5" s="117">
        <v>4</v>
      </c>
      <c r="H5" s="118">
        <v>3.5092999999999999E-2</v>
      </c>
      <c r="I5" s="170">
        <v>1.5474999999999999E-2</v>
      </c>
      <c r="J5" s="170">
        <v>6.2500000000000001E-4</v>
      </c>
      <c r="K5" s="117">
        <v>35</v>
      </c>
      <c r="L5" s="118">
        <v>4.248E-3</v>
      </c>
      <c r="M5" s="118">
        <v>0</v>
      </c>
      <c r="N5" s="118">
        <v>0</v>
      </c>
      <c r="O5" s="118">
        <v>0</v>
      </c>
      <c r="P5" s="118">
        <v>0</v>
      </c>
      <c r="Q5" s="118">
        <v>0</v>
      </c>
      <c r="R5" s="118">
        <v>0.257882</v>
      </c>
      <c r="S5" s="118">
        <v>4.2105999999999998E-2</v>
      </c>
      <c r="T5" s="118">
        <v>7.1989999999999997E-3</v>
      </c>
      <c r="U5" s="118">
        <v>6.7359999999999998E-3</v>
      </c>
      <c r="V5" s="118">
        <v>0</v>
      </c>
      <c r="W5" s="118">
        <v>0</v>
      </c>
      <c r="X5" s="143"/>
      <c r="Y5" s="116">
        <f t="shared" si="0"/>
        <v>46269</v>
      </c>
      <c r="Z5" s="118" t="str">
        <f t="shared" si="1"/>
        <v>CLAUDIABARREIRA.46269</v>
      </c>
      <c r="AA5" s="119">
        <f>SUMIFS([2]!Consulta1[CONTADOR],[2]!Consulta1[CONCATENADO],[2]BD!Z5)</f>
        <v>35</v>
      </c>
      <c r="AB5" s="118" t="str">
        <f t="shared" si="2"/>
        <v>SIM</v>
      </c>
      <c r="AC5" s="120">
        <f>VLOOKUP(A5*1,[2]AUX!B:D,3,0)</f>
        <v>4</v>
      </c>
      <c r="AD5" s="121" t="str">
        <f>VLOOKUP(C5,[2]AUX!J:K,2,0)</f>
        <v>BRADESCO</v>
      </c>
      <c r="AE5" s="118">
        <f t="shared" si="3"/>
        <v>0.33427099999999998</v>
      </c>
      <c r="AF5" s="118">
        <f t="shared" si="4"/>
        <v>0.36936300000000005</v>
      </c>
      <c r="AG5" s="118">
        <f t="shared" si="5"/>
        <v>3.5092000000000068E-2</v>
      </c>
      <c r="AH5" s="118">
        <f t="shared" si="6"/>
        <v>6.2500000000000001E-4</v>
      </c>
      <c r="AI5" s="118">
        <f t="shared" si="7"/>
        <v>4.248E-3</v>
      </c>
      <c r="AJ5" s="118">
        <f t="shared" si="8"/>
        <v>1.5474999999999999E-2</v>
      </c>
      <c r="AK5" s="118">
        <f t="shared" si="9"/>
        <v>0.31392300000000001</v>
      </c>
      <c r="AL5" s="118">
        <f t="shared" si="10"/>
        <v>2.0347999999999998E-2</v>
      </c>
      <c r="AM5" s="118">
        <f t="shared" si="11"/>
        <v>5.6040999999999994E-2</v>
      </c>
      <c r="AN5" s="118">
        <f t="shared" si="12"/>
        <v>0.257882</v>
      </c>
    </row>
    <row r="6" spans="1:41" hidden="1" x14ac:dyDescent="0.2">
      <c r="A6" s="116" t="s">
        <v>1159</v>
      </c>
      <c r="B6" s="117" t="s">
        <v>944</v>
      </c>
      <c r="C6" s="117" t="s">
        <v>900</v>
      </c>
      <c r="D6" s="118">
        <v>0.36380800000000002</v>
      </c>
      <c r="E6" s="118">
        <v>0.69589100000000004</v>
      </c>
      <c r="F6" s="118">
        <v>0.33208300000000002</v>
      </c>
      <c r="G6" s="117">
        <v>1</v>
      </c>
      <c r="H6" s="118">
        <v>2.5500000000000002E-4</v>
      </c>
      <c r="I6" s="170">
        <v>0.14714099999999999</v>
      </c>
      <c r="J6" s="170">
        <v>4.3970000000000002E-2</v>
      </c>
      <c r="K6" s="117">
        <v>128</v>
      </c>
      <c r="L6" s="118">
        <v>2.3264E-2</v>
      </c>
      <c r="M6" s="118">
        <v>1.1644E-2</v>
      </c>
      <c r="N6" s="118">
        <v>7.9749999999999995E-3</v>
      </c>
      <c r="O6" s="118">
        <v>0</v>
      </c>
      <c r="P6" s="118">
        <v>0</v>
      </c>
      <c r="Q6" s="118">
        <v>2.4063000000000001E-2</v>
      </c>
      <c r="R6" s="118">
        <v>0</v>
      </c>
      <c r="S6" s="118">
        <v>4.265E-2</v>
      </c>
      <c r="T6" s="118">
        <v>8.4609999999999998E-3</v>
      </c>
      <c r="U6" s="118">
        <v>7.2690000000000003E-3</v>
      </c>
      <c r="V6" s="118">
        <v>5.1850000000000004E-3</v>
      </c>
      <c r="W6" s="118">
        <v>1.0208E-2</v>
      </c>
      <c r="X6" s="143" t="s">
        <v>820</v>
      </c>
      <c r="Y6" s="116">
        <f t="shared" si="0"/>
        <v>46267</v>
      </c>
      <c r="Z6" s="118" t="str">
        <f t="shared" si="1"/>
        <v>BEATRIZPARENTE.46267</v>
      </c>
      <c r="AA6" s="119">
        <f>SUMIFS([2]!Consulta1[CONTADOR],[2]!Consulta1[CONCATENADO],[2]BD!Z6)</f>
        <v>0</v>
      </c>
      <c r="AB6" s="118" t="str">
        <f t="shared" si="2"/>
        <v>SIM</v>
      </c>
      <c r="AC6" s="120">
        <f>VLOOKUP(A6*1,[2]AUX!B:D,3,0)</f>
        <v>2</v>
      </c>
      <c r="AD6" s="121" t="str">
        <f>VLOOKUP(C6,[2]AUX!J:K,2,0)</f>
        <v>SANTANDER</v>
      </c>
      <c r="AE6" s="118">
        <f t="shared" si="3"/>
        <v>0.33182999999999996</v>
      </c>
      <c r="AF6" s="118">
        <f t="shared" si="4"/>
        <v>0.33208300000000002</v>
      </c>
      <c r="AG6" s="118">
        <f t="shared" si="5"/>
        <v>2.5300000000005873E-4</v>
      </c>
      <c r="AH6" s="118">
        <f t="shared" si="6"/>
        <v>4.3970000000000002E-2</v>
      </c>
      <c r="AI6" s="118">
        <f t="shared" si="7"/>
        <v>2.3264E-2</v>
      </c>
      <c r="AJ6" s="118">
        <f t="shared" si="8"/>
        <v>0.14714099999999999</v>
      </c>
      <c r="AK6" s="118">
        <f t="shared" si="9"/>
        <v>0.11745499999999998</v>
      </c>
      <c r="AL6" s="118">
        <f t="shared" si="10"/>
        <v>0.21437499999999998</v>
      </c>
      <c r="AM6" s="118">
        <f t="shared" si="11"/>
        <v>5.8380000000000001E-2</v>
      </c>
      <c r="AN6" s="118">
        <f t="shared" si="12"/>
        <v>5.9074999999999975E-2</v>
      </c>
    </row>
    <row r="7" spans="1:41" hidden="1" x14ac:dyDescent="0.2">
      <c r="A7" s="116" t="s">
        <v>1260</v>
      </c>
      <c r="B7" s="117" t="s">
        <v>1059</v>
      </c>
      <c r="C7" s="117" t="s">
        <v>887</v>
      </c>
      <c r="D7" s="118">
        <v>0.35175899999999999</v>
      </c>
      <c r="E7" s="118">
        <v>0.69561300000000004</v>
      </c>
      <c r="F7" s="118">
        <v>0.34385399999999999</v>
      </c>
      <c r="G7" s="117">
        <v>1</v>
      </c>
      <c r="H7" s="118">
        <v>0</v>
      </c>
      <c r="I7" s="170">
        <v>0.21909699999999999</v>
      </c>
      <c r="J7" s="170">
        <v>2.4976999999999999E-2</v>
      </c>
      <c r="K7" s="117">
        <v>94</v>
      </c>
      <c r="L7" s="118">
        <v>1.7534999999999999E-2</v>
      </c>
      <c r="M7" s="118">
        <v>0</v>
      </c>
      <c r="N7" s="118">
        <v>0</v>
      </c>
      <c r="O7" s="118">
        <v>0</v>
      </c>
      <c r="P7" s="118">
        <v>0</v>
      </c>
      <c r="Q7" s="118">
        <v>2.0903000000000001E-2</v>
      </c>
      <c r="R7" s="118">
        <v>0</v>
      </c>
      <c r="S7" s="118">
        <v>4.2338000000000001E-2</v>
      </c>
      <c r="T7" s="118">
        <v>7.4650000000000003E-3</v>
      </c>
      <c r="U7" s="118">
        <v>7.3730000000000002E-3</v>
      </c>
      <c r="V7" s="118">
        <v>4.3400000000000001E-3</v>
      </c>
      <c r="W7" s="118">
        <v>0</v>
      </c>
      <c r="X7" s="143" t="s">
        <v>11</v>
      </c>
      <c r="Y7" s="116">
        <f t="shared" si="0"/>
        <v>46273</v>
      </c>
      <c r="Z7" s="118" t="str">
        <f t="shared" si="1"/>
        <v>MAIARACOSTA.46273</v>
      </c>
      <c r="AA7" s="119">
        <f>SUMIFS([2]!Consulta1[CONTADOR],[2]!Consulta1[CONCATENADO],[2]BD!Z7)</f>
        <v>0</v>
      </c>
      <c r="AB7" s="118" t="str">
        <f t="shared" si="2"/>
        <v>SIM</v>
      </c>
      <c r="AC7" s="120">
        <f>VLOOKUP(A7*1,[2]AUX!B:D,3,0)</f>
        <v>5</v>
      </c>
      <c r="AD7" s="121" t="str">
        <f>VLOOKUP(C7,[2]AUX!J:K,2,0)</f>
        <v>SANTANDER</v>
      </c>
      <c r="AE7" s="118">
        <f t="shared" si="3"/>
        <v>0.344028</v>
      </c>
      <c r="AF7" s="118">
        <f t="shared" si="4"/>
        <v>0.34385400000000005</v>
      </c>
      <c r="AG7" s="118">
        <f t="shared" si="5"/>
        <v>0</v>
      </c>
      <c r="AH7" s="118">
        <f t="shared" si="6"/>
        <v>2.4976999999999999E-2</v>
      </c>
      <c r="AI7" s="118">
        <f t="shared" si="7"/>
        <v>1.7534999999999999E-2</v>
      </c>
      <c r="AJ7" s="118">
        <f t="shared" si="8"/>
        <v>0.21909699999999999</v>
      </c>
      <c r="AK7" s="118">
        <f t="shared" si="9"/>
        <v>8.2419000000000006E-2</v>
      </c>
      <c r="AL7" s="118">
        <f t="shared" si="10"/>
        <v>0.26160899999999998</v>
      </c>
      <c r="AM7" s="118">
        <f t="shared" si="11"/>
        <v>5.7175999999999998E-2</v>
      </c>
      <c r="AN7" s="118">
        <f t="shared" si="12"/>
        <v>2.5243000000000008E-2</v>
      </c>
      <c r="AO7" s="117" t="s">
        <v>11</v>
      </c>
    </row>
    <row r="8" spans="1:41" x14ac:dyDescent="0.2">
      <c r="A8" s="116" t="s">
        <v>1260</v>
      </c>
      <c r="B8" s="117" t="s">
        <v>954</v>
      </c>
      <c r="C8" s="117" t="s">
        <v>893</v>
      </c>
      <c r="D8" s="118">
        <v>0.35161999999999999</v>
      </c>
      <c r="E8" s="118">
        <v>0.69792799999999999</v>
      </c>
      <c r="F8" s="118">
        <v>0.346308</v>
      </c>
      <c r="G8" s="117">
        <v>1</v>
      </c>
      <c r="H8" s="118">
        <v>5.8E-5</v>
      </c>
      <c r="I8" s="170">
        <v>4.1944000000000002E-2</v>
      </c>
      <c r="J8" s="170">
        <v>1.2859000000000001E-2</v>
      </c>
      <c r="K8" s="117">
        <v>74</v>
      </c>
      <c r="L8" s="118">
        <v>2.627E-3</v>
      </c>
      <c r="M8" s="118">
        <v>0</v>
      </c>
      <c r="N8" s="118">
        <v>0</v>
      </c>
      <c r="O8" s="118">
        <v>0</v>
      </c>
      <c r="P8" s="118">
        <v>0</v>
      </c>
      <c r="Q8" s="118">
        <v>1.516E-3</v>
      </c>
      <c r="R8" s="118">
        <v>0.22947899999999999</v>
      </c>
      <c r="S8" s="118">
        <v>4.3182999999999999E-2</v>
      </c>
      <c r="T8" s="118">
        <v>7.6969999999999998E-3</v>
      </c>
      <c r="U8" s="118">
        <v>6.9439999999999997E-3</v>
      </c>
      <c r="V8" s="118">
        <v>0</v>
      </c>
      <c r="W8" s="118">
        <v>0</v>
      </c>
      <c r="X8" s="143"/>
      <c r="Y8" s="116">
        <f t="shared" si="0"/>
        <v>46273</v>
      </c>
      <c r="Z8" s="118" t="str">
        <f t="shared" si="1"/>
        <v>KATIAMORAIS.46273</v>
      </c>
      <c r="AA8" s="119">
        <f>SUMIFS([2]!Consulta1[CONTADOR],[2]!Consulta1[CONCATENADO],[2]BD!Z8)</f>
        <v>74</v>
      </c>
      <c r="AB8" s="118" t="str">
        <f t="shared" si="2"/>
        <v>SIM</v>
      </c>
      <c r="AC8" s="120">
        <f>VLOOKUP(A8*1,[2]AUX!B:D,3,0)</f>
        <v>5</v>
      </c>
      <c r="AD8" s="121" t="str">
        <f>VLOOKUP(C8,[2]AUX!J:K,2,0)</f>
        <v>BRADESCO</v>
      </c>
      <c r="AE8" s="118">
        <f t="shared" si="3"/>
        <v>0.34624899999999997</v>
      </c>
      <c r="AF8" s="118">
        <f t="shared" si="4"/>
        <v>0.346308</v>
      </c>
      <c r="AG8" s="118">
        <f t="shared" si="5"/>
        <v>5.900000000003125E-5</v>
      </c>
      <c r="AH8" s="118">
        <f t="shared" si="6"/>
        <v>1.2859000000000001E-2</v>
      </c>
      <c r="AI8" s="118">
        <f t="shared" si="7"/>
        <v>2.627E-3</v>
      </c>
      <c r="AJ8" s="118">
        <f t="shared" si="8"/>
        <v>4.1944000000000002E-2</v>
      </c>
      <c r="AK8" s="118">
        <f t="shared" si="9"/>
        <v>0.28881899999999999</v>
      </c>
      <c r="AL8" s="118">
        <f t="shared" si="10"/>
        <v>5.7430000000000002E-2</v>
      </c>
      <c r="AM8" s="118">
        <f t="shared" si="11"/>
        <v>5.7824E-2</v>
      </c>
      <c r="AN8" s="118">
        <f t="shared" si="12"/>
        <v>0.23099500000000001</v>
      </c>
    </row>
    <row r="9" spans="1:41" hidden="1" x14ac:dyDescent="0.2">
      <c r="A9" s="116" t="s">
        <v>1376</v>
      </c>
      <c r="B9" s="117" t="s">
        <v>955</v>
      </c>
      <c r="C9" s="117" t="s">
        <v>896</v>
      </c>
      <c r="D9" s="118">
        <v>0.59423599999999999</v>
      </c>
      <c r="E9" s="118">
        <v>0.69569400000000003</v>
      </c>
      <c r="F9" s="118">
        <v>0.10145800000000001</v>
      </c>
      <c r="G9" s="117">
        <v>1</v>
      </c>
      <c r="H9" s="118">
        <v>1.2E-5</v>
      </c>
      <c r="I9" s="170">
        <v>5.3819999999999996E-3</v>
      </c>
      <c r="J9" s="170">
        <v>5.2099999999999998E-4</v>
      </c>
      <c r="K9" s="117">
        <v>26</v>
      </c>
      <c r="L9" s="118">
        <v>1.8519999999999999E-3</v>
      </c>
      <c r="M9" s="118">
        <v>0</v>
      </c>
      <c r="N9" s="118">
        <v>0</v>
      </c>
      <c r="O9" s="118">
        <v>0</v>
      </c>
      <c r="P9" s="118">
        <v>0</v>
      </c>
      <c r="Q9" s="118">
        <v>1.944E-3</v>
      </c>
      <c r="R9" s="118">
        <v>8.2383999999999999E-2</v>
      </c>
      <c r="S9" s="118">
        <v>0</v>
      </c>
      <c r="T9" s="118">
        <v>0</v>
      </c>
      <c r="U9" s="118">
        <v>9.3629999999999998E-3</v>
      </c>
      <c r="V9" s="118">
        <v>0</v>
      </c>
      <c r="W9" s="118">
        <v>0</v>
      </c>
      <c r="X9" s="143" t="s">
        <v>821</v>
      </c>
      <c r="Y9" s="116">
        <f t="shared" si="0"/>
        <v>46275</v>
      </c>
      <c r="Z9" s="118" t="str">
        <f t="shared" si="1"/>
        <v>ADAILTONBERNARDO.46275</v>
      </c>
      <c r="AA9" s="119">
        <f>SUMIFS([2]!Consulta1[CONTADOR],[2]!Consulta1[CONCATENADO],[2]BD!Z9)</f>
        <v>26</v>
      </c>
      <c r="AB9" s="118" t="str">
        <f t="shared" si="2"/>
        <v>SIM</v>
      </c>
      <c r="AC9" s="120">
        <f>VLOOKUP(A9*1,[2]AUX!B:D,3,0)</f>
        <v>7</v>
      </c>
      <c r="AD9" s="121" t="str">
        <f>VLOOKUP(C9,[2]AUX!J:K,2,0)</f>
        <v>SANTANDER</v>
      </c>
      <c r="AE9" s="118">
        <f t="shared" si="3"/>
        <v>0.10144599999999999</v>
      </c>
      <c r="AF9" s="118">
        <f t="shared" si="4"/>
        <v>0.10145800000000005</v>
      </c>
      <c r="AG9" s="118">
        <f t="shared" si="5"/>
        <v>1.2000000000053634E-5</v>
      </c>
      <c r="AH9" s="118">
        <f t="shared" si="6"/>
        <v>5.2099999999999998E-4</v>
      </c>
      <c r="AI9" s="118">
        <f t="shared" si="7"/>
        <v>1.8519999999999999E-3</v>
      </c>
      <c r="AJ9" s="118">
        <f t="shared" si="8"/>
        <v>5.3819999999999996E-3</v>
      </c>
      <c r="AK9" s="118">
        <f t="shared" si="9"/>
        <v>9.3690999999999997E-2</v>
      </c>
      <c r="AL9" s="118">
        <f t="shared" si="10"/>
        <v>7.7549999999999997E-3</v>
      </c>
      <c r="AM9" s="118">
        <f t="shared" si="11"/>
        <v>9.3629999999999998E-3</v>
      </c>
      <c r="AN9" s="118">
        <f t="shared" si="12"/>
        <v>8.4328E-2</v>
      </c>
      <c r="AO9" s="117" t="s">
        <v>821</v>
      </c>
    </row>
    <row r="10" spans="1:41" x14ac:dyDescent="0.2">
      <c r="A10" s="116" t="s">
        <v>1159</v>
      </c>
      <c r="B10" s="117" t="s">
        <v>903</v>
      </c>
      <c r="C10" s="117" t="s">
        <v>893</v>
      </c>
      <c r="D10" s="118">
        <v>0.35920099999999999</v>
      </c>
      <c r="E10" s="118">
        <v>0.69569400000000003</v>
      </c>
      <c r="F10" s="118">
        <v>0.33649299999999999</v>
      </c>
      <c r="G10" s="117">
        <v>1</v>
      </c>
      <c r="H10" s="118">
        <v>1.2E-5</v>
      </c>
      <c r="I10" s="170">
        <v>2.5243000000000002E-2</v>
      </c>
      <c r="J10" s="170">
        <v>3.9350000000000001E-3</v>
      </c>
      <c r="K10" s="117">
        <v>46</v>
      </c>
      <c r="L10" s="118">
        <v>4.0860000000000002E-3</v>
      </c>
      <c r="M10" s="118">
        <v>0</v>
      </c>
      <c r="N10" s="118">
        <v>0</v>
      </c>
      <c r="O10" s="118">
        <v>0</v>
      </c>
      <c r="P10" s="118">
        <v>0</v>
      </c>
      <c r="Q10" s="118">
        <v>0</v>
      </c>
      <c r="R10" s="118">
        <v>0.245174</v>
      </c>
      <c r="S10" s="118">
        <v>4.2894000000000002E-2</v>
      </c>
      <c r="T10" s="118">
        <v>8.2290000000000002E-3</v>
      </c>
      <c r="U10" s="118">
        <v>6.9210000000000001E-3</v>
      </c>
      <c r="V10" s="118">
        <v>0</v>
      </c>
      <c r="W10" s="118">
        <v>0</v>
      </c>
      <c r="X10" s="143"/>
      <c r="Y10" s="116">
        <f t="shared" si="0"/>
        <v>46267</v>
      </c>
      <c r="Z10" s="118" t="str">
        <f t="shared" si="1"/>
        <v>SAMIAAGOSTINHO.46267</v>
      </c>
      <c r="AA10" s="119">
        <f>SUMIFS([2]!Consulta1[CONTADOR],[2]!Consulta1[CONCATENADO],[2]BD!Z10)</f>
        <v>46</v>
      </c>
      <c r="AB10" s="118" t="str">
        <f t="shared" si="2"/>
        <v>SIM</v>
      </c>
      <c r="AC10" s="120">
        <f>VLOOKUP(A10*1,[2]AUX!B:D,3,0)</f>
        <v>2</v>
      </c>
      <c r="AD10" s="121" t="str">
        <f>VLOOKUP(C10,[2]AUX!J:K,2,0)</f>
        <v>BRADESCO</v>
      </c>
      <c r="AE10" s="118">
        <f t="shared" si="3"/>
        <v>0.336482</v>
      </c>
      <c r="AF10" s="118">
        <f t="shared" si="4"/>
        <v>0.33649300000000004</v>
      </c>
      <c r="AG10" s="118">
        <f t="shared" si="5"/>
        <v>1.1000000000038757E-5</v>
      </c>
      <c r="AH10" s="118">
        <f t="shared" si="6"/>
        <v>3.9350000000000001E-3</v>
      </c>
      <c r="AI10" s="118">
        <f t="shared" si="7"/>
        <v>4.0860000000000002E-3</v>
      </c>
      <c r="AJ10" s="118">
        <f t="shared" si="8"/>
        <v>2.5243000000000002E-2</v>
      </c>
      <c r="AK10" s="118">
        <f t="shared" si="9"/>
        <v>0.30321799999999999</v>
      </c>
      <c r="AL10" s="118">
        <f t="shared" si="10"/>
        <v>3.3264000000000002E-2</v>
      </c>
      <c r="AM10" s="118">
        <f t="shared" si="11"/>
        <v>5.8043999999999998E-2</v>
      </c>
      <c r="AN10" s="118">
        <f t="shared" si="12"/>
        <v>0.245174</v>
      </c>
      <c r="AO10" s="117" t="s">
        <v>821</v>
      </c>
    </row>
    <row r="11" spans="1:41" x14ac:dyDescent="0.2">
      <c r="A11" s="116" t="s">
        <v>1159</v>
      </c>
      <c r="B11" s="117" t="s">
        <v>888</v>
      </c>
      <c r="C11" s="117" t="s">
        <v>889</v>
      </c>
      <c r="D11" s="118">
        <v>0.35438700000000001</v>
      </c>
      <c r="E11" s="118">
        <v>0.69575200000000004</v>
      </c>
      <c r="F11" s="118">
        <v>0.341366</v>
      </c>
      <c r="G11" s="117">
        <v>1</v>
      </c>
      <c r="H11" s="118">
        <v>0</v>
      </c>
      <c r="I11" s="170">
        <v>6.6794000000000006E-2</v>
      </c>
      <c r="J11" s="170">
        <v>1.2777999999999999E-2</v>
      </c>
      <c r="K11" s="117">
        <v>59</v>
      </c>
      <c r="L11" s="118">
        <v>1.4734000000000001E-2</v>
      </c>
      <c r="M11" s="118">
        <v>0</v>
      </c>
      <c r="N11" s="118">
        <v>0</v>
      </c>
      <c r="O11" s="118">
        <v>0</v>
      </c>
      <c r="P11" s="118">
        <v>0</v>
      </c>
      <c r="Q11" s="118">
        <v>8.345E-3</v>
      </c>
      <c r="R11" s="118">
        <v>0.18560199999999999</v>
      </c>
      <c r="S11" s="118">
        <v>4.4443999999999997E-2</v>
      </c>
      <c r="T11" s="118">
        <v>8.7379999999999992E-3</v>
      </c>
      <c r="U11" s="118">
        <v>0</v>
      </c>
      <c r="V11" s="118">
        <v>0</v>
      </c>
      <c r="W11" s="118">
        <v>0</v>
      </c>
      <c r="X11" s="143"/>
      <c r="Y11" s="116">
        <f t="shared" si="0"/>
        <v>46267</v>
      </c>
      <c r="Z11" s="118" t="str">
        <f t="shared" si="1"/>
        <v>SAMIANASCIMENTO.46267</v>
      </c>
      <c r="AA11" s="119">
        <f>SUMIFS([2]!Consulta1[CONTADOR],[2]!Consulta1[CONCATENADO],[2]BD!Z11)</f>
        <v>59</v>
      </c>
      <c r="AB11" s="118" t="str">
        <f t="shared" si="2"/>
        <v>SIM</v>
      </c>
      <c r="AC11" s="120">
        <f>VLOOKUP(A11*1,[2]AUX!B:D,3,0)</f>
        <v>2</v>
      </c>
      <c r="AD11" s="121" t="str">
        <f>VLOOKUP(C11,[2]AUX!J:K,2,0)</f>
        <v>COOPERFORTE</v>
      </c>
      <c r="AE11" s="118">
        <f t="shared" si="3"/>
        <v>0.34143499999999993</v>
      </c>
      <c r="AF11" s="118">
        <f t="shared" si="4"/>
        <v>0.34136500000000003</v>
      </c>
      <c r="AG11" s="118">
        <f t="shared" si="5"/>
        <v>0</v>
      </c>
      <c r="AH11" s="118">
        <f t="shared" si="6"/>
        <v>1.2777999999999999E-2</v>
      </c>
      <c r="AI11" s="118">
        <f t="shared" si="7"/>
        <v>1.4734000000000001E-2</v>
      </c>
      <c r="AJ11" s="118">
        <f t="shared" si="8"/>
        <v>6.6794000000000006E-2</v>
      </c>
      <c r="AK11" s="118">
        <f t="shared" si="9"/>
        <v>0.24712899999999996</v>
      </c>
      <c r="AL11" s="118">
        <f t="shared" si="10"/>
        <v>9.4306000000000001E-2</v>
      </c>
      <c r="AM11" s="118">
        <f t="shared" si="11"/>
        <v>5.3181999999999993E-2</v>
      </c>
      <c r="AN11" s="118">
        <f t="shared" si="12"/>
        <v>0.19394699999999998</v>
      </c>
    </row>
    <row r="12" spans="1:41" hidden="1" x14ac:dyDescent="0.2">
      <c r="A12" s="116" t="s">
        <v>1158</v>
      </c>
      <c r="B12" s="117" t="s">
        <v>1056</v>
      </c>
      <c r="C12" s="117" t="s">
        <v>887</v>
      </c>
      <c r="D12" s="118">
        <v>0.35539399999999999</v>
      </c>
      <c r="E12" s="118">
        <v>0.69866899999999998</v>
      </c>
      <c r="F12" s="118">
        <v>0.33576400000000001</v>
      </c>
      <c r="G12" s="117">
        <v>5</v>
      </c>
      <c r="H12" s="118">
        <v>7.5929999999999999E-3</v>
      </c>
      <c r="I12" s="170">
        <v>0.159109</v>
      </c>
      <c r="J12" s="170">
        <v>3.3623E-2</v>
      </c>
      <c r="K12" s="117">
        <v>78</v>
      </c>
      <c r="L12" s="118">
        <v>2.2685E-2</v>
      </c>
      <c r="M12" s="118">
        <v>1.1146E-2</v>
      </c>
      <c r="N12" s="118">
        <v>0</v>
      </c>
      <c r="O12" s="118">
        <v>0</v>
      </c>
      <c r="P12" s="118">
        <v>6.424E-3</v>
      </c>
      <c r="Q12" s="118">
        <v>1.9189999999999999E-2</v>
      </c>
      <c r="R12" s="118">
        <v>0</v>
      </c>
      <c r="S12" s="118">
        <v>4.1574E-2</v>
      </c>
      <c r="T12" s="118">
        <v>7.025E-3</v>
      </c>
      <c r="U12" s="118">
        <v>7.7429999999999999E-3</v>
      </c>
      <c r="V12" s="118">
        <v>2.7164000000000001E-2</v>
      </c>
      <c r="W12" s="118">
        <v>0</v>
      </c>
      <c r="X12" s="143" t="s">
        <v>11</v>
      </c>
      <c r="Y12" s="116">
        <f t="shared" si="0"/>
        <v>46266</v>
      </c>
      <c r="Z12" s="118" t="str">
        <f t="shared" si="1"/>
        <v>GABRIELACRUZ.46266</v>
      </c>
      <c r="AA12" s="119">
        <f>SUMIFS([2]!Consulta1[CONTADOR],[2]!Consulta1[CONCATENADO],[2]BD!Z12)</f>
        <v>0</v>
      </c>
      <c r="AB12" s="118" t="str">
        <f t="shared" si="2"/>
        <v>SIM</v>
      </c>
      <c r="AC12" s="120">
        <f>VLOOKUP(A12*1,[2]AUX!B:D,3,0)</f>
        <v>1</v>
      </c>
      <c r="AD12" s="121" t="str">
        <f>VLOOKUP(C12,[2]AUX!J:K,2,0)</f>
        <v>SANTANDER</v>
      </c>
      <c r="AE12" s="118">
        <f t="shared" si="3"/>
        <v>0.33568300000000001</v>
      </c>
      <c r="AF12" s="118">
        <f t="shared" si="4"/>
        <v>0.343275</v>
      </c>
      <c r="AG12" s="118">
        <f t="shared" si="5"/>
        <v>7.5919999999999876E-3</v>
      </c>
      <c r="AH12" s="118">
        <f t="shared" si="6"/>
        <v>3.3623E-2</v>
      </c>
      <c r="AI12" s="118">
        <f t="shared" si="7"/>
        <v>2.2685E-2</v>
      </c>
      <c r="AJ12" s="118">
        <f t="shared" si="8"/>
        <v>0.159109</v>
      </c>
      <c r="AK12" s="118">
        <f t="shared" si="9"/>
        <v>0.12026600000000001</v>
      </c>
      <c r="AL12" s="118">
        <f t="shared" si="10"/>
        <v>0.215417</v>
      </c>
      <c r="AM12" s="118">
        <f t="shared" si="11"/>
        <v>5.6342000000000003E-2</v>
      </c>
      <c r="AN12" s="118">
        <f t="shared" si="12"/>
        <v>6.3924000000000009E-2</v>
      </c>
      <c r="AO12" s="117" t="s">
        <v>821</v>
      </c>
    </row>
    <row r="13" spans="1:41" x14ac:dyDescent="0.2">
      <c r="A13" s="116" t="s">
        <v>1236</v>
      </c>
      <c r="B13" s="117" t="s">
        <v>913</v>
      </c>
      <c r="C13" s="117" t="s">
        <v>893</v>
      </c>
      <c r="D13" s="118">
        <v>0.36464099999999999</v>
      </c>
      <c r="E13" s="118">
        <v>0.69921299999999997</v>
      </c>
      <c r="F13" s="118">
        <v>0.33303199999999999</v>
      </c>
      <c r="G13" s="117">
        <v>4</v>
      </c>
      <c r="H13" s="118">
        <v>4.8149999999999998E-3</v>
      </c>
      <c r="I13" s="170">
        <v>5.9282000000000001E-2</v>
      </c>
      <c r="J13" s="170">
        <v>5.2199999999999998E-3</v>
      </c>
      <c r="K13" s="117">
        <v>40</v>
      </c>
      <c r="L13" s="118">
        <v>1.0938E-2</v>
      </c>
      <c r="M13" s="118">
        <v>0</v>
      </c>
      <c r="N13" s="118">
        <v>0</v>
      </c>
      <c r="O13" s="118">
        <v>0</v>
      </c>
      <c r="P13" s="118">
        <v>0</v>
      </c>
      <c r="Q13" s="118">
        <v>1.4792E-2</v>
      </c>
      <c r="R13" s="118">
        <v>0.18193300000000001</v>
      </c>
      <c r="S13" s="118">
        <v>4.2153000000000003E-2</v>
      </c>
      <c r="T13" s="118">
        <v>7.6740000000000003E-3</v>
      </c>
      <c r="U13" s="118">
        <v>7.7660000000000003E-3</v>
      </c>
      <c r="V13" s="118">
        <v>0</v>
      </c>
      <c r="W13" s="118">
        <v>0</v>
      </c>
      <c r="X13" s="143"/>
      <c r="Y13" s="116">
        <f t="shared" si="0"/>
        <v>46269</v>
      </c>
      <c r="Z13" s="118" t="str">
        <f t="shared" si="1"/>
        <v>MARLEYALVES.46269</v>
      </c>
      <c r="AA13" s="119">
        <f>SUMIFS([2]!Consulta1[CONTADOR],[2]!Consulta1[CONCATENADO],[2]BD!Z13)</f>
        <v>40</v>
      </c>
      <c r="AB13" s="118" t="str">
        <f t="shared" si="2"/>
        <v>SIM</v>
      </c>
      <c r="AC13" s="120">
        <f>VLOOKUP(A13*1,[2]AUX!B:D,3,0)</f>
        <v>4</v>
      </c>
      <c r="AD13" s="121" t="str">
        <f>VLOOKUP(C13,[2]AUX!J:K,2,0)</f>
        <v>BRADESCO</v>
      </c>
      <c r="AE13" s="118">
        <f t="shared" si="3"/>
        <v>0.329758</v>
      </c>
      <c r="AF13" s="118">
        <f t="shared" si="4"/>
        <v>0.33457199999999998</v>
      </c>
      <c r="AG13" s="118">
        <f t="shared" si="5"/>
        <v>4.813999999999985E-3</v>
      </c>
      <c r="AH13" s="118">
        <f t="shared" si="6"/>
        <v>5.2199999999999998E-3</v>
      </c>
      <c r="AI13" s="118">
        <f t="shared" si="7"/>
        <v>1.0938E-2</v>
      </c>
      <c r="AJ13" s="118">
        <f t="shared" si="8"/>
        <v>5.9282000000000001E-2</v>
      </c>
      <c r="AK13" s="118">
        <f t="shared" si="9"/>
        <v>0.25431799999999999</v>
      </c>
      <c r="AL13" s="118">
        <f t="shared" si="10"/>
        <v>7.5440000000000007E-2</v>
      </c>
      <c r="AM13" s="118">
        <f t="shared" si="11"/>
        <v>5.7593000000000005E-2</v>
      </c>
      <c r="AN13" s="118">
        <f t="shared" si="12"/>
        <v>0.19672499999999998</v>
      </c>
      <c r="AO13" s="117" t="s">
        <v>820</v>
      </c>
    </row>
    <row r="14" spans="1:41" x14ac:dyDescent="0.2">
      <c r="A14" s="116" t="s">
        <v>1159</v>
      </c>
      <c r="B14" s="117" t="s">
        <v>909</v>
      </c>
      <c r="C14" s="117" t="s">
        <v>893</v>
      </c>
      <c r="D14" s="118">
        <v>0.334144</v>
      </c>
      <c r="E14" s="118">
        <v>0.69556700000000005</v>
      </c>
      <c r="F14" s="118">
        <v>0.34101900000000002</v>
      </c>
      <c r="G14" s="117">
        <v>3</v>
      </c>
      <c r="H14" s="118">
        <v>2.0462999999999999E-2</v>
      </c>
      <c r="I14" s="170">
        <v>4.1435E-2</v>
      </c>
      <c r="J14" s="170">
        <v>1.2292000000000001E-2</v>
      </c>
      <c r="K14" s="117">
        <v>58</v>
      </c>
      <c r="L14" s="118">
        <v>9.5720000000000006E-3</v>
      </c>
      <c r="M14" s="118">
        <v>0</v>
      </c>
      <c r="N14" s="118">
        <v>0</v>
      </c>
      <c r="O14" s="118">
        <v>0</v>
      </c>
      <c r="P14" s="118">
        <v>0</v>
      </c>
      <c r="Q14" s="118">
        <v>0</v>
      </c>
      <c r="R14" s="118">
        <v>0.220278</v>
      </c>
      <c r="S14" s="118">
        <v>4.1505E-2</v>
      </c>
      <c r="T14" s="118">
        <v>9.3869999999999995E-3</v>
      </c>
      <c r="U14" s="118">
        <v>6.4929999999999996E-3</v>
      </c>
      <c r="V14" s="118">
        <v>0</v>
      </c>
      <c r="W14" s="118">
        <v>0</v>
      </c>
      <c r="X14" s="143"/>
      <c r="Y14" s="116">
        <f t="shared" si="0"/>
        <v>46267</v>
      </c>
      <c r="Z14" s="118" t="str">
        <f t="shared" si="1"/>
        <v>CLAUDIAVALERO.46267</v>
      </c>
      <c r="AA14" s="119">
        <f>SUMIFS([2]!Consulta1[CONTADOR],[2]!Consulta1[CONCATENADO],[2]BD!Z14)</f>
        <v>58</v>
      </c>
      <c r="AB14" s="118" t="str">
        <f t="shared" si="2"/>
        <v>SIM</v>
      </c>
      <c r="AC14" s="120">
        <f>VLOOKUP(A14*1,[2]AUX!B:D,3,0)</f>
        <v>2</v>
      </c>
      <c r="AD14" s="121" t="str">
        <f>VLOOKUP(C14,[2]AUX!J:K,2,0)</f>
        <v>BRADESCO</v>
      </c>
      <c r="AE14" s="118">
        <f t="shared" si="3"/>
        <v>0.34096199999999999</v>
      </c>
      <c r="AF14" s="118">
        <f t="shared" si="4"/>
        <v>0.36142300000000005</v>
      </c>
      <c r="AG14" s="118">
        <f t="shared" si="5"/>
        <v>2.0461000000000062E-2</v>
      </c>
      <c r="AH14" s="118">
        <f t="shared" si="6"/>
        <v>1.2292000000000001E-2</v>
      </c>
      <c r="AI14" s="118">
        <f t="shared" si="7"/>
        <v>9.5720000000000006E-3</v>
      </c>
      <c r="AJ14" s="118">
        <f t="shared" si="8"/>
        <v>4.1435E-2</v>
      </c>
      <c r="AK14" s="118">
        <f t="shared" si="9"/>
        <v>0.27766299999999999</v>
      </c>
      <c r="AL14" s="118">
        <f t="shared" si="10"/>
        <v>6.3298999999999994E-2</v>
      </c>
      <c r="AM14" s="118">
        <f t="shared" si="11"/>
        <v>5.7384999999999999E-2</v>
      </c>
      <c r="AN14" s="118">
        <f t="shared" si="12"/>
        <v>0.220278</v>
      </c>
    </row>
    <row r="15" spans="1:41" hidden="1" x14ac:dyDescent="0.2">
      <c r="A15" s="116" t="s">
        <v>1158</v>
      </c>
      <c r="B15" s="117" t="s">
        <v>943</v>
      </c>
      <c r="C15" s="117" t="s">
        <v>887</v>
      </c>
      <c r="D15" s="118">
        <v>0.35283599999999998</v>
      </c>
      <c r="E15" s="118">
        <v>0.69592600000000004</v>
      </c>
      <c r="F15" s="118">
        <v>0.34309000000000001</v>
      </c>
      <c r="G15" s="117">
        <v>1</v>
      </c>
      <c r="H15" s="118">
        <v>8.1000000000000004E-5</v>
      </c>
      <c r="I15" s="170">
        <v>0.17218800000000001</v>
      </c>
      <c r="J15" s="170">
        <v>5.0369999999999998E-2</v>
      </c>
      <c r="K15" s="117">
        <v>96</v>
      </c>
      <c r="L15" s="118">
        <v>2.4688000000000002E-2</v>
      </c>
      <c r="M15" s="118">
        <v>2.6619999999999999E-3</v>
      </c>
      <c r="N15" s="118">
        <v>0</v>
      </c>
      <c r="O15" s="118">
        <v>0</v>
      </c>
      <c r="P15" s="118">
        <v>6.0759999999999998E-3</v>
      </c>
      <c r="Q15" s="118">
        <v>5.9259999999999998E-3</v>
      </c>
      <c r="R15" s="118">
        <v>0</v>
      </c>
      <c r="S15" s="118">
        <v>4.2928000000000001E-2</v>
      </c>
      <c r="T15" s="118">
        <v>7.0140000000000003E-3</v>
      </c>
      <c r="U15" s="118">
        <v>7.1989999999999997E-3</v>
      </c>
      <c r="V15" s="118">
        <v>2.3958E-2</v>
      </c>
      <c r="W15" s="118">
        <v>0</v>
      </c>
      <c r="X15" s="143" t="s">
        <v>11</v>
      </c>
      <c r="Y15" s="116">
        <f t="shared" si="0"/>
        <v>46266</v>
      </c>
      <c r="Z15" s="118" t="str">
        <f t="shared" si="1"/>
        <v>BRUNOBEZERRA.46266</v>
      </c>
      <c r="AA15" s="119">
        <f>SUMIFS([2]!Consulta1[CONTADOR],[2]!Consulta1[CONCATENADO],[2]BD!Z15)</f>
        <v>0</v>
      </c>
      <c r="AB15" s="118" t="str">
        <f t="shared" si="2"/>
        <v>SIM</v>
      </c>
      <c r="AC15" s="120">
        <f>VLOOKUP(A15*1,[2]AUX!B:D,3,0)</f>
        <v>1</v>
      </c>
      <c r="AD15" s="121" t="str">
        <f>VLOOKUP(C15,[2]AUX!J:K,2,0)</f>
        <v>SANTANDER</v>
      </c>
      <c r="AE15" s="118">
        <f t="shared" si="3"/>
        <v>0.34300900000000001</v>
      </c>
      <c r="AF15" s="118">
        <f t="shared" si="4"/>
        <v>0.34309000000000006</v>
      </c>
      <c r="AG15" s="118">
        <f t="shared" si="5"/>
        <v>8.1000000000053252E-5</v>
      </c>
      <c r="AH15" s="118">
        <f t="shared" si="6"/>
        <v>5.0369999999999998E-2</v>
      </c>
      <c r="AI15" s="118">
        <f t="shared" si="7"/>
        <v>2.4688000000000002E-2</v>
      </c>
      <c r="AJ15" s="118">
        <f t="shared" si="8"/>
        <v>0.17218800000000001</v>
      </c>
      <c r="AK15" s="118">
        <f t="shared" si="9"/>
        <v>9.5763000000000015E-2</v>
      </c>
      <c r="AL15" s="118">
        <f t="shared" si="10"/>
        <v>0.24724600000000002</v>
      </c>
      <c r="AM15" s="118">
        <f t="shared" si="11"/>
        <v>5.7140999999999997E-2</v>
      </c>
      <c r="AN15" s="118">
        <f t="shared" si="12"/>
        <v>3.8622000000000017E-2</v>
      </c>
    </row>
    <row r="16" spans="1:41" x14ac:dyDescent="0.2">
      <c r="A16" s="116" t="s">
        <v>1376</v>
      </c>
      <c r="B16" s="117" t="s">
        <v>954</v>
      </c>
      <c r="C16" s="117" t="s">
        <v>893</v>
      </c>
      <c r="D16" s="118">
        <v>0.35261599999999999</v>
      </c>
      <c r="E16" s="118">
        <v>0.69626200000000005</v>
      </c>
      <c r="F16" s="118">
        <v>0.34364600000000001</v>
      </c>
      <c r="G16" s="117">
        <v>1</v>
      </c>
      <c r="H16" s="118">
        <v>0</v>
      </c>
      <c r="I16" s="170">
        <v>2.8681000000000002E-2</v>
      </c>
      <c r="J16" s="170">
        <v>1.1609E-2</v>
      </c>
      <c r="K16" s="117">
        <v>39</v>
      </c>
      <c r="L16" s="118">
        <v>2.9510000000000001E-3</v>
      </c>
      <c r="M16" s="118">
        <v>0</v>
      </c>
      <c r="N16" s="118">
        <v>0</v>
      </c>
      <c r="O16" s="118">
        <v>0</v>
      </c>
      <c r="P16" s="118">
        <v>0</v>
      </c>
      <c r="Q16" s="118">
        <v>0</v>
      </c>
      <c r="R16" s="118">
        <v>0.24200199999999999</v>
      </c>
      <c r="S16" s="118">
        <v>4.4595000000000003E-2</v>
      </c>
      <c r="T16" s="118">
        <v>6.9560000000000004E-3</v>
      </c>
      <c r="U16" s="118">
        <v>6.8630000000000002E-3</v>
      </c>
      <c r="V16" s="118">
        <v>0</v>
      </c>
      <c r="W16" s="118">
        <v>0</v>
      </c>
      <c r="X16" s="143"/>
      <c r="Y16" s="116">
        <f t="shared" si="0"/>
        <v>46275</v>
      </c>
      <c r="Z16" s="118" t="str">
        <f t="shared" si="1"/>
        <v>KATIAMORAIS.46275</v>
      </c>
      <c r="AA16" s="119">
        <f>SUMIFS([2]!Consulta1[CONTADOR],[2]!Consulta1[CONCATENADO],[2]BD!Z16)</f>
        <v>39</v>
      </c>
      <c r="AB16" s="118" t="str">
        <f t="shared" si="2"/>
        <v>SIM</v>
      </c>
      <c r="AC16" s="120">
        <f>VLOOKUP(A16*1,[2]AUX!B:D,3,0)</f>
        <v>7</v>
      </c>
      <c r="AD16" s="121" t="str">
        <f>VLOOKUP(C16,[2]AUX!J:K,2,0)</f>
        <v>BRADESCO</v>
      </c>
      <c r="AE16" s="118">
        <f t="shared" si="3"/>
        <v>0.34365699999999999</v>
      </c>
      <c r="AF16" s="118">
        <f t="shared" si="4"/>
        <v>0.34364600000000006</v>
      </c>
      <c r="AG16" s="118">
        <f t="shared" si="5"/>
        <v>0</v>
      </c>
      <c r="AH16" s="118">
        <f t="shared" si="6"/>
        <v>1.1609E-2</v>
      </c>
      <c r="AI16" s="118">
        <f t="shared" si="7"/>
        <v>2.9510000000000001E-3</v>
      </c>
      <c r="AJ16" s="118">
        <f t="shared" si="8"/>
        <v>2.8681000000000002E-2</v>
      </c>
      <c r="AK16" s="118">
        <f t="shared" si="9"/>
        <v>0.30041600000000002</v>
      </c>
      <c r="AL16" s="118">
        <f t="shared" si="10"/>
        <v>4.3241000000000002E-2</v>
      </c>
      <c r="AM16" s="118">
        <f t="shared" si="11"/>
        <v>5.8414000000000001E-2</v>
      </c>
      <c r="AN16" s="118">
        <f t="shared" si="12"/>
        <v>0.24200200000000002</v>
      </c>
      <c r="AO16" s="117" t="s">
        <v>821</v>
      </c>
    </row>
    <row r="17" spans="1:41" x14ac:dyDescent="0.2">
      <c r="A17" s="116" t="s">
        <v>1158</v>
      </c>
      <c r="B17" s="117" t="s">
        <v>890</v>
      </c>
      <c r="C17" s="117" t="s">
        <v>891</v>
      </c>
      <c r="D17" s="118">
        <v>0.35060200000000002</v>
      </c>
      <c r="E17" s="118">
        <v>0.69643500000000003</v>
      </c>
      <c r="F17" s="118">
        <v>0.345833</v>
      </c>
      <c r="G17" s="117">
        <v>1</v>
      </c>
      <c r="H17" s="118">
        <v>1.2E-5</v>
      </c>
      <c r="I17" s="170">
        <v>1.6200000000000001E-4</v>
      </c>
      <c r="J17" s="170">
        <v>0</v>
      </c>
      <c r="K17" s="117">
        <v>47</v>
      </c>
      <c r="L17" s="118">
        <v>0</v>
      </c>
      <c r="M17" s="118">
        <v>0</v>
      </c>
      <c r="N17" s="118">
        <v>0</v>
      </c>
      <c r="O17" s="118">
        <v>0</v>
      </c>
      <c r="P17" s="118">
        <v>0</v>
      </c>
      <c r="Q17" s="118">
        <v>0</v>
      </c>
      <c r="R17" s="118">
        <v>0.29026600000000002</v>
      </c>
      <c r="S17" s="118">
        <v>4.1806000000000003E-2</v>
      </c>
      <c r="T17" s="118">
        <v>6.5050000000000004E-3</v>
      </c>
      <c r="U17" s="118">
        <v>7.0829999999999999E-3</v>
      </c>
      <c r="V17" s="118">
        <v>0</v>
      </c>
      <c r="W17" s="118">
        <v>0</v>
      </c>
      <c r="X17" s="143"/>
      <c r="Y17" s="116">
        <f t="shared" si="0"/>
        <v>46266</v>
      </c>
      <c r="Z17" s="118" t="str">
        <f t="shared" si="1"/>
        <v>NARIELEGUEDES.46266</v>
      </c>
      <c r="AA17" s="119">
        <f>SUMIFS([2]!Consulta1[CONTADOR],[2]!Consulta1[CONCATENADO],[2]BD!Z17)</f>
        <v>47</v>
      </c>
      <c r="AB17" s="118" t="str">
        <f t="shared" si="2"/>
        <v>SIM</v>
      </c>
      <c r="AC17" s="120">
        <f>VLOOKUP(A17*1,[2]AUX!B:D,3,0)</f>
        <v>1</v>
      </c>
      <c r="AD17" s="121" t="str">
        <f>VLOOKUP(C17,[2]AUX!J:K,2,0)</f>
        <v>COLCHÃO</v>
      </c>
      <c r="AE17" s="118">
        <f t="shared" si="3"/>
        <v>0.34582200000000002</v>
      </c>
      <c r="AF17" s="118">
        <f t="shared" si="4"/>
        <v>0.345833</v>
      </c>
      <c r="AG17" s="118">
        <f t="shared" si="5"/>
        <v>1.0999999999983245E-5</v>
      </c>
      <c r="AH17" s="118">
        <f t="shared" si="6"/>
        <v>0</v>
      </c>
      <c r="AI17" s="118">
        <f t="shared" si="7"/>
        <v>0</v>
      </c>
      <c r="AJ17" s="118">
        <f t="shared" si="8"/>
        <v>1.6200000000000001E-4</v>
      </c>
      <c r="AK17" s="118">
        <f t="shared" si="9"/>
        <v>0.34566000000000002</v>
      </c>
      <c r="AL17" s="118">
        <f t="shared" si="10"/>
        <v>1.6200000000000001E-4</v>
      </c>
      <c r="AM17" s="118">
        <f t="shared" si="11"/>
        <v>5.5394000000000006E-2</v>
      </c>
      <c r="AN17" s="118">
        <f t="shared" si="12"/>
        <v>0.29026600000000002</v>
      </c>
    </row>
    <row r="18" spans="1:41" hidden="1" x14ac:dyDescent="0.2">
      <c r="A18" s="116" t="s">
        <v>1377</v>
      </c>
      <c r="B18" s="117" t="s">
        <v>895</v>
      </c>
      <c r="C18" s="117" t="s">
        <v>896</v>
      </c>
      <c r="D18" s="118">
        <v>0.35616900000000001</v>
      </c>
      <c r="E18" s="118">
        <v>0.69706000000000001</v>
      </c>
      <c r="F18" s="118">
        <v>0.33870400000000001</v>
      </c>
      <c r="G18" s="117">
        <v>3</v>
      </c>
      <c r="H18" s="118">
        <v>2.245E-3</v>
      </c>
      <c r="I18" s="170">
        <v>7.1041999999999994E-2</v>
      </c>
      <c r="J18" s="170">
        <v>2.316E-2</v>
      </c>
      <c r="K18" s="117">
        <v>80</v>
      </c>
      <c r="L18" s="118">
        <v>3.0567E-2</v>
      </c>
      <c r="M18" s="118">
        <v>0</v>
      </c>
      <c r="N18" s="118">
        <v>0</v>
      </c>
      <c r="O18" s="118">
        <v>0</v>
      </c>
      <c r="P18" s="118">
        <v>0</v>
      </c>
      <c r="Q18" s="118">
        <v>0</v>
      </c>
      <c r="R18" s="118">
        <v>0.16364600000000001</v>
      </c>
      <c r="S18" s="118">
        <v>4.2025E-2</v>
      </c>
      <c r="T18" s="118">
        <v>8.2059999999999998E-3</v>
      </c>
      <c r="U18" s="118">
        <v>0</v>
      </c>
      <c r="V18" s="118">
        <v>0</v>
      </c>
      <c r="W18" s="118">
        <v>0</v>
      </c>
      <c r="X18" s="143" t="s">
        <v>821</v>
      </c>
      <c r="Y18" s="116">
        <f t="shared" si="0"/>
        <v>46274</v>
      </c>
      <c r="Z18" s="118" t="str">
        <f t="shared" si="1"/>
        <v>SAMARAPAIXAO.46274</v>
      </c>
      <c r="AA18" s="119">
        <f>SUMIFS([2]!Consulta1[CONTADOR],[2]!Consulta1[CONCATENADO],[2]BD!Z18)</f>
        <v>80</v>
      </c>
      <c r="AB18" s="118" t="str">
        <f t="shared" si="2"/>
        <v>SIM</v>
      </c>
      <c r="AC18" s="120">
        <f>VLOOKUP(A18*1,[2]AUX!B:D,3,0)</f>
        <v>6</v>
      </c>
      <c r="AD18" s="121" t="str">
        <f>VLOOKUP(C18,[2]AUX!J:K,2,0)</f>
        <v>SANTANDER</v>
      </c>
      <c r="AE18" s="118">
        <f t="shared" si="3"/>
        <v>0.338646</v>
      </c>
      <c r="AF18" s="118">
        <f t="shared" si="4"/>
        <v>0.340891</v>
      </c>
      <c r="AG18" s="118">
        <f t="shared" si="5"/>
        <v>2.244999999999997E-3</v>
      </c>
      <c r="AH18" s="118">
        <f t="shared" si="6"/>
        <v>2.316E-2</v>
      </c>
      <c r="AI18" s="118">
        <f t="shared" si="7"/>
        <v>3.0567E-2</v>
      </c>
      <c r="AJ18" s="118">
        <f t="shared" si="8"/>
        <v>7.1041999999999994E-2</v>
      </c>
      <c r="AK18" s="118">
        <f t="shared" si="9"/>
        <v>0.21387700000000001</v>
      </c>
      <c r="AL18" s="118">
        <f t="shared" si="10"/>
        <v>0.12476899999999999</v>
      </c>
      <c r="AM18" s="118">
        <f t="shared" si="11"/>
        <v>5.0230999999999998E-2</v>
      </c>
      <c r="AN18" s="118">
        <f t="shared" si="12"/>
        <v>0.16364600000000001</v>
      </c>
      <c r="AO18" s="117" t="s">
        <v>820</v>
      </c>
    </row>
    <row r="19" spans="1:41" hidden="1" x14ac:dyDescent="0.2">
      <c r="A19" s="116" t="s">
        <v>1158</v>
      </c>
      <c r="B19" s="117" t="s">
        <v>920</v>
      </c>
      <c r="C19" s="117" t="s">
        <v>896</v>
      </c>
      <c r="D19" s="118">
        <v>0.35282400000000003</v>
      </c>
      <c r="E19" s="118">
        <v>0.69576400000000005</v>
      </c>
      <c r="F19" s="118">
        <v>0.34294000000000002</v>
      </c>
      <c r="G19" s="117">
        <v>1</v>
      </c>
      <c r="H19" s="118">
        <v>5.8E-5</v>
      </c>
      <c r="I19" s="170">
        <v>3.6470000000000002E-2</v>
      </c>
      <c r="J19" s="170">
        <v>2.7373000000000001E-2</v>
      </c>
      <c r="K19" s="117">
        <v>91</v>
      </c>
      <c r="L19" s="118">
        <v>1.1318999999999999E-2</v>
      </c>
      <c r="M19" s="118">
        <v>0</v>
      </c>
      <c r="N19" s="118">
        <v>0</v>
      </c>
      <c r="O19" s="118">
        <v>0</v>
      </c>
      <c r="P19" s="118">
        <v>0</v>
      </c>
      <c r="Q19" s="118">
        <v>1.1782000000000001E-2</v>
      </c>
      <c r="R19" s="118">
        <v>0.194606</v>
      </c>
      <c r="S19" s="118">
        <v>4.1411999999999997E-2</v>
      </c>
      <c r="T19" s="118">
        <v>7.6270000000000001E-3</v>
      </c>
      <c r="U19" s="118">
        <v>8.2520000000000007E-3</v>
      </c>
      <c r="V19" s="118">
        <v>4.0390000000000001E-3</v>
      </c>
      <c r="W19" s="118">
        <v>0</v>
      </c>
      <c r="X19" s="143" t="s">
        <v>820</v>
      </c>
      <c r="Y19" s="116">
        <f t="shared" si="0"/>
        <v>46266</v>
      </c>
      <c r="Z19" s="118" t="str">
        <f t="shared" si="1"/>
        <v>RENATOOLIVEIRA.46266</v>
      </c>
      <c r="AA19" s="119">
        <f>SUMIFS([2]!Consulta1[CONTADOR],[2]!Consulta1[CONCATENADO],[2]BD!Z19)</f>
        <v>91</v>
      </c>
      <c r="AB19" s="118" t="str">
        <f t="shared" si="2"/>
        <v>SIM</v>
      </c>
      <c r="AC19" s="120">
        <f>VLOOKUP(A19*1,[2]AUX!B:D,3,0)</f>
        <v>1</v>
      </c>
      <c r="AD19" s="121" t="str">
        <f>VLOOKUP(C19,[2]AUX!J:K,2,0)</f>
        <v>SANTANDER</v>
      </c>
      <c r="AE19" s="118">
        <f t="shared" si="3"/>
        <v>0.34288000000000002</v>
      </c>
      <c r="AF19" s="118">
        <f t="shared" si="4"/>
        <v>0.34294000000000002</v>
      </c>
      <c r="AG19" s="118">
        <f t="shared" si="5"/>
        <v>6.0000000000004494E-5</v>
      </c>
      <c r="AH19" s="118">
        <f t="shared" si="6"/>
        <v>2.7373000000000001E-2</v>
      </c>
      <c r="AI19" s="118">
        <f t="shared" si="7"/>
        <v>1.1318999999999999E-2</v>
      </c>
      <c r="AJ19" s="118">
        <f t="shared" si="8"/>
        <v>3.6470000000000002E-2</v>
      </c>
      <c r="AK19" s="118">
        <f t="shared" si="9"/>
        <v>0.26771800000000001</v>
      </c>
      <c r="AL19" s="118">
        <f t="shared" si="10"/>
        <v>7.5162000000000007E-2</v>
      </c>
      <c r="AM19" s="118">
        <f t="shared" si="11"/>
        <v>5.7291000000000002E-2</v>
      </c>
      <c r="AN19" s="118">
        <f t="shared" si="12"/>
        <v>0.210427</v>
      </c>
    </row>
    <row r="20" spans="1:41" x14ac:dyDescent="0.2">
      <c r="A20" s="116" t="s">
        <v>1236</v>
      </c>
      <c r="B20" s="117" t="s">
        <v>1027</v>
      </c>
      <c r="C20" s="117" t="s">
        <v>893</v>
      </c>
      <c r="D20" s="118">
        <v>0.35459499999999999</v>
      </c>
      <c r="E20" s="118">
        <v>0.69653900000000002</v>
      </c>
      <c r="F20" s="118">
        <v>0.34194400000000003</v>
      </c>
      <c r="G20" s="117">
        <v>1</v>
      </c>
      <c r="H20" s="118">
        <v>5.8E-5</v>
      </c>
      <c r="I20" s="170">
        <v>4.8842999999999998E-2</v>
      </c>
      <c r="J20" s="170">
        <v>1.7846999999999998E-2</v>
      </c>
      <c r="K20" s="117">
        <v>106</v>
      </c>
      <c r="L20" s="118">
        <v>6.7939999999999997E-3</v>
      </c>
      <c r="M20" s="118">
        <v>0</v>
      </c>
      <c r="N20" s="118">
        <v>0</v>
      </c>
      <c r="O20" s="118">
        <v>0</v>
      </c>
      <c r="P20" s="118">
        <v>0</v>
      </c>
      <c r="Q20" s="118">
        <v>3.9699999999999996E-3</v>
      </c>
      <c r="R20" s="118">
        <v>0.20666699999999999</v>
      </c>
      <c r="S20" s="118">
        <v>4.3818999999999997E-2</v>
      </c>
      <c r="T20" s="118">
        <v>7.0020000000000004E-3</v>
      </c>
      <c r="U20" s="118">
        <v>6.9439999999999997E-3</v>
      </c>
      <c r="V20" s="118">
        <v>0</v>
      </c>
      <c r="W20" s="118">
        <v>0</v>
      </c>
      <c r="X20" s="143"/>
      <c r="Y20" s="116">
        <f t="shared" si="0"/>
        <v>46269</v>
      </c>
      <c r="Z20" s="118" t="str">
        <f t="shared" si="1"/>
        <v>KAUANEGOMES.46269</v>
      </c>
      <c r="AA20" s="119">
        <f>SUMIFS([2]!Consulta1[CONTADOR],[2]!Consulta1[CONCATENADO],[2]BD!Z20)</f>
        <v>0</v>
      </c>
      <c r="AB20" s="118" t="str">
        <f t="shared" si="2"/>
        <v>SIM</v>
      </c>
      <c r="AC20" s="120">
        <f>VLOOKUP(A20*1,[2]AUX!B:D,3,0)</f>
        <v>4</v>
      </c>
      <c r="AD20" s="121" t="str">
        <f>VLOOKUP(C20,[2]AUX!J:K,2,0)</f>
        <v>BRADESCO</v>
      </c>
      <c r="AE20" s="118">
        <f t="shared" si="3"/>
        <v>0.34188600000000002</v>
      </c>
      <c r="AF20" s="118">
        <f t="shared" si="4"/>
        <v>0.34194400000000003</v>
      </c>
      <c r="AG20" s="118">
        <f t="shared" si="5"/>
        <v>5.8000000000002494E-5</v>
      </c>
      <c r="AH20" s="118">
        <f t="shared" si="6"/>
        <v>1.7846999999999998E-2</v>
      </c>
      <c r="AI20" s="118">
        <f t="shared" si="7"/>
        <v>6.7939999999999997E-3</v>
      </c>
      <c r="AJ20" s="118">
        <f t="shared" si="8"/>
        <v>4.8842999999999998E-2</v>
      </c>
      <c r="AK20" s="118">
        <f t="shared" si="9"/>
        <v>0.26840200000000003</v>
      </c>
      <c r="AL20" s="118">
        <f t="shared" si="10"/>
        <v>7.3483999999999994E-2</v>
      </c>
      <c r="AM20" s="118">
        <f t="shared" si="11"/>
        <v>5.7764999999999997E-2</v>
      </c>
      <c r="AN20" s="118">
        <f t="shared" si="12"/>
        <v>0.21063700000000002</v>
      </c>
    </row>
    <row r="21" spans="1:41" x14ac:dyDescent="0.2">
      <c r="A21" s="116" t="s">
        <v>1158</v>
      </c>
      <c r="B21" s="117" t="s">
        <v>888</v>
      </c>
      <c r="C21" s="117" t="s">
        <v>889</v>
      </c>
      <c r="D21" s="118">
        <v>0.33827499999999999</v>
      </c>
      <c r="E21" s="118">
        <v>0.67620400000000003</v>
      </c>
      <c r="F21" s="118">
        <v>0.33792800000000001</v>
      </c>
      <c r="G21" s="117">
        <v>1</v>
      </c>
      <c r="H21" s="118">
        <v>1.2E-5</v>
      </c>
      <c r="I21" s="170">
        <v>1.2095E-2</v>
      </c>
      <c r="J21" s="170">
        <v>8.7039999999999999E-3</v>
      </c>
      <c r="K21" s="117">
        <v>52</v>
      </c>
      <c r="L21" s="118">
        <v>3.8539999999999998E-3</v>
      </c>
      <c r="M21" s="118">
        <v>0</v>
      </c>
      <c r="N21" s="118">
        <v>0</v>
      </c>
      <c r="O21" s="118">
        <v>0</v>
      </c>
      <c r="P21" s="118">
        <v>0</v>
      </c>
      <c r="Q21" s="118">
        <v>4.5599999999999998E-3</v>
      </c>
      <c r="R21" s="118">
        <v>0.25542799999999999</v>
      </c>
      <c r="S21" s="118">
        <v>4.3633999999999999E-2</v>
      </c>
      <c r="T21" s="118">
        <v>9.6410000000000003E-3</v>
      </c>
      <c r="U21" s="118">
        <v>0</v>
      </c>
      <c r="V21" s="118">
        <v>0</v>
      </c>
      <c r="W21" s="118">
        <v>0</v>
      </c>
      <c r="X21" s="143"/>
      <c r="Y21" s="116">
        <f t="shared" si="0"/>
        <v>46266</v>
      </c>
      <c r="Z21" s="118" t="str">
        <f t="shared" si="1"/>
        <v>SAMIANASCIMENTO.46266</v>
      </c>
      <c r="AA21" s="119">
        <f>SUMIFS([2]!Consulta1[CONTADOR],[2]!Consulta1[CONCATENADO],[2]BD!Z21)</f>
        <v>52</v>
      </c>
      <c r="AB21" s="118" t="str">
        <f t="shared" si="2"/>
        <v>SIM</v>
      </c>
      <c r="AC21" s="120">
        <f>VLOOKUP(A21*1,[2]AUX!B:D,3,0)</f>
        <v>1</v>
      </c>
      <c r="AD21" s="121" t="str">
        <f>VLOOKUP(C21,[2]AUX!J:K,2,0)</f>
        <v>COOPERFORTE</v>
      </c>
      <c r="AE21" s="118">
        <f t="shared" si="3"/>
        <v>0.33791599999999999</v>
      </c>
      <c r="AF21" s="118">
        <f t="shared" si="4"/>
        <v>0.33792900000000003</v>
      </c>
      <c r="AG21" s="118">
        <f t="shared" si="5"/>
        <v>1.3000000000040757E-5</v>
      </c>
      <c r="AH21" s="118">
        <f t="shared" si="6"/>
        <v>8.7039999999999999E-3</v>
      </c>
      <c r="AI21" s="118">
        <f t="shared" si="7"/>
        <v>3.8539999999999998E-3</v>
      </c>
      <c r="AJ21" s="118">
        <f t="shared" si="8"/>
        <v>1.2095E-2</v>
      </c>
      <c r="AK21" s="118">
        <f t="shared" si="9"/>
        <v>0.31326300000000001</v>
      </c>
      <c r="AL21" s="118">
        <f t="shared" si="10"/>
        <v>2.4653000000000001E-2</v>
      </c>
      <c r="AM21" s="118">
        <f t="shared" si="11"/>
        <v>5.3275000000000003E-2</v>
      </c>
      <c r="AN21" s="118">
        <f t="shared" si="12"/>
        <v>0.259988</v>
      </c>
      <c r="AO21" s="117" t="s">
        <v>821</v>
      </c>
    </row>
    <row r="22" spans="1:41" x14ac:dyDescent="0.2">
      <c r="A22" s="116" t="s">
        <v>1187</v>
      </c>
      <c r="B22" s="117" t="s">
        <v>909</v>
      </c>
      <c r="C22" s="117" t="s">
        <v>893</v>
      </c>
      <c r="D22" s="118">
        <v>0.33465299999999998</v>
      </c>
      <c r="E22" s="118">
        <v>0.69592600000000004</v>
      </c>
      <c r="F22" s="118">
        <v>0.36127300000000001</v>
      </c>
      <c r="G22" s="117">
        <v>1</v>
      </c>
      <c r="H22" s="118">
        <v>2.8969999999999999E-2</v>
      </c>
      <c r="I22" s="170">
        <v>3.3043999999999997E-2</v>
      </c>
      <c r="J22" s="170">
        <v>9.757E-3</v>
      </c>
      <c r="K22" s="117">
        <v>60</v>
      </c>
      <c r="L22" s="118">
        <v>1.1712999999999999E-2</v>
      </c>
      <c r="M22" s="118">
        <v>0</v>
      </c>
      <c r="N22" s="118">
        <v>0</v>
      </c>
      <c r="O22" s="118">
        <v>0</v>
      </c>
      <c r="P22" s="118">
        <v>0</v>
      </c>
      <c r="Q22" s="118">
        <v>0</v>
      </c>
      <c r="R22" s="118">
        <v>0.19994200000000001</v>
      </c>
      <c r="S22" s="118">
        <v>4.3333000000000003E-2</v>
      </c>
      <c r="T22" s="118">
        <v>8.9350000000000002E-3</v>
      </c>
      <c r="U22" s="118">
        <v>7.8589999999999997E-3</v>
      </c>
      <c r="V22" s="118">
        <v>1.772E-2</v>
      </c>
      <c r="W22" s="118">
        <v>0</v>
      </c>
      <c r="X22" s="143"/>
      <c r="Y22" s="116">
        <f t="shared" si="0"/>
        <v>46268</v>
      </c>
      <c r="Z22" s="118" t="str">
        <f t="shared" si="1"/>
        <v>CLAUDIAVALERO.46268</v>
      </c>
      <c r="AA22" s="119">
        <f>SUMIFS([2]!Consulta1[CONTADOR],[2]!Consulta1[CONCATENADO],[2]BD!Z22)</f>
        <v>60</v>
      </c>
      <c r="AB22" s="118" t="str">
        <f t="shared" si="2"/>
        <v>SIM</v>
      </c>
      <c r="AC22" s="120">
        <f>VLOOKUP(A22*1,[2]AUX!B:D,3,0)</f>
        <v>3</v>
      </c>
      <c r="AD22" s="121" t="str">
        <f>VLOOKUP(C22,[2]AUX!J:K,2,0)</f>
        <v>BRADESCO</v>
      </c>
      <c r="AE22" s="118">
        <f t="shared" si="3"/>
        <v>0.33230300000000007</v>
      </c>
      <c r="AF22" s="118">
        <f t="shared" si="4"/>
        <v>0.36127300000000007</v>
      </c>
      <c r="AG22" s="118">
        <f t="shared" si="5"/>
        <v>2.8969999999999996E-2</v>
      </c>
      <c r="AH22" s="118">
        <f t="shared" si="6"/>
        <v>9.757E-3</v>
      </c>
      <c r="AI22" s="118">
        <f t="shared" si="7"/>
        <v>1.1712999999999999E-2</v>
      </c>
      <c r="AJ22" s="118">
        <f t="shared" si="8"/>
        <v>3.3043999999999997E-2</v>
      </c>
      <c r="AK22" s="118">
        <f t="shared" si="9"/>
        <v>0.27778900000000006</v>
      </c>
      <c r="AL22" s="118">
        <f t="shared" si="10"/>
        <v>5.4513999999999993E-2</v>
      </c>
      <c r="AM22" s="118">
        <f t="shared" si="11"/>
        <v>6.0127E-2</v>
      </c>
      <c r="AN22" s="118">
        <f t="shared" si="12"/>
        <v>0.21766200000000008</v>
      </c>
    </row>
    <row r="23" spans="1:41" hidden="1" x14ac:dyDescent="0.2">
      <c r="A23" s="116" t="s">
        <v>1158</v>
      </c>
      <c r="B23" s="117" t="s">
        <v>906</v>
      </c>
      <c r="C23" s="117" t="s">
        <v>900</v>
      </c>
      <c r="D23" s="118">
        <v>0.356678</v>
      </c>
      <c r="E23" s="118">
        <v>0.69571799999999995</v>
      </c>
      <c r="F23" s="118">
        <v>0.33787</v>
      </c>
      <c r="G23" s="117">
        <v>3</v>
      </c>
      <c r="H23" s="118">
        <v>1.1460000000000001E-3</v>
      </c>
      <c r="I23" s="170">
        <v>0.101655</v>
      </c>
      <c r="J23" s="170">
        <v>3.3519E-2</v>
      </c>
      <c r="K23" s="117">
        <v>101</v>
      </c>
      <c r="L23" s="118">
        <v>3.1447000000000003E-2</v>
      </c>
      <c r="M23" s="118">
        <v>3.3935E-2</v>
      </c>
      <c r="N23" s="118">
        <v>0</v>
      </c>
      <c r="O23" s="118">
        <v>0</v>
      </c>
      <c r="P23" s="118">
        <v>0</v>
      </c>
      <c r="Q23" s="118">
        <v>2.0104E-2</v>
      </c>
      <c r="R23" s="118">
        <v>0</v>
      </c>
      <c r="S23" s="118">
        <v>4.3762000000000002E-2</v>
      </c>
      <c r="T23" s="118">
        <v>7.1409999999999998E-3</v>
      </c>
      <c r="U23" s="118">
        <v>6.9909999999999998E-3</v>
      </c>
      <c r="V23" s="118">
        <v>9.9649999999999999E-3</v>
      </c>
      <c r="W23" s="118">
        <v>4.9375000000000002E-2</v>
      </c>
      <c r="X23" s="143" t="s">
        <v>820</v>
      </c>
      <c r="Y23" s="116">
        <f t="shared" si="0"/>
        <v>46266</v>
      </c>
      <c r="Z23" s="118" t="str">
        <f t="shared" si="1"/>
        <v>LUCASPEDRACA.46266</v>
      </c>
      <c r="AA23" s="119">
        <f>SUMIFS([2]!Consulta1[CONTADOR],[2]!Consulta1[CONCATENADO],[2]BD!Z23)</f>
        <v>101</v>
      </c>
      <c r="AB23" s="118" t="str">
        <f t="shared" si="2"/>
        <v>SIM</v>
      </c>
      <c r="AC23" s="120">
        <f>VLOOKUP(A23*1,[2]AUX!B:D,3,0)</f>
        <v>1</v>
      </c>
      <c r="AD23" s="121" t="str">
        <f>VLOOKUP(C23,[2]AUX!J:K,2,0)</f>
        <v>SANTANDER</v>
      </c>
      <c r="AE23" s="118">
        <f t="shared" si="3"/>
        <v>0.33789400000000003</v>
      </c>
      <c r="AF23" s="118">
        <f t="shared" si="4"/>
        <v>0.33903999999999995</v>
      </c>
      <c r="AG23" s="118">
        <f t="shared" si="5"/>
        <v>1.1459999999999249E-3</v>
      </c>
      <c r="AH23" s="118">
        <f t="shared" si="6"/>
        <v>3.3519E-2</v>
      </c>
      <c r="AI23" s="118">
        <f t="shared" si="7"/>
        <v>3.1447000000000003E-2</v>
      </c>
      <c r="AJ23" s="118">
        <f t="shared" si="8"/>
        <v>0.101655</v>
      </c>
      <c r="AK23" s="118">
        <f t="shared" si="9"/>
        <v>0.17127300000000001</v>
      </c>
      <c r="AL23" s="118">
        <f t="shared" si="10"/>
        <v>0.16662099999999999</v>
      </c>
      <c r="AM23" s="118">
        <f t="shared" si="11"/>
        <v>5.7894000000000001E-2</v>
      </c>
      <c r="AN23" s="118">
        <f t="shared" si="12"/>
        <v>0.11337900000000001</v>
      </c>
    </row>
    <row r="24" spans="1:41" hidden="1" x14ac:dyDescent="0.2">
      <c r="A24" s="116" t="s">
        <v>1260</v>
      </c>
      <c r="B24" s="117" t="s">
        <v>906</v>
      </c>
      <c r="C24" s="117" t="s">
        <v>900</v>
      </c>
      <c r="D24" s="118">
        <v>0.33736100000000002</v>
      </c>
      <c r="E24" s="118">
        <v>0.69554400000000005</v>
      </c>
      <c r="F24" s="118">
        <v>0.35018500000000002</v>
      </c>
      <c r="G24" s="117">
        <v>2</v>
      </c>
      <c r="H24" s="118">
        <v>7.9749999999999995E-3</v>
      </c>
      <c r="I24" s="170">
        <v>0.15201400000000001</v>
      </c>
      <c r="J24" s="170">
        <v>4.7406999999999998E-2</v>
      </c>
      <c r="K24" s="117">
        <v>128</v>
      </c>
      <c r="L24" s="118">
        <v>3.3241E-2</v>
      </c>
      <c r="M24" s="118">
        <v>1.5162E-2</v>
      </c>
      <c r="N24" s="118">
        <v>0</v>
      </c>
      <c r="O24" s="118">
        <v>0</v>
      </c>
      <c r="P24" s="118">
        <v>0</v>
      </c>
      <c r="Q24" s="118">
        <v>2.1065E-2</v>
      </c>
      <c r="R24" s="118">
        <v>0</v>
      </c>
      <c r="S24" s="118">
        <v>4.1307999999999997E-2</v>
      </c>
      <c r="T24" s="118">
        <v>6.9439999999999997E-3</v>
      </c>
      <c r="U24" s="118">
        <v>6.4349999999999997E-3</v>
      </c>
      <c r="V24" s="118">
        <v>4.0969999999999999E-3</v>
      </c>
      <c r="W24" s="118">
        <v>2.2534999999999999E-2</v>
      </c>
      <c r="X24" s="143" t="s">
        <v>820</v>
      </c>
      <c r="Y24" s="116">
        <f t="shared" si="0"/>
        <v>46273</v>
      </c>
      <c r="Z24" s="118" t="str">
        <f t="shared" si="1"/>
        <v>LUCASPEDRACA.46273</v>
      </c>
      <c r="AA24" s="119">
        <f>SUMIFS([2]!Consulta1[CONTADOR],[2]!Consulta1[CONCATENADO],[2]BD!Z24)</f>
        <v>128</v>
      </c>
      <c r="AB24" s="118" t="str">
        <f t="shared" si="2"/>
        <v>SIM</v>
      </c>
      <c r="AC24" s="120">
        <f>VLOOKUP(A24*1,[2]AUX!B:D,3,0)</f>
        <v>5</v>
      </c>
      <c r="AD24" s="121" t="str">
        <f>VLOOKUP(C24,[2]AUX!J:K,2,0)</f>
        <v>SANTANDER</v>
      </c>
      <c r="AE24" s="118">
        <f t="shared" si="3"/>
        <v>0.35020800000000002</v>
      </c>
      <c r="AF24" s="118">
        <f t="shared" si="4"/>
        <v>0.35818300000000003</v>
      </c>
      <c r="AG24" s="118">
        <f t="shared" si="5"/>
        <v>7.9750000000000099E-3</v>
      </c>
      <c r="AH24" s="118">
        <f t="shared" si="6"/>
        <v>4.7406999999999998E-2</v>
      </c>
      <c r="AI24" s="118">
        <f t="shared" si="7"/>
        <v>3.3241E-2</v>
      </c>
      <c r="AJ24" s="118">
        <f t="shared" si="8"/>
        <v>0.15201400000000001</v>
      </c>
      <c r="AK24" s="118">
        <f t="shared" si="9"/>
        <v>0.117546</v>
      </c>
      <c r="AL24" s="118">
        <f t="shared" si="10"/>
        <v>0.23266200000000001</v>
      </c>
      <c r="AM24" s="118">
        <f t="shared" si="11"/>
        <v>5.4686999999999999E-2</v>
      </c>
      <c r="AN24" s="118">
        <f t="shared" si="12"/>
        <v>6.2858999999999998E-2</v>
      </c>
    </row>
    <row r="25" spans="1:41" hidden="1" x14ac:dyDescent="0.2">
      <c r="A25" s="116" t="s">
        <v>1260</v>
      </c>
      <c r="B25" s="117" t="s">
        <v>956</v>
      </c>
      <c r="C25" s="117" t="s">
        <v>896</v>
      </c>
      <c r="D25" s="118">
        <v>0.34238400000000002</v>
      </c>
      <c r="E25" s="118">
        <v>0.69631900000000002</v>
      </c>
      <c r="F25" s="118">
        <v>0.353935</v>
      </c>
      <c r="G25" s="117">
        <v>1</v>
      </c>
      <c r="H25" s="118">
        <v>0</v>
      </c>
      <c r="I25" s="170">
        <v>1.85E-4</v>
      </c>
      <c r="J25" s="170">
        <v>0</v>
      </c>
      <c r="K25" s="117">
        <v>52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1.7153000000000002E-2</v>
      </c>
      <c r="R25" s="118">
        <v>0.28010400000000002</v>
      </c>
      <c r="S25" s="118">
        <v>4.1262E-2</v>
      </c>
      <c r="T25" s="118">
        <v>7.685E-3</v>
      </c>
      <c r="U25" s="118">
        <v>7.5690000000000002E-3</v>
      </c>
      <c r="V25" s="118">
        <v>0</v>
      </c>
      <c r="W25" s="118">
        <v>0</v>
      </c>
      <c r="X25" s="143" t="s">
        <v>957</v>
      </c>
      <c r="Y25" s="116">
        <f t="shared" si="0"/>
        <v>46273</v>
      </c>
      <c r="Z25" s="118" t="str">
        <f t="shared" si="1"/>
        <v>ANTONIARENATA.46273</v>
      </c>
      <c r="AA25" s="119">
        <f>SUMIFS([2]!Consulta1[CONTADOR],[2]!Consulta1[CONCATENADO],[2]BD!Z25)</f>
        <v>52</v>
      </c>
      <c r="AB25" s="118" t="str">
        <f t="shared" si="2"/>
        <v>SIM</v>
      </c>
      <c r="AC25" s="120">
        <f>VLOOKUP(A25*1,[2]AUX!B:D,3,0)</f>
        <v>5</v>
      </c>
      <c r="AD25" s="121" t="str">
        <f>VLOOKUP(C25,[2]AUX!J:K,2,0)</f>
        <v>SANTANDER</v>
      </c>
      <c r="AE25" s="118">
        <f t="shared" si="3"/>
        <v>0.35395799999999999</v>
      </c>
      <c r="AF25" s="118">
        <f t="shared" si="4"/>
        <v>0.353935</v>
      </c>
      <c r="AG25" s="118">
        <f t="shared" si="5"/>
        <v>0</v>
      </c>
      <c r="AH25" s="118">
        <f t="shared" si="6"/>
        <v>0</v>
      </c>
      <c r="AI25" s="118">
        <f t="shared" si="7"/>
        <v>0</v>
      </c>
      <c r="AJ25" s="118">
        <f t="shared" si="8"/>
        <v>1.85E-4</v>
      </c>
      <c r="AK25" s="118">
        <f t="shared" si="9"/>
        <v>0.353773</v>
      </c>
      <c r="AL25" s="118">
        <f t="shared" si="10"/>
        <v>1.85E-4</v>
      </c>
      <c r="AM25" s="118">
        <f t="shared" si="11"/>
        <v>5.6515999999999997E-2</v>
      </c>
      <c r="AN25" s="118">
        <f t="shared" si="12"/>
        <v>0.29725699999999999</v>
      </c>
    </row>
    <row r="26" spans="1:41" hidden="1" x14ac:dyDescent="0.2">
      <c r="A26" s="116" t="s">
        <v>1376</v>
      </c>
      <c r="B26" s="117" t="s">
        <v>1161</v>
      </c>
      <c r="C26" s="117" t="s">
        <v>885</v>
      </c>
      <c r="D26" s="118">
        <v>0.37870399999999999</v>
      </c>
      <c r="E26" s="118">
        <v>0.73234999999999995</v>
      </c>
      <c r="F26" s="118">
        <v>0.35283599999999998</v>
      </c>
      <c r="G26" s="117">
        <v>2</v>
      </c>
      <c r="H26" s="118">
        <v>9.1399999999999999E-4</v>
      </c>
      <c r="I26" s="170">
        <v>0.10598399999999999</v>
      </c>
      <c r="J26" s="170">
        <v>4.9132000000000002E-2</v>
      </c>
      <c r="K26" s="117">
        <v>54</v>
      </c>
      <c r="L26" s="118">
        <v>2.3924000000000001E-2</v>
      </c>
      <c r="M26" s="118">
        <v>0</v>
      </c>
      <c r="N26" s="118">
        <v>0</v>
      </c>
      <c r="O26" s="118">
        <v>0</v>
      </c>
      <c r="P26" s="118">
        <v>0</v>
      </c>
      <c r="Q26" s="118">
        <v>7.8130000000000005E-3</v>
      </c>
      <c r="R26" s="118">
        <v>0.108032</v>
      </c>
      <c r="S26" s="118">
        <v>4.1713E-2</v>
      </c>
      <c r="T26" s="118">
        <v>8.7270000000000004E-3</v>
      </c>
      <c r="U26" s="118">
        <v>7.4070000000000004E-3</v>
      </c>
      <c r="V26" s="118">
        <v>0</v>
      </c>
      <c r="W26" s="118">
        <v>0</v>
      </c>
      <c r="X26" s="143" t="s">
        <v>11</v>
      </c>
      <c r="Y26" s="116">
        <f t="shared" si="0"/>
        <v>46275</v>
      </c>
      <c r="Z26" s="118" t="str">
        <f t="shared" si="1"/>
        <v>MICHELEGUIMARAES.46275</v>
      </c>
      <c r="AA26" s="119">
        <f>SUMIFS([2]!Consulta1[CONTADOR],[2]!Consulta1[CONCATENADO],[2]BD!Z26)</f>
        <v>54</v>
      </c>
      <c r="AB26" s="118" t="str">
        <f t="shared" si="2"/>
        <v>SIM</v>
      </c>
      <c r="AC26" s="120">
        <f>VLOOKUP(A26*1,[2]AUX!B:D,3,0)</f>
        <v>7</v>
      </c>
      <c r="AD26" s="121" t="str">
        <f>VLOOKUP(C26,[2]AUX!J:K,2,0)</f>
        <v>SANTANDER</v>
      </c>
      <c r="AE26" s="118">
        <f t="shared" si="3"/>
        <v>0.35273200000000005</v>
      </c>
      <c r="AF26" s="118">
        <f t="shared" si="4"/>
        <v>0.35364599999999996</v>
      </c>
      <c r="AG26" s="118">
        <f t="shared" si="5"/>
        <v>9.1399999999991488E-4</v>
      </c>
      <c r="AH26" s="118">
        <f t="shared" si="6"/>
        <v>4.9132000000000002E-2</v>
      </c>
      <c r="AI26" s="118">
        <f t="shared" si="7"/>
        <v>2.3924000000000001E-2</v>
      </c>
      <c r="AJ26" s="118">
        <f t="shared" si="8"/>
        <v>0.10598399999999999</v>
      </c>
      <c r="AK26" s="118">
        <f t="shared" si="9"/>
        <v>0.17369200000000001</v>
      </c>
      <c r="AL26" s="118">
        <f t="shared" si="10"/>
        <v>0.17904</v>
      </c>
      <c r="AM26" s="118">
        <f t="shared" si="11"/>
        <v>5.7846999999999996E-2</v>
      </c>
      <c r="AN26" s="118">
        <f t="shared" si="12"/>
        <v>0.11584500000000002</v>
      </c>
    </row>
    <row r="27" spans="1:41" hidden="1" x14ac:dyDescent="0.2">
      <c r="A27" s="116" t="s">
        <v>1236</v>
      </c>
      <c r="B27" s="117" t="s">
        <v>912</v>
      </c>
      <c r="C27" s="117" t="s">
        <v>896</v>
      </c>
      <c r="D27" s="118">
        <v>0.35620400000000002</v>
      </c>
      <c r="E27" s="118">
        <v>0.69589100000000004</v>
      </c>
      <c r="F27" s="118">
        <v>0.33951399999999998</v>
      </c>
      <c r="G27" s="117">
        <v>2</v>
      </c>
      <c r="H27" s="118">
        <v>4.28E-4</v>
      </c>
      <c r="I27" s="170">
        <v>5.1343E-2</v>
      </c>
      <c r="J27" s="170">
        <v>1.0416999999999999E-2</v>
      </c>
      <c r="K27" s="117">
        <v>69</v>
      </c>
      <c r="L27" s="118">
        <v>1.5462999999999999E-2</v>
      </c>
      <c r="M27" s="118">
        <v>0</v>
      </c>
      <c r="N27" s="118">
        <v>0</v>
      </c>
      <c r="O27" s="118">
        <v>0</v>
      </c>
      <c r="P27" s="118">
        <v>0</v>
      </c>
      <c r="Q27" s="118">
        <v>0</v>
      </c>
      <c r="R27" s="118">
        <v>0.21355299999999999</v>
      </c>
      <c r="S27" s="118">
        <v>4.1875000000000002E-2</v>
      </c>
      <c r="T27" s="118">
        <v>0</v>
      </c>
      <c r="U27" s="118">
        <v>6.6090000000000003E-3</v>
      </c>
      <c r="V27" s="118">
        <v>0</v>
      </c>
      <c r="W27" s="118">
        <v>0</v>
      </c>
      <c r="X27" s="143" t="s">
        <v>821</v>
      </c>
      <c r="Y27" s="116">
        <f t="shared" si="0"/>
        <v>46269</v>
      </c>
      <c r="Z27" s="118" t="str">
        <f t="shared" si="1"/>
        <v>LUZIACASTRO.46269</v>
      </c>
      <c r="AA27" s="119">
        <f>SUMIFS([2]!Consulta1[CONTADOR],[2]!Consulta1[CONCATENADO],[2]BD!Z27)</f>
        <v>69</v>
      </c>
      <c r="AB27" s="118" t="str">
        <f t="shared" si="2"/>
        <v>SIM</v>
      </c>
      <c r="AC27" s="120">
        <f>VLOOKUP(A27*1,[2]AUX!B:D,3,0)</f>
        <v>4</v>
      </c>
      <c r="AD27" s="121" t="str">
        <f>VLOOKUP(C27,[2]AUX!J:K,2,0)</f>
        <v>SANTANDER</v>
      </c>
      <c r="AE27" s="118">
        <f t="shared" si="3"/>
        <v>0.33925999999999995</v>
      </c>
      <c r="AF27" s="118">
        <f t="shared" si="4"/>
        <v>0.33968700000000002</v>
      </c>
      <c r="AG27" s="118">
        <f t="shared" si="5"/>
        <v>4.2700000000006622E-4</v>
      </c>
      <c r="AH27" s="118">
        <f t="shared" si="6"/>
        <v>1.0416999999999999E-2</v>
      </c>
      <c r="AI27" s="118">
        <f t="shared" si="7"/>
        <v>1.5462999999999999E-2</v>
      </c>
      <c r="AJ27" s="118">
        <f t="shared" si="8"/>
        <v>5.1343E-2</v>
      </c>
      <c r="AK27" s="118">
        <f t="shared" si="9"/>
        <v>0.26203699999999996</v>
      </c>
      <c r="AL27" s="118">
        <f t="shared" si="10"/>
        <v>7.7223E-2</v>
      </c>
      <c r="AM27" s="118">
        <f t="shared" si="11"/>
        <v>4.8483999999999999E-2</v>
      </c>
      <c r="AN27" s="118">
        <f t="shared" si="12"/>
        <v>0.21355299999999997</v>
      </c>
      <c r="AO27" s="117" t="s">
        <v>821</v>
      </c>
    </row>
    <row r="28" spans="1:41" x14ac:dyDescent="0.2">
      <c r="A28" s="116" t="s">
        <v>1159</v>
      </c>
      <c r="B28" s="117" t="s">
        <v>930</v>
      </c>
      <c r="C28" s="117" t="s">
        <v>889</v>
      </c>
      <c r="D28" s="118">
        <v>0.35954900000000001</v>
      </c>
      <c r="E28" s="118">
        <v>0.69583300000000003</v>
      </c>
      <c r="F28" s="118">
        <v>0.32622699999999999</v>
      </c>
      <c r="G28" s="117">
        <v>9</v>
      </c>
      <c r="H28" s="118">
        <v>1.9630000000000002E-2</v>
      </c>
      <c r="I28" s="170">
        <v>6.4838000000000007E-2</v>
      </c>
      <c r="J28" s="170">
        <v>4.4873000000000003E-2</v>
      </c>
      <c r="K28" s="117">
        <v>50</v>
      </c>
      <c r="L28" s="118">
        <v>1.4225E-2</v>
      </c>
      <c r="M28" s="118">
        <v>0</v>
      </c>
      <c r="N28" s="118">
        <v>0</v>
      </c>
      <c r="O28" s="118">
        <v>0</v>
      </c>
      <c r="P28" s="118">
        <v>0</v>
      </c>
      <c r="Q28" s="118">
        <v>2.1299999999999999E-3</v>
      </c>
      <c r="R28" s="118">
        <v>0.131412</v>
      </c>
      <c r="S28" s="118">
        <v>4.2974999999999999E-2</v>
      </c>
      <c r="T28" s="118">
        <v>8.7849999999999994E-3</v>
      </c>
      <c r="U28" s="118">
        <v>7.4190000000000002E-3</v>
      </c>
      <c r="V28" s="118">
        <v>0</v>
      </c>
      <c r="W28" s="118">
        <v>0</v>
      </c>
      <c r="X28" s="143"/>
      <c r="Y28" s="116">
        <f t="shared" si="0"/>
        <v>46267</v>
      </c>
      <c r="Z28" s="118" t="str">
        <f t="shared" si="1"/>
        <v>LIEGINAPAZ.46267</v>
      </c>
      <c r="AA28" s="119">
        <f>SUMIFS([2]!Consulta1[CONTADOR],[2]!Consulta1[CONCATENADO],[2]BD!Z28)</f>
        <v>0</v>
      </c>
      <c r="AB28" s="118" t="str">
        <f t="shared" si="2"/>
        <v>SIM</v>
      </c>
      <c r="AC28" s="120">
        <f>VLOOKUP(A28*1,[2]AUX!B:D,3,0)</f>
        <v>2</v>
      </c>
      <c r="AD28" s="121" t="str">
        <f>VLOOKUP(C28,[2]AUX!J:K,2,0)</f>
        <v>COOPERFORTE</v>
      </c>
      <c r="AE28" s="118">
        <f t="shared" si="3"/>
        <v>0.31665699999999997</v>
      </c>
      <c r="AF28" s="118">
        <f t="shared" si="4"/>
        <v>0.33628400000000003</v>
      </c>
      <c r="AG28" s="118">
        <f t="shared" si="5"/>
        <v>1.9627000000000061E-2</v>
      </c>
      <c r="AH28" s="118">
        <f t="shared" si="6"/>
        <v>4.4873000000000003E-2</v>
      </c>
      <c r="AI28" s="118">
        <f t="shared" si="7"/>
        <v>1.4225E-2</v>
      </c>
      <c r="AJ28" s="118">
        <f t="shared" si="8"/>
        <v>6.4838000000000007E-2</v>
      </c>
      <c r="AK28" s="118">
        <f t="shared" si="9"/>
        <v>0.19272099999999998</v>
      </c>
      <c r="AL28" s="118">
        <f t="shared" si="10"/>
        <v>0.12393600000000002</v>
      </c>
      <c r="AM28" s="118">
        <f t="shared" si="11"/>
        <v>5.9179000000000002E-2</v>
      </c>
      <c r="AN28" s="118">
        <f t="shared" si="12"/>
        <v>0.13354199999999997</v>
      </c>
    </row>
    <row r="29" spans="1:41" hidden="1" x14ac:dyDescent="0.2">
      <c r="A29" s="116" t="s">
        <v>1376</v>
      </c>
      <c r="B29" s="117" t="s">
        <v>908</v>
      </c>
      <c r="C29" s="117" t="s">
        <v>900</v>
      </c>
      <c r="D29" s="118">
        <v>0.36959500000000001</v>
      </c>
      <c r="E29" s="118">
        <v>0.69583300000000003</v>
      </c>
      <c r="F29" s="118">
        <v>0.32623799999999997</v>
      </c>
      <c r="G29" s="117">
        <v>1</v>
      </c>
      <c r="H29" s="118">
        <v>1.2E-5</v>
      </c>
      <c r="I29" s="170">
        <v>0.15381900000000001</v>
      </c>
      <c r="J29" s="170">
        <v>4.7870000000000003E-2</v>
      </c>
      <c r="K29" s="117">
        <v>100</v>
      </c>
      <c r="L29" s="118">
        <v>3.3737999999999997E-2</v>
      </c>
      <c r="M29" s="118">
        <v>1.0845E-2</v>
      </c>
      <c r="N29" s="118">
        <v>0</v>
      </c>
      <c r="O29" s="118">
        <v>0</v>
      </c>
      <c r="P29" s="118">
        <v>0</v>
      </c>
      <c r="Q29" s="118">
        <v>1.5115999999999999E-2</v>
      </c>
      <c r="R29" s="118">
        <v>0</v>
      </c>
      <c r="S29" s="118">
        <v>4.1667000000000003E-2</v>
      </c>
      <c r="T29" s="118">
        <v>6.8630000000000002E-3</v>
      </c>
      <c r="U29" s="118">
        <v>6.8060000000000004E-3</v>
      </c>
      <c r="V29" s="118">
        <v>0</v>
      </c>
      <c r="W29" s="118">
        <v>9.502E-3</v>
      </c>
      <c r="X29" s="143" t="s">
        <v>820</v>
      </c>
      <c r="Y29" s="116">
        <f t="shared" si="0"/>
        <v>46275</v>
      </c>
      <c r="Z29" s="118" t="str">
        <f t="shared" si="1"/>
        <v>DANIELELEITE.46275</v>
      </c>
      <c r="AA29" s="119">
        <f>SUMIFS([2]!Consulta1[CONTADOR],[2]!Consulta1[CONCATENADO],[2]BD!Z29)</f>
        <v>100</v>
      </c>
      <c r="AB29" s="118" t="str">
        <f t="shared" si="2"/>
        <v>SIM</v>
      </c>
      <c r="AC29" s="120">
        <f>VLOOKUP(A29*1,[2]AUX!B:D,3,0)</f>
        <v>7</v>
      </c>
      <c r="AD29" s="121" t="str">
        <f>VLOOKUP(C29,[2]AUX!J:K,2,0)</f>
        <v>SANTANDER</v>
      </c>
      <c r="AE29" s="118">
        <f t="shared" si="3"/>
        <v>0.32622600000000002</v>
      </c>
      <c r="AF29" s="118">
        <f t="shared" si="4"/>
        <v>0.32623800000000003</v>
      </c>
      <c r="AG29" s="118">
        <f t="shared" si="5"/>
        <v>1.2000000000012001E-5</v>
      </c>
      <c r="AH29" s="118">
        <f t="shared" si="6"/>
        <v>4.7870000000000003E-2</v>
      </c>
      <c r="AI29" s="118">
        <f t="shared" si="7"/>
        <v>3.3737999999999997E-2</v>
      </c>
      <c r="AJ29" s="118">
        <f t="shared" si="8"/>
        <v>0.15381900000000001</v>
      </c>
      <c r="AK29" s="118">
        <f t="shared" si="9"/>
        <v>9.0798999999999991E-2</v>
      </c>
      <c r="AL29" s="118">
        <f t="shared" si="10"/>
        <v>0.235427</v>
      </c>
      <c r="AM29" s="118">
        <f t="shared" si="11"/>
        <v>5.5336000000000003E-2</v>
      </c>
      <c r="AN29" s="118">
        <f t="shared" si="12"/>
        <v>3.5462999999999988E-2</v>
      </c>
    </row>
    <row r="30" spans="1:41" hidden="1" x14ac:dyDescent="0.2">
      <c r="A30" s="116" t="s">
        <v>1158</v>
      </c>
      <c r="B30" s="117" t="s">
        <v>956</v>
      </c>
      <c r="C30" s="117" t="s">
        <v>896</v>
      </c>
      <c r="D30" s="118">
        <v>0.33610000000000001</v>
      </c>
      <c r="E30" s="118">
        <v>0.69821800000000001</v>
      </c>
      <c r="F30" s="118">
        <v>0.362118</v>
      </c>
      <c r="G30" s="117">
        <v>1</v>
      </c>
      <c r="H30" s="118">
        <v>1.2E-5</v>
      </c>
      <c r="I30" s="170">
        <v>1.85E-4</v>
      </c>
      <c r="J30" s="170">
        <v>9.2599999999999996E-4</v>
      </c>
      <c r="K30" s="117">
        <v>46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1.0451E-2</v>
      </c>
      <c r="R30" s="118">
        <v>0.30263899999999999</v>
      </c>
      <c r="S30" s="118">
        <v>4.0382000000000001E-2</v>
      </c>
      <c r="T30" s="118">
        <v>0</v>
      </c>
      <c r="U30" s="118">
        <v>7.5230000000000002E-3</v>
      </c>
      <c r="V30" s="118">
        <v>0</v>
      </c>
      <c r="W30" s="118">
        <v>0</v>
      </c>
      <c r="X30" s="143" t="s">
        <v>957</v>
      </c>
      <c r="Y30" s="116">
        <f t="shared" si="0"/>
        <v>46266</v>
      </c>
      <c r="Z30" s="118" t="str">
        <f t="shared" si="1"/>
        <v>ANTONIARENATA.46266</v>
      </c>
      <c r="AA30" s="119">
        <f>SUMIFS([2]!Consulta1[CONTADOR],[2]!Consulta1[CONCATENADO],[2]BD!Z30)</f>
        <v>46</v>
      </c>
      <c r="AB30" s="118" t="str">
        <f t="shared" si="2"/>
        <v>SIM</v>
      </c>
      <c r="AC30" s="120">
        <f>VLOOKUP(A30*1,[2]AUX!B:D,3,0)</f>
        <v>1</v>
      </c>
      <c r="AD30" s="121" t="str">
        <f>VLOOKUP(C30,[2]AUX!J:K,2,0)</f>
        <v>SANTANDER</v>
      </c>
      <c r="AE30" s="118">
        <f t="shared" si="3"/>
        <v>0.36210599999999998</v>
      </c>
      <c r="AF30" s="118">
        <f t="shared" si="4"/>
        <v>0.362118</v>
      </c>
      <c r="AG30" s="118">
        <f t="shared" si="5"/>
        <v>1.2000000000012001E-5</v>
      </c>
      <c r="AH30" s="118">
        <f t="shared" si="6"/>
        <v>9.2599999999999996E-4</v>
      </c>
      <c r="AI30" s="118">
        <f t="shared" si="7"/>
        <v>0</v>
      </c>
      <c r="AJ30" s="118">
        <f t="shared" si="8"/>
        <v>1.85E-4</v>
      </c>
      <c r="AK30" s="118">
        <f t="shared" si="9"/>
        <v>0.36099500000000001</v>
      </c>
      <c r="AL30" s="118">
        <f t="shared" si="10"/>
        <v>1.111E-3</v>
      </c>
      <c r="AM30" s="118">
        <f t="shared" si="11"/>
        <v>4.7905000000000003E-2</v>
      </c>
      <c r="AN30" s="118">
        <f t="shared" si="12"/>
        <v>0.31308999999999998</v>
      </c>
    </row>
    <row r="31" spans="1:41" hidden="1" x14ac:dyDescent="0.2">
      <c r="A31" s="116" t="s">
        <v>1159</v>
      </c>
      <c r="B31" s="117" t="s">
        <v>895</v>
      </c>
      <c r="C31" s="117" t="s">
        <v>896</v>
      </c>
      <c r="D31" s="118">
        <v>0.35900500000000002</v>
      </c>
      <c r="E31" s="118">
        <v>0.74743099999999996</v>
      </c>
      <c r="F31" s="118">
        <v>0.38842599999999999</v>
      </c>
      <c r="G31" s="117">
        <v>1</v>
      </c>
      <c r="H31" s="118">
        <v>4.6E-5</v>
      </c>
      <c r="I31" s="170">
        <v>8.7638999999999995E-2</v>
      </c>
      <c r="J31" s="170">
        <v>4.5856000000000001E-2</v>
      </c>
      <c r="K31" s="117">
        <v>157</v>
      </c>
      <c r="L31" s="118">
        <v>3.8958E-2</v>
      </c>
      <c r="M31" s="118">
        <v>0</v>
      </c>
      <c r="N31" s="118">
        <v>3.4999999999999997E-5</v>
      </c>
      <c r="O31" s="118">
        <v>0</v>
      </c>
      <c r="P31" s="118">
        <v>0</v>
      </c>
      <c r="Q31" s="118">
        <v>0</v>
      </c>
      <c r="R31" s="118">
        <v>0.16533600000000001</v>
      </c>
      <c r="S31" s="118">
        <v>4.2418999999999998E-2</v>
      </c>
      <c r="T31" s="118">
        <v>8.1370000000000001E-3</v>
      </c>
      <c r="U31" s="118">
        <v>0</v>
      </c>
      <c r="V31" s="118">
        <v>0</v>
      </c>
      <c r="W31" s="118">
        <v>0</v>
      </c>
      <c r="X31" s="143" t="s">
        <v>821</v>
      </c>
      <c r="Y31" s="116">
        <f t="shared" si="0"/>
        <v>46267</v>
      </c>
      <c r="Z31" s="118" t="str">
        <f t="shared" si="1"/>
        <v>SAMARAPAIXAO.46267</v>
      </c>
      <c r="AA31" s="119">
        <f>SUMIFS([2]!Consulta1[CONTADOR],[2]!Consulta1[CONCATENADO],[2]BD!Z31)</f>
        <v>157</v>
      </c>
      <c r="AB31" s="118" t="str">
        <f t="shared" si="2"/>
        <v>SIM</v>
      </c>
      <c r="AC31" s="120">
        <f>VLOOKUP(A31*1,[2]AUX!B:D,3,0)</f>
        <v>2</v>
      </c>
      <c r="AD31" s="121" t="str">
        <f>VLOOKUP(C31,[2]AUX!J:K,2,0)</f>
        <v>SANTANDER</v>
      </c>
      <c r="AE31" s="118">
        <f t="shared" si="3"/>
        <v>0.38838000000000006</v>
      </c>
      <c r="AF31" s="118">
        <f t="shared" si="4"/>
        <v>0.38842599999999994</v>
      </c>
      <c r="AG31" s="118">
        <f t="shared" si="5"/>
        <v>4.5999999999879471E-5</v>
      </c>
      <c r="AH31" s="118">
        <f t="shared" si="6"/>
        <v>4.5856000000000001E-2</v>
      </c>
      <c r="AI31" s="118">
        <f t="shared" si="7"/>
        <v>3.8958E-2</v>
      </c>
      <c r="AJ31" s="118">
        <f t="shared" si="8"/>
        <v>8.7638999999999995E-2</v>
      </c>
      <c r="AK31" s="118">
        <f t="shared" si="9"/>
        <v>0.21592700000000004</v>
      </c>
      <c r="AL31" s="118">
        <f t="shared" si="10"/>
        <v>0.172453</v>
      </c>
      <c r="AM31" s="118">
        <f t="shared" si="11"/>
        <v>5.0555999999999997E-2</v>
      </c>
      <c r="AN31" s="118">
        <f t="shared" si="12"/>
        <v>0.16537100000000005</v>
      </c>
    </row>
    <row r="32" spans="1:41" x14ac:dyDescent="0.2">
      <c r="A32" s="116" t="s">
        <v>1260</v>
      </c>
      <c r="B32" s="117" t="s">
        <v>890</v>
      </c>
      <c r="C32" s="117" t="s">
        <v>891</v>
      </c>
      <c r="D32" s="118">
        <v>0.354132</v>
      </c>
      <c r="E32" s="118">
        <v>0.69605300000000003</v>
      </c>
      <c r="F32" s="118">
        <v>0.34192099999999997</v>
      </c>
      <c r="G32" s="117">
        <v>1</v>
      </c>
      <c r="H32" s="118">
        <v>1.2E-5</v>
      </c>
      <c r="I32" s="170">
        <v>1.493E-3</v>
      </c>
      <c r="J32" s="170">
        <v>4.6299999999999998E-4</v>
      </c>
      <c r="K32" s="117">
        <v>84</v>
      </c>
      <c r="L32" s="118">
        <v>0</v>
      </c>
      <c r="M32" s="118">
        <v>0</v>
      </c>
      <c r="N32" s="118">
        <v>0</v>
      </c>
      <c r="O32" s="118">
        <v>0</v>
      </c>
      <c r="P32" s="118">
        <v>0</v>
      </c>
      <c r="Q32" s="118">
        <v>9.3519999999999992E-3</v>
      </c>
      <c r="R32" s="118">
        <v>0.26797500000000002</v>
      </c>
      <c r="S32" s="118">
        <v>4.2153000000000003E-2</v>
      </c>
      <c r="T32" s="118">
        <v>8.2059999999999998E-3</v>
      </c>
      <c r="U32" s="118">
        <v>7.0949999999999997E-3</v>
      </c>
      <c r="V32" s="118">
        <v>5.1739999999999998E-3</v>
      </c>
      <c r="W32" s="118">
        <v>0</v>
      </c>
      <c r="X32" s="143"/>
      <c r="Y32" s="116">
        <f t="shared" si="0"/>
        <v>46273</v>
      </c>
      <c r="Z32" s="118" t="str">
        <f t="shared" si="1"/>
        <v>NARIELEGUEDES.46273</v>
      </c>
      <c r="AA32" s="119">
        <f>SUMIFS([2]!Consulta1[CONTADOR],[2]!Consulta1[CONCATENADO],[2]BD!Z32)</f>
        <v>84</v>
      </c>
      <c r="AB32" s="118" t="str">
        <f t="shared" si="2"/>
        <v>SIM</v>
      </c>
      <c r="AC32" s="120">
        <f>VLOOKUP(A32*1,[2]AUX!B:D,3,0)</f>
        <v>5</v>
      </c>
      <c r="AD32" s="121" t="str">
        <f>VLOOKUP(C32,[2]AUX!J:K,2,0)</f>
        <v>COLCHÃO</v>
      </c>
      <c r="AE32" s="118">
        <f t="shared" si="3"/>
        <v>0.34191100000000002</v>
      </c>
      <c r="AF32" s="118">
        <f t="shared" si="4"/>
        <v>0.34192100000000003</v>
      </c>
      <c r="AG32" s="118">
        <f t="shared" si="5"/>
        <v>1.0000000000010001E-5</v>
      </c>
      <c r="AH32" s="118">
        <f t="shared" si="6"/>
        <v>4.6299999999999998E-4</v>
      </c>
      <c r="AI32" s="118">
        <f t="shared" si="7"/>
        <v>0</v>
      </c>
      <c r="AJ32" s="118">
        <f t="shared" si="8"/>
        <v>1.493E-3</v>
      </c>
      <c r="AK32" s="118">
        <f t="shared" si="9"/>
        <v>0.33995500000000001</v>
      </c>
      <c r="AL32" s="118">
        <f t="shared" si="10"/>
        <v>1.9559999999999998E-3</v>
      </c>
      <c r="AM32" s="118">
        <f t="shared" si="11"/>
        <v>5.7453999999999998E-2</v>
      </c>
      <c r="AN32" s="118">
        <f t="shared" si="12"/>
        <v>0.282501</v>
      </c>
      <c r="AO32" s="117" t="s">
        <v>11</v>
      </c>
    </row>
    <row r="33" spans="1:41" hidden="1" x14ac:dyDescent="0.2">
      <c r="A33" s="116" t="s">
        <v>1260</v>
      </c>
      <c r="B33" s="117" t="s">
        <v>1058</v>
      </c>
      <c r="C33" s="117" t="s">
        <v>887</v>
      </c>
      <c r="D33" s="118">
        <v>0.35822900000000002</v>
      </c>
      <c r="E33" s="118">
        <v>0.69583300000000003</v>
      </c>
      <c r="F33" s="118">
        <v>0.33760400000000002</v>
      </c>
      <c r="G33" s="117">
        <v>1</v>
      </c>
      <c r="H33" s="118">
        <v>1.27E-4</v>
      </c>
      <c r="I33" s="170">
        <v>0.20608799999999999</v>
      </c>
      <c r="J33" s="170">
        <v>2.1527999999999999E-2</v>
      </c>
      <c r="K33" s="117">
        <v>100</v>
      </c>
      <c r="L33" s="118">
        <v>2.0219999999999998E-2</v>
      </c>
      <c r="M33" s="118">
        <v>0</v>
      </c>
      <c r="N33" s="118">
        <v>0</v>
      </c>
      <c r="O33" s="118">
        <v>0</v>
      </c>
      <c r="P33" s="118">
        <v>0</v>
      </c>
      <c r="Q33" s="118">
        <v>2.2859000000000001E-2</v>
      </c>
      <c r="R33" s="118">
        <v>0</v>
      </c>
      <c r="S33" s="118">
        <v>4.4005000000000002E-2</v>
      </c>
      <c r="T33" s="118">
        <v>7.7780000000000002E-3</v>
      </c>
      <c r="U33" s="118">
        <v>8.2520000000000007E-3</v>
      </c>
      <c r="V33" s="118">
        <v>3.1710000000000002E-3</v>
      </c>
      <c r="W33" s="118">
        <v>3.5760000000000002E-3</v>
      </c>
      <c r="X33" s="143" t="s">
        <v>11</v>
      </c>
      <c r="Y33" s="116">
        <f t="shared" si="0"/>
        <v>46273</v>
      </c>
      <c r="Z33" s="118" t="str">
        <f t="shared" si="1"/>
        <v>NATARODRIGUES.46273</v>
      </c>
      <c r="AA33" s="119">
        <f>SUMIFS([2]!Consulta1[CONTADOR],[2]!Consulta1[CONCATENADO],[2]BD!Z33)</f>
        <v>0</v>
      </c>
      <c r="AB33" s="118" t="str">
        <f t="shared" si="2"/>
        <v>SIM</v>
      </c>
      <c r="AC33" s="120">
        <f>VLOOKUP(A33*1,[2]AUX!B:D,3,0)</f>
        <v>5</v>
      </c>
      <c r="AD33" s="121" t="str">
        <f>VLOOKUP(C33,[2]AUX!J:K,2,0)</f>
        <v>SANTANDER</v>
      </c>
      <c r="AE33" s="118">
        <f t="shared" si="3"/>
        <v>0.33747700000000003</v>
      </c>
      <c r="AF33" s="118">
        <f t="shared" si="4"/>
        <v>0.33760400000000002</v>
      </c>
      <c r="AG33" s="118">
        <f t="shared" si="5"/>
        <v>1.2699999999998823E-4</v>
      </c>
      <c r="AH33" s="118">
        <f t="shared" si="6"/>
        <v>2.1527999999999999E-2</v>
      </c>
      <c r="AI33" s="118">
        <f t="shared" si="7"/>
        <v>2.0219999999999998E-2</v>
      </c>
      <c r="AJ33" s="118">
        <f t="shared" si="8"/>
        <v>0.20608799999999999</v>
      </c>
      <c r="AK33" s="118">
        <f t="shared" si="9"/>
        <v>8.9640999999999998E-2</v>
      </c>
      <c r="AL33" s="118">
        <f t="shared" si="10"/>
        <v>0.247836</v>
      </c>
      <c r="AM33" s="118">
        <f t="shared" si="11"/>
        <v>6.0035000000000005E-2</v>
      </c>
      <c r="AN33" s="118">
        <f t="shared" si="12"/>
        <v>2.9605999999999993E-2</v>
      </c>
    </row>
    <row r="34" spans="1:41" hidden="1" x14ac:dyDescent="0.2">
      <c r="A34" s="116" t="s">
        <v>1260</v>
      </c>
      <c r="B34" s="117" t="s">
        <v>886</v>
      </c>
      <c r="C34" s="117" t="s">
        <v>885</v>
      </c>
      <c r="D34" s="118">
        <v>0.35593799999999998</v>
      </c>
      <c r="E34" s="118">
        <v>0.69569400000000003</v>
      </c>
      <c r="F34" s="118">
        <v>0.33975699999999998</v>
      </c>
      <c r="G34" s="117">
        <v>1</v>
      </c>
      <c r="H34" s="118">
        <v>0</v>
      </c>
      <c r="I34" s="170">
        <v>2.9930999999999999E-2</v>
      </c>
      <c r="J34" s="170">
        <v>2.5119999999999999E-3</v>
      </c>
      <c r="K34" s="117">
        <v>51</v>
      </c>
      <c r="L34" s="118">
        <v>4.1320000000000003E-3</v>
      </c>
      <c r="M34" s="118">
        <v>0</v>
      </c>
      <c r="N34" s="118">
        <v>0</v>
      </c>
      <c r="O34" s="118">
        <v>0</v>
      </c>
      <c r="P34" s="118">
        <v>0</v>
      </c>
      <c r="Q34" s="118">
        <v>1.9443999999999999E-2</v>
      </c>
      <c r="R34" s="118">
        <v>0.22226899999999999</v>
      </c>
      <c r="S34" s="118">
        <v>4.2373000000000001E-2</v>
      </c>
      <c r="T34" s="118">
        <v>7.731E-3</v>
      </c>
      <c r="U34" s="118">
        <v>7.1869999999999998E-3</v>
      </c>
      <c r="V34" s="118">
        <v>4.2009999999999999E-3</v>
      </c>
      <c r="W34" s="118">
        <v>0</v>
      </c>
      <c r="X34" s="143" t="s">
        <v>11</v>
      </c>
      <c r="Y34" s="116">
        <f t="shared" si="0"/>
        <v>46273</v>
      </c>
      <c r="Z34" s="118" t="str">
        <f t="shared" si="1"/>
        <v>SARAHOLIVEIRA.46273</v>
      </c>
      <c r="AA34" s="119">
        <f>SUMIFS([2]!Consulta1[CONTADOR],[2]!Consulta1[CONCATENADO],[2]BD!Z34)</f>
        <v>51</v>
      </c>
      <c r="AB34" s="118" t="str">
        <f t="shared" si="2"/>
        <v>SIM</v>
      </c>
      <c r="AC34" s="120">
        <f>VLOOKUP(A34*1,[2]AUX!B:D,3,0)</f>
        <v>5</v>
      </c>
      <c r="AD34" s="121" t="str">
        <f>VLOOKUP(C34,[2]AUX!J:K,2,0)</f>
        <v>SANTANDER</v>
      </c>
      <c r="AE34" s="118">
        <f t="shared" si="3"/>
        <v>0.33977999999999997</v>
      </c>
      <c r="AF34" s="118">
        <f t="shared" si="4"/>
        <v>0.33975600000000006</v>
      </c>
      <c r="AG34" s="118">
        <f t="shared" si="5"/>
        <v>0</v>
      </c>
      <c r="AH34" s="118">
        <f t="shared" si="6"/>
        <v>2.5119999999999999E-3</v>
      </c>
      <c r="AI34" s="118">
        <f t="shared" si="7"/>
        <v>4.1320000000000003E-3</v>
      </c>
      <c r="AJ34" s="118">
        <f t="shared" si="8"/>
        <v>2.9930999999999999E-2</v>
      </c>
      <c r="AK34" s="118">
        <f t="shared" si="9"/>
        <v>0.303205</v>
      </c>
      <c r="AL34" s="118">
        <f t="shared" si="10"/>
        <v>3.6574999999999996E-2</v>
      </c>
      <c r="AM34" s="118">
        <f t="shared" si="11"/>
        <v>5.7291000000000002E-2</v>
      </c>
      <c r="AN34" s="118">
        <f t="shared" si="12"/>
        <v>0.24591399999999999</v>
      </c>
    </row>
    <row r="35" spans="1:41" x14ac:dyDescent="0.2">
      <c r="A35" s="116" t="s">
        <v>1236</v>
      </c>
      <c r="B35" s="117" t="s">
        <v>954</v>
      </c>
      <c r="C35" s="117" t="s">
        <v>893</v>
      </c>
      <c r="D35" s="118">
        <v>0.35075200000000001</v>
      </c>
      <c r="E35" s="118">
        <v>0.70550900000000005</v>
      </c>
      <c r="F35" s="118">
        <v>0.35475699999999999</v>
      </c>
      <c r="G35" s="117">
        <v>1</v>
      </c>
      <c r="H35" s="118">
        <v>0</v>
      </c>
      <c r="I35" s="170">
        <v>3.0498000000000001E-2</v>
      </c>
      <c r="J35" s="170">
        <v>1.8773000000000001E-2</v>
      </c>
      <c r="K35" s="117">
        <v>37</v>
      </c>
      <c r="L35" s="118">
        <v>2.4420000000000002E-3</v>
      </c>
      <c r="M35" s="118">
        <v>0</v>
      </c>
      <c r="N35" s="118">
        <v>0</v>
      </c>
      <c r="O35" s="118">
        <v>0</v>
      </c>
      <c r="P35" s="118">
        <v>0</v>
      </c>
      <c r="Q35" s="118">
        <v>1.933E-3</v>
      </c>
      <c r="R35" s="118">
        <v>0.24349499999999999</v>
      </c>
      <c r="S35" s="118">
        <v>4.3645999999999997E-2</v>
      </c>
      <c r="T35" s="118">
        <v>7.0020000000000004E-3</v>
      </c>
      <c r="U35" s="118">
        <v>6.9680000000000002E-3</v>
      </c>
      <c r="V35" s="118">
        <v>0</v>
      </c>
      <c r="W35" s="118">
        <v>0</v>
      </c>
      <c r="X35" s="143"/>
      <c r="Y35" s="116">
        <f t="shared" si="0"/>
        <v>46269</v>
      </c>
      <c r="Z35" s="118" t="str">
        <f t="shared" si="1"/>
        <v>KATIAMORAIS.46269</v>
      </c>
      <c r="AA35" s="119">
        <f>SUMIFS([2]!Consulta1[CONTADOR],[2]!Consulta1[CONCATENADO],[2]BD!Z35)</f>
        <v>37</v>
      </c>
      <c r="AB35" s="118" t="str">
        <f t="shared" si="2"/>
        <v>SIM</v>
      </c>
      <c r="AC35" s="120">
        <f>VLOOKUP(A35*1,[2]AUX!B:D,3,0)</f>
        <v>4</v>
      </c>
      <c r="AD35" s="121" t="str">
        <f>VLOOKUP(C35,[2]AUX!J:K,2,0)</f>
        <v>BRADESCO</v>
      </c>
      <c r="AE35" s="118">
        <f t="shared" si="3"/>
        <v>0.35475699999999999</v>
      </c>
      <c r="AF35" s="118">
        <f t="shared" si="4"/>
        <v>0.35475700000000004</v>
      </c>
      <c r="AG35" s="118">
        <f t="shared" si="5"/>
        <v>5.5511151231257827E-17</v>
      </c>
      <c r="AH35" s="118">
        <f t="shared" si="6"/>
        <v>1.8773000000000001E-2</v>
      </c>
      <c r="AI35" s="118">
        <f t="shared" si="7"/>
        <v>2.4420000000000002E-3</v>
      </c>
      <c r="AJ35" s="118">
        <f t="shared" si="8"/>
        <v>3.0498000000000001E-2</v>
      </c>
      <c r="AK35" s="118">
        <f t="shared" si="9"/>
        <v>0.30304399999999998</v>
      </c>
      <c r="AL35" s="118">
        <f t="shared" si="10"/>
        <v>5.1713000000000002E-2</v>
      </c>
      <c r="AM35" s="118">
        <f t="shared" si="11"/>
        <v>5.7616000000000001E-2</v>
      </c>
      <c r="AN35" s="118">
        <f t="shared" si="12"/>
        <v>0.24542799999999998</v>
      </c>
    </row>
    <row r="36" spans="1:41" hidden="1" x14ac:dyDescent="0.2">
      <c r="A36" s="116" t="s">
        <v>1236</v>
      </c>
      <c r="B36" s="117" t="s">
        <v>908</v>
      </c>
      <c r="C36" s="117" t="s">
        <v>900</v>
      </c>
      <c r="D36" s="118">
        <v>0.36587999999999998</v>
      </c>
      <c r="E36" s="118">
        <v>0.69567100000000004</v>
      </c>
      <c r="F36" s="118">
        <v>0.32746500000000001</v>
      </c>
      <c r="G36" s="117">
        <v>4</v>
      </c>
      <c r="H36" s="118">
        <v>2.7079999999999999E-3</v>
      </c>
      <c r="I36" s="170">
        <v>0.15028900000000001</v>
      </c>
      <c r="J36" s="170">
        <v>4.0637E-2</v>
      </c>
      <c r="K36" s="117">
        <v>105</v>
      </c>
      <c r="L36" s="118">
        <v>3.8020999999999999E-2</v>
      </c>
      <c r="M36" s="118">
        <v>0</v>
      </c>
      <c r="N36" s="118">
        <v>0</v>
      </c>
      <c r="O36" s="118">
        <v>0</v>
      </c>
      <c r="P36" s="118">
        <v>0</v>
      </c>
      <c r="Q36" s="118">
        <v>2.3286999999999999E-2</v>
      </c>
      <c r="R36" s="118">
        <v>0</v>
      </c>
      <c r="S36" s="118">
        <v>4.1689999999999998E-2</v>
      </c>
      <c r="T36" s="118">
        <v>7.8820000000000001E-3</v>
      </c>
      <c r="U36" s="118">
        <v>6.7479999999999997E-3</v>
      </c>
      <c r="V36" s="118">
        <v>1.8530000000000001E-2</v>
      </c>
      <c r="W36" s="118">
        <v>0</v>
      </c>
      <c r="X36" s="143" t="s">
        <v>820</v>
      </c>
      <c r="Y36" s="116">
        <f t="shared" si="0"/>
        <v>46269</v>
      </c>
      <c r="Z36" s="118" t="str">
        <f t="shared" si="1"/>
        <v>DANIELELEITE.46269</v>
      </c>
      <c r="AA36" s="119">
        <f>SUMIFS([2]!Consulta1[CONTADOR],[2]!Consulta1[CONCATENADO],[2]BD!Z36)</f>
        <v>105</v>
      </c>
      <c r="AB36" s="118" t="str">
        <f t="shared" si="2"/>
        <v>SIM</v>
      </c>
      <c r="AC36" s="120">
        <f>VLOOKUP(A36*1,[2]AUX!B:D,3,0)</f>
        <v>4</v>
      </c>
      <c r="AD36" s="121" t="str">
        <f>VLOOKUP(C36,[2]AUX!J:K,2,0)</f>
        <v>SANTANDER</v>
      </c>
      <c r="AE36" s="118">
        <f t="shared" si="3"/>
        <v>0.32708400000000004</v>
      </c>
      <c r="AF36" s="118">
        <f t="shared" si="4"/>
        <v>0.32979100000000006</v>
      </c>
      <c r="AG36" s="118">
        <f t="shared" si="5"/>
        <v>2.7070000000000149E-3</v>
      </c>
      <c r="AH36" s="118">
        <f t="shared" si="6"/>
        <v>4.0637E-2</v>
      </c>
      <c r="AI36" s="118">
        <f t="shared" si="7"/>
        <v>3.8020999999999999E-2</v>
      </c>
      <c r="AJ36" s="118">
        <f t="shared" si="8"/>
        <v>0.15028900000000001</v>
      </c>
      <c r="AK36" s="118">
        <f t="shared" si="9"/>
        <v>9.8137000000000002E-2</v>
      </c>
      <c r="AL36" s="118">
        <f t="shared" si="10"/>
        <v>0.22894700000000001</v>
      </c>
      <c r="AM36" s="118">
        <f t="shared" si="11"/>
        <v>5.6319999999999995E-2</v>
      </c>
      <c r="AN36" s="118">
        <f t="shared" si="12"/>
        <v>4.1817000000000007E-2</v>
      </c>
      <c r="AO36" s="117" t="s">
        <v>11</v>
      </c>
    </row>
    <row r="37" spans="1:41" hidden="1" x14ac:dyDescent="0.2">
      <c r="A37" s="116" t="s">
        <v>1377</v>
      </c>
      <c r="B37" s="117" t="s">
        <v>915</v>
      </c>
      <c r="C37" s="117" t="s">
        <v>1261</v>
      </c>
      <c r="D37" s="118">
        <v>0.36021999999999998</v>
      </c>
      <c r="E37" s="118">
        <v>0.61274300000000004</v>
      </c>
      <c r="F37" s="118">
        <v>0.25159700000000002</v>
      </c>
      <c r="G37" s="117">
        <v>3</v>
      </c>
      <c r="H37" s="118">
        <v>1.366E-3</v>
      </c>
      <c r="I37" s="170">
        <v>0.127604</v>
      </c>
      <c r="J37" s="170">
        <v>2.2499999999999999E-2</v>
      </c>
      <c r="K37" s="117">
        <v>82</v>
      </c>
      <c r="L37" s="118">
        <v>1.8298999999999999E-2</v>
      </c>
      <c r="M37" s="118">
        <v>0</v>
      </c>
      <c r="N37" s="118">
        <v>1.3681E-2</v>
      </c>
      <c r="O37" s="118">
        <v>0</v>
      </c>
      <c r="P37" s="118">
        <v>0</v>
      </c>
      <c r="Q37" s="118">
        <v>1.5069000000000001E-2</v>
      </c>
      <c r="R37" s="118">
        <v>0</v>
      </c>
      <c r="S37" s="118">
        <v>4.1654999999999998E-2</v>
      </c>
      <c r="T37" s="118">
        <v>7.8700000000000003E-3</v>
      </c>
      <c r="U37" s="118">
        <v>0</v>
      </c>
      <c r="V37" s="118">
        <v>4.4790000000000003E-3</v>
      </c>
      <c r="W37" s="118">
        <v>0</v>
      </c>
      <c r="X37" s="143" t="s">
        <v>820</v>
      </c>
      <c r="Y37" s="116">
        <f t="shared" si="0"/>
        <v>46274</v>
      </c>
      <c r="Z37" s="118" t="str">
        <f t="shared" si="1"/>
        <v>RAQUELMARINHO.46274</v>
      </c>
      <c r="AA37" s="119">
        <f>SUMIFS([2]!Consulta1[CONTADOR],[2]!Consulta1[CONCATENADO],[2]BD!Z37)</f>
        <v>82</v>
      </c>
      <c r="AB37" s="118" t="str">
        <f t="shared" si="2"/>
        <v>SIM</v>
      </c>
      <c r="AC37" s="120">
        <f>VLOOKUP(A37*1,[2]AUX!B:D,3,0)</f>
        <v>6</v>
      </c>
      <c r="AD37" s="121" t="str">
        <f>VLOOKUP(C37,[2]AUX!J:K,2,0)</f>
        <v>SANTANDER</v>
      </c>
      <c r="AE37" s="118">
        <f t="shared" si="3"/>
        <v>0.25115699999999996</v>
      </c>
      <c r="AF37" s="118">
        <f t="shared" si="4"/>
        <v>0.25252300000000005</v>
      </c>
      <c r="AG37" s="118">
        <f t="shared" si="5"/>
        <v>1.3660000000000894E-3</v>
      </c>
      <c r="AH37" s="118">
        <f t="shared" si="6"/>
        <v>2.2499999999999999E-2</v>
      </c>
      <c r="AI37" s="118">
        <f t="shared" si="7"/>
        <v>1.8298999999999999E-2</v>
      </c>
      <c r="AJ37" s="118">
        <f t="shared" si="8"/>
        <v>0.127604</v>
      </c>
      <c r="AK37" s="118">
        <f t="shared" si="9"/>
        <v>8.2753999999999994E-2</v>
      </c>
      <c r="AL37" s="118">
        <f t="shared" si="10"/>
        <v>0.168403</v>
      </c>
      <c r="AM37" s="118">
        <f t="shared" si="11"/>
        <v>4.9525E-2</v>
      </c>
      <c r="AN37" s="118">
        <f t="shared" si="12"/>
        <v>3.3228999999999995E-2</v>
      </c>
    </row>
    <row r="38" spans="1:41" hidden="1" x14ac:dyDescent="0.2">
      <c r="A38" s="116" t="s">
        <v>1187</v>
      </c>
      <c r="B38" s="117" t="s">
        <v>1056</v>
      </c>
      <c r="C38" s="117" t="s">
        <v>887</v>
      </c>
      <c r="D38" s="118">
        <v>0.35408600000000001</v>
      </c>
      <c r="E38" s="118">
        <v>0.69559000000000004</v>
      </c>
      <c r="F38" s="118">
        <v>0.341505</v>
      </c>
      <c r="G38" s="117">
        <v>1</v>
      </c>
      <c r="H38" s="118">
        <v>3.4999999999999997E-5</v>
      </c>
      <c r="I38" s="170">
        <v>0.19563700000000001</v>
      </c>
      <c r="J38" s="170">
        <v>3.6887000000000003E-2</v>
      </c>
      <c r="K38" s="117">
        <v>99</v>
      </c>
      <c r="L38" s="118">
        <v>2.8773E-2</v>
      </c>
      <c r="M38" s="118">
        <v>0</v>
      </c>
      <c r="N38" s="118">
        <v>0</v>
      </c>
      <c r="O38" s="118">
        <v>0</v>
      </c>
      <c r="P38" s="118">
        <v>0</v>
      </c>
      <c r="Q38" s="118">
        <v>2.2824000000000001E-2</v>
      </c>
      <c r="R38" s="118">
        <v>0</v>
      </c>
      <c r="S38" s="118">
        <v>4.2036999999999998E-2</v>
      </c>
      <c r="T38" s="118">
        <v>7.986E-3</v>
      </c>
      <c r="U38" s="118">
        <v>7.326E-3</v>
      </c>
      <c r="V38" s="118">
        <v>0</v>
      </c>
      <c r="W38" s="118">
        <v>0</v>
      </c>
      <c r="X38" s="143" t="s">
        <v>11</v>
      </c>
      <c r="Y38" s="116">
        <f t="shared" si="0"/>
        <v>46268</v>
      </c>
      <c r="Z38" s="118" t="str">
        <f t="shared" si="1"/>
        <v>GABRIELACRUZ.46268</v>
      </c>
      <c r="AA38" s="119">
        <f>SUMIFS([2]!Consulta1[CONTADOR],[2]!Consulta1[CONCATENADO],[2]BD!Z38)</f>
        <v>0</v>
      </c>
      <c r="AB38" s="118" t="str">
        <f t="shared" si="2"/>
        <v>SIM</v>
      </c>
      <c r="AC38" s="120">
        <f>VLOOKUP(A38*1,[2]AUX!B:D,3,0)</f>
        <v>3</v>
      </c>
      <c r="AD38" s="121" t="str">
        <f>VLOOKUP(C38,[2]AUX!J:K,2,0)</f>
        <v>SANTANDER</v>
      </c>
      <c r="AE38" s="118">
        <f t="shared" si="3"/>
        <v>0.34147</v>
      </c>
      <c r="AF38" s="118">
        <f t="shared" si="4"/>
        <v>0.34150400000000003</v>
      </c>
      <c r="AG38" s="118">
        <f t="shared" si="5"/>
        <v>3.4000000000034003E-5</v>
      </c>
      <c r="AH38" s="118">
        <f t="shared" si="6"/>
        <v>3.6887000000000003E-2</v>
      </c>
      <c r="AI38" s="118">
        <f t="shared" si="7"/>
        <v>2.8773E-2</v>
      </c>
      <c r="AJ38" s="118">
        <f t="shared" si="8"/>
        <v>0.19563700000000001</v>
      </c>
      <c r="AK38" s="118">
        <f t="shared" si="9"/>
        <v>8.0172999999999994E-2</v>
      </c>
      <c r="AL38" s="118">
        <f t="shared" si="10"/>
        <v>0.261297</v>
      </c>
      <c r="AM38" s="118">
        <f t="shared" si="11"/>
        <v>5.7348999999999997E-2</v>
      </c>
      <c r="AN38" s="118">
        <f t="shared" si="12"/>
        <v>2.2823999999999997E-2</v>
      </c>
    </row>
    <row r="39" spans="1:41" x14ac:dyDescent="0.2">
      <c r="A39" s="116" t="s">
        <v>1159</v>
      </c>
      <c r="B39" s="117" t="s">
        <v>901</v>
      </c>
      <c r="C39" s="117" t="s">
        <v>891</v>
      </c>
      <c r="D39" s="118">
        <v>0.354271</v>
      </c>
      <c r="E39" s="118">
        <v>0.69662000000000002</v>
      </c>
      <c r="F39" s="118">
        <v>0.34234999999999999</v>
      </c>
      <c r="G39" s="117">
        <v>1</v>
      </c>
      <c r="H39" s="118">
        <v>0</v>
      </c>
      <c r="I39" s="170">
        <v>4.6299999999999998E-4</v>
      </c>
      <c r="J39" s="170">
        <v>0</v>
      </c>
      <c r="K39" s="117">
        <v>73</v>
      </c>
      <c r="L39" s="118">
        <v>0</v>
      </c>
      <c r="M39" s="118">
        <v>0</v>
      </c>
      <c r="N39" s="118">
        <v>0</v>
      </c>
      <c r="O39" s="118">
        <v>0</v>
      </c>
      <c r="P39" s="118">
        <v>0</v>
      </c>
      <c r="Q39" s="118">
        <v>2.153E-3</v>
      </c>
      <c r="R39" s="118">
        <v>0.28246500000000002</v>
      </c>
      <c r="S39" s="118">
        <v>4.2535000000000003E-2</v>
      </c>
      <c r="T39" s="118">
        <v>7.4310000000000001E-3</v>
      </c>
      <c r="U39" s="118">
        <v>7.3029999999999996E-3</v>
      </c>
      <c r="V39" s="118">
        <v>0</v>
      </c>
      <c r="W39" s="118">
        <v>0</v>
      </c>
      <c r="X39" s="143"/>
      <c r="Y39" s="116">
        <f t="shared" si="0"/>
        <v>46267</v>
      </c>
      <c r="Z39" s="118" t="str">
        <f t="shared" si="1"/>
        <v>RAYSSAQUEIROZ.46267</v>
      </c>
      <c r="AA39" s="119">
        <f>SUMIFS([2]!Consulta1[CONTADOR],[2]!Consulta1[CONCATENADO],[2]BD!Z39)</f>
        <v>73</v>
      </c>
      <c r="AB39" s="118" t="str">
        <f t="shared" si="2"/>
        <v>SIM</v>
      </c>
      <c r="AC39" s="120">
        <f>VLOOKUP(A39*1,[2]AUX!B:D,3,0)</f>
        <v>2</v>
      </c>
      <c r="AD39" s="121" t="str">
        <f>VLOOKUP(C39,[2]AUX!J:K,2,0)</f>
        <v>COLCHÃO</v>
      </c>
      <c r="AE39" s="118">
        <f t="shared" si="3"/>
        <v>0.34235000000000004</v>
      </c>
      <c r="AF39" s="118">
        <f t="shared" si="4"/>
        <v>0.34234900000000001</v>
      </c>
      <c r="AG39" s="118">
        <f t="shared" si="5"/>
        <v>0</v>
      </c>
      <c r="AH39" s="118">
        <f t="shared" si="6"/>
        <v>0</v>
      </c>
      <c r="AI39" s="118">
        <f t="shared" si="7"/>
        <v>0</v>
      </c>
      <c r="AJ39" s="118">
        <f t="shared" si="8"/>
        <v>4.6299999999999998E-4</v>
      </c>
      <c r="AK39" s="118">
        <f t="shared" si="9"/>
        <v>0.34188700000000005</v>
      </c>
      <c r="AL39" s="118">
        <f t="shared" si="10"/>
        <v>4.6299999999999998E-4</v>
      </c>
      <c r="AM39" s="118">
        <f t="shared" si="11"/>
        <v>5.7269E-2</v>
      </c>
      <c r="AN39" s="118">
        <f t="shared" si="12"/>
        <v>0.28461800000000004</v>
      </c>
      <c r="AO39" s="117" t="s">
        <v>820</v>
      </c>
    </row>
    <row r="40" spans="1:41" hidden="1" x14ac:dyDescent="0.2">
      <c r="A40" s="116" t="s">
        <v>1376</v>
      </c>
      <c r="B40" s="117" t="s">
        <v>1059</v>
      </c>
      <c r="C40" s="117" t="s">
        <v>887</v>
      </c>
      <c r="D40" s="118">
        <v>0.353634</v>
      </c>
      <c r="E40" s="118">
        <v>0.69557899999999995</v>
      </c>
      <c r="F40" s="118">
        <v>0.34163199999999999</v>
      </c>
      <c r="G40" s="117">
        <v>2</v>
      </c>
      <c r="H40" s="118">
        <v>5.8100000000000001E-3</v>
      </c>
      <c r="I40" s="170">
        <v>0.21695600000000001</v>
      </c>
      <c r="J40" s="170">
        <v>2.9316999999999999E-2</v>
      </c>
      <c r="K40" s="117">
        <v>94</v>
      </c>
      <c r="L40" s="118">
        <v>1.4595E-2</v>
      </c>
      <c r="M40" s="118">
        <v>1.134E-3</v>
      </c>
      <c r="N40" s="118">
        <v>0</v>
      </c>
      <c r="O40" s="118">
        <v>0</v>
      </c>
      <c r="P40" s="118">
        <v>0</v>
      </c>
      <c r="Q40" s="118">
        <v>1.6308E-2</v>
      </c>
      <c r="R40" s="118">
        <v>0</v>
      </c>
      <c r="S40" s="118">
        <v>4.2939999999999999E-2</v>
      </c>
      <c r="T40" s="118">
        <v>7.4879999999999999E-3</v>
      </c>
      <c r="U40" s="118">
        <v>7.3959999999999998E-3</v>
      </c>
      <c r="V40" s="118">
        <v>0</v>
      </c>
      <c r="W40" s="118">
        <v>0</v>
      </c>
      <c r="X40" s="143" t="s">
        <v>11</v>
      </c>
      <c r="Y40" s="116">
        <f t="shared" si="0"/>
        <v>46275</v>
      </c>
      <c r="Z40" s="118" t="str">
        <f t="shared" si="1"/>
        <v>MAIARACOSTA.46275</v>
      </c>
      <c r="AA40" s="119">
        <f>SUMIFS([2]!Consulta1[CONTADOR],[2]!Consulta1[CONCATENADO],[2]BD!Z40)</f>
        <v>0</v>
      </c>
      <c r="AB40" s="118" t="str">
        <f t="shared" si="2"/>
        <v>SIM</v>
      </c>
      <c r="AC40" s="120">
        <f>VLOOKUP(A40*1,[2]AUX!B:D,3,0)</f>
        <v>7</v>
      </c>
      <c r="AD40" s="121" t="str">
        <f>VLOOKUP(C40,[2]AUX!J:K,2,0)</f>
        <v>SANTANDER</v>
      </c>
      <c r="AE40" s="118">
        <f t="shared" si="3"/>
        <v>0.33613399999999999</v>
      </c>
      <c r="AF40" s="118">
        <f t="shared" si="4"/>
        <v>0.34194499999999994</v>
      </c>
      <c r="AG40" s="118">
        <f t="shared" si="5"/>
        <v>5.8109999999999551E-3</v>
      </c>
      <c r="AH40" s="118">
        <f t="shared" si="6"/>
        <v>2.9316999999999999E-2</v>
      </c>
      <c r="AI40" s="118">
        <f t="shared" si="7"/>
        <v>1.4595E-2</v>
      </c>
      <c r="AJ40" s="118">
        <f t="shared" si="8"/>
        <v>0.21695600000000001</v>
      </c>
      <c r="AK40" s="118">
        <f t="shared" si="9"/>
        <v>7.5266E-2</v>
      </c>
      <c r="AL40" s="118">
        <f t="shared" si="10"/>
        <v>0.26086799999999999</v>
      </c>
      <c r="AM40" s="118">
        <f t="shared" si="11"/>
        <v>5.7824E-2</v>
      </c>
      <c r="AN40" s="118">
        <f t="shared" si="12"/>
        <v>1.7441999999999999E-2</v>
      </c>
    </row>
    <row r="41" spans="1:41" hidden="1" x14ac:dyDescent="0.2">
      <c r="A41" s="116" t="s">
        <v>1159</v>
      </c>
      <c r="B41" s="117" t="s">
        <v>1086</v>
      </c>
      <c r="C41" s="117" t="s">
        <v>900</v>
      </c>
      <c r="D41" s="118">
        <v>0.36362299999999997</v>
      </c>
      <c r="E41" s="118">
        <v>0.69525499999999996</v>
      </c>
      <c r="F41" s="118">
        <v>0.33025500000000002</v>
      </c>
      <c r="G41" s="117">
        <v>3</v>
      </c>
      <c r="H41" s="118">
        <v>1.4120000000000001E-3</v>
      </c>
      <c r="I41" s="170">
        <v>0.146007</v>
      </c>
      <c r="J41" s="170">
        <v>5.2082999999999997E-2</v>
      </c>
      <c r="K41" s="117">
        <v>137</v>
      </c>
      <c r="L41" s="118">
        <v>2.4559999999999998E-2</v>
      </c>
      <c r="M41" s="118">
        <v>2.0830000000000002E-3</v>
      </c>
      <c r="N41" s="118">
        <v>1.2118E-2</v>
      </c>
      <c r="O41" s="118">
        <v>0</v>
      </c>
      <c r="P41" s="118">
        <v>0</v>
      </c>
      <c r="Q41" s="118">
        <v>2.1343000000000001E-2</v>
      </c>
      <c r="R41" s="118">
        <v>0</v>
      </c>
      <c r="S41" s="118">
        <v>4.4119999999999999E-2</v>
      </c>
      <c r="T41" s="118">
        <v>8.8430000000000002E-3</v>
      </c>
      <c r="U41" s="118">
        <v>7.2110000000000004E-3</v>
      </c>
      <c r="V41" s="118">
        <v>5.2779999999999997E-3</v>
      </c>
      <c r="W41" s="118">
        <v>6.574E-3</v>
      </c>
      <c r="X41" s="143" t="s">
        <v>820</v>
      </c>
      <c r="Y41" s="116">
        <f t="shared" si="0"/>
        <v>46267</v>
      </c>
      <c r="Z41" s="118" t="str">
        <f t="shared" si="1"/>
        <v>VANIELLYALMEIDA.46267</v>
      </c>
      <c r="AA41" s="119">
        <f>SUMIFS([2]!Consulta1[CONTADOR],[2]!Consulta1[CONCATENADO],[2]BD!Z41)</f>
        <v>0</v>
      </c>
      <c r="AB41" s="118" t="str">
        <f t="shared" si="2"/>
        <v>SIM</v>
      </c>
      <c r="AC41" s="120">
        <f>VLOOKUP(A41*1,[2]AUX!B:D,3,0)</f>
        <v>2</v>
      </c>
      <c r="AD41" s="121" t="str">
        <f>VLOOKUP(C41,[2]AUX!J:K,2,0)</f>
        <v>SANTANDER</v>
      </c>
      <c r="AE41" s="118">
        <f t="shared" si="3"/>
        <v>0.33021999999999996</v>
      </c>
      <c r="AF41" s="118">
        <f t="shared" si="4"/>
        <v>0.33163199999999998</v>
      </c>
      <c r="AG41" s="118">
        <f t="shared" si="5"/>
        <v>1.4120000000000243E-3</v>
      </c>
      <c r="AH41" s="118">
        <f t="shared" si="6"/>
        <v>5.2082999999999997E-2</v>
      </c>
      <c r="AI41" s="118">
        <f t="shared" si="7"/>
        <v>2.4559999999999998E-2</v>
      </c>
      <c r="AJ41" s="118">
        <f t="shared" si="8"/>
        <v>0.146007</v>
      </c>
      <c r="AK41" s="118">
        <f t="shared" si="9"/>
        <v>0.10757</v>
      </c>
      <c r="AL41" s="118">
        <f t="shared" si="10"/>
        <v>0.22264999999999999</v>
      </c>
      <c r="AM41" s="118">
        <f t="shared" si="11"/>
        <v>6.0173999999999998E-2</v>
      </c>
      <c r="AN41" s="118">
        <f t="shared" si="12"/>
        <v>4.7396000000000001E-2</v>
      </c>
    </row>
    <row r="42" spans="1:41" hidden="1" x14ac:dyDescent="0.2">
      <c r="A42" s="116" t="s">
        <v>1158</v>
      </c>
      <c r="B42" s="117" t="s">
        <v>1055</v>
      </c>
      <c r="C42" s="117" t="s">
        <v>887</v>
      </c>
      <c r="D42" s="118">
        <v>0.35388900000000001</v>
      </c>
      <c r="E42" s="118">
        <v>0.69880799999999998</v>
      </c>
      <c r="F42" s="118">
        <v>0.34491899999999998</v>
      </c>
      <c r="G42" s="117">
        <v>1</v>
      </c>
      <c r="H42" s="118">
        <v>9.2999999999999997E-5</v>
      </c>
      <c r="I42" s="170">
        <v>0.15415499999999999</v>
      </c>
      <c r="J42" s="170">
        <v>4.9525E-2</v>
      </c>
      <c r="K42" s="117">
        <v>91</v>
      </c>
      <c r="L42" s="118">
        <v>1.9605999999999998E-2</v>
      </c>
      <c r="M42" s="118">
        <v>2.0600000000000002E-3</v>
      </c>
      <c r="N42" s="118">
        <v>0</v>
      </c>
      <c r="O42" s="118">
        <v>0</v>
      </c>
      <c r="P42" s="118">
        <v>0</v>
      </c>
      <c r="Q42" s="118">
        <v>1.5301E-2</v>
      </c>
      <c r="R42" s="118">
        <v>0</v>
      </c>
      <c r="S42" s="118">
        <v>4.2696999999999999E-2</v>
      </c>
      <c r="T42" s="118">
        <v>7.28E-3</v>
      </c>
      <c r="U42" s="118">
        <v>7.3959999999999998E-3</v>
      </c>
      <c r="V42" s="118">
        <v>3.2870000000000003E-2</v>
      </c>
      <c r="W42" s="118">
        <v>1.3934999999999999E-2</v>
      </c>
      <c r="X42" s="143" t="s">
        <v>11</v>
      </c>
      <c r="Y42" s="116">
        <f t="shared" si="0"/>
        <v>46266</v>
      </c>
      <c r="Z42" s="118" t="str">
        <f t="shared" si="1"/>
        <v>KARINESANTOS.46266</v>
      </c>
      <c r="AA42" s="119">
        <f>SUMIFS([2]!Consulta1[CONTADOR],[2]!Consulta1[CONCATENADO],[2]BD!Z42)</f>
        <v>0</v>
      </c>
      <c r="AB42" s="118" t="str">
        <f t="shared" si="2"/>
        <v>SIM</v>
      </c>
      <c r="AC42" s="120">
        <f>VLOOKUP(A42*1,[2]AUX!B:D,3,0)</f>
        <v>1</v>
      </c>
      <c r="AD42" s="121" t="str">
        <f>VLOOKUP(C42,[2]AUX!J:K,2,0)</f>
        <v>SANTANDER</v>
      </c>
      <c r="AE42" s="118">
        <f t="shared" si="3"/>
        <v>0.34482499999999999</v>
      </c>
      <c r="AF42" s="118">
        <f t="shared" si="4"/>
        <v>0.34491899999999998</v>
      </c>
      <c r="AG42" s="118">
        <f t="shared" si="5"/>
        <v>9.3999999999982986E-5</v>
      </c>
      <c r="AH42" s="118">
        <f t="shared" si="6"/>
        <v>4.9525E-2</v>
      </c>
      <c r="AI42" s="118">
        <f t="shared" si="7"/>
        <v>1.9605999999999998E-2</v>
      </c>
      <c r="AJ42" s="118">
        <f t="shared" si="8"/>
        <v>0.15415499999999999</v>
      </c>
      <c r="AK42" s="118">
        <f t="shared" si="9"/>
        <v>0.12153900000000001</v>
      </c>
      <c r="AL42" s="118">
        <f t="shared" si="10"/>
        <v>0.22328599999999998</v>
      </c>
      <c r="AM42" s="118">
        <f t="shared" si="11"/>
        <v>5.7373E-2</v>
      </c>
      <c r="AN42" s="118">
        <f t="shared" si="12"/>
        <v>6.4166000000000001E-2</v>
      </c>
      <c r="AO42" s="117" t="s">
        <v>821</v>
      </c>
    </row>
    <row r="43" spans="1:41" x14ac:dyDescent="0.2">
      <c r="A43" s="116" t="s">
        <v>1187</v>
      </c>
      <c r="B43" s="117" t="s">
        <v>913</v>
      </c>
      <c r="C43" s="117" t="s">
        <v>893</v>
      </c>
      <c r="D43" s="118">
        <v>0.37038199999999999</v>
      </c>
      <c r="E43" s="118">
        <v>0.70061300000000004</v>
      </c>
      <c r="F43" s="118">
        <v>0.330231</v>
      </c>
      <c r="G43" s="117">
        <v>1</v>
      </c>
      <c r="H43" s="118">
        <v>1.2E-5</v>
      </c>
      <c r="I43" s="170">
        <v>3.4039E-2</v>
      </c>
      <c r="J43" s="170">
        <v>1.748E-3</v>
      </c>
      <c r="K43" s="117">
        <v>38</v>
      </c>
      <c r="L43" s="118">
        <v>8.1600000000000006E-3</v>
      </c>
      <c r="M43" s="118">
        <v>0</v>
      </c>
      <c r="N43" s="118">
        <v>0</v>
      </c>
      <c r="O43" s="118">
        <v>0</v>
      </c>
      <c r="P43" s="118">
        <v>0</v>
      </c>
      <c r="Q43" s="118">
        <v>8.2749999999999994E-3</v>
      </c>
      <c r="R43" s="118">
        <v>0.200127</v>
      </c>
      <c r="S43" s="118">
        <v>4.3772999999999999E-2</v>
      </c>
      <c r="T43" s="118">
        <v>7.9279999999999993E-3</v>
      </c>
      <c r="U43" s="118">
        <v>7.1640000000000002E-3</v>
      </c>
      <c r="V43" s="118">
        <v>1.9005000000000001E-2</v>
      </c>
      <c r="W43" s="118">
        <v>0</v>
      </c>
      <c r="X43" s="143"/>
      <c r="Y43" s="116">
        <f t="shared" si="0"/>
        <v>46268</v>
      </c>
      <c r="Z43" s="118" t="str">
        <f t="shared" si="1"/>
        <v>MARLEYALVES.46268</v>
      </c>
      <c r="AA43" s="119">
        <f>SUMIFS([2]!Consulta1[CONTADOR],[2]!Consulta1[CONCATENADO],[2]BD!Z43)</f>
        <v>38</v>
      </c>
      <c r="AB43" s="118" t="str">
        <f t="shared" si="2"/>
        <v>SIM</v>
      </c>
      <c r="AC43" s="120">
        <f>VLOOKUP(A43*1,[2]AUX!B:D,3,0)</f>
        <v>3</v>
      </c>
      <c r="AD43" s="121" t="str">
        <f>VLOOKUP(C43,[2]AUX!J:K,2,0)</f>
        <v>BRADESCO</v>
      </c>
      <c r="AE43" s="118">
        <f t="shared" si="3"/>
        <v>0.33021899999999998</v>
      </c>
      <c r="AF43" s="118">
        <f t="shared" si="4"/>
        <v>0.33023100000000005</v>
      </c>
      <c r="AG43" s="118">
        <f t="shared" si="5"/>
        <v>1.2000000000067512E-5</v>
      </c>
      <c r="AH43" s="118">
        <f t="shared" si="6"/>
        <v>1.748E-3</v>
      </c>
      <c r="AI43" s="118">
        <f t="shared" si="7"/>
        <v>8.1600000000000006E-3</v>
      </c>
      <c r="AJ43" s="118">
        <f t="shared" si="8"/>
        <v>3.4039E-2</v>
      </c>
      <c r="AK43" s="118">
        <f t="shared" si="9"/>
        <v>0.28627199999999997</v>
      </c>
      <c r="AL43" s="118">
        <f t="shared" si="10"/>
        <v>4.3947E-2</v>
      </c>
      <c r="AM43" s="118">
        <f t="shared" si="11"/>
        <v>5.8865000000000001E-2</v>
      </c>
      <c r="AN43" s="118">
        <f t="shared" si="12"/>
        <v>0.22740699999999997</v>
      </c>
    </row>
    <row r="44" spans="1:41" hidden="1" x14ac:dyDescent="0.2">
      <c r="A44" s="116" t="s">
        <v>1158</v>
      </c>
      <c r="B44" s="117" t="s">
        <v>886</v>
      </c>
      <c r="C44" s="117" t="s">
        <v>885</v>
      </c>
      <c r="D44" s="118">
        <v>0.35599500000000001</v>
      </c>
      <c r="E44" s="118">
        <v>0.69597200000000004</v>
      </c>
      <c r="F44" s="118">
        <v>0.33997699999999997</v>
      </c>
      <c r="G44" s="117">
        <v>1</v>
      </c>
      <c r="H44" s="118">
        <v>6.5510000000000004E-3</v>
      </c>
      <c r="I44" s="170">
        <v>3.2835999999999997E-2</v>
      </c>
      <c r="J44" s="170">
        <v>1.887E-3</v>
      </c>
      <c r="K44" s="117">
        <v>60</v>
      </c>
      <c r="L44" s="118">
        <v>8.4030000000000007E-3</v>
      </c>
      <c r="M44" s="118">
        <v>0</v>
      </c>
      <c r="N44" s="118">
        <v>0</v>
      </c>
      <c r="O44" s="118">
        <v>0</v>
      </c>
      <c r="P44" s="118">
        <v>6.5050000000000004E-3</v>
      </c>
      <c r="Q44" s="118">
        <v>1.8807999999999998E-2</v>
      </c>
      <c r="R44" s="118">
        <v>0.18207200000000001</v>
      </c>
      <c r="S44" s="118">
        <v>4.2859000000000001E-2</v>
      </c>
      <c r="T44" s="118">
        <v>7.4650000000000003E-3</v>
      </c>
      <c r="U44" s="118">
        <v>7.5230000000000002E-3</v>
      </c>
      <c r="V44" s="118">
        <v>2.5069000000000001E-2</v>
      </c>
      <c r="W44" s="118">
        <v>0</v>
      </c>
      <c r="X44" s="143" t="s">
        <v>11</v>
      </c>
      <c r="Y44" s="116">
        <f t="shared" si="0"/>
        <v>46266</v>
      </c>
      <c r="Z44" s="118" t="str">
        <f t="shared" si="1"/>
        <v>SARAHOLIVEIRA.46266</v>
      </c>
      <c r="AA44" s="119">
        <f>SUMIFS([2]!Consulta1[CONTADOR],[2]!Consulta1[CONCATENADO],[2]BD!Z44)</f>
        <v>60</v>
      </c>
      <c r="AB44" s="118" t="str">
        <f t="shared" si="2"/>
        <v>SIM</v>
      </c>
      <c r="AC44" s="120">
        <f>VLOOKUP(A44*1,[2]AUX!B:D,3,0)</f>
        <v>1</v>
      </c>
      <c r="AD44" s="121" t="str">
        <f>VLOOKUP(C44,[2]AUX!J:K,2,0)</f>
        <v>SANTANDER</v>
      </c>
      <c r="AE44" s="118">
        <f t="shared" si="3"/>
        <v>0.33342700000000003</v>
      </c>
      <c r="AF44" s="118">
        <f t="shared" si="4"/>
        <v>0.33997700000000003</v>
      </c>
      <c r="AG44" s="118">
        <f t="shared" si="5"/>
        <v>6.5500000000000003E-3</v>
      </c>
      <c r="AH44" s="118">
        <f t="shared" si="6"/>
        <v>1.887E-3</v>
      </c>
      <c r="AI44" s="118">
        <f t="shared" si="7"/>
        <v>8.4030000000000007E-3</v>
      </c>
      <c r="AJ44" s="118">
        <f t="shared" si="8"/>
        <v>3.2835999999999997E-2</v>
      </c>
      <c r="AK44" s="118">
        <f t="shared" si="9"/>
        <v>0.29030100000000003</v>
      </c>
      <c r="AL44" s="118">
        <f t="shared" si="10"/>
        <v>4.3125999999999998E-2</v>
      </c>
      <c r="AM44" s="118">
        <f t="shared" si="11"/>
        <v>5.7847000000000003E-2</v>
      </c>
      <c r="AN44" s="118">
        <f t="shared" si="12"/>
        <v>0.23245400000000002</v>
      </c>
    </row>
    <row r="45" spans="1:41" hidden="1" x14ac:dyDescent="0.2">
      <c r="A45" s="116" t="s">
        <v>1377</v>
      </c>
      <c r="B45" s="117" t="s">
        <v>944</v>
      </c>
      <c r="C45" s="117" t="s">
        <v>900</v>
      </c>
      <c r="D45" s="118">
        <v>0.36302099999999998</v>
      </c>
      <c r="E45" s="118">
        <v>0.71699100000000004</v>
      </c>
      <c r="F45" s="118">
        <v>0.35340300000000002</v>
      </c>
      <c r="G45" s="117">
        <v>2</v>
      </c>
      <c r="H45" s="118">
        <v>1.0070000000000001E-3</v>
      </c>
      <c r="I45" s="170">
        <v>0.145787</v>
      </c>
      <c r="J45" s="170">
        <v>6.6817000000000001E-2</v>
      </c>
      <c r="K45" s="117">
        <v>117</v>
      </c>
      <c r="L45" s="118">
        <v>2.1933000000000001E-2</v>
      </c>
      <c r="M45" s="118">
        <v>1.1447000000000001E-2</v>
      </c>
      <c r="N45" s="118">
        <v>1.4050999999999999E-2</v>
      </c>
      <c r="O45" s="118">
        <v>0</v>
      </c>
      <c r="P45" s="118">
        <v>0</v>
      </c>
      <c r="Q45" s="118">
        <v>2.7765999999999999E-2</v>
      </c>
      <c r="R45" s="118">
        <v>0</v>
      </c>
      <c r="S45" s="118">
        <v>4.1678E-2</v>
      </c>
      <c r="T45" s="118">
        <v>7.639E-3</v>
      </c>
      <c r="U45" s="118">
        <v>7.4539999999999997E-3</v>
      </c>
      <c r="V45" s="118">
        <v>0</v>
      </c>
      <c r="W45" s="118">
        <v>8.3909999999999992E-3</v>
      </c>
      <c r="X45" s="143" t="s">
        <v>820</v>
      </c>
      <c r="Y45" s="116">
        <f t="shared" si="0"/>
        <v>46274</v>
      </c>
      <c r="Z45" s="118" t="str">
        <f t="shared" si="1"/>
        <v>BEATRIZPARENTE.46274</v>
      </c>
      <c r="AA45" s="119">
        <f>SUMIFS([2]!Consulta1[CONTADOR],[2]!Consulta1[CONCATENADO],[2]BD!Z45)</f>
        <v>0</v>
      </c>
      <c r="AB45" s="118" t="str">
        <f t="shared" si="2"/>
        <v>SIM</v>
      </c>
      <c r="AC45" s="120">
        <f>VLOOKUP(A45*1,[2]AUX!B:D,3,0)</f>
        <v>6</v>
      </c>
      <c r="AD45" s="121" t="str">
        <f>VLOOKUP(C45,[2]AUX!J:K,2,0)</f>
        <v>SANTANDER</v>
      </c>
      <c r="AE45" s="118">
        <f t="shared" si="3"/>
        <v>0.35296300000000003</v>
      </c>
      <c r="AF45" s="118">
        <f t="shared" si="4"/>
        <v>0.35397000000000006</v>
      </c>
      <c r="AG45" s="118">
        <f t="shared" si="5"/>
        <v>1.0070000000000356E-3</v>
      </c>
      <c r="AH45" s="118">
        <f t="shared" si="6"/>
        <v>6.6817000000000001E-2</v>
      </c>
      <c r="AI45" s="118">
        <f t="shared" si="7"/>
        <v>2.1933000000000001E-2</v>
      </c>
      <c r="AJ45" s="118">
        <f t="shared" si="8"/>
        <v>0.145787</v>
      </c>
      <c r="AK45" s="118">
        <f t="shared" si="9"/>
        <v>0.118426</v>
      </c>
      <c r="AL45" s="118">
        <f t="shared" si="10"/>
        <v>0.234537</v>
      </c>
      <c r="AM45" s="118">
        <f t="shared" si="11"/>
        <v>5.6771000000000002E-2</v>
      </c>
      <c r="AN45" s="118">
        <f t="shared" si="12"/>
        <v>6.1655000000000001E-2</v>
      </c>
      <c r="AO45" s="117" t="s">
        <v>11</v>
      </c>
    </row>
    <row r="46" spans="1:41" x14ac:dyDescent="0.2">
      <c r="A46" s="116" t="s">
        <v>1158</v>
      </c>
      <c r="B46" s="117" t="s">
        <v>930</v>
      </c>
      <c r="C46" s="117" t="s">
        <v>889</v>
      </c>
      <c r="D46" s="118">
        <v>0.49188700000000002</v>
      </c>
      <c r="E46" s="118">
        <v>0.83325199999999999</v>
      </c>
      <c r="F46" s="118">
        <v>0.341366</v>
      </c>
      <c r="G46" s="117">
        <v>1</v>
      </c>
      <c r="H46" s="118">
        <v>3.4999999999999997E-5</v>
      </c>
      <c r="I46" s="170">
        <v>4.3808E-2</v>
      </c>
      <c r="J46" s="170">
        <v>2.0230999999999999E-2</v>
      </c>
      <c r="K46" s="117">
        <v>48</v>
      </c>
      <c r="L46" s="118">
        <v>6.1339999999999997E-3</v>
      </c>
      <c r="M46" s="118">
        <v>0</v>
      </c>
      <c r="N46" s="118">
        <v>0</v>
      </c>
      <c r="O46" s="118">
        <v>0</v>
      </c>
      <c r="P46" s="118">
        <v>0</v>
      </c>
      <c r="Q46" s="118">
        <v>1.6440000000000001E-3</v>
      </c>
      <c r="R46" s="118">
        <v>0.216644</v>
      </c>
      <c r="S46" s="118">
        <v>4.3714999999999997E-2</v>
      </c>
      <c r="T46" s="118">
        <v>7.4070000000000004E-3</v>
      </c>
      <c r="U46" s="118">
        <v>0</v>
      </c>
      <c r="V46" s="118">
        <v>1.748E-3</v>
      </c>
      <c r="W46" s="118">
        <v>0</v>
      </c>
      <c r="X46" s="143"/>
      <c r="Y46" s="116">
        <f t="shared" si="0"/>
        <v>46266</v>
      </c>
      <c r="Z46" s="118" t="str">
        <f t="shared" si="1"/>
        <v>LIEGINAPAZ.46266</v>
      </c>
      <c r="AA46" s="119">
        <f>SUMIFS([2]!Consulta1[CONTADOR],[2]!Consulta1[CONCATENADO],[2]BD!Z46)</f>
        <v>0</v>
      </c>
      <c r="AB46" s="118" t="str">
        <f t="shared" si="2"/>
        <v>SIM</v>
      </c>
      <c r="AC46" s="120">
        <f>VLOOKUP(A46*1,[2]AUX!B:D,3,0)</f>
        <v>1</v>
      </c>
      <c r="AD46" s="121" t="str">
        <f>VLOOKUP(C46,[2]AUX!J:K,2,0)</f>
        <v>COOPERFORTE</v>
      </c>
      <c r="AE46" s="118">
        <f t="shared" si="3"/>
        <v>0.341331</v>
      </c>
      <c r="AF46" s="118">
        <f t="shared" si="4"/>
        <v>0.34136499999999997</v>
      </c>
      <c r="AG46" s="118">
        <f t="shared" si="5"/>
        <v>3.3999999999978492E-5</v>
      </c>
      <c r="AH46" s="118">
        <f t="shared" si="6"/>
        <v>2.0230999999999999E-2</v>
      </c>
      <c r="AI46" s="118">
        <f t="shared" si="7"/>
        <v>6.1339999999999997E-3</v>
      </c>
      <c r="AJ46" s="118">
        <f t="shared" si="8"/>
        <v>4.3808E-2</v>
      </c>
      <c r="AK46" s="118">
        <f t="shared" si="9"/>
        <v>0.27115800000000001</v>
      </c>
      <c r="AL46" s="118">
        <f t="shared" si="10"/>
        <v>7.0172999999999999E-2</v>
      </c>
      <c r="AM46" s="118">
        <f t="shared" si="11"/>
        <v>5.1122000000000001E-2</v>
      </c>
      <c r="AN46" s="118">
        <f t="shared" si="12"/>
        <v>0.22003600000000001</v>
      </c>
      <c r="AO46" s="117" t="s">
        <v>11</v>
      </c>
    </row>
    <row r="47" spans="1:41" x14ac:dyDescent="0.2">
      <c r="A47" s="116" t="s">
        <v>1158</v>
      </c>
      <c r="B47" s="117" t="s">
        <v>1027</v>
      </c>
      <c r="C47" s="117" t="s">
        <v>893</v>
      </c>
      <c r="D47" s="118">
        <v>0.354688</v>
      </c>
      <c r="E47" s="118">
        <v>0.69862299999999999</v>
      </c>
      <c r="F47" s="118">
        <v>0.34393499999999999</v>
      </c>
      <c r="G47" s="117">
        <v>1</v>
      </c>
      <c r="H47" s="118">
        <v>9.2999999999999997E-5</v>
      </c>
      <c r="I47" s="170">
        <v>5.1262000000000002E-2</v>
      </c>
      <c r="J47" s="170">
        <v>1.5394E-2</v>
      </c>
      <c r="K47" s="117">
        <v>111</v>
      </c>
      <c r="L47" s="118">
        <v>5.914E-3</v>
      </c>
      <c r="M47" s="118">
        <v>0</v>
      </c>
      <c r="N47" s="118">
        <v>0</v>
      </c>
      <c r="O47" s="118">
        <v>0</v>
      </c>
      <c r="P47" s="118">
        <v>0</v>
      </c>
      <c r="Q47" s="118">
        <v>0</v>
      </c>
      <c r="R47" s="118">
        <v>0.21337999999999999</v>
      </c>
      <c r="S47" s="118">
        <v>4.3171000000000001E-2</v>
      </c>
      <c r="T47" s="118">
        <v>7.1409999999999998E-3</v>
      </c>
      <c r="U47" s="118">
        <v>7.5810000000000001E-3</v>
      </c>
      <c r="V47" s="118">
        <v>0</v>
      </c>
      <c r="W47" s="118">
        <v>0</v>
      </c>
      <c r="X47" s="143"/>
      <c r="Y47" s="116">
        <f t="shared" si="0"/>
        <v>46266</v>
      </c>
      <c r="Z47" s="118" t="str">
        <f t="shared" si="1"/>
        <v>KAUANEGOMES.46266</v>
      </c>
      <c r="AA47" s="119">
        <f>SUMIFS([2]!Consulta1[CONTADOR],[2]!Consulta1[CONCATENADO],[2]BD!Z47)</f>
        <v>0</v>
      </c>
      <c r="AB47" s="118" t="str">
        <f t="shared" si="2"/>
        <v>SIM</v>
      </c>
      <c r="AC47" s="120">
        <f>VLOOKUP(A47*1,[2]AUX!B:D,3,0)</f>
        <v>1</v>
      </c>
      <c r="AD47" s="121" t="str">
        <f>VLOOKUP(C47,[2]AUX!J:K,2,0)</f>
        <v>BRADESCO</v>
      </c>
      <c r="AE47" s="118">
        <f t="shared" si="3"/>
        <v>0.34384300000000001</v>
      </c>
      <c r="AF47" s="118">
        <f t="shared" si="4"/>
        <v>0.34393499999999999</v>
      </c>
      <c r="AG47" s="118">
        <f t="shared" si="5"/>
        <v>9.1999999999980986E-5</v>
      </c>
      <c r="AH47" s="118">
        <f t="shared" si="6"/>
        <v>1.5394E-2</v>
      </c>
      <c r="AI47" s="118">
        <f t="shared" si="7"/>
        <v>5.914E-3</v>
      </c>
      <c r="AJ47" s="118">
        <f t="shared" si="8"/>
        <v>5.1262000000000002E-2</v>
      </c>
      <c r="AK47" s="118">
        <f t="shared" si="9"/>
        <v>0.27127299999999999</v>
      </c>
      <c r="AL47" s="118">
        <f t="shared" si="10"/>
        <v>7.2569999999999996E-2</v>
      </c>
      <c r="AM47" s="118">
        <f t="shared" si="11"/>
        <v>5.7893E-2</v>
      </c>
      <c r="AN47" s="118">
        <f t="shared" si="12"/>
        <v>0.21337999999999999</v>
      </c>
    </row>
    <row r="48" spans="1:41" x14ac:dyDescent="0.2">
      <c r="A48" s="116" t="s">
        <v>1236</v>
      </c>
      <c r="B48" s="117" t="s">
        <v>902</v>
      </c>
      <c r="C48" s="117" t="s">
        <v>891</v>
      </c>
      <c r="D48" s="118">
        <v>0.35543999999999998</v>
      </c>
      <c r="E48" s="118">
        <v>0.62229199999999996</v>
      </c>
      <c r="F48" s="118">
        <v>0.26685199999999998</v>
      </c>
      <c r="G48" s="117">
        <v>1</v>
      </c>
      <c r="H48" s="118">
        <v>1.2E-5</v>
      </c>
      <c r="I48" s="170">
        <v>1.9699999999999999E-4</v>
      </c>
      <c r="J48" s="170">
        <v>0</v>
      </c>
      <c r="K48" s="117">
        <v>29</v>
      </c>
      <c r="L48" s="118">
        <v>0</v>
      </c>
      <c r="M48" s="118">
        <v>0</v>
      </c>
      <c r="N48" s="118">
        <v>0</v>
      </c>
      <c r="O48" s="118">
        <v>0</v>
      </c>
      <c r="P48" s="118">
        <v>0</v>
      </c>
      <c r="Q48" s="118">
        <v>0</v>
      </c>
      <c r="R48" s="118">
        <v>0.21780099999999999</v>
      </c>
      <c r="S48" s="118">
        <v>4.2188000000000003E-2</v>
      </c>
      <c r="T48" s="118">
        <v>6.6550000000000003E-3</v>
      </c>
      <c r="U48" s="118">
        <v>0</v>
      </c>
      <c r="V48" s="118">
        <v>0</v>
      </c>
      <c r="W48" s="118">
        <v>0</v>
      </c>
      <c r="X48" s="143"/>
      <c r="Y48" s="116">
        <f t="shared" si="0"/>
        <v>46269</v>
      </c>
      <c r="Z48" s="118" t="str">
        <f t="shared" si="1"/>
        <v>MAYARAMELO.46269</v>
      </c>
      <c r="AA48" s="119">
        <f>SUMIFS([2]!Consulta1[CONTADOR],[2]!Consulta1[CONCATENADO],[2]BD!Z48)</f>
        <v>29</v>
      </c>
      <c r="AB48" s="118" t="str">
        <f t="shared" si="2"/>
        <v>SIM</v>
      </c>
      <c r="AC48" s="120">
        <f>VLOOKUP(A48*1,[2]AUX!B:D,3,0)</f>
        <v>4</v>
      </c>
      <c r="AD48" s="121" t="str">
        <f>VLOOKUP(C48,[2]AUX!J:K,2,0)</f>
        <v>COLCHÃO</v>
      </c>
      <c r="AE48" s="118">
        <f t="shared" si="3"/>
        <v>0.26684100000000005</v>
      </c>
      <c r="AF48" s="118">
        <f t="shared" si="4"/>
        <v>0.26685199999999998</v>
      </c>
      <c r="AG48" s="118">
        <f t="shared" si="5"/>
        <v>1.0999999999927734E-5</v>
      </c>
      <c r="AH48" s="118">
        <f t="shared" si="6"/>
        <v>0</v>
      </c>
      <c r="AI48" s="118">
        <f t="shared" si="7"/>
        <v>0</v>
      </c>
      <c r="AJ48" s="118">
        <f t="shared" si="8"/>
        <v>1.9699999999999999E-4</v>
      </c>
      <c r="AK48" s="118">
        <f t="shared" si="9"/>
        <v>0.26664400000000005</v>
      </c>
      <c r="AL48" s="118">
        <f t="shared" si="10"/>
        <v>1.9699999999999999E-4</v>
      </c>
      <c r="AM48" s="118">
        <f t="shared" si="11"/>
        <v>4.8843000000000004E-2</v>
      </c>
      <c r="AN48" s="118">
        <f t="shared" si="12"/>
        <v>0.21780100000000005</v>
      </c>
    </row>
    <row r="49" spans="1:41" x14ac:dyDescent="0.2">
      <c r="A49" s="116" t="s">
        <v>1187</v>
      </c>
      <c r="B49" s="117" t="s">
        <v>905</v>
      </c>
      <c r="C49" s="117" t="s">
        <v>891</v>
      </c>
      <c r="D49" s="118">
        <v>0.35328700000000002</v>
      </c>
      <c r="E49" s="118">
        <v>0.69799800000000001</v>
      </c>
      <c r="F49" s="118">
        <v>0.34471099999999999</v>
      </c>
      <c r="G49" s="117">
        <v>1</v>
      </c>
      <c r="H49" s="118">
        <v>0</v>
      </c>
      <c r="I49" s="170">
        <v>2.5500000000000002E-4</v>
      </c>
      <c r="J49" s="170">
        <v>0</v>
      </c>
      <c r="K49" s="117">
        <v>77</v>
      </c>
      <c r="L49" s="118">
        <v>0</v>
      </c>
      <c r="M49" s="118">
        <v>0</v>
      </c>
      <c r="N49" s="118">
        <v>0</v>
      </c>
      <c r="O49" s="118">
        <v>0</v>
      </c>
      <c r="P49" s="118">
        <v>0</v>
      </c>
      <c r="Q49" s="118">
        <v>1.1528E-2</v>
      </c>
      <c r="R49" s="118">
        <v>0.27299800000000002</v>
      </c>
      <c r="S49" s="118">
        <v>4.3947E-2</v>
      </c>
      <c r="T49" s="118">
        <v>8.5880000000000001E-3</v>
      </c>
      <c r="U49" s="118">
        <v>7.4070000000000004E-3</v>
      </c>
      <c r="V49" s="118">
        <v>0</v>
      </c>
      <c r="W49" s="118">
        <v>0</v>
      </c>
      <c r="X49" s="143"/>
      <c r="Y49" s="116">
        <f t="shared" si="0"/>
        <v>46268</v>
      </c>
      <c r="Z49" s="118" t="str">
        <f t="shared" si="1"/>
        <v>VANESSACARNEIRO.46268</v>
      </c>
      <c r="AA49" s="119">
        <f>SUMIFS([2]!Consulta1[CONTADOR],[2]!Consulta1[CONCATENADO],[2]BD!Z49)</f>
        <v>77</v>
      </c>
      <c r="AB49" s="118" t="str">
        <f t="shared" si="2"/>
        <v>SIM</v>
      </c>
      <c r="AC49" s="120">
        <f>VLOOKUP(A49*1,[2]AUX!B:D,3,0)</f>
        <v>3</v>
      </c>
      <c r="AD49" s="121" t="str">
        <f>VLOOKUP(C49,[2]AUX!J:K,2,0)</f>
        <v>COLCHÃO</v>
      </c>
      <c r="AE49" s="118">
        <f t="shared" si="3"/>
        <v>0.344723</v>
      </c>
      <c r="AF49" s="118">
        <f t="shared" si="4"/>
        <v>0.34471099999999999</v>
      </c>
      <c r="AG49" s="118">
        <f t="shared" si="5"/>
        <v>0</v>
      </c>
      <c r="AH49" s="118">
        <f t="shared" si="6"/>
        <v>0</v>
      </c>
      <c r="AI49" s="118">
        <f t="shared" si="7"/>
        <v>0</v>
      </c>
      <c r="AJ49" s="118">
        <f t="shared" si="8"/>
        <v>2.5500000000000002E-4</v>
      </c>
      <c r="AK49" s="118">
        <f t="shared" si="9"/>
        <v>0.344468</v>
      </c>
      <c r="AL49" s="118">
        <f t="shared" si="10"/>
        <v>2.5500000000000002E-4</v>
      </c>
      <c r="AM49" s="118">
        <f t="shared" si="11"/>
        <v>5.9941999999999995E-2</v>
      </c>
      <c r="AN49" s="118">
        <f t="shared" si="12"/>
        <v>0.284526</v>
      </c>
    </row>
    <row r="50" spans="1:41" hidden="1" x14ac:dyDescent="0.2">
      <c r="A50" s="116" t="s">
        <v>1236</v>
      </c>
      <c r="B50" s="117" t="s">
        <v>955</v>
      </c>
      <c r="C50" s="117" t="s">
        <v>896</v>
      </c>
      <c r="D50" s="118">
        <v>0.35606500000000002</v>
      </c>
      <c r="E50" s="118">
        <v>0.69725700000000002</v>
      </c>
      <c r="F50" s="118">
        <v>0.341192</v>
      </c>
      <c r="G50" s="117">
        <v>1</v>
      </c>
      <c r="H50" s="118">
        <v>2.3E-5</v>
      </c>
      <c r="I50" s="170">
        <v>4.0011999999999999E-2</v>
      </c>
      <c r="J50" s="170">
        <v>1.2581E-2</v>
      </c>
      <c r="K50" s="117">
        <v>50</v>
      </c>
      <c r="L50" s="118">
        <v>8.6110000000000006E-3</v>
      </c>
      <c r="M50" s="118">
        <v>0</v>
      </c>
      <c r="N50" s="118">
        <v>0</v>
      </c>
      <c r="O50" s="118">
        <v>0</v>
      </c>
      <c r="P50" s="118">
        <v>0</v>
      </c>
      <c r="Q50" s="118">
        <v>2.2799999999999999E-3</v>
      </c>
      <c r="R50" s="118">
        <v>0.21185200000000001</v>
      </c>
      <c r="S50" s="118">
        <v>4.2431000000000003E-2</v>
      </c>
      <c r="T50" s="118">
        <v>7.326E-3</v>
      </c>
      <c r="U50" s="118">
        <v>7.7889999999999999E-3</v>
      </c>
      <c r="V50" s="118">
        <v>8.2869999999999992E-3</v>
      </c>
      <c r="W50" s="118">
        <v>0</v>
      </c>
      <c r="X50" s="143" t="s">
        <v>821</v>
      </c>
      <c r="Y50" s="116">
        <f t="shared" si="0"/>
        <v>46269</v>
      </c>
      <c r="Z50" s="118" t="str">
        <f t="shared" si="1"/>
        <v>ADAILTONBERNARDO.46269</v>
      </c>
      <c r="AA50" s="119">
        <f>SUMIFS([2]!Consulta1[CONTADOR],[2]!Consulta1[CONCATENADO],[2]BD!Z50)</f>
        <v>50</v>
      </c>
      <c r="AB50" s="118" t="str">
        <f t="shared" si="2"/>
        <v>SIM</v>
      </c>
      <c r="AC50" s="120">
        <f>VLOOKUP(A50*1,[2]AUX!B:D,3,0)</f>
        <v>4</v>
      </c>
      <c r="AD50" s="121" t="str">
        <f>VLOOKUP(C50,[2]AUX!J:K,2,0)</f>
        <v>SANTANDER</v>
      </c>
      <c r="AE50" s="118">
        <f t="shared" si="3"/>
        <v>0.341169</v>
      </c>
      <c r="AF50" s="118">
        <f t="shared" si="4"/>
        <v>0.341192</v>
      </c>
      <c r="AG50" s="118">
        <f t="shared" si="5"/>
        <v>2.2999999999995246E-5</v>
      </c>
      <c r="AH50" s="118">
        <f t="shared" si="6"/>
        <v>1.2581E-2</v>
      </c>
      <c r="AI50" s="118">
        <f t="shared" si="7"/>
        <v>8.6110000000000006E-3</v>
      </c>
      <c r="AJ50" s="118">
        <f t="shared" si="8"/>
        <v>4.0011999999999999E-2</v>
      </c>
      <c r="AK50" s="118">
        <f t="shared" si="9"/>
        <v>0.27996500000000002</v>
      </c>
      <c r="AL50" s="118">
        <f t="shared" si="10"/>
        <v>6.1204000000000001E-2</v>
      </c>
      <c r="AM50" s="118">
        <f t="shared" si="11"/>
        <v>5.7546E-2</v>
      </c>
      <c r="AN50" s="118">
        <f t="shared" si="12"/>
        <v>0.22241900000000003</v>
      </c>
    </row>
    <row r="51" spans="1:41" hidden="1" x14ac:dyDescent="0.2">
      <c r="A51" s="116" t="s">
        <v>1377</v>
      </c>
      <c r="B51" s="117" t="s">
        <v>1160</v>
      </c>
      <c r="C51" s="117" t="s">
        <v>896</v>
      </c>
      <c r="D51" s="118">
        <v>0.35202499999999998</v>
      </c>
      <c r="E51" s="118">
        <v>0.69560200000000005</v>
      </c>
      <c r="F51" s="118">
        <v>0.34300900000000001</v>
      </c>
      <c r="G51" s="117">
        <v>2</v>
      </c>
      <c r="H51" s="118">
        <v>7.9900000000000001E-4</v>
      </c>
      <c r="I51" s="170">
        <v>4.3704E-2</v>
      </c>
      <c r="J51" s="170">
        <v>4.4582999999999998E-2</v>
      </c>
      <c r="K51" s="117">
        <v>53</v>
      </c>
      <c r="L51" s="118">
        <v>2.4733999999999999E-2</v>
      </c>
      <c r="M51" s="118">
        <v>0</v>
      </c>
      <c r="N51" s="118">
        <v>0</v>
      </c>
      <c r="O51" s="118">
        <v>0</v>
      </c>
      <c r="P51" s="118">
        <v>0</v>
      </c>
      <c r="Q51" s="118">
        <v>1.1539000000000001E-2</v>
      </c>
      <c r="R51" s="118">
        <v>0.13925899999999999</v>
      </c>
      <c r="S51" s="118">
        <v>4.0751999999999997E-2</v>
      </c>
      <c r="T51" s="118">
        <v>7.6740000000000003E-3</v>
      </c>
      <c r="U51" s="118">
        <v>7.5119999999999996E-3</v>
      </c>
      <c r="V51" s="118">
        <v>0</v>
      </c>
      <c r="W51" s="118">
        <v>2.3021E-2</v>
      </c>
      <c r="X51" s="143" t="s">
        <v>821</v>
      </c>
      <c r="Y51" s="116">
        <f t="shared" si="0"/>
        <v>46274</v>
      </c>
      <c r="Z51" s="118" t="str">
        <f t="shared" si="1"/>
        <v>JAQUELINEMAGALHA.46274</v>
      </c>
      <c r="AA51" s="119">
        <f>SUMIFS([2]!Consulta1[CONTADOR],[2]!Consulta1[CONCATENADO],[2]BD!Z51)</f>
        <v>53</v>
      </c>
      <c r="AB51" s="118" t="str">
        <f t="shared" si="2"/>
        <v>SIM</v>
      </c>
      <c r="AC51" s="120">
        <f>VLOOKUP(A51*1,[2]AUX!B:D,3,0)</f>
        <v>6</v>
      </c>
      <c r="AD51" s="121" t="str">
        <f>VLOOKUP(C51,[2]AUX!J:K,2,0)</f>
        <v>SANTANDER</v>
      </c>
      <c r="AE51" s="118">
        <f t="shared" si="3"/>
        <v>0.34277799999999997</v>
      </c>
      <c r="AF51" s="118">
        <f t="shared" si="4"/>
        <v>0.34357700000000008</v>
      </c>
      <c r="AG51" s="118">
        <f t="shared" si="5"/>
        <v>7.9900000000010518E-4</v>
      </c>
      <c r="AH51" s="118">
        <f t="shared" si="6"/>
        <v>4.4582999999999998E-2</v>
      </c>
      <c r="AI51" s="118">
        <f t="shared" si="7"/>
        <v>2.4733999999999999E-2</v>
      </c>
      <c r="AJ51" s="118">
        <f t="shared" si="8"/>
        <v>4.3704E-2</v>
      </c>
      <c r="AK51" s="118">
        <f t="shared" si="9"/>
        <v>0.22975699999999999</v>
      </c>
      <c r="AL51" s="118">
        <f t="shared" si="10"/>
        <v>0.11302099999999998</v>
      </c>
      <c r="AM51" s="118">
        <f t="shared" si="11"/>
        <v>5.5937999999999995E-2</v>
      </c>
      <c r="AN51" s="118">
        <f t="shared" si="12"/>
        <v>0.173819</v>
      </c>
      <c r="AO51" s="117" t="s">
        <v>820</v>
      </c>
    </row>
    <row r="52" spans="1:41" hidden="1" x14ac:dyDescent="0.2">
      <c r="A52" s="116" t="s">
        <v>1376</v>
      </c>
      <c r="B52" s="117" t="s">
        <v>1160</v>
      </c>
      <c r="C52" s="117" t="s">
        <v>896</v>
      </c>
      <c r="D52" s="118">
        <v>0.35081000000000001</v>
      </c>
      <c r="E52" s="118">
        <v>0.69552099999999994</v>
      </c>
      <c r="F52" s="118">
        <v>0.34471099999999999</v>
      </c>
      <c r="G52" s="117">
        <v>1</v>
      </c>
      <c r="H52" s="118">
        <v>1.0399999999999999E-4</v>
      </c>
      <c r="I52" s="170">
        <v>9.2917E-2</v>
      </c>
      <c r="J52" s="170">
        <v>5.5670999999999998E-2</v>
      </c>
      <c r="K52" s="117">
        <v>117</v>
      </c>
      <c r="L52" s="118">
        <v>2.4004999999999999E-2</v>
      </c>
      <c r="M52" s="118">
        <v>0</v>
      </c>
      <c r="N52" s="118">
        <v>0</v>
      </c>
      <c r="O52" s="118">
        <v>0</v>
      </c>
      <c r="P52" s="118">
        <v>0</v>
      </c>
      <c r="Q52" s="118">
        <v>2.4329E-2</v>
      </c>
      <c r="R52" s="118">
        <v>8.9954000000000006E-2</v>
      </c>
      <c r="S52" s="118">
        <v>4.2487999999999998E-2</v>
      </c>
      <c r="T52" s="118">
        <v>7.4190000000000002E-3</v>
      </c>
      <c r="U52" s="118">
        <v>7.8239999999999994E-3</v>
      </c>
      <c r="V52" s="118">
        <v>0</v>
      </c>
      <c r="W52" s="118">
        <v>0</v>
      </c>
      <c r="X52" s="143" t="s">
        <v>820</v>
      </c>
      <c r="Y52" s="116">
        <f t="shared" si="0"/>
        <v>46275</v>
      </c>
      <c r="Z52" s="118" t="str">
        <f t="shared" si="1"/>
        <v>JAQUELINEMAGALHA.46275</v>
      </c>
      <c r="AA52" s="119">
        <f>SUMIFS([2]!Consulta1[CONTADOR],[2]!Consulta1[CONCATENADO],[2]BD!Z52)</f>
        <v>117</v>
      </c>
      <c r="AB52" s="118" t="str">
        <f t="shared" si="2"/>
        <v>SIM</v>
      </c>
      <c r="AC52" s="120">
        <f>VLOOKUP(A52*1,[2]AUX!B:D,3,0)</f>
        <v>7</v>
      </c>
      <c r="AD52" s="121" t="str">
        <f>VLOOKUP(C52,[2]AUX!J:K,2,0)</f>
        <v>SANTANDER</v>
      </c>
      <c r="AE52" s="118">
        <f t="shared" si="3"/>
        <v>0.344607</v>
      </c>
      <c r="AF52" s="118">
        <f t="shared" si="4"/>
        <v>0.34471099999999993</v>
      </c>
      <c r="AG52" s="118">
        <f t="shared" si="5"/>
        <v>1.0399999999993748E-4</v>
      </c>
      <c r="AH52" s="118">
        <f t="shared" si="6"/>
        <v>5.5670999999999998E-2</v>
      </c>
      <c r="AI52" s="118">
        <f t="shared" si="7"/>
        <v>2.4004999999999999E-2</v>
      </c>
      <c r="AJ52" s="118">
        <f t="shared" si="8"/>
        <v>9.2917E-2</v>
      </c>
      <c r="AK52" s="118">
        <f t="shared" si="9"/>
        <v>0.172014</v>
      </c>
      <c r="AL52" s="118">
        <f t="shared" si="10"/>
        <v>0.172593</v>
      </c>
      <c r="AM52" s="118">
        <f t="shared" si="11"/>
        <v>5.7730999999999998E-2</v>
      </c>
      <c r="AN52" s="118">
        <f t="shared" si="12"/>
        <v>0.114283</v>
      </c>
      <c r="AO52" s="117" t="s">
        <v>820</v>
      </c>
    </row>
    <row r="53" spans="1:41" x14ac:dyDescent="0.2">
      <c r="A53" s="116" t="s">
        <v>1158</v>
      </c>
      <c r="B53" s="117" t="s">
        <v>1016</v>
      </c>
      <c r="C53" s="117" t="s">
        <v>889</v>
      </c>
      <c r="D53" s="118">
        <v>0.35872700000000002</v>
      </c>
      <c r="E53" s="118">
        <v>0.69928199999999996</v>
      </c>
      <c r="F53" s="118">
        <v>0.33736100000000002</v>
      </c>
      <c r="G53" s="117">
        <v>3</v>
      </c>
      <c r="H53" s="118">
        <v>3.2179999999999999E-3</v>
      </c>
      <c r="I53" s="170">
        <v>9.3657000000000004E-2</v>
      </c>
      <c r="J53" s="170">
        <v>4.2592999999999999E-2</v>
      </c>
      <c r="K53" s="117">
        <v>125</v>
      </c>
      <c r="L53" s="118">
        <v>1.8681E-2</v>
      </c>
      <c r="M53" s="118">
        <v>0</v>
      </c>
      <c r="N53" s="118">
        <v>0</v>
      </c>
      <c r="O53" s="118">
        <v>0</v>
      </c>
      <c r="P53" s="118">
        <v>0</v>
      </c>
      <c r="Q53" s="118">
        <v>1.2662E-2</v>
      </c>
      <c r="R53" s="118">
        <v>0.116331</v>
      </c>
      <c r="S53" s="118">
        <v>4.4200999999999997E-2</v>
      </c>
      <c r="T53" s="118">
        <v>9.1900000000000003E-3</v>
      </c>
      <c r="U53" s="118">
        <v>0</v>
      </c>
      <c r="V53" s="118">
        <v>2.3E-5</v>
      </c>
      <c r="W53" s="118">
        <v>0</v>
      </c>
      <c r="X53" s="143"/>
      <c r="Y53" s="116">
        <f t="shared" si="0"/>
        <v>46266</v>
      </c>
      <c r="Z53" s="118" t="str">
        <f t="shared" si="1"/>
        <v>GRAZIELYLIMA.46266</v>
      </c>
      <c r="AA53" s="119">
        <f>SUMIFS([2]!Consulta1[CONTADOR],[2]!Consulta1[CONCATENADO],[2]BD!Z53)</f>
        <v>0</v>
      </c>
      <c r="AB53" s="118" t="str">
        <f t="shared" si="2"/>
        <v>SIM</v>
      </c>
      <c r="AC53" s="120">
        <f>VLOOKUP(A53*1,[2]AUX!B:D,3,0)</f>
        <v>1</v>
      </c>
      <c r="AD53" s="121" t="str">
        <f>VLOOKUP(C53,[2]AUX!J:K,2,0)</f>
        <v>COOPERFORTE</v>
      </c>
      <c r="AE53" s="118">
        <f t="shared" si="3"/>
        <v>0.33733799999999997</v>
      </c>
      <c r="AF53" s="118">
        <f t="shared" si="4"/>
        <v>0.34055499999999994</v>
      </c>
      <c r="AG53" s="118">
        <f t="shared" si="5"/>
        <v>3.2169999999999699E-3</v>
      </c>
      <c r="AH53" s="118">
        <f t="shared" si="6"/>
        <v>4.2592999999999999E-2</v>
      </c>
      <c r="AI53" s="118">
        <f t="shared" si="7"/>
        <v>1.8681E-2</v>
      </c>
      <c r="AJ53" s="118">
        <f t="shared" si="8"/>
        <v>9.3657000000000004E-2</v>
      </c>
      <c r="AK53" s="118">
        <f t="shared" si="9"/>
        <v>0.18240699999999999</v>
      </c>
      <c r="AL53" s="118">
        <f t="shared" si="10"/>
        <v>0.15493099999999999</v>
      </c>
      <c r="AM53" s="118">
        <f t="shared" si="11"/>
        <v>5.3390999999999994E-2</v>
      </c>
      <c r="AN53" s="118">
        <f t="shared" si="12"/>
        <v>0.12901599999999999</v>
      </c>
      <c r="AO53" s="117" t="s">
        <v>820</v>
      </c>
    </row>
    <row r="54" spans="1:41" hidden="1" x14ac:dyDescent="0.2">
      <c r="A54" s="116" t="s">
        <v>1159</v>
      </c>
      <c r="B54" s="117" t="s">
        <v>906</v>
      </c>
      <c r="C54" s="117" t="s">
        <v>900</v>
      </c>
      <c r="D54" s="118">
        <v>0.35540500000000003</v>
      </c>
      <c r="E54" s="118">
        <v>0.69556700000000005</v>
      </c>
      <c r="F54" s="118">
        <v>0.34016200000000002</v>
      </c>
      <c r="G54" s="117">
        <v>1</v>
      </c>
      <c r="H54" s="118">
        <v>4.6E-5</v>
      </c>
      <c r="I54" s="170">
        <v>0.137049</v>
      </c>
      <c r="J54" s="170">
        <v>4.4513999999999998E-2</v>
      </c>
      <c r="K54" s="117">
        <v>126</v>
      </c>
      <c r="L54" s="118">
        <v>3.5161999999999999E-2</v>
      </c>
      <c r="M54" s="118">
        <v>9.3749999999999997E-3</v>
      </c>
      <c r="N54" s="118">
        <v>1.0359E-2</v>
      </c>
      <c r="O54" s="118">
        <v>0</v>
      </c>
      <c r="P54" s="118">
        <v>0</v>
      </c>
      <c r="Q54" s="118">
        <v>2.478E-2</v>
      </c>
      <c r="R54" s="118">
        <v>0</v>
      </c>
      <c r="S54" s="118">
        <v>4.2720000000000001E-2</v>
      </c>
      <c r="T54" s="118">
        <v>8.345E-3</v>
      </c>
      <c r="U54" s="118">
        <v>7.535E-3</v>
      </c>
      <c r="V54" s="118">
        <v>5.4050000000000001E-3</v>
      </c>
      <c r="W54" s="118">
        <v>1.4873000000000001E-2</v>
      </c>
      <c r="X54" s="143" t="s">
        <v>820</v>
      </c>
      <c r="Y54" s="116">
        <f t="shared" si="0"/>
        <v>46267</v>
      </c>
      <c r="Z54" s="118" t="str">
        <f t="shared" si="1"/>
        <v>LUCASPEDRACA.46267</v>
      </c>
      <c r="AA54" s="119">
        <f>SUMIFS([2]!Consulta1[CONTADOR],[2]!Consulta1[CONCATENADO],[2]BD!Z54)</f>
        <v>126</v>
      </c>
      <c r="AB54" s="118" t="str">
        <f t="shared" si="2"/>
        <v>SIM</v>
      </c>
      <c r="AC54" s="120">
        <f>VLOOKUP(A54*1,[2]AUX!B:D,3,0)</f>
        <v>2</v>
      </c>
      <c r="AD54" s="121" t="str">
        <f>VLOOKUP(C54,[2]AUX!J:K,2,0)</f>
        <v>SANTANDER</v>
      </c>
      <c r="AE54" s="118">
        <f t="shared" si="3"/>
        <v>0.340117</v>
      </c>
      <c r="AF54" s="118">
        <f t="shared" si="4"/>
        <v>0.34016200000000002</v>
      </c>
      <c r="AG54" s="118">
        <f t="shared" si="5"/>
        <v>4.5000000000017248E-5</v>
      </c>
      <c r="AH54" s="118">
        <f t="shared" si="6"/>
        <v>4.4513999999999998E-2</v>
      </c>
      <c r="AI54" s="118">
        <f t="shared" si="7"/>
        <v>3.5161999999999999E-2</v>
      </c>
      <c r="AJ54" s="118">
        <f t="shared" si="8"/>
        <v>0.137049</v>
      </c>
      <c r="AK54" s="118">
        <f t="shared" si="9"/>
        <v>0.123392</v>
      </c>
      <c r="AL54" s="118">
        <f t="shared" si="10"/>
        <v>0.216725</v>
      </c>
      <c r="AM54" s="118">
        <f t="shared" si="11"/>
        <v>5.8599999999999999E-2</v>
      </c>
      <c r="AN54" s="118">
        <f t="shared" si="12"/>
        <v>6.4792000000000002E-2</v>
      </c>
      <c r="AO54" s="117" t="s">
        <v>11</v>
      </c>
    </row>
    <row r="55" spans="1:41" hidden="1" x14ac:dyDescent="0.2">
      <c r="A55" s="116" t="s">
        <v>1260</v>
      </c>
      <c r="B55" s="117" t="s">
        <v>944</v>
      </c>
      <c r="C55" s="117" t="s">
        <v>900</v>
      </c>
      <c r="D55" s="118">
        <v>0.36118099999999997</v>
      </c>
      <c r="E55" s="118">
        <v>0.69581000000000004</v>
      </c>
      <c r="F55" s="118">
        <v>0.33417799999999998</v>
      </c>
      <c r="G55" s="117">
        <v>2</v>
      </c>
      <c r="H55" s="118">
        <v>3.9399999999999998E-4</v>
      </c>
      <c r="I55" s="170">
        <v>0.14579900000000001</v>
      </c>
      <c r="J55" s="170">
        <v>6.0068999999999997E-2</v>
      </c>
      <c r="K55" s="117">
        <v>104</v>
      </c>
      <c r="L55" s="118">
        <v>2.0508999999999999E-2</v>
      </c>
      <c r="M55" s="118">
        <v>1.2569E-2</v>
      </c>
      <c r="N55" s="118">
        <v>0</v>
      </c>
      <c r="O55" s="118">
        <v>0</v>
      </c>
      <c r="P55" s="118">
        <v>0</v>
      </c>
      <c r="Q55" s="118">
        <v>2.4802999999999999E-2</v>
      </c>
      <c r="R55" s="118">
        <v>0</v>
      </c>
      <c r="S55" s="118">
        <v>4.2592999999999999E-2</v>
      </c>
      <c r="T55" s="118">
        <v>7.0489999999999997E-3</v>
      </c>
      <c r="U55" s="118">
        <v>1.0521000000000001E-2</v>
      </c>
      <c r="V55" s="118">
        <v>3.7039999999999998E-3</v>
      </c>
      <c r="W55" s="118">
        <v>6.62E-3</v>
      </c>
      <c r="X55" s="143" t="s">
        <v>820</v>
      </c>
      <c r="Y55" s="116">
        <f t="shared" si="0"/>
        <v>46273</v>
      </c>
      <c r="Z55" s="118" t="str">
        <f t="shared" si="1"/>
        <v>BEATRIZPARENTE.46273</v>
      </c>
      <c r="AA55" s="119">
        <f>SUMIFS([2]!Consulta1[CONTADOR],[2]!Consulta1[CONCATENADO],[2]BD!Z55)</f>
        <v>0</v>
      </c>
      <c r="AB55" s="118" t="str">
        <f t="shared" si="2"/>
        <v>SIM</v>
      </c>
      <c r="AC55" s="120">
        <f>VLOOKUP(A55*1,[2]AUX!B:D,3,0)</f>
        <v>5</v>
      </c>
      <c r="AD55" s="121" t="str">
        <f>VLOOKUP(C55,[2]AUX!J:K,2,0)</f>
        <v>SANTANDER</v>
      </c>
      <c r="AE55" s="118">
        <f t="shared" si="3"/>
        <v>0.33423599999999998</v>
      </c>
      <c r="AF55" s="118">
        <f t="shared" si="4"/>
        <v>0.33462900000000007</v>
      </c>
      <c r="AG55" s="118">
        <f t="shared" si="5"/>
        <v>3.9300000000008772E-4</v>
      </c>
      <c r="AH55" s="118">
        <f t="shared" si="6"/>
        <v>6.0068999999999997E-2</v>
      </c>
      <c r="AI55" s="118">
        <f t="shared" si="7"/>
        <v>2.0508999999999999E-2</v>
      </c>
      <c r="AJ55" s="118">
        <f t="shared" si="8"/>
        <v>0.14579900000000001</v>
      </c>
      <c r="AK55" s="118">
        <f t="shared" si="9"/>
        <v>0.10785900000000001</v>
      </c>
      <c r="AL55" s="118">
        <f t="shared" si="10"/>
        <v>0.22637699999999999</v>
      </c>
      <c r="AM55" s="118">
        <f t="shared" si="11"/>
        <v>6.0163000000000001E-2</v>
      </c>
      <c r="AN55" s="118">
        <f t="shared" si="12"/>
        <v>4.7696000000000009E-2</v>
      </c>
    </row>
    <row r="56" spans="1:41" x14ac:dyDescent="0.2">
      <c r="A56" s="116" t="s">
        <v>1236</v>
      </c>
      <c r="B56" s="117" t="s">
        <v>905</v>
      </c>
      <c r="C56" s="117" t="s">
        <v>891</v>
      </c>
      <c r="D56" s="118">
        <v>0.35658600000000001</v>
      </c>
      <c r="E56" s="118">
        <v>0.698125</v>
      </c>
      <c r="F56" s="118">
        <v>0.34153899999999998</v>
      </c>
      <c r="G56" s="117">
        <v>1</v>
      </c>
      <c r="H56" s="118">
        <v>1.3056E-2</v>
      </c>
      <c r="I56" s="170">
        <v>7.6782000000000003E-2</v>
      </c>
      <c r="J56" s="170">
        <v>0</v>
      </c>
      <c r="K56" s="117">
        <v>77</v>
      </c>
      <c r="L56" s="118">
        <v>0</v>
      </c>
      <c r="M56" s="118">
        <v>0</v>
      </c>
      <c r="N56" s="118">
        <v>0</v>
      </c>
      <c r="O56" s="118">
        <v>0</v>
      </c>
      <c r="P56" s="118">
        <v>0</v>
      </c>
      <c r="Q56" s="118">
        <v>5.4169999999999999E-3</v>
      </c>
      <c r="R56" s="118">
        <v>0.181366</v>
      </c>
      <c r="S56" s="118">
        <v>4.2361000000000003E-2</v>
      </c>
      <c r="T56" s="118">
        <v>6.9680000000000002E-3</v>
      </c>
      <c r="U56" s="118">
        <v>7.0829999999999999E-3</v>
      </c>
      <c r="V56" s="118">
        <v>8.5070000000000007E-3</v>
      </c>
      <c r="W56" s="118">
        <v>0</v>
      </c>
      <c r="X56" s="143"/>
      <c r="Y56" s="116">
        <f t="shared" si="0"/>
        <v>46269</v>
      </c>
      <c r="Z56" s="118" t="str">
        <f t="shared" si="1"/>
        <v>VANESSACARNEIRO.46269</v>
      </c>
      <c r="AA56" s="119">
        <f>SUMIFS([2]!Consulta1[CONTADOR],[2]!Consulta1[CONCATENADO],[2]BD!Z56)</f>
        <v>77</v>
      </c>
      <c r="AB56" s="118" t="str">
        <f t="shared" si="2"/>
        <v>SIM</v>
      </c>
      <c r="AC56" s="120">
        <f>VLOOKUP(A56*1,[2]AUX!B:D,3,0)</f>
        <v>4</v>
      </c>
      <c r="AD56" s="121" t="str">
        <f>VLOOKUP(C56,[2]AUX!J:K,2,0)</f>
        <v>COLCHÃO</v>
      </c>
      <c r="AE56" s="118">
        <f t="shared" si="3"/>
        <v>0.32848400000000005</v>
      </c>
      <c r="AF56" s="118">
        <f t="shared" si="4"/>
        <v>0.34153899999999998</v>
      </c>
      <c r="AG56" s="118">
        <f t="shared" si="5"/>
        <v>1.3054999999999928E-2</v>
      </c>
      <c r="AH56" s="118">
        <f t="shared" si="6"/>
        <v>0</v>
      </c>
      <c r="AI56" s="118">
        <f t="shared" si="7"/>
        <v>0</v>
      </c>
      <c r="AJ56" s="118">
        <f t="shared" si="8"/>
        <v>7.6782000000000003E-2</v>
      </c>
      <c r="AK56" s="118">
        <f t="shared" si="9"/>
        <v>0.25170200000000004</v>
      </c>
      <c r="AL56" s="118">
        <f t="shared" si="10"/>
        <v>7.6782000000000003E-2</v>
      </c>
      <c r="AM56" s="118">
        <f t="shared" si="11"/>
        <v>5.6412000000000004E-2</v>
      </c>
      <c r="AN56" s="118">
        <f t="shared" si="12"/>
        <v>0.19529000000000002</v>
      </c>
    </row>
    <row r="57" spans="1:41" hidden="1" x14ac:dyDescent="0.2">
      <c r="A57" s="116" t="s">
        <v>1159</v>
      </c>
      <c r="B57" s="117" t="s">
        <v>911</v>
      </c>
      <c r="C57" s="117" t="s">
        <v>885</v>
      </c>
      <c r="D57" s="118">
        <v>0.35618100000000003</v>
      </c>
      <c r="E57" s="118">
        <v>0.69593700000000003</v>
      </c>
      <c r="F57" s="118">
        <v>0.33975699999999998</v>
      </c>
      <c r="G57" s="117">
        <v>1</v>
      </c>
      <c r="H57" s="118">
        <v>0</v>
      </c>
      <c r="I57" s="170">
        <v>4.0451000000000001E-2</v>
      </c>
      <c r="J57" s="170">
        <v>7.5579999999999996E-3</v>
      </c>
      <c r="K57" s="117">
        <v>64</v>
      </c>
      <c r="L57" s="118">
        <v>6.9439999999999997E-3</v>
      </c>
      <c r="M57" s="118">
        <v>1.5417E-2</v>
      </c>
      <c r="N57" s="118">
        <v>0</v>
      </c>
      <c r="O57" s="118">
        <v>0</v>
      </c>
      <c r="P57" s="118">
        <v>0</v>
      </c>
      <c r="Q57" s="118">
        <v>2.5929999999999998E-3</v>
      </c>
      <c r="R57" s="118">
        <v>0.19892399999999999</v>
      </c>
      <c r="S57" s="118">
        <v>4.4721999999999998E-2</v>
      </c>
      <c r="T57" s="118">
        <v>1.4988E-2</v>
      </c>
      <c r="U57" s="118">
        <v>0</v>
      </c>
      <c r="V57" s="118">
        <v>8.1600000000000006E-3</v>
      </c>
      <c r="W57" s="118">
        <v>0</v>
      </c>
      <c r="X57" s="143" t="s">
        <v>11</v>
      </c>
      <c r="Y57" s="116">
        <f t="shared" si="0"/>
        <v>46267</v>
      </c>
      <c r="Z57" s="118" t="str">
        <f t="shared" si="1"/>
        <v>FELIPEFERREIRA.46267</v>
      </c>
      <c r="AA57" s="119">
        <f>SUMIFS([2]!Consulta1[CONTADOR],[2]!Consulta1[CONCATENADO],[2]BD!Z57)</f>
        <v>64</v>
      </c>
      <c r="AB57" s="118" t="str">
        <f t="shared" si="2"/>
        <v>SIM</v>
      </c>
      <c r="AC57" s="120">
        <f>VLOOKUP(A57*1,[2]AUX!B:D,3,0)</f>
        <v>2</v>
      </c>
      <c r="AD57" s="121" t="str">
        <f>VLOOKUP(C57,[2]AUX!J:K,2,0)</f>
        <v>SANTANDER</v>
      </c>
      <c r="AE57" s="118">
        <f t="shared" si="3"/>
        <v>0.33975699999999998</v>
      </c>
      <c r="AF57" s="118">
        <f t="shared" si="4"/>
        <v>0.339756</v>
      </c>
      <c r="AG57" s="118">
        <f t="shared" si="5"/>
        <v>0</v>
      </c>
      <c r="AH57" s="118">
        <f t="shared" si="6"/>
        <v>7.5579999999999996E-3</v>
      </c>
      <c r="AI57" s="118">
        <f t="shared" si="7"/>
        <v>6.9439999999999997E-3</v>
      </c>
      <c r="AJ57" s="118">
        <f t="shared" si="8"/>
        <v>4.0451000000000001E-2</v>
      </c>
      <c r="AK57" s="118">
        <f t="shared" si="9"/>
        <v>0.284804</v>
      </c>
      <c r="AL57" s="118">
        <f t="shared" si="10"/>
        <v>5.4953000000000002E-2</v>
      </c>
      <c r="AM57" s="118">
        <f t="shared" si="11"/>
        <v>5.9709999999999999E-2</v>
      </c>
      <c r="AN57" s="118">
        <f t="shared" si="12"/>
        <v>0.22509400000000002</v>
      </c>
    </row>
    <row r="58" spans="1:41" x14ac:dyDescent="0.2">
      <c r="A58" s="116" t="s">
        <v>1158</v>
      </c>
      <c r="B58" s="117" t="s">
        <v>903</v>
      </c>
      <c r="C58" s="117" t="s">
        <v>893</v>
      </c>
      <c r="D58" s="118">
        <v>0.36186299999999999</v>
      </c>
      <c r="E58" s="118">
        <v>0.69550900000000004</v>
      </c>
      <c r="F58" s="118">
        <v>0.333646</v>
      </c>
      <c r="G58" s="117">
        <v>1</v>
      </c>
      <c r="H58" s="118">
        <v>6.8999999999999997E-5</v>
      </c>
      <c r="I58" s="170">
        <v>3.7858999999999997E-2</v>
      </c>
      <c r="J58" s="170">
        <v>4.9309999999999996E-3</v>
      </c>
      <c r="K58" s="117">
        <v>45</v>
      </c>
      <c r="L58" s="118">
        <v>5.868E-3</v>
      </c>
      <c r="M58" s="118">
        <v>2.5460000000000001E-3</v>
      </c>
      <c r="N58" s="118">
        <v>0</v>
      </c>
      <c r="O58" s="118">
        <v>0</v>
      </c>
      <c r="P58" s="118">
        <v>0</v>
      </c>
      <c r="Q58" s="118">
        <v>0</v>
      </c>
      <c r="R58" s="118">
        <v>0.22625000000000001</v>
      </c>
      <c r="S58" s="118">
        <v>4.2626999999999998E-2</v>
      </c>
      <c r="T58" s="118">
        <v>7.2220000000000001E-3</v>
      </c>
      <c r="U58" s="118">
        <v>6.2729999999999999E-3</v>
      </c>
      <c r="V58" s="118">
        <v>0</v>
      </c>
      <c r="W58" s="118">
        <v>0</v>
      </c>
      <c r="X58" s="143"/>
      <c r="Y58" s="116">
        <f t="shared" si="0"/>
        <v>46266</v>
      </c>
      <c r="Z58" s="118" t="str">
        <f t="shared" si="1"/>
        <v>SAMIAAGOSTINHO.46266</v>
      </c>
      <c r="AA58" s="119">
        <f>SUMIFS([2]!Consulta1[CONTADOR],[2]!Consulta1[CONCATENADO],[2]BD!Z58)</f>
        <v>45</v>
      </c>
      <c r="AB58" s="118" t="str">
        <f t="shared" si="2"/>
        <v>SIM</v>
      </c>
      <c r="AC58" s="120">
        <f>VLOOKUP(A58*1,[2]AUX!B:D,3,0)</f>
        <v>1</v>
      </c>
      <c r="AD58" s="121" t="str">
        <f>VLOOKUP(C58,[2]AUX!J:K,2,0)</f>
        <v>BRADESCO</v>
      </c>
      <c r="AE58" s="118">
        <f t="shared" si="3"/>
        <v>0.33357599999999993</v>
      </c>
      <c r="AF58" s="118">
        <f t="shared" si="4"/>
        <v>0.33364600000000005</v>
      </c>
      <c r="AG58" s="118">
        <f t="shared" si="5"/>
        <v>7.0000000000125517E-5</v>
      </c>
      <c r="AH58" s="118">
        <f t="shared" si="6"/>
        <v>4.9309999999999996E-3</v>
      </c>
      <c r="AI58" s="118">
        <f t="shared" si="7"/>
        <v>5.868E-3</v>
      </c>
      <c r="AJ58" s="118">
        <f t="shared" si="8"/>
        <v>3.7858999999999997E-2</v>
      </c>
      <c r="AK58" s="118">
        <f t="shared" si="9"/>
        <v>0.28491799999999995</v>
      </c>
      <c r="AL58" s="118">
        <f t="shared" si="10"/>
        <v>4.8657999999999993E-2</v>
      </c>
      <c r="AM58" s="118">
        <f t="shared" si="11"/>
        <v>5.6121999999999998E-2</v>
      </c>
      <c r="AN58" s="118">
        <f t="shared" si="12"/>
        <v>0.22879599999999994</v>
      </c>
    </row>
    <row r="59" spans="1:41" x14ac:dyDescent="0.2">
      <c r="A59" s="116" t="s">
        <v>1260</v>
      </c>
      <c r="B59" s="117" t="s">
        <v>1027</v>
      </c>
      <c r="C59" s="117" t="s">
        <v>893</v>
      </c>
      <c r="D59" s="118">
        <v>0.35516199999999998</v>
      </c>
      <c r="E59" s="118">
        <v>0.69605300000000003</v>
      </c>
      <c r="F59" s="118">
        <v>0.340891</v>
      </c>
      <c r="G59" s="117">
        <v>1</v>
      </c>
      <c r="H59" s="118">
        <v>9.2999999999999997E-5</v>
      </c>
      <c r="I59" s="170">
        <v>4.3217999999999999E-2</v>
      </c>
      <c r="J59" s="170">
        <v>1.9397999999999999E-2</v>
      </c>
      <c r="K59" s="117">
        <v>104</v>
      </c>
      <c r="L59" s="118">
        <v>5.9030000000000003E-3</v>
      </c>
      <c r="M59" s="118">
        <v>0</v>
      </c>
      <c r="N59" s="118">
        <v>0</v>
      </c>
      <c r="O59" s="118">
        <v>0</v>
      </c>
      <c r="P59" s="118">
        <v>0</v>
      </c>
      <c r="Q59" s="118">
        <v>2.0720000000000001E-3</v>
      </c>
      <c r="R59" s="118">
        <v>0.21284700000000001</v>
      </c>
      <c r="S59" s="118">
        <v>4.3147999999999999E-2</v>
      </c>
      <c r="T59" s="118">
        <v>6.9329999999999999E-3</v>
      </c>
      <c r="U59" s="118">
        <v>7.28E-3</v>
      </c>
      <c r="V59" s="118">
        <v>0</v>
      </c>
      <c r="W59" s="118">
        <v>0</v>
      </c>
      <c r="X59" s="143"/>
      <c r="Y59" s="116">
        <f t="shared" si="0"/>
        <v>46273</v>
      </c>
      <c r="Z59" s="118" t="str">
        <f t="shared" si="1"/>
        <v>KAUANEGOMES.46273</v>
      </c>
      <c r="AA59" s="119">
        <f>SUMIFS([2]!Consulta1[CONTADOR],[2]!Consulta1[CONCATENADO],[2]BD!Z59)</f>
        <v>0</v>
      </c>
      <c r="AB59" s="118" t="str">
        <f t="shared" si="2"/>
        <v>SIM</v>
      </c>
      <c r="AC59" s="120">
        <f>VLOOKUP(A59*1,[2]AUX!B:D,3,0)</f>
        <v>5</v>
      </c>
      <c r="AD59" s="121" t="str">
        <f>VLOOKUP(C59,[2]AUX!J:K,2,0)</f>
        <v>BRADESCO</v>
      </c>
      <c r="AE59" s="118">
        <f t="shared" si="3"/>
        <v>0.34079900000000002</v>
      </c>
      <c r="AF59" s="118">
        <f t="shared" si="4"/>
        <v>0.34089100000000006</v>
      </c>
      <c r="AG59" s="118">
        <f t="shared" si="5"/>
        <v>9.2000000000036497E-5</v>
      </c>
      <c r="AH59" s="118">
        <f t="shared" si="6"/>
        <v>1.9397999999999999E-2</v>
      </c>
      <c r="AI59" s="118">
        <f t="shared" si="7"/>
        <v>5.9030000000000003E-3</v>
      </c>
      <c r="AJ59" s="118">
        <f t="shared" si="8"/>
        <v>4.3217999999999999E-2</v>
      </c>
      <c r="AK59" s="118">
        <f t="shared" si="9"/>
        <v>0.27228000000000002</v>
      </c>
      <c r="AL59" s="118">
        <f t="shared" si="10"/>
        <v>6.8518999999999997E-2</v>
      </c>
      <c r="AM59" s="118">
        <f t="shared" si="11"/>
        <v>5.7361000000000002E-2</v>
      </c>
      <c r="AN59" s="118">
        <f t="shared" si="12"/>
        <v>0.21491900000000003</v>
      </c>
    </row>
    <row r="60" spans="1:41" x14ac:dyDescent="0.2">
      <c r="A60" s="116" t="s">
        <v>1187</v>
      </c>
      <c r="B60" s="117" t="s">
        <v>1057</v>
      </c>
      <c r="C60" s="117" t="s">
        <v>894</v>
      </c>
      <c r="D60" s="118">
        <v>0.35219899999999998</v>
      </c>
      <c r="E60" s="118">
        <v>0.69629600000000003</v>
      </c>
      <c r="F60" s="118">
        <v>0.32989600000000002</v>
      </c>
      <c r="G60" s="117">
        <v>40</v>
      </c>
      <c r="H60" s="118">
        <v>2.8576000000000001E-2</v>
      </c>
      <c r="I60" s="170">
        <v>1.0370000000000001E-2</v>
      </c>
      <c r="J60" s="170">
        <v>2.1262E-2</v>
      </c>
      <c r="K60" s="117">
        <v>56</v>
      </c>
      <c r="L60" s="118">
        <v>4.4582999999999998E-2</v>
      </c>
      <c r="M60" s="118">
        <v>0</v>
      </c>
      <c r="N60" s="118">
        <v>0</v>
      </c>
      <c r="O60" s="118">
        <v>0</v>
      </c>
      <c r="P60" s="118">
        <v>0</v>
      </c>
      <c r="Q60" s="118">
        <v>4.4559999999999999E-3</v>
      </c>
      <c r="R60" s="118">
        <v>0.177569</v>
      </c>
      <c r="S60" s="118">
        <v>4.2592999999999999E-2</v>
      </c>
      <c r="T60" s="118">
        <v>7.4419999999999998E-3</v>
      </c>
      <c r="U60" s="118">
        <v>7.2449999999999997E-3</v>
      </c>
      <c r="V60" s="118">
        <v>0</v>
      </c>
      <c r="W60" s="118">
        <v>0</v>
      </c>
      <c r="X60" s="143"/>
      <c r="Y60" s="116">
        <f t="shared" si="0"/>
        <v>46268</v>
      </c>
      <c r="Z60" s="118" t="str">
        <f t="shared" si="1"/>
        <v>JONATASSILVA.46268</v>
      </c>
      <c r="AA60" s="119">
        <f>SUMIFS([2]!Consulta1[CONTADOR],[2]!Consulta1[CONCATENADO],[2]BD!Z60)</f>
        <v>0</v>
      </c>
      <c r="AB60" s="118" t="str">
        <f t="shared" si="2"/>
        <v>SIM</v>
      </c>
      <c r="AC60" s="120">
        <f>VLOOKUP(A60*1,[2]AUX!B:D,3,0)</f>
        <v>3</v>
      </c>
      <c r="AD60" s="121" t="str">
        <f>VLOOKUP(C60,[2]AUX!J:K,2,0)</f>
        <v>AMC</v>
      </c>
      <c r="AE60" s="118">
        <f t="shared" si="3"/>
        <v>0.31552000000000002</v>
      </c>
      <c r="AF60" s="118">
        <f t="shared" si="4"/>
        <v>0.34409700000000004</v>
      </c>
      <c r="AG60" s="118">
        <f t="shared" si="5"/>
        <v>2.8577000000000019E-2</v>
      </c>
      <c r="AH60" s="118">
        <f t="shared" si="6"/>
        <v>2.1262E-2</v>
      </c>
      <c r="AI60" s="118">
        <f t="shared" si="7"/>
        <v>4.4582999999999998E-2</v>
      </c>
      <c r="AJ60" s="118">
        <f t="shared" si="8"/>
        <v>1.0370000000000001E-2</v>
      </c>
      <c r="AK60" s="118">
        <f t="shared" si="9"/>
        <v>0.23930499999999999</v>
      </c>
      <c r="AL60" s="118">
        <f t="shared" si="10"/>
        <v>7.6215000000000005E-2</v>
      </c>
      <c r="AM60" s="118">
        <f t="shared" si="11"/>
        <v>5.7279999999999998E-2</v>
      </c>
      <c r="AN60" s="118">
        <f t="shared" si="12"/>
        <v>0.18202499999999999</v>
      </c>
    </row>
    <row r="61" spans="1:41" hidden="1" x14ac:dyDescent="0.2">
      <c r="A61" s="116" t="s">
        <v>1236</v>
      </c>
      <c r="B61" s="117" t="s">
        <v>914</v>
      </c>
      <c r="C61" s="117" t="s">
        <v>900</v>
      </c>
      <c r="D61" s="118">
        <v>0.412188</v>
      </c>
      <c r="E61" s="118">
        <v>0.57707200000000003</v>
      </c>
      <c r="F61" s="118">
        <v>0.16420100000000001</v>
      </c>
      <c r="G61" s="117">
        <v>2</v>
      </c>
      <c r="H61" s="118">
        <v>6.8300000000000001E-4</v>
      </c>
      <c r="I61" s="170">
        <v>7.4779999999999999E-2</v>
      </c>
      <c r="J61" s="170">
        <v>1.8807999999999998E-2</v>
      </c>
      <c r="K61" s="117">
        <v>60</v>
      </c>
      <c r="L61" s="118">
        <v>1.1343000000000001E-2</v>
      </c>
      <c r="M61" s="118">
        <v>4.8149999999999998E-3</v>
      </c>
      <c r="N61" s="118">
        <v>0</v>
      </c>
      <c r="O61" s="118">
        <v>0</v>
      </c>
      <c r="P61" s="118">
        <v>0</v>
      </c>
      <c r="Q61" s="118">
        <v>5.8219999999999999E-3</v>
      </c>
      <c r="R61" s="118">
        <v>0</v>
      </c>
      <c r="S61" s="118">
        <v>4.1678E-2</v>
      </c>
      <c r="T61" s="118">
        <v>6.9560000000000004E-3</v>
      </c>
      <c r="U61" s="118">
        <v>0</v>
      </c>
      <c r="V61" s="118">
        <v>0</v>
      </c>
      <c r="W61" s="118">
        <v>0</v>
      </c>
      <c r="X61" s="143" t="s">
        <v>820</v>
      </c>
      <c r="Y61" s="116">
        <f t="shared" si="0"/>
        <v>46269</v>
      </c>
      <c r="Z61" s="118" t="str">
        <f t="shared" si="1"/>
        <v>FERNANDALIMA.46269</v>
      </c>
      <c r="AA61" s="119">
        <f>SUMIFS([2]!Consulta1[CONTADOR],[2]!Consulta1[CONCATENADO],[2]BD!Z61)</f>
        <v>60</v>
      </c>
      <c r="AB61" s="118" t="str">
        <f t="shared" si="2"/>
        <v>SIM</v>
      </c>
      <c r="AC61" s="120">
        <f>VLOOKUP(A61*1,[2]AUX!B:D,3,0)</f>
        <v>4</v>
      </c>
      <c r="AD61" s="121" t="str">
        <f>VLOOKUP(C61,[2]AUX!J:K,2,0)</f>
        <v>SANTANDER</v>
      </c>
      <c r="AE61" s="118">
        <f t="shared" si="3"/>
        <v>0.16420200000000001</v>
      </c>
      <c r="AF61" s="118">
        <f t="shared" si="4"/>
        <v>0.16488400000000003</v>
      </c>
      <c r="AG61" s="118">
        <f t="shared" si="5"/>
        <v>6.8200000000001593E-4</v>
      </c>
      <c r="AH61" s="118">
        <f t="shared" si="6"/>
        <v>1.8807999999999998E-2</v>
      </c>
      <c r="AI61" s="118">
        <f t="shared" si="7"/>
        <v>1.1343000000000001E-2</v>
      </c>
      <c r="AJ61" s="118">
        <f t="shared" si="8"/>
        <v>7.4779999999999999E-2</v>
      </c>
      <c r="AK61" s="118">
        <f t="shared" si="9"/>
        <v>5.9271000000000004E-2</v>
      </c>
      <c r="AL61" s="118">
        <f t="shared" si="10"/>
        <v>0.104931</v>
      </c>
      <c r="AM61" s="118">
        <f t="shared" si="11"/>
        <v>4.8633999999999997E-2</v>
      </c>
      <c r="AN61" s="118">
        <f t="shared" si="12"/>
        <v>1.0637000000000008E-2</v>
      </c>
      <c r="AO61" s="117" t="s">
        <v>11</v>
      </c>
    </row>
    <row r="62" spans="1:41" x14ac:dyDescent="0.2">
      <c r="A62" s="116" t="s">
        <v>1260</v>
      </c>
      <c r="B62" s="117" t="s">
        <v>1057</v>
      </c>
      <c r="C62" s="117" t="s">
        <v>894</v>
      </c>
      <c r="D62" s="118">
        <v>0.351771</v>
      </c>
      <c r="E62" s="118">
        <v>0.69594900000000004</v>
      </c>
      <c r="F62" s="118">
        <v>0.33451399999999998</v>
      </c>
      <c r="G62" s="117">
        <v>4</v>
      </c>
      <c r="H62" s="118">
        <v>9.7109999999999991E-3</v>
      </c>
      <c r="I62" s="170">
        <v>1.8506999999999999E-2</v>
      </c>
      <c r="J62" s="170">
        <v>1.7569000000000001E-2</v>
      </c>
      <c r="K62" s="117">
        <v>63</v>
      </c>
      <c r="L62" s="118">
        <v>2.2731000000000001E-2</v>
      </c>
      <c r="M62" s="118">
        <v>0</v>
      </c>
      <c r="N62" s="118">
        <v>0</v>
      </c>
      <c r="O62" s="118">
        <v>0</v>
      </c>
      <c r="P62" s="118">
        <v>0</v>
      </c>
      <c r="Q62" s="118">
        <v>5.1390000000000003E-3</v>
      </c>
      <c r="R62" s="118">
        <v>0.213785</v>
      </c>
      <c r="S62" s="118">
        <v>4.2535000000000003E-2</v>
      </c>
      <c r="T62" s="118">
        <v>7.0600000000000003E-3</v>
      </c>
      <c r="U62" s="118">
        <v>7.1409999999999998E-3</v>
      </c>
      <c r="V62" s="118">
        <v>0</v>
      </c>
      <c r="W62" s="118">
        <v>0</v>
      </c>
      <c r="X62" s="143"/>
      <c r="Y62" s="116">
        <f t="shared" si="0"/>
        <v>46273</v>
      </c>
      <c r="Z62" s="118" t="str">
        <f t="shared" si="1"/>
        <v>JONATASSILVA.46273</v>
      </c>
      <c r="AA62" s="119">
        <f>SUMIFS([2]!Consulta1[CONTADOR],[2]!Consulta1[CONCATENADO],[2]BD!Z62)</f>
        <v>0</v>
      </c>
      <c r="AB62" s="118" t="str">
        <f t="shared" si="2"/>
        <v>SIM</v>
      </c>
      <c r="AC62" s="120">
        <f>VLOOKUP(A62*1,[2]AUX!B:D,3,0)</f>
        <v>5</v>
      </c>
      <c r="AD62" s="121" t="str">
        <f>VLOOKUP(C62,[2]AUX!J:K,2,0)</f>
        <v>AMC</v>
      </c>
      <c r="AE62" s="118">
        <f t="shared" si="3"/>
        <v>0.33446700000000001</v>
      </c>
      <c r="AF62" s="118">
        <f t="shared" si="4"/>
        <v>0.34417800000000004</v>
      </c>
      <c r="AG62" s="118">
        <f t="shared" si="5"/>
        <v>9.7110000000000252E-3</v>
      </c>
      <c r="AH62" s="118">
        <f t="shared" si="6"/>
        <v>1.7569000000000001E-2</v>
      </c>
      <c r="AI62" s="118">
        <f t="shared" si="7"/>
        <v>2.2731000000000001E-2</v>
      </c>
      <c r="AJ62" s="118">
        <f t="shared" si="8"/>
        <v>1.8506999999999999E-2</v>
      </c>
      <c r="AK62" s="118">
        <f t="shared" si="9"/>
        <v>0.27566000000000002</v>
      </c>
      <c r="AL62" s="118">
        <f t="shared" si="10"/>
        <v>5.8806999999999998E-2</v>
      </c>
      <c r="AM62" s="118">
        <f t="shared" si="11"/>
        <v>5.6736000000000002E-2</v>
      </c>
      <c r="AN62" s="118">
        <f t="shared" si="12"/>
        <v>0.21892400000000001</v>
      </c>
    </row>
    <row r="63" spans="1:41" hidden="1" x14ac:dyDescent="0.2">
      <c r="A63" s="116" t="s">
        <v>1187</v>
      </c>
      <c r="B63" s="117" t="s">
        <v>886</v>
      </c>
      <c r="C63" s="117" t="s">
        <v>885</v>
      </c>
      <c r="D63" s="118">
        <v>0.35502299999999998</v>
      </c>
      <c r="E63" s="118">
        <v>0.69942099999999996</v>
      </c>
      <c r="F63" s="118">
        <v>0.34110000000000001</v>
      </c>
      <c r="G63" s="117">
        <v>3</v>
      </c>
      <c r="H63" s="118">
        <v>3.2989999999999998E-3</v>
      </c>
      <c r="I63" s="170">
        <v>0.120475</v>
      </c>
      <c r="J63" s="170">
        <v>1.3854E-2</v>
      </c>
      <c r="K63" s="117">
        <v>69</v>
      </c>
      <c r="L63" s="118">
        <v>2.2176000000000001E-2</v>
      </c>
      <c r="M63" s="118">
        <v>0</v>
      </c>
      <c r="N63" s="118">
        <v>0</v>
      </c>
      <c r="O63" s="118">
        <v>0</v>
      </c>
      <c r="P63" s="118">
        <v>0</v>
      </c>
      <c r="Q63" s="118">
        <v>2.0313000000000001E-2</v>
      </c>
      <c r="R63" s="118">
        <v>0.107164</v>
      </c>
      <c r="S63" s="118">
        <v>4.2407E-2</v>
      </c>
      <c r="T63" s="118">
        <v>6.9100000000000003E-3</v>
      </c>
      <c r="U63" s="118">
        <v>7.8009999999999998E-3</v>
      </c>
      <c r="V63" s="118">
        <v>0</v>
      </c>
      <c r="W63" s="118">
        <v>0</v>
      </c>
      <c r="X63" s="143" t="s">
        <v>11</v>
      </c>
      <c r="Y63" s="116">
        <f t="shared" si="0"/>
        <v>46268</v>
      </c>
      <c r="Z63" s="118" t="str">
        <f t="shared" si="1"/>
        <v>SARAHOLIVEIRA.46268</v>
      </c>
      <c r="AA63" s="119">
        <f>SUMIFS([2]!Consulta1[CONTADOR],[2]!Consulta1[CONCATENADO],[2]BD!Z63)</f>
        <v>69</v>
      </c>
      <c r="AB63" s="118" t="str">
        <f t="shared" si="2"/>
        <v>SIM</v>
      </c>
      <c r="AC63" s="120">
        <f>VLOOKUP(A63*1,[2]AUX!B:D,3,0)</f>
        <v>3</v>
      </c>
      <c r="AD63" s="121" t="str">
        <f>VLOOKUP(C63,[2]AUX!J:K,2,0)</f>
        <v>SANTANDER</v>
      </c>
      <c r="AE63" s="118">
        <f t="shared" si="3"/>
        <v>0.34110000000000001</v>
      </c>
      <c r="AF63" s="118">
        <f t="shared" si="4"/>
        <v>0.34439799999999998</v>
      </c>
      <c r="AG63" s="118">
        <f t="shared" si="5"/>
        <v>3.2979999999999676E-3</v>
      </c>
      <c r="AH63" s="118">
        <f t="shared" si="6"/>
        <v>1.3854E-2</v>
      </c>
      <c r="AI63" s="118">
        <f t="shared" si="7"/>
        <v>2.2176000000000001E-2</v>
      </c>
      <c r="AJ63" s="118">
        <f t="shared" si="8"/>
        <v>0.120475</v>
      </c>
      <c r="AK63" s="118">
        <f t="shared" si="9"/>
        <v>0.18459500000000001</v>
      </c>
      <c r="AL63" s="118">
        <f t="shared" si="10"/>
        <v>0.15650500000000001</v>
      </c>
      <c r="AM63" s="118">
        <f t="shared" si="11"/>
        <v>5.7118000000000002E-2</v>
      </c>
      <c r="AN63" s="118">
        <f t="shared" si="12"/>
        <v>0.12747700000000001</v>
      </c>
    </row>
    <row r="64" spans="1:41" x14ac:dyDescent="0.2">
      <c r="A64" s="116" t="s">
        <v>1260</v>
      </c>
      <c r="B64" s="117" t="s">
        <v>901</v>
      </c>
      <c r="C64" s="117" t="s">
        <v>891</v>
      </c>
      <c r="D64" s="118">
        <v>0.35419</v>
      </c>
      <c r="E64" s="118">
        <v>0.69635400000000003</v>
      </c>
      <c r="F64" s="118">
        <v>0.34216400000000002</v>
      </c>
      <c r="G64" s="117">
        <v>1</v>
      </c>
      <c r="H64" s="118">
        <v>2.3E-5</v>
      </c>
      <c r="I64" s="170">
        <v>3.1480000000000002E-3</v>
      </c>
      <c r="J64" s="170">
        <v>0</v>
      </c>
      <c r="K64" s="117">
        <v>119</v>
      </c>
      <c r="L64" s="118">
        <v>0</v>
      </c>
      <c r="M64" s="118">
        <v>0</v>
      </c>
      <c r="N64" s="118">
        <v>0</v>
      </c>
      <c r="O64" s="118">
        <v>0</v>
      </c>
      <c r="P64" s="118">
        <v>0</v>
      </c>
      <c r="Q64" s="118">
        <v>3.1939999999999998E-3</v>
      </c>
      <c r="R64" s="118">
        <v>0.27681699999999998</v>
      </c>
      <c r="S64" s="118">
        <v>4.1563000000000003E-2</v>
      </c>
      <c r="T64" s="118">
        <v>7.3839999999999999E-3</v>
      </c>
      <c r="U64" s="118">
        <v>6.4580000000000002E-3</v>
      </c>
      <c r="V64" s="118">
        <v>3.5760000000000002E-3</v>
      </c>
      <c r="W64" s="118">
        <v>0</v>
      </c>
      <c r="X64" s="143"/>
      <c r="Y64" s="116">
        <f t="shared" si="0"/>
        <v>46273</v>
      </c>
      <c r="Z64" s="118" t="str">
        <f t="shared" si="1"/>
        <v>RAYSSAQUEIROZ.46273</v>
      </c>
      <c r="AA64" s="119">
        <f>SUMIFS([2]!Consulta1[CONTADOR],[2]!Consulta1[CONCATENADO],[2]BD!Z64)</f>
        <v>119</v>
      </c>
      <c r="AB64" s="118" t="str">
        <f t="shared" si="2"/>
        <v>SIM</v>
      </c>
      <c r="AC64" s="120">
        <f>VLOOKUP(A64*1,[2]AUX!B:D,3,0)</f>
        <v>5</v>
      </c>
      <c r="AD64" s="121" t="str">
        <f>VLOOKUP(C64,[2]AUX!J:K,2,0)</f>
        <v>COLCHÃO</v>
      </c>
      <c r="AE64" s="118">
        <f t="shared" si="3"/>
        <v>0.34214</v>
      </c>
      <c r="AF64" s="118">
        <f t="shared" si="4"/>
        <v>0.34216400000000002</v>
      </c>
      <c r="AG64" s="118">
        <f t="shared" si="5"/>
        <v>2.4000000000024002E-5</v>
      </c>
      <c r="AH64" s="118">
        <f t="shared" si="6"/>
        <v>0</v>
      </c>
      <c r="AI64" s="118">
        <f t="shared" si="7"/>
        <v>0</v>
      </c>
      <c r="AJ64" s="118">
        <f t="shared" si="8"/>
        <v>3.1480000000000002E-3</v>
      </c>
      <c r="AK64" s="118">
        <f t="shared" si="9"/>
        <v>0.33899200000000002</v>
      </c>
      <c r="AL64" s="118">
        <f t="shared" si="10"/>
        <v>3.1480000000000002E-3</v>
      </c>
      <c r="AM64" s="118">
        <f t="shared" si="11"/>
        <v>5.5405000000000003E-2</v>
      </c>
      <c r="AN64" s="118">
        <f t="shared" si="12"/>
        <v>0.28358700000000003</v>
      </c>
    </row>
    <row r="65" spans="1:41" x14ac:dyDescent="0.2">
      <c r="A65" s="116" t="s">
        <v>1187</v>
      </c>
      <c r="B65" s="117" t="s">
        <v>901</v>
      </c>
      <c r="C65" s="117" t="s">
        <v>891</v>
      </c>
      <c r="D65" s="118">
        <v>0.35872700000000002</v>
      </c>
      <c r="E65" s="118">
        <v>0.70136600000000004</v>
      </c>
      <c r="F65" s="118">
        <v>0.34263900000000003</v>
      </c>
      <c r="G65" s="117">
        <v>1</v>
      </c>
      <c r="H65" s="118">
        <v>1.2E-5</v>
      </c>
      <c r="I65" s="170">
        <v>6.6E-4</v>
      </c>
      <c r="J65" s="170">
        <v>0</v>
      </c>
      <c r="K65" s="117">
        <v>91</v>
      </c>
      <c r="L65" s="118">
        <v>0</v>
      </c>
      <c r="M65" s="118">
        <v>0</v>
      </c>
      <c r="N65" s="118">
        <v>0</v>
      </c>
      <c r="O65" s="118">
        <v>0</v>
      </c>
      <c r="P65" s="118">
        <v>0</v>
      </c>
      <c r="Q65" s="118">
        <v>4.7219999999999996E-3</v>
      </c>
      <c r="R65" s="118">
        <v>0.28092600000000001</v>
      </c>
      <c r="S65" s="118">
        <v>4.2685000000000001E-2</v>
      </c>
      <c r="T65" s="118">
        <v>6.0070000000000002E-3</v>
      </c>
      <c r="U65" s="118">
        <v>7.6270000000000001E-3</v>
      </c>
      <c r="V65" s="118">
        <v>0</v>
      </c>
      <c r="W65" s="118">
        <v>0</v>
      </c>
      <c r="X65" s="143"/>
      <c r="Y65" s="116">
        <f t="shared" si="0"/>
        <v>46268</v>
      </c>
      <c r="Z65" s="118" t="str">
        <f t="shared" si="1"/>
        <v>RAYSSAQUEIROZ.46268</v>
      </c>
      <c r="AA65" s="119">
        <f>SUMIFS([2]!Consulta1[CONTADOR],[2]!Consulta1[CONCATENADO],[2]BD!Z65)</f>
        <v>91</v>
      </c>
      <c r="AB65" s="118" t="str">
        <f t="shared" si="2"/>
        <v>SIM</v>
      </c>
      <c r="AC65" s="120">
        <f>VLOOKUP(A65*1,[2]AUX!B:D,3,0)</f>
        <v>3</v>
      </c>
      <c r="AD65" s="121" t="str">
        <f>VLOOKUP(C65,[2]AUX!J:K,2,0)</f>
        <v>COLCHÃO</v>
      </c>
      <c r="AE65" s="118">
        <f t="shared" si="3"/>
        <v>0.34262699999999996</v>
      </c>
      <c r="AF65" s="118">
        <f t="shared" si="4"/>
        <v>0.34263900000000003</v>
      </c>
      <c r="AG65" s="118">
        <f t="shared" si="5"/>
        <v>1.2000000000067512E-5</v>
      </c>
      <c r="AH65" s="118">
        <f t="shared" si="6"/>
        <v>0</v>
      </c>
      <c r="AI65" s="118">
        <f t="shared" si="7"/>
        <v>0</v>
      </c>
      <c r="AJ65" s="118">
        <f t="shared" si="8"/>
        <v>6.6E-4</v>
      </c>
      <c r="AK65" s="118">
        <f t="shared" si="9"/>
        <v>0.34196699999999997</v>
      </c>
      <c r="AL65" s="118">
        <f t="shared" si="10"/>
        <v>6.6E-4</v>
      </c>
      <c r="AM65" s="118">
        <f t="shared" si="11"/>
        <v>5.6319000000000001E-2</v>
      </c>
      <c r="AN65" s="118">
        <f t="shared" si="12"/>
        <v>0.28564799999999996</v>
      </c>
    </row>
    <row r="66" spans="1:41" hidden="1" x14ac:dyDescent="0.2">
      <c r="A66" s="116" t="s">
        <v>1260</v>
      </c>
      <c r="B66" s="117" t="s">
        <v>914</v>
      </c>
      <c r="C66" s="117" t="s">
        <v>900</v>
      </c>
      <c r="D66" s="118">
        <v>0.34070600000000001</v>
      </c>
      <c r="E66" s="118">
        <v>0.71656299999999995</v>
      </c>
      <c r="F66" s="118">
        <v>0.37585600000000002</v>
      </c>
      <c r="G66" s="117">
        <v>1</v>
      </c>
      <c r="H66" s="118">
        <v>5.8E-5</v>
      </c>
      <c r="I66" s="170">
        <v>0.167106</v>
      </c>
      <c r="J66" s="170">
        <v>8.7951000000000001E-2</v>
      </c>
      <c r="K66" s="117">
        <v>127</v>
      </c>
      <c r="L66" s="118">
        <v>1.9640999999999999E-2</v>
      </c>
      <c r="M66" s="118">
        <v>1.4652999999999999E-2</v>
      </c>
      <c r="N66" s="118">
        <v>0</v>
      </c>
      <c r="O66" s="118">
        <v>0</v>
      </c>
      <c r="P66" s="118">
        <v>0</v>
      </c>
      <c r="Q66" s="118">
        <v>2.0694000000000001E-2</v>
      </c>
      <c r="R66" s="118">
        <v>0</v>
      </c>
      <c r="S66" s="118">
        <v>4.2477000000000001E-2</v>
      </c>
      <c r="T66" s="118">
        <v>7.025E-3</v>
      </c>
      <c r="U66" s="118">
        <v>1.0416999999999999E-2</v>
      </c>
      <c r="V66" s="118">
        <v>0</v>
      </c>
      <c r="W66" s="118">
        <v>5.8329999999999996E-3</v>
      </c>
      <c r="X66" s="143" t="s">
        <v>820</v>
      </c>
      <c r="Y66" s="116">
        <f t="shared" si="0"/>
        <v>46273</v>
      </c>
      <c r="Z66" s="118" t="str">
        <f t="shared" si="1"/>
        <v>FERNANDALIMA.46273</v>
      </c>
      <c r="AA66" s="119">
        <f>SUMIFS([2]!Consulta1[CONTADOR],[2]!Consulta1[CONCATENADO],[2]BD!Z66)</f>
        <v>127</v>
      </c>
      <c r="AB66" s="118" t="str">
        <f t="shared" si="2"/>
        <v>SIM</v>
      </c>
      <c r="AC66" s="120">
        <f>VLOOKUP(A66*1,[2]AUX!B:D,3,0)</f>
        <v>5</v>
      </c>
      <c r="AD66" s="121" t="str">
        <f>VLOOKUP(C66,[2]AUX!J:K,2,0)</f>
        <v>SANTANDER</v>
      </c>
      <c r="AE66" s="118">
        <f t="shared" si="3"/>
        <v>0.37579699999999999</v>
      </c>
      <c r="AF66" s="118">
        <f t="shared" si="4"/>
        <v>0.37585699999999994</v>
      </c>
      <c r="AG66" s="118">
        <f t="shared" si="5"/>
        <v>5.9999999999948983E-5</v>
      </c>
      <c r="AH66" s="118">
        <f t="shared" si="6"/>
        <v>8.7951000000000001E-2</v>
      </c>
      <c r="AI66" s="118">
        <f t="shared" si="7"/>
        <v>1.9640999999999999E-2</v>
      </c>
      <c r="AJ66" s="118">
        <f t="shared" si="8"/>
        <v>0.167106</v>
      </c>
      <c r="AK66" s="118">
        <f t="shared" si="9"/>
        <v>0.10109900000000001</v>
      </c>
      <c r="AL66" s="118">
        <f t="shared" si="10"/>
        <v>0.274698</v>
      </c>
      <c r="AM66" s="118">
        <f t="shared" si="11"/>
        <v>5.9919E-2</v>
      </c>
      <c r="AN66" s="118">
        <f t="shared" si="12"/>
        <v>4.1180000000000008E-2</v>
      </c>
      <c r="AO66" s="117" t="s">
        <v>821</v>
      </c>
    </row>
    <row r="67" spans="1:41" hidden="1" x14ac:dyDescent="0.2">
      <c r="A67" s="116" t="s">
        <v>1377</v>
      </c>
      <c r="B67" s="117" t="s">
        <v>1055</v>
      </c>
      <c r="C67" s="117" t="s">
        <v>887</v>
      </c>
      <c r="D67" s="118">
        <v>0.35406300000000002</v>
      </c>
      <c r="E67" s="118">
        <v>0.69697900000000002</v>
      </c>
      <c r="F67" s="118">
        <v>0.33938699999999999</v>
      </c>
      <c r="G67" s="117">
        <v>2</v>
      </c>
      <c r="H67" s="118">
        <v>1.5925999999999999E-2</v>
      </c>
      <c r="I67" s="170">
        <v>0.170741</v>
      </c>
      <c r="J67" s="170">
        <v>4.0613000000000003E-2</v>
      </c>
      <c r="K67" s="117">
        <v>100</v>
      </c>
      <c r="L67" s="118">
        <v>2.4861000000000001E-2</v>
      </c>
      <c r="M67" s="118">
        <v>8.5599999999999999E-4</v>
      </c>
      <c r="N67" s="118">
        <v>0</v>
      </c>
      <c r="O67" s="118">
        <v>0</v>
      </c>
      <c r="P67" s="118">
        <v>0</v>
      </c>
      <c r="Q67" s="118">
        <v>2.9270999999999998E-2</v>
      </c>
      <c r="R67" s="118">
        <v>0</v>
      </c>
      <c r="S67" s="118">
        <v>4.2338000000000001E-2</v>
      </c>
      <c r="T67" s="118">
        <v>7.3610000000000004E-3</v>
      </c>
      <c r="U67" s="118">
        <v>7.1180000000000002E-3</v>
      </c>
      <c r="V67" s="118">
        <v>0</v>
      </c>
      <c r="W67" s="118">
        <v>3.8310000000000002E-3</v>
      </c>
      <c r="X67" s="143" t="s">
        <v>11</v>
      </c>
      <c r="Y67" s="116">
        <f t="shared" ref="Y67:Y130" si="13">A67*1</f>
        <v>46274</v>
      </c>
      <c r="Z67" s="118" t="str">
        <f t="shared" ref="Z67:Z130" si="14">B67&amp;"."&amp;Y67</f>
        <v>KARINESANTOS.46274</v>
      </c>
      <c r="AA67" s="119">
        <f>SUMIFS([2]!Consulta1[CONTADOR],[2]!Consulta1[CONCATENADO],[2]BD!Z67)</f>
        <v>0</v>
      </c>
      <c r="AB67" s="118" t="str">
        <f t="shared" ref="AB67:AB130" si="15">IF(B67="RSTASPECTAGENT","NÃO","SIM")</f>
        <v>SIM</v>
      </c>
      <c r="AC67" s="120">
        <f>VLOOKUP(A67*1,[2]AUX!B:D,3,0)</f>
        <v>6</v>
      </c>
      <c r="AD67" s="121" t="str">
        <f>VLOOKUP(C67,[2]AUX!J:K,2,0)</f>
        <v>SANTANDER</v>
      </c>
      <c r="AE67" s="118">
        <f t="shared" ref="AE67:AE130" si="16">SUM(AH67:AK67)</f>
        <v>0.32699</v>
      </c>
      <c r="AF67" s="118">
        <f t="shared" ref="AF67:AF130" si="17">E67*1-D67*1</f>
        <v>0.342916</v>
      </c>
      <c r="AG67" s="118">
        <f t="shared" ref="AG67:AG130" si="18">IF(IF(AE67&gt;AF67,0,AF67-AE67)&lt;0,0,IF(AE67&gt;AF67,0,AF67-AE67))</f>
        <v>1.5925999999999996E-2</v>
      </c>
      <c r="AH67" s="118">
        <f t="shared" ref="AH67:AH130" si="19">J67*1</f>
        <v>4.0613000000000003E-2</v>
      </c>
      <c r="AI67" s="118">
        <f t="shared" ref="AI67:AI130" si="20">L67*1</f>
        <v>2.4861000000000001E-2</v>
      </c>
      <c r="AJ67" s="118">
        <f t="shared" ref="AJ67:AJ130" si="21">I67*1</f>
        <v>0.170741</v>
      </c>
      <c r="AK67" s="118">
        <f t="shared" ref="AK67:AK130" si="22">SUM(M67*1,N67*1,O67*1,P67*1,Q67*1,R67*1,S67*1,T67*1,U67*1,V67*1,W67*1)</f>
        <v>9.0775000000000008E-2</v>
      </c>
      <c r="AL67" s="118">
        <f t="shared" ref="AL67:AL130" si="23">SUM(AH67:AJ67)</f>
        <v>0.23621500000000001</v>
      </c>
      <c r="AM67" s="118">
        <f t="shared" ref="AM67:AM130" si="24">SUM(S67*1,T67*1,U67*1)</f>
        <v>5.6816999999999999E-2</v>
      </c>
      <c r="AN67" s="118">
        <f t="shared" ref="AN67:AN130" si="25">AK67-AM67</f>
        <v>3.3958000000000009E-2</v>
      </c>
    </row>
    <row r="68" spans="1:41" hidden="1" x14ac:dyDescent="0.2">
      <c r="A68" s="116" t="s">
        <v>1159</v>
      </c>
      <c r="B68" s="117" t="s">
        <v>912</v>
      </c>
      <c r="C68" s="117" t="s">
        <v>896</v>
      </c>
      <c r="D68" s="118">
        <v>0.32987300000000003</v>
      </c>
      <c r="E68" s="118">
        <v>0.69600700000000004</v>
      </c>
      <c r="F68" s="118">
        <v>0.35610000000000003</v>
      </c>
      <c r="G68" s="117">
        <v>3</v>
      </c>
      <c r="H68" s="118">
        <v>1.0300999999999999E-2</v>
      </c>
      <c r="I68" s="170">
        <v>6.2894000000000005E-2</v>
      </c>
      <c r="J68" s="170">
        <v>7.535E-3</v>
      </c>
      <c r="K68" s="117">
        <v>70</v>
      </c>
      <c r="L68" s="118">
        <v>1.3113E-2</v>
      </c>
      <c r="M68" s="118">
        <v>0</v>
      </c>
      <c r="N68" s="118">
        <v>0</v>
      </c>
      <c r="O68" s="118">
        <v>0</v>
      </c>
      <c r="P68" s="118">
        <v>0</v>
      </c>
      <c r="Q68" s="118">
        <v>0</v>
      </c>
      <c r="R68" s="118">
        <v>0.21131900000000001</v>
      </c>
      <c r="S68" s="118">
        <v>4.1910000000000003E-2</v>
      </c>
      <c r="T68" s="118">
        <v>8.2749999999999994E-3</v>
      </c>
      <c r="U68" s="118">
        <v>6.4349999999999997E-3</v>
      </c>
      <c r="V68" s="118">
        <v>4.352E-3</v>
      </c>
      <c r="W68" s="118">
        <v>0</v>
      </c>
      <c r="X68" s="143" t="s">
        <v>821</v>
      </c>
      <c r="Y68" s="116">
        <f t="shared" si="13"/>
        <v>46267</v>
      </c>
      <c r="Z68" s="118" t="str">
        <f t="shared" si="14"/>
        <v>LUZIACASTRO.46267</v>
      </c>
      <c r="AA68" s="119">
        <f>SUMIFS([2]!Consulta1[CONTADOR],[2]!Consulta1[CONCATENADO],[2]BD!Z68)</f>
        <v>70</v>
      </c>
      <c r="AB68" s="118" t="str">
        <f t="shared" si="15"/>
        <v>SIM</v>
      </c>
      <c r="AC68" s="120">
        <f>VLOOKUP(A68*1,[2]AUX!B:D,3,0)</f>
        <v>2</v>
      </c>
      <c r="AD68" s="121" t="str">
        <f>VLOOKUP(C68,[2]AUX!J:K,2,0)</f>
        <v>SANTANDER</v>
      </c>
      <c r="AE68" s="118">
        <f t="shared" si="16"/>
        <v>0.35583300000000007</v>
      </c>
      <c r="AF68" s="118">
        <f t="shared" si="17"/>
        <v>0.36613400000000001</v>
      </c>
      <c r="AG68" s="118">
        <f t="shared" si="18"/>
        <v>1.0300999999999949E-2</v>
      </c>
      <c r="AH68" s="118">
        <f t="shared" si="19"/>
        <v>7.535E-3</v>
      </c>
      <c r="AI68" s="118">
        <f t="shared" si="20"/>
        <v>1.3113E-2</v>
      </c>
      <c r="AJ68" s="118">
        <f t="shared" si="21"/>
        <v>6.2894000000000005E-2</v>
      </c>
      <c r="AK68" s="118">
        <f t="shared" si="22"/>
        <v>0.27229100000000006</v>
      </c>
      <c r="AL68" s="118">
        <f t="shared" si="23"/>
        <v>8.3542000000000005E-2</v>
      </c>
      <c r="AM68" s="118">
        <f t="shared" si="24"/>
        <v>5.6620000000000004E-2</v>
      </c>
      <c r="AN68" s="118">
        <f t="shared" si="25"/>
        <v>0.21567100000000006</v>
      </c>
    </row>
    <row r="69" spans="1:41" hidden="1" x14ac:dyDescent="0.2">
      <c r="A69" s="116" t="s">
        <v>1236</v>
      </c>
      <c r="B69" s="117" t="s">
        <v>904</v>
      </c>
      <c r="C69" s="117" t="s">
        <v>887</v>
      </c>
      <c r="D69" s="118">
        <v>0.35346100000000003</v>
      </c>
      <c r="E69" s="118">
        <v>0.69723400000000002</v>
      </c>
      <c r="F69" s="118">
        <v>0.343113</v>
      </c>
      <c r="G69" s="117">
        <v>2</v>
      </c>
      <c r="H69" s="118">
        <v>5.9000000000000003E-4</v>
      </c>
      <c r="I69" s="170">
        <v>0.15669</v>
      </c>
      <c r="J69" s="170">
        <v>6.9224999999999995E-2</v>
      </c>
      <c r="K69" s="117">
        <v>85</v>
      </c>
      <c r="L69" s="118">
        <v>2.316E-2</v>
      </c>
      <c r="M69" s="118">
        <v>0</v>
      </c>
      <c r="N69" s="118">
        <v>0</v>
      </c>
      <c r="O69" s="118">
        <v>0</v>
      </c>
      <c r="P69" s="118">
        <v>0</v>
      </c>
      <c r="Q69" s="118">
        <v>1.9258999999999998E-2</v>
      </c>
      <c r="R69" s="118">
        <v>0</v>
      </c>
      <c r="S69" s="118">
        <v>4.3020999999999997E-2</v>
      </c>
      <c r="T69" s="118">
        <v>7.6969999999999998E-3</v>
      </c>
      <c r="U69" s="118">
        <v>7.6039999999999996E-3</v>
      </c>
      <c r="V69" s="118">
        <v>1.2477E-2</v>
      </c>
      <c r="W69" s="118">
        <v>4.0509999999999999E-3</v>
      </c>
      <c r="X69" s="143" t="s">
        <v>11</v>
      </c>
      <c r="Y69" s="116">
        <f t="shared" si="13"/>
        <v>46269</v>
      </c>
      <c r="Z69" s="118" t="str">
        <f t="shared" si="14"/>
        <v>DANIELMSILVA.46269</v>
      </c>
      <c r="AA69" s="119">
        <f>SUMIFS([2]!Consulta1[CONTADOR],[2]!Consulta1[CONCATENADO],[2]BD!Z69)</f>
        <v>85</v>
      </c>
      <c r="AB69" s="118" t="str">
        <f t="shared" si="15"/>
        <v>SIM</v>
      </c>
      <c r="AC69" s="120">
        <f>VLOOKUP(A69*1,[2]AUX!B:D,3,0)</f>
        <v>4</v>
      </c>
      <c r="AD69" s="121" t="str">
        <f>VLOOKUP(C69,[2]AUX!J:K,2,0)</f>
        <v>SANTANDER</v>
      </c>
      <c r="AE69" s="118">
        <f t="shared" si="16"/>
        <v>0.34318399999999999</v>
      </c>
      <c r="AF69" s="118">
        <f t="shared" si="17"/>
        <v>0.343773</v>
      </c>
      <c r="AG69" s="118">
        <f t="shared" si="18"/>
        <v>5.8900000000000619E-4</v>
      </c>
      <c r="AH69" s="118">
        <f t="shared" si="19"/>
        <v>6.9224999999999995E-2</v>
      </c>
      <c r="AI69" s="118">
        <f t="shared" si="20"/>
        <v>2.316E-2</v>
      </c>
      <c r="AJ69" s="118">
        <f t="shared" si="21"/>
        <v>0.15669</v>
      </c>
      <c r="AK69" s="118">
        <f t="shared" si="22"/>
        <v>9.4108999999999998E-2</v>
      </c>
      <c r="AL69" s="118">
        <f t="shared" si="23"/>
        <v>0.24907499999999999</v>
      </c>
      <c r="AM69" s="118">
        <f t="shared" si="24"/>
        <v>5.8321999999999999E-2</v>
      </c>
      <c r="AN69" s="118">
        <f t="shared" si="25"/>
        <v>3.5786999999999999E-2</v>
      </c>
    </row>
    <row r="70" spans="1:41" hidden="1" x14ac:dyDescent="0.2">
      <c r="A70" s="116" t="s">
        <v>1187</v>
      </c>
      <c r="B70" s="117" t="s">
        <v>895</v>
      </c>
      <c r="C70" s="117" t="s">
        <v>896</v>
      </c>
      <c r="D70" s="118">
        <v>0.36400500000000002</v>
      </c>
      <c r="E70" s="118">
        <v>0.69799800000000001</v>
      </c>
      <c r="F70" s="118">
        <v>0.33399299999999998</v>
      </c>
      <c r="G70" s="117">
        <v>1</v>
      </c>
      <c r="H70" s="118">
        <v>4.6E-5</v>
      </c>
      <c r="I70" s="170">
        <v>0.11317099999999999</v>
      </c>
      <c r="J70" s="170">
        <v>3.9004999999999998E-2</v>
      </c>
      <c r="K70" s="117">
        <v>143</v>
      </c>
      <c r="L70" s="118">
        <v>3.1898000000000003E-2</v>
      </c>
      <c r="M70" s="118">
        <v>0</v>
      </c>
      <c r="N70" s="118">
        <v>0</v>
      </c>
      <c r="O70" s="118">
        <v>0</v>
      </c>
      <c r="P70" s="118">
        <v>0</v>
      </c>
      <c r="Q70" s="118">
        <v>9.7689999999999999E-3</v>
      </c>
      <c r="R70" s="118">
        <v>8.7523000000000004E-2</v>
      </c>
      <c r="S70" s="118">
        <v>4.4119999999999999E-2</v>
      </c>
      <c r="T70" s="118">
        <v>8.4609999999999998E-3</v>
      </c>
      <c r="U70" s="118">
        <v>0</v>
      </c>
      <c r="V70" s="118">
        <v>0</v>
      </c>
      <c r="W70" s="118">
        <v>0</v>
      </c>
      <c r="X70" s="143" t="s">
        <v>821</v>
      </c>
      <c r="Y70" s="116">
        <f t="shared" si="13"/>
        <v>46268</v>
      </c>
      <c r="Z70" s="118" t="str">
        <f t="shared" si="14"/>
        <v>SAMARAPAIXAO.46268</v>
      </c>
      <c r="AA70" s="119">
        <f>SUMIFS([2]!Consulta1[CONTADOR],[2]!Consulta1[CONCATENADO],[2]BD!Z70)</f>
        <v>143</v>
      </c>
      <c r="AB70" s="118" t="str">
        <f t="shared" si="15"/>
        <v>SIM</v>
      </c>
      <c r="AC70" s="120">
        <f>VLOOKUP(A70*1,[2]AUX!B:D,3,0)</f>
        <v>3</v>
      </c>
      <c r="AD70" s="121" t="str">
        <f>VLOOKUP(C70,[2]AUX!J:K,2,0)</f>
        <v>SANTANDER</v>
      </c>
      <c r="AE70" s="118">
        <f t="shared" si="16"/>
        <v>0.33394699999999999</v>
      </c>
      <c r="AF70" s="118">
        <f t="shared" si="17"/>
        <v>0.33399299999999998</v>
      </c>
      <c r="AG70" s="118">
        <f t="shared" si="18"/>
        <v>4.5999999999990493E-5</v>
      </c>
      <c r="AH70" s="118">
        <f t="shared" si="19"/>
        <v>3.9004999999999998E-2</v>
      </c>
      <c r="AI70" s="118">
        <f t="shared" si="20"/>
        <v>3.1898000000000003E-2</v>
      </c>
      <c r="AJ70" s="118">
        <f t="shared" si="21"/>
        <v>0.11317099999999999</v>
      </c>
      <c r="AK70" s="118">
        <f t="shared" si="22"/>
        <v>0.14987300000000001</v>
      </c>
      <c r="AL70" s="118">
        <f t="shared" si="23"/>
        <v>0.18407399999999999</v>
      </c>
      <c r="AM70" s="118">
        <f t="shared" si="24"/>
        <v>5.2581000000000003E-2</v>
      </c>
      <c r="AN70" s="118">
        <f t="shared" si="25"/>
        <v>9.7292000000000003E-2</v>
      </c>
      <c r="AO70" s="117" t="s">
        <v>821</v>
      </c>
    </row>
    <row r="71" spans="1:41" hidden="1" x14ac:dyDescent="0.2">
      <c r="A71" s="116" t="s">
        <v>1158</v>
      </c>
      <c r="B71" s="117" t="s">
        <v>955</v>
      </c>
      <c r="C71" s="117" t="s">
        <v>896</v>
      </c>
      <c r="D71" s="118">
        <v>0.354711</v>
      </c>
      <c r="E71" s="118">
        <v>0.69622700000000004</v>
      </c>
      <c r="F71" s="118">
        <v>0.34151599999999999</v>
      </c>
      <c r="G71" s="117">
        <v>1</v>
      </c>
      <c r="H71" s="118">
        <v>0</v>
      </c>
      <c r="I71" s="170">
        <v>2.9468000000000001E-2</v>
      </c>
      <c r="J71" s="170">
        <v>1.0069E-2</v>
      </c>
      <c r="K71" s="117">
        <v>55</v>
      </c>
      <c r="L71" s="118">
        <v>1.0266000000000001E-2</v>
      </c>
      <c r="M71" s="118">
        <v>0</v>
      </c>
      <c r="N71" s="118">
        <v>0</v>
      </c>
      <c r="O71" s="118">
        <v>0</v>
      </c>
      <c r="P71" s="118">
        <v>0</v>
      </c>
      <c r="Q71" s="118">
        <v>2.0830000000000002E-3</v>
      </c>
      <c r="R71" s="118">
        <v>0.225856</v>
      </c>
      <c r="S71" s="118">
        <v>4.419E-2</v>
      </c>
      <c r="T71" s="118">
        <v>6.5630000000000003E-3</v>
      </c>
      <c r="U71" s="118">
        <v>5.7869999999999996E-3</v>
      </c>
      <c r="V71" s="118">
        <v>7.28E-3</v>
      </c>
      <c r="W71" s="118">
        <v>0</v>
      </c>
      <c r="X71" s="143" t="s">
        <v>821</v>
      </c>
      <c r="Y71" s="116">
        <f t="shared" si="13"/>
        <v>46266</v>
      </c>
      <c r="Z71" s="118" t="str">
        <f t="shared" si="14"/>
        <v>ADAILTONBERNARDO.46266</v>
      </c>
      <c r="AA71" s="119">
        <f>SUMIFS([2]!Consulta1[CONTADOR],[2]!Consulta1[CONCATENADO],[2]BD!Z71)</f>
        <v>55</v>
      </c>
      <c r="AB71" s="118" t="str">
        <f t="shared" si="15"/>
        <v>SIM</v>
      </c>
      <c r="AC71" s="120">
        <f>VLOOKUP(A71*1,[2]AUX!B:D,3,0)</f>
        <v>1</v>
      </c>
      <c r="AD71" s="121" t="str">
        <f>VLOOKUP(C71,[2]AUX!J:K,2,0)</f>
        <v>SANTANDER</v>
      </c>
      <c r="AE71" s="118">
        <f t="shared" si="16"/>
        <v>0.34156199999999998</v>
      </c>
      <c r="AF71" s="118">
        <f t="shared" si="17"/>
        <v>0.34151600000000004</v>
      </c>
      <c r="AG71" s="118">
        <f t="shared" si="18"/>
        <v>0</v>
      </c>
      <c r="AH71" s="118">
        <f t="shared" si="19"/>
        <v>1.0069E-2</v>
      </c>
      <c r="AI71" s="118">
        <f t="shared" si="20"/>
        <v>1.0266000000000001E-2</v>
      </c>
      <c r="AJ71" s="118">
        <f t="shared" si="21"/>
        <v>2.9468000000000001E-2</v>
      </c>
      <c r="AK71" s="118">
        <f t="shared" si="22"/>
        <v>0.29175899999999999</v>
      </c>
      <c r="AL71" s="118">
        <f t="shared" si="23"/>
        <v>4.9803E-2</v>
      </c>
      <c r="AM71" s="118">
        <f t="shared" si="24"/>
        <v>5.654E-2</v>
      </c>
      <c r="AN71" s="118">
        <f t="shared" si="25"/>
        <v>0.23521899999999998</v>
      </c>
    </row>
    <row r="72" spans="1:41" x14ac:dyDescent="0.2">
      <c r="A72" s="116" t="s">
        <v>1260</v>
      </c>
      <c r="B72" s="117" t="s">
        <v>905</v>
      </c>
      <c r="C72" s="117" t="s">
        <v>891</v>
      </c>
      <c r="D72" s="118">
        <v>0.37046299999999999</v>
      </c>
      <c r="E72" s="118">
        <v>0.69849499999999998</v>
      </c>
      <c r="F72" s="118">
        <v>0.32803199999999999</v>
      </c>
      <c r="G72" s="117">
        <v>1</v>
      </c>
      <c r="H72" s="118">
        <v>0</v>
      </c>
      <c r="I72" s="170">
        <v>2.43E-4</v>
      </c>
      <c r="J72" s="170">
        <v>0</v>
      </c>
      <c r="K72" s="117">
        <v>93</v>
      </c>
      <c r="L72" s="118">
        <v>0</v>
      </c>
      <c r="M72" s="118">
        <v>0</v>
      </c>
      <c r="N72" s="118">
        <v>0</v>
      </c>
      <c r="O72" s="118">
        <v>0</v>
      </c>
      <c r="P72" s="118">
        <v>0</v>
      </c>
      <c r="Q72" s="118">
        <v>0</v>
      </c>
      <c r="R72" s="118">
        <v>0.26930599999999999</v>
      </c>
      <c r="S72" s="118">
        <v>4.1782E-2</v>
      </c>
      <c r="T72" s="118">
        <v>6.7819999999999998E-3</v>
      </c>
      <c r="U72" s="118">
        <v>6.9560000000000004E-3</v>
      </c>
      <c r="V72" s="118">
        <v>2.9859999999999999E-3</v>
      </c>
      <c r="W72" s="118">
        <v>0</v>
      </c>
      <c r="X72" s="143"/>
      <c r="Y72" s="116">
        <f t="shared" si="13"/>
        <v>46273</v>
      </c>
      <c r="Z72" s="118" t="str">
        <f t="shared" si="14"/>
        <v>VANESSACARNEIRO.46273</v>
      </c>
      <c r="AA72" s="119">
        <f>SUMIFS([2]!Consulta1[CONTADOR],[2]!Consulta1[CONCATENADO],[2]BD!Z72)</f>
        <v>93</v>
      </c>
      <c r="AB72" s="118" t="str">
        <f t="shared" si="15"/>
        <v>SIM</v>
      </c>
      <c r="AC72" s="120">
        <f>VLOOKUP(A72*1,[2]AUX!B:D,3,0)</f>
        <v>5</v>
      </c>
      <c r="AD72" s="121" t="str">
        <f>VLOOKUP(C72,[2]AUX!J:K,2,0)</f>
        <v>COLCHÃO</v>
      </c>
      <c r="AE72" s="118">
        <f t="shared" si="16"/>
        <v>0.32805499999999999</v>
      </c>
      <c r="AF72" s="118">
        <f t="shared" si="17"/>
        <v>0.32803199999999999</v>
      </c>
      <c r="AG72" s="118">
        <f t="shared" si="18"/>
        <v>0</v>
      </c>
      <c r="AH72" s="118">
        <f t="shared" si="19"/>
        <v>0</v>
      </c>
      <c r="AI72" s="118">
        <f t="shared" si="20"/>
        <v>0</v>
      </c>
      <c r="AJ72" s="118">
        <f t="shared" si="21"/>
        <v>2.43E-4</v>
      </c>
      <c r="AK72" s="118">
        <f t="shared" si="22"/>
        <v>0.32781199999999999</v>
      </c>
      <c r="AL72" s="118">
        <f t="shared" si="23"/>
        <v>2.43E-4</v>
      </c>
      <c r="AM72" s="118">
        <f t="shared" si="24"/>
        <v>5.552E-2</v>
      </c>
      <c r="AN72" s="118">
        <f t="shared" si="25"/>
        <v>0.27229199999999998</v>
      </c>
    </row>
    <row r="73" spans="1:41" x14ac:dyDescent="0.2">
      <c r="A73" s="116" t="s">
        <v>1187</v>
      </c>
      <c r="B73" s="117" t="s">
        <v>892</v>
      </c>
      <c r="C73" s="117" t="s">
        <v>893</v>
      </c>
      <c r="D73" s="118">
        <v>0.35991899999999999</v>
      </c>
      <c r="E73" s="118">
        <v>0.609213</v>
      </c>
      <c r="F73" s="118">
        <v>0.24929399999999999</v>
      </c>
      <c r="G73" s="117">
        <v>1</v>
      </c>
      <c r="H73" s="118">
        <v>1.2E-5</v>
      </c>
      <c r="I73" s="170">
        <v>2.7650000000000001E-2</v>
      </c>
      <c r="J73" s="170">
        <v>6.5859999999999998E-3</v>
      </c>
      <c r="K73" s="117">
        <v>29</v>
      </c>
      <c r="L73" s="118">
        <v>4.2360000000000002E-3</v>
      </c>
      <c r="M73" s="118">
        <v>0</v>
      </c>
      <c r="N73" s="118">
        <v>0</v>
      </c>
      <c r="O73" s="118">
        <v>0</v>
      </c>
      <c r="P73" s="118">
        <v>0</v>
      </c>
      <c r="Q73" s="118">
        <v>0</v>
      </c>
      <c r="R73" s="118">
        <v>0.14202500000000001</v>
      </c>
      <c r="S73" s="118">
        <v>4.3263999999999997E-2</v>
      </c>
      <c r="T73" s="118">
        <v>7.7889999999999999E-3</v>
      </c>
      <c r="U73" s="118">
        <v>0</v>
      </c>
      <c r="V73" s="118">
        <v>1.7731E-2</v>
      </c>
      <c r="W73" s="118">
        <v>0</v>
      </c>
      <c r="X73" s="143"/>
      <c r="Y73" s="116">
        <f t="shared" si="13"/>
        <v>46268</v>
      </c>
      <c r="Z73" s="118" t="str">
        <f t="shared" si="14"/>
        <v>CLAUDIABARREIRA.46268</v>
      </c>
      <c r="AA73" s="119">
        <f>SUMIFS([2]!Consulta1[CONTADOR],[2]!Consulta1[CONCATENADO],[2]BD!Z73)</f>
        <v>29</v>
      </c>
      <c r="AB73" s="118" t="str">
        <f t="shared" si="15"/>
        <v>SIM</v>
      </c>
      <c r="AC73" s="120">
        <f>VLOOKUP(A73*1,[2]AUX!B:D,3,0)</f>
        <v>3</v>
      </c>
      <c r="AD73" s="121" t="str">
        <f>VLOOKUP(C73,[2]AUX!J:K,2,0)</f>
        <v>BRADESCO</v>
      </c>
      <c r="AE73" s="118">
        <f t="shared" si="16"/>
        <v>0.249281</v>
      </c>
      <c r="AF73" s="118">
        <f t="shared" si="17"/>
        <v>0.24929400000000002</v>
      </c>
      <c r="AG73" s="118">
        <f t="shared" si="18"/>
        <v>1.3000000000013001E-5</v>
      </c>
      <c r="AH73" s="118">
        <f t="shared" si="19"/>
        <v>6.5859999999999998E-3</v>
      </c>
      <c r="AI73" s="118">
        <f t="shared" si="20"/>
        <v>4.2360000000000002E-3</v>
      </c>
      <c r="AJ73" s="118">
        <f t="shared" si="21"/>
        <v>2.7650000000000001E-2</v>
      </c>
      <c r="AK73" s="118">
        <f t="shared" si="22"/>
        <v>0.210809</v>
      </c>
      <c r="AL73" s="118">
        <f t="shared" si="23"/>
        <v>3.8471999999999999E-2</v>
      </c>
      <c r="AM73" s="118">
        <f t="shared" si="24"/>
        <v>5.1052999999999994E-2</v>
      </c>
      <c r="AN73" s="118">
        <f t="shared" si="25"/>
        <v>0.15975600000000001</v>
      </c>
    </row>
    <row r="74" spans="1:41" hidden="1" x14ac:dyDescent="0.2">
      <c r="A74" s="116" t="s">
        <v>1187</v>
      </c>
      <c r="B74" s="117" t="s">
        <v>908</v>
      </c>
      <c r="C74" s="117" t="s">
        <v>900</v>
      </c>
      <c r="D74" s="118">
        <v>0.36298599999999998</v>
      </c>
      <c r="E74" s="118">
        <v>0.69589100000000004</v>
      </c>
      <c r="F74" s="118">
        <v>0.33290500000000001</v>
      </c>
      <c r="G74" s="117">
        <v>1</v>
      </c>
      <c r="H74" s="118">
        <v>2.43E-4</v>
      </c>
      <c r="I74" s="170">
        <v>0.13913200000000001</v>
      </c>
      <c r="J74" s="170">
        <v>7.7094999999999997E-2</v>
      </c>
      <c r="K74" s="117">
        <v>98</v>
      </c>
      <c r="L74" s="118">
        <v>3.6839999999999998E-2</v>
      </c>
      <c r="M74" s="118">
        <v>0</v>
      </c>
      <c r="N74" s="118">
        <v>0</v>
      </c>
      <c r="O74" s="118">
        <v>0</v>
      </c>
      <c r="P74" s="118">
        <v>0</v>
      </c>
      <c r="Q74" s="118">
        <v>2.0625000000000001E-2</v>
      </c>
      <c r="R74" s="118">
        <v>0</v>
      </c>
      <c r="S74" s="118">
        <v>4.2673999999999997E-2</v>
      </c>
      <c r="T74" s="118">
        <v>8.4489999999999999E-3</v>
      </c>
      <c r="U74" s="118">
        <v>7.8469999999999998E-3</v>
      </c>
      <c r="V74" s="118">
        <v>0</v>
      </c>
      <c r="W74" s="118">
        <v>0</v>
      </c>
      <c r="X74" s="143" t="s">
        <v>820</v>
      </c>
      <c r="Y74" s="116">
        <f t="shared" si="13"/>
        <v>46268</v>
      </c>
      <c r="Z74" s="118" t="str">
        <f t="shared" si="14"/>
        <v>DANIELELEITE.46268</v>
      </c>
      <c r="AA74" s="119">
        <f>SUMIFS([2]!Consulta1[CONTADOR],[2]!Consulta1[CONCATENADO],[2]BD!Z74)</f>
        <v>98</v>
      </c>
      <c r="AB74" s="118" t="str">
        <f t="shared" si="15"/>
        <v>SIM</v>
      </c>
      <c r="AC74" s="120">
        <f>VLOOKUP(A74*1,[2]AUX!B:D,3,0)</f>
        <v>3</v>
      </c>
      <c r="AD74" s="121" t="str">
        <f>VLOOKUP(C74,[2]AUX!J:K,2,0)</f>
        <v>SANTANDER</v>
      </c>
      <c r="AE74" s="118">
        <f t="shared" si="16"/>
        <v>0.33266200000000001</v>
      </c>
      <c r="AF74" s="118">
        <f t="shared" si="17"/>
        <v>0.33290500000000006</v>
      </c>
      <c r="AG74" s="118">
        <f t="shared" si="18"/>
        <v>2.4300000000004873E-4</v>
      </c>
      <c r="AH74" s="118">
        <f t="shared" si="19"/>
        <v>7.7094999999999997E-2</v>
      </c>
      <c r="AI74" s="118">
        <f t="shared" si="20"/>
        <v>3.6839999999999998E-2</v>
      </c>
      <c r="AJ74" s="118">
        <f t="shared" si="21"/>
        <v>0.13913200000000001</v>
      </c>
      <c r="AK74" s="118">
        <f t="shared" si="22"/>
        <v>7.9594999999999999E-2</v>
      </c>
      <c r="AL74" s="118">
        <f t="shared" si="23"/>
        <v>0.25306699999999999</v>
      </c>
      <c r="AM74" s="118">
        <f t="shared" si="24"/>
        <v>5.8969999999999995E-2</v>
      </c>
      <c r="AN74" s="118">
        <f t="shared" si="25"/>
        <v>2.0625000000000004E-2</v>
      </c>
      <c r="AO74" s="117" t="s">
        <v>820</v>
      </c>
    </row>
    <row r="75" spans="1:41" x14ac:dyDescent="0.2">
      <c r="A75" s="116" t="s">
        <v>1377</v>
      </c>
      <c r="B75" s="117" t="s">
        <v>903</v>
      </c>
      <c r="C75" s="117" t="s">
        <v>893</v>
      </c>
      <c r="D75" s="118">
        <v>0.364375</v>
      </c>
      <c r="E75" s="118">
        <v>0.69564800000000004</v>
      </c>
      <c r="F75" s="118">
        <v>0.33061299999999999</v>
      </c>
      <c r="G75" s="117">
        <v>2</v>
      </c>
      <c r="H75" s="118">
        <v>7.2900000000000005E-4</v>
      </c>
      <c r="I75" s="170">
        <v>3.3355999999999997E-2</v>
      </c>
      <c r="J75" s="170">
        <v>6.4809999999999998E-3</v>
      </c>
      <c r="K75" s="117">
        <v>59</v>
      </c>
      <c r="L75" s="118">
        <v>5.4980000000000003E-3</v>
      </c>
      <c r="M75" s="118">
        <v>0</v>
      </c>
      <c r="N75" s="118">
        <v>0</v>
      </c>
      <c r="O75" s="118">
        <v>0</v>
      </c>
      <c r="P75" s="118">
        <v>0</v>
      </c>
      <c r="Q75" s="118">
        <v>2.3960000000000001E-3</v>
      </c>
      <c r="R75" s="118">
        <v>0.22348399999999999</v>
      </c>
      <c r="S75" s="118">
        <v>4.3912E-2</v>
      </c>
      <c r="T75" s="118">
        <v>7.8589999999999997E-3</v>
      </c>
      <c r="U75" s="118">
        <v>7.5579999999999996E-3</v>
      </c>
      <c r="V75" s="118">
        <v>0</v>
      </c>
      <c r="W75" s="118">
        <v>0</v>
      </c>
      <c r="X75" s="143"/>
      <c r="Y75" s="116">
        <f t="shared" si="13"/>
        <v>46274</v>
      </c>
      <c r="Z75" s="118" t="str">
        <f t="shared" si="14"/>
        <v>SAMIAAGOSTINHO.46274</v>
      </c>
      <c r="AA75" s="119">
        <f>SUMIFS([2]!Consulta1[CONTADOR],[2]!Consulta1[CONCATENADO],[2]BD!Z75)</f>
        <v>59</v>
      </c>
      <c r="AB75" s="118" t="str">
        <f t="shared" si="15"/>
        <v>SIM</v>
      </c>
      <c r="AC75" s="120">
        <f>VLOOKUP(A75*1,[2]AUX!B:D,3,0)</f>
        <v>6</v>
      </c>
      <c r="AD75" s="121" t="str">
        <f>VLOOKUP(C75,[2]AUX!J:K,2,0)</f>
        <v>BRADESCO</v>
      </c>
      <c r="AE75" s="118">
        <f t="shared" si="16"/>
        <v>0.330544</v>
      </c>
      <c r="AF75" s="118">
        <f t="shared" si="17"/>
        <v>0.33127300000000004</v>
      </c>
      <c r="AG75" s="118">
        <f t="shared" si="18"/>
        <v>7.2900000000003518E-4</v>
      </c>
      <c r="AH75" s="118">
        <f t="shared" si="19"/>
        <v>6.4809999999999998E-3</v>
      </c>
      <c r="AI75" s="118">
        <f t="shared" si="20"/>
        <v>5.4980000000000003E-3</v>
      </c>
      <c r="AJ75" s="118">
        <f t="shared" si="21"/>
        <v>3.3355999999999997E-2</v>
      </c>
      <c r="AK75" s="118">
        <f t="shared" si="22"/>
        <v>0.28520899999999999</v>
      </c>
      <c r="AL75" s="118">
        <f t="shared" si="23"/>
        <v>4.5335E-2</v>
      </c>
      <c r="AM75" s="118">
        <f t="shared" si="24"/>
        <v>5.9329E-2</v>
      </c>
      <c r="AN75" s="118">
        <f t="shared" si="25"/>
        <v>0.22588</v>
      </c>
    </row>
    <row r="76" spans="1:41" hidden="1" x14ac:dyDescent="0.2">
      <c r="A76" s="116" t="s">
        <v>1159</v>
      </c>
      <c r="B76" s="117" t="s">
        <v>908</v>
      </c>
      <c r="C76" s="117" t="s">
        <v>900</v>
      </c>
      <c r="D76" s="118">
        <v>0.36328700000000003</v>
      </c>
      <c r="E76" s="118">
        <v>0.69570600000000005</v>
      </c>
      <c r="F76" s="118">
        <v>0.33193299999999998</v>
      </c>
      <c r="G76" s="117">
        <v>2</v>
      </c>
      <c r="H76" s="118">
        <v>1.065E-3</v>
      </c>
      <c r="I76" s="170">
        <v>0.14635400000000001</v>
      </c>
      <c r="J76" s="170">
        <v>4.0531999999999999E-2</v>
      </c>
      <c r="K76" s="117">
        <v>125</v>
      </c>
      <c r="L76" s="118">
        <v>4.6156999999999997E-2</v>
      </c>
      <c r="M76" s="118">
        <v>0</v>
      </c>
      <c r="N76" s="118">
        <v>1.0637000000000001E-2</v>
      </c>
      <c r="O76" s="118">
        <v>0</v>
      </c>
      <c r="P76" s="118">
        <v>0</v>
      </c>
      <c r="Q76" s="118">
        <v>2.4676E-2</v>
      </c>
      <c r="R76" s="118">
        <v>0</v>
      </c>
      <c r="S76" s="118">
        <v>4.1042000000000002E-2</v>
      </c>
      <c r="T76" s="118">
        <v>8.3560000000000006E-3</v>
      </c>
      <c r="U76" s="118">
        <v>7.28E-3</v>
      </c>
      <c r="V76" s="118">
        <v>6.319E-3</v>
      </c>
      <c r="W76" s="118">
        <v>0</v>
      </c>
      <c r="X76" s="143" t="s">
        <v>820</v>
      </c>
      <c r="Y76" s="116">
        <f t="shared" si="13"/>
        <v>46267</v>
      </c>
      <c r="Z76" s="118" t="str">
        <f t="shared" si="14"/>
        <v>DANIELELEITE.46267</v>
      </c>
      <c r="AA76" s="119">
        <f>SUMIFS([2]!Consulta1[CONTADOR],[2]!Consulta1[CONCATENADO],[2]BD!Z76)</f>
        <v>125</v>
      </c>
      <c r="AB76" s="118" t="str">
        <f t="shared" si="15"/>
        <v>SIM</v>
      </c>
      <c r="AC76" s="120">
        <f>VLOOKUP(A76*1,[2]AUX!B:D,3,0)</f>
        <v>2</v>
      </c>
      <c r="AD76" s="121" t="str">
        <f>VLOOKUP(C76,[2]AUX!J:K,2,0)</f>
        <v>SANTANDER</v>
      </c>
      <c r="AE76" s="118">
        <f t="shared" si="16"/>
        <v>0.33135300000000001</v>
      </c>
      <c r="AF76" s="118">
        <f t="shared" si="17"/>
        <v>0.33241900000000002</v>
      </c>
      <c r="AG76" s="118">
        <f t="shared" si="18"/>
        <v>1.0660000000000114E-3</v>
      </c>
      <c r="AH76" s="118">
        <f t="shared" si="19"/>
        <v>4.0531999999999999E-2</v>
      </c>
      <c r="AI76" s="118">
        <f t="shared" si="20"/>
        <v>4.6156999999999997E-2</v>
      </c>
      <c r="AJ76" s="118">
        <f t="shared" si="21"/>
        <v>0.14635400000000001</v>
      </c>
      <c r="AK76" s="118">
        <f t="shared" si="22"/>
        <v>9.8310000000000008E-2</v>
      </c>
      <c r="AL76" s="118">
        <f t="shared" si="23"/>
        <v>0.233043</v>
      </c>
      <c r="AM76" s="118">
        <f t="shared" si="24"/>
        <v>5.6678000000000006E-2</v>
      </c>
      <c r="AN76" s="118">
        <f t="shared" si="25"/>
        <v>4.1632000000000002E-2</v>
      </c>
      <c r="AO76" s="117" t="s">
        <v>11</v>
      </c>
    </row>
    <row r="77" spans="1:41" x14ac:dyDescent="0.2">
      <c r="A77" s="116" t="s">
        <v>1376</v>
      </c>
      <c r="B77" s="117" t="s">
        <v>902</v>
      </c>
      <c r="C77" s="117" t="s">
        <v>891</v>
      </c>
      <c r="D77" s="118">
        <v>0.369815</v>
      </c>
      <c r="E77" s="118">
        <v>0.69561300000000004</v>
      </c>
      <c r="F77" s="118">
        <v>0.32579900000000001</v>
      </c>
      <c r="G77" s="117">
        <v>1</v>
      </c>
      <c r="H77" s="118">
        <v>1.2E-5</v>
      </c>
      <c r="I77" s="170">
        <v>6.2500000000000001E-4</v>
      </c>
      <c r="J77" s="170">
        <v>0</v>
      </c>
      <c r="K77" s="117">
        <v>32</v>
      </c>
      <c r="L77" s="118">
        <v>0</v>
      </c>
      <c r="M77" s="118">
        <v>0</v>
      </c>
      <c r="N77" s="118">
        <v>0</v>
      </c>
      <c r="O77" s="118">
        <v>0</v>
      </c>
      <c r="P77" s="118">
        <v>0</v>
      </c>
      <c r="Q77" s="118">
        <v>0</v>
      </c>
      <c r="R77" s="118">
        <v>0.26501200000000003</v>
      </c>
      <c r="S77" s="118">
        <v>4.3020999999999997E-2</v>
      </c>
      <c r="T77" s="118">
        <v>8.5190000000000005E-3</v>
      </c>
      <c r="U77" s="118">
        <v>8.6110000000000006E-3</v>
      </c>
      <c r="V77" s="118">
        <v>0</v>
      </c>
      <c r="W77" s="118">
        <v>0</v>
      </c>
      <c r="X77" s="143"/>
      <c r="Y77" s="116">
        <f t="shared" si="13"/>
        <v>46275</v>
      </c>
      <c r="Z77" s="118" t="str">
        <f t="shared" si="14"/>
        <v>MAYARAMELO.46275</v>
      </c>
      <c r="AA77" s="119">
        <f>SUMIFS([2]!Consulta1[CONTADOR],[2]!Consulta1[CONCATENADO],[2]BD!Z77)</f>
        <v>32</v>
      </c>
      <c r="AB77" s="118" t="str">
        <f t="shared" si="15"/>
        <v>SIM</v>
      </c>
      <c r="AC77" s="120">
        <f>VLOOKUP(A77*1,[2]AUX!B:D,3,0)</f>
        <v>7</v>
      </c>
      <c r="AD77" s="121" t="str">
        <f>VLOOKUP(C77,[2]AUX!J:K,2,0)</f>
        <v>COLCHÃO</v>
      </c>
      <c r="AE77" s="118">
        <f t="shared" si="16"/>
        <v>0.32578799999999997</v>
      </c>
      <c r="AF77" s="118">
        <f t="shared" si="17"/>
        <v>0.32579800000000003</v>
      </c>
      <c r="AG77" s="118">
        <f t="shared" si="18"/>
        <v>1.0000000000065512E-5</v>
      </c>
      <c r="AH77" s="118">
        <f t="shared" si="19"/>
        <v>0</v>
      </c>
      <c r="AI77" s="118">
        <f t="shared" si="20"/>
        <v>0</v>
      </c>
      <c r="AJ77" s="118">
        <f t="shared" si="21"/>
        <v>6.2500000000000001E-4</v>
      </c>
      <c r="AK77" s="118">
        <f t="shared" si="22"/>
        <v>0.32516299999999998</v>
      </c>
      <c r="AL77" s="118">
        <f t="shared" si="23"/>
        <v>6.2500000000000001E-4</v>
      </c>
      <c r="AM77" s="118">
        <f t="shared" si="24"/>
        <v>6.0150999999999996E-2</v>
      </c>
      <c r="AN77" s="118">
        <f t="shared" si="25"/>
        <v>0.26501199999999997</v>
      </c>
      <c r="AO77" s="117" t="s">
        <v>820</v>
      </c>
    </row>
    <row r="78" spans="1:41" x14ac:dyDescent="0.2">
      <c r="A78" s="116" t="s">
        <v>1159</v>
      </c>
      <c r="B78" s="117" t="s">
        <v>892</v>
      </c>
      <c r="C78" s="117" t="s">
        <v>893</v>
      </c>
      <c r="D78" s="118">
        <v>0.34518500000000002</v>
      </c>
      <c r="E78" s="118">
        <v>0.69677100000000003</v>
      </c>
      <c r="F78" s="118">
        <v>0.34004600000000001</v>
      </c>
      <c r="G78" s="117">
        <v>9</v>
      </c>
      <c r="H78" s="118">
        <v>1.6493000000000001E-2</v>
      </c>
      <c r="I78" s="170">
        <v>1.1412E-2</v>
      </c>
      <c r="J78" s="170">
        <v>6.0759999999999998E-3</v>
      </c>
      <c r="K78" s="117">
        <v>74</v>
      </c>
      <c r="L78" s="118">
        <v>1.4572E-2</v>
      </c>
      <c r="M78" s="118">
        <v>0</v>
      </c>
      <c r="N78" s="118">
        <v>0</v>
      </c>
      <c r="O78" s="118">
        <v>0</v>
      </c>
      <c r="P78" s="118">
        <v>0</v>
      </c>
      <c r="Q78" s="118">
        <v>0</v>
      </c>
      <c r="R78" s="118">
        <v>0.24772</v>
      </c>
      <c r="S78" s="118">
        <v>4.3251999999999999E-2</v>
      </c>
      <c r="T78" s="118">
        <v>6.424E-3</v>
      </c>
      <c r="U78" s="118">
        <v>5.6369999999999996E-3</v>
      </c>
      <c r="V78" s="118">
        <v>0</v>
      </c>
      <c r="W78" s="118">
        <v>0</v>
      </c>
      <c r="X78" s="143"/>
      <c r="Y78" s="116">
        <f t="shared" si="13"/>
        <v>46267</v>
      </c>
      <c r="Z78" s="118" t="str">
        <f t="shared" si="14"/>
        <v>CLAUDIABARREIRA.46267</v>
      </c>
      <c r="AA78" s="119">
        <f>SUMIFS([2]!Consulta1[CONTADOR],[2]!Consulta1[CONCATENADO],[2]BD!Z78)</f>
        <v>74</v>
      </c>
      <c r="AB78" s="118" t="str">
        <f t="shared" si="15"/>
        <v>SIM</v>
      </c>
      <c r="AC78" s="120">
        <f>VLOOKUP(A78*1,[2]AUX!B:D,3,0)</f>
        <v>2</v>
      </c>
      <c r="AD78" s="121" t="str">
        <f>VLOOKUP(C78,[2]AUX!J:K,2,0)</f>
        <v>BRADESCO</v>
      </c>
      <c r="AE78" s="118">
        <f t="shared" si="16"/>
        <v>0.33509299999999997</v>
      </c>
      <c r="AF78" s="118">
        <f t="shared" si="17"/>
        <v>0.35158600000000001</v>
      </c>
      <c r="AG78" s="118">
        <f t="shared" si="18"/>
        <v>1.6493000000000035E-2</v>
      </c>
      <c r="AH78" s="118">
        <f t="shared" si="19"/>
        <v>6.0759999999999998E-3</v>
      </c>
      <c r="AI78" s="118">
        <f t="shared" si="20"/>
        <v>1.4572E-2</v>
      </c>
      <c r="AJ78" s="118">
        <f t="shared" si="21"/>
        <v>1.1412E-2</v>
      </c>
      <c r="AK78" s="118">
        <f t="shared" si="22"/>
        <v>0.303033</v>
      </c>
      <c r="AL78" s="118">
        <f t="shared" si="23"/>
        <v>3.2059999999999998E-2</v>
      </c>
      <c r="AM78" s="118">
        <f t="shared" si="24"/>
        <v>5.5313000000000001E-2</v>
      </c>
      <c r="AN78" s="118">
        <f t="shared" si="25"/>
        <v>0.24772</v>
      </c>
      <c r="AO78" s="117" t="s">
        <v>820</v>
      </c>
    </row>
    <row r="79" spans="1:41" x14ac:dyDescent="0.2">
      <c r="A79" s="116" t="s">
        <v>1236</v>
      </c>
      <c r="B79" s="117" t="s">
        <v>901</v>
      </c>
      <c r="C79" s="117" t="s">
        <v>891</v>
      </c>
      <c r="D79" s="118">
        <v>0.35380800000000001</v>
      </c>
      <c r="E79" s="118">
        <v>0.70083300000000004</v>
      </c>
      <c r="F79" s="118">
        <v>0.34702499999999997</v>
      </c>
      <c r="G79" s="117">
        <v>1</v>
      </c>
      <c r="H79" s="118">
        <v>1.2E-5</v>
      </c>
      <c r="I79" s="170">
        <v>1.1852E-2</v>
      </c>
      <c r="J79" s="170">
        <v>0</v>
      </c>
      <c r="K79" s="117">
        <v>87</v>
      </c>
      <c r="L79" s="118">
        <v>0</v>
      </c>
      <c r="M79" s="118">
        <v>0</v>
      </c>
      <c r="N79" s="118">
        <v>0</v>
      </c>
      <c r="O79" s="118">
        <v>0</v>
      </c>
      <c r="P79" s="118">
        <v>0</v>
      </c>
      <c r="Q79" s="118">
        <v>3.565E-3</v>
      </c>
      <c r="R79" s="118">
        <v>0.26714100000000002</v>
      </c>
      <c r="S79" s="118">
        <v>4.2465000000000003E-2</v>
      </c>
      <c r="T79" s="118">
        <v>6.0299999999999998E-3</v>
      </c>
      <c r="U79" s="118">
        <v>7.0020000000000004E-3</v>
      </c>
      <c r="V79" s="118">
        <v>8.9580000000000007E-3</v>
      </c>
      <c r="W79" s="118">
        <v>0</v>
      </c>
      <c r="X79" s="143"/>
      <c r="Y79" s="116">
        <f t="shared" si="13"/>
        <v>46269</v>
      </c>
      <c r="Z79" s="118" t="str">
        <f t="shared" si="14"/>
        <v>RAYSSAQUEIROZ.46269</v>
      </c>
      <c r="AA79" s="119">
        <f>SUMIFS([2]!Consulta1[CONTADOR],[2]!Consulta1[CONCATENADO],[2]BD!Z79)</f>
        <v>87</v>
      </c>
      <c r="AB79" s="118" t="str">
        <f t="shared" si="15"/>
        <v>SIM</v>
      </c>
      <c r="AC79" s="120">
        <f>VLOOKUP(A79*1,[2]AUX!B:D,3,0)</f>
        <v>4</v>
      </c>
      <c r="AD79" s="121" t="str">
        <f>VLOOKUP(C79,[2]AUX!J:K,2,0)</f>
        <v>COLCHÃO</v>
      </c>
      <c r="AE79" s="118">
        <f t="shared" si="16"/>
        <v>0.34701299999999996</v>
      </c>
      <c r="AF79" s="118">
        <f t="shared" si="17"/>
        <v>0.34702500000000003</v>
      </c>
      <c r="AG79" s="118">
        <f t="shared" si="18"/>
        <v>1.2000000000067512E-5</v>
      </c>
      <c r="AH79" s="118">
        <f t="shared" si="19"/>
        <v>0</v>
      </c>
      <c r="AI79" s="118">
        <f t="shared" si="20"/>
        <v>0</v>
      </c>
      <c r="AJ79" s="118">
        <f t="shared" si="21"/>
        <v>1.1852E-2</v>
      </c>
      <c r="AK79" s="118">
        <f t="shared" si="22"/>
        <v>0.33516099999999999</v>
      </c>
      <c r="AL79" s="118">
        <f t="shared" si="23"/>
        <v>1.1852E-2</v>
      </c>
      <c r="AM79" s="118">
        <f t="shared" si="24"/>
        <v>5.5497000000000005E-2</v>
      </c>
      <c r="AN79" s="118">
        <f t="shared" si="25"/>
        <v>0.27966399999999997</v>
      </c>
    </row>
    <row r="80" spans="1:41" x14ac:dyDescent="0.2">
      <c r="A80" s="116" t="s">
        <v>1260</v>
      </c>
      <c r="B80" s="117" t="s">
        <v>902</v>
      </c>
      <c r="C80" s="117" t="s">
        <v>891</v>
      </c>
      <c r="D80" s="118">
        <v>0.37518499999999999</v>
      </c>
      <c r="E80" s="118">
        <v>0.69696800000000003</v>
      </c>
      <c r="F80" s="118">
        <v>0.32149299999999997</v>
      </c>
      <c r="G80" s="117">
        <v>2</v>
      </c>
      <c r="H80" s="118">
        <v>2.8899999999999998E-4</v>
      </c>
      <c r="I80" s="170">
        <v>4.5100000000000001E-4</v>
      </c>
      <c r="J80" s="170">
        <v>0</v>
      </c>
      <c r="K80" s="117">
        <v>47</v>
      </c>
      <c r="L80" s="118">
        <v>0</v>
      </c>
      <c r="M80" s="118">
        <v>0</v>
      </c>
      <c r="N80" s="118">
        <v>0</v>
      </c>
      <c r="O80" s="118">
        <v>0</v>
      </c>
      <c r="P80" s="118">
        <v>0</v>
      </c>
      <c r="Q80" s="118">
        <v>0</v>
      </c>
      <c r="R80" s="118">
        <v>0.261042</v>
      </c>
      <c r="S80" s="118">
        <v>4.4317000000000002E-2</v>
      </c>
      <c r="T80" s="118">
        <v>8.6809999999999995E-3</v>
      </c>
      <c r="U80" s="118">
        <v>7.0020000000000004E-3</v>
      </c>
      <c r="V80" s="118">
        <v>0</v>
      </c>
      <c r="W80" s="118">
        <v>0</v>
      </c>
      <c r="X80" s="143"/>
      <c r="Y80" s="116">
        <f t="shared" si="13"/>
        <v>46273</v>
      </c>
      <c r="Z80" s="118" t="str">
        <f t="shared" si="14"/>
        <v>MAYARAMELO.46273</v>
      </c>
      <c r="AA80" s="119">
        <f>SUMIFS([2]!Consulta1[CONTADOR],[2]!Consulta1[CONCATENADO],[2]BD!Z80)</f>
        <v>47</v>
      </c>
      <c r="AB80" s="118" t="str">
        <f t="shared" si="15"/>
        <v>SIM</v>
      </c>
      <c r="AC80" s="120">
        <f>VLOOKUP(A80*1,[2]AUX!B:D,3,0)</f>
        <v>5</v>
      </c>
      <c r="AD80" s="121" t="str">
        <f>VLOOKUP(C80,[2]AUX!J:K,2,0)</f>
        <v>COLCHÃO</v>
      </c>
      <c r="AE80" s="118">
        <f t="shared" si="16"/>
        <v>0.32149299999999997</v>
      </c>
      <c r="AF80" s="118">
        <f t="shared" si="17"/>
        <v>0.32178300000000004</v>
      </c>
      <c r="AG80" s="118">
        <f t="shared" si="18"/>
        <v>2.9000000000006798E-4</v>
      </c>
      <c r="AH80" s="118">
        <f t="shared" si="19"/>
        <v>0</v>
      </c>
      <c r="AI80" s="118">
        <f t="shared" si="20"/>
        <v>0</v>
      </c>
      <c r="AJ80" s="118">
        <f t="shared" si="21"/>
        <v>4.5100000000000001E-4</v>
      </c>
      <c r="AK80" s="118">
        <f t="shared" si="22"/>
        <v>0.32104199999999999</v>
      </c>
      <c r="AL80" s="118">
        <f t="shared" si="23"/>
        <v>4.5100000000000001E-4</v>
      </c>
      <c r="AM80" s="118">
        <f t="shared" si="24"/>
        <v>6.0000000000000005E-2</v>
      </c>
      <c r="AN80" s="118">
        <f t="shared" si="25"/>
        <v>0.261042</v>
      </c>
    </row>
    <row r="81" spans="1:41" hidden="1" x14ac:dyDescent="0.2">
      <c r="A81" s="116" t="s">
        <v>1158</v>
      </c>
      <c r="B81" s="117" t="s">
        <v>914</v>
      </c>
      <c r="C81" s="117" t="s">
        <v>900</v>
      </c>
      <c r="D81" s="118">
        <v>0.353877</v>
      </c>
      <c r="E81" s="118">
        <v>0.69570600000000005</v>
      </c>
      <c r="F81" s="118">
        <v>0.34182899999999999</v>
      </c>
      <c r="G81" s="117">
        <v>1</v>
      </c>
      <c r="H81" s="118">
        <v>1.0399999999999999E-4</v>
      </c>
      <c r="I81" s="170">
        <v>0.13326399999999999</v>
      </c>
      <c r="J81" s="170">
        <v>8.1944000000000003E-2</v>
      </c>
      <c r="K81" s="117">
        <v>176</v>
      </c>
      <c r="L81" s="118">
        <v>2.6123E-2</v>
      </c>
      <c r="M81" s="118">
        <v>8.5760000000000003E-3</v>
      </c>
      <c r="N81" s="118">
        <v>0</v>
      </c>
      <c r="O81" s="118">
        <v>0</v>
      </c>
      <c r="P81" s="118">
        <v>0</v>
      </c>
      <c r="Q81" s="118">
        <v>2.2211000000000002E-2</v>
      </c>
      <c r="R81" s="118">
        <v>0</v>
      </c>
      <c r="S81" s="118">
        <v>4.2904999999999999E-2</v>
      </c>
      <c r="T81" s="118">
        <v>8.1939999999999999E-3</v>
      </c>
      <c r="U81" s="118">
        <v>6.9680000000000002E-3</v>
      </c>
      <c r="V81" s="118">
        <v>7.7549999999999997E-3</v>
      </c>
      <c r="W81" s="118">
        <v>3.7850000000000002E-3</v>
      </c>
      <c r="X81" s="143" t="s">
        <v>820</v>
      </c>
      <c r="Y81" s="116">
        <f t="shared" si="13"/>
        <v>46266</v>
      </c>
      <c r="Z81" s="118" t="str">
        <f t="shared" si="14"/>
        <v>FERNANDALIMA.46266</v>
      </c>
      <c r="AA81" s="119">
        <f>SUMIFS([2]!Consulta1[CONTADOR],[2]!Consulta1[CONCATENADO],[2]BD!Z81)</f>
        <v>176</v>
      </c>
      <c r="AB81" s="118" t="str">
        <f t="shared" si="15"/>
        <v>SIM</v>
      </c>
      <c r="AC81" s="120">
        <f>VLOOKUP(A81*1,[2]AUX!B:D,3,0)</f>
        <v>1</v>
      </c>
      <c r="AD81" s="121" t="str">
        <f>VLOOKUP(C81,[2]AUX!J:K,2,0)</f>
        <v>SANTANDER</v>
      </c>
      <c r="AE81" s="118">
        <f t="shared" si="16"/>
        <v>0.341725</v>
      </c>
      <c r="AF81" s="118">
        <f t="shared" si="17"/>
        <v>0.34182900000000005</v>
      </c>
      <c r="AG81" s="118">
        <f t="shared" si="18"/>
        <v>1.040000000000485E-4</v>
      </c>
      <c r="AH81" s="118">
        <f t="shared" si="19"/>
        <v>8.1944000000000003E-2</v>
      </c>
      <c r="AI81" s="118">
        <f t="shared" si="20"/>
        <v>2.6123E-2</v>
      </c>
      <c r="AJ81" s="118">
        <f t="shared" si="21"/>
        <v>0.13326399999999999</v>
      </c>
      <c r="AK81" s="118">
        <f t="shared" si="22"/>
        <v>0.10039400000000001</v>
      </c>
      <c r="AL81" s="118">
        <f t="shared" si="23"/>
        <v>0.24133099999999999</v>
      </c>
      <c r="AM81" s="118">
        <f t="shared" si="24"/>
        <v>5.8067000000000001E-2</v>
      </c>
      <c r="AN81" s="118">
        <f t="shared" si="25"/>
        <v>4.232700000000001E-2</v>
      </c>
      <c r="AO81" s="117" t="s">
        <v>821</v>
      </c>
    </row>
    <row r="82" spans="1:41" x14ac:dyDescent="0.2">
      <c r="A82" s="116" t="s">
        <v>1187</v>
      </c>
      <c r="B82" s="117" t="s">
        <v>910</v>
      </c>
      <c r="C82" s="117" t="s">
        <v>889</v>
      </c>
      <c r="D82" s="118">
        <v>0.36204900000000001</v>
      </c>
      <c r="E82" s="118">
        <v>0.45664399999999999</v>
      </c>
      <c r="F82" s="118">
        <v>9.3078999999999995E-2</v>
      </c>
      <c r="G82" s="117">
        <v>2</v>
      </c>
      <c r="H82" s="118">
        <v>1.4809999999999999E-3</v>
      </c>
      <c r="I82" s="170">
        <v>2.9212999999999999E-2</v>
      </c>
      <c r="J82" s="170">
        <v>3.5070000000000001E-3</v>
      </c>
      <c r="K82" s="117">
        <v>33</v>
      </c>
      <c r="L82" s="118">
        <v>5.4510000000000001E-3</v>
      </c>
      <c r="M82" s="118">
        <v>0</v>
      </c>
      <c r="N82" s="118">
        <v>0</v>
      </c>
      <c r="O82" s="118">
        <v>0</v>
      </c>
      <c r="P82" s="118">
        <v>0</v>
      </c>
      <c r="Q82" s="118">
        <v>0</v>
      </c>
      <c r="R82" s="118">
        <v>4.5752000000000001E-2</v>
      </c>
      <c r="S82" s="118">
        <v>0</v>
      </c>
      <c r="T82" s="118">
        <v>9.1900000000000003E-3</v>
      </c>
      <c r="U82" s="118">
        <v>0</v>
      </c>
      <c r="V82" s="118">
        <v>0</v>
      </c>
      <c r="W82" s="118">
        <v>0</v>
      </c>
      <c r="X82" s="143"/>
      <c r="Y82" s="116">
        <f t="shared" si="13"/>
        <v>46268</v>
      </c>
      <c r="Z82" s="118" t="str">
        <f t="shared" si="14"/>
        <v>MARCIAFACANHA.46268</v>
      </c>
      <c r="AA82" s="119">
        <f>SUMIFS([2]!Consulta1[CONTADOR],[2]!Consulta1[CONCATENADO],[2]BD!Z82)</f>
        <v>33</v>
      </c>
      <c r="AB82" s="118" t="str">
        <f t="shared" si="15"/>
        <v>SIM</v>
      </c>
      <c r="AC82" s="120">
        <f>VLOOKUP(A82*1,[2]AUX!B:D,3,0)</f>
        <v>3</v>
      </c>
      <c r="AD82" s="121" t="str">
        <f>VLOOKUP(C82,[2]AUX!J:K,2,0)</f>
        <v>COOPERFORTE</v>
      </c>
      <c r="AE82" s="118">
        <f t="shared" si="16"/>
        <v>9.3113000000000001E-2</v>
      </c>
      <c r="AF82" s="118">
        <f t="shared" si="17"/>
        <v>9.4594999999999985E-2</v>
      </c>
      <c r="AG82" s="118">
        <f t="shared" si="18"/>
        <v>1.4819999999999833E-3</v>
      </c>
      <c r="AH82" s="118">
        <f t="shared" si="19"/>
        <v>3.5070000000000001E-3</v>
      </c>
      <c r="AI82" s="118">
        <f t="shared" si="20"/>
        <v>5.4510000000000001E-3</v>
      </c>
      <c r="AJ82" s="118">
        <f t="shared" si="21"/>
        <v>2.9212999999999999E-2</v>
      </c>
      <c r="AK82" s="118">
        <f t="shared" si="22"/>
        <v>5.4942000000000005E-2</v>
      </c>
      <c r="AL82" s="118">
        <f t="shared" si="23"/>
        <v>3.8170999999999997E-2</v>
      </c>
      <c r="AM82" s="118">
        <f t="shared" si="24"/>
        <v>9.1900000000000003E-3</v>
      </c>
      <c r="AN82" s="118">
        <f t="shared" si="25"/>
        <v>4.5752000000000001E-2</v>
      </c>
      <c r="AO82" s="117" t="s">
        <v>821</v>
      </c>
    </row>
    <row r="83" spans="1:41" hidden="1" x14ac:dyDescent="0.2">
      <c r="A83" s="116" t="s">
        <v>1236</v>
      </c>
      <c r="B83" s="117" t="s">
        <v>956</v>
      </c>
      <c r="C83" s="117" t="s">
        <v>896</v>
      </c>
      <c r="D83" s="118">
        <v>0.33806700000000001</v>
      </c>
      <c r="E83" s="118">
        <v>0.69607600000000003</v>
      </c>
      <c r="F83" s="118">
        <v>0.35800900000000002</v>
      </c>
      <c r="G83" s="117">
        <v>1</v>
      </c>
      <c r="H83" s="118">
        <v>0</v>
      </c>
      <c r="I83" s="170">
        <v>1.74E-4</v>
      </c>
      <c r="J83" s="170">
        <v>0</v>
      </c>
      <c r="K83" s="117">
        <v>54</v>
      </c>
      <c r="L83" s="118">
        <v>0</v>
      </c>
      <c r="M83" s="118">
        <v>0</v>
      </c>
      <c r="N83" s="118">
        <v>0</v>
      </c>
      <c r="O83" s="118">
        <v>0</v>
      </c>
      <c r="P83" s="118">
        <v>0</v>
      </c>
      <c r="Q83" s="118">
        <v>5.2550000000000001E-3</v>
      </c>
      <c r="R83" s="118">
        <v>0.29582199999999997</v>
      </c>
      <c r="S83" s="118">
        <v>4.5809999999999997E-2</v>
      </c>
      <c r="T83" s="118">
        <v>5.3940000000000004E-3</v>
      </c>
      <c r="U83" s="118">
        <v>5.5560000000000002E-3</v>
      </c>
      <c r="V83" s="118">
        <v>0</v>
      </c>
      <c r="W83" s="118">
        <v>0</v>
      </c>
      <c r="X83" s="143" t="s">
        <v>957</v>
      </c>
      <c r="Y83" s="116">
        <f t="shared" si="13"/>
        <v>46269</v>
      </c>
      <c r="Z83" s="118" t="str">
        <f t="shared" si="14"/>
        <v>ANTONIARENATA.46269</v>
      </c>
      <c r="AA83" s="119">
        <f>SUMIFS([2]!Consulta1[CONTADOR],[2]!Consulta1[CONCATENADO],[2]BD!Z83)</f>
        <v>54</v>
      </c>
      <c r="AB83" s="118" t="str">
        <f t="shared" si="15"/>
        <v>SIM</v>
      </c>
      <c r="AC83" s="120">
        <f>VLOOKUP(A83*1,[2]AUX!B:D,3,0)</f>
        <v>4</v>
      </c>
      <c r="AD83" s="121" t="str">
        <f>VLOOKUP(C83,[2]AUX!J:K,2,0)</f>
        <v>SANTANDER</v>
      </c>
      <c r="AE83" s="118">
        <f t="shared" si="16"/>
        <v>0.35801100000000002</v>
      </c>
      <c r="AF83" s="118">
        <f t="shared" si="17"/>
        <v>0.35800900000000002</v>
      </c>
      <c r="AG83" s="118">
        <f t="shared" si="18"/>
        <v>0</v>
      </c>
      <c r="AH83" s="118">
        <f t="shared" si="19"/>
        <v>0</v>
      </c>
      <c r="AI83" s="118">
        <f t="shared" si="20"/>
        <v>0</v>
      </c>
      <c r="AJ83" s="118">
        <f t="shared" si="21"/>
        <v>1.74E-4</v>
      </c>
      <c r="AK83" s="118">
        <f t="shared" si="22"/>
        <v>0.35783700000000002</v>
      </c>
      <c r="AL83" s="118">
        <f t="shared" si="23"/>
        <v>1.74E-4</v>
      </c>
      <c r="AM83" s="118">
        <f t="shared" si="24"/>
        <v>5.6759999999999998E-2</v>
      </c>
      <c r="AN83" s="118">
        <f t="shared" si="25"/>
        <v>0.30107700000000004</v>
      </c>
      <c r="AO83" s="117" t="s">
        <v>820</v>
      </c>
    </row>
    <row r="84" spans="1:41" x14ac:dyDescent="0.2">
      <c r="A84" s="116" t="s">
        <v>1158</v>
      </c>
      <c r="B84" s="117" t="s">
        <v>909</v>
      </c>
      <c r="C84" s="117" t="s">
        <v>893</v>
      </c>
      <c r="D84" s="118">
        <v>0.32942100000000002</v>
      </c>
      <c r="E84" s="118">
        <v>0.69571799999999995</v>
      </c>
      <c r="F84" s="118">
        <v>0.36629600000000001</v>
      </c>
      <c r="G84" s="117">
        <v>1</v>
      </c>
      <c r="H84" s="118">
        <v>0</v>
      </c>
      <c r="I84" s="170">
        <v>4.8934999999999999E-2</v>
      </c>
      <c r="J84" s="170">
        <v>8.7379999999999992E-3</v>
      </c>
      <c r="K84" s="117">
        <v>90</v>
      </c>
      <c r="L84" s="118">
        <v>9.8379999999999995E-3</v>
      </c>
      <c r="M84" s="118">
        <v>0</v>
      </c>
      <c r="N84" s="118">
        <v>0</v>
      </c>
      <c r="O84" s="118">
        <v>0</v>
      </c>
      <c r="P84" s="118">
        <v>0</v>
      </c>
      <c r="Q84" s="118">
        <v>0</v>
      </c>
      <c r="R84" s="118">
        <v>0.239815</v>
      </c>
      <c r="S84" s="118">
        <v>4.2998000000000001E-2</v>
      </c>
      <c r="T84" s="118">
        <v>7.9749999999999995E-3</v>
      </c>
      <c r="U84" s="118">
        <v>8.0319999999999992E-3</v>
      </c>
      <c r="V84" s="118">
        <v>0</v>
      </c>
      <c r="W84" s="118">
        <v>0</v>
      </c>
      <c r="X84" s="143"/>
      <c r="Y84" s="116">
        <f t="shared" si="13"/>
        <v>46266</v>
      </c>
      <c r="Z84" s="118" t="str">
        <f t="shared" si="14"/>
        <v>CLAUDIAVALERO.46266</v>
      </c>
      <c r="AA84" s="119">
        <f>SUMIFS([2]!Consulta1[CONTADOR],[2]!Consulta1[CONCATENADO],[2]BD!Z84)</f>
        <v>90</v>
      </c>
      <c r="AB84" s="118" t="str">
        <f t="shared" si="15"/>
        <v>SIM</v>
      </c>
      <c r="AC84" s="120">
        <f>VLOOKUP(A84*1,[2]AUX!B:D,3,0)</f>
        <v>1</v>
      </c>
      <c r="AD84" s="121" t="str">
        <f>VLOOKUP(C84,[2]AUX!J:K,2,0)</f>
        <v>BRADESCO</v>
      </c>
      <c r="AE84" s="118">
        <f t="shared" si="16"/>
        <v>0.36633099999999996</v>
      </c>
      <c r="AF84" s="118">
        <f t="shared" si="17"/>
        <v>0.36629699999999993</v>
      </c>
      <c r="AG84" s="118">
        <f t="shared" si="18"/>
        <v>0</v>
      </c>
      <c r="AH84" s="118">
        <f t="shared" si="19"/>
        <v>8.7379999999999992E-3</v>
      </c>
      <c r="AI84" s="118">
        <f t="shared" si="20"/>
        <v>9.8379999999999995E-3</v>
      </c>
      <c r="AJ84" s="118">
        <f t="shared" si="21"/>
        <v>4.8934999999999999E-2</v>
      </c>
      <c r="AK84" s="118">
        <f t="shared" si="22"/>
        <v>0.29881999999999997</v>
      </c>
      <c r="AL84" s="118">
        <f t="shared" si="23"/>
        <v>6.7511000000000002E-2</v>
      </c>
      <c r="AM84" s="118">
        <f t="shared" si="24"/>
        <v>5.9005000000000002E-2</v>
      </c>
      <c r="AN84" s="118">
        <f t="shared" si="25"/>
        <v>0.23981499999999997</v>
      </c>
      <c r="AO84" s="117" t="s">
        <v>820</v>
      </c>
    </row>
    <row r="85" spans="1:41" hidden="1" x14ac:dyDescent="0.2">
      <c r="A85" s="116" t="s">
        <v>1377</v>
      </c>
      <c r="B85" s="117" t="s">
        <v>898</v>
      </c>
      <c r="C85" s="117" t="s">
        <v>896</v>
      </c>
      <c r="D85" s="118">
        <v>0.36275499999999999</v>
      </c>
      <c r="E85" s="118">
        <v>0.69577500000000003</v>
      </c>
      <c r="F85" s="118">
        <v>0.32148100000000002</v>
      </c>
      <c r="G85" s="117">
        <v>2</v>
      </c>
      <c r="H85" s="118">
        <v>2.9524999999999999E-2</v>
      </c>
      <c r="I85" s="170">
        <v>1.5289000000000001E-2</v>
      </c>
      <c r="J85" s="170">
        <v>6.7819999999999998E-3</v>
      </c>
      <c r="K85" s="117">
        <v>51</v>
      </c>
      <c r="L85" s="118">
        <v>1.11E-2</v>
      </c>
      <c r="M85" s="118">
        <v>0</v>
      </c>
      <c r="N85" s="118">
        <v>0</v>
      </c>
      <c r="O85" s="118">
        <v>0</v>
      </c>
      <c r="P85" s="118">
        <v>0</v>
      </c>
      <c r="Q85" s="118">
        <v>1.2373E-2</v>
      </c>
      <c r="R85" s="118">
        <v>0.20241899999999999</v>
      </c>
      <c r="S85" s="118">
        <v>4.1713E-2</v>
      </c>
      <c r="T85" s="118">
        <v>6.6090000000000003E-3</v>
      </c>
      <c r="U85" s="118">
        <v>7.2110000000000004E-3</v>
      </c>
      <c r="V85" s="118">
        <v>0</v>
      </c>
      <c r="W85" s="118">
        <v>0</v>
      </c>
      <c r="X85" s="143" t="s">
        <v>820</v>
      </c>
      <c r="Y85" s="116">
        <f t="shared" si="13"/>
        <v>46274</v>
      </c>
      <c r="Z85" s="118" t="str">
        <f t="shared" si="14"/>
        <v>SABRINAERLLEN.46274</v>
      </c>
      <c r="AA85" s="119">
        <f>SUMIFS([2]!Consulta1[CONTADOR],[2]!Consulta1[CONCATENADO],[2]BD!Z85)</f>
        <v>51</v>
      </c>
      <c r="AB85" s="118" t="str">
        <f t="shared" si="15"/>
        <v>SIM</v>
      </c>
      <c r="AC85" s="120">
        <f>VLOOKUP(A85*1,[2]AUX!B:D,3,0)</f>
        <v>6</v>
      </c>
      <c r="AD85" s="121" t="str">
        <f>VLOOKUP(C85,[2]AUX!J:K,2,0)</f>
        <v>SANTANDER</v>
      </c>
      <c r="AE85" s="118">
        <f t="shared" si="16"/>
        <v>0.30349599999999999</v>
      </c>
      <c r="AF85" s="118">
        <f t="shared" si="17"/>
        <v>0.33302000000000004</v>
      </c>
      <c r="AG85" s="118">
        <f t="shared" si="18"/>
        <v>2.952400000000005E-2</v>
      </c>
      <c r="AH85" s="118">
        <f t="shared" si="19"/>
        <v>6.7819999999999998E-3</v>
      </c>
      <c r="AI85" s="118">
        <f t="shared" si="20"/>
        <v>1.11E-2</v>
      </c>
      <c r="AJ85" s="118">
        <f t="shared" si="21"/>
        <v>1.5289000000000001E-2</v>
      </c>
      <c r="AK85" s="118">
        <f t="shared" si="22"/>
        <v>0.27032499999999998</v>
      </c>
      <c r="AL85" s="118">
        <f t="shared" si="23"/>
        <v>3.3171000000000006E-2</v>
      </c>
      <c r="AM85" s="118">
        <f t="shared" si="24"/>
        <v>5.5533000000000006E-2</v>
      </c>
      <c r="AN85" s="118">
        <f t="shared" si="25"/>
        <v>0.21479199999999998</v>
      </c>
      <c r="AO85" s="117" t="s">
        <v>821</v>
      </c>
    </row>
    <row r="86" spans="1:41" hidden="1" x14ac:dyDescent="0.2">
      <c r="A86" s="116" t="s">
        <v>1236</v>
      </c>
      <c r="B86" s="117" t="s">
        <v>943</v>
      </c>
      <c r="C86" s="117" t="s">
        <v>887</v>
      </c>
      <c r="D86" s="118">
        <v>0.35311300000000001</v>
      </c>
      <c r="E86" s="118">
        <v>0.69570600000000005</v>
      </c>
      <c r="F86" s="118">
        <v>0.33704899999999999</v>
      </c>
      <c r="G86" s="117">
        <v>6</v>
      </c>
      <c r="H86" s="118">
        <v>5.5789999999999998E-3</v>
      </c>
      <c r="I86" s="170">
        <v>0.19575200000000001</v>
      </c>
      <c r="J86" s="170">
        <v>3.0173999999999999E-2</v>
      </c>
      <c r="K86" s="117">
        <v>107</v>
      </c>
      <c r="L86" s="118">
        <v>3.1759000000000003E-2</v>
      </c>
      <c r="M86" s="118">
        <v>0</v>
      </c>
      <c r="N86" s="118">
        <v>0</v>
      </c>
      <c r="O86" s="118">
        <v>0</v>
      </c>
      <c r="P86" s="118">
        <v>0</v>
      </c>
      <c r="Q86" s="118">
        <v>6.3309999999999998E-3</v>
      </c>
      <c r="R86" s="118">
        <v>0</v>
      </c>
      <c r="S86" s="118">
        <v>4.2765999999999998E-2</v>
      </c>
      <c r="T86" s="118">
        <v>7.5810000000000001E-3</v>
      </c>
      <c r="U86" s="118">
        <v>6.979E-3</v>
      </c>
      <c r="V86" s="118">
        <v>1.5671000000000001E-2</v>
      </c>
      <c r="W86" s="118">
        <v>0</v>
      </c>
      <c r="X86" s="143" t="s">
        <v>11</v>
      </c>
      <c r="Y86" s="116">
        <f t="shared" si="13"/>
        <v>46269</v>
      </c>
      <c r="Z86" s="118" t="str">
        <f t="shared" si="14"/>
        <v>BRUNOBEZERRA.46269</v>
      </c>
      <c r="AA86" s="119">
        <f>SUMIFS([2]!Consulta1[CONTADOR],[2]!Consulta1[CONCATENADO],[2]BD!Z86)</f>
        <v>0</v>
      </c>
      <c r="AB86" s="118" t="str">
        <f t="shared" si="15"/>
        <v>SIM</v>
      </c>
      <c r="AC86" s="120">
        <f>VLOOKUP(A86*1,[2]AUX!B:D,3,0)</f>
        <v>4</v>
      </c>
      <c r="AD86" s="121" t="str">
        <f>VLOOKUP(C86,[2]AUX!J:K,2,0)</f>
        <v>SANTANDER</v>
      </c>
      <c r="AE86" s="118">
        <f t="shared" si="16"/>
        <v>0.33701300000000001</v>
      </c>
      <c r="AF86" s="118">
        <f t="shared" si="17"/>
        <v>0.34259300000000004</v>
      </c>
      <c r="AG86" s="118">
        <f t="shared" si="18"/>
        <v>5.5800000000000294E-3</v>
      </c>
      <c r="AH86" s="118">
        <f t="shared" si="19"/>
        <v>3.0173999999999999E-2</v>
      </c>
      <c r="AI86" s="118">
        <f t="shared" si="20"/>
        <v>3.1759000000000003E-2</v>
      </c>
      <c r="AJ86" s="118">
        <f t="shared" si="21"/>
        <v>0.19575200000000001</v>
      </c>
      <c r="AK86" s="118">
        <f t="shared" si="22"/>
        <v>7.932800000000001E-2</v>
      </c>
      <c r="AL86" s="118">
        <f t="shared" si="23"/>
        <v>0.257685</v>
      </c>
      <c r="AM86" s="118">
        <f t="shared" si="24"/>
        <v>5.7325999999999995E-2</v>
      </c>
      <c r="AN86" s="118">
        <f t="shared" si="25"/>
        <v>2.2002000000000015E-2</v>
      </c>
      <c r="AO86" s="117" t="s">
        <v>11</v>
      </c>
    </row>
    <row r="87" spans="1:41" x14ac:dyDescent="0.2">
      <c r="A87" s="116" t="s">
        <v>1376</v>
      </c>
      <c r="B87" s="117" t="s">
        <v>901</v>
      </c>
      <c r="C87" s="117" t="s">
        <v>891</v>
      </c>
      <c r="D87" s="118">
        <v>0.35290500000000002</v>
      </c>
      <c r="E87" s="118">
        <v>0.697106</v>
      </c>
      <c r="F87" s="118">
        <v>0.34420099999999998</v>
      </c>
      <c r="G87" s="117">
        <v>1</v>
      </c>
      <c r="H87" s="118">
        <v>0</v>
      </c>
      <c r="I87" s="170">
        <v>3.8200000000000002E-4</v>
      </c>
      <c r="J87" s="170">
        <v>0</v>
      </c>
      <c r="K87" s="117">
        <v>91</v>
      </c>
      <c r="L87" s="118">
        <v>0</v>
      </c>
      <c r="M87" s="118">
        <v>0</v>
      </c>
      <c r="N87" s="118">
        <v>0</v>
      </c>
      <c r="O87" s="118">
        <v>0</v>
      </c>
      <c r="P87" s="118">
        <v>0</v>
      </c>
      <c r="Q87" s="118">
        <v>5.8219999999999999E-3</v>
      </c>
      <c r="R87" s="118">
        <v>0.28170099999999998</v>
      </c>
      <c r="S87" s="118">
        <v>4.2326000000000003E-2</v>
      </c>
      <c r="T87" s="118">
        <v>6.829E-3</v>
      </c>
      <c r="U87" s="118">
        <v>7.1529999999999996E-3</v>
      </c>
      <c r="V87" s="118">
        <v>0</v>
      </c>
      <c r="W87" s="118">
        <v>0</v>
      </c>
      <c r="X87" s="143"/>
      <c r="Y87" s="116">
        <f t="shared" si="13"/>
        <v>46275</v>
      </c>
      <c r="Z87" s="118" t="str">
        <f t="shared" si="14"/>
        <v>RAYSSAQUEIROZ.46275</v>
      </c>
      <c r="AA87" s="119">
        <f>SUMIFS([2]!Consulta1[CONTADOR],[2]!Consulta1[CONCATENADO],[2]BD!Z87)</f>
        <v>91</v>
      </c>
      <c r="AB87" s="118" t="str">
        <f t="shared" si="15"/>
        <v>SIM</v>
      </c>
      <c r="AC87" s="120">
        <f>VLOOKUP(A87*1,[2]AUX!B:D,3,0)</f>
        <v>7</v>
      </c>
      <c r="AD87" s="121" t="str">
        <f>VLOOKUP(C87,[2]AUX!J:K,2,0)</f>
        <v>COLCHÃO</v>
      </c>
      <c r="AE87" s="118">
        <f t="shared" si="16"/>
        <v>0.34421299999999994</v>
      </c>
      <c r="AF87" s="118">
        <f t="shared" si="17"/>
        <v>0.34420099999999998</v>
      </c>
      <c r="AG87" s="118">
        <f t="shared" si="18"/>
        <v>0</v>
      </c>
      <c r="AH87" s="118">
        <f t="shared" si="19"/>
        <v>0</v>
      </c>
      <c r="AI87" s="118">
        <f t="shared" si="20"/>
        <v>0</v>
      </c>
      <c r="AJ87" s="118">
        <f t="shared" si="21"/>
        <v>3.8200000000000002E-4</v>
      </c>
      <c r="AK87" s="118">
        <f t="shared" si="22"/>
        <v>0.34383099999999994</v>
      </c>
      <c r="AL87" s="118">
        <f t="shared" si="23"/>
        <v>3.8200000000000002E-4</v>
      </c>
      <c r="AM87" s="118">
        <f t="shared" si="24"/>
        <v>5.6308000000000004E-2</v>
      </c>
      <c r="AN87" s="118">
        <f t="shared" si="25"/>
        <v>0.28752299999999992</v>
      </c>
    </row>
    <row r="88" spans="1:41" hidden="1" x14ac:dyDescent="0.2">
      <c r="A88" s="116" t="s">
        <v>1159</v>
      </c>
      <c r="B88" s="117" t="s">
        <v>886</v>
      </c>
      <c r="C88" s="117" t="s">
        <v>885</v>
      </c>
      <c r="D88" s="118">
        <v>0.35636600000000002</v>
      </c>
      <c r="E88" s="118">
        <v>0.69565999999999995</v>
      </c>
      <c r="F88" s="118">
        <v>0.33929399999999998</v>
      </c>
      <c r="G88" s="117">
        <v>1</v>
      </c>
      <c r="H88" s="118">
        <v>0</v>
      </c>
      <c r="I88" s="170">
        <v>0.122083</v>
      </c>
      <c r="J88" s="170">
        <v>4.0058000000000003E-2</v>
      </c>
      <c r="K88" s="117">
        <v>57</v>
      </c>
      <c r="L88" s="118">
        <v>1.8380000000000001E-2</v>
      </c>
      <c r="M88" s="118">
        <v>0</v>
      </c>
      <c r="N88" s="118">
        <v>0</v>
      </c>
      <c r="O88" s="118">
        <v>0</v>
      </c>
      <c r="P88" s="118">
        <v>0</v>
      </c>
      <c r="Q88" s="118">
        <v>2.5035000000000002E-2</v>
      </c>
      <c r="R88" s="118">
        <v>7.0069000000000006E-2</v>
      </c>
      <c r="S88" s="118">
        <v>4.2708000000000003E-2</v>
      </c>
      <c r="T88" s="118">
        <v>8.4030000000000007E-3</v>
      </c>
      <c r="U88" s="118">
        <v>7.535E-3</v>
      </c>
      <c r="V88" s="118">
        <v>5.0229999999999997E-3</v>
      </c>
      <c r="W88" s="118">
        <v>0</v>
      </c>
      <c r="X88" s="143" t="s">
        <v>11</v>
      </c>
      <c r="Y88" s="116">
        <f t="shared" si="13"/>
        <v>46267</v>
      </c>
      <c r="Z88" s="118" t="str">
        <f t="shared" si="14"/>
        <v>SARAHOLIVEIRA.46267</v>
      </c>
      <c r="AA88" s="119">
        <f>SUMIFS([2]!Consulta1[CONTADOR],[2]!Consulta1[CONCATENADO],[2]BD!Z88)</f>
        <v>57</v>
      </c>
      <c r="AB88" s="118" t="str">
        <f t="shared" si="15"/>
        <v>SIM</v>
      </c>
      <c r="AC88" s="120">
        <f>VLOOKUP(A88*1,[2]AUX!B:D,3,0)</f>
        <v>2</v>
      </c>
      <c r="AD88" s="121" t="str">
        <f>VLOOKUP(C88,[2]AUX!J:K,2,0)</f>
        <v>SANTANDER</v>
      </c>
      <c r="AE88" s="118">
        <f t="shared" si="16"/>
        <v>0.33929399999999998</v>
      </c>
      <c r="AF88" s="118">
        <f t="shared" si="17"/>
        <v>0.33929399999999993</v>
      </c>
      <c r="AG88" s="118">
        <f t="shared" si="18"/>
        <v>0</v>
      </c>
      <c r="AH88" s="118">
        <f t="shared" si="19"/>
        <v>4.0058000000000003E-2</v>
      </c>
      <c r="AI88" s="118">
        <f t="shared" si="20"/>
        <v>1.8380000000000001E-2</v>
      </c>
      <c r="AJ88" s="118">
        <f t="shared" si="21"/>
        <v>0.122083</v>
      </c>
      <c r="AK88" s="118">
        <f t="shared" si="22"/>
        <v>0.158773</v>
      </c>
      <c r="AL88" s="118">
        <f t="shared" si="23"/>
        <v>0.18052099999999999</v>
      </c>
      <c r="AM88" s="118">
        <f t="shared" si="24"/>
        <v>5.8646000000000004E-2</v>
      </c>
      <c r="AN88" s="118">
        <f t="shared" si="25"/>
        <v>0.10012699999999999</v>
      </c>
    </row>
    <row r="89" spans="1:41" x14ac:dyDescent="0.2">
      <c r="A89" s="116" t="s">
        <v>1187</v>
      </c>
      <c r="B89" s="117" t="s">
        <v>954</v>
      </c>
      <c r="C89" s="117" t="s">
        <v>893</v>
      </c>
      <c r="D89" s="118">
        <v>0.35378500000000002</v>
      </c>
      <c r="E89" s="118">
        <v>0.69739600000000002</v>
      </c>
      <c r="F89" s="118">
        <v>0.343611</v>
      </c>
      <c r="G89" s="117">
        <v>1</v>
      </c>
      <c r="H89" s="118">
        <v>0</v>
      </c>
      <c r="I89" s="170">
        <v>2.4537E-2</v>
      </c>
      <c r="J89" s="170">
        <v>5.6249999999999998E-3</v>
      </c>
      <c r="K89" s="117">
        <v>38</v>
      </c>
      <c r="L89" s="118">
        <v>4.1200000000000004E-3</v>
      </c>
      <c r="M89" s="118">
        <v>0</v>
      </c>
      <c r="N89" s="118">
        <v>0</v>
      </c>
      <c r="O89" s="118">
        <v>0</v>
      </c>
      <c r="P89" s="118">
        <v>0</v>
      </c>
      <c r="Q89" s="118">
        <v>0</v>
      </c>
      <c r="R89" s="118">
        <v>0.23375000000000001</v>
      </c>
      <c r="S89" s="118">
        <v>4.2383999999999998E-2</v>
      </c>
      <c r="T89" s="118">
        <v>7.7200000000000003E-3</v>
      </c>
      <c r="U89" s="118">
        <v>6.9680000000000002E-3</v>
      </c>
      <c r="V89" s="118">
        <v>1.8541999999999999E-2</v>
      </c>
      <c r="W89" s="118">
        <v>0</v>
      </c>
      <c r="X89" s="143"/>
      <c r="Y89" s="116">
        <f t="shared" si="13"/>
        <v>46268</v>
      </c>
      <c r="Z89" s="118" t="str">
        <f t="shared" si="14"/>
        <v>KATIAMORAIS.46268</v>
      </c>
      <c r="AA89" s="119">
        <f>SUMIFS([2]!Consulta1[CONTADOR],[2]!Consulta1[CONCATENADO],[2]BD!Z89)</f>
        <v>38</v>
      </c>
      <c r="AB89" s="118" t="str">
        <f t="shared" si="15"/>
        <v>SIM</v>
      </c>
      <c r="AC89" s="120">
        <f>VLOOKUP(A89*1,[2]AUX!B:D,3,0)</f>
        <v>3</v>
      </c>
      <c r="AD89" s="121" t="str">
        <f>VLOOKUP(C89,[2]AUX!J:K,2,0)</f>
        <v>BRADESCO</v>
      </c>
      <c r="AE89" s="118">
        <f t="shared" si="16"/>
        <v>0.34364599999999995</v>
      </c>
      <c r="AF89" s="118">
        <f t="shared" si="17"/>
        <v>0.343611</v>
      </c>
      <c r="AG89" s="118">
        <f t="shared" si="18"/>
        <v>0</v>
      </c>
      <c r="AH89" s="118">
        <f t="shared" si="19"/>
        <v>5.6249999999999998E-3</v>
      </c>
      <c r="AI89" s="118">
        <f t="shared" si="20"/>
        <v>4.1200000000000004E-3</v>
      </c>
      <c r="AJ89" s="118">
        <f t="shared" si="21"/>
        <v>2.4537E-2</v>
      </c>
      <c r="AK89" s="118">
        <f t="shared" si="22"/>
        <v>0.30936399999999997</v>
      </c>
      <c r="AL89" s="118">
        <f t="shared" si="23"/>
        <v>3.4282E-2</v>
      </c>
      <c r="AM89" s="118">
        <f t="shared" si="24"/>
        <v>5.7071999999999998E-2</v>
      </c>
      <c r="AN89" s="118">
        <f t="shared" si="25"/>
        <v>0.25229199999999996</v>
      </c>
    </row>
    <row r="90" spans="1:41" x14ac:dyDescent="0.2">
      <c r="A90" s="116" t="s">
        <v>1159</v>
      </c>
      <c r="B90" s="117" t="s">
        <v>954</v>
      </c>
      <c r="C90" s="117" t="s">
        <v>893</v>
      </c>
      <c r="D90" s="118">
        <v>0.33474500000000001</v>
      </c>
      <c r="E90" s="118">
        <v>0.69623800000000002</v>
      </c>
      <c r="F90" s="118">
        <v>0.36006899999999997</v>
      </c>
      <c r="G90" s="117">
        <v>2</v>
      </c>
      <c r="H90" s="118">
        <v>1.4469999999999999E-3</v>
      </c>
      <c r="I90" s="170">
        <v>4.0994999999999997E-2</v>
      </c>
      <c r="J90" s="170">
        <v>1.0555999999999999E-2</v>
      </c>
      <c r="K90" s="117">
        <v>49</v>
      </c>
      <c r="L90" s="118">
        <v>4.5370000000000002E-3</v>
      </c>
      <c r="M90" s="118">
        <v>0</v>
      </c>
      <c r="N90" s="118">
        <v>0</v>
      </c>
      <c r="O90" s="118">
        <v>0</v>
      </c>
      <c r="P90" s="118">
        <v>0</v>
      </c>
      <c r="Q90" s="118">
        <v>3.8890000000000001E-3</v>
      </c>
      <c r="R90" s="118">
        <v>0.24321799999999999</v>
      </c>
      <c r="S90" s="118">
        <v>4.2963000000000001E-2</v>
      </c>
      <c r="T90" s="118">
        <v>6.9560000000000004E-3</v>
      </c>
      <c r="U90" s="118">
        <v>6.9329999999999999E-3</v>
      </c>
      <c r="V90" s="118">
        <v>0</v>
      </c>
      <c r="W90" s="118">
        <v>0</v>
      </c>
      <c r="X90" s="143"/>
      <c r="Y90" s="116">
        <f t="shared" si="13"/>
        <v>46267</v>
      </c>
      <c r="Z90" s="118" t="str">
        <f t="shared" si="14"/>
        <v>KATIAMORAIS.46267</v>
      </c>
      <c r="AA90" s="119">
        <f>SUMIFS([2]!Consulta1[CONTADOR],[2]!Consulta1[CONCATENADO],[2]BD!Z90)</f>
        <v>49</v>
      </c>
      <c r="AB90" s="118" t="str">
        <f t="shared" si="15"/>
        <v>SIM</v>
      </c>
      <c r="AC90" s="120">
        <f>VLOOKUP(A90*1,[2]AUX!B:D,3,0)</f>
        <v>2</v>
      </c>
      <c r="AD90" s="121" t="str">
        <f>VLOOKUP(C90,[2]AUX!J:K,2,0)</f>
        <v>BRADESCO</v>
      </c>
      <c r="AE90" s="118">
        <f t="shared" si="16"/>
        <v>0.36004700000000001</v>
      </c>
      <c r="AF90" s="118">
        <f t="shared" si="17"/>
        <v>0.36149300000000001</v>
      </c>
      <c r="AG90" s="118">
        <f t="shared" si="18"/>
        <v>1.4460000000000028E-3</v>
      </c>
      <c r="AH90" s="118">
        <f t="shared" si="19"/>
        <v>1.0555999999999999E-2</v>
      </c>
      <c r="AI90" s="118">
        <f t="shared" si="20"/>
        <v>4.5370000000000002E-3</v>
      </c>
      <c r="AJ90" s="118">
        <f t="shared" si="21"/>
        <v>4.0994999999999997E-2</v>
      </c>
      <c r="AK90" s="118">
        <f t="shared" si="22"/>
        <v>0.30395900000000003</v>
      </c>
      <c r="AL90" s="118">
        <f t="shared" si="23"/>
        <v>5.6087999999999999E-2</v>
      </c>
      <c r="AM90" s="118">
        <f t="shared" si="24"/>
        <v>5.6852000000000007E-2</v>
      </c>
      <c r="AN90" s="118">
        <f t="shared" si="25"/>
        <v>0.24710700000000002</v>
      </c>
      <c r="AO90" s="117" t="s">
        <v>11</v>
      </c>
    </row>
    <row r="91" spans="1:41" x14ac:dyDescent="0.2">
      <c r="A91" s="116" t="s">
        <v>1260</v>
      </c>
      <c r="B91" s="117" t="s">
        <v>913</v>
      </c>
      <c r="C91" s="117" t="s">
        <v>893</v>
      </c>
      <c r="D91" s="118">
        <v>0.393565</v>
      </c>
      <c r="E91" s="118">
        <v>0.69613400000000003</v>
      </c>
      <c r="F91" s="118">
        <v>0.30222199999999999</v>
      </c>
      <c r="G91" s="117">
        <v>2</v>
      </c>
      <c r="H91" s="118">
        <v>3.3599999999999998E-4</v>
      </c>
      <c r="I91" s="170">
        <v>3.3147999999999997E-2</v>
      </c>
      <c r="J91" s="170">
        <v>3.9350000000000001E-3</v>
      </c>
      <c r="K91" s="117">
        <v>35</v>
      </c>
      <c r="L91" s="118">
        <v>6.0759999999999998E-3</v>
      </c>
      <c r="M91" s="118">
        <v>0</v>
      </c>
      <c r="N91" s="118">
        <v>0</v>
      </c>
      <c r="O91" s="118">
        <v>0</v>
      </c>
      <c r="P91" s="118">
        <v>0</v>
      </c>
      <c r="Q91" s="118">
        <v>8.345E-3</v>
      </c>
      <c r="R91" s="118">
        <v>0.19147</v>
      </c>
      <c r="S91" s="118">
        <v>4.3935000000000002E-2</v>
      </c>
      <c r="T91" s="118">
        <v>8.2990000000000008E-3</v>
      </c>
      <c r="U91" s="118">
        <v>7.025E-3</v>
      </c>
      <c r="V91" s="118">
        <v>0</v>
      </c>
      <c r="W91" s="118">
        <v>0</v>
      </c>
      <c r="X91" s="143"/>
      <c r="Y91" s="116">
        <f t="shared" si="13"/>
        <v>46273</v>
      </c>
      <c r="Z91" s="118" t="str">
        <f t="shared" si="14"/>
        <v>MARLEYALVES.46273</v>
      </c>
      <c r="AA91" s="119">
        <f>SUMIFS([2]!Consulta1[CONTADOR],[2]!Consulta1[CONCATENADO],[2]BD!Z91)</f>
        <v>35</v>
      </c>
      <c r="AB91" s="118" t="str">
        <f t="shared" si="15"/>
        <v>SIM</v>
      </c>
      <c r="AC91" s="120">
        <f>VLOOKUP(A91*1,[2]AUX!B:D,3,0)</f>
        <v>5</v>
      </c>
      <c r="AD91" s="121" t="str">
        <f>VLOOKUP(C91,[2]AUX!J:K,2,0)</f>
        <v>BRADESCO</v>
      </c>
      <c r="AE91" s="118">
        <f t="shared" si="16"/>
        <v>0.30223299999999997</v>
      </c>
      <c r="AF91" s="118">
        <f t="shared" si="17"/>
        <v>0.30256900000000003</v>
      </c>
      <c r="AG91" s="118">
        <f t="shared" si="18"/>
        <v>3.3600000000005847E-4</v>
      </c>
      <c r="AH91" s="118">
        <f t="shared" si="19"/>
        <v>3.9350000000000001E-3</v>
      </c>
      <c r="AI91" s="118">
        <f t="shared" si="20"/>
        <v>6.0759999999999998E-3</v>
      </c>
      <c r="AJ91" s="118">
        <f t="shared" si="21"/>
        <v>3.3147999999999997E-2</v>
      </c>
      <c r="AK91" s="118">
        <f t="shared" si="22"/>
        <v>0.25907399999999997</v>
      </c>
      <c r="AL91" s="118">
        <f t="shared" si="23"/>
        <v>4.3158999999999996E-2</v>
      </c>
      <c r="AM91" s="118">
        <f t="shared" si="24"/>
        <v>5.9259000000000006E-2</v>
      </c>
      <c r="AN91" s="118">
        <f t="shared" si="25"/>
        <v>0.19981499999999996</v>
      </c>
    </row>
    <row r="92" spans="1:41" hidden="1" x14ac:dyDescent="0.2">
      <c r="A92" s="116" t="s">
        <v>1158</v>
      </c>
      <c r="B92" s="117" t="s">
        <v>944</v>
      </c>
      <c r="C92" s="117" t="s">
        <v>900</v>
      </c>
      <c r="D92" s="118">
        <v>0.37847199999999998</v>
      </c>
      <c r="E92" s="118">
        <v>0.69614600000000004</v>
      </c>
      <c r="F92" s="118">
        <v>0.31767400000000001</v>
      </c>
      <c r="G92" s="117">
        <v>1</v>
      </c>
      <c r="H92" s="118">
        <v>2.0799999999999999E-4</v>
      </c>
      <c r="I92" s="170">
        <v>0.13769700000000001</v>
      </c>
      <c r="J92" s="170">
        <v>6.6308000000000006E-2</v>
      </c>
      <c r="K92" s="117">
        <v>144</v>
      </c>
      <c r="L92" s="118">
        <v>2.7071999999999999E-2</v>
      </c>
      <c r="M92" s="118">
        <v>6.0419999999999996E-3</v>
      </c>
      <c r="N92" s="118">
        <v>0</v>
      </c>
      <c r="O92" s="118">
        <v>0</v>
      </c>
      <c r="P92" s="118">
        <v>0</v>
      </c>
      <c r="Q92" s="118">
        <v>1.7072E-2</v>
      </c>
      <c r="R92" s="118">
        <v>0</v>
      </c>
      <c r="S92" s="118">
        <v>4.2789000000000001E-2</v>
      </c>
      <c r="T92" s="118">
        <v>8.4840000000000002E-3</v>
      </c>
      <c r="U92" s="118">
        <v>7.0020000000000004E-3</v>
      </c>
      <c r="V92" s="118">
        <v>5.0000000000000001E-3</v>
      </c>
      <c r="W92" s="118">
        <v>0</v>
      </c>
      <c r="X92" s="143" t="s">
        <v>820</v>
      </c>
      <c r="Y92" s="116">
        <f t="shared" si="13"/>
        <v>46266</v>
      </c>
      <c r="Z92" s="118" t="str">
        <f t="shared" si="14"/>
        <v>BEATRIZPARENTE.46266</v>
      </c>
      <c r="AA92" s="119">
        <f>SUMIFS([2]!Consulta1[CONTADOR],[2]!Consulta1[CONCATENADO],[2]BD!Z92)</f>
        <v>0</v>
      </c>
      <c r="AB92" s="118" t="str">
        <f t="shared" si="15"/>
        <v>SIM</v>
      </c>
      <c r="AC92" s="120">
        <f>VLOOKUP(A92*1,[2]AUX!B:D,3,0)</f>
        <v>1</v>
      </c>
      <c r="AD92" s="121" t="str">
        <f>VLOOKUP(C92,[2]AUX!J:K,2,0)</f>
        <v>SANTANDER</v>
      </c>
      <c r="AE92" s="118">
        <f t="shared" si="16"/>
        <v>0.31746600000000003</v>
      </c>
      <c r="AF92" s="118">
        <f t="shared" si="17"/>
        <v>0.31767400000000007</v>
      </c>
      <c r="AG92" s="118">
        <f t="shared" si="18"/>
        <v>2.0800000000004149E-4</v>
      </c>
      <c r="AH92" s="118">
        <f t="shared" si="19"/>
        <v>6.6308000000000006E-2</v>
      </c>
      <c r="AI92" s="118">
        <f t="shared" si="20"/>
        <v>2.7071999999999999E-2</v>
      </c>
      <c r="AJ92" s="118">
        <f t="shared" si="21"/>
        <v>0.13769700000000001</v>
      </c>
      <c r="AK92" s="118">
        <f t="shared" si="22"/>
        <v>8.6389000000000007E-2</v>
      </c>
      <c r="AL92" s="118">
        <f t="shared" si="23"/>
        <v>0.23107700000000003</v>
      </c>
      <c r="AM92" s="118">
        <f t="shared" si="24"/>
        <v>5.8275E-2</v>
      </c>
      <c r="AN92" s="118">
        <f t="shared" si="25"/>
        <v>2.8114000000000007E-2</v>
      </c>
      <c r="AO92" s="117" t="s">
        <v>820</v>
      </c>
    </row>
    <row r="93" spans="1:41" hidden="1" x14ac:dyDescent="0.2">
      <c r="A93" s="116" t="s">
        <v>1260</v>
      </c>
      <c r="B93" s="117" t="s">
        <v>953</v>
      </c>
      <c r="C93" s="117" t="s">
        <v>896</v>
      </c>
      <c r="D93" s="118">
        <v>0.35400500000000001</v>
      </c>
      <c r="E93" s="118">
        <v>0.69737300000000002</v>
      </c>
      <c r="F93" s="118">
        <v>0.34336800000000001</v>
      </c>
      <c r="G93" s="117">
        <v>1</v>
      </c>
      <c r="H93" s="118">
        <v>0</v>
      </c>
      <c r="I93" s="170">
        <v>0.10571800000000001</v>
      </c>
      <c r="J93" s="170">
        <v>1.6480999999999999E-2</v>
      </c>
      <c r="K93" s="117">
        <v>116</v>
      </c>
      <c r="L93" s="118">
        <v>1.8183000000000001E-2</v>
      </c>
      <c r="M93" s="118">
        <v>0</v>
      </c>
      <c r="N93" s="118">
        <v>0</v>
      </c>
      <c r="O93" s="118">
        <v>0</v>
      </c>
      <c r="P93" s="118">
        <v>0</v>
      </c>
      <c r="Q93" s="118">
        <v>0</v>
      </c>
      <c r="R93" s="118">
        <v>0.14646999999999999</v>
      </c>
      <c r="S93" s="118">
        <v>4.1897999999999998E-2</v>
      </c>
      <c r="T93" s="118">
        <v>7.6499999999999997E-3</v>
      </c>
      <c r="U93" s="118">
        <v>6.979E-3</v>
      </c>
      <c r="V93" s="118">
        <v>0</v>
      </c>
      <c r="W93" s="118">
        <v>0</v>
      </c>
      <c r="X93" s="143" t="s">
        <v>820</v>
      </c>
      <c r="Y93" s="116">
        <f t="shared" si="13"/>
        <v>46273</v>
      </c>
      <c r="Z93" s="118" t="str">
        <f t="shared" si="14"/>
        <v>MAIRLEALBUQUERQU.46273</v>
      </c>
      <c r="AA93" s="119">
        <f>SUMIFS([2]!Consulta1[CONTADOR],[2]!Consulta1[CONCATENADO],[2]BD!Z93)</f>
        <v>116</v>
      </c>
      <c r="AB93" s="118" t="str">
        <f t="shared" si="15"/>
        <v>SIM</v>
      </c>
      <c r="AC93" s="120">
        <f>VLOOKUP(A93*1,[2]AUX!B:D,3,0)</f>
        <v>5</v>
      </c>
      <c r="AD93" s="121" t="str">
        <f>VLOOKUP(C93,[2]AUX!J:K,2,0)</f>
        <v>SANTANDER</v>
      </c>
      <c r="AE93" s="118">
        <f t="shared" si="16"/>
        <v>0.34337899999999999</v>
      </c>
      <c r="AF93" s="118">
        <f t="shared" si="17"/>
        <v>0.34336800000000001</v>
      </c>
      <c r="AG93" s="118">
        <f t="shared" si="18"/>
        <v>0</v>
      </c>
      <c r="AH93" s="118">
        <f t="shared" si="19"/>
        <v>1.6480999999999999E-2</v>
      </c>
      <c r="AI93" s="118">
        <f t="shared" si="20"/>
        <v>1.8183000000000001E-2</v>
      </c>
      <c r="AJ93" s="118">
        <f t="shared" si="21"/>
        <v>0.10571800000000001</v>
      </c>
      <c r="AK93" s="118">
        <f t="shared" si="22"/>
        <v>0.20299699999999998</v>
      </c>
      <c r="AL93" s="118">
        <f t="shared" si="23"/>
        <v>0.14038200000000001</v>
      </c>
      <c r="AM93" s="118">
        <f t="shared" si="24"/>
        <v>5.6526999999999994E-2</v>
      </c>
      <c r="AN93" s="118">
        <f t="shared" si="25"/>
        <v>0.14646999999999999</v>
      </c>
    </row>
    <row r="94" spans="1:41" x14ac:dyDescent="0.2">
      <c r="A94" s="116" t="s">
        <v>1159</v>
      </c>
      <c r="B94" s="117" t="s">
        <v>905</v>
      </c>
      <c r="C94" s="117" t="s">
        <v>891</v>
      </c>
      <c r="D94" s="118">
        <v>0.35537000000000002</v>
      </c>
      <c r="E94" s="118">
        <v>0.69649300000000003</v>
      </c>
      <c r="F94" s="118">
        <v>0.34031299999999998</v>
      </c>
      <c r="G94" s="117">
        <v>2</v>
      </c>
      <c r="H94" s="118">
        <v>7.9900000000000001E-4</v>
      </c>
      <c r="I94" s="170">
        <v>2.6600000000000001E-4</v>
      </c>
      <c r="J94" s="170">
        <v>0</v>
      </c>
      <c r="K94" s="117">
        <v>86</v>
      </c>
      <c r="L94" s="118">
        <v>0</v>
      </c>
      <c r="M94" s="118">
        <v>0</v>
      </c>
      <c r="N94" s="118">
        <v>0</v>
      </c>
      <c r="O94" s="118">
        <v>0</v>
      </c>
      <c r="P94" s="118">
        <v>0</v>
      </c>
      <c r="Q94" s="118">
        <v>2.3960000000000001E-3</v>
      </c>
      <c r="R94" s="118">
        <v>0.27590300000000001</v>
      </c>
      <c r="S94" s="118">
        <v>4.3078999999999999E-2</v>
      </c>
      <c r="T94" s="118">
        <v>7.6740000000000003E-3</v>
      </c>
      <c r="U94" s="118">
        <v>7.5690000000000002E-3</v>
      </c>
      <c r="V94" s="118">
        <v>3.4380000000000001E-3</v>
      </c>
      <c r="W94" s="118">
        <v>0</v>
      </c>
      <c r="X94" s="143"/>
      <c r="Y94" s="116">
        <f t="shared" si="13"/>
        <v>46267</v>
      </c>
      <c r="Z94" s="118" t="str">
        <f t="shared" si="14"/>
        <v>VANESSACARNEIRO.46267</v>
      </c>
      <c r="AA94" s="119">
        <f>SUMIFS([2]!Consulta1[CONTADOR],[2]!Consulta1[CONCATENADO],[2]BD!Z94)</f>
        <v>86</v>
      </c>
      <c r="AB94" s="118" t="str">
        <f t="shared" si="15"/>
        <v>SIM</v>
      </c>
      <c r="AC94" s="120">
        <f>VLOOKUP(A94*1,[2]AUX!B:D,3,0)</f>
        <v>2</v>
      </c>
      <c r="AD94" s="121" t="str">
        <f>VLOOKUP(C94,[2]AUX!J:K,2,0)</f>
        <v>COLCHÃO</v>
      </c>
      <c r="AE94" s="118">
        <f t="shared" si="16"/>
        <v>0.34032499999999999</v>
      </c>
      <c r="AF94" s="118">
        <f t="shared" si="17"/>
        <v>0.34112300000000001</v>
      </c>
      <c r="AG94" s="118">
        <f t="shared" si="18"/>
        <v>7.9800000000002091E-4</v>
      </c>
      <c r="AH94" s="118">
        <f t="shared" si="19"/>
        <v>0</v>
      </c>
      <c r="AI94" s="118">
        <f t="shared" si="20"/>
        <v>0</v>
      </c>
      <c r="AJ94" s="118">
        <f t="shared" si="21"/>
        <v>2.6600000000000001E-4</v>
      </c>
      <c r="AK94" s="118">
        <f t="shared" si="22"/>
        <v>0.340059</v>
      </c>
      <c r="AL94" s="118">
        <f t="shared" si="23"/>
        <v>2.6600000000000001E-4</v>
      </c>
      <c r="AM94" s="118">
        <f t="shared" si="24"/>
        <v>5.8321999999999999E-2</v>
      </c>
      <c r="AN94" s="118">
        <f t="shared" si="25"/>
        <v>0.28173700000000002</v>
      </c>
      <c r="AO94" s="117" t="s">
        <v>11</v>
      </c>
    </row>
    <row r="95" spans="1:41" hidden="1" x14ac:dyDescent="0.2">
      <c r="A95" s="116" t="s">
        <v>1260</v>
      </c>
      <c r="B95" s="117" t="s">
        <v>1086</v>
      </c>
      <c r="C95" s="117" t="s">
        <v>900</v>
      </c>
      <c r="D95" s="118">
        <v>0.357095</v>
      </c>
      <c r="E95" s="118">
        <v>0.69563699999999995</v>
      </c>
      <c r="F95" s="118">
        <v>0.33854200000000001</v>
      </c>
      <c r="G95" s="117">
        <v>1</v>
      </c>
      <c r="H95" s="118">
        <v>3.8200000000000002E-4</v>
      </c>
      <c r="I95" s="170">
        <v>0.17408599999999999</v>
      </c>
      <c r="J95" s="170">
        <v>4.6389E-2</v>
      </c>
      <c r="K95" s="117">
        <v>146</v>
      </c>
      <c r="L95" s="118">
        <v>2.0926E-2</v>
      </c>
      <c r="M95" s="118">
        <v>7.6620000000000004E-3</v>
      </c>
      <c r="N95" s="118">
        <v>0</v>
      </c>
      <c r="O95" s="118">
        <v>0</v>
      </c>
      <c r="P95" s="118">
        <v>0</v>
      </c>
      <c r="Q95" s="118">
        <v>2.4733999999999999E-2</v>
      </c>
      <c r="R95" s="118">
        <v>0</v>
      </c>
      <c r="S95" s="118">
        <v>4.2512000000000001E-2</v>
      </c>
      <c r="T95" s="118">
        <v>7.2570000000000004E-3</v>
      </c>
      <c r="U95" s="118">
        <v>1.0416999999999999E-2</v>
      </c>
      <c r="V95" s="118">
        <v>4.1780000000000003E-3</v>
      </c>
      <c r="W95" s="118">
        <v>0</v>
      </c>
      <c r="X95" s="143" t="s">
        <v>820</v>
      </c>
      <c r="Y95" s="116">
        <f t="shared" si="13"/>
        <v>46273</v>
      </c>
      <c r="Z95" s="118" t="str">
        <f t="shared" si="14"/>
        <v>VANIELLYALMEIDA.46273</v>
      </c>
      <c r="AA95" s="119">
        <f>SUMIFS([2]!Consulta1[CONTADOR],[2]!Consulta1[CONCATENADO],[2]BD!Z95)</f>
        <v>0</v>
      </c>
      <c r="AB95" s="118" t="str">
        <f t="shared" si="15"/>
        <v>SIM</v>
      </c>
      <c r="AC95" s="120">
        <f>VLOOKUP(A95*1,[2]AUX!B:D,3,0)</f>
        <v>5</v>
      </c>
      <c r="AD95" s="121" t="str">
        <f>VLOOKUP(C95,[2]AUX!J:K,2,0)</f>
        <v>SANTANDER</v>
      </c>
      <c r="AE95" s="118">
        <f t="shared" si="16"/>
        <v>0.33816099999999999</v>
      </c>
      <c r="AF95" s="118">
        <f t="shared" si="17"/>
        <v>0.33854199999999995</v>
      </c>
      <c r="AG95" s="118">
        <f t="shared" si="18"/>
        <v>3.809999999999647E-4</v>
      </c>
      <c r="AH95" s="118">
        <f t="shared" si="19"/>
        <v>4.6389E-2</v>
      </c>
      <c r="AI95" s="118">
        <f t="shared" si="20"/>
        <v>2.0926E-2</v>
      </c>
      <c r="AJ95" s="118">
        <f t="shared" si="21"/>
        <v>0.17408599999999999</v>
      </c>
      <c r="AK95" s="118">
        <f t="shared" si="22"/>
        <v>9.6759999999999999E-2</v>
      </c>
      <c r="AL95" s="118">
        <f t="shared" si="23"/>
        <v>0.24140099999999998</v>
      </c>
      <c r="AM95" s="118">
        <f t="shared" si="24"/>
        <v>6.0186000000000003E-2</v>
      </c>
      <c r="AN95" s="118">
        <f t="shared" si="25"/>
        <v>3.6573999999999995E-2</v>
      </c>
      <c r="AO95" s="117" t="s">
        <v>820</v>
      </c>
    </row>
    <row r="96" spans="1:41" x14ac:dyDescent="0.2">
      <c r="A96" s="116" t="s">
        <v>1159</v>
      </c>
      <c r="B96" s="117" t="s">
        <v>1027</v>
      </c>
      <c r="C96" s="117" t="s">
        <v>893</v>
      </c>
      <c r="D96" s="118">
        <v>0.35438700000000001</v>
      </c>
      <c r="E96" s="118">
        <v>0.69568300000000005</v>
      </c>
      <c r="F96" s="118">
        <v>0.34104200000000001</v>
      </c>
      <c r="G96" s="117">
        <v>2</v>
      </c>
      <c r="H96" s="118">
        <v>4.9799999999999996E-4</v>
      </c>
      <c r="I96" s="170">
        <v>4.4051E-2</v>
      </c>
      <c r="J96" s="170">
        <v>2.3067000000000001E-2</v>
      </c>
      <c r="K96" s="117">
        <v>118</v>
      </c>
      <c r="L96" s="118">
        <v>7.0829999999999999E-3</v>
      </c>
      <c r="M96" s="118">
        <v>0</v>
      </c>
      <c r="N96" s="118">
        <v>0</v>
      </c>
      <c r="O96" s="118">
        <v>0</v>
      </c>
      <c r="P96" s="118">
        <v>0</v>
      </c>
      <c r="Q96" s="118">
        <v>3.9579999999999997E-3</v>
      </c>
      <c r="R96" s="118">
        <v>0.20504600000000001</v>
      </c>
      <c r="S96" s="118">
        <v>4.2673999999999997E-2</v>
      </c>
      <c r="T96" s="118">
        <v>7.4190000000000002E-3</v>
      </c>
      <c r="U96" s="118">
        <v>7.4999999999999997E-3</v>
      </c>
      <c r="V96" s="118">
        <v>0</v>
      </c>
      <c r="W96" s="118">
        <v>0</v>
      </c>
      <c r="X96" s="143"/>
      <c r="Y96" s="116">
        <f t="shared" si="13"/>
        <v>46267</v>
      </c>
      <c r="Z96" s="118" t="str">
        <f t="shared" si="14"/>
        <v>KAUANEGOMES.46267</v>
      </c>
      <c r="AA96" s="119">
        <f>SUMIFS([2]!Consulta1[CONTADOR],[2]!Consulta1[CONCATENADO],[2]BD!Z96)</f>
        <v>0</v>
      </c>
      <c r="AB96" s="118" t="str">
        <f t="shared" si="15"/>
        <v>SIM</v>
      </c>
      <c r="AC96" s="120">
        <f>VLOOKUP(A96*1,[2]AUX!B:D,3,0)</f>
        <v>2</v>
      </c>
      <c r="AD96" s="121" t="str">
        <f>VLOOKUP(C96,[2]AUX!J:K,2,0)</f>
        <v>BRADESCO</v>
      </c>
      <c r="AE96" s="118">
        <f t="shared" si="16"/>
        <v>0.34079800000000005</v>
      </c>
      <c r="AF96" s="118">
        <f t="shared" si="17"/>
        <v>0.34129600000000004</v>
      </c>
      <c r="AG96" s="118">
        <f t="shared" si="18"/>
        <v>4.9799999999999844E-4</v>
      </c>
      <c r="AH96" s="118">
        <f t="shared" si="19"/>
        <v>2.3067000000000001E-2</v>
      </c>
      <c r="AI96" s="118">
        <f t="shared" si="20"/>
        <v>7.0829999999999999E-3</v>
      </c>
      <c r="AJ96" s="118">
        <f t="shared" si="21"/>
        <v>4.4051E-2</v>
      </c>
      <c r="AK96" s="118">
        <f t="shared" si="22"/>
        <v>0.26659700000000003</v>
      </c>
      <c r="AL96" s="118">
        <f t="shared" si="23"/>
        <v>7.4201000000000003E-2</v>
      </c>
      <c r="AM96" s="118">
        <f t="shared" si="24"/>
        <v>5.7592999999999998E-2</v>
      </c>
      <c r="AN96" s="118">
        <f t="shared" si="25"/>
        <v>0.20900400000000002</v>
      </c>
    </row>
    <row r="97" spans="1:41" hidden="1" x14ac:dyDescent="0.2">
      <c r="A97" s="116" t="s">
        <v>1377</v>
      </c>
      <c r="B97" s="117" t="s">
        <v>955</v>
      </c>
      <c r="C97" s="117" t="s">
        <v>896</v>
      </c>
      <c r="D97" s="118">
        <v>0.35683999999999999</v>
      </c>
      <c r="E97" s="118">
        <v>0.69578700000000004</v>
      </c>
      <c r="F97" s="118">
        <v>0.338947</v>
      </c>
      <c r="G97" s="117">
        <v>1</v>
      </c>
      <c r="H97" s="118">
        <v>4.6E-5</v>
      </c>
      <c r="I97" s="170">
        <v>3.0463E-2</v>
      </c>
      <c r="J97" s="170">
        <v>1.6365999999999999E-2</v>
      </c>
      <c r="K97" s="117">
        <v>43</v>
      </c>
      <c r="L97" s="118">
        <v>6.979E-3</v>
      </c>
      <c r="M97" s="118">
        <v>0</v>
      </c>
      <c r="N97" s="118">
        <v>6.9439999999999997E-3</v>
      </c>
      <c r="O97" s="118">
        <v>0</v>
      </c>
      <c r="P97" s="118">
        <v>0</v>
      </c>
      <c r="Q97" s="118">
        <v>0</v>
      </c>
      <c r="R97" s="118">
        <v>0.219444</v>
      </c>
      <c r="S97" s="118">
        <v>4.4513999999999998E-2</v>
      </c>
      <c r="T97" s="118">
        <v>6.3540000000000003E-3</v>
      </c>
      <c r="U97" s="118">
        <v>7.8359999999999992E-3</v>
      </c>
      <c r="V97" s="118">
        <v>0</v>
      </c>
      <c r="W97" s="118">
        <v>0</v>
      </c>
      <c r="X97" s="143" t="s">
        <v>821</v>
      </c>
      <c r="Y97" s="116">
        <f t="shared" si="13"/>
        <v>46274</v>
      </c>
      <c r="Z97" s="118" t="str">
        <f t="shared" si="14"/>
        <v>ADAILTONBERNARDO.46274</v>
      </c>
      <c r="AA97" s="119">
        <f>SUMIFS([2]!Consulta1[CONTADOR],[2]!Consulta1[CONCATENADO],[2]BD!Z97)</f>
        <v>43</v>
      </c>
      <c r="AB97" s="118" t="str">
        <f t="shared" si="15"/>
        <v>SIM</v>
      </c>
      <c r="AC97" s="120">
        <f>VLOOKUP(A97*1,[2]AUX!B:D,3,0)</f>
        <v>6</v>
      </c>
      <c r="AD97" s="121" t="str">
        <f>VLOOKUP(C97,[2]AUX!J:K,2,0)</f>
        <v>SANTANDER</v>
      </c>
      <c r="AE97" s="118">
        <f t="shared" si="16"/>
        <v>0.33889999999999998</v>
      </c>
      <c r="AF97" s="118">
        <f t="shared" si="17"/>
        <v>0.33894700000000005</v>
      </c>
      <c r="AG97" s="118">
        <f t="shared" si="18"/>
        <v>4.700000000007476E-5</v>
      </c>
      <c r="AH97" s="118">
        <f t="shared" si="19"/>
        <v>1.6365999999999999E-2</v>
      </c>
      <c r="AI97" s="118">
        <f t="shared" si="20"/>
        <v>6.979E-3</v>
      </c>
      <c r="AJ97" s="118">
        <f t="shared" si="21"/>
        <v>3.0463E-2</v>
      </c>
      <c r="AK97" s="118">
        <f t="shared" si="22"/>
        <v>0.28509200000000001</v>
      </c>
      <c r="AL97" s="118">
        <f t="shared" si="23"/>
        <v>5.3807999999999995E-2</v>
      </c>
      <c r="AM97" s="118">
        <f t="shared" si="24"/>
        <v>5.8703999999999992E-2</v>
      </c>
      <c r="AN97" s="118">
        <f t="shared" si="25"/>
        <v>0.22638800000000003</v>
      </c>
      <c r="AO97" s="117" t="s">
        <v>820</v>
      </c>
    </row>
    <row r="98" spans="1:41" hidden="1" x14ac:dyDescent="0.2">
      <c r="A98" s="116" t="s">
        <v>1260</v>
      </c>
      <c r="B98" s="117" t="s">
        <v>1161</v>
      </c>
      <c r="C98" s="117" t="s">
        <v>885</v>
      </c>
      <c r="D98" s="118">
        <v>0.35524299999999998</v>
      </c>
      <c r="E98" s="118">
        <v>0.69589100000000004</v>
      </c>
      <c r="F98" s="118">
        <v>0.34064800000000001</v>
      </c>
      <c r="G98" s="117">
        <v>1</v>
      </c>
      <c r="H98" s="118">
        <v>1.74E-4</v>
      </c>
      <c r="I98" s="170">
        <v>0.13634299999999999</v>
      </c>
      <c r="J98" s="170">
        <v>4.5428000000000003E-2</v>
      </c>
      <c r="K98" s="117">
        <v>90</v>
      </c>
      <c r="L98" s="118">
        <v>3.6308E-2</v>
      </c>
      <c r="M98" s="118">
        <v>0</v>
      </c>
      <c r="N98" s="118">
        <v>0</v>
      </c>
      <c r="O98" s="118">
        <v>0</v>
      </c>
      <c r="P98" s="118">
        <v>0</v>
      </c>
      <c r="Q98" s="118">
        <v>8.7379999999999992E-3</v>
      </c>
      <c r="R98" s="118">
        <v>5.3009000000000001E-2</v>
      </c>
      <c r="S98" s="118">
        <v>4.1574E-2</v>
      </c>
      <c r="T98" s="118">
        <v>8.0090000000000005E-3</v>
      </c>
      <c r="U98" s="118">
        <v>6.6779999999999999E-3</v>
      </c>
      <c r="V98" s="118">
        <v>4.3870000000000003E-3</v>
      </c>
      <c r="W98" s="118">
        <v>0</v>
      </c>
      <c r="X98" s="143" t="s">
        <v>11</v>
      </c>
      <c r="Y98" s="116">
        <f t="shared" si="13"/>
        <v>46273</v>
      </c>
      <c r="Z98" s="118" t="str">
        <f t="shared" si="14"/>
        <v>MICHELEGUIMARAES.46273</v>
      </c>
      <c r="AA98" s="119">
        <f>SUMIFS([2]!Consulta1[CONTADOR],[2]!Consulta1[CONCATENADO],[2]BD!Z98)</f>
        <v>90</v>
      </c>
      <c r="AB98" s="118" t="str">
        <f t="shared" si="15"/>
        <v>SIM</v>
      </c>
      <c r="AC98" s="120">
        <f>VLOOKUP(A98*1,[2]AUX!B:D,3,0)</f>
        <v>5</v>
      </c>
      <c r="AD98" s="121" t="str">
        <f>VLOOKUP(C98,[2]AUX!J:K,2,0)</f>
        <v>SANTANDER</v>
      </c>
      <c r="AE98" s="118">
        <f t="shared" si="16"/>
        <v>0.340474</v>
      </c>
      <c r="AF98" s="118">
        <f t="shared" si="17"/>
        <v>0.34064800000000006</v>
      </c>
      <c r="AG98" s="118">
        <f t="shared" si="18"/>
        <v>1.7400000000006299E-4</v>
      </c>
      <c r="AH98" s="118">
        <f t="shared" si="19"/>
        <v>4.5428000000000003E-2</v>
      </c>
      <c r="AI98" s="118">
        <f t="shared" si="20"/>
        <v>3.6308E-2</v>
      </c>
      <c r="AJ98" s="118">
        <f t="shared" si="21"/>
        <v>0.13634299999999999</v>
      </c>
      <c r="AK98" s="118">
        <f t="shared" si="22"/>
        <v>0.122395</v>
      </c>
      <c r="AL98" s="118">
        <f t="shared" si="23"/>
        <v>0.218079</v>
      </c>
      <c r="AM98" s="118">
        <f t="shared" si="24"/>
        <v>5.6261000000000005E-2</v>
      </c>
      <c r="AN98" s="118">
        <f t="shared" si="25"/>
        <v>6.6133999999999998E-2</v>
      </c>
    </row>
    <row r="99" spans="1:41" hidden="1" x14ac:dyDescent="0.2">
      <c r="A99" s="116" t="s">
        <v>1376</v>
      </c>
      <c r="B99" s="117" t="s">
        <v>956</v>
      </c>
      <c r="C99" s="117" t="s">
        <v>896</v>
      </c>
      <c r="D99" s="118">
        <v>0.33422499999999999</v>
      </c>
      <c r="E99" s="118">
        <v>0.69891199999999998</v>
      </c>
      <c r="F99" s="118">
        <v>0.36429400000000001</v>
      </c>
      <c r="G99" s="117">
        <v>2</v>
      </c>
      <c r="H99" s="118">
        <v>4.4000000000000002E-4</v>
      </c>
      <c r="I99" s="170">
        <v>3.4030000000000002E-3</v>
      </c>
      <c r="J99" s="170">
        <v>1.16E-4</v>
      </c>
      <c r="K99" s="117">
        <v>66</v>
      </c>
      <c r="L99" s="118">
        <v>5.7899999999999998E-4</v>
      </c>
      <c r="M99" s="118">
        <v>0</v>
      </c>
      <c r="N99" s="118">
        <v>0</v>
      </c>
      <c r="O99" s="118">
        <v>0</v>
      </c>
      <c r="P99" s="118">
        <v>0</v>
      </c>
      <c r="Q99" s="118">
        <v>1.4826000000000001E-2</v>
      </c>
      <c r="R99" s="118">
        <v>0.29060200000000003</v>
      </c>
      <c r="S99" s="118">
        <v>3.8843000000000003E-2</v>
      </c>
      <c r="T99" s="118">
        <v>8.6E-3</v>
      </c>
      <c r="U99" s="118">
        <v>7.28E-3</v>
      </c>
      <c r="V99" s="118">
        <v>0</v>
      </c>
      <c r="W99" s="118">
        <v>0</v>
      </c>
      <c r="X99" s="143" t="s">
        <v>957</v>
      </c>
      <c r="Y99" s="116">
        <f t="shared" si="13"/>
        <v>46275</v>
      </c>
      <c r="Z99" s="118" t="str">
        <f t="shared" si="14"/>
        <v>ANTONIARENATA.46275</v>
      </c>
      <c r="AA99" s="119">
        <f>SUMIFS([2]!Consulta1[CONTADOR],[2]!Consulta1[CONCATENADO],[2]BD!Z99)</f>
        <v>66</v>
      </c>
      <c r="AB99" s="118" t="str">
        <f t="shared" si="15"/>
        <v>SIM</v>
      </c>
      <c r="AC99" s="120">
        <f>VLOOKUP(A99*1,[2]AUX!B:D,3,0)</f>
        <v>7</v>
      </c>
      <c r="AD99" s="121" t="str">
        <f>VLOOKUP(C99,[2]AUX!J:K,2,0)</f>
        <v>SANTANDER</v>
      </c>
      <c r="AE99" s="118">
        <f t="shared" si="16"/>
        <v>0.36424900000000004</v>
      </c>
      <c r="AF99" s="118">
        <f t="shared" si="17"/>
        <v>0.36468699999999998</v>
      </c>
      <c r="AG99" s="118">
        <f t="shared" si="18"/>
        <v>4.3799999999993844E-4</v>
      </c>
      <c r="AH99" s="118">
        <f t="shared" si="19"/>
        <v>1.16E-4</v>
      </c>
      <c r="AI99" s="118">
        <f t="shared" si="20"/>
        <v>5.7899999999999998E-4</v>
      </c>
      <c r="AJ99" s="118">
        <f t="shared" si="21"/>
        <v>3.4030000000000002E-3</v>
      </c>
      <c r="AK99" s="118">
        <f t="shared" si="22"/>
        <v>0.36015100000000005</v>
      </c>
      <c r="AL99" s="118">
        <f t="shared" si="23"/>
        <v>4.0980000000000001E-3</v>
      </c>
      <c r="AM99" s="118">
        <f t="shared" si="24"/>
        <v>5.4723000000000001E-2</v>
      </c>
      <c r="AN99" s="118">
        <f t="shared" si="25"/>
        <v>0.30542800000000003</v>
      </c>
    </row>
    <row r="100" spans="1:41" hidden="1" x14ac:dyDescent="0.2">
      <c r="A100" s="116" t="s">
        <v>1260</v>
      </c>
      <c r="B100" s="117" t="s">
        <v>911</v>
      </c>
      <c r="C100" s="117" t="s">
        <v>885</v>
      </c>
      <c r="D100" s="118">
        <v>0.35515000000000002</v>
      </c>
      <c r="E100" s="118">
        <v>0.69560200000000005</v>
      </c>
      <c r="F100" s="118">
        <v>0.33611099999999999</v>
      </c>
      <c r="G100" s="117">
        <v>2</v>
      </c>
      <c r="H100" s="118">
        <v>7.8808000000000003E-2</v>
      </c>
      <c r="I100" s="170">
        <v>1.7777999999999999E-2</v>
      </c>
      <c r="J100" s="170">
        <v>1.0759999999999999E-3</v>
      </c>
      <c r="K100" s="117">
        <v>50</v>
      </c>
      <c r="L100" s="118">
        <v>2.4316999999999998E-2</v>
      </c>
      <c r="M100" s="118">
        <v>0</v>
      </c>
      <c r="N100" s="118">
        <v>0</v>
      </c>
      <c r="O100" s="118">
        <v>0</v>
      </c>
      <c r="P100" s="118">
        <v>0</v>
      </c>
      <c r="Q100" s="118">
        <v>2.6159999999999998E-3</v>
      </c>
      <c r="R100" s="118">
        <v>0.16467599999999999</v>
      </c>
      <c r="S100" s="118">
        <v>4.3866000000000002E-2</v>
      </c>
      <c r="T100" s="118">
        <v>0</v>
      </c>
      <c r="U100" s="118">
        <v>7.3150000000000003E-3</v>
      </c>
      <c r="V100" s="118">
        <v>0</v>
      </c>
      <c r="W100" s="118">
        <v>0</v>
      </c>
      <c r="X100" s="143" t="s">
        <v>11</v>
      </c>
      <c r="Y100" s="116">
        <f t="shared" si="13"/>
        <v>46273</v>
      </c>
      <c r="Z100" s="118" t="str">
        <f t="shared" si="14"/>
        <v>FELIPEFERREIRA.46273</v>
      </c>
      <c r="AA100" s="119">
        <f>SUMIFS([2]!Consulta1[CONTADOR],[2]!Consulta1[CONCATENADO],[2]BD!Z100)</f>
        <v>50</v>
      </c>
      <c r="AB100" s="118" t="str">
        <f t="shared" si="15"/>
        <v>SIM</v>
      </c>
      <c r="AC100" s="120">
        <f>VLOOKUP(A100*1,[2]AUX!B:D,3,0)</f>
        <v>5</v>
      </c>
      <c r="AD100" s="121" t="str">
        <f>VLOOKUP(C100,[2]AUX!J:K,2,0)</f>
        <v>SANTANDER</v>
      </c>
      <c r="AE100" s="118">
        <f t="shared" si="16"/>
        <v>0.26164399999999999</v>
      </c>
      <c r="AF100" s="118">
        <f t="shared" si="17"/>
        <v>0.34045200000000003</v>
      </c>
      <c r="AG100" s="118">
        <f t="shared" si="18"/>
        <v>7.8808000000000045E-2</v>
      </c>
      <c r="AH100" s="118">
        <f t="shared" si="19"/>
        <v>1.0759999999999999E-3</v>
      </c>
      <c r="AI100" s="118">
        <f t="shared" si="20"/>
        <v>2.4316999999999998E-2</v>
      </c>
      <c r="AJ100" s="118">
        <f t="shared" si="21"/>
        <v>1.7777999999999999E-2</v>
      </c>
      <c r="AK100" s="118">
        <f t="shared" si="22"/>
        <v>0.218473</v>
      </c>
      <c r="AL100" s="118">
        <f t="shared" si="23"/>
        <v>4.3171000000000001E-2</v>
      </c>
      <c r="AM100" s="118">
        <f t="shared" si="24"/>
        <v>5.1181000000000004E-2</v>
      </c>
      <c r="AN100" s="118">
        <f t="shared" si="25"/>
        <v>0.167292</v>
      </c>
    </row>
    <row r="101" spans="1:41" x14ac:dyDescent="0.2">
      <c r="A101" s="116" t="s">
        <v>1377</v>
      </c>
      <c r="B101" s="117" t="s">
        <v>954</v>
      </c>
      <c r="C101" s="117" t="s">
        <v>893</v>
      </c>
      <c r="D101" s="118">
        <v>0.35472199999999998</v>
      </c>
      <c r="E101" s="118">
        <v>0.69568300000000005</v>
      </c>
      <c r="F101" s="118">
        <v>0.34096100000000001</v>
      </c>
      <c r="G101" s="117">
        <v>1</v>
      </c>
      <c r="H101" s="118">
        <v>0</v>
      </c>
      <c r="I101" s="170">
        <v>3.2870000000000003E-2</v>
      </c>
      <c r="J101" s="170">
        <v>5.3010000000000002E-3</v>
      </c>
      <c r="K101" s="117">
        <v>55</v>
      </c>
      <c r="L101" s="118">
        <v>2.4420000000000002E-3</v>
      </c>
      <c r="M101" s="118">
        <v>0</v>
      </c>
      <c r="N101" s="118">
        <v>0</v>
      </c>
      <c r="O101" s="118">
        <v>0</v>
      </c>
      <c r="P101" s="118">
        <v>0</v>
      </c>
      <c r="Q101" s="118">
        <v>6.0419999999999996E-3</v>
      </c>
      <c r="R101" s="118">
        <v>0.23494200000000001</v>
      </c>
      <c r="S101" s="118">
        <v>4.3067000000000001E-2</v>
      </c>
      <c r="T101" s="118">
        <v>9.3290000000000005E-3</v>
      </c>
      <c r="U101" s="118">
        <v>6.9680000000000002E-3</v>
      </c>
      <c r="V101" s="118">
        <v>0</v>
      </c>
      <c r="W101" s="118">
        <v>0</v>
      </c>
      <c r="X101" s="143"/>
      <c r="Y101" s="116">
        <f t="shared" si="13"/>
        <v>46274</v>
      </c>
      <c r="Z101" s="118" t="str">
        <f t="shared" si="14"/>
        <v>KATIAMORAIS.46274</v>
      </c>
      <c r="AA101" s="119">
        <f>SUMIFS([2]!Consulta1[CONTADOR],[2]!Consulta1[CONCATENADO],[2]BD!Z101)</f>
        <v>55</v>
      </c>
      <c r="AB101" s="118" t="str">
        <f t="shared" si="15"/>
        <v>SIM</v>
      </c>
      <c r="AC101" s="120">
        <f>VLOOKUP(A101*1,[2]AUX!B:D,3,0)</f>
        <v>6</v>
      </c>
      <c r="AD101" s="121" t="str">
        <f>VLOOKUP(C101,[2]AUX!J:K,2,0)</f>
        <v>BRADESCO</v>
      </c>
      <c r="AE101" s="118">
        <f t="shared" si="16"/>
        <v>0.34096099999999996</v>
      </c>
      <c r="AF101" s="118">
        <f t="shared" si="17"/>
        <v>0.34096100000000007</v>
      </c>
      <c r="AG101" s="118">
        <f t="shared" si="18"/>
        <v>1.1102230246251565E-16</v>
      </c>
      <c r="AH101" s="118">
        <f t="shared" si="19"/>
        <v>5.3010000000000002E-3</v>
      </c>
      <c r="AI101" s="118">
        <f t="shared" si="20"/>
        <v>2.4420000000000002E-3</v>
      </c>
      <c r="AJ101" s="118">
        <f t="shared" si="21"/>
        <v>3.2870000000000003E-2</v>
      </c>
      <c r="AK101" s="118">
        <f t="shared" si="22"/>
        <v>0.30034799999999995</v>
      </c>
      <c r="AL101" s="118">
        <f t="shared" si="23"/>
        <v>4.0613000000000003E-2</v>
      </c>
      <c r="AM101" s="118">
        <f t="shared" si="24"/>
        <v>5.9364E-2</v>
      </c>
      <c r="AN101" s="118">
        <f t="shared" si="25"/>
        <v>0.24098399999999995</v>
      </c>
    </row>
    <row r="102" spans="1:41" x14ac:dyDescent="0.2">
      <c r="A102" s="116" t="s">
        <v>1158</v>
      </c>
      <c r="B102" s="117" t="s">
        <v>910</v>
      </c>
      <c r="C102" s="117" t="s">
        <v>889</v>
      </c>
      <c r="D102" s="118">
        <v>0.34792800000000002</v>
      </c>
      <c r="E102" s="118">
        <v>0.69858799999999999</v>
      </c>
      <c r="F102" s="118">
        <v>0.25885399999999997</v>
      </c>
      <c r="G102" s="117">
        <v>4</v>
      </c>
      <c r="H102" s="118">
        <v>9.2453999999999995E-2</v>
      </c>
      <c r="I102" s="170">
        <v>5.7071999999999998E-2</v>
      </c>
      <c r="J102" s="170">
        <v>3.9240000000000004E-3</v>
      </c>
      <c r="K102" s="117">
        <v>38</v>
      </c>
      <c r="L102" s="118">
        <v>1.515E-2</v>
      </c>
      <c r="M102" s="118">
        <v>0</v>
      </c>
      <c r="N102" s="118">
        <v>0</v>
      </c>
      <c r="O102" s="118">
        <v>0</v>
      </c>
      <c r="P102" s="118">
        <v>0</v>
      </c>
      <c r="Q102" s="118">
        <v>5.6249999999999998E-3</v>
      </c>
      <c r="R102" s="118">
        <v>0.16067100000000001</v>
      </c>
      <c r="S102" s="118">
        <v>2.4069999999999999E-3</v>
      </c>
      <c r="T102" s="118">
        <v>9.502E-3</v>
      </c>
      <c r="U102" s="118">
        <v>0</v>
      </c>
      <c r="V102" s="118">
        <v>3.8539999999999998E-3</v>
      </c>
      <c r="W102" s="118">
        <v>0</v>
      </c>
      <c r="X102" s="143"/>
      <c r="Y102" s="116">
        <f t="shared" si="13"/>
        <v>46266</v>
      </c>
      <c r="Z102" s="118" t="str">
        <f t="shared" si="14"/>
        <v>MARCIAFACANHA.46266</v>
      </c>
      <c r="AA102" s="119">
        <f>SUMIFS([2]!Consulta1[CONTADOR],[2]!Consulta1[CONCATENADO],[2]BD!Z102)</f>
        <v>38</v>
      </c>
      <c r="AB102" s="118" t="str">
        <f t="shared" si="15"/>
        <v>SIM</v>
      </c>
      <c r="AC102" s="120">
        <f>VLOOKUP(A102*1,[2]AUX!B:D,3,0)</f>
        <v>1</v>
      </c>
      <c r="AD102" s="121" t="str">
        <f>VLOOKUP(C102,[2]AUX!J:K,2,0)</f>
        <v>COOPERFORTE</v>
      </c>
      <c r="AE102" s="118">
        <f t="shared" si="16"/>
        <v>0.25820500000000002</v>
      </c>
      <c r="AF102" s="118">
        <f t="shared" si="17"/>
        <v>0.35065999999999997</v>
      </c>
      <c r="AG102" s="118">
        <f t="shared" si="18"/>
        <v>9.2454999999999954E-2</v>
      </c>
      <c r="AH102" s="118">
        <f t="shared" si="19"/>
        <v>3.9240000000000004E-3</v>
      </c>
      <c r="AI102" s="118">
        <f t="shared" si="20"/>
        <v>1.515E-2</v>
      </c>
      <c r="AJ102" s="118">
        <f t="shared" si="21"/>
        <v>5.7071999999999998E-2</v>
      </c>
      <c r="AK102" s="118">
        <f t="shared" si="22"/>
        <v>0.182059</v>
      </c>
      <c r="AL102" s="118">
        <f t="shared" si="23"/>
        <v>7.6145999999999991E-2</v>
      </c>
      <c r="AM102" s="118">
        <f t="shared" si="24"/>
        <v>1.1908999999999999E-2</v>
      </c>
      <c r="AN102" s="118">
        <f t="shared" si="25"/>
        <v>0.17015</v>
      </c>
    </row>
    <row r="103" spans="1:41" hidden="1" x14ac:dyDescent="0.2">
      <c r="A103" s="116" t="s">
        <v>1376</v>
      </c>
      <c r="B103" s="117" t="s">
        <v>920</v>
      </c>
      <c r="C103" s="117" t="s">
        <v>896</v>
      </c>
      <c r="D103" s="118">
        <v>0.37164399999999997</v>
      </c>
      <c r="E103" s="118">
        <v>0.69572900000000004</v>
      </c>
      <c r="F103" s="118">
        <v>0.32253500000000002</v>
      </c>
      <c r="G103" s="117">
        <v>2</v>
      </c>
      <c r="H103" s="118">
        <v>1.9432999999999999E-2</v>
      </c>
      <c r="I103" s="170">
        <v>4.206E-2</v>
      </c>
      <c r="J103" s="170">
        <v>1.0035000000000001E-2</v>
      </c>
      <c r="K103" s="117">
        <v>55</v>
      </c>
      <c r="L103" s="118">
        <v>4.2303E-2</v>
      </c>
      <c r="M103" s="118">
        <v>0</v>
      </c>
      <c r="N103" s="118">
        <v>0</v>
      </c>
      <c r="O103" s="118">
        <v>0</v>
      </c>
      <c r="P103" s="118">
        <v>0</v>
      </c>
      <c r="Q103" s="118">
        <v>9.9190000000000007E-3</v>
      </c>
      <c r="R103" s="118">
        <v>0.14413200000000001</v>
      </c>
      <c r="S103" s="118">
        <v>4.1574E-2</v>
      </c>
      <c r="T103" s="118">
        <v>7.6160000000000004E-3</v>
      </c>
      <c r="U103" s="118">
        <v>7.0140000000000003E-3</v>
      </c>
      <c r="V103" s="118">
        <v>0</v>
      </c>
      <c r="W103" s="118">
        <v>0</v>
      </c>
      <c r="X103" s="143" t="s">
        <v>820</v>
      </c>
      <c r="Y103" s="116">
        <f t="shared" si="13"/>
        <v>46275</v>
      </c>
      <c r="Z103" s="118" t="str">
        <f t="shared" si="14"/>
        <v>RENATOOLIVEIRA.46275</v>
      </c>
      <c r="AA103" s="119">
        <f>SUMIFS([2]!Consulta1[CONTADOR],[2]!Consulta1[CONCATENADO],[2]BD!Z103)</f>
        <v>55</v>
      </c>
      <c r="AB103" s="118" t="str">
        <f t="shared" si="15"/>
        <v>SIM</v>
      </c>
      <c r="AC103" s="120">
        <f>VLOOKUP(A103*1,[2]AUX!B:D,3,0)</f>
        <v>7</v>
      </c>
      <c r="AD103" s="121" t="str">
        <f>VLOOKUP(C103,[2]AUX!J:K,2,0)</f>
        <v>SANTANDER</v>
      </c>
      <c r="AE103" s="118">
        <f t="shared" si="16"/>
        <v>0.30465300000000006</v>
      </c>
      <c r="AF103" s="118">
        <f t="shared" si="17"/>
        <v>0.32408500000000007</v>
      </c>
      <c r="AG103" s="118">
        <f t="shared" si="18"/>
        <v>1.9432000000000005E-2</v>
      </c>
      <c r="AH103" s="118">
        <f t="shared" si="19"/>
        <v>1.0035000000000001E-2</v>
      </c>
      <c r="AI103" s="118">
        <f t="shared" si="20"/>
        <v>4.2303E-2</v>
      </c>
      <c r="AJ103" s="118">
        <f t="shared" si="21"/>
        <v>4.206E-2</v>
      </c>
      <c r="AK103" s="118">
        <f t="shared" si="22"/>
        <v>0.21025500000000003</v>
      </c>
      <c r="AL103" s="118">
        <f t="shared" si="23"/>
        <v>9.439800000000001E-2</v>
      </c>
      <c r="AM103" s="118">
        <f t="shared" si="24"/>
        <v>5.6203999999999997E-2</v>
      </c>
      <c r="AN103" s="118">
        <f t="shared" si="25"/>
        <v>0.15405100000000002</v>
      </c>
      <c r="AO103" s="117" t="s">
        <v>820</v>
      </c>
    </row>
    <row r="104" spans="1:41" hidden="1" x14ac:dyDescent="0.2">
      <c r="A104" s="116" t="s">
        <v>1377</v>
      </c>
      <c r="B104" s="117" t="s">
        <v>914</v>
      </c>
      <c r="C104" s="117" t="s">
        <v>900</v>
      </c>
      <c r="D104" s="118">
        <v>0.34127299999999999</v>
      </c>
      <c r="E104" s="118">
        <v>0.71648100000000003</v>
      </c>
      <c r="F104" s="118">
        <v>0.37520799999999999</v>
      </c>
      <c r="G104" s="117">
        <v>1</v>
      </c>
      <c r="H104" s="118">
        <v>0</v>
      </c>
      <c r="I104" s="170">
        <v>0.16773099999999999</v>
      </c>
      <c r="J104" s="170">
        <v>8.0475000000000005E-2</v>
      </c>
      <c r="K104" s="117">
        <v>137</v>
      </c>
      <c r="L104" s="118">
        <v>2.8344999999999999E-2</v>
      </c>
      <c r="M104" s="118">
        <v>7.731E-3</v>
      </c>
      <c r="N104" s="118">
        <v>1.2881999999999999E-2</v>
      </c>
      <c r="O104" s="118">
        <v>0</v>
      </c>
      <c r="P104" s="118">
        <v>0</v>
      </c>
      <c r="Q104" s="118">
        <v>2.1748E-2</v>
      </c>
      <c r="R104" s="118">
        <v>0</v>
      </c>
      <c r="S104" s="118">
        <v>4.1354000000000002E-2</v>
      </c>
      <c r="T104" s="118">
        <v>7.8469999999999998E-3</v>
      </c>
      <c r="U104" s="118">
        <v>7.1869999999999998E-3</v>
      </c>
      <c r="V104" s="118">
        <v>0</v>
      </c>
      <c r="W104" s="118">
        <v>0</v>
      </c>
      <c r="X104" s="143" t="s">
        <v>820</v>
      </c>
      <c r="Y104" s="116">
        <f t="shared" si="13"/>
        <v>46274</v>
      </c>
      <c r="Z104" s="118" t="str">
        <f t="shared" si="14"/>
        <v>FERNANDALIMA.46274</v>
      </c>
      <c r="AA104" s="119">
        <f>SUMIFS([2]!Consulta1[CONTADOR],[2]!Consulta1[CONCATENADO],[2]BD!Z104)</f>
        <v>137</v>
      </c>
      <c r="AB104" s="118" t="str">
        <f t="shared" si="15"/>
        <v>SIM</v>
      </c>
      <c r="AC104" s="120">
        <f>VLOOKUP(A104*1,[2]AUX!B:D,3,0)</f>
        <v>6</v>
      </c>
      <c r="AD104" s="121" t="str">
        <f>VLOOKUP(C104,[2]AUX!J:K,2,0)</f>
        <v>SANTANDER</v>
      </c>
      <c r="AE104" s="118">
        <f t="shared" si="16"/>
        <v>0.37529999999999997</v>
      </c>
      <c r="AF104" s="118">
        <f t="shared" si="17"/>
        <v>0.37520800000000004</v>
      </c>
      <c r="AG104" s="118">
        <f t="shared" si="18"/>
        <v>0</v>
      </c>
      <c r="AH104" s="118">
        <f t="shared" si="19"/>
        <v>8.0475000000000005E-2</v>
      </c>
      <c r="AI104" s="118">
        <f t="shared" si="20"/>
        <v>2.8344999999999999E-2</v>
      </c>
      <c r="AJ104" s="118">
        <f t="shared" si="21"/>
        <v>0.16773099999999999</v>
      </c>
      <c r="AK104" s="118">
        <f t="shared" si="22"/>
        <v>9.8749000000000003E-2</v>
      </c>
      <c r="AL104" s="118">
        <f t="shared" si="23"/>
        <v>0.27655099999999999</v>
      </c>
      <c r="AM104" s="118">
        <f t="shared" si="24"/>
        <v>5.6388000000000001E-2</v>
      </c>
      <c r="AN104" s="118">
        <f t="shared" si="25"/>
        <v>4.2361000000000003E-2</v>
      </c>
    </row>
    <row r="105" spans="1:41" hidden="1" x14ac:dyDescent="0.2">
      <c r="A105" s="116" t="s">
        <v>1377</v>
      </c>
      <c r="B105" s="117" t="s">
        <v>904</v>
      </c>
      <c r="C105" s="117" t="s">
        <v>887</v>
      </c>
      <c r="D105" s="118">
        <v>0.35461799999999999</v>
      </c>
      <c r="E105" s="118">
        <v>0.69590300000000005</v>
      </c>
      <c r="F105" s="118">
        <v>0.34128500000000001</v>
      </c>
      <c r="G105" s="117">
        <v>1</v>
      </c>
      <c r="H105" s="118">
        <v>0</v>
      </c>
      <c r="I105" s="170">
        <v>0.17874999999999999</v>
      </c>
      <c r="J105" s="170">
        <v>5.6758999999999997E-2</v>
      </c>
      <c r="K105" s="117">
        <v>118</v>
      </c>
      <c r="L105" s="118">
        <v>2.7049E-2</v>
      </c>
      <c r="M105" s="118">
        <v>5.6369999999999996E-3</v>
      </c>
      <c r="N105" s="118">
        <v>0</v>
      </c>
      <c r="O105" s="118">
        <v>0</v>
      </c>
      <c r="P105" s="118">
        <v>0</v>
      </c>
      <c r="Q105" s="118">
        <v>1.6122999999999998E-2</v>
      </c>
      <c r="R105" s="118">
        <v>0</v>
      </c>
      <c r="S105" s="118">
        <v>4.1771000000000003E-2</v>
      </c>
      <c r="T105" s="118">
        <v>7.5690000000000002E-3</v>
      </c>
      <c r="U105" s="118">
        <v>7.6270000000000001E-3</v>
      </c>
      <c r="V105" s="118">
        <v>0</v>
      </c>
      <c r="W105" s="118">
        <v>0</v>
      </c>
      <c r="X105" s="143" t="s">
        <v>11</v>
      </c>
      <c r="Y105" s="116">
        <f t="shared" si="13"/>
        <v>46274</v>
      </c>
      <c r="Z105" s="118" t="str">
        <f t="shared" si="14"/>
        <v>DANIELMSILVA.46274</v>
      </c>
      <c r="AA105" s="119">
        <f>SUMIFS([2]!Consulta1[CONTADOR],[2]!Consulta1[CONCATENADO],[2]BD!Z105)</f>
        <v>118</v>
      </c>
      <c r="AB105" s="118" t="str">
        <f t="shared" si="15"/>
        <v>SIM</v>
      </c>
      <c r="AC105" s="120">
        <f>VLOOKUP(A105*1,[2]AUX!B:D,3,0)</f>
        <v>6</v>
      </c>
      <c r="AD105" s="121" t="str">
        <f>VLOOKUP(C105,[2]AUX!J:K,2,0)</f>
        <v>SANTANDER</v>
      </c>
      <c r="AE105" s="118">
        <f t="shared" si="16"/>
        <v>0.34128499999999995</v>
      </c>
      <c r="AF105" s="118">
        <f t="shared" si="17"/>
        <v>0.34128500000000006</v>
      </c>
      <c r="AG105" s="118">
        <f t="shared" si="18"/>
        <v>1.1102230246251565E-16</v>
      </c>
      <c r="AH105" s="118">
        <f t="shared" si="19"/>
        <v>5.6758999999999997E-2</v>
      </c>
      <c r="AI105" s="118">
        <f t="shared" si="20"/>
        <v>2.7049E-2</v>
      </c>
      <c r="AJ105" s="118">
        <f t="shared" si="21"/>
        <v>0.17874999999999999</v>
      </c>
      <c r="AK105" s="118">
        <f t="shared" si="22"/>
        <v>7.8727000000000005E-2</v>
      </c>
      <c r="AL105" s="118">
        <f t="shared" si="23"/>
        <v>0.26255799999999996</v>
      </c>
      <c r="AM105" s="118">
        <f t="shared" si="24"/>
        <v>5.6967000000000004E-2</v>
      </c>
      <c r="AN105" s="118">
        <f t="shared" si="25"/>
        <v>2.1760000000000002E-2</v>
      </c>
    </row>
    <row r="106" spans="1:41" hidden="1" x14ac:dyDescent="0.2">
      <c r="A106" s="116" t="s">
        <v>1187</v>
      </c>
      <c r="B106" s="117" t="s">
        <v>956</v>
      </c>
      <c r="C106" s="117" t="s">
        <v>896</v>
      </c>
      <c r="D106" s="118">
        <v>0.35560199999999997</v>
      </c>
      <c r="E106" s="118">
        <v>0.70679400000000003</v>
      </c>
      <c r="F106" s="118">
        <v>0.351192</v>
      </c>
      <c r="G106" s="117">
        <v>1</v>
      </c>
      <c r="H106" s="118">
        <v>0</v>
      </c>
      <c r="I106" s="170">
        <v>1.9699999999999999E-4</v>
      </c>
      <c r="J106" s="170">
        <v>2.6600000000000001E-4</v>
      </c>
      <c r="K106" s="117">
        <v>39</v>
      </c>
      <c r="L106" s="118">
        <v>0</v>
      </c>
      <c r="M106" s="118">
        <v>0</v>
      </c>
      <c r="N106" s="118">
        <v>0</v>
      </c>
      <c r="O106" s="118">
        <v>0</v>
      </c>
      <c r="P106" s="118">
        <v>0</v>
      </c>
      <c r="Q106" s="118">
        <v>1.1006999999999999E-2</v>
      </c>
      <c r="R106" s="118">
        <v>0.28200199999999997</v>
      </c>
      <c r="S106" s="118">
        <v>4.3494999999999999E-2</v>
      </c>
      <c r="T106" s="118">
        <v>7.7429999999999999E-3</v>
      </c>
      <c r="U106" s="118">
        <v>6.4929999999999996E-3</v>
      </c>
      <c r="V106" s="118">
        <v>0</v>
      </c>
      <c r="W106" s="118">
        <v>0</v>
      </c>
      <c r="X106" s="143" t="s">
        <v>957</v>
      </c>
      <c r="Y106" s="116">
        <f t="shared" si="13"/>
        <v>46268</v>
      </c>
      <c r="Z106" s="118" t="str">
        <f t="shared" si="14"/>
        <v>ANTONIARENATA.46268</v>
      </c>
      <c r="AA106" s="119">
        <f>SUMIFS([2]!Consulta1[CONTADOR],[2]!Consulta1[CONCATENADO],[2]BD!Z106)</f>
        <v>39</v>
      </c>
      <c r="AB106" s="118" t="str">
        <f t="shared" si="15"/>
        <v>SIM</v>
      </c>
      <c r="AC106" s="120">
        <f>VLOOKUP(A106*1,[2]AUX!B:D,3,0)</f>
        <v>3</v>
      </c>
      <c r="AD106" s="121" t="str">
        <f>VLOOKUP(C106,[2]AUX!J:K,2,0)</f>
        <v>SANTANDER</v>
      </c>
      <c r="AE106" s="118">
        <f t="shared" si="16"/>
        <v>0.35120299999999999</v>
      </c>
      <c r="AF106" s="118">
        <f t="shared" si="17"/>
        <v>0.35119200000000006</v>
      </c>
      <c r="AG106" s="118">
        <f t="shared" si="18"/>
        <v>0</v>
      </c>
      <c r="AH106" s="118">
        <f t="shared" si="19"/>
        <v>2.6600000000000001E-4</v>
      </c>
      <c r="AI106" s="118">
        <f t="shared" si="20"/>
        <v>0</v>
      </c>
      <c r="AJ106" s="118">
        <f t="shared" si="21"/>
        <v>1.9699999999999999E-4</v>
      </c>
      <c r="AK106" s="118">
        <f t="shared" si="22"/>
        <v>0.35074</v>
      </c>
      <c r="AL106" s="118">
        <f t="shared" si="23"/>
        <v>4.6299999999999998E-4</v>
      </c>
      <c r="AM106" s="118">
        <f t="shared" si="24"/>
        <v>5.7730999999999998E-2</v>
      </c>
      <c r="AN106" s="118">
        <f t="shared" si="25"/>
        <v>0.29300900000000002</v>
      </c>
    </row>
    <row r="107" spans="1:41" hidden="1" x14ac:dyDescent="0.2">
      <c r="A107" s="116" t="s">
        <v>1159</v>
      </c>
      <c r="B107" s="117" t="s">
        <v>899</v>
      </c>
      <c r="C107" s="117" t="s">
        <v>900</v>
      </c>
      <c r="D107" s="118">
        <v>0.38255800000000001</v>
      </c>
      <c r="E107" s="118">
        <v>0.61240700000000003</v>
      </c>
      <c r="F107" s="118">
        <v>0.22872700000000001</v>
      </c>
      <c r="G107" s="117">
        <v>2</v>
      </c>
      <c r="H107" s="118">
        <v>1.1000000000000001E-3</v>
      </c>
      <c r="I107" s="170">
        <v>8.5902999999999993E-2</v>
      </c>
      <c r="J107" s="170">
        <v>2.9850000000000002E-2</v>
      </c>
      <c r="K107" s="117">
        <v>151</v>
      </c>
      <c r="L107" s="118">
        <v>2.0197E-2</v>
      </c>
      <c r="M107" s="118">
        <v>0</v>
      </c>
      <c r="N107" s="118">
        <v>1.0243E-2</v>
      </c>
      <c r="O107" s="118">
        <v>0</v>
      </c>
      <c r="P107" s="118">
        <v>0</v>
      </c>
      <c r="Q107" s="118">
        <v>2.0948999999999999E-2</v>
      </c>
      <c r="R107" s="118">
        <v>0</v>
      </c>
      <c r="S107" s="118">
        <v>4.3784999999999998E-2</v>
      </c>
      <c r="T107" s="118">
        <v>8.4720000000000004E-3</v>
      </c>
      <c r="U107" s="118">
        <v>0</v>
      </c>
      <c r="V107" s="118">
        <v>5.2430000000000003E-3</v>
      </c>
      <c r="W107" s="118">
        <v>4.1089999999999998E-3</v>
      </c>
      <c r="X107" s="143" t="s">
        <v>820</v>
      </c>
      <c r="Y107" s="116">
        <f t="shared" si="13"/>
        <v>46267</v>
      </c>
      <c r="Z107" s="118" t="str">
        <f t="shared" si="14"/>
        <v>MIKELYNEALVES.46267</v>
      </c>
      <c r="AA107" s="119">
        <f>SUMIFS([2]!Consulta1[CONTADOR],[2]!Consulta1[CONCATENADO],[2]BD!Z107)</f>
        <v>151</v>
      </c>
      <c r="AB107" s="118" t="str">
        <f t="shared" si="15"/>
        <v>SIM</v>
      </c>
      <c r="AC107" s="120">
        <f>VLOOKUP(A107*1,[2]AUX!B:D,3,0)</f>
        <v>2</v>
      </c>
      <c r="AD107" s="121" t="str">
        <f>VLOOKUP(C107,[2]AUX!J:K,2,0)</f>
        <v>SANTANDER</v>
      </c>
      <c r="AE107" s="118">
        <f t="shared" si="16"/>
        <v>0.22875099999999998</v>
      </c>
      <c r="AF107" s="118">
        <f t="shared" si="17"/>
        <v>0.22984900000000003</v>
      </c>
      <c r="AG107" s="118">
        <f t="shared" si="18"/>
        <v>1.0980000000000434E-3</v>
      </c>
      <c r="AH107" s="118">
        <f t="shared" si="19"/>
        <v>2.9850000000000002E-2</v>
      </c>
      <c r="AI107" s="118">
        <f t="shared" si="20"/>
        <v>2.0197E-2</v>
      </c>
      <c r="AJ107" s="118">
        <f t="shared" si="21"/>
        <v>8.5902999999999993E-2</v>
      </c>
      <c r="AK107" s="118">
        <f t="shared" si="22"/>
        <v>9.2800999999999995E-2</v>
      </c>
      <c r="AL107" s="118">
        <f t="shared" si="23"/>
        <v>0.13594999999999999</v>
      </c>
      <c r="AM107" s="118">
        <f t="shared" si="24"/>
        <v>5.2256999999999998E-2</v>
      </c>
      <c r="AN107" s="118">
        <f t="shared" si="25"/>
        <v>4.0543999999999997E-2</v>
      </c>
      <c r="AO107" s="117" t="s">
        <v>820</v>
      </c>
    </row>
    <row r="108" spans="1:41" hidden="1" x14ac:dyDescent="0.2">
      <c r="A108" s="116" t="s">
        <v>1187</v>
      </c>
      <c r="B108" s="117" t="s">
        <v>1086</v>
      </c>
      <c r="C108" s="117" t="s">
        <v>900</v>
      </c>
      <c r="D108" s="118">
        <v>0.37028899999999998</v>
      </c>
      <c r="E108" s="118">
        <v>0.69570600000000005</v>
      </c>
      <c r="F108" s="118">
        <v>0.320405</v>
      </c>
      <c r="G108" s="117">
        <v>7</v>
      </c>
      <c r="H108" s="118">
        <v>8.6920000000000001E-3</v>
      </c>
      <c r="I108" s="170">
        <v>0.15524299999999999</v>
      </c>
      <c r="J108" s="170">
        <v>5.2766E-2</v>
      </c>
      <c r="K108" s="117">
        <v>143</v>
      </c>
      <c r="L108" s="118">
        <v>2.2534999999999999E-2</v>
      </c>
      <c r="M108" s="118">
        <v>3.1199999999999999E-4</v>
      </c>
      <c r="N108" s="118">
        <v>0</v>
      </c>
      <c r="O108" s="118">
        <v>0</v>
      </c>
      <c r="P108" s="118">
        <v>0</v>
      </c>
      <c r="Q108" s="118">
        <v>1.8599999999999998E-2</v>
      </c>
      <c r="R108" s="118">
        <v>0</v>
      </c>
      <c r="S108" s="118">
        <v>4.2164E-2</v>
      </c>
      <c r="T108" s="118">
        <v>5.8E-5</v>
      </c>
      <c r="U108" s="118">
        <v>1.5775000000000001E-2</v>
      </c>
      <c r="V108" s="118">
        <v>0</v>
      </c>
      <c r="W108" s="118">
        <v>9.2709999999999997E-3</v>
      </c>
      <c r="X108" s="143" t="s">
        <v>820</v>
      </c>
      <c r="Y108" s="116">
        <f t="shared" si="13"/>
        <v>46268</v>
      </c>
      <c r="Z108" s="118" t="str">
        <f t="shared" si="14"/>
        <v>VANIELLYALMEIDA.46268</v>
      </c>
      <c r="AA108" s="119">
        <f>SUMIFS([2]!Consulta1[CONTADOR],[2]!Consulta1[CONCATENADO],[2]BD!Z108)</f>
        <v>0</v>
      </c>
      <c r="AB108" s="118" t="str">
        <f t="shared" si="15"/>
        <v>SIM</v>
      </c>
      <c r="AC108" s="120">
        <f>VLOOKUP(A108*1,[2]AUX!B:D,3,0)</f>
        <v>3</v>
      </c>
      <c r="AD108" s="121" t="str">
        <f>VLOOKUP(C108,[2]AUX!J:K,2,0)</f>
        <v>SANTANDER</v>
      </c>
      <c r="AE108" s="118">
        <f t="shared" si="16"/>
        <v>0.31672400000000001</v>
      </c>
      <c r="AF108" s="118">
        <f t="shared" si="17"/>
        <v>0.32541700000000007</v>
      </c>
      <c r="AG108" s="118">
        <f t="shared" si="18"/>
        <v>8.6930000000000618E-3</v>
      </c>
      <c r="AH108" s="118">
        <f t="shared" si="19"/>
        <v>5.2766E-2</v>
      </c>
      <c r="AI108" s="118">
        <f t="shared" si="20"/>
        <v>2.2534999999999999E-2</v>
      </c>
      <c r="AJ108" s="118">
        <f t="shared" si="21"/>
        <v>0.15524299999999999</v>
      </c>
      <c r="AK108" s="118">
        <f t="shared" si="22"/>
        <v>8.6180000000000007E-2</v>
      </c>
      <c r="AL108" s="118">
        <f t="shared" si="23"/>
        <v>0.230544</v>
      </c>
      <c r="AM108" s="118">
        <f t="shared" si="24"/>
        <v>5.7997000000000007E-2</v>
      </c>
      <c r="AN108" s="118">
        <f t="shared" si="25"/>
        <v>2.8183E-2</v>
      </c>
    </row>
    <row r="109" spans="1:41" hidden="1" x14ac:dyDescent="0.2">
      <c r="A109" s="116" t="s">
        <v>1158</v>
      </c>
      <c r="B109" s="117" t="s">
        <v>915</v>
      </c>
      <c r="C109" s="117" t="s">
        <v>900</v>
      </c>
      <c r="D109" s="118">
        <v>0.35572900000000002</v>
      </c>
      <c r="E109" s="118">
        <v>0.61197900000000005</v>
      </c>
      <c r="F109" s="118">
        <v>0.25624999999999998</v>
      </c>
      <c r="G109" s="117">
        <v>1</v>
      </c>
      <c r="H109" s="118">
        <v>1.16E-4</v>
      </c>
      <c r="I109" s="170">
        <v>0.11339100000000001</v>
      </c>
      <c r="J109" s="170">
        <v>3.4549000000000003E-2</v>
      </c>
      <c r="K109" s="117">
        <v>149</v>
      </c>
      <c r="L109" s="118">
        <v>3.2222000000000001E-2</v>
      </c>
      <c r="M109" s="118">
        <v>0</v>
      </c>
      <c r="N109" s="118">
        <v>0</v>
      </c>
      <c r="O109" s="118">
        <v>0</v>
      </c>
      <c r="P109" s="118">
        <v>0</v>
      </c>
      <c r="Q109" s="118">
        <v>9.4439999999999993E-3</v>
      </c>
      <c r="R109" s="118">
        <v>0</v>
      </c>
      <c r="S109" s="118">
        <v>4.2859000000000001E-2</v>
      </c>
      <c r="T109" s="118">
        <v>8.2869999999999992E-3</v>
      </c>
      <c r="U109" s="118">
        <v>0</v>
      </c>
      <c r="V109" s="118">
        <v>1.5382E-2</v>
      </c>
      <c r="W109" s="118">
        <v>0</v>
      </c>
      <c r="X109" s="143" t="s">
        <v>820</v>
      </c>
      <c r="Y109" s="116">
        <f t="shared" si="13"/>
        <v>46266</v>
      </c>
      <c r="Z109" s="118" t="str">
        <f t="shared" si="14"/>
        <v>RAQUELMARINHO.46266</v>
      </c>
      <c r="AA109" s="119">
        <f>SUMIFS([2]!Consulta1[CONTADOR],[2]!Consulta1[CONCATENADO],[2]BD!Z109)</f>
        <v>149</v>
      </c>
      <c r="AB109" s="118" t="str">
        <f t="shared" si="15"/>
        <v>SIM</v>
      </c>
      <c r="AC109" s="120">
        <f>VLOOKUP(A109*1,[2]AUX!B:D,3,0)</f>
        <v>1</v>
      </c>
      <c r="AD109" s="121" t="str">
        <f>VLOOKUP(C109,[2]AUX!J:K,2,0)</f>
        <v>SANTANDER</v>
      </c>
      <c r="AE109" s="118">
        <f t="shared" si="16"/>
        <v>0.25613399999999997</v>
      </c>
      <c r="AF109" s="118">
        <f t="shared" si="17"/>
        <v>0.25625000000000003</v>
      </c>
      <c r="AG109" s="118">
        <f t="shared" si="18"/>
        <v>1.160000000000605E-4</v>
      </c>
      <c r="AH109" s="118">
        <f t="shared" si="19"/>
        <v>3.4549000000000003E-2</v>
      </c>
      <c r="AI109" s="118">
        <f t="shared" si="20"/>
        <v>3.2222000000000001E-2</v>
      </c>
      <c r="AJ109" s="118">
        <f t="shared" si="21"/>
        <v>0.11339100000000001</v>
      </c>
      <c r="AK109" s="118">
        <f t="shared" si="22"/>
        <v>7.5972000000000012E-2</v>
      </c>
      <c r="AL109" s="118">
        <f t="shared" si="23"/>
        <v>0.18016199999999999</v>
      </c>
      <c r="AM109" s="118">
        <f t="shared" si="24"/>
        <v>5.1145999999999997E-2</v>
      </c>
      <c r="AN109" s="118">
        <f t="shared" si="25"/>
        <v>2.4826000000000015E-2</v>
      </c>
      <c r="AO109" s="117" t="s">
        <v>821</v>
      </c>
    </row>
    <row r="110" spans="1:41" hidden="1" x14ac:dyDescent="0.2">
      <c r="A110" s="116" t="s">
        <v>1376</v>
      </c>
      <c r="B110" s="117" t="s">
        <v>895</v>
      </c>
      <c r="C110" s="117" t="s">
        <v>896</v>
      </c>
      <c r="D110" s="118">
        <v>0.39088000000000001</v>
      </c>
      <c r="E110" s="118">
        <v>0.734352</v>
      </c>
      <c r="F110" s="118">
        <v>0.343472</v>
      </c>
      <c r="G110" s="117">
        <v>1</v>
      </c>
      <c r="H110" s="118">
        <v>4.6E-5</v>
      </c>
      <c r="I110" s="170">
        <v>7.9502000000000003E-2</v>
      </c>
      <c r="J110" s="170">
        <v>4.2130000000000001E-2</v>
      </c>
      <c r="K110" s="117">
        <v>84</v>
      </c>
      <c r="L110" s="118">
        <v>2.6700999999999999E-2</v>
      </c>
      <c r="M110" s="118">
        <v>0</v>
      </c>
      <c r="N110" s="118">
        <v>0</v>
      </c>
      <c r="O110" s="118">
        <v>0</v>
      </c>
      <c r="P110" s="118">
        <v>0</v>
      </c>
      <c r="Q110" s="118">
        <v>0</v>
      </c>
      <c r="R110" s="118">
        <v>0.13736100000000001</v>
      </c>
      <c r="S110" s="118">
        <v>4.5879999999999997E-2</v>
      </c>
      <c r="T110" s="118">
        <v>9.9539999999999993E-3</v>
      </c>
      <c r="U110" s="118">
        <v>0</v>
      </c>
      <c r="V110" s="118">
        <v>1.8979999999999999E-3</v>
      </c>
      <c r="W110" s="118">
        <v>0</v>
      </c>
      <c r="X110" s="143" t="s">
        <v>821</v>
      </c>
      <c r="Y110" s="116">
        <f t="shared" si="13"/>
        <v>46275</v>
      </c>
      <c r="Z110" s="118" t="str">
        <f t="shared" si="14"/>
        <v>SAMARAPAIXAO.46275</v>
      </c>
      <c r="AA110" s="119">
        <f>SUMIFS([2]!Consulta1[CONTADOR],[2]!Consulta1[CONCATENADO],[2]BD!Z110)</f>
        <v>84</v>
      </c>
      <c r="AB110" s="118" t="str">
        <f t="shared" si="15"/>
        <v>SIM</v>
      </c>
      <c r="AC110" s="120">
        <f>VLOOKUP(A110*1,[2]AUX!B:D,3,0)</f>
        <v>7</v>
      </c>
      <c r="AD110" s="121" t="str">
        <f>VLOOKUP(C110,[2]AUX!J:K,2,0)</f>
        <v>SANTANDER</v>
      </c>
      <c r="AE110" s="118">
        <f t="shared" si="16"/>
        <v>0.34342600000000001</v>
      </c>
      <c r="AF110" s="118">
        <f t="shared" si="17"/>
        <v>0.343472</v>
      </c>
      <c r="AG110" s="118">
        <f t="shared" si="18"/>
        <v>4.5999999999990493E-5</v>
      </c>
      <c r="AH110" s="118">
        <f t="shared" si="19"/>
        <v>4.2130000000000001E-2</v>
      </c>
      <c r="AI110" s="118">
        <f t="shared" si="20"/>
        <v>2.6700999999999999E-2</v>
      </c>
      <c r="AJ110" s="118">
        <f t="shared" si="21"/>
        <v>7.9502000000000003E-2</v>
      </c>
      <c r="AK110" s="118">
        <f t="shared" si="22"/>
        <v>0.19509300000000002</v>
      </c>
      <c r="AL110" s="118">
        <f t="shared" si="23"/>
        <v>0.14833299999999999</v>
      </c>
      <c r="AM110" s="118">
        <f t="shared" si="24"/>
        <v>5.5833999999999995E-2</v>
      </c>
      <c r="AN110" s="118">
        <f t="shared" si="25"/>
        <v>0.13925900000000002</v>
      </c>
      <c r="AO110" s="117" t="s">
        <v>821</v>
      </c>
    </row>
    <row r="111" spans="1:41" x14ac:dyDescent="0.2">
      <c r="A111" s="116" t="s">
        <v>1158</v>
      </c>
      <c r="B111" s="117" t="s">
        <v>901</v>
      </c>
      <c r="C111" s="117" t="s">
        <v>891</v>
      </c>
      <c r="D111" s="118">
        <v>0.35173599999999999</v>
      </c>
      <c r="E111" s="118">
        <v>0.69704900000000003</v>
      </c>
      <c r="F111" s="118">
        <v>0.34531299999999998</v>
      </c>
      <c r="G111" s="117">
        <v>1</v>
      </c>
      <c r="H111" s="118">
        <v>0</v>
      </c>
      <c r="I111" s="170">
        <v>1.8400000000000001E-3</v>
      </c>
      <c r="J111" s="170">
        <v>0</v>
      </c>
      <c r="K111" s="117">
        <v>70</v>
      </c>
      <c r="L111" s="118">
        <v>0</v>
      </c>
      <c r="M111" s="118">
        <v>0</v>
      </c>
      <c r="N111" s="118">
        <v>0</v>
      </c>
      <c r="O111" s="118">
        <v>0</v>
      </c>
      <c r="P111" s="118">
        <v>0</v>
      </c>
      <c r="Q111" s="118">
        <v>3.1939999999999998E-3</v>
      </c>
      <c r="R111" s="118">
        <v>0.28659699999999999</v>
      </c>
      <c r="S111" s="118">
        <v>4.0288999999999998E-2</v>
      </c>
      <c r="T111" s="118">
        <v>6.4469999999999996E-3</v>
      </c>
      <c r="U111" s="118">
        <v>6.9560000000000004E-3</v>
      </c>
      <c r="V111" s="118">
        <v>0</v>
      </c>
      <c r="W111" s="118">
        <v>0</v>
      </c>
      <c r="X111" s="143"/>
      <c r="Y111" s="116">
        <f t="shared" si="13"/>
        <v>46266</v>
      </c>
      <c r="Z111" s="118" t="str">
        <f t="shared" si="14"/>
        <v>RAYSSAQUEIROZ.46266</v>
      </c>
      <c r="AA111" s="119">
        <f>SUMIFS([2]!Consulta1[CONTADOR],[2]!Consulta1[CONCATENADO],[2]BD!Z111)</f>
        <v>70</v>
      </c>
      <c r="AB111" s="118" t="str">
        <f t="shared" si="15"/>
        <v>SIM</v>
      </c>
      <c r="AC111" s="120">
        <f>VLOOKUP(A111*1,[2]AUX!B:D,3,0)</f>
        <v>1</v>
      </c>
      <c r="AD111" s="121" t="str">
        <f>VLOOKUP(C111,[2]AUX!J:K,2,0)</f>
        <v>COLCHÃO</v>
      </c>
      <c r="AE111" s="118">
        <f t="shared" si="16"/>
        <v>0.34532299999999999</v>
      </c>
      <c r="AF111" s="118">
        <f t="shared" si="17"/>
        <v>0.34531300000000004</v>
      </c>
      <c r="AG111" s="118">
        <f t="shared" si="18"/>
        <v>0</v>
      </c>
      <c r="AH111" s="118">
        <f t="shared" si="19"/>
        <v>0</v>
      </c>
      <c r="AI111" s="118">
        <f t="shared" si="20"/>
        <v>0</v>
      </c>
      <c r="AJ111" s="118">
        <f t="shared" si="21"/>
        <v>1.8400000000000001E-3</v>
      </c>
      <c r="AK111" s="118">
        <f t="shared" si="22"/>
        <v>0.34348299999999998</v>
      </c>
      <c r="AL111" s="118">
        <f t="shared" si="23"/>
        <v>1.8400000000000001E-3</v>
      </c>
      <c r="AM111" s="118">
        <f t="shared" si="24"/>
        <v>5.3692000000000004E-2</v>
      </c>
      <c r="AN111" s="118">
        <f t="shared" si="25"/>
        <v>0.28979099999999997</v>
      </c>
      <c r="AO111" s="117" t="s">
        <v>11</v>
      </c>
    </row>
    <row r="112" spans="1:41" x14ac:dyDescent="0.2">
      <c r="A112" s="116" t="s">
        <v>1159</v>
      </c>
      <c r="B112" s="117" t="s">
        <v>913</v>
      </c>
      <c r="C112" s="117" t="s">
        <v>893</v>
      </c>
      <c r="D112" s="118">
        <v>0.36471100000000001</v>
      </c>
      <c r="E112" s="118">
        <v>0.70031299999999996</v>
      </c>
      <c r="F112" s="118">
        <v>0.32221100000000003</v>
      </c>
      <c r="G112" s="117">
        <v>2</v>
      </c>
      <c r="H112" s="118">
        <v>1.338E-2</v>
      </c>
      <c r="I112" s="170">
        <v>3.4722000000000003E-2</v>
      </c>
      <c r="J112" s="170">
        <v>8.5190000000000005E-3</v>
      </c>
      <c r="K112" s="117">
        <v>33</v>
      </c>
      <c r="L112" s="118">
        <v>6.0879999999999997E-3</v>
      </c>
      <c r="M112" s="118">
        <v>0</v>
      </c>
      <c r="N112" s="118">
        <v>0</v>
      </c>
      <c r="O112" s="118">
        <v>0</v>
      </c>
      <c r="P112" s="118">
        <v>0</v>
      </c>
      <c r="Q112" s="118">
        <v>2.2974999999999999E-2</v>
      </c>
      <c r="R112" s="118">
        <v>0.192824</v>
      </c>
      <c r="S112" s="118">
        <v>4.2535000000000003E-2</v>
      </c>
      <c r="T112" s="118">
        <v>7.3499999999999998E-3</v>
      </c>
      <c r="U112" s="118">
        <v>7.2110000000000004E-3</v>
      </c>
      <c r="V112" s="118">
        <v>0</v>
      </c>
      <c r="W112" s="118">
        <v>0</v>
      </c>
      <c r="X112" s="143"/>
      <c r="Y112" s="116">
        <f t="shared" si="13"/>
        <v>46267</v>
      </c>
      <c r="Z112" s="118" t="str">
        <f t="shared" si="14"/>
        <v>MARLEYALVES.46267</v>
      </c>
      <c r="AA112" s="119">
        <f>SUMIFS([2]!Consulta1[CONTADOR],[2]!Consulta1[CONCATENADO],[2]BD!Z112)</f>
        <v>33</v>
      </c>
      <c r="AB112" s="118" t="str">
        <f t="shared" si="15"/>
        <v>SIM</v>
      </c>
      <c r="AC112" s="120">
        <f>VLOOKUP(A112*1,[2]AUX!B:D,3,0)</f>
        <v>2</v>
      </c>
      <c r="AD112" s="121" t="str">
        <f>VLOOKUP(C112,[2]AUX!J:K,2,0)</f>
        <v>BRADESCO</v>
      </c>
      <c r="AE112" s="118">
        <f t="shared" si="16"/>
        <v>0.32222400000000007</v>
      </c>
      <c r="AF112" s="118">
        <f t="shared" si="17"/>
        <v>0.33560199999999996</v>
      </c>
      <c r="AG112" s="118">
        <f t="shared" si="18"/>
        <v>1.337799999999989E-2</v>
      </c>
      <c r="AH112" s="118">
        <f t="shared" si="19"/>
        <v>8.5190000000000005E-3</v>
      </c>
      <c r="AI112" s="118">
        <f t="shared" si="20"/>
        <v>6.0879999999999997E-3</v>
      </c>
      <c r="AJ112" s="118">
        <f t="shared" si="21"/>
        <v>3.4722000000000003E-2</v>
      </c>
      <c r="AK112" s="118">
        <f t="shared" si="22"/>
        <v>0.27289500000000005</v>
      </c>
      <c r="AL112" s="118">
        <f t="shared" si="23"/>
        <v>4.9329000000000005E-2</v>
      </c>
      <c r="AM112" s="118">
        <f t="shared" si="24"/>
        <v>5.7096000000000008E-2</v>
      </c>
      <c r="AN112" s="118">
        <f t="shared" si="25"/>
        <v>0.21579900000000005</v>
      </c>
    </row>
    <row r="113" spans="1:41" hidden="1" x14ac:dyDescent="0.2">
      <c r="A113" s="116" t="s">
        <v>1236</v>
      </c>
      <c r="B113" s="117" t="s">
        <v>1055</v>
      </c>
      <c r="C113" s="117" t="s">
        <v>887</v>
      </c>
      <c r="D113" s="118">
        <v>0.36424800000000002</v>
      </c>
      <c r="E113" s="118">
        <v>0.69567100000000004</v>
      </c>
      <c r="F113" s="118">
        <v>0.331424</v>
      </c>
      <c r="G113" s="117">
        <v>1</v>
      </c>
      <c r="H113" s="118">
        <v>2.2000000000000001E-4</v>
      </c>
      <c r="I113" s="170">
        <v>0.16709499999999999</v>
      </c>
      <c r="J113" s="170">
        <v>4.6712999999999998E-2</v>
      </c>
      <c r="K113" s="117">
        <v>83</v>
      </c>
      <c r="L113" s="118">
        <v>1.7951000000000002E-2</v>
      </c>
      <c r="M113" s="118">
        <v>1.2960000000000001E-3</v>
      </c>
      <c r="N113" s="118">
        <v>0</v>
      </c>
      <c r="O113" s="118">
        <v>0</v>
      </c>
      <c r="P113" s="118">
        <v>0</v>
      </c>
      <c r="Q113" s="118">
        <v>2.4850000000000001E-2</v>
      </c>
      <c r="R113" s="118">
        <v>0</v>
      </c>
      <c r="S113" s="118">
        <v>4.2777999999999997E-2</v>
      </c>
      <c r="T113" s="118">
        <v>7.639E-3</v>
      </c>
      <c r="U113" s="118">
        <v>7.4310000000000001E-3</v>
      </c>
      <c r="V113" s="118">
        <v>1.5450999999999999E-2</v>
      </c>
      <c r="W113" s="118">
        <v>0</v>
      </c>
      <c r="X113" s="143" t="s">
        <v>11</v>
      </c>
      <c r="Y113" s="116">
        <f t="shared" si="13"/>
        <v>46269</v>
      </c>
      <c r="Z113" s="118" t="str">
        <f t="shared" si="14"/>
        <v>KARINESANTOS.46269</v>
      </c>
      <c r="AA113" s="119">
        <f>SUMIFS([2]!Consulta1[CONTADOR],[2]!Consulta1[CONCATENADO],[2]BD!Z113)</f>
        <v>0</v>
      </c>
      <c r="AB113" s="118" t="str">
        <f t="shared" si="15"/>
        <v>SIM</v>
      </c>
      <c r="AC113" s="120">
        <f>VLOOKUP(A113*1,[2]AUX!B:D,3,0)</f>
        <v>4</v>
      </c>
      <c r="AD113" s="121" t="str">
        <f>VLOOKUP(C113,[2]AUX!J:K,2,0)</f>
        <v>SANTANDER</v>
      </c>
      <c r="AE113" s="118">
        <f t="shared" si="16"/>
        <v>0.33120399999999994</v>
      </c>
      <c r="AF113" s="118">
        <f t="shared" si="17"/>
        <v>0.33142300000000002</v>
      </c>
      <c r="AG113" s="118">
        <f t="shared" si="18"/>
        <v>2.1900000000008024E-4</v>
      </c>
      <c r="AH113" s="118">
        <f t="shared" si="19"/>
        <v>4.6712999999999998E-2</v>
      </c>
      <c r="AI113" s="118">
        <f t="shared" si="20"/>
        <v>1.7951000000000002E-2</v>
      </c>
      <c r="AJ113" s="118">
        <f t="shared" si="21"/>
        <v>0.16709499999999999</v>
      </c>
      <c r="AK113" s="118">
        <f t="shared" si="22"/>
        <v>9.9444999999999978E-2</v>
      </c>
      <c r="AL113" s="118">
        <f t="shared" si="23"/>
        <v>0.23175899999999999</v>
      </c>
      <c r="AM113" s="118">
        <f t="shared" si="24"/>
        <v>5.7847999999999997E-2</v>
      </c>
      <c r="AN113" s="118">
        <f t="shared" si="25"/>
        <v>4.1596999999999981E-2</v>
      </c>
    </row>
    <row r="114" spans="1:41" x14ac:dyDescent="0.2">
      <c r="A114" s="116" t="s">
        <v>1187</v>
      </c>
      <c r="B114" s="117" t="s">
        <v>897</v>
      </c>
      <c r="C114" s="117" t="s">
        <v>889</v>
      </c>
      <c r="D114" s="118">
        <v>0.33232600000000001</v>
      </c>
      <c r="E114" s="118">
        <v>0.45333299999999999</v>
      </c>
      <c r="F114" s="118">
        <v>0.121007</v>
      </c>
      <c r="G114" s="117">
        <v>1</v>
      </c>
      <c r="H114" s="118">
        <v>0</v>
      </c>
      <c r="I114" s="170">
        <v>1.27E-4</v>
      </c>
      <c r="J114" s="170">
        <v>0</v>
      </c>
      <c r="K114" s="117">
        <v>36</v>
      </c>
      <c r="L114" s="118">
        <v>0</v>
      </c>
      <c r="M114" s="118">
        <v>0</v>
      </c>
      <c r="N114" s="118">
        <v>0</v>
      </c>
      <c r="O114" s="118">
        <v>0</v>
      </c>
      <c r="P114" s="118">
        <v>0</v>
      </c>
      <c r="Q114" s="118">
        <v>0</v>
      </c>
      <c r="R114" s="118">
        <v>0.11235000000000001</v>
      </c>
      <c r="S114" s="118">
        <v>0</v>
      </c>
      <c r="T114" s="118">
        <v>8.5299999999999994E-3</v>
      </c>
      <c r="U114" s="118">
        <v>0</v>
      </c>
      <c r="V114" s="118">
        <v>0</v>
      </c>
      <c r="W114" s="118">
        <v>0</v>
      </c>
      <c r="X114" s="143"/>
      <c r="Y114" s="116">
        <f t="shared" si="13"/>
        <v>46268</v>
      </c>
      <c r="Z114" s="118" t="str">
        <f t="shared" si="14"/>
        <v>NATHALIAMARQUES.46268</v>
      </c>
      <c r="AA114" s="119">
        <f>SUMIFS([2]!Consulta1[CONTADOR],[2]!Consulta1[CONCATENADO],[2]BD!Z114)</f>
        <v>36</v>
      </c>
      <c r="AB114" s="118" t="str">
        <f t="shared" si="15"/>
        <v>SIM</v>
      </c>
      <c r="AC114" s="120">
        <f>VLOOKUP(A114*1,[2]AUX!B:D,3,0)</f>
        <v>3</v>
      </c>
      <c r="AD114" s="121" t="str">
        <f>VLOOKUP(C114,[2]AUX!J:K,2,0)</f>
        <v>COOPERFORTE</v>
      </c>
      <c r="AE114" s="118">
        <f t="shared" si="16"/>
        <v>0.121007</v>
      </c>
      <c r="AF114" s="118">
        <f t="shared" si="17"/>
        <v>0.12100699999999998</v>
      </c>
      <c r="AG114" s="118">
        <f t="shared" si="18"/>
        <v>0</v>
      </c>
      <c r="AH114" s="118">
        <f t="shared" si="19"/>
        <v>0</v>
      </c>
      <c r="AI114" s="118">
        <f t="shared" si="20"/>
        <v>0</v>
      </c>
      <c r="AJ114" s="118">
        <f t="shared" si="21"/>
        <v>1.27E-4</v>
      </c>
      <c r="AK114" s="118">
        <f t="shared" si="22"/>
        <v>0.12088</v>
      </c>
      <c r="AL114" s="118">
        <f t="shared" si="23"/>
        <v>1.27E-4</v>
      </c>
      <c r="AM114" s="118">
        <f t="shared" si="24"/>
        <v>8.5299999999999994E-3</v>
      </c>
      <c r="AN114" s="118">
        <f t="shared" si="25"/>
        <v>0.11235000000000001</v>
      </c>
    </row>
    <row r="115" spans="1:41" hidden="1" x14ac:dyDescent="0.2">
      <c r="A115" s="116" t="s">
        <v>1377</v>
      </c>
      <c r="B115" s="117" t="s">
        <v>953</v>
      </c>
      <c r="C115" s="117" t="s">
        <v>896</v>
      </c>
      <c r="D115" s="118">
        <v>0.348692</v>
      </c>
      <c r="E115" s="118">
        <v>0.69969899999999996</v>
      </c>
      <c r="F115" s="118">
        <v>0.35100700000000001</v>
      </c>
      <c r="G115" s="117">
        <v>1</v>
      </c>
      <c r="H115" s="118">
        <v>1.2960000000000001E-3</v>
      </c>
      <c r="I115" s="170">
        <v>0.10331</v>
      </c>
      <c r="J115" s="170">
        <v>1.8519000000000001E-2</v>
      </c>
      <c r="K115" s="117">
        <v>102</v>
      </c>
      <c r="L115" s="118">
        <v>2.2811999999999999E-2</v>
      </c>
      <c r="M115" s="118">
        <v>0</v>
      </c>
      <c r="N115" s="118">
        <v>0</v>
      </c>
      <c r="O115" s="118">
        <v>0</v>
      </c>
      <c r="P115" s="118">
        <v>0</v>
      </c>
      <c r="Q115" s="118">
        <v>0</v>
      </c>
      <c r="R115" s="118">
        <v>0.15125</v>
      </c>
      <c r="S115" s="118">
        <v>3.9722E-2</v>
      </c>
      <c r="T115" s="118">
        <v>7.0020000000000004E-3</v>
      </c>
      <c r="U115" s="118">
        <v>7.0949999999999997E-3</v>
      </c>
      <c r="V115" s="118">
        <v>0</v>
      </c>
      <c r="W115" s="118">
        <v>0</v>
      </c>
      <c r="X115" s="143" t="s">
        <v>820</v>
      </c>
      <c r="Y115" s="116">
        <f t="shared" si="13"/>
        <v>46274</v>
      </c>
      <c r="Z115" s="118" t="str">
        <f t="shared" si="14"/>
        <v>MAIRLEALBUQUERQU.46274</v>
      </c>
      <c r="AA115" s="119">
        <f>SUMIFS([2]!Consulta1[CONTADOR],[2]!Consulta1[CONCATENADO],[2]BD!Z115)</f>
        <v>102</v>
      </c>
      <c r="AB115" s="118" t="str">
        <f t="shared" si="15"/>
        <v>SIM</v>
      </c>
      <c r="AC115" s="120">
        <f>VLOOKUP(A115*1,[2]AUX!B:D,3,0)</f>
        <v>6</v>
      </c>
      <c r="AD115" s="121" t="str">
        <f>VLOOKUP(C115,[2]AUX!J:K,2,0)</f>
        <v>SANTANDER</v>
      </c>
      <c r="AE115" s="118">
        <f t="shared" si="16"/>
        <v>0.34970999999999997</v>
      </c>
      <c r="AF115" s="118">
        <f t="shared" si="17"/>
        <v>0.35100699999999996</v>
      </c>
      <c r="AG115" s="118">
        <f t="shared" si="18"/>
        <v>1.2969999999999926E-3</v>
      </c>
      <c r="AH115" s="118">
        <f t="shared" si="19"/>
        <v>1.8519000000000001E-2</v>
      </c>
      <c r="AI115" s="118">
        <f t="shared" si="20"/>
        <v>2.2811999999999999E-2</v>
      </c>
      <c r="AJ115" s="118">
        <f t="shared" si="21"/>
        <v>0.10331</v>
      </c>
      <c r="AK115" s="118">
        <f t="shared" si="22"/>
        <v>0.205069</v>
      </c>
      <c r="AL115" s="118">
        <f t="shared" si="23"/>
        <v>0.14464099999999999</v>
      </c>
      <c r="AM115" s="118">
        <f t="shared" si="24"/>
        <v>5.3818999999999999E-2</v>
      </c>
      <c r="AN115" s="118">
        <f t="shared" si="25"/>
        <v>0.15125</v>
      </c>
    </row>
    <row r="116" spans="1:41" hidden="1" x14ac:dyDescent="0.2">
      <c r="A116" s="116" t="s">
        <v>1187</v>
      </c>
      <c r="B116" s="117" t="s">
        <v>955</v>
      </c>
      <c r="C116" s="117" t="s">
        <v>896</v>
      </c>
      <c r="D116" s="118">
        <v>0.362153</v>
      </c>
      <c r="E116" s="118">
        <v>0.69584500000000005</v>
      </c>
      <c r="F116" s="118">
        <v>0.33369199999999999</v>
      </c>
      <c r="G116" s="117">
        <v>1</v>
      </c>
      <c r="H116" s="118">
        <v>8.1000000000000004E-5</v>
      </c>
      <c r="I116" s="170">
        <v>3.4791999999999997E-2</v>
      </c>
      <c r="J116" s="170">
        <v>9.8840000000000004E-3</v>
      </c>
      <c r="K116" s="117">
        <v>56</v>
      </c>
      <c r="L116" s="118">
        <v>1.0602E-2</v>
      </c>
      <c r="M116" s="118">
        <v>0</v>
      </c>
      <c r="N116" s="118">
        <v>0</v>
      </c>
      <c r="O116" s="118">
        <v>0</v>
      </c>
      <c r="P116" s="118">
        <v>0</v>
      </c>
      <c r="Q116" s="118">
        <v>5.4980000000000003E-3</v>
      </c>
      <c r="R116" s="118">
        <v>0.215058</v>
      </c>
      <c r="S116" s="118">
        <v>4.4119999999999999E-2</v>
      </c>
      <c r="T116" s="118">
        <v>6.0530000000000002E-3</v>
      </c>
      <c r="U116" s="118">
        <v>7.5119999999999996E-3</v>
      </c>
      <c r="V116" s="118">
        <v>0</v>
      </c>
      <c r="W116" s="118">
        <v>9.2999999999999997E-5</v>
      </c>
      <c r="X116" s="143" t="s">
        <v>821</v>
      </c>
      <c r="Y116" s="116">
        <f t="shared" si="13"/>
        <v>46268</v>
      </c>
      <c r="Z116" s="118" t="str">
        <f t="shared" si="14"/>
        <v>ADAILTONBERNARDO.46268</v>
      </c>
      <c r="AA116" s="119">
        <f>SUMIFS([2]!Consulta1[CONTADOR],[2]!Consulta1[CONCATENADO],[2]BD!Z116)</f>
        <v>56</v>
      </c>
      <c r="AB116" s="118" t="str">
        <f t="shared" si="15"/>
        <v>SIM</v>
      </c>
      <c r="AC116" s="120">
        <f>VLOOKUP(A116*1,[2]AUX!B:D,3,0)</f>
        <v>3</v>
      </c>
      <c r="AD116" s="121" t="str">
        <f>VLOOKUP(C116,[2]AUX!J:K,2,0)</f>
        <v>SANTANDER</v>
      </c>
      <c r="AE116" s="118">
        <f t="shared" si="16"/>
        <v>0.33361200000000002</v>
      </c>
      <c r="AF116" s="118">
        <f t="shared" si="17"/>
        <v>0.33369200000000004</v>
      </c>
      <c r="AG116" s="118">
        <f t="shared" si="18"/>
        <v>8.0000000000024496E-5</v>
      </c>
      <c r="AH116" s="118">
        <f t="shared" si="19"/>
        <v>9.8840000000000004E-3</v>
      </c>
      <c r="AI116" s="118">
        <f t="shared" si="20"/>
        <v>1.0602E-2</v>
      </c>
      <c r="AJ116" s="118">
        <f t="shared" si="21"/>
        <v>3.4791999999999997E-2</v>
      </c>
      <c r="AK116" s="118">
        <f t="shared" si="22"/>
        <v>0.27833400000000003</v>
      </c>
      <c r="AL116" s="118">
        <f t="shared" si="23"/>
        <v>5.5277999999999994E-2</v>
      </c>
      <c r="AM116" s="118">
        <f t="shared" si="24"/>
        <v>5.7685E-2</v>
      </c>
      <c r="AN116" s="118">
        <f t="shared" si="25"/>
        <v>0.22064900000000004</v>
      </c>
    </row>
    <row r="117" spans="1:41" hidden="1" x14ac:dyDescent="0.2">
      <c r="A117" s="116" t="s">
        <v>1159</v>
      </c>
      <c r="B117" s="117" t="s">
        <v>955</v>
      </c>
      <c r="C117" s="117" t="s">
        <v>896</v>
      </c>
      <c r="D117" s="118">
        <v>0.36144700000000002</v>
      </c>
      <c r="E117" s="118">
        <v>0.69576400000000005</v>
      </c>
      <c r="F117" s="118">
        <v>0.33431699999999998</v>
      </c>
      <c r="G117" s="117">
        <v>1</v>
      </c>
      <c r="H117" s="118">
        <v>0</v>
      </c>
      <c r="I117" s="170">
        <v>3.0832999999999999E-2</v>
      </c>
      <c r="J117" s="170">
        <v>1.2674E-2</v>
      </c>
      <c r="K117" s="117">
        <v>69</v>
      </c>
      <c r="L117" s="118">
        <v>1.7801000000000001E-2</v>
      </c>
      <c r="M117" s="118">
        <v>1.4514000000000001E-2</v>
      </c>
      <c r="N117" s="118">
        <v>0</v>
      </c>
      <c r="O117" s="118">
        <v>0</v>
      </c>
      <c r="P117" s="118">
        <v>0</v>
      </c>
      <c r="Q117" s="118">
        <v>1.5280000000000001E-3</v>
      </c>
      <c r="R117" s="118">
        <v>0.19817100000000001</v>
      </c>
      <c r="S117" s="118">
        <v>4.4178000000000002E-2</v>
      </c>
      <c r="T117" s="118">
        <v>7.2449999999999997E-3</v>
      </c>
      <c r="U117" s="118">
        <v>7.3839999999999999E-3</v>
      </c>
      <c r="V117" s="118">
        <v>0</v>
      </c>
      <c r="W117" s="118">
        <v>0</v>
      </c>
      <c r="X117" s="143" t="s">
        <v>821</v>
      </c>
      <c r="Y117" s="116">
        <f t="shared" si="13"/>
        <v>46267</v>
      </c>
      <c r="Z117" s="118" t="str">
        <f t="shared" si="14"/>
        <v>ADAILTONBERNARDO.46267</v>
      </c>
      <c r="AA117" s="119">
        <f>SUMIFS([2]!Consulta1[CONTADOR],[2]!Consulta1[CONCATENADO],[2]BD!Z117)</f>
        <v>69</v>
      </c>
      <c r="AB117" s="118" t="str">
        <f t="shared" si="15"/>
        <v>SIM</v>
      </c>
      <c r="AC117" s="120">
        <f>VLOOKUP(A117*1,[2]AUX!B:D,3,0)</f>
        <v>2</v>
      </c>
      <c r="AD117" s="121" t="str">
        <f>VLOOKUP(C117,[2]AUX!J:K,2,0)</f>
        <v>SANTANDER</v>
      </c>
      <c r="AE117" s="118">
        <f t="shared" si="16"/>
        <v>0.33432800000000007</v>
      </c>
      <c r="AF117" s="118">
        <f t="shared" si="17"/>
        <v>0.33431700000000003</v>
      </c>
      <c r="AG117" s="118">
        <f t="shared" si="18"/>
        <v>0</v>
      </c>
      <c r="AH117" s="118">
        <f t="shared" si="19"/>
        <v>1.2674E-2</v>
      </c>
      <c r="AI117" s="118">
        <f t="shared" si="20"/>
        <v>1.7801000000000001E-2</v>
      </c>
      <c r="AJ117" s="118">
        <f t="shared" si="21"/>
        <v>3.0832999999999999E-2</v>
      </c>
      <c r="AK117" s="118">
        <f t="shared" si="22"/>
        <v>0.27302000000000004</v>
      </c>
      <c r="AL117" s="118">
        <f t="shared" si="23"/>
        <v>6.1308000000000001E-2</v>
      </c>
      <c r="AM117" s="118">
        <f t="shared" si="24"/>
        <v>5.8807000000000005E-2</v>
      </c>
      <c r="AN117" s="118">
        <f t="shared" si="25"/>
        <v>0.21421300000000004</v>
      </c>
    </row>
    <row r="118" spans="1:41" hidden="1" x14ac:dyDescent="0.2">
      <c r="A118" s="116" t="s">
        <v>1158</v>
      </c>
      <c r="B118" s="117" t="s">
        <v>904</v>
      </c>
      <c r="C118" s="117" t="s">
        <v>887</v>
      </c>
      <c r="D118" s="118">
        <v>0.35398099999999999</v>
      </c>
      <c r="E118" s="118">
        <v>0.69645800000000002</v>
      </c>
      <c r="F118" s="118">
        <v>0.34247699999999998</v>
      </c>
      <c r="G118" s="117">
        <v>1</v>
      </c>
      <c r="H118" s="118">
        <v>5.8E-5</v>
      </c>
      <c r="I118" s="170">
        <v>0.153692</v>
      </c>
      <c r="J118" s="170">
        <v>4.6955999999999998E-2</v>
      </c>
      <c r="K118" s="117">
        <v>93</v>
      </c>
      <c r="L118" s="118">
        <v>2.1956E-2</v>
      </c>
      <c r="M118" s="118">
        <v>1.1724999999999999E-2</v>
      </c>
      <c r="N118" s="118">
        <v>0</v>
      </c>
      <c r="O118" s="118">
        <v>0</v>
      </c>
      <c r="P118" s="118">
        <v>0</v>
      </c>
      <c r="Q118" s="118">
        <v>1.7836000000000001E-2</v>
      </c>
      <c r="R118" s="118">
        <v>0</v>
      </c>
      <c r="S118" s="118">
        <v>4.2986000000000003E-2</v>
      </c>
      <c r="T118" s="118">
        <v>7.2919999999999999E-3</v>
      </c>
      <c r="U118" s="118">
        <v>9.9649999999999999E-3</v>
      </c>
      <c r="V118" s="118">
        <v>3.0012E-2</v>
      </c>
      <c r="W118" s="118">
        <v>0</v>
      </c>
      <c r="X118" s="143" t="s">
        <v>11</v>
      </c>
      <c r="Y118" s="116">
        <f t="shared" si="13"/>
        <v>46266</v>
      </c>
      <c r="Z118" s="118" t="str">
        <f t="shared" si="14"/>
        <v>DANIELMSILVA.46266</v>
      </c>
      <c r="AA118" s="119">
        <f>SUMIFS([2]!Consulta1[CONTADOR],[2]!Consulta1[CONCATENADO],[2]BD!Z118)</f>
        <v>93</v>
      </c>
      <c r="AB118" s="118" t="str">
        <f t="shared" si="15"/>
        <v>SIM</v>
      </c>
      <c r="AC118" s="120">
        <f>VLOOKUP(A118*1,[2]AUX!B:D,3,0)</f>
        <v>1</v>
      </c>
      <c r="AD118" s="121" t="str">
        <f>VLOOKUP(C118,[2]AUX!J:K,2,0)</f>
        <v>SANTANDER</v>
      </c>
      <c r="AE118" s="118">
        <f t="shared" si="16"/>
        <v>0.34242</v>
      </c>
      <c r="AF118" s="118">
        <f t="shared" si="17"/>
        <v>0.34247700000000003</v>
      </c>
      <c r="AG118" s="118">
        <f t="shared" si="18"/>
        <v>5.7000000000029249E-5</v>
      </c>
      <c r="AH118" s="118">
        <f t="shared" si="19"/>
        <v>4.6955999999999998E-2</v>
      </c>
      <c r="AI118" s="118">
        <f t="shared" si="20"/>
        <v>2.1956E-2</v>
      </c>
      <c r="AJ118" s="118">
        <f t="shared" si="21"/>
        <v>0.153692</v>
      </c>
      <c r="AK118" s="118">
        <f t="shared" si="22"/>
        <v>0.11981599999999999</v>
      </c>
      <c r="AL118" s="118">
        <f t="shared" si="23"/>
        <v>0.222604</v>
      </c>
      <c r="AM118" s="118">
        <f t="shared" si="24"/>
        <v>6.0243000000000005E-2</v>
      </c>
      <c r="AN118" s="118">
        <f t="shared" si="25"/>
        <v>5.9572999999999987E-2</v>
      </c>
    </row>
    <row r="119" spans="1:41" hidden="1" x14ac:dyDescent="0.2">
      <c r="A119" s="116" t="s">
        <v>1260</v>
      </c>
      <c r="B119" s="117" t="s">
        <v>895</v>
      </c>
      <c r="C119" s="117" t="s">
        <v>896</v>
      </c>
      <c r="D119" s="118">
        <v>0.35552099999999998</v>
      </c>
      <c r="E119" s="118">
        <v>0.69819399999999998</v>
      </c>
      <c r="F119" s="118">
        <v>0.34267399999999998</v>
      </c>
      <c r="G119" s="117">
        <v>1</v>
      </c>
      <c r="H119" s="118">
        <v>8.1000000000000004E-5</v>
      </c>
      <c r="I119" s="170">
        <v>8.1238000000000005E-2</v>
      </c>
      <c r="J119" s="170">
        <v>3.2153000000000001E-2</v>
      </c>
      <c r="K119" s="117">
        <v>81</v>
      </c>
      <c r="L119" s="118">
        <v>3.1643999999999999E-2</v>
      </c>
      <c r="M119" s="118">
        <v>0</v>
      </c>
      <c r="N119" s="118">
        <v>0</v>
      </c>
      <c r="O119" s="118">
        <v>0</v>
      </c>
      <c r="P119" s="118">
        <v>0</v>
      </c>
      <c r="Q119" s="118">
        <v>0</v>
      </c>
      <c r="R119" s="118">
        <v>0.13555600000000001</v>
      </c>
      <c r="S119" s="118">
        <v>4.3286999999999999E-2</v>
      </c>
      <c r="T119" s="118">
        <v>7.894E-3</v>
      </c>
      <c r="U119" s="118">
        <v>0</v>
      </c>
      <c r="V119" s="118">
        <v>1.0822E-2</v>
      </c>
      <c r="W119" s="118">
        <v>0</v>
      </c>
      <c r="X119" s="143" t="s">
        <v>821</v>
      </c>
      <c r="Y119" s="116">
        <f t="shared" si="13"/>
        <v>46273</v>
      </c>
      <c r="Z119" s="118" t="str">
        <f t="shared" si="14"/>
        <v>SAMARAPAIXAO.46273</v>
      </c>
      <c r="AA119" s="119">
        <f>SUMIFS([2]!Consulta1[CONTADOR],[2]!Consulta1[CONCATENADO],[2]BD!Z119)</f>
        <v>81</v>
      </c>
      <c r="AB119" s="118" t="str">
        <f t="shared" si="15"/>
        <v>SIM</v>
      </c>
      <c r="AC119" s="120">
        <f>VLOOKUP(A119*1,[2]AUX!B:D,3,0)</f>
        <v>5</v>
      </c>
      <c r="AD119" s="121" t="str">
        <f>VLOOKUP(C119,[2]AUX!J:K,2,0)</f>
        <v>SANTANDER</v>
      </c>
      <c r="AE119" s="118">
        <f t="shared" si="16"/>
        <v>0.34259400000000001</v>
      </c>
      <c r="AF119" s="118">
        <f t="shared" si="17"/>
        <v>0.34267300000000001</v>
      </c>
      <c r="AG119" s="118">
        <f t="shared" si="18"/>
        <v>7.899999999999574E-5</v>
      </c>
      <c r="AH119" s="118">
        <f t="shared" si="19"/>
        <v>3.2153000000000001E-2</v>
      </c>
      <c r="AI119" s="118">
        <f t="shared" si="20"/>
        <v>3.1643999999999999E-2</v>
      </c>
      <c r="AJ119" s="118">
        <f t="shared" si="21"/>
        <v>8.1238000000000005E-2</v>
      </c>
      <c r="AK119" s="118">
        <f t="shared" si="22"/>
        <v>0.19755900000000001</v>
      </c>
      <c r="AL119" s="118">
        <f t="shared" si="23"/>
        <v>0.145035</v>
      </c>
      <c r="AM119" s="118">
        <f t="shared" si="24"/>
        <v>5.1180999999999997E-2</v>
      </c>
      <c r="AN119" s="118">
        <f t="shared" si="25"/>
        <v>0.14637800000000001</v>
      </c>
      <c r="AO119" s="117" t="s">
        <v>820</v>
      </c>
    </row>
    <row r="120" spans="1:41" x14ac:dyDescent="0.2">
      <c r="A120" s="116" t="s">
        <v>1377</v>
      </c>
      <c r="B120" s="117" t="s">
        <v>905</v>
      </c>
      <c r="C120" s="117" t="s">
        <v>891</v>
      </c>
      <c r="D120" s="118">
        <v>0.35754599999999997</v>
      </c>
      <c r="E120" s="118">
        <v>0.70032399999999995</v>
      </c>
      <c r="F120" s="118">
        <v>0.34277800000000003</v>
      </c>
      <c r="G120" s="117">
        <v>1</v>
      </c>
      <c r="H120" s="118">
        <v>0</v>
      </c>
      <c r="I120" s="170">
        <v>2.7799999999999998E-4</v>
      </c>
      <c r="J120" s="170">
        <v>0</v>
      </c>
      <c r="K120" s="117">
        <v>129</v>
      </c>
      <c r="L120" s="118">
        <v>0</v>
      </c>
      <c r="M120" s="118">
        <v>0</v>
      </c>
      <c r="N120" s="118">
        <v>0</v>
      </c>
      <c r="O120" s="118">
        <v>0</v>
      </c>
      <c r="P120" s="118">
        <v>0</v>
      </c>
      <c r="Q120" s="118">
        <v>5.6480000000000002E-3</v>
      </c>
      <c r="R120" s="118">
        <v>0.28123799999999999</v>
      </c>
      <c r="S120" s="118">
        <v>4.1678E-2</v>
      </c>
      <c r="T120" s="118">
        <v>6.9680000000000002E-3</v>
      </c>
      <c r="U120" s="118">
        <v>6.979E-3</v>
      </c>
      <c r="V120" s="118">
        <v>0</v>
      </c>
      <c r="W120" s="118">
        <v>0</v>
      </c>
      <c r="X120" s="143"/>
      <c r="Y120" s="116">
        <f t="shared" si="13"/>
        <v>46274</v>
      </c>
      <c r="Z120" s="118" t="str">
        <f t="shared" si="14"/>
        <v>VANESSACARNEIRO.46274</v>
      </c>
      <c r="AA120" s="119">
        <f>SUMIFS([2]!Consulta1[CONTADOR],[2]!Consulta1[CONCATENADO],[2]BD!Z120)</f>
        <v>129</v>
      </c>
      <c r="AB120" s="118" t="str">
        <f t="shared" si="15"/>
        <v>SIM</v>
      </c>
      <c r="AC120" s="120">
        <f>VLOOKUP(A120*1,[2]AUX!B:D,3,0)</f>
        <v>6</v>
      </c>
      <c r="AD120" s="121" t="str">
        <f>VLOOKUP(C120,[2]AUX!J:K,2,0)</f>
        <v>COLCHÃO</v>
      </c>
      <c r="AE120" s="118">
        <f t="shared" si="16"/>
        <v>0.34278899999999995</v>
      </c>
      <c r="AF120" s="118">
        <f t="shared" si="17"/>
        <v>0.34277799999999997</v>
      </c>
      <c r="AG120" s="118">
        <f t="shared" si="18"/>
        <v>0</v>
      </c>
      <c r="AH120" s="118">
        <f t="shared" si="19"/>
        <v>0</v>
      </c>
      <c r="AI120" s="118">
        <f t="shared" si="20"/>
        <v>0</v>
      </c>
      <c r="AJ120" s="118">
        <f t="shared" si="21"/>
        <v>2.7799999999999998E-4</v>
      </c>
      <c r="AK120" s="118">
        <f t="shared" si="22"/>
        <v>0.34251099999999995</v>
      </c>
      <c r="AL120" s="118">
        <f t="shared" si="23"/>
        <v>2.7799999999999998E-4</v>
      </c>
      <c r="AM120" s="118">
        <f t="shared" si="24"/>
        <v>5.5625000000000001E-2</v>
      </c>
      <c r="AN120" s="118">
        <f t="shared" si="25"/>
        <v>0.28688599999999997</v>
      </c>
    </row>
    <row r="121" spans="1:41" x14ac:dyDescent="0.2">
      <c r="A121" s="116" t="s">
        <v>1187</v>
      </c>
      <c r="B121" s="117" t="s">
        <v>888</v>
      </c>
      <c r="C121" s="117" t="s">
        <v>889</v>
      </c>
      <c r="D121" s="118">
        <v>0.33704899999999999</v>
      </c>
      <c r="E121" s="118">
        <v>0.45567099999999999</v>
      </c>
      <c r="F121" s="118">
        <v>0.11735</v>
      </c>
      <c r="G121" s="117">
        <v>2</v>
      </c>
      <c r="H121" s="118">
        <v>1.2960000000000001E-3</v>
      </c>
      <c r="I121" s="170">
        <v>1.2638999999999999E-2</v>
      </c>
      <c r="J121" s="170">
        <v>3.8310000000000002E-3</v>
      </c>
      <c r="K121" s="117">
        <v>41</v>
      </c>
      <c r="L121" s="118">
        <v>4.6059999999999999E-3</v>
      </c>
      <c r="M121" s="118">
        <v>0</v>
      </c>
      <c r="N121" s="118">
        <v>0</v>
      </c>
      <c r="O121" s="118">
        <v>0</v>
      </c>
      <c r="P121" s="118">
        <v>0</v>
      </c>
      <c r="Q121" s="118">
        <v>0</v>
      </c>
      <c r="R121" s="118">
        <v>8.7013999999999994E-2</v>
      </c>
      <c r="S121" s="118">
        <v>0</v>
      </c>
      <c r="T121" s="118">
        <v>9.2359999999999994E-3</v>
      </c>
      <c r="U121" s="118">
        <v>0</v>
      </c>
      <c r="V121" s="118">
        <v>0</v>
      </c>
      <c r="W121" s="118">
        <v>0</v>
      </c>
      <c r="X121" s="143"/>
      <c r="Y121" s="116">
        <f t="shared" si="13"/>
        <v>46268</v>
      </c>
      <c r="Z121" s="118" t="str">
        <f t="shared" si="14"/>
        <v>SAMIANASCIMENTO.46268</v>
      </c>
      <c r="AA121" s="119">
        <f>SUMIFS([2]!Consulta1[CONTADOR],[2]!Consulta1[CONCATENADO],[2]BD!Z121)</f>
        <v>41</v>
      </c>
      <c r="AB121" s="118" t="str">
        <f t="shared" si="15"/>
        <v>SIM</v>
      </c>
      <c r="AC121" s="120">
        <f>VLOOKUP(A121*1,[2]AUX!B:D,3,0)</f>
        <v>3</v>
      </c>
      <c r="AD121" s="121" t="str">
        <f>VLOOKUP(C121,[2]AUX!J:K,2,0)</f>
        <v>COOPERFORTE</v>
      </c>
      <c r="AE121" s="118">
        <f t="shared" si="16"/>
        <v>0.11732599999999999</v>
      </c>
      <c r="AF121" s="118">
        <f t="shared" si="17"/>
        <v>0.11862200000000001</v>
      </c>
      <c r="AG121" s="118">
        <f t="shared" si="18"/>
        <v>1.2960000000000194E-3</v>
      </c>
      <c r="AH121" s="118">
        <f t="shared" si="19"/>
        <v>3.8310000000000002E-3</v>
      </c>
      <c r="AI121" s="118">
        <f t="shared" si="20"/>
        <v>4.6059999999999999E-3</v>
      </c>
      <c r="AJ121" s="118">
        <f t="shared" si="21"/>
        <v>1.2638999999999999E-2</v>
      </c>
      <c r="AK121" s="118">
        <f t="shared" si="22"/>
        <v>9.6249999999999988E-2</v>
      </c>
      <c r="AL121" s="118">
        <f t="shared" si="23"/>
        <v>2.1075999999999998E-2</v>
      </c>
      <c r="AM121" s="118">
        <f t="shared" si="24"/>
        <v>9.2359999999999994E-3</v>
      </c>
      <c r="AN121" s="118">
        <f t="shared" si="25"/>
        <v>8.7013999999999994E-2</v>
      </c>
    </row>
    <row r="122" spans="1:41" hidden="1" x14ac:dyDescent="0.2">
      <c r="A122" s="116" t="s">
        <v>1159</v>
      </c>
      <c r="B122" s="117" t="s">
        <v>1160</v>
      </c>
      <c r="C122" s="117" t="s">
        <v>896</v>
      </c>
      <c r="D122" s="118">
        <v>0.375023</v>
      </c>
      <c r="E122" s="118">
        <v>0.69572900000000004</v>
      </c>
      <c r="F122" s="118">
        <v>0.32070599999999999</v>
      </c>
      <c r="G122" s="117">
        <v>1</v>
      </c>
      <c r="H122" s="118">
        <v>2.3E-5</v>
      </c>
      <c r="I122" s="170">
        <v>5.7813000000000003E-2</v>
      </c>
      <c r="J122" s="170">
        <v>3.4699000000000001E-2</v>
      </c>
      <c r="K122" s="117">
        <v>67</v>
      </c>
      <c r="L122" s="118">
        <v>1.9306E-2</v>
      </c>
      <c r="M122" s="118">
        <v>1.5637000000000002E-2</v>
      </c>
      <c r="N122" s="118">
        <v>0</v>
      </c>
      <c r="O122" s="118">
        <v>0</v>
      </c>
      <c r="P122" s="118">
        <v>0</v>
      </c>
      <c r="Q122" s="118">
        <v>1.2153000000000001E-2</v>
      </c>
      <c r="R122" s="118">
        <v>0.116829</v>
      </c>
      <c r="S122" s="118">
        <v>4.3090000000000003E-2</v>
      </c>
      <c r="T122" s="118">
        <v>8.8190000000000004E-3</v>
      </c>
      <c r="U122" s="118">
        <v>6.9680000000000002E-3</v>
      </c>
      <c r="V122" s="118">
        <v>5.3699999999999998E-3</v>
      </c>
      <c r="W122" s="118">
        <v>0</v>
      </c>
      <c r="X122" s="143" t="s">
        <v>821</v>
      </c>
      <c r="Y122" s="116">
        <f t="shared" si="13"/>
        <v>46267</v>
      </c>
      <c r="Z122" s="118" t="str">
        <f t="shared" si="14"/>
        <v>JAQUELINEMAGALHA.46267</v>
      </c>
      <c r="AA122" s="119">
        <f>SUMIFS([2]!Consulta1[CONTADOR],[2]!Consulta1[CONCATENADO],[2]BD!Z122)</f>
        <v>67</v>
      </c>
      <c r="AB122" s="118" t="str">
        <f t="shared" si="15"/>
        <v>SIM</v>
      </c>
      <c r="AC122" s="120">
        <f>VLOOKUP(A122*1,[2]AUX!B:D,3,0)</f>
        <v>2</v>
      </c>
      <c r="AD122" s="121" t="str">
        <f>VLOOKUP(C122,[2]AUX!J:K,2,0)</f>
        <v>SANTANDER</v>
      </c>
      <c r="AE122" s="118">
        <f t="shared" si="16"/>
        <v>0.32068399999999997</v>
      </c>
      <c r="AF122" s="118">
        <f t="shared" si="17"/>
        <v>0.32070600000000005</v>
      </c>
      <c r="AG122" s="118">
        <f t="shared" si="18"/>
        <v>2.2000000000077513E-5</v>
      </c>
      <c r="AH122" s="118">
        <f t="shared" si="19"/>
        <v>3.4699000000000001E-2</v>
      </c>
      <c r="AI122" s="118">
        <f t="shared" si="20"/>
        <v>1.9306E-2</v>
      </c>
      <c r="AJ122" s="118">
        <f t="shared" si="21"/>
        <v>5.7813000000000003E-2</v>
      </c>
      <c r="AK122" s="118">
        <f t="shared" si="22"/>
        <v>0.208866</v>
      </c>
      <c r="AL122" s="118">
        <f t="shared" si="23"/>
        <v>0.111818</v>
      </c>
      <c r="AM122" s="118">
        <f t="shared" si="24"/>
        <v>5.8877000000000006E-2</v>
      </c>
      <c r="AN122" s="118">
        <f t="shared" si="25"/>
        <v>0.14998899999999998</v>
      </c>
      <c r="AO122" s="117" t="s">
        <v>821</v>
      </c>
    </row>
    <row r="123" spans="1:41" x14ac:dyDescent="0.2">
      <c r="A123" s="116" t="s">
        <v>1159</v>
      </c>
      <c r="B123" s="117" t="s">
        <v>1016</v>
      </c>
      <c r="C123" s="117" t="s">
        <v>889</v>
      </c>
      <c r="D123" s="118">
        <v>0.351273</v>
      </c>
      <c r="E123" s="118">
        <v>0.69892399999999999</v>
      </c>
      <c r="F123" s="118">
        <v>0.34765000000000001</v>
      </c>
      <c r="G123" s="117">
        <v>1</v>
      </c>
      <c r="H123" s="118">
        <v>5.8E-5</v>
      </c>
      <c r="I123" s="170">
        <v>0.130359</v>
      </c>
      <c r="J123" s="170">
        <v>3.6262000000000003E-2</v>
      </c>
      <c r="K123" s="117">
        <v>107</v>
      </c>
      <c r="L123" s="118">
        <v>1.6168999999999999E-2</v>
      </c>
      <c r="M123" s="118">
        <v>0</v>
      </c>
      <c r="N123" s="118">
        <v>0</v>
      </c>
      <c r="O123" s="118">
        <v>0</v>
      </c>
      <c r="P123" s="118">
        <v>0</v>
      </c>
      <c r="Q123" s="118">
        <v>1.0902999999999999E-2</v>
      </c>
      <c r="R123" s="118">
        <v>0.101505</v>
      </c>
      <c r="S123" s="118">
        <v>4.3623000000000002E-2</v>
      </c>
      <c r="T123" s="118">
        <v>8.7729999999999995E-3</v>
      </c>
      <c r="U123" s="118">
        <v>0</v>
      </c>
      <c r="V123" s="118">
        <v>0</v>
      </c>
      <c r="W123" s="118">
        <v>0</v>
      </c>
      <c r="X123" s="143"/>
      <c r="Y123" s="116">
        <f t="shared" si="13"/>
        <v>46267</v>
      </c>
      <c r="Z123" s="118" t="str">
        <f t="shared" si="14"/>
        <v>GRAZIELYLIMA.46267</v>
      </c>
      <c r="AA123" s="119">
        <f>SUMIFS([2]!Consulta1[CONTADOR],[2]!Consulta1[CONCATENADO],[2]BD!Z123)</f>
        <v>0</v>
      </c>
      <c r="AB123" s="118" t="str">
        <f t="shared" si="15"/>
        <v>SIM</v>
      </c>
      <c r="AC123" s="120">
        <f>VLOOKUP(A123*1,[2]AUX!B:D,3,0)</f>
        <v>2</v>
      </c>
      <c r="AD123" s="121" t="str">
        <f>VLOOKUP(C123,[2]AUX!J:K,2,0)</f>
        <v>COOPERFORTE</v>
      </c>
      <c r="AE123" s="118">
        <f t="shared" si="16"/>
        <v>0.34759400000000001</v>
      </c>
      <c r="AF123" s="118">
        <f t="shared" si="17"/>
        <v>0.34765099999999999</v>
      </c>
      <c r="AG123" s="118">
        <f t="shared" si="18"/>
        <v>5.6999999999973738E-5</v>
      </c>
      <c r="AH123" s="118">
        <f t="shared" si="19"/>
        <v>3.6262000000000003E-2</v>
      </c>
      <c r="AI123" s="118">
        <f t="shared" si="20"/>
        <v>1.6168999999999999E-2</v>
      </c>
      <c r="AJ123" s="118">
        <f t="shared" si="21"/>
        <v>0.130359</v>
      </c>
      <c r="AK123" s="118">
        <f t="shared" si="22"/>
        <v>0.16480400000000001</v>
      </c>
      <c r="AL123" s="118">
        <f t="shared" si="23"/>
        <v>0.18279000000000001</v>
      </c>
      <c r="AM123" s="118">
        <f t="shared" si="24"/>
        <v>5.2395999999999998E-2</v>
      </c>
      <c r="AN123" s="118">
        <f t="shared" si="25"/>
        <v>0.11240800000000001</v>
      </c>
      <c r="AO123" s="117" t="s">
        <v>820</v>
      </c>
    </row>
    <row r="124" spans="1:41" x14ac:dyDescent="0.2">
      <c r="A124" s="116" t="s">
        <v>1159</v>
      </c>
      <c r="B124" s="117" t="s">
        <v>1057</v>
      </c>
      <c r="C124" s="117" t="s">
        <v>894</v>
      </c>
      <c r="D124" s="118">
        <v>0.35252299999999998</v>
      </c>
      <c r="E124" s="118">
        <v>0.69622700000000004</v>
      </c>
      <c r="F124" s="118">
        <v>0.330069</v>
      </c>
      <c r="G124" s="117">
        <v>37</v>
      </c>
      <c r="H124" s="118">
        <v>1.3576E-2</v>
      </c>
      <c r="I124" s="170">
        <v>3.6809999999999998E-3</v>
      </c>
      <c r="J124" s="170">
        <v>1.5023E-2</v>
      </c>
      <c r="K124" s="117">
        <v>54</v>
      </c>
      <c r="L124" s="118">
        <v>4.0821999999999997E-2</v>
      </c>
      <c r="M124" s="118">
        <v>0</v>
      </c>
      <c r="N124" s="118">
        <v>0</v>
      </c>
      <c r="O124" s="118">
        <v>0</v>
      </c>
      <c r="P124" s="118">
        <v>0</v>
      </c>
      <c r="Q124" s="118">
        <v>2.2799999999999999E-3</v>
      </c>
      <c r="R124" s="118">
        <v>0.207731</v>
      </c>
      <c r="S124" s="118">
        <v>4.2824000000000001E-2</v>
      </c>
      <c r="T124" s="118">
        <v>6.9680000000000002E-3</v>
      </c>
      <c r="U124" s="118">
        <v>6.9909999999999998E-3</v>
      </c>
      <c r="V124" s="118">
        <v>3.8080000000000002E-3</v>
      </c>
      <c r="W124" s="118">
        <v>0</v>
      </c>
      <c r="X124" s="143"/>
      <c r="Y124" s="116">
        <f t="shared" si="13"/>
        <v>46267</v>
      </c>
      <c r="Z124" s="118" t="str">
        <f t="shared" si="14"/>
        <v>JONATASSILVA.46267</v>
      </c>
      <c r="AA124" s="119">
        <f>SUMIFS([2]!Consulta1[CONTADOR],[2]!Consulta1[CONCATENADO],[2]BD!Z124)</f>
        <v>0</v>
      </c>
      <c r="AB124" s="118" t="str">
        <f t="shared" si="15"/>
        <v>SIM</v>
      </c>
      <c r="AC124" s="120">
        <f>VLOOKUP(A124*1,[2]AUX!B:D,3,0)</f>
        <v>2</v>
      </c>
      <c r="AD124" s="121" t="str">
        <f>VLOOKUP(C124,[2]AUX!J:K,2,0)</f>
        <v>AMC</v>
      </c>
      <c r="AE124" s="118">
        <f t="shared" si="16"/>
        <v>0.33012799999999998</v>
      </c>
      <c r="AF124" s="118">
        <f t="shared" si="17"/>
        <v>0.34370400000000007</v>
      </c>
      <c r="AG124" s="118">
        <f t="shared" si="18"/>
        <v>1.3576000000000088E-2</v>
      </c>
      <c r="AH124" s="118">
        <f t="shared" si="19"/>
        <v>1.5023E-2</v>
      </c>
      <c r="AI124" s="118">
        <f t="shared" si="20"/>
        <v>4.0821999999999997E-2</v>
      </c>
      <c r="AJ124" s="118">
        <f t="shared" si="21"/>
        <v>3.6809999999999998E-3</v>
      </c>
      <c r="AK124" s="118">
        <f t="shared" si="22"/>
        <v>0.27060200000000001</v>
      </c>
      <c r="AL124" s="118">
        <f t="shared" si="23"/>
        <v>5.9525999999999996E-2</v>
      </c>
      <c r="AM124" s="118">
        <f t="shared" si="24"/>
        <v>5.6783E-2</v>
      </c>
      <c r="AN124" s="118">
        <f t="shared" si="25"/>
        <v>0.21381900000000001</v>
      </c>
      <c r="AO124" s="117" t="s">
        <v>821</v>
      </c>
    </row>
    <row r="125" spans="1:41" hidden="1" x14ac:dyDescent="0.2">
      <c r="A125" s="116" t="s">
        <v>1159</v>
      </c>
      <c r="B125" s="117" t="s">
        <v>943</v>
      </c>
      <c r="C125" s="117" t="s">
        <v>887</v>
      </c>
      <c r="D125" s="118">
        <v>0.35572900000000002</v>
      </c>
      <c r="E125" s="118">
        <v>0.69623800000000002</v>
      </c>
      <c r="F125" s="118">
        <v>0.34050900000000001</v>
      </c>
      <c r="G125" s="117">
        <v>1</v>
      </c>
      <c r="H125" s="118">
        <v>8.1000000000000004E-5</v>
      </c>
      <c r="I125" s="170">
        <v>0.204653</v>
      </c>
      <c r="J125" s="170">
        <v>3.1319E-2</v>
      </c>
      <c r="K125" s="117">
        <v>95</v>
      </c>
      <c r="L125" s="118">
        <v>2.4954E-2</v>
      </c>
      <c r="M125" s="118">
        <v>1.8979999999999999E-3</v>
      </c>
      <c r="N125" s="118">
        <v>0</v>
      </c>
      <c r="O125" s="118">
        <v>0</v>
      </c>
      <c r="P125" s="118">
        <v>0</v>
      </c>
      <c r="Q125" s="118">
        <v>4.8960000000000002E-3</v>
      </c>
      <c r="R125" s="118">
        <v>0</v>
      </c>
      <c r="S125" s="118">
        <v>4.2765999999999998E-2</v>
      </c>
      <c r="T125" s="118">
        <v>7.8239999999999994E-3</v>
      </c>
      <c r="U125" s="118">
        <v>7.326E-3</v>
      </c>
      <c r="V125" s="118">
        <v>5.0229999999999997E-3</v>
      </c>
      <c r="W125" s="118">
        <v>9.7689999999999999E-3</v>
      </c>
      <c r="X125" s="143" t="s">
        <v>11</v>
      </c>
      <c r="Y125" s="116">
        <f t="shared" si="13"/>
        <v>46267</v>
      </c>
      <c r="Z125" s="118" t="str">
        <f t="shared" si="14"/>
        <v>BRUNOBEZERRA.46267</v>
      </c>
      <c r="AA125" s="119">
        <f>SUMIFS([2]!Consulta1[CONTADOR],[2]!Consulta1[CONCATENADO],[2]BD!Z125)</f>
        <v>0</v>
      </c>
      <c r="AB125" s="118" t="str">
        <f t="shared" si="15"/>
        <v>SIM</v>
      </c>
      <c r="AC125" s="120">
        <f>VLOOKUP(A125*1,[2]AUX!B:D,3,0)</f>
        <v>2</v>
      </c>
      <c r="AD125" s="121" t="str">
        <f>VLOOKUP(C125,[2]AUX!J:K,2,0)</f>
        <v>SANTANDER</v>
      </c>
      <c r="AE125" s="118">
        <f t="shared" si="16"/>
        <v>0.34042800000000001</v>
      </c>
      <c r="AF125" s="118">
        <f t="shared" si="17"/>
        <v>0.34050900000000001</v>
      </c>
      <c r="AG125" s="118">
        <f t="shared" si="18"/>
        <v>8.099999999999774E-5</v>
      </c>
      <c r="AH125" s="118">
        <f t="shared" si="19"/>
        <v>3.1319E-2</v>
      </c>
      <c r="AI125" s="118">
        <f t="shared" si="20"/>
        <v>2.4954E-2</v>
      </c>
      <c r="AJ125" s="118">
        <f t="shared" si="21"/>
        <v>0.204653</v>
      </c>
      <c r="AK125" s="118">
        <f t="shared" si="22"/>
        <v>7.9502000000000003E-2</v>
      </c>
      <c r="AL125" s="118">
        <f t="shared" si="23"/>
        <v>0.26092599999999999</v>
      </c>
      <c r="AM125" s="118">
        <f t="shared" si="24"/>
        <v>5.7915999999999995E-2</v>
      </c>
      <c r="AN125" s="118">
        <f t="shared" si="25"/>
        <v>2.1586000000000008E-2</v>
      </c>
    </row>
    <row r="126" spans="1:41" hidden="1" x14ac:dyDescent="0.2">
      <c r="A126" s="116" t="s">
        <v>1236</v>
      </c>
      <c r="B126" s="117" t="s">
        <v>953</v>
      </c>
      <c r="C126" s="117" t="s">
        <v>896</v>
      </c>
      <c r="D126" s="118">
        <v>0.35508099999999998</v>
      </c>
      <c r="E126" s="118">
        <v>0.69577500000000003</v>
      </c>
      <c r="F126" s="118">
        <v>0.340694</v>
      </c>
      <c r="G126" s="117">
        <v>1</v>
      </c>
      <c r="H126" s="118">
        <v>6.8999999999999997E-5</v>
      </c>
      <c r="I126" s="170">
        <v>0.14219899999999999</v>
      </c>
      <c r="J126" s="170">
        <v>2.0323999999999998E-2</v>
      </c>
      <c r="K126" s="117">
        <v>131</v>
      </c>
      <c r="L126" s="118">
        <v>2.3171000000000001E-2</v>
      </c>
      <c r="M126" s="118">
        <v>0</v>
      </c>
      <c r="N126" s="118">
        <v>0</v>
      </c>
      <c r="O126" s="118">
        <v>0</v>
      </c>
      <c r="P126" s="118">
        <v>0</v>
      </c>
      <c r="Q126" s="118">
        <v>2.7550000000000001E-3</v>
      </c>
      <c r="R126" s="118">
        <v>8.6204000000000003E-2</v>
      </c>
      <c r="S126" s="118">
        <v>4.2153000000000003E-2</v>
      </c>
      <c r="T126" s="118">
        <v>0</v>
      </c>
      <c r="U126" s="118">
        <v>1.4583E-2</v>
      </c>
      <c r="V126" s="118">
        <v>9.2359999999999994E-3</v>
      </c>
      <c r="W126" s="118">
        <v>0</v>
      </c>
      <c r="X126" s="143" t="s">
        <v>820</v>
      </c>
      <c r="Y126" s="116">
        <f t="shared" si="13"/>
        <v>46269</v>
      </c>
      <c r="Z126" s="118" t="str">
        <f t="shared" si="14"/>
        <v>MAIRLEALBUQUERQU.46269</v>
      </c>
      <c r="AA126" s="119">
        <f>SUMIFS([2]!Consulta1[CONTADOR],[2]!Consulta1[CONCATENADO],[2]BD!Z126)</f>
        <v>131</v>
      </c>
      <c r="AB126" s="118" t="str">
        <f t="shared" si="15"/>
        <v>SIM</v>
      </c>
      <c r="AC126" s="120">
        <f>VLOOKUP(A126*1,[2]AUX!B:D,3,0)</f>
        <v>4</v>
      </c>
      <c r="AD126" s="121" t="str">
        <f>VLOOKUP(C126,[2]AUX!J:K,2,0)</f>
        <v>SANTANDER</v>
      </c>
      <c r="AE126" s="118">
        <f t="shared" si="16"/>
        <v>0.34062500000000001</v>
      </c>
      <c r="AF126" s="118">
        <f t="shared" si="17"/>
        <v>0.34069400000000005</v>
      </c>
      <c r="AG126" s="118">
        <f t="shared" si="18"/>
        <v>6.9000000000041251E-5</v>
      </c>
      <c r="AH126" s="118">
        <f t="shared" si="19"/>
        <v>2.0323999999999998E-2</v>
      </c>
      <c r="AI126" s="118">
        <f t="shared" si="20"/>
        <v>2.3171000000000001E-2</v>
      </c>
      <c r="AJ126" s="118">
        <f t="shared" si="21"/>
        <v>0.14219899999999999</v>
      </c>
      <c r="AK126" s="118">
        <f t="shared" si="22"/>
        <v>0.15493100000000001</v>
      </c>
      <c r="AL126" s="118">
        <f t="shared" si="23"/>
        <v>0.185694</v>
      </c>
      <c r="AM126" s="118">
        <f t="shared" si="24"/>
        <v>5.6736000000000002E-2</v>
      </c>
      <c r="AN126" s="118">
        <f t="shared" si="25"/>
        <v>9.8195000000000005E-2</v>
      </c>
    </row>
    <row r="127" spans="1:41" x14ac:dyDescent="0.2">
      <c r="A127" s="116" t="s">
        <v>1158</v>
      </c>
      <c r="B127" s="117" t="s">
        <v>897</v>
      </c>
      <c r="C127" s="117" t="s">
        <v>889</v>
      </c>
      <c r="D127" s="118">
        <v>0.49215300000000001</v>
      </c>
      <c r="E127" s="118">
        <v>0.83413199999999998</v>
      </c>
      <c r="F127" s="118">
        <v>0.34197899999999998</v>
      </c>
      <c r="G127" s="117">
        <v>1</v>
      </c>
      <c r="H127" s="118">
        <v>0</v>
      </c>
      <c r="I127" s="170">
        <v>1.0399999999999999E-4</v>
      </c>
      <c r="J127" s="170">
        <v>0</v>
      </c>
      <c r="K127" s="117">
        <v>50</v>
      </c>
      <c r="L127" s="118">
        <v>0</v>
      </c>
      <c r="M127" s="118">
        <v>0</v>
      </c>
      <c r="N127" s="118">
        <v>0</v>
      </c>
      <c r="O127" s="118">
        <v>0</v>
      </c>
      <c r="P127" s="118">
        <v>0</v>
      </c>
      <c r="Q127" s="118">
        <v>0</v>
      </c>
      <c r="R127" s="118">
        <v>0.29935200000000001</v>
      </c>
      <c r="S127" s="118">
        <v>4.2522999999999998E-2</v>
      </c>
      <c r="T127" s="118">
        <v>0</v>
      </c>
      <c r="U127" s="118">
        <v>0</v>
      </c>
      <c r="V127" s="118">
        <v>0</v>
      </c>
      <c r="W127" s="118">
        <v>0</v>
      </c>
      <c r="X127" s="143"/>
      <c r="Y127" s="116">
        <f t="shared" si="13"/>
        <v>46266</v>
      </c>
      <c r="Z127" s="118" t="str">
        <f t="shared" si="14"/>
        <v>NATHALIAMARQUES.46266</v>
      </c>
      <c r="AA127" s="119">
        <f>SUMIFS([2]!Consulta1[CONTADOR],[2]!Consulta1[CONCATENADO],[2]BD!Z127)</f>
        <v>50</v>
      </c>
      <c r="AB127" s="118" t="str">
        <f t="shared" si="15"/>
        <v>SIM</v>
      </c>
      <c r="AC127" s="120">
        <f>VLOOKUP(A127*1,[2]AUX!B:D,3,0)</f>
        <v>1</v>
      </c>
      <c r="AD127" s="121" t="str">
        <f>VLOOKUP(C127,[2]AUX!J:K,2,0)</f>
        <v>COOPERFORTE</v>
      </c>
      <c r="AE127" s="118">
        <f t="shared" si="16"/>
        <v>0.34197899999999998</v>
      </c>
      <c r="AF127" s="118">
        <f t="shared" si="17"/>
        <v>0.34197899999999998</v>
      </c>
      <c r="AG127" s="118">
        <f t="shared" si="18"/>
        <v>0</v>
      </c>
      <c r="AH127" s="118">
        <f t="shared" si="19"/>
        <v>0</v>
      </c>
      <c r="AI127" s="118">
        <f t="shared" si="20"/>
        <v>0</v>
      </c>
      <c r="AJ127" s="118">
        <f t="shared" si="21"/>
        <v>1.0399999999999999E-4</v>
      </c>
      <c r="AK127" s="118">
        <f t="shared" si="22"/>
        <v>0.34187499999999998</v>
      </c>
      <c r="AL127" s="118">
        <f t="shared" si="23"/>
        <v>1.0399999999999999E-4</v>
      </c>
      <c r="AM127" s="118">
        <f t="shared" si="24"/>
        <v>4.2522999999999998E-2</v>
      </c>
      <c r="AN127" s="118">
        <f t="shared" si="25"/>
        <v>0.29935200000000001</v>
      </c>
      <c r="AO127" s="117" t="s">
        <v>821</v>
      </c>
    </row>
    <row r="128" spans="1:41" x14ac:dyDescent="0.2">
      <c r="A128" s="116" t="s">
        <v>1376</v>
      </c>
      <c r="B128" s="117" t="s">
        <v>909</v>
      </c>
      <c r="C128" s="117" t="s">
        <v>893</v>
      </c>
      <c r="D128" s="118">
        <v>0.35284700000000002</v>
      </c>
      <c r="E128" s="118">
        <v>0.69565999999999995</v>
      </c>
      <c r="F128" s="118">
        <v>0.34281299999999998</v>
      </c>
      <c r="G128" s="117">
        <v>1</v>
      </c>
      <c r="H128" s="118">
        <v>0</v>
      </c>
      <c r="I128" s="170">
        <v>3.8854E-2</v>
      </c>
      <c r="J128" s="170">
        <v>5.8560000000000001E-3</v>
      </c>
      <c r="K128" s="117">
        <v>72</v>
      </c>
      <c r="L128" s="118">
        <v>1.0312999999999999E-2</v>
      </c>
      <c r="M128" s="118">
        <v>0</v>
      </c>
      <c r="N128" s="118">
        <v>0</v>
      </c>
      <c r="O128" s="118">
        <v>0</v>
      </c>
      <c r="P128" s="118">
        <v>0</v>
      </c>
      <c r="Q128" s="118">
        <v>0</v>
      </c>
      <c r="R128" s="118">
        <v>0.22986100000000001</v>
      </c>
      <c r="S128" s="118">
        <v>4.2546E-2</v>
      </c>
      <c r="T128" s="118">
        <v>7.8820000000000001E-3</v>
      </c>
      <c r="U128" s="118">
        <v>7.5119999999999996E-3</v>
      </c>
      <c r="V128" s="118">
        <v>0</v>
      </c>
      <c r="W128" s="118">
        <v>0</v>
      </c>
      <c r="X128" s="143"/>
      <c r="Y128" s="116">
        <f t="shared" si="13"/>
        <v>46275</v>
      </c>
      <c r="Z128" s="118" t="str">
        <f t="shared" si="14"/>
        <v>CLAUDIAVALERO.46275</v>
      </c>
      <c r="AA128" s="119">
        <f>SUMIFS([2]!Consulta1[CONTADOR],[2]!Consulta1[CONCATENADO],[2]BD!Z128)</f>
        <v>72</v>
      </c>
      <c r="AB128" s="118" t="str">
        <f t="shared" si="15"/>
        <v>SIM</v>
      </c>
      <c r="AC128" s="120">
        <f>VLOOKUP(A128*1,[2]AUX!B:D,3,0)</f>
        <v>7</v>
      </c>
      <c r="AD128" s="121" t="str">
        <f>VLOOKUP(C128,[2]AUX!J:K,2,0)</f>
        <v>BRADESCO</v>
      </c>
      <c r="AE128" s="118">
        <f t="shared" si="16"/>
        <v>0.34282400000000002</v>
      </c>
      <c r="AF128" s="118">
        <f t="shared" si="17"/>
        <v>0.34281299999999992</v>
      </c>
      <c r="AG128" s="118">
        <f t="shared" si="18"/>
        <v>0</v>
      </c>
      <c r="AH128" s="118">
        <f t="shared" si="19"/>
        <v>5.8560000000000001E-3</v>
      </c>
      <c r="AI128" s="118">
        <f t="shared" si="20"/>
        <v>1.0312999999999999E-2</v>
      </c>
      <c r="AJ128" s="118">
        <f t="shared" si="21"/>
        <v>3.8854E-2</v>
      </c>
      <c r="AK128" s="118">
        <f t="shared" si="22"/>
        <v>0.28780100000000003</v>
      </c>
      <c r="AL128" s="118">
        <f t="shared" si="23"/>
        <v>5.5023000000000002E-2</v>
      </c>
      <c r="AM128" s="118">
        <f t="shared" si="24"/>
        <v>5.7939999999999998E-2</v>
      </c>
      <c r="AN128" s="118">
        <f t="shared" si="25"/>
        <v>0.22986100000000004</v>
      </c>
    </row>
    <row r="129" spans="1:41" hidden="1" x14ac:dyDescent="0.2">
      <c r="A129" s="116" t="s">
        <v>1376</v>
      </c>
      <c r="B129" s="117" t="s">
        <v>912</v>
      </c>
      <c r="C129" s="117" t="s">
        <v>896</v>
      </c>
      <c r="D129" s="118">
        <v>0.35466399999999998</v>
      </c>
      <c r="E129" s="118">
        <v>0.69606500000000004</v>
      </c>
      <c r="F129" s="118">
        <v>0.34139999999999998</v>
      </c>
      <c r="G129" s="117">
        <v>1</v>
      </c>
      <c r="H129" s="118">
        <v>0</v>
      </c>
      <c r="I129" s="170">
        <v>6.3429999999999997E-3</v>
      </c>
      <c r="J129" s="170">
        <v>6.3309999999999998E-3</v>
      </c>
      <c r="K129" s="117">
        <v>50</v>
      </c>
      <c r="L129" s="118">
        <v>6.02E-4</v>
      </c>
      <c r="M129" s="118">
        <v>0</v>
      </c>
      <c r="N129" s="118">
        <v>0</v>
      </c>
      <c r="O129" s="118">
        <v>0</v>
      </c>
      <c r="P129" s="118">
        <v>0</v>
      </c>
      <c r="Q129" s="118">
        <v>0</v>
      </c>
      <c r="R129" s="118">
        <v>0.27802100000000002</v>
      </c>
      <c r="S129" s="118">
        <v>4.3217999999999999E-2</v>
      </c>
      <c r="T129" s="118">
        <v>6.9329999999999999E-3</v>
      </c>
      <c r="U129" s="118">
        <v>0</v>
      </c>
      <c r="V129" s="118">
        <v>0</v>
      </c>
      <c r="W129" s="118">
        <v>0</v>
      </c>
      <c r="X129" s="143" t="s">
        <v>820</v>
      </c>
      <c r="Y129" s="116">
        <f t="shared" si="13"/>
        <v>46275</v>
      </c>
      <c r="Z129" s="118" t="str">
        <f t="shared" si="14"/>
        <v>LUZIACASTRO.46275</v>
      </c>
      <c r="AA129" s="119">
        <f>SUMIFS([2]!Consulta1[CONTADOR],[2]!Consulta1[CONCATENADO],[2]BD!Z129)</f>
        <v>50</v>
      </c>
      <c r="AB129" s="118" t="str">
        <f t="shared" si="15"/>
        <v>SIM</v>
      </c>
      <c r="AC129" s="120">
        <f>VLOOKUP(A129*1,[2]AUX!B:D,3,0)</f>
        <v>7</v>
      </c>
      <c r="AD129" s="121" t="str">
        <f>VLOOKUP(C129,[2]AUX!J:K,2,0)</f>
        <v>SANTANDER</v>
      </c>
      <c r="AE129" s="118">
        <f t="shared" si="16"/>
        <v>0.34144800000000003</v>
      </c>
      <c r="AF129" s="118">
        <f t="shared" si="17"/>
        <v>0.34140100000000007</v>
      </c>
      <c r="AG129" s="118">
        <f t="shared" si="18"/>
        <v>0</v>
      </c>
      <c r="AH129" s="118">
        <f t="shared" si="19"/>
        <v>6.3309999999999998E-3</v>
      </c>
      <c r="AI129" s="118">
        <f t="shared" si="20"/>
        <v>6.02E-4</v>
      </c>
      <c r="AJ129" s="118">
        <f t="shared" si="21"/>
        <v>6.3429999999999997E-3</v>
      </c>
      <c r="AK129" s="118">
        <f t="shared" si="22"/>
        <v>0.32817200000000002</v>
      </c>
      <c r="AL129" s="118">
        <f t="shared" si="23"/>
        <v>1.3276E-2</v>
      </c>
      <c r="AM129" s="118">
        <f t="shared" si="24"/>
        <v>5.0151000000000001E-2</v>
      </c>
      <c r="AN129" s="118">
        <f t="shared" si="25"/>
        <v>0.27802100000000002</v>
      </c>
      <c r="AO129" s="117" t="s">
        <v>820</v>
      </c>
    </row>
    <row r="130" spans="1:41" x14ac:dyDescent="0.2">
      <c r="A130" s="116" t="s">
        <v>1159</v>
      </c>
      <c r="B130" s="117" t="s">
        <v>897</v>
      </c>
      <c r="C130" s="117" t="s">
        <v>889</v>
      </c>
      <c r="D130" s="118">
        <v>0.39945599999999998</v>
      </c>
      <c r="E130" s="118">
        <v>0.75989600000000002</v>
      </c>
      <c r="F130" s="118">
        <v>0.36043999999999998</v>
      </c>
      <c r="G130" s="117">
        <v>1</v>
      </c>
      <c r="H130" s="118">
        <v>0</v>
      </c>
      <c r="I130" s="170">
        <v>1.0399999999999999E-4</v>
      </c>
      <c r="J130" s="170">
        <v>9.2999999999999997E-5</v>
      </c>
      <c r="K130" s="117">
        <v>34</v>
      </c>
      <c r="L130" s="118">
        <v>3.4999999999999997E-5</v>
      </c>
      <c r="M130" s="118">
        <v>0</v>
      </c>
      <c r="N130" s="118">
        <v>0</v>
      </c>
      <c r="O130" s="118">
        <v>0</v>
      </c>
      <c r="P130" s="118">
        <v>0</v>
      </c>
      <c r="Q130" s="118">
        <v>0</v>
      </c>
      <c r="R130" s="118">
        <v>0.31175900000000001</v>
      </c>
      <c r="S130" s="118">
        <v>4.8413999999999999E-2</v>
      </c>
      <c r="T130" s="118">
        <v>4.6E-5</v>
      </c>
      <c r="U130" s="118">
        <v>0</v>
      </c>
      <c r="V130" s="118">
        <v>0</v>
      </c>
      <c r="W130" s="118">
        <v>0</v>
      </c>
      <c r="X130" s="143"/>
      <c r="Y130" s="116">
        <f t="shared" si="13"/>
        <v>46267</v>
      </c>
      <c r="Z130" s="118" t="str">
        <f t="shared" si="14"/>
        <v>NATHALIAMARQUES.46267</v>
      </c>
      <c r="AA130" s="119">
        <f>SUMIFS([2]!Consulta1[CONTADOR],[2]!Consulta1[CONCATENADO],[2]BD!Z130)</f>
        <v>34</v>
      </c>
      <c r="AB130" s="118" t="str">
        <f t="shared" si="15"/>
        <v>SIM</v>
      </c>
      <c r="AC130" s="120">
        <f>VLOOKUP(A130*1,[2]AUX!B:D,3,0)</f>
        <v>2</v>
      </c>
      <c r="AD130" s="121" t="str">
        <f>VLOOKUP(C130,[2]AUX!J:K,2,0)</f>
        <v>COOPERFORTE</v>
      </c>
      <c r="AE130" s="118">
        <f t="shared" si="16"/>
        <v>0.36045100000000002</v>
      </c>
      <c r="AF130" s="118">
        <f t="shared" si="17"/>
        <v>0.36044000000000004</v>
      </c>
      <c r="AG130" s="118">
        <f t="shared" si="18"/>
        <v>0</v>
      </c>
      <c r="AH130" s="118">
        <f t="shared" si="19"/>
        <v>9.2999999999999997E-5</v>
      </c>
      <c r="AI130" s="118">
        <f t="shared" si="20"/>
        <v>3.4999999999999997E-5</v>
      </c>
      <c r="AJ130" s="118">
        <f t="shared" si="21"/>
        <v>1.0399999999999999E-4</v>
      </c>
      <c r="AK130" s="118">
        <f t="shared" si="22"/>
        <v>0.36021900000000001</v>
      </c>
      <c r="AL130" s="118">
        <f t="shared" si="23"/>
        <v>2.32E-4</v>
      </c>
      <c r="AM130" s="118">
        <f t="shared" si="24"/>
        <v>4.8459999999999996E-2</v>
      </c>
      <c r="AN130" s="118">
        <f t="shared" si="25"/>
        <v>0.31175900000000001</v>
      </c>
      <c r="AO130" s="117" t="s">
        <v>820</v>
      </c>
    </row>
    <row r="131" spans="1:41" hidden="1" x14ac:dyDescent="0.2">
      <c r="A131" s="116" t="s">
        <v>1187</v>
      </c>
      <c r="B131" s="117" t="s">
        <v>911</v>
      </c>
      <c r="C131" s="117" t="s">
        <v>885</v>
      </c>
      <c r="D131" s="118">
        <v>0.35521999999999998</v>
      </c>
      <c r="E131" s="118">
        <v>0.69781300000000002</v>
      </c>
      <c r="F131" s="118">
        <v>0.34259299999999998</v>
      </c>
      <c r="G131" s="117">
        <v>1</v>
      </c>
      <c r="H131" s="118">
        <v>3.4999999999999997E-5</v>
      </c>
      <c r="I131" s="170">
        <v>3.9455999999999998E-2</v>
      </c>
      <c r="J131" s="170">
        <v>5.5319999999999996E-3</v>
      </c>
      <c r="K131" s="117">
        <v>51</v>
      </c>
      <c r="L131" s="118">
        <v>4.248E-3</v>
      </c>
      <c r="M131" s="118">
        <v>0</v>
      </c>
      <c r="N131" s="118">
        <v>0</v>
      </c>
      <c r="O131" s="118">
        <v>0</v>
      </c>
      <c r="P131" s="118">
        <v>0</v>
      </c>
      <c r="Q131" s="118">
        <v>2.0140000000000002E-3</v>
      </c>
      <c r="R131" s="118">
        <v>0.233762</v>
      </c>
      <c r="S131" s="118">
        <v>4.4086E-2</v>
      </c>
      <c r="T131" s="118">
        <v>6.7590000000000003E-3</v>
      </c>
      <c r="U131" s="118">
        <v>6.7010000000000004E-3</v>
      </c>
      <c r="V131" s="118">
        <v>0</v>
      </c>
      <c r="W131" s="118">
        <v>0</v>
      </c>
      <c r="X131" s="143" t="s">
        <v>11</v>
      </c>
      <c r="Y131" s="116">
        <f t="shared" ref="Y131:Y194" si="26">A131*1</f>
        <v>46268</v>
      </c>
      <c r="Z131" s="118" t="str">
        <f t="shared" ref="Z131:Z194" si="27">B131&amp;"."&amp;Y131</f>
        <v>FELIPEFERREIRA.46268</v>
      </c>
      <c r="AA131" s="119">
        <f>SUMIFS([2]!Consulta1[CONTADOR],[2]!Consulta1[CONCATENADO],[2]BD!Z131)</f>
        <v>51</v>
      </c>
      <c r="AB131" s="118" t="str">
        <f t="shared" ref="AB131:AB194" si="28">IF(B131="RSTASPECTAGENT","NÃO","SIM")</f>
        <v>SIM</v>
      </c>
      <c r="AC131" s="120">
        <f>VLOOKUP(A131*1,[2]AUX!B:D,3,0)</f>
        <v>3</v>
      </c>
      <c r="AD131" s="121" t="str">
        <f>VLOOKUP(C131,[2]AUX!J:K,2,0)</f>
        <v>SANTANDER</v>
      </c>
      <c r="AE131" s="118">
        <f t="shared" ref="AE131:AE194" si="29">SUM(AH131:AK131)</f>
        <v>0.34255800000000003</v>
      </c>
      <c r="AF131" s="118">
        <f t="shared" ref="AF131:AF194" si="30">E131*1-D131*1</f>
        <v>0.34259300000000004</v>
      </c>
      <c r="AG131" s="118">
        <f t="shared" ref="AG131:AG194" si="31">IF(IF(AE131&gt;AF131,0,AF131-AE131)&lt;0,0,IF(AE131&gt;AF131,0,AF131-AE131))</f>
        <v>3.5000000000007248E-5</v>
      </c>
      <c r="AH131" s="118">
        <f t="shared" ref="AH131:AH194" si="32">J131*1</f>
        <v>5.5319999999999996E-3</v>
      </c>
      <c r="AI131" s="118">
        <f t="shared" ref="AI131:AI194" si="33">L131*1</f>
        <v>4.248E-3</v>
      </c>
      <c r="AJ131" s="118">
        <f t="shared" ref="AJ131:AJ194" si="34">I131*1</f>
        <v>3.9455999999999998E-2</v>
      </c>
      <c r="AK131" s="118">
        <f t="shared" ref="AK131:AK194" si="35">SUM(M131*1,N131*1,O131*1,P131*1,Q131*1,R131*1,S131*1,T131*1,U131*1,V131*1,W131*1)</f>
        <v>0.29332200000000003</v>
      </c>
      <c r="AL131" s="118">
        <f t="shared" ref="AL131:AL194" si="36">SUM(AH131:AJ131)</f>
        <v>4.9236000000000002E-2</v>
      </c>
      <c r="AM131" s="118">
        <f t="shared" ref="AM131:AM194" si="37">SUM(S131*1,T131*1,U131*1)</f>
        <v>5.7546E-2</v>
      </c>
      <c r="AN131" s="118">
        <f t="shared" ref="AN131:AN194" si="38">AK131-AM131</f>
        <v>0.23577600000000004</v>
      </c>
    </row>
    <row r="132" spans="1:41" x14ac:dyDescent="0.2">
      <c r="A132" s="116" t="s">
        <v>1187</v>
      </c>
      <c r="B132" s="117" t="s">
        <v>1016</v>
      </c>
      <c r="C132" s="117" t="s">
        <v>889</v>
      </c>
      <c r="D132" s="118">
        <v>0.35565999999999998</v>
      </c>
      <c r="E132" s="118">
        <v>0.46025500000000003</v>
      </c>
      <c r="F132" s="118">
        <v>0.10459499999999999</v>
      </c>
      <c r="G132" s="117">
        <v>1</v>
      </c>
      <c r="H132" s="118">
        <v>3.4999999999999997E-5</v>
      </c>
      <c r="I132" s="170">
        <v>2.8656999999999998E-2</v>
      </c>
      <c r="J132" s="170">
        <v>1.0984000000000001E-2</v>
      </c>
      <c r="K132" s="117">
        <v>35</v>
      </c>
      <c r="L132" s="118">
        <v>2.0720000000000001E-3</v>
      </c>
      <c r="M132" s="118">
        <v>0</v>
      </c>
      <c r="N132" s="118">
        <v>0</v>
      </c>
      <c r="O132" s="118">
        <v>0</v>
      </c>
      <c r="P132" s="118">
        <v>0</v>
      </c>
      <c r="Q132" s="118">
        <v>0</v>
      </c>
      <c r="R132" s="118">
        <v>5.4884000000000002E-2</v>
      </c>
      <c r="S132" s="118">
        <v>0</v>
      </c>
      <c r="T132" s="118">
        <v>7.9629999999999996E-3</v>
      </c>
      <c r="U132" s="118">
        <v>0</v>
      </c>
      <c r="V132" s="118">
        <v>0</v>
      </c>
      <c r="W132" s="118">
        <v>0</v>
      </c>
      <c r="X132" s="143"/>
      <c r="Y132" s="116">
        <f t="shared" si="26"/>
        <v>46268</v>
      </c>
      <c r="Z132" s="118" t="str">
        <f t="shared" si="27"/>
        <v>GRAZIELYLIMA.46268</v>
      </c>
      <c r="AA132" s="119">
        <f>SUMIFS([2]!Consulta1[CONTADOR],[2]!Consulta1[CONCATENADO],[2]BD!Z132)</f>
        <v>0</v>
      </c>
      <c r="AB132" s="118" t="str">
        <f t="shared" si="28"/>
        <v>SIM</v>
      </c>
      <c r="AC132" s="120">
        <f>VLOOKUP(A132*1,[2]AUX!B:D,3,0)</f>
        <v>3</v>
      </c>
      <c r="AD132" s="121" t="str">
        <f>VLOOKUP(C132,[2]AUX!J:K,2,0)</f>
        <v>COOPERFORTE</v>
      </c>
      <c r="AE132" s="118">
        <f t="shared" si="29"/>
        <v>0.10456</v>
      </c>
      <c r="AF132" s="118">
        <f t="shared" si="30"/>
        <v>0.10459500000000005</v>
      </c>
      <c r="AG132" s="118">
        <f t="shared" si="31"/>
        <v>3.5000000000048881E-5</v>
      </c>
      <c r="AH132" s="118">
        <f t="shared" si="32"/>
        <v>1.0984000000000001E-2</v>
      </c>
      <c r="AI132" s="118">
        <f t="shared" si="33"/>
        <v>2.0720000000000001E-3</v>
      </c>
      <c r="AJ132" s="118">
        <f t="shared" si="34"/>
        <v>2.8656999999999998E-2</v>
      </c>
      <c r="AK132" s="118">
        <f t="shared" si="35"/>
        <v>6.2847E-2</v>
      </c>
      <c r="AL132" s="118">
        <f t="shared" si="36"/>
        <v>4.1713E-2</v>
      </c>
      <c r="AM132" s="118">
        <f t="shared" si="37"/>
        <v>7.9629999999999996E-3</v>
      </c>
      <c r="AN132" s="118">
        <f t="shared" si="38"/>
        <v>5.4884000000000002E-2</v>
      </c>
      <c r="AO132" s="117" t="s">
        <v>820</v>
      </c>
    </row>
    <row r="133" spans="1:41" hidden="1" x14ac:dyDescent="0.2">
      <c r="A133" s="116" t="s">
        <v>1159</v>
      </c>
      <c r="B133" s="117" t="s">
        <v>1056</v>
      </c>
      <c r="C133" s="117" t="s">
        <v>887</v>
      </c>
      <c r="D133" s="118">
        <v>0.356319</v>
      </c>
      <c r="E133" s="118">
        <v>0.69564800000000004</v>
      </c>
      <c r="F133" s="118">
        <v>0.32667800000000002</v>
      </c>
      <c r="G133" s="117">
        <v>10</v>
      </c>
      <c r="H133" s="118">
        <v>1.3240999999999999E-2</v>
      </c>
      <c r="I133" s="170">
        <v>0.15287000000000001</v>
      </c>
      <c r="J133" s="170">
        <v>6.1157000000000003E-2</v>
      </c>
      <c r="K133" s="117">
        <v>66</v>
      </c>
      <c r="L133" s="118">
        <v>2.2638999999999999E-2</v>
      </c>
      <c r="M133" s="118">
        <v>0</v>
      </c>
      <c r="N133" s="118">
        <v>9.8729999999999998E-3</v>
      </c>
      <c r="O133" s="118">
        <v>0</v>
      </c>
      <c r="P133" s="118">
        <v>0</v>
      </c>
      <c r="Q133" s="118">
        <v>1.7454000000000001E-2</v>
      </c>
      <c r="R133" s="118">
        <v>0</v>
      </c>
      <c r="S133" s="118">
        <v>4.1678E-2</v>
      </c>
      <c r="T133" s="118">
        <v>8.1019999999999998E-3</v>
      </c>
      <c r="U133" s="118">
        <v>7.0140000000000003E-3</v>
      </c>
      <c r="V133" s="118">
        <v>5.3010000000000002E-3</v>
      </c>
      <c r="W133" s="118">
        <v>0</v>
      </c>
      <c r="X133" s="143" t="s">
        <v>11</v>
      </c>
      <c r="Y133" s="116">
        <f t="shared" si="26"/>
        <v>46267</v>
      </c>
      <c r="Z133" s="118" t="str">
        <f t="shared" si="27"/>
        <v>GABRIELACRUZ.46267</v>
      </c>
      <c r="AA133" s="119">
        <f>SUMIFS([2]!Consulta1[CONTADOR],[2]!Consulta1[CONCATENADO],[2]BD!Z133)</f>
        <v>0</v>
      </c>
      <c r="AB133" s="118" t="str">
        <f t="shared" si="28"/>
        <v>SIM</v>
      </c>
      <c r="AC133" s="120">
        <f>VLOOKUP(A133*1,[2]AUX!B:D,3,0)</f>
        <v>2</v>
      </c>
      <c r="AD133" s="121" t="str">
        <f>VLOOKUP(C133,[2]AUX!J:K,2,0)</f>
        <v>SANTANDER</v>
      </c>
      <c r="AE133" s="118">
        <f t="shared" si="29"/>
        <v>0.32608800000000004</v>
      </c>
      <c r="AF133" s="118">
        <f t="shared" si="30"/>
        <v>0.33932900000000005</v>
      </c>
      <c r="AG133" s="118">
        <f t="shared" si="31"/>
        <v>1.3241000000000003E-2</v>
      </c>
      <c r="AH133" s="118">
        <f t="shared" si="32"/>
        <v>6.1157000000000003E-2</v>
      </c>
      <c r="AI133" s="118">
        <f t="shared" si="33"/>
        <v>2.2638999999999999E-2</v>
      </c>
      <c r="AJ133" s="118">
        <f t="shared" si="34"/>
        <v>0.15287000000000001</v>
      </c>
      <c r="AK133" s="118">
        <f t="shared" si="35"/>
        <v>8.9422000000000001E-2</v>
      </c>
      <c r="AL133" s="118">
        <f t="shared" si="36"/>
        <v>0.23666600000000002</v>
      </c>
      <c r="AM133" s="118">
        <f t="shared" si="37"/>
        <v>5.6793999999999997E-2</v>
      </c>
      <c r="AN133" s="118">
        <f t="shared" si="38"/>
        <v>3.2628000000000004E-2</v>
      </c>
      <c r="AO133" s="117" t="s">
        <v>820</v>
      </c>
    </row>
    <row r="134" spans="1:41" hidden="1" x14ac:dyDescent="0.2">
      <c r="A134" s="116" t="s">
        <v>1187</v>
      </c>
      <c r="B134" s="117" t="s">
        <v>912</v>
      </c>
      <c r="C134" s="117" t="s">
        <v>896</v>
      </c>
      <c r="D134" s="118">
        <v>0.37658599999999998</v>
      </c>
      <c r="E134" s="118">
        <v>0.69598400000000005</v>
      </c>
      <c r="F134" s="118">
        <v>0.31939800000000002</v>
      </c>
      <c r="G134" s="117">
        <v>1</v>
      </c>
      <c r="H134" s="118">
        <v>3.4999999999999997E-5</v>
      </c>
      <c r="I134" s="170">
        <v>4.8729999999999997E-3</v>
      </c>
      <c r="J134" s="170">
        <v>1.1481E-2</v>
      </c>
      <c r="K134" s="117">
        <v>79</v>
      </c>
      <c r="L134" s="118">
        <v>1.134E-3</v>
      </c>
      <c r="M134" s="118">
        <v>0</v>
      </c>
      <c r="N134" s="118">
        <v>0</v>
      </c>
      <c r="O134" s="118">
        <v>0</v>
      </c>
      <c r="P134" s="118">
        <v>0</v>
      </c>
      <c r="Q134" s="118">
        <v>0</v>
      </c>
      <c r="R134" s="118">
        <v>0.24365700000000001</v>
      </c>
      <c r="S134" s="118">
        <v>4.2777999999999997E-2</v>
      </c>
      <c r="T134" s="118">
        <v>8.3909999999999992E-3</v>
      </c>
      <c r="U134" s="118">
        <v>7.0489999999999997E-3</v>
      </c>
      <c r="V134" s="118">
        <v>0</v>
      </c>
      <c r="W134" s="118">
        <v>0</v>
      </c>
      <c r="X134" s="143" t="s">
        <v>821</v>
      </c>
      <c r="Y134" s="116">
        <f t="shared" si="26"/>
        <v>46268</v>
      </c>
      <c r="Z134" s="118" t="str">
        <f t="shared" si="27"/>
        <v>LUZIACASTRO.46268</v>
      </c>
      <c r="AA134" s="119">
        <f>SUMIFS([2]!Consulta1[CONTADOR],[2]!Consulta1[CONCATENADO],[2]BD!Z134)</f>
        <v>79</v>
      </c>
      <c r="AB134" s="118" t="str">
        <f t="shared" si="28"/>
        <v>SIM</v>
      </c>
      <c r="AC134" s="120">
        <f>VLOOKUP(A134*1,[2]AUX!B:D,3,0)</f>
        <v>3</v>
      </c>
      <c r="AD134" s="121" t="str">
        <f>VLOOKUP(C134,[2]AUX!J:K,2,0)</f>
        <v>SANTANDER</v>
      </c>
      <c r="AE134" s="118">
        <f t="shared" si="29"/>
        <v>0.31936300000000001</v>
      </c>
      <c r="AF134" s="118">
        <f t="shared" si="30"/>
        <v>0.31939800000000007</v>
      </c>
      <c r="AG134" s="118">
        <f t="shared" si="31"/>
        <v>3.5000000000062759E-5</v>
      </c>
      <c r="AH134" s="118">
        <f t="shared" si="32"/>
        <v>1.1481E-2</v>
      </c>
      <c r="AI134" s="118">
        <f t="shared" si="33"/>
        <v>1.134E-3</v>
      </c>
      <c r="AJ134" s="118">
        <f t="shared" si="34"/>
        <v>4.8729999999999997E-3</v>
      </c>
      <c r="AK134" s="118">
        <f t="shared" si="35"/>
        <v>0.301875</v>
      </c>
      <c r="AL134" s="118">
        <f t="shared" si="36"/>
        <v>1.7488E-2</v>
      </c>
      <c r="AM134" s="118">
        <f t="shared" si="37"/>
        <v>5.8217999999999992E-2</v>
      </c>
      <c r="AN134" s="118">
        <f t="shared" si="38"/>
        <v>0.24365700000000001</v>
      </c>
    </row>
    <row r="135" spans="1:41" hidden="1" x14ac:dyDescent="0.2">
      <c r="A135" s="116" t="s">
        <v>1377</v>
      </c>
      <c r="B135" s="117" t="s">
        <v>943</v>
      </c>
      <c r="C135" s="117" t="s">
        <v>887</v>
      </c>
      <c r="D135" s="118">
        <v>0.35270800000000002</v>
      </c>
      <c r="E135" s="118">
        <v>0.69578700000000004</v>
      </c>
      <c r="F135" s="118">
        <v>0.34251199999999998</v>
      </c>
      <c r="G135" s="117">
        <v>2</v>
      </c>
      <c r="H135" s="118">
        <v>5.9000000000000003E-4</v>
      </c>
      <c r="I135" s="170">
        <v>0.19422500000000001</v>
      </c>
      <c r="J135" s="170">
        <v>4.7813000000000001E-2</v>
      </c>
      <c r="K135" s="117">
        <v>119</v>
      </c>
      <c r="L135" s="118">
        <v>3.3101999999999999E-2</v>
      </c>
      <c r="M135" s="118">
        <v>0</v>
      </c>
      <c r="N135" s="118">
        <v>0</v>
      </c>
      <c r="O135" s="118">
        <v>0</v>
      </c>
      <c r="P135" s="118">
        <v>0</v>
      </c>
      <c r="Q135" s="118">
        <v>8.2640000000000005E-3</v>
      </c>
      <c r="R135" s="118">
        <v>0</v>
      </c>
      <c r="S135" s="118">
        <v>4.2153000000000003E-2</v>
      </c>
      <c r="T135" s="118">
        <v>6.9680000000000002E-3</v>
      </c>
      <c r="U135" s="118">
        <v>6.9680000000000002E-3</v>
      </c>
      <c r="V135" s="118">
        <v>2.9979999999999998E-3</v>
      </c>
      <c r="W135" s="118">
        <v>0</v>
      </c>
      <c r="X135" s="143" t="s">
        <v>11</v>
      </c>
      <c r="Y135" s="116">
        <f t="shared" si="26"/>
        <v>46274</v>
      </c>
      <c r="Z135" s="118" t="str">
        <f t="shared" si="27"/>
        <v>BRUNOBEZERRA.46274</v>
      </c>
      <c r="AA135" s="119">
        <f>SUMIFS([2]!Consulta1[CONTADOR],[2]!Consulta1[CONCATENADO],[2]BD!Z135)</f>
        <v>0</v>
      </c>
      <c r="AB135" s="118" t="str">
        <f t="shared" si="28"/>
        <v>SIM</v>
      </c>
      <c r="AC135" s="120">
        <f>VLOOKUP(A135*1,[2]AUX!B:D,3,0)</f>
        <v>6</v>
      </c>
      <c r="AD135" s="121" t="str">
        <f>VLOOKUP(C135,[2]AUX!J:K,2,0)</f>
        <v>SANTANDER</v>
      </c>
      <c r="AE135" s="118">
        <f t="shared" si="29"/>
        <v>0.34249099999999999</v>
      </c>
      <c r="AF135" s="118">
        <f t="shared" si="30"/>
        <v>0.34307900000000002</v>
      </c>
      <c r="AG135" s="118">
        <f t="shared" si="31"/>
        <v>5.8800000000003294E-4</v>
      </c>
      <c r="AH135" s="118">
        <f t="shared" si="32"/>
        <v>4.7813000000000001E-2</v>
      </c>
      <c r="AI135" s="118">
        <f t="shared" si="33"/>
        <v>3.3101999999999999E-2</v>
      </c>
      <c r="AJ135" s="118">
        <f t="shared" si="34"/>
        <v>0.19422500000000001</v>
      </c>
      <c r="AK135" s="118">
        <f t="shared" si="35"/>
        <v>6.7351000000000008E-2</v>
      </c>
      <c r="AL135" s="118">
        <f t="shared" si="36"/>
        <v>0.27514</v>
      </c>
      <c r="AM135" s="118">
        <f t="shared" si="37"/>
        <v>5.6089000000000007E-2</v>
      </c>
      <c r="AN135" s="118">
        <f t="shared" si="38"/>
        <v>1.1262000000000001E-2</v>
      </c>
    </row>
    <row r="136" spans="1:41" hidden="1" x14ac:dyDescent="0.2">
      <c r="A136" s="116" t="s">
        <v>1187</v>
      </c>
      <c r="B136" s="117" t="s">
        <v>953</v>
      </c>
      <c r="C136" s="117" t="s">
        <v>896</v>
      </c>
      <c r="D136" s="118">
        <v>0.35277799999999998</v>
      </c>
      <c r="E136" s="118">
        <v>0.70150500000000005</v>
      </c>
      <c r="F136" s="118">
        <v>0.34872700000000001</v>
      </c>
      <c r="G136" s="117">
        <v>1</v>
      </c>
      <c r="H136" s="118">
        <v>5.44E-4</v>
      </c>
      <c r="I136" s="170">
        <v>9.8379999999999995E-2</v>
      </c>
      <c r="J136" s="170">
        <v>2.3137000000000001E-2</v>
      </c>
      <c r="K136" s="117">
        <v>112</v>
      </c>
      <c r="L136" s="118">
        <v>2.3727000000000002E-2</v>
      </c>
      <c r="M136" s="118">
        <v>0</v>
      </c>
      <c r="N136" s="118">
        <v>0</v>
      </c>
      <c r="O136" s="118">
        <v>0</v>
      </c>
      <c r="P136" s="118">
        <v>0</v>
      </c>
      <c r="Q136" s="118">
        <v>0</v>
      </c>
      <c r="R136" s="118">
        <v>0.14630799999999999</v>
      </c>
      <c r="S136" s="118">
        <v>4.2292000000000003E-2</v>
      </c>
      <c r="T136" s="118">
        <v>6.9560000000000004E-3</v>
      </c>
      <c r="U136" s="118">
        <v>7.3839999999999999E-3</v>
      </c>
      <c r="V136" s="118">
        <v>0</v>
      </c>
      <c r="W136" s="118">
        <v>0</v>
      </c>
      <c r="X136" s="143" t="s">
        <v>820</v>
      </c>
      <c r="Y136" s="116">
        <f t="shared" si="26"/>
        <v>46268</v>
      </c>
      <c r="Z136" s="118" t="str">
        <f t="shared" si="27"/>
        <v>MAIRLEALBUQUERQU.46268</v>
      </c>
      <c r="AA136" s="119">
        <f>SUMIFS([2]!Consulta1[CONTADOR],[2]!Consulta1[CONCATENADO],[2]BD!Z136)</f>
        <v>112</v>
      </c>
      <c r="AB136" s="118" t="str">
        <f t="shared" si="28"/>
        <v>SIM</v>
      </c>
      <c r="AC136" s="120">
        <f>VLOOKUP(A136*1,[2]AUX!B:D,3,0)</f>
        <v>3</v>
      </c>
      <c r="AD136" s="121" t="str">
        <f>VLOOKUP(C136,[2]AUX!J:K,2,0)</f>
        <v>SANTANDER</v>
      </c>
      <c r="AE136" s="118">
        <f t="shared" si="29"/>
        <v>0.34818399999999994</v>
      </c>
      <c r="AF136" s="118">
        <f t="shared" si="30"/>
        <v>0.34872700000000006</v>
      </c>
      <c r="AG136" s="118">
        <f t="shared" si="31"/>
        <v>5.4300000000012671E-4</v>
      </c>
      <c r="AH136" s="118">
        <f t="shared" si="32"/>
        <v>2.3137000000000001E-2</v>
      </c>
      <c r="AI136" s="118">
        <f t="shared" si="33"/>
        <v>2.3727000000000002E-2</v>
      </c>
      <c r="AJ136" s="118">
        <f t="shared" si="34"/>
        <v>9.8379999999999995E-2</v>
      </c>
      <c r="AK136" s="118">
        <f t="shared" si="35"/>
        <v>0.20293999999999998</v>
      </c>
      <c r="AL136" s="118">
        <f t="shared" si="36"/>
        <v>0.14524399999999998</v>
      </c>
      <c r="AM136" s="118">
        <f t="shared" si="37"/>
        <v>5.6632000000000002E-2</v>
      </c>
      <c r="AN136" s="118">
        <f t="shared" si="38"/>
        <v>0.14630799999999999</v>
      </c>
    </row>
    <row r="137" spans="1:41" x14ac:dyDescent="0.2">
      <c r="A137" s="116" t="s">
        <v>1158</v>
      </c>
      <c r="B137" s="117" t="s">
        <v>902</v>
      </c>
      <c r="C137" s="117" t="s">
        <v>891</v>
      </c>
      <c r="D137" s="118">
        <v>0.356435</v>
      </c>
      <c r="E137" s="118">
        <v>0.69600700000000004</v>
      </c>
      <c r="F137" s="118">
        <v>0.33957199999999998</v>
      </c>
      <c r="G137" s="117">
        <v>1</v>
      </c>
      <c r="H137" s="118">
        <v>0</v>
      </c>
      <c r="I137" s="170">
        <v>6.8999999999999997E-5</v>
      </c>
      <c r="J137" s="170">
        <v>0</v>
      </c>
      <c r="K137" s="117">
        <v>85</v>
      </c>
      <c r="L137" s="118">
        <v>0</v>
      </c>
      <c r="M137" s="118">
        <v>0</v>
      </c>
      <c r="N137" s="118">
        <v>0</v>
      </c>
      <c r="O137" s="118">
        <v>0</v>
      </c>
      <c r="P137" s="118">
        <v>0</v>
      </c>
      <c r="Q137" s="118">
        <v>0</v>
      </c>
      <c r="R137" s="118">
        <v>0.296817</v>
      </c>
      <c r="S137" s="118">
        <v>4.2685000000000001E-2</v>
      </c>
      <c r="T137" s="118">
        <v>0</v>
      </c>
      <c r="U137" s="118">
        <v>0</v>
      </c>
      <c r="V137" s="118">
        <v>0</v>
      </c>
      <c r="W137" s="118">
        <v>0</v>
      </c>
      <c r="X137" s="143"/>
      <c r="Y137" s="116">
        <f t="shared" si="26"/>
        <v>46266</v>
      </c>
      <c r="Z137" s="118" t="str">
        <f t="shared" si="27"/>
        <v>MAYARAMELO.46266</v>
      </c>
      <c r="AA137" s="119">
        <f>SUMIFS([2]!Consulta1[CONTADOR],[2]!Consulta1[CONCATENADO],[2]BD!Z137)</f>
        <v>85</v>
      </c>
      <c r="AB137" s="118" t="str">
        <f t="shared" si="28"/>
        <v>SIM</v>
      </c>
      <c r="AC137" s="120">
        <f>VLOOKUP(A137*1,[2]AUX!B:D,3,0)</f>
        <v>1</v>
      </c>
      <c r="AD137" s="121" t="str">
        <f>VLOOKUP(C137,[2]AUX!J:K,2,0)</f>
        <v>COLCHÃO</v>
      </c>
      <c r="AE137" s="118">
        <f t="shared" si="29"/>
        <v>0.33957099999999996</v>
      </c>
      <c r="AF137" s="118">
        <f t="shared" si="30"/>
        <v>0.33957200000000004</v>
      </c>
      <c r="AG137" s="118">
        <f t="shared" si="31"/>
        <v>1.0000000000842668E-6</v>
      </c>
      <c r="AH137" s="118">
        <f t="shared" si="32"/>
        <v>0</v>
      </c>
      <c r="AI137" s="118">
        <f t="shared" si="33"/>
        <v>0</v>
      </c>
      <c r="AJ137" s="118">
        <f t="shared" si="34"/>
        <v>6.8999999999999997E-5</v>
      </c>
      <c r="AK137" s="118">
        <f t="shared" si="35"/>
        <v>0.33950199999999997</v>
      </c>
      <c r="AL137" s="118">
        <f t="shared" si="36"/>
        <v>6.8999999999999997E-5</v>
      </c>
      <c r="AM137" s="118">
        <f t="shared" si="37"/>
        <v>4.2685000000000001E-2</v>
      </c>
      <c r="AN137" s="118">
        <f t="shared" si="38"/>
        <v>0.296817</v>
      </c>
    </row>
    <row r="138" spans="1:41" x14ac:dyDescent="0.2">
      <c r="A138" s="116" t="s">
        <v>1187</v>
      </c>
      <c r="B138" s="117" t="s">
        <v>1027</v>
      </c>
      <c r="C138" s="117" t="s">
        <v>893</v>
      </c>
      <c r="D138" s="118">
        <v>0.35458299999999998</v>
      </c>
      <c r="E138" s="118">
        <v>0.69645800000000002</v>
      </c>
      <c r="F138" s="118">
        <v>0.34187499999999998</v>
      </c>
      <c r="G138" s="117">
        <v>1</v>
      </c>
      <c r="H138" s="118">
        <v>0</v>
      </c>
      <c r="I138" s="170">
        <v>2.9838E-2</v>
      </c>
      <c r="J138" s="170">
        <v>1.2292000000000001E-2</v>
      </c>
      <c r="K138" s="117">
        <v>41</v>
      </c>
      <c r="L138" s="118">
        <v>4.7450000000000001E-3</v>
      </c>
      <c r="M138" s="118">
        <v>0</v>
      </c>
      <c r="N138" s="118">
        <v>0</v>
      </c>
      <c r="O138" s="118">
        <v>0</v>
      </c>
      <c r="P138" s="118">
        <v>0</v>
      </c>
      <c r="Q138" s="118">
        <v>3.1480000000000002E-3</v>
      </c>
      <c r="R138" s="118">
        <v>0.21684</v>
      </c>
      <c r="S138" s="118">
        <v>4.2963000000000001E-2</v>
      </c>
      <c r="T138" s="118">
        <v>7.4539999999999997E-3</v>
      </c>
      <c r="U138" s="118">
        <v>6.62E-3</v>
      </c>
      <c r="V138" s="118">
        <v>1.8020999999999999E-2</v>
      </c>
      <c r="W138" s="118">
        <v>0</v>
      </c>
      <c r="X138" s="143"/>
      <c r="Y138" s="116">
        <f t="shared" si="26"/>
        <v>46268</v>
      </c>
      <c r="Z138" s="118" t="str">
        <f t="shared" si="27"/>
        <v>KAUANEGOMES.46268</v>
      </c>
      <c r="AA138" s="119">
        <f>SUMIFS([2]!Consulta1[CONTADOR],[2]!Consulta1[CONCATENADO],[2]BD!Z138)</f>
        <v>0</v>
      </c>
      <c r="AB138" s="118" t="str">
        <f t="shared" si="28"/>
        <v>SIM</v>
      </c>
      <c r="AC138" s="120">
        <f>VLOOKUP(A138*1,[2]AUX!B:D,3,0)</f>
        <v>3</v>
      </c>
      <c r="AD138" s="121" t="str">
        <f>VLOOKUP(C138,[2]AUX!J:K,2,0)</f>
        <v>BRADESCO</v>
      </c>
      <c r="AE138" s="118">
        <f t="shared" si="29"/>
        <v>0.34192100000000009</v>
      </c>
      <c r="AF138" s="118">
        <f t="shared" si="30"/>
        <v>0.34187500000000004</v>
      </c>
      <c r="AG138" s="118">
        <f t="shared" si="31"/>
        <v>0</v>
      </c>
      <c r="AH138" s="118">
        <f t="shared" si="32"/>
        <v>1.2292000000000001E-2</v>
      </c>
      <c r="AI138" s="118">
        <f t="shared" si="33"/>
        <v>4.7450000000000001E-3</v>
      </c>
      <c r="AJ138" s="118">
        <f t="shared" si="34"/>
        <v>2.9838E-2</v>
      </c>
      <c r="AK138" s="118">
        <f t="shared" si="35"/>
        <v>0.29504600000000009</v>
      </c>
      <c r="AL138" s="118">
        <f t="shared" si="36"/>
        <v>4.6875E-2</v>
      </c>
      <c r="AM138" s="118">
        <f t="shared" si="37"/>
        <v>5.7037000000000004E-2</v>
      </c>
      <c r="AN138" s="118">
        <f t="shared" si="38"/>
        <v>0.23800900000000008</v>
      </c>
    </row>
    <row r="139" spans="1:41" hidden="1" x14ac:dyDescent="0.2">
      <c r="A139" s="116" t="s">
        <v>1260</v>
      </c>
      <c r="B139" s="117" t="s">
        <v>1056</v>
      </c>
      <c r="C139" s="117" t="s">
        <v>887</v>
      </c>
      <c r="D139" s="118">
        <v>0.35436299999999998</v>
      </c>
      <c r="E139" s="118">
        <v>0.69560200000000005</v>
      </c>
      <c r="F139" s="118">
        <v>0.34123799999999999</v>
      </c>
      <c r="G139" s="117">
        <v>1</v>
      </c>
      <c r="H139" s="118">
        <v>1.2E-5</v>
      </c>
      <c r="I139" s="170">
        <v>0.18354200000000001</v>
      </c>
      <c r="J139" s="170">
        <v>4.1181000000000002E-2</v>
      </c>
      <c r="K139" s="117">
        <v>80</v>
      </c>
      <c r="L139" s="118">
        <v>2.1666999999999999E-2</v>
      </c>
      <c r="M139" s="118">
        <v>0</v>
      </c>
      <c r="N139" s="118">
        <v>0</v>
      </c>
      <c r="O139" s="118">
        <v>0</v>
      </c>
      <c r="P139" s="118">
        <v>0</v>
      </c>
      <c r="Q139" s="118">
        <v>2.3588000000000001E-2</v>
      </c>
      <c r="R139" s="118">
        <v>0</v>
      </c>
      <c r="S139" s="118">
        <v>4.3055999999999997E-2</v>
      </c>
      <c r="T139" s="118">
        <v>7.3839999999999999E-3</v>
      </c>
      <c r="U139" s="118">
        <v>7.9050000000000006E-3</v>
      </c>
      <c r="V139" s="118">
        <v>2.431E-3</v>
      </c>
      <c r="W139" s="118">
        <v>1.0475E-2</v>
      </c>
      <c r="X139" s="143" t="s">
        <v>11</v>
      </c>
      <c r="Y139" s="116">
        <f t="shared" si="26"/>
        <v>46273</v>
      </c>
      <c r="Z139" s="118" t="str">
        <f t="shared" si="27"/>
        <v>GABRIELACRUZ.46273</v>
      </c>
      <c r="AA139" s="119">
        <f>SUMIFS([2]!Consulta1[CONTADOR],[2]!Consulta1[CONCATENADO],[2]BD!Z139)</f>
        <v>0</v>
      </c>
      <c r="AB139" s="118" t="str">
        <f t="shared" si="28"/>
        <v>SIM</v>
      </c>
      <c r="AC139" s="120">
        <f>VLOOKUP(A139*1,[2]AUX!B:D,3,0)</f>
        <v>5</v>
      </c>
      <c r="AD139" s="121" t="str">
        <f>VLOOKUP(C139,[2]AUX!J:K,2,0)</f>
        <v>SANTANDER</v>
      </c>
      <c r="AE139" s="118">
        <f t="shared" si="29"/>
        <v>0.341229</v>
      </c>
      <c r="AF139" s="118">
        <f t="shared" si="30"/>
        <v>0.34123900000000007</v>
      </c>
      <c r="AG139" s="118">
        <f t="shared" si="31"/>
        <v>1.0000000000065512E-5</v>
      </c>
      <c r="AH139" s="118">
        <f t="shared" si="32"/>
        <v>4.1181000000000002E-2</v>
      </c>
      <c r="AI139" s="118">
        <f t="shared" si="33"/>
        <v>2.1666999999999999E-2</v>
      </c>
      <c r="AJ139" s="118">
        <f t="shared" si="34"/>
        <v>0.18354200000000001</v>
      </c>
      <c r="AK139" s="118">
        <f t="shared" si="35"/>
        <v>9.4838999999999993E-2</v>
      </c>
      <c r="AL139" s="118">
        <f t="shared" si="36"/>
        <v>0.24639</v>
      </c>
      <c r="AM139" s="118">
        <f t="shared" si="37"/>
        <v>5.8345000000000001E-2</v>
      </c>
      <c r="AN139" s="118">
        <f t="shared" si="38"/>
        <v>3.6493999999999992E-2</v>
      </c>
      <c r="AO139" s="117" t="s">
        <v>821</v>
      </c>
    </row>
    <row r="140" spans="1:41" x14ac:dyDescent="0.2">
      <c r="A140" s="116" t="s">
        <v>1377</v>
      </c>
      <c r="B140" s="117" t="s">
        <v>1057</v>
      </c>
      <c r="C140" s="117" t="s">
        <v>894</v>
      </c>
      <c r="D140" s="118">
        <v>0.33387699999999998</v>
      </c>
      <c r="E140" s="118">
        <v>0.69622700000000004</v>
      </c>
      <c r="F140" s="118">
        <v>0.36075200000000002</v>
      </c>
      <c r="G140" s="117">
        <v>4</v>
      </c>
      <c r="H140" s="118">
        <v>1.6440000000000001E-3</v>
      </c>
      <c r="I140" s="170">
        <v>7.2900000000000005E-4</v>
      </c>
      <c r="J140" s="170">
        <v>1.8519000000000001E-2</v>
      </c>
      <c r="K140" s="117">
        <v>70</v>
      </c>
      <c r="L140" s="118">
        <v>2.5173999999999998E-2</v>
      </c>
      <c r="M140" s="118">
        <v>0</v>
      </c>
      <c r="N140" s="118">
        <v>0</v>
      </c>
      <c r="O140" s="118">
        <v>0</v>
      </c>
      <c r="P140" s="118">
        <v>0</v>
      </c>
      <c r="Q140" s="118">
        <v>5.2550000000000001E-3</v>
      </c>
      <c r="R140" s="118">
        <v>0.25438699999999997</v>
      </c>
      <c r="S140" s="118">
        <v>4.2696999999999999E-2</v>
      </c>
      <c r="T140" s="118">
        <v>6.9680000000000002E-3</v>
      </c>
      <c r="U140" s="118">
        <v>6.979E-3</v>
      </c>
      <c r="V140" s="118">
        <v>0</v>
      </c>
      <c r="W140" s="118">
        <v>0</v>
      </c>
      <c r="X140" s="143"/>
      <c r="Y140" s="116">
        <f t="shared" si="26"/>
        <v>46274</v>
      </c>
      <c r="Z140" s="118" t="str">
        <f t="shared" si="27"/>
        <v>JONATASSILVA.46274</v>
      </c>
      <c r="AA140" s="119">
        <f>SUMIFS([2]!Consulta1[CONTADOR],[2]!Consulta1[CONCATENADO],[2]BD!Z140)</f>
        <v>0</v>
      </c>
      <c r="AB140" s="118" t="str">
        <f t="shared" si="28"/>
        <v>SIM</v>
      </c>
      <c r="AC140" s="120">
        <f>VLOOKUP(A140*1,[2]AUX!B:D,3,0)</f>
        <v>6</v>
      </c>
      <c r="AD140" s="121" t="str">
        <f>VLOOKUP(C140,[2]AUX!J:K,2,0)</f>
        <v>AMC</v>
      </c>
      <c r="AE140" s="118">
        <f t="shared" si="29"/>
        <v>0.36070799999999997</v>
      </c>
      <c r="AF140" s="118">
        <f t="shared" si="30"/>
        <v>0.36235000000000006</v>
      </c>
      <c r="AG140" s="118">
        <f t="shared" si="31"/>
        <v>1.6420000000000878E-3</v>
      </c>
      <c r="AH140" s="118">
        <f t="shared" si="32"/>
        <v>1.8519000000000001E-2</v>
      </c>
      <c r="AI140" s="118">
        <f t="shared" si="33"/>
        <v>2.5173999999999998E-2</v>
      </c>
      <c r="AJ140" s="118">
        <f t="shared" si="34"/>
        <v>7.2900000000000005E-4</v>
      </c>
      <c r="AK140" s="118">
        <f t="shared" si="35"/>
        <v>0.31628599999999996</v>
      </c>
      <c r="AL140" s="118">
        <f t="shared" si="36"/>
        <v>4.4421999999999996E-2</v>
      </c>
      <c r="AM140" s="118">
        <f t="shared" si="37"/>
        <v>5.6644E-2</v>
      </c>
      <c r="AN140" s="118">
        <f t="shared" si="38"/>
        <v>0.25964199999999993</v>
      </c>
    </row>
    <row r="141" spans="1:41" x14ac:dyDescent="0.2">
      <c r="A141" s="116" t="s">
        <v>1236</v>
      </c>
      <c r="B141" s="117" t="s">
        <v>903</v>
      </c>
      <c r="C141" s="117" t="s">
        <v>893</v>
      </c>
      <c r="D141" s="118">
        <v>0.36659700000000001</v>
      </c>
      <c r="E141" s="118">
        <v>0.70194400000000001</v>
      </c>
      <c r="F141" s="118">
        <v>0.33534700000000001</v>
      </c>
      <c r="G141" s="117">
        <v>1</v>
      </c>
      <c r="H141" s="118">
        <v>5.8E-5</v>
      </c>
      <c r="I141" s="170">
        <v>2.8171000000000002E-2</v>
      </c>
      <c r="J141" s="170">
        <v>4.9189999999999998E-3</v>
      </c>
      <c r="K141" s="117">
        <v>58</v>
      </c>
      <c r="L141" s="118">
        <v>4.2360000000000002E-3</v>
      </c>
      <c r="M141" s="118">
        <v>0</v>
      </c>
      <c r="N141" s="118">
        <v>0</v>
      </c>
      <c r="O141" s="118">
        <v>0</v>
      </c>
      <c r="P141" s="118">
        <v>0</v>
      </c>
      <c r="Q141" s="118">
        <v>3.032E-3</v>
      </c>
      <c r="R141" s="118">
        <v>0.237257</v>
      </c>
      <c r="S141" s="118">
        <v>4.3610999999999997E-2</v>
      </c>
      <c r="T141" s="118">
        <v>6.9439999999999997E-3</v>
      </c>
      <c r="U141" s="118">
        <v>7.1180000000000002E-3</v>
      </c>
      <c r="V141" s="118">
        <v>0</v>
      </c>
      <c r="W141" s="118">
        <v>0</v>
      </c>
      <c r="X141" s="143"/>
      <c r="Y141" s="116">
        <f t="shared" si="26"/>
        <v>46269</v>
      </c>
      <c r="Z141" s="118" t="str">
        <f t="shared" si="27"/>
        <v>SAMIAAGOSTINHO.46269</v>
      </c>
      <c r="AA141" s="119">
        <f>SUMIFS([2]!Consulta1[CONTADOR],[2]!Consulta1[CONCATENADO],[2]BD!Z141)</f>
        <v>58</v>
      </c>
      <c r="AB141" s="118" t="str">
        <f t="shared" si="28"/>
        <v>SIM</v>
      </c>
      <c r="AC141" s="120">
        <f>VLOOKUP(A141*1,[2]AUX!B:D,3,0)</f>
        <v>4</v>
      </c>
      <c r="AD141" s="121" t="str">
        <f>VLOOKUP(C141,[2]AUX!J:K,2,0)</f>
        <v>BRADESCO</v>
      </c>
      <c r="AE141" s="118">
        <f t="shared" si="29"/>
        <v>0.33528800000000003</v>
      </c>
      <c r="AF141" s="118">
        <f t="shared" si="30"/>
        <v>0.33534700000000001</v>
      </c>
      <c r="AG141" s="118">
        <f t="shared" si="31"/>
        <v>5.8999999999975739E-5</v>
      </c>
      <c r="AH141" s="118">
        <f t="shared" si="32"/>
        <v>4.9189999999999998E-3</v>
      </c>
      <c r="AI141" s="118">
        <f t="shared" si="33"/>
        <v>4.2360000000000002E-3</v>
      </c>
      <c r="AJ141" s="118">
        <f t="shared" si="34"/>
        <v>2.8171000000000002E-2</v>
      </c>
      <c r="AK141" s="118">
        <f t="shared" si="35"/>
        <v>0.297962</v>
      </c>
      <c r="AL141" s="118">
        <f t="shared" si="36"/>
        <v>3.7325999999999998E-2</v>
      </c>
      <c r="AM141" s="118">
        <f t="shared" si="37"/>
        <v>5.7672999999999995E-2</v>
      </c>
      <c r="AN141" s="118">
        <f t="shared" si="38"/>
        <v>0.240289</v>
      </c>
    </row>
    <row r="142" spans="1:41" hidden="1" x14ac:dyDescent="0.2">
      <c r="A142" s="116" t="s">
        <v>1376</v>
      </c>
      <c r="B142" s="117" t="s">
        <v>914</v>
      </c>
      <c r="C142" s="117" t="s">
        <v>900</v>
      </c>
      <c r="D142" s="118">
        <v>0.34088000000000002</v>
      </c>
      <c r="E142" s="118">
        <v>0.718414</v>
      </c>
      <c r="F142" s="118">
        <v>0.37753500000000001</v>
      </c>
      <c r="G142" s="117">
        <v>1</v>
      </c>
      <c r="H142" s="118">
        <v>4.6E-5</v>
      </c>
      <c r="I142" s="170">
        <v>0.18244199999999999</v>
      </c>
      <c r="J142" s="170">
        <v>6.7708000000000004E-2</v>
      </c>
      <c r="K142" s="117">
        <v>95</v>
      </c>
      <c r="L142" s="118">
        <v>2.1527999999999999E-2</v>
      </c>
      <c r="M142" s="118">
        <v>1.2442E-2</v>
      </c>
      <c r="N142" s="118">
        <v>0</v>
      </c>
      <c r="O142" s="118">
        <v>0</v>
      </c>
      <c r="P142" s="118">
        <v>0</v>
      </c>
      <c r="Q142" s="118">
        <v>2.2568999999999999E-2</v>
      </c>
      <c r="R142" s="118">
        <v>0</v>
      </c>
      <c r="S142" s="118">
        <v>4.1376999999999997E-2</v>
      </c>
      <c r="T142" s="118">
        <v>7.6160000000000004E-3</v>
      </c>
      <c r="U142" s="118">
        <v>7.5810000000000001E-3</v>
      </c>
      <c r="V142" s="118">
        <v>0</v>
      </c>
      <c r="W142" s="118">
        <v>1.4225E-2</v>
      </c>
      <c r="X142" s="143" t="s">
        <v>820</v>
      </c>
      <c r="Y142" s="116">
        <f t="shared" si="26"/>
        <v>46275</v>
      </c>
      <c r="Z142" s="118" t="str">
        <f t="shared" si="27"/>
        <v>FERNANDALIMA.46275</v>
      </c>
      <c r="AA142" s="119">
        <f>SUMIFS([2]!Consulta1[CONTADOR],[2]!Consulta1[CONCATENADO],[2]BD!Z142)</f>
        <v>95</v>
      </c>
      <c r="AB142" s="118" t="str">
        <f t="shared" si="28"/>
        <v>SIM</v>
      </c>
      <c r="AC142" s="120">
        <f>VLOOKUP(A142*1,[2]AUX!B:D,3,0)</f>
        <v>7</v>
      </c>
      <c r="AD142" s="121" t="str">
        <f>VLOOKUP(C142,[2]AUX!J:K,2,0)</f>
        <v>SANTANDER</v>
      </c>
      <c r="AE142" s="118">
        <f t="shared" si="29"/>
        <v>0.37748799999999999</v>
      </c>
      <c r="AF142" s="118">
        <f t="shared" si="30"/>
        <v>0.37753399999999998</v>
      </c>
      <c r="AG142" s="118">
        <f t="shared" si="31"/>
        <v>4.5999999999990493E-5</v>
      </c>
      <c r="AH142" s="118">
        <f t="shared" si="32"/>
        <v>6.7708000000000004E-2</v>
      </c>
      <c r="AI142" s="118">
        <f t="shared" si="33"/>
        <v>2.1527999999999999E-2</v>
      </c>
      <c r="AJ142" s="118">
        <f t="shared" si="34"/>
        <v>0.18244199999999999</v>
      </c>
      <c r="AK142" s="118">
        <f t="shared" si="35"/>
        <v>0.10581</v>
      </c>
      <c r="AL142" s="118">
        <f t="shared" si="36"/>
        <v>0.27167799999999998</v>
      </c>
      <c r="AM142" s="118">
        <f t="shared" si="37"/>
        <v>5.6573999999999992E-2</v>
      </c>
      <c r="AN142" s="118">
        <f t="shared" si="38"/>
        <v>4.9236000000000009E-2</v>
      </c>
    </row>
    <row r="143" spans="1:41" x14ac:dyDescent="0.2">
      <c r="A143" s="116" t="s">
        <v>1236</v>
      </c>
      <c r="B143" s="117" t="s">
        <v>909</v>
      </c>
      <c r="C143" s="117" t="s">
        <v>893</v>
      </c>
      <c r="D143" s="118">
        <v>0.33150499999999999</v>
      </c>
      <c r="E143" s="118">
        <v>0.697546</v>
      </c>
      <c r="F143" s="118">
        <v>0.36604199999999998</v>
      </c>
      <c r="G143" s="117">
        <v>1</v>
      </c>
      <c r="H143" s="118">
        <v>0</v>
      </c>
      <c r="I143" s="170">
        <v>4.9306000000000003E-2</v>
      </c>
      <c r="J143" s="170">
        <v>6.319E-3</v>
      </c>
      <c r="K143" s="117">
        <v>74</v>
      </c>
      <c r="L143" s="118">
        <v>8.3560000000000006E-3</v>
      </c>
      <c r="M143" s="118">
        <v>0</v>
      </c>
      <c r="N143" s="118">
        <v>0</v>
      </c>
      <c r="O143" s="118">
        <v>0</v>
      </c>
      <c r="P143" s="118">
        <v>0</v>
      </c>
      <c r="Q143" s="118">
        <v>0</v>
      </c>
      <c r="R143" s="118">
        <v>0.24479200000000001</v>
      </c>
      <c r="S143" s="118">
        <v>4.2639000000000003E-2</v>
      </c>
      <c r="T143" s="118">
        <v>7.2220000000000001E-3</v>
      </c>
      <c r="U143" s="118">
        <v>7.4310000000000001E-3</v>
      </c>
      <c r="V143" s="118">
        <v>0</v>
      </c>
      <c r="W143" s="118">
        <v>0</v>
      </c>
      <c r="X143" s="143"/>
      <c r="Y143" s="116">
        <f t="shared" si="26"/>
        <v>46269</v>
      </c>
      <c r="Z143" s="118" t="str">
        <f t="shared" si="27"/>
        <v>CLAUDIAVALERO.46269</v>
      </c>
      <c r="AA143" s="119">
        <f>SUMIFS([2]!Consulta1[CONTADOR],[2]!Consulta1[CONCATENADO],[2]BD!Z143)</f>
        <v>74</v>
      </c>
      <c r="AB143" s="118" t="str">
        <f t="shared" si="28"/>
        <v>SIM</v>
      </c>
      <c r="AC143" s="120">
        <f>VLOOKUP(A143*1,[2]AUX!B:D,3,0)</f>
        <v>4</v>
      </c>
      <c r="AD143" s="121" t="str">
        <f>VLOOKUP(C143,[2]AUX!J:K,2,0)</f>
        <v>BRADESCO</v>
      </c>
      <c r="AE143" s="118">
        <f t="shared" si="29"/>
        <v>0.36606500000000003</v>
      </c>
      <c r="AF143" s="118">
        <f t="shared" si="30"/>
        <v>0.36604100000000001</v>
      </c>
      <c r="AG143" s="118">
        <f t="shared" si="31"/>
        <v>0</v>
      </c>
      <c r="AH143" s="118">
        <f t="shared" si="32"/>
        <v>6.319E-3</v>
      </c>
      <c r="AI143" s="118">
        <f t="shared" si="33"/>
        <v>8.3560000000000006E-3</v>
      </c>
      <c r="AJ143" s="118">
        <f t="shared" si="34"/>
        <v>4.9306000000000003E-2</v>
      </c>
      <c r="AK143" s="118">
        <f t="shared" si="35"/>
        <v>0.30208400000000002</v>
      </c>
      <c r="AL143" s="118">
        <f t="shared" si="36"/>
        <v>6.398100000000001E-2</v>
      </c>
      <c r="AM143" s="118">
        <f t="shared" si="37"/>
        <v>5.7292000000000003E-2</v>
      </c>
      <c r="AN143" s="118">
        <f t="shared" si="38"/>
        <v>0.24479200000000001</v>
      </c>
    </row>
    <row r="144" spans="1:41" hidden="1" x14ac:dyDescent="0.2">
      <c r="A144" s="116" t="s">
        <v>1236</v>
      </c>
      <c r="B144" s="117" t="s">
        <v>895</v>
      </c>
      <c r="C144" s="117" t="s">
        <v>896</v>
      </c>
      <c r="D144" s="118">
        <v>0.35888900000000001</v>
      </c>
      <c r="E144" s="118">
        <v>0.69648100000000002</v>
      </c>
      <c r="F144" s="118">
        <v>0.33759299999999998</v>
      </c>
      <c r="G144" s="117">
        <v>1</v>
      </c>
      <c r="H144" s="118">
        <v>1.85E-4</v>
      </c>
      <c r="I144" s="170">
        <v>7.2755E-2</v>
      </c>
      <c r="J144" s="170">
        <v>2.4653000000000001E-2</v>
      </c>
      <c r="K144" s="117">
        <v>74</v>
      </c>
      <c r="L144" s="118">
        <v>2.9860999999999999E-2</v>
      </c>
      <c r="M144" s="118">
        <v>0</v>
      </c>
      <c r="N144" s="118">
        <v>0</v>
      </c>
      <c r="O144" s="118">
        <v>0</v>
      </c>
      <c r="P144" s="118">
        <v>0</v>
      </c>
      <c r="Q144" s="118">
        <v>0</v>
      </c>
      <c r="R144" s="118">
        <v>0.160694</v>
      </c>
      <c r="S144" s="118">
        <v>4.2188000000000003E-2</v>
      </c>
      <c r="T144" s="118">
        <v>7.2570000000000004E-3</v>
      </c>
      <c r="U144" s="118">
        <v>0</v>
      </c>
      <c r="V144" s="118">
        <v>0</v>
      </c>
      <c r="W144" s="118">
        <v>0</v>
      </c>
      <c r="X144" s="143" t="s">
        <v>821</v>
      </c>
      <c r="Y144" s="116">
        <f t="shared" si="26"/>
        <v>46269</v>
      </c>
      <c r="Z144" s="118" t="str">
        <f t="shared" si="27"/>
        <v>SAMARAPAIXAO.46269</v>
      </c>
      <c r="AA144" s="119">
        <f>SUMIFS([2]!Consulta1[CONTADOR],[2]!Consulta1[CONCATENADO],[2]BD!Z144)</f>
        <v>74</v>
      </c>
      <c r="AB144" s="118" t="str">
        <f t="shared" si="28"/>
        <v>SIM</v>
      </c>
      <c r="AC144" s="120">
        <f>VLOOKUP(A144*1,[2]AUX!B:D,3,0)</f>
        <v>4</v>
      </c>
      <c r="AD144" s="121" t="str">
        <f>VLOOKUP(C144,[2]AUX!J:K,2,0)</f>
        <v>SANTANDER</v>
      </c>
      <c r="AE144" s="118">
        <f t="shared" si="29"/>
        <v>0.33740800000000004</v>
      </c>
      <c r="AF144" s="118">
        <f t="shared" si="30"/>
        <v>0.337592</v>
      </c>
      <c r="AG144" s="118">
        <f t="shared" si="31"/>
        <v>1.8399999999996197E-4</v>
      </c>
      <c r="AH144" s="118">
        <f t="shared" si="32"/>
        <v>2.4653000000000001E-2</v>
      </c>
      <c r="AI144" s="118">
        <f t="shared" si="33"/>
        <v>2.9860999999999999E-2</v>
      </c>
      <c r="AJ144" s="118">
        <f t="shared" si="34"/>
        <v>7.2755E-2</v>
      </c>
      <c r="AK144" s="118">
        <f t="shared" si="35"/>
        <v>0.21013900000000002</v>
      </c>
      <c r="AL144" s="118">
        <f t="shared" si="36"/>
        <v>0.12726899999999999</v>
      </c>
      <c r="AM144" s="118">
        <f t="shared" si="37"/>
        <v>4.9445000000000003E-2</v>
      </c>
      <c r="AN144" s="118">
        <f t="shared" si="38"/>
        <v>0.160694</v>
      </c>
    </row>
    <row r="145" spans="1:41" hidden="1" x14ac:dyDescent="0.2">
      <c r="A145" s="116" t="s">
        <v>1376</v>
      </c>
      <c r="B145" s="117" t="s">
        <v>915</v>
      </c>
      <c r="C145" s="117" t="s">
        <v>1261</v>
      </c>
      <c r="D145" s="118">
        <v>0.35515000000000002</v>
      </c>
      <c r="E145" s="118">
        <v>0.61252300000000004</v>
      </c>
      <c r="F145" s="118">
        <v>0.25650499999999998</v>
      </c>
      <c r="G145" s="117">
        <v>2</v>
      </c>
      <c r="H145" s="118">
        <v>1.134E-3</v>
      </c>
      <c r="I145" s="170">
        <v>0.15947900000000001</v>
      </c>
      <c r="J145" s="170">
        <v>2.0289000000000001E-2</v>
      </c>
      <c r="K145" s="117">
        <v>53</v>
      </c>
      <c r="L145" s="118">
        <v>1.1794000000000001E-2</v>
      </c>
      <c r="M145" s="118">
        <v>0</v>
      </c>
      <c r="N145" s="118">
        <v>0</v>
      </c>
      <c r="O145" s="118">
        <v>0</v>
      </c>
      <c r="P145" s="118">
        <v>0</v>
      </c>
      <c r="Q145" s="118">
        <v>1.485E-2</v>
      </c>
      <c r="R145" s="118">
        <v>0</v>
      </c>
      <c r="S145" s="118">
        <v>4.2001999999999998E-2</v>
      </c>
      <c r="T145" s="118">
        <v>7.8239999999999994E-3</v>
      </c>
      <c r="U145" s="118">
        <v>0</v>
      </c>
      <c r="V145" s="118">
        <v>0</v>
      </c>
      <c r="W145" s="118">
        <v>0</v>
      </c>
      <c r="X145" s="143" t="s">
        <v>820</v>
      </c>
      <c r="Y145" s="116">
        <f t="shared" si="26"/>
        <v>46275</v>
      </c>
      <c r="Z145" s="118" t="str">
        <f t="shared" si="27"/>
        <v>RAQUELMARINHO.46275</v>
      </c>
      <c r="AA145" s="119">
        <f>SUMIFS([2]!Consulta1[CONTADOR],[2]!Consulta1[CONCATENADO],[2]BD!Z145)</f>
        <v>53</v>
      </c>
      <c r="AB145" s="118" t="str">
        <f t="shared" si="28"/>
        <v>SIM</v>
      </c>
      <c r="AC145" s="120">
        <f>VLOOKUP(A145*1,[2]AUX!B:D,3,0)</f>
        <v>7</v>
      </c>
      <c r="AD145" s="121" t="str">
        <f>VLOOKUP(C145,[2]AUX!J:K,2,0)</f>
        <v>SANTANDER</v>
      </c>
      <c r="AE145" s="118">
        <f t="shared" si="29"/>
        <v>0.25623800000000002</v>
      </c>
      <c r="AF145" s="118">
        <f t="shared" si="30"/>
        <v>0.25737300000000002</v>
      </c>
      <c r="AG145" s="118">
        <f t="shared" si="31"/>
        <v>1.1349999999999971E-3</v>
      </c>
      <c r="AH145" s="118">
        <f t="shared" si="32"/>
        <v>2.0289000000000001E-2</v>
      </c>
      <c r="AI145" s="118">
        <f t="shared" si="33"/>
        <v>1.1794000000000001E-2</v>
      </c>
      <c r="AJ145" s="118">
        <f t="shared" si="34"/>
        <v>0.15947900000000001</v>
      </c>
      <c r="AK145" s="118">
        <f t="shared" si="35"/>
        <v>6.4675999999999997E-2</v>
      </c>
      <c r="AL145" s="118">
        <f t="shared" si="36"/>
        <v>0.19156200000000001</v>
      </c>
      <c r="AM145" s="118">
        <f t="shared" si="37"/>
        <v>4.9825999999999995E-2</v>
      </c>
      <c r="AN145" s="118">
        <f t="shared" si="38"/>
        <v>1.4850000000000002E-2</v>
      </c>
      <c r="AO145" s="117" t="s">
        <v>820</v>
      </c>
    </row>
    <row r="146" spans="1:41" x14ac:dyDescent="0.2">
      <c r="A146" s="116" t="s">
        <v>1187</v>
      </c>
      <c r="B146" s="117" t="s">
        <v>903</v>
      </c>
      <c r="C146" s="117" t="s">
        <v>893</v>
      </c>
      <c r="D146" s="118">
        <v>0.356794</v>
      </c>
      <c r="E146" s="118">
        <v>0.69664400000000004</v>
      </c>
      <c r="F146" s="118">
        <v>0.33984999999999999</v>
      </c>
      <c r="G146" s="117">
        <v>1</v>
      </c>
      <c r="H146" s="118">
        <v>2.3E-5</v>
      </c>
      <c r="I146" s="170">
        <v>3.1295999999999997E-2</v>
      </c>
      <c r="J146" s="170">
        <v>4.7219999999999996E-3</v>
      </c>
      <c r="K146" s="117">
        <v>46</v>
      </c>
      <c r="L146" s="118">
        <v>3.4489999999999998E-3</v>
      </c>
      <c r="M146" s="118">
        <v>0</v>
      </c>
      <c r="N146" s="118">
        <v>0</v>
      </c>
      <c r="O146" s="118">
        <v>0</v>
      </c>
      <c r="P146" s="118">
        <v>0</v>
      </c>
      <c r="Q146" s="118">
        <v>4.2249999999999996E-3</v>
      </c>
      <c r="R146" s="118">
        <v>0.21850700000000001</v>
      </c>
      <c r="S146" s="118">
        <v>4.5231E-2</v>
      </c>
      <c r="T146" s="118">
        <v>6.9329999999999999E-3</v>
      </c>
      <c r="U146" s="118">
        <v>7.8239999999999994E-3</v>
      </c>
      <c r="V146" s="118">
        <v>1.7638999999999998E-2</v>
      </c>
      <c r="W146" s="118">
        <v>0</v>
      </c>
      <c r="X146" s="143"/>
      <c r="Y146" s="116">
        <f t="shared" si="26"/>
        <v>46268</v>
      </c>
      <c r="Z146" s="118" t="str">
        <f t="shared" si="27"/>
        <v>SAMIAAGOSTINHO.46268</v>
      </c>
      <c r="AA146" s="119">
        <f>SUMIFS([2]!Consulta1[CONTADOR],[2]!Consulta1[CONCATENADO],[2]BD!Z146)</f>
        <v>46</v>
      </c>
      <c r="AB146" s="118" t="str">
        <f t="shared" si="28"/>
        <v>SIM</v>
      </c>
      <c r="AC146" s="120">
        <f>VLOOKUP(A146*1,[2]AUX!B:D,3,0)</f>
        <v>3</v>
      </c>
      <c r="AD146" s="121" t="str">
        <f>VLOOKUP(C146,[2]AUX!J:K,2,0)</f>
        <v>BRADESCO</v>
      </c>
      <c r="AE146" s="118">
        <f t="shared" si="29"/>
        <v>0.33982600000000002</v>
      </c>
      <c r="AF146" s="118">
        <f t="shared" si="30"/>
        <v>0.33985000000000004</v>
      </c>
      <c r="AG146" s="118">
        <f t="shared" si="31"/>
        <v>2.4000000000024002E-5</v>
      </c>
      <c r="AH146" s="118">
        <f t="shared" si="32"/>
        <v>4.7219999999999996E-3</v>
      </c>
      <c r="AI146" s="118">
        <f t="shared" si="33"/>
        <v>3.4489999999999998E-3</v>
      </c>
      <c r="AJ146" s="118">
        <f t="shared" si="34"/>
        <v>3.1295999999999997E-2</v>
      </c>
      <c r="AK146" s="118">
        <f t="shared" si="35"/>
        <v>0.30035900000000004</v>
      </c>
      <c r="AL146" s="118">
        <f t="shared" si="36"/>
        <v>3.9466999999999995E-2</v>
      </c>
      <c r="AM146" s="118">
        <f t="shared" si="37"/>
        <v>5.9988E-2</v>
      </c>
      <c r="AN146" s="118">
        <f t="shared" si="38"/>
        <v>0.24037100000000006</v>
      </c>
    </row>
    <row r="147" spans="1:41" hidden="1" x14ac:dyDescent="0.2">
      <c r="A147" s="116" t="s">
        <v>1260</v>
      </c>
      <c r="B147" s="117" t="s">
        <v>899</v>
      </c>
      <c r="C147" s="117" t="s">
        <v>1261</v>
      </c>
      <c r="D147" s="118">
        <v>0.35954900000000001</v>
      </c>
      <c r="E147" s="118">
        <v>0.61224500000000004</v>
      </c>
      <c r="F147" s="118">
        <v>0.252697</v>
      </c>
      <c r="G147" s="117">
        <v>1</v>
      </c>
      <c r="H147" s="118">
        <v>2.3E-5</v>
      </c>
      <c r="I147" s="170">
        <v>0.14067099999999999</v>
      </c>
      <c r="J147" s="170">
        <v>2.3599999999999999E-2</v>
      </c>
      <c r="K147" s="117">
        <v>113</v>
      </c>
      <c r="L147" s="118">
        <v>1.4063000000000001E-2</v>
      </c>
      <c r="M147" s="118">
        <v>0</v>
      </c>
      <c r="N147" s="118">
        <v>0</v>
      </c>
      <c r="O147" s="118">
        <v>0</v>
      </c>
      <c r="P147" s="118">
        <v>0</v>
      </c>
      <c r="Q147" s="118">
        <v>1.9640999999999999E-2</v>
      </c>
      <c r="R147" s="118">
        <v>0</v>
      </c>
      <c r="S147" s="118">
        <v>4.3147999999999999E-2</v>
      </c>
      <c r="T147" s="118">
        <v>7.2690000000000003E-3</v>
      </c>
      <c r="U147" s="118">
        <v>0</v>
      </c>
      <c r="V147" s="118">
        <v>4.2820000000000002E-3</v>
      </c>
      <c r="W147" s="118">
        <v>0</v>
      </c>
      <c r="X147" s="143" t="s">
        <v>820</v>
      </c>
      <c r="Y147" s="116">
        <f t="shared" si="26"/>
        <v>46273</v>
      </c>
      <c r="Z147" s="118" t="str">
        <f t="shared" si="27"/>
        <v>MIKELYNEALVES.46273</v>
      </c>
      <c r="AA147" s="119">
        <f>SUMIFS([2]!Consulta1[CONTADOR],[2]!Consulta1[CONCATENADO],[2]BD!Z147)</f>
        <v>113</v>
      </c>
      <c r="AB147" s="118" t="str">
        <f t="shared" si="28"/>
        <v>SIM</v>
      </c>
      <c r="AC147" s="120">
        <f>VLOOKUP(A147*1,[2]AUX!B:D,3,0)</f>
        <v>5</v>
      </c>
      <c r="AD147" s="121" t="str">
        <f>VLOOKUP(C147,[2]AUX!J:K,2,0)</f>
        <v>SANTANDER</v>
      </c>
      <c r="AE147" s="118">
        <f t="shared" si="29"/>
        <v>0.25267399999999995</v>
      </c>
      <c r="AF147" s="118">
        <f t="shared" si="30"/>
        <v>0.25269600000000003</v>
      </c>
      <c r="AG147" s="118">
        <f t="shared" si="31"/>
        <v>2.2000000000077513E-5</v>
      </c>
      <c r="AH147" s="118">
        <f t="shared" si="32"/>
        <v>2.3599999999999999E-2</v>
      </c>
      <c r="AI147" s="118">
        <f t="shared" si="33"/>
        <v>1.4063000000000001E-2</v>
      </c>
      <c r="AJ147" s="118">
        <f t="shared" si="34"/>
        <v>0.14067099999999999</v>
      </c>
      <c r="AK147" s="118">
        <f t="shared" si="35"/>
        <v>7.4339999999999989E-2</v>
      </c>
      <c r="AL147" s="118">
        <f t="shared" si="36"/>
        <v>0.17833399999999999</v>
      </c>
      <c r="AM147" s="118">
        <f t="shared" si="37"/>
        <v>5.0416999999999997E-2</v>
      </c>
      <c r="AN147" s="118">
        <f t="shared" si="38"/>
        <v>2.3922999999999993E-2</v>
      </c>
    </row>
    <row r="148" spans="1:41" hidden="1" x14ac:dyDescent="0.2">
      <c r="A148" s="116" t="s">
        <v>1159</v>
      </c>
      <c r="B148" s="117" t="s">
        <v>915</v>
      </c>
      <c r="C148" s="117" t="s">
        <v>900</v>
      </c>
      <c r="D148" s="118">
        <v>0.37747700000000001</v>
      </c>
      <c r="E148" s="118">
        <v>0.61258100000000004</v>
      </c>
      <c r="F148" s="118">
        <v>0.23058999999999999</v>
      </c>
      <c r="G148" s="117">
        <v>2</v>
      </c>
      <c r="H148" s="118">
        <v>5.2779999999999997E-3</v>
      </c>
      <c r="I148" s="170">
        <v>9.1910000000000006E-2</v>
      </c>
      <c r="J148" s="170">
        <v>3.4119999999999998E-2</v>
      </c>
      <c r="K148" s="117">
        <v>131</v>
      </c>
      <c r="L148" s="118">
        <v>3.0938E-2</v>
      </c>
      <c r="M148" s="118">
        <v>0</v>
      </c>
      <c r="N148" s="118">
        <v>1.0093E-2</v>
      </c>
      <c r="O148" s="118">
        <v>0</v>
      </c>
      <c r="P148" s="118">
        <v>0</v>
      </c>
      <c r="Q148" s="118">
        <v>6.0070000000000002E-3</v>
      </c>
      <c r="R148" s="118">
        <v>0</v>
      </c>
      <c r="S148" s="118">
        <v>4.4096999999999997E-2</v>
      </c>
      <c r="T148" s="118">
        <v>8.5649999999999997E-3</v>
      </c>
      <c r="U148" s="118">
        <v>0</v>
      </c>
      <c r="V148" s="118">
        <v>4.0969999999999999E-3</v>
      </c>
      <c r="W148" s="118">
        <v>0</v>
      </c>
      <c r="X148" s="143" t="s">
        <v>820</v>
      </c>
      <c r="Y148" s="116">
        <f t="shared" si="26"/>
        <v>46267</v>
      </c>
      <c r="Z148" s="118" t="str">
        <f t="shared" si="27"/>
        <v>RAQUELMARINHO.46267</v>
      </c>
      <c r="AA148" s="119">
        <f>SUMIFS([2]!Consulta1[CONTADOR],[2]!Consulta1[CONCATENADO],[2]BD!Z148)</f>
        <v>131</v>
      </c>
      <c r="AB148" s="118" t="str">
        <f t="shared" si="28"/>
        <v>SIM</v>
      </c>
      <c r="AC148" s="120">
        <f>VLOOKUP(A148*1,[2]AUX!B:D,3,0)</f>
        <v>2</v>
      </c>
      <c r="AD148" s="121" t="str">
        <f>VLOOKUP(C148,[2]AUX!J:K,2,0)</f>
        <v>SANTANDER</v>
      </c>
      <c r="AE148" s="118">
        <f t="shared" si="29"/>
        <v>0.229827</v>
      </c>
      <c r="AF148" s="118">
        <f t="shared" si="30"/>
        <v>0.23510400000000004</v>
      </c>
      <c r="AG148" s="118">
        <f t="shared" si="31"/>
        <v>5.2770000000000317E-3</v>
      </c>
      <c r="AH148" s="118">
        <f t="shared" si="32"/>
        <v>3.4119999999999998E-2</v>
      </c>
      <c r="AI148" s="118">
        <f t="shared" si="33"/>
        <v>3.0938E-2</v>
      </c>
      <c r="AJ148" s="118">
        <f t="shared" si="34"/>
        <v>9.1910000000000006E-2</v>
      </c>
      <c r="AK148" s="118">
        <f t="shared" si="35"/>
        <v>7.2859000000000007E-2</v>
      </c>
      <c r="AL148" s="118">
        <f t="shared" si="36"/>
        <v>0.156968</v>
      </c>
      <c r="AM148" s="118">
        <f t="shared" si="37"/>
        <v>5.2662E-2</v>
      </c>
      <c r="AN148" s="118">
        <f t="shared" si="38"/>
        <v>2.0197000000000007E-2</v>
      </c>
      <c r="AO148" s="117" t="s">
        <v>820</v>
      </c>
    </row>
    <row r="149" spans="1:41" x14ac:dyDescent="0.2">
      <c r="A149" s="116" t="s">
        <v>1376</v>
      </c>
      <c r="B149" s="117" t="s">
        <v>905</v>
      </c>
      <c r="C149" s="117" t="s">
        <v>891</v>
      </c>
      <c r="D149" s="118">
        <v>0.35616900000000001</v>
      </c>
      <c r="E149" s="118">
        <v>0.69758100000000001</v>
      </c>
      <c r="F149" s="118">
        <v>0.34141199999999999</v>
      </c>
      <c r="G149" s="117">
        <v>1</v>
      </c>
      <c r="H149" s="118">
        <v>2.3E-5</v>
      </c>
      <c r="I149" s="170">
        <v>2.5500000000000002E-4</v>
      </c>
      <c r="J149" s="170">
        <v>0</v>
      </c>
      <c r="K149" s="117">
        <v>118</v>
      </c>
      <c r="L149" s="118">
        <v>0</v>
      </c>
      <c r="M149" s="118">
        <v>0</v>
      </c>
      <c r="N149" s="118">
        <v>0</v>
      </c>
      <c r="O149" s="118">
        <v>0</v>
      </c>
      <c r="P149" s="118">
        <v>0</v>
      </c>
      <c r="Q149" s="118">
        <v>5.5669999999999999E-3</v>
      </c>
      <c r="R149" s="118">
        <v>0.27960600000000002</v>
      </c>
      <c r="S149" s="118">
        <v>4.1713E-2</v>
      </c>
      <c r="T149" s="118">
        <v>7.28E-3</v>
      </c>
      <c r="U149" s="118">
        <v>6.9680000000000002E-3</v>
      </c>
      <c r="V149" s="118">
        <v>0</v>
      </c>
      <c r="W149" s="118">
        <v>0</v>
      </c>
      <c r="X149" s="143"/>
      <c r="Y149" s="116">
        <f t="shared" si="26"/>
        <v>46275</v>
      </c>
      <c r="Z149" s="118" t="str">
        <f t="shared" si="27"/>
        <v>VANESSACARNEIRO.46275</v>
      </c>
      <c r="AA149" s="119">
        <f>SUMIFS([2]!Consulta1[CONTADOR],[2]!Consulta1[CONCATENADO],[2]BD!Z149)</f>
        <v>118</v>
      </c>
      <c r="AB149" s="118" t="str">
        <f t="shared" si="28"/>
        <v>SIM</v>
      </c>
      <c r="AC149" s="120">
        <f>VLOOKUP(A149*1,[2]AUX!B:D,3,0)</f>
        <v>7</v>
      </c>
      <c r="AD149" s="121" t="str">
        <f>VLOOKUP(C149,[2]AUX!J:K,2,0)</f>
        <v>COLCHÃO</v>
      </c>
      <c r="AE149" s="118">
        <f t="shared" si="29"/>
        <v>0.341389</v>
      </c>
      <c r="AF149" s="118">
        <f t="shared" si="30"/>
        <v>0.34141199999999999</v>
      </c>
      <c r="AG149" s="118">
        <f t="shared" si="31"/>
        <v>2.2999999999995246E-5</v>
      </c>
      <c r="AH149" s="118">
        <f t="shared" si="32"/>
        <v>0</v>
      </c>
      <c r="AI149" s="118">
        <f t="shared" si="33"/>
        <v>0</v>
      </c>
      <c r="AJ149" s="118">
        <f t="shared" si="34"/>
        <v>2.5500000000000002E-4</v>
      </c>
      <c r="AK149" s="118">
        <f t="shared" si="35"/>
        <v>0.34113399999999999</v>
      </c>
      <c r="AL149" s="118">
        <f t="shared" si="36"/>
        <v>2.5500000000000002E-4</v>
      </c>
      <c r="AM149" s="118">
        <f t="shared" si="37"/>
        <v>5.5961000000000004E-2</v>
      </c>
      <c r="AN149" s="118">
        <f t="shared" si="38"/>
        <v>0.28517300000000001</v>
      </c>
    </row>
    <row r="150" spans="1:41" hidden="1" x14ac:dyDescent="0.2">
      <c r="A150" s="116" t="s">
        <v>1377</v>
      </c>
      <c r="B150" s="117" t="s">
        <v>956</v>
      </c>
      <c r="C150" s="117" t="s">
        <v>896</v>
      </c>
      <c r="D150" s="118">
        <v>0.33464100000000002</v>
      </c>
      <c r="E150" s="118">
        <v>0.70438699999999999</v>
      </c>
      <c r="F150" s="118">
        <v>0.36938700000000002</v>
      </c>
      <c r="G150" s="117">
        <v>2</v>
      </c>
      <c r="H150" s="118">
        <v>3.8200000000000002E-4</v>
      </c>
      <c r="I150" s="170">
        <v>3.4699999999999998E-4</v>
      </c>
      <c r="J150" s="170">
        <v>9.8400000000000007E-4</v>
      </c>
      <c r="K150" s="117">
        <v>45</v>
      </c>
      <c r="L150" s="118">
        <v>0</v>
      </c>
      <c r="M150" s="118">
        <v>0</v>
      </c>
      <c r="N150" s="118">
        <v>0</v>
      </c>
      <c r="O150" s="118">
        <v>0</v>
      </c>
      <c r="P150" s="118">
        <v>0</v>
      </c>
      <c r="Q150" s="118">
        <v>9.7450000000000002E-3</v>
      </c>
      <c r="R150" s="118">
        <v>0.300313</v>
      </c>
      <c r="S150" s="118">
        <v>4.2765999999999998E-2</v>
      </c>
      <c r="T150" s="118">
        <v>7.7889999999999999E-3</v>
      </c>
      <c r="U150" s="118">
        <v>7.4190000000000002E-3</v>
      </c>
      <c r="V150" s="118">
        <v>0</v>
      </c>
      <c r="W150" s="118">
        <v>0</v>
      </c>
      <c r="X150" s="143" t="s">
        <v>957</v>
      </c>
      <c r="Y150" s="116">
        <f t="shared" si="26"/>
        <v>46274</v>
      </c>
      <c r="Z150" s="118" t="str">
        <f t="shared" si="27"/>
        <v>ANTONIARENATA.46274</v>
      </c>
      <c r="AA150" s="119">
        <f>SUMIFS([2]!Consulta1[CONTADOR],[2]!Consulta1[CONCATENADO],[2]BD!Z150)</f>
        <v>45</v>
      </c>
      <c r="AB150" s="118" t="str">
        <f t="shared" si="28"/>
        <v>SIM</v>
      </c>
      <c r="AC150" s="120">
        <f>VLOOKUP(A150*1,[2]AUX!B:D,3,0)</f>
        <v>6</v>
      </c>
      <c r="AD150" s="121" t="str">
        <f>VLOOKUP(C150,[2]AUX!J:K,2,0)</f>
        <v>SANTANDER</v>
      </c>
      <c r="AE150" s="118">
        <f t="shared" si="29"/>
        <v>0.36936300000000005</v>
      </c>
      <c r="AF150" s="118">
        <f t="shared" si="30"/>
        <v>0.36974599999999996</v>
      </c>
      <c r="AG150" s="118">
        <f t="shared" si="31"/>
        <v>3.8299999999991119E-4</v>
      </c>
      <c r="AH150" s="118">
        <f t="shared" si="32"/>
        <v>9.8400000000000007E-4</v>
      </c>
      <c r="AI150" s="118">
        <f t="shared" si="33"/>
        <v>0</v>
      </c>
      <c r="AJ150" s="118">
        <f t="shared" si="34"/>
        <v>3.4699999999999998E-4</v>
      </c>
      <c r="AK150" s="118">
        <f t="shared" si="35"/>
        <v>0.36803200000000003</v>
      </c>
      <c r="AL150" s="118">
        <f t="shared" si="36"/>
        <v>1.3310000000000002E-3</v>
      </c>
      <c r="AM150" s="118">
        <f t="shared" si="37"/>
        <v>5.7973999999999998E-2</v>
      </c>
      <c r="AN150" s="118">
        <f t="shared" si="38"/>
        <v>0.31005800000000006</v>
      </c>
    </row>
    <row r="151" spans="1:41" hidden="1" x14ac:dyDescent="0.2">
      <c r="A151" s="116" t="s">
        <v>1377</v>
      </c>
      <c r="B151" s="117" t="s">
        <v>911</v>
      </c>
      <c r="C151" s="117" t="s">
        <v>885</v>
      </c>
      <c r="D151" s="118">
        <v>0.35280099999999998</v>
      </c>
      <c r="E151" s="118">
        <v>0.69556700000000005</v>
      </c>
      <c r="F151" s="118">
        <v>0.34276600000000002</v>
      </c>
      <c r="G151" s="117">
        <v>1</v>
      </c>
      <c r="H151" s="118">
        <v>0</v>
      </c>
      <c r="I151" s="170">
        <v>2.7730999999999999E-2</v>
      </c>
      <c r="J151" s="170">
        <v>1.1122999999999999E-2</v>
      </c>
      <c r="K151" s="117">
        <v>49</v>
      </c>
      <c r="L151" s="118">
        <v>3.7499999999999999E-3</v>
      </c>
      <c r="M151" s="118">
        <v>0</v>
      </c>
      <c r="N151" s="118">
        <v>0</v>
      </c>
      <c r="O151" s="118">
        <v>0</v>
      </c>
      <c r="P151" s="118">
        <v>0</v>
      </c>
      <c r="Q151" s="118">
        <v>4.0629999999999998E-3</v>
      </c>
      <c r="R151" s="118">
        <v>0.236678</v>
      </c>
      <c r="S151" s="118">
        <v>4.4582999999999998E-2</v>
      </c>
      <c r="T151" s="118">
        <v>6.9909999999999998E-3</v>
      </c>
      <c r="U151" s="118">
        <v>7.8589999999999997E-3</v>
      </c>
      <c r="V151" s="118">
        <v>0</v>
      </c>
      <c r="W151" s="118">
        <v>0</v>
      </c>
      <c r="X151" s="143" t="s">
        <v>11</v>
      </c>
      <c r="Y151" s="116">
        <f t="shared" si="26"/>
        <v>46274</v>
      </c>
      <c r="Z151" s="118" t="str">
        <f t="shared" si="27"/>
        <v>FELIPEFERREIRA.46274</v>
      </c>
      <c r="AA151" s="119">
        <f>SUMIFS([2]!Consulta1[CONTADOR],[2]!Consulta1[CONCATENADO],[2]BD!Z151)</f>
        <v>49</v>
      </c>
      <c r="AB151" s="118" t="str">
        <f t="shared" si="28"/>
        <v>SIM</v>
      </c>
      <c r="AC151" s="120">
        <f>VLOOKUP(A151*1,[2]AUX!B:D,3,0)</f>
        <v>6</v>
      </c>
      <c r="AD151" s="121" t="str">
        <f>VLOOKUP(C151,[2]AUX!J:K,2,0)</f>
        <v>SANTANDER</v>
      </c>
      <c r="AE151" s="118">
        <f t="shared" si="29"/>
        <v>0.34277800000000003</v>
      </c>
      <c r="AF151" s="118">
        <f t="shared" si="30"/>
        <v>0.34276600000000007</v>
      </c>
      <c r="AG151" s="118">
        <f t="shared" si="31"/>
        <v>0</v>
      </c>
      <c r="AH151" s="118">
        <f t="shared" si="32"/>
        <v>1.1122999999999999E-2</v>
      </c>
      <c r="AI151" s="118">
        <f t="shared" si="33"/>
        <v>3.7499999999999999E-3</v>
      </c>
      <c r="AJ151" s="118">
        <f t="shared" si="34"/>
        <v>2.7730999999999999E-2</v>
      </c>
      <c r="AK151" s="118">
        <f t="shared" si="35"/>
        <v>0.30017400000000005</v>
      </c>
      <c r="AL151" s="118">
        <f t="shared" si="36"/>
        <v>4.2603999999999996E-2</v>
      </c>
      <c r="AM151" s="118">
        <f t="shared" si="37"/>
        <v>5.9432999999999993E-2</v>
      </c>
      <c r="AN151" s="118">
        <f t="shared" si="38"/>
        <v>0.24074100000000007</v>
      </c>
    </row>
    <row r="152" spans="1:41" hidden="1" x14ac:dyDescent="0.2">
      <c r="A152" s="116" t="s">
        <v>1159</v>
      </c>
      <c r="B152" s="117" t="s">
        <v>920</v>
      </c>
      <c r="C152" s="117" t="s">
        <v>896</v>
      </c>
      <c r="D152" s="118">
        <v>0.33291700000000002</v>
      </c>
      <c r="E152" s="118">
        <v>0.69549799999999995</v>
      </c>
      <c r="F152" s="118">
        <v>0.36258099999999999</v>
      </c>
      <c r="G152" s="117">
        <v>1</v>
      </c>
      <c r="H152" s="118">
        <v>3.4999999999999997E-5</v>
      </c>
      <c r="I152" s="170">
        <v>2.1852E-2</v>
      </c>
      <c r="J152" s="170">
        <v>1.044E-2</v>
      </c>
      <c r="K152" s="117">
        <v>81</v>
      </c>
      <c r="L152" s="118">
        <v>6.2960000000000004E-3</v>
      </c>
      <c r="M152" s="118">
        <v>0</v>
      </c>
      <c r="N152" s="118">
        <v>9.502E-3</v>
      </c>
      <c r="O152" s="118">
        <v>0</v>
      </c>
      <c r="P152" s="118">
        <v>0</v>
      </c>
      <c r="Q152" s="118">
        <v>6.7010000000000004E-3</v>
      </c>
      <c r="R152" s="118">
        <v>0.24490700000000001</v>
      </c>
      <c r="S152" s="118">
        <v>4.1979000000000002E-2</v>
      </c>
      <c r="T152" s="118">
        <v>7.5230000000000002E-3</v>
      </c>
      <c r="U152" s="118">
        <v>8.9809999999999994E-3</v>
      </c>
      <c r="V152" s="118">
        <v>4.3629999999999997E-3</v>
      </c>
      <c r="W152" s="118">
        <v>0</v>
      </c>
      <c r="X152" s="143" t="s">
        <v>820</v>
      </c>
      <c r="Y152" s="116">
        <f t="shared" si="26"/>
        <v>46267</v>
      </c>
      <c r="Z152" s="118" t="str">
        <f t="shared" si="27"/>
        <v>RENATOOLIVEIRA.46267</v>
      </c>
      <c r="AA152" s="119">
        <f>SUMIFS([2]!Consulta1[CONTADOR],[2]!Consulta1[CONCATENADO],[2]BD!Z152)</f>
        <v>81</v>
      </c>
      <c r="AB152" s="118" t="str">
        <f t="shared" si="28"/>
        <v>SIM</v>
      </c>
      <c r="AC152" s="120">
        <f>VLOOKUP(A152*1,[2]AUX!B:D,3,0)</f>
        <v>2</v>
      </c>
      <c r="AD152" s="121" t="str">
        <f>VLOOKUP(C152,[2]AUX!J:K,2,0)</f>
        <v>SANTANDER</v>
      </c>
      <c r="AE152" s="118">
        <f t="shared" si="29"/>
        <v>0.36254400000000003</v>
      </c>
      <c r="AF152" s="118">
        <f t="shared" si="30"/>
        <v>0.36258099999999993</v>
      </c>
      <c r="AG152" s="118">
        <f t="shared" si="31"/>
        <v>3.6999999999898225E-5</v>
      </c>
      <c r="AH152" s="118">
        <f t="shared" si="32"/>
        <v>1.044E-2</v>
      </c>
      <c r="AI152" s="118">
        <f t="shared" si="33"/>
        <v>6.2960000000000004E-3</v>
      </c>
      <c r="AJ152" s="118">
        <f t="shared" si="34"/>
        <v>2.1852E-2</v>
      </c>
      <c r="AK152" s="118">
        <f t="shared" si="35"/>
        <v>0.32395600000000002</v>
      </c>
      <c r="AL152" s="118">
        <f t="shared" si="36"/>
        <v>3.8587999999999997E-2</v>
      </c>
      <c r="AM152" s="118">
        <f t="shared" si="37"/>
        <v>5.8483000000000007E-2</v>
      </c>
      <c r="AN152" s="118">
        <f t="shared" si="38"/>
        <v>0.26547300000000001</v>
      </c>
      <c r="AO152" s="117" t="s">
        <v>11</v>
      </c>
    </row>
    <row r="153" spans="1:41" x14ac:dyDescent="0.2">
      <c r="A153" s="116" t="s">
        <v>1158</v>
      </c>
      <c r="B153" s="117" t="s">
        <v>1057</v>
      </c>
      <c r="C153" s="117" t="s">
        <v>894</v>
      </c>
      <c r="D153" s="118">
        <v>0.35189799999999999</v>
      </c>
      <c r="E153" s="118">
        <v>0.69649300000000003</v>
      </c>
      <c r="F153" s="118">
        <v>0.34459499999999998</v>
      </c>
      <c r="G153" s="117">
        <v>1</v>
      </c>
      <c r="H153" s="118">
        <v>3.4999999999999997E-5</v>
      </c>
      <c r="I153" s="170">
        <v>5.5599999999999996E-4</v>
      </c>
      <c r="J153" s="170">
        <v>2.2523000000000001E-2</v>
      </c>
      <c r="K153" s="117">
        <v>75</v>
      </c>
      <c r="L153" s="118">
        <v>2.7465E-2</v>
      </c>
      <c r="M153" s="118">
        <v>0</v>
      </c>
      <c r="N153" s="118">
        <v>0</v>
      </c>
      <c r="O153" s="118">
        <v>0</v>
      </c>
      <c r="P153" s="118">
        <v>0</v>
      </c>
      <c r="Q153" s="118">
        <v>5.2550000000000001E-3</v>
      </c>
      <c r="R153" s="118">
        <v>0.231574</v>
      </c>
      <c r="S153" s="118">
        <v>4.2383999999999998E-2</v>
      </c>
      <c r="T153" s="118">
        <v>7.4770000000000001E-3</v>
      </c>
      <c r="U153" s="118">
        <v>7.326E-3</v>
      </c>
      <c r="V153" s="118">
        <v>0</v>
      </c>
      <c r="W153" s="118">
        <v>0</v>
      </c>
      <c r="X153" s="143"/>
      <c r="Y153" s="116">
        <f t="shared" si="26"/>
        <v>46266</v>
      </c>
      <c r="Z153" s="118" t="str">
        <f t="shared" si="27"/>
        <v>JONATASSILVA.46266</v>
      </c>
      <c r="AA153" s="119">
        <f>SUMIFS([2]!Consulta1[CONTADOR],[2]!Consulta1[CONCATENADO],[2]BD!Z153)</f>
        <v>0</v>
      </c>
      <c r="AB153" s="118" t="str">
        <f t="shared" si="28"/>
        <v>SIM</v>
      </c>
      <c r="AC153" s="120">
        <f>VLOOKUP(A153*1,[2]AUX!B:D,3,0)</f>
        <v>1</v>
      </c>
      <c r="AD153" s="121" t="str">
        <f>VLOOKUP(C153,[2]AUX!J:K,2,0)</f>
        <v>AMC</v>
      </c>
      <c r="AE153" s="118">
        <f t="shared" si="29"/>
        <v>0.34455999999999998</v>
      </c>
      <c r="AF153" s="118">
        <f t="shared" si="30"/>
        <v>0.34459500000000004</v>
      </c>
      <c r="AG153" s="118">
        <f t="shared" si="31"/>
        <v>3.5000000000062759E-5</v>
      </c>
      <c r="AH153" s="118">
        <f t="shared" si="32"/>
        <v>2.2523000000000001E-2</v>
      </c>
      <c r="AI153" s="118">
        <f t="shared" si="33"/>
        <v>2.7465E-2</v>
      </c>
      <c r="AJ153" s="118">
        <f t="shared" si="34"/>
        <v>5.5599999999999996E-4</v>
      </c>
      <c r="AK153" s="118">
        <f t="shared" si="35"/>
        <v>0.294016</v>
      </c>
      <c r="AL153" s="118">
        <f t="shared" si="36"/>
        <v>5.0544000000000006E-2</v>
      </c>
      <c r="AM153" s="118">
        <f t="shared" si="37"/>
        <v>5.7186999999999995E-2</v>
      </c>
      <c r="AN153" s="118">
        <f t="shared" si="38"/>
        <v>0.23682900000000001</v>
      </c>
    </row>
    <row r="154" spans="1:41" hidden="1" x14ac:dyDescent="0.2">
      <c r="A154" s="116" t="s">
        <v>1187</v>
      </c>
      <c r="B154" s="117" t="s">
        <v>1055</v>
      </c>
      <c r="C154" s="117" t="s">
        <v>887</v>
      </c>
      <c r="D154" s="118">
        <v>0.35789399999999999</v>
      </c>
      <c r="E154" s="118">
        <v>0.70112300000000005</v>
      </c>
      <c r="F154" s="118">
        <v>0.34267399999999998</v>
      </c>
      <c r="G154" s="117">
        <v>2</v>
      </c>
      <c r="H154" s="118">
        <v>1.4350000000000001E-3</v>
      </c>
      <c r="I154" s="170">
        <v>0.18935199999999999</v>
      </c>
      <c r="J154" s="170">
        <v>3.9468000000000003E-2</v>
      </c>
      <c r="K154" s="117">
        <v>94</v>
      </c>
      <c r="L154" s="118">
        <v>2.6620000000000001E-2</v>
      </c>
      <c r="M154" s="118">
        <v>7.5199999999999996E-4</v>
      </c>
      <c r="N154" s="118">
        <v>0</v>
      </c>
      <c r="O154" s="118">
        <v>0</v>
      </c>
      <c r="P154" s="118">
        <v>0</v>
      </c>
      <c r="Q154" s="118">
        <v>2.3599999999999999E-2</v>
      </c>
      <c r="R154" s="118">
        <v>0</v>
      </c>
      <c r="S154" s="118">
        <v>4.2616000000000001E-2</v>
      </c>
      <c r="T154" s="118">
        <v>7.3839999999999999E-3</v>
      </c>
      <c r="U154" s="118">
        <v>7.2449999999999997E-3</v>
      </c>
      <c r="V154" s="118">
        <v>0</v>
      </c>
      <c r="W154" s="118">
        <v>4.7569999999999999E-3</v>
      </c>
      <c r="X154" s="143" t="s">
        <v>11</v>
      </c>
      <c r="Y154" s="116">
        <f t="shared" si="26"/>
        <v>46268</v>
      </c>
      <c r="Z154" s="118" t="str">
        <f t="shared" si="27"/>
        <v>KARINESANTOS.46268</v>
      </c>
      <c r="AA154" s="119">
        <f>SUMIFS([2]!Consulta1[CONTADOR],[2]!Consulta1[CONCATENADO],[2]BD!Z154)</f>
        <v>0</v>
      </c>
      <c r="AB154" s="118" t="str">
        <f t="shared" si="28"/>
        <v>SIM</v>
      </c>
      <c r="AC154" s="120">
        <f>VLOOKUP(A154*1,[2]AUX!B:D,3,0)</f>
        <v>3</v>
      </c>
      <c r="AD154" s="121" t="str">
        <f>VLOOKUP(C154,[2]AUX!J:K,2,0)</f>
        <v>SANTANDER</v>
      </c>
      <c r="AE154" s="118">
        <f t="shared" si="29"/>
        <v>0.34179399999999999</v>
      </c>
      <c r="AF154" s="118">
        <f t="shared" si="30"/>
        <v>0.34322900000000006</v>
      </c>
      <c r="AG154" s="118">
        <f t="shared" si="31"/>
        <v>1.4350000000000751E-3</v>
      </c>
      <c r="AH154" s="118">
        <f t="shared" si="32"/>
        <v>3.9468000000000003E-2</v>
      </c>
      <c r="AI154" s="118">
        <f t="shared" si="33"/>
        <v>2.6620000000000001E-2</v>
      </c>
      <c r="AJ154" s="118">
        <f t="shared" si="34"/>
        <v>0.18935199999999999</v>
      </c>
      <c r="AK154" s="118">
        <f t="shared" si="35"/>
        <v>8.6354E-2</v>
      </c>
      <c r="AL154" s="118">
        <f t="shared" si="36"/>
        <v>0.25544</v>
      </c>
      <c r="AM154" s="118">
        <f t="shared" si="37"/>
        <v>5.7245000000000004E-2</v>
      </c>
      <c r="AN154" s="118">
        <f t="shared" si="38"/>
        <v>2.9108999999999996E-2</v>
      </c>
      <c r="AO154" s="117" t="s">
        <v>820</v>
      </c>
    </row>
    <row r="155" spans="1:41" hidden="1" x14ac:dyDescent="0.2">
      <c r="A155" s="116" t="s">
        <v>1159</v>
      </c>
      <c r="B155" s="117" t="s">
        <v>1058</v>
      </c>
      <c r="C155" s="117" t="s">
        <v>887</v>
      </c>
      <c r="D155" s="118">
        <v>0.35067100000000001</v>
      </c>
      <c r="E155" s="118">
        <v>0.69582200000000005</v>
      </c>
      <c r="F155" s="118">
        <v>0.34515000000000001</v>
      </c>
      <c r="G155" s="117">
        <v>1</v>
      </c>
      <c r="H155" s="118">
        <v>1.4999999999999999E-4</v>
      </c>
      <c r="I155" s="170">
        <v>0.19520799999999999</v>
      </c>
      <c r="J155" s="170">
        <v>3.9259000000000002E-2</v>
      </c>
      <c r="K155" s="117">
        <v>88</v>
      </c>
      <c r="L155" s="118">
        <v>1.8623000000000001E-2</v>
      </c>
      <c r="M155" s="118">
        <v>0</v>
      </c>
      <c r="N155" s="118">
        <v>1.0243E-2</v>
      </c>
      <c r="O155" s="118">
        <v>0</v>
      </c>
      <c r="P155" s="118">
        <v>0</v>
      </c>
      <c r="Q155" s="118">
        <v>1.5984000000000002E-2</v>
      </c>
      <c r="R155" s="118">
        <v>0</v>
      </c>
      <c r="S155" s="118">
        <v>4.4676E-2</v>
      </c>
      <c r="T155" s="118">
        <v>7.8700000000000003E-3</v>
      </c>
      <c r="U155" s="118">
        <v>8.0090000000000005E-3</v>
      </c>
      <c r="V155" s="118">
        <v>5.1269999999999996E-3</v>
      </c>
      <c r="W155" s="118">
        <v>0</v>
      </c>
      <c r="X155" s="143" t="s">
        <v>11</v>
      </c>
      <c r="Y155" s="116">
        <f t="shared" si="26"/>
        <v>46267</v>
      </c>
      <c r="Z155" s="118" t="str">
        <f t="shared" si="27"/>
        <v>NATARODRIGUES.46267</v>
      </c>
      <c r="AA155" s="119">
        <f>SUMIFS([2]!Consulta1[CONTADOR],[2]!Consulta1[CONCATENADO],[2]BD!Z155)</f>
        <v>0</v>
      </c>
      <c r="AB155" s="118" t="str">
        <f t="shared" si="28"/>
        <v>SIM</v>
      </c>
      <c r="AC155" s="120">
        <f>VLOOKUP(A155*1,[2]AUX!B:D,3,0)</f>
        <v>2</v>
      </c>
      <c r="AD155" s="121" t="str">
        <f>VLOOKUP(C155,[2]AUX!J:K,2,0)</f>
        <v>SANTANDER</v>
      </c>
      <c r="AE155" s="118">
        <f t="shared" si="29"/>
        <v>0.34499899999999994</v>
      </c>
      <c r="AF155" s="118">
        <f t="shared" si="30"/>
        <v>0.34515100000000004</v>
      </c>
      <c r="AG155" s="118">
        <f t="shared" si="31"/>
        <v>1.520000000000965E-4</v>
      </c>
      <c r="AH155" s="118">
        <f t="shared" si="32"/>
        <v>3.9259000000000002E-2</v>
      </c>
      <c r="AI155" s="118">
        <f t="shared" si="33"/>
        <v>1.8623000000000001E-2</v>
      </c>
      <c r="AJ155" s="118">
        <f t="shared" si="34"/>
        <v>0.19520799999999999</v>
      </c>
      <c r="AK155" s="118">
        <f t="shared" si="35"/>
        <v>9.1908999999999991E-2</v>
      </c>
      <c r="AL155" s="118">
        <f t="shared" si="36"/>
        <v>0.25308999999999998</v>
      </c>
      <c r="AM155" s="118">
        <f t="shared" si="37"/>
        <v>6.0555000000000005E-2</v>
      </c>
      <c r="AN155" s="118">
        <f t="shared" si="38"/>
        <v>3.1353999999999986E-2</v>
      </c>
    </row>
    <row r="156" spans="1:41" hidden="1" x14ac:dyDescent="0.2">
      <c r="A156" s="116" t="s">
        <v>1260</v>
      </c>
      <c r="B156" s="117" t="s">
        <v>898</v>
      </c>
      <c r="C156" s="117" t="s">
        <v>896</v>
      </c>
      <c r="D156" s="118">
        <v>0.36002299999999998</v>
      </c>
      <c r="E156" s="118">
        <v>0.69601900000000005</v>
      </c>
      <c r="F156" s="118">
        <v>0.33417799999999998</v>
      </c>
      <c r="G156" s="117">
        <v>3</v>
      </c>
      <c r="H156" s="118">
        <v>1.8289999999999999E-3</v>
      </c>
      <c r="I156" s="170">
        <v>1.1586000000000001E-2</v>
      </c>
      <c r="J156" s="170">
        <v>1.5799000000000001E-2</v>
      </c>
      <c r="K156" s="117">
        <v>54</v>
      </c>
      <c r="L156" s="118">
        <v>5.2659999999999998E-3</v>
      </c>
      <c r="M156" s="118">
        <v>0</v>
      </c>
      <c r="N156" s="118">
        <v>0</v>
      </c>
      <c r="O156" s="118">
        <v>0</v>
      </c>
      <c r="P156" s="118">
        <v>0</v>
      </c>
      <c r="Q156" s="118">
        <v>1.4734000000000001E-2</v>
      </c>
      <c r="R156" s="118">
        <v>0.21837999999999999</v>
      </c>
      <c r="S156" s="118">
        <v>4.3784999999999998E-2</v>
      </c>
      <c r="T156" s="118">
        <v>6.8869999999999999E-3</v>
      </c>
      <c r="U156" s="118">
        <v>6.5389999999999997E-3</v>
      </c>
      <c r="V156" s="118">
        <v>1.1192000000000001E-2</v>
      </c>
      <c r="W156" s="118">
        <v>0</v>
      </c>
      <c r="X156" s="143" t="s">
        <v>820</v>
      </c>
      <c r="Y156" s="116">
        <f t="shared" si="26"/>
        <v>46273</v>
      </c>
      <c r="Z156" s="118" t="str">
        <f t="shared" si="27"/>
        <v>SABRINAERLLEN.46273</v>
      </c>
      <c r="AA156" s="119">
        <f>SUMIFS([2]!Consulta1[CONTADOR],[2]!Consulta1[CONCATENADO],[2]BD!Z156)</f>
        <v>54</v>
      </c>
      <c r="AB156" s="118" t="str">
        <f t="shared" si="28"/>
        <v>SIM</v>
      </c>
      <c r="AC156" s="120">
        <f>VLOOKUP(A156*1,[2]AUX!B:D,3,0)</f>
        <v>5</v>
      </c>
      <c r="AD156" s="121" t="str">
        <f>VLOOKUP(C156,[2]AUX!J:K,2,0)</f>
        <v>SANTANDER</v>
      </c>
      <c r="AE156" s="118">
        <f t="shared" si="29"/>
        <v>0.33416799999999997</v>
      </c>
      <c r="AF156" s="118">
        <f t="shared" si="30"/>
        <v>0.33599600000000007</v>
      </c>
      <c r="AG156" s="118">
        <f t="shared" si="31"/>
        <v>1.8280000000001073E-3</v>
      </c>
      <c r="AH156" s="118">
        <f t="shared" si="32"/>
        <v>1.5799000000000001E-2</v>
      </c>
      <c r="AI156" s="118">
        <f t="shared" si="33"/>
        <v>5.2659999999999998E-3</v>
      </c>
      <c r="AJ156" s="118">
        <f t="shared" si="34"/>
        <v>1.1586000000000001E-2</v>
      </c>
      <c r="AK156" s="118">
        <f t="shared" si="35"/>
        <v>0.30151699999999998</v>
      </c>
      <c r="AL156" s="118">
        <f t="shared" si="36"/>
        <v>3.2650999999999999E-2</v>
      </c>
      <c r="AM156" s="118">
        <f t="shared" si="37"/>
        <v>5.7210999999999998E-2</v>
      </c>
      <c r="AN156" s="118">
        <f t="shared" si="38"/>
        <v>0.24430599999999997</v>
      </c>
      <c r="AO156" s="117" t="s">
        <v>11</v>
      </c>
    </row>
    <row r="157" spans="1:41" hidden="1" x14ac:dyDescent="0.2">
      <c r="A157" s="116" t="s">
        <v>1236</v>
      </c>
      <c r="B157" s="117" t="s">
        <v>944</v>
      </c>
      <c r="C157" s="117" t="s">
        <v>900</v>
      </c>
      <c r="D157" s="118">
        <v>0.37561299999999997</v>
      </c>
      <c r="E157" s="118">
        <v>0.69622700000000004</v>
      </c>
      <c r="F157" s="118">
        <v>0.31137700000000001</v>
      </c>
      <c r="G157" s="117">
        <v>3</v>
      </c>
      <c r="H157" s="118">
        <v>9.9880000000000004E-3</v>
      </c>
      <c r="I157" s="170">
        <v>0.14652799999999999</v>
      </c>
      <c r="J157" s="170">
        <v>3.8240999999999997E-2</v>
      </c>
      <c r="K157" s="117">
        <v>104</v>
      </c>
      <c r="L157" s="118">
        <v>2.0428000000000002E-2</v>
      </c>
      <c r="M157" s="118">
        <v>0</v>
      </c>
      <c r="N157" s="118">
        <v>0</v>
      </c>
      <c r="O157" s="118">
        <v>0</v>
      </c>
      <c r="P157" s="118">
        <v>0</v>
      </c>
      <c r="Q157" s="118">
        <v>2.3703999999999999E-2</v>
      </c>
      <c r="R157" s="118">
        <v>0</v>
      </c>
      <c r="S157" s="118">
        <v>4.1133999999999997E-2</v>
      </c>
      <c r="T157" s="118">
        <v>7.2919999999999999E-3</v>
      </c>
      <c r="U157" s="118">
        <v>7.4419999999999998E-3</v>
      </c>
      <c r="V157" s="118">
        <v>2.5856000000000001E-2</v>
      </c>
      <c r="W157" s="118">
        <v>0</v>
      </c>
      <c r="X157" s="143" t="s">
        <v>820</v>
      </c>
      <c r="Y157" s="116">
        <f t="shared" si="26"/>
        <v>46269</v>
      </c>
      <c r="Z157" s="118" t="str">
        <f t="shared" si="27"/>
        <v>BEATRIZPARENTE.46269</v>
      </c>
      <c r="AA157" s="119">
        <f>SUMIFS([2]!Consulta1[CONTADOR],[2]!Consulta1[CONCATENADO],[2]BD!Z157)</f>
        <v>0</v>
      </c>
      <c r="AB157" s="118" t="str">
        <f t="shared" si="28"/>
        <v>SIM</v>
      </c>
      <c r="AC157" s="120">
        <f>VLOOKUP(A157*1,[2]AUX!B:D,3,0)</f>
        <v>4</v>
      </c>
      <c r="AD157" s="121" t="str">
        <f>VLOOKUP(C157,[2]AUX!J:K,2,0)</f>
        <v>SANTANDER</v>
      </c>
      <c r="AE157" s="118">
        <f t="shared" si="29"/>
        <v>0.31062499999999998</v>
      </c>
      <c r="AF157" s="118">
        <f t="shared" si="30"/>
        <v>0.32061400000000007</v>
      </c>
      <c r="AG157" s="118">
        <f t="shared" si="31"/>
        <v>9.9890000000000811E-3</v>
      </c>
      <c r="AH157" s="118">
        <f t="shared" si="32"/>
        <v>3.8240999999999997E-2</v>
      </c>
      <c r="AI157" s="118">
        <f t="shared" si="33"/>
        <v>2.0428000000000002E-2</v>
      </c>
      <c r="AJ157" s="118">
        <f t="shared" si="34"/>
        <v>0.14652799999999999</v>
      </c>
      <c r="AK157" s="118">
        <f t="shared" si="35"/>
        <v>0.10542800000000001</v>
      </c>
      <c r="AL157" s="118">
        <f t="shared" si="36"/>
        <v>0.20519699999999999</v>
      </c>
      <c r="AM157" s="118">
        <f t="shared" si="37"/>
        <v>5.5867999999999994E-2</v>
      </c>
      <c r="AN157" s="118">
        <f t="shared" si="38"/>
        <v>4.9560000000000014E-2</v>
      </c>
    </row>
    <row r="158" spans="1:41" hidden="1" x14ac:dyDescent="0.2">
      <c r="A158" s="116" t="s">
        <v>1376</v>
      </c>
      <c r="B158" s="117" t="s">
        <v>906</v>
      </c>
      <c r="C158" s="117" t="s">
        <v>900</v>
      </c>
      <c r="D158" s="118">
        <v>0.38602999999999998</v>
      </c>
      <c r="E158" s="118">
        <v>0.69557899999999995</v>
      </c>
      <c r="F158" s="118">
        <v>0.30954900000000002</v>
      </c>
      <c r="G158" s="117">
        <v>1</v>
      </c>
      <c r="H158" s="118">
        <v>0</v>
      </c>
      <c r="I158" s="170">
        <v>0.15454899999999999</v>
      </c>
      <c r="J158" s="170">
        <v>2.4074000000000002E-2</v>
      </c>
      <c r="K158" s="117">
        <v>95</v>
      </c>
      <c r="L158" s="118">
        <v>2.6563E-2</v>
      </c>
      <c r="M158" s="118">
        <v>1.294E-2</v>
      </c>
      <c r="N158" s="118">
        <v>0</v>
      </c>
      <c r="O158" s="118">
        <v>0</v>
      </c>
      <c r="P158" s="118">
        <v>4.5139999999999998E-3</v>
      </c>
      <c r="Q158" s="118">
        <v>2.1644E-2</v>
      </c>
      <c r="R158" s="118">
        <v>0</v>
      </c>
      <c r="S158" s="118">
        <v>4.2199E-2</v>
      </c>
      <c r="T158" s="118">
        <v>7.7549999999999997E-3</v>
      </c>
      <c r="U158" s="118">
        <v>6.9560000000000004E-3</v>
      </c>
      <c r="V158" s="118">
        <v>0</v>
      </c>
      <c r="W158" s="118">
        <v>8.3800000000000003E-3</v>
      </c>
      <c r="X158" s="143" t="s">
        <v>820</v>
      </c>
      <c r="Y158" s="116">
        <f t="shared" si="26"/>
        <v>46275</v>
      </c>
      <c r="Z158" s="118" t="str">
        <f t="shared" si="27"/>
        <v>LUCASPEDRACA.46275</v>
      </c>
      <c r="AA158" s="119">
        <f>SUMIFS([2]!Consulta1[CONTADOR],[2]!Consulta1[CONCATENADO],[2]BD!Z158)</f>
        <v>95</v>
      </c>
      <c r="AB158" s="118" t="str">
        <f t="shared" si="28"/>
        <v>SIM</v>
      </c>
      <c r="AC158" s="120">
        <f>VLOOKUP(A158*1,[2]AUX!B:D,3,0)</f>
        <v>7</v>
      </c>
      <c r="AD158" s="121" t="str">
        <f>VLOOKUP(C158,[2]AUX!J:K,2,0)</f>
        <v>SANTANDER</v>
      </c>
      <c r="AE158" s="118">
        <f t="shared" si="29"/>
        <v>0.30957400000000002</v>
      </c>
      <c r="AF158" s="118">
        <f t="shared" si="30"/>
        <v>0.30954899999999996</v>
      </c>
      <c r="AG158" s="118">
        <f t="shared" si="31"/>
        <v>0</v>
      </c>
      <c r="AH158" s="118">
        <f t="shared" si="32"/>
        <v>2.4074000000000002E-2</v>
      </c>
      <c r="AI158" s="118">
        <f t="shared" si="33"/>
        <v>2.6563E-2</v>
      </c>
      <c r="AJ158" s="118">
        <f t="shared" si="34"/>
        <v>0.15454899999999999</v>
      </c>
      <c r="AK158" s="118">
        <f t="shared" si="35"/>
        <v>0.10438800000000001</v>
      </c>
      <c r="AL158" s="118">
        <f t="shared" si="36"/>
        <v>0.20518599999999998</v>
      </c>
      <c r="AM158" s="118">
        <f t="shared" si="37"/>
        <v>5.6910000000000002E-2</v>
      </c>
      <c r="AN158" s="118">
        <f t="shared" si="38"/>
        <v>4.7478000000000006E-2</v>
      </c>
      <c r="AO158" s="117" t="s">
        <v>820</v>
      </c>
    </row>
    <row r="159" spans="1:41" x14ac:dyDescent="0.2">
      <c r="A159" s="116" t="s">
        <v>1377</v>
      </c>
      <c r="B159" s="117" t="s">
        <v>890</v>
      </c>
      <c r="C159" s="117" t="s">
        <v>891</v>
      </c>
      <c r="D159" s="118">
        <v>0.35636600000000002</v>
      </c>
      <c r="E159" s="118">
        <v>0.69563699999999995</v>
      </c>
      <c r="F159" s="118">
        <v>0.33927099999999999</v>
      </c>
      <c r="G159" s="117">
        <v>1</v>
      </c>
      <c r="H159" s="118">
        <v>1.2E-5</v>
      </c>
      <c r="I159" s="170">
        <v>2.2000000000000001E-4</v>
      </c>
      <c r="J159" s="170">
        <v>0</v>
      </c>
      <c r="K159" s="117">
        <v>96</v>
      </c>
      <c r="L159" s="118">
        <v>0</v>
      </c>
      <c r="M159" s="118">
        <v>0</v>
      </c>
      <c r="N159" s="118">
        <v>0</v>
      </c>
      <c r="O159" s="118">
        <v>0</v>
      </c>
      <c r="P159" s="118">
        <v>0</v>
      </c>
      <c r="Q159" s="118">
        <v>4.2589999999999998E-3</v>
      </c>
      <c r="R159" s="118">
        <v>0.276447</v>
      </c>
      <c r="S159" s="118">
        <v>4.3437999999999997E-2</v>
      </c>
      <c r="T159" s="118">
        <v>7.7549999999999997E-3</v>
      </c>
      <c r="U159" s="118">
        <v>7.1409999999999998E-3</v>
      </c>
      <c r="V159" s="118">
        <v>0</v>
      </c>
      <c r="W159" s="118">
        <v>0</v>
      </c>
      <c r="X159" s="143"/>
      <c r="Y159" s="116">
        <f t="shared" si="26"/>
        <v>46274</v>
      </c>
      <c r="Z159" s="118" t="str">
        <f t="shared" si="27"/>
        <v>NARIELEGUEDES.46274</v>
      </c>
      <c r="AA159" s="119">
        <f>SUMIFS([2]!Consulta1[CONTADOR],[2]!Consulta1[CONCATENADO],[2]BD!Z159)</f>
        <v>96</v>
      </c>
      <c r="AB159" s="118" t="str">
        <f t="shared" si="28"/>
        <v>SIM</v>
      </c>
      <c r="AC159" s="120">
        <f>VLOOKUP(A159*1,[2]AUX!B:D,3,0)</f>
        <v>6</v>
      </c>
      <c r="AD159" s="121" t="str">
        <f>VLOOKUP(C159,[2]AUX!J:K,2,0)</f>
        <v>COLCHÃO</v>
      </c>
      <c r="AE159" s="118">
        <f t="shared" si="29"/>
        <v>0.33926000000000001</v>
      </c>
      <c r="AF159" s="118">
        <f t="shared" si="30"/>
        <v>0.33927099999999993</v>
      </c>
      <c r="AG159" s="118">
        <f t="shared" si="31"/>
        <v>1.0999999999927734E-5</v>
      </c>
      <c r="AH159" s="118">
        <f t="shared" si="32"/>
        <v>0</v>
      </c>
      <c r="AI159" s="118">
        <f t="shared" si="33"/>
        <v>0</v>
      </c>
      <c r="AJ159" s="118">
        <f t="shared" si="34"/>
        <v>2.2000000000000001E-4</v>
      </c>
      <c r="AK159" s="118">
        <f t="shared" si="35"/>
        <v>0.33904000000000001</v>
      </c>
      <c r="AL159" s="118">
        <f t="shared" si="36"/>
        <v>2.2000000000000001E-4</v>
      </c>
      <c r="AM159" s="118">
        <f t="shared" si="37"/>
        <v>5.8333999999999997E-2</v>
      </c>
      <c r="AN159" s="118">
        <f t="shared" si="38"/>
        <v>0.28070600000000001</v>
      </c>
    </row>
    <row r="160" spans="1:41" hidden="1" x14ac:dyDescent="0.2">
      <c r="A160" s="116" t="s">
        <v>1159</v>
      </c>
      <c r="B160" s="117" t="s">
        <v>953</v>
      </c>
      <c r="C160" s="117" t="s">
        <v>896</v>
      </c>
      <c r="D160" s="118">
        <v>0.35384300000000002</v>
      </c>
      <c r="E160" s="118">
        <v>0.69561300000000004</v>
      </c>
      <c r="F160" s="118">
        <v>0.34177099999999999</v>
      </c>
      <c r="G160" s="117">
        <v>1</v>
      </c>
      <c r="H160" s="118">
        <v>4.6299999999999998E-4</v>
      </c>
      <c r="I160" s="170">
        <v>0.11121499999999999</v>
      </c>
      <c r="J160" s="170">
        <v>2.9756999999999999E-2</v>
      </c>
      <c r="K160" s="117">
        <v>137</v>
      </c>
      <c r="L160" s="118">
        <v>3.7777999999999999E-2</v>
      </c>
      <c r="M160" s="118">
        <v>0</v>
      </c>
      <c r="N160" s="118">
        <v>0</v>
      </c>
      <c r="O160" s="118">
        <v>0</v>
      </c>
      <c r="P160" s="118">
        <v>0</v>
      </c>
      <c r="Q160" s="118">
        <v>2.431E-3</v>
      </c>
      <c r="R160" s="118">
        <v>9.7720000000000001E-2</v>
      </c>
      <c r="S160" s="118">
        <v>4.2431000000000003E-2</v>
      </c>
      <c r="T160" s="118">
        <v>8.1600000000000006E-3</v>
      </c>
      <c r="U160" s="118">
        <v>7.2220000000000001E-3</v>
      </c>
      <c r="V160" s="118">
        <v>4.5950000000000001E-3</v>
      </c>
      <c r="W160" s="118">
        <v>0</v>
      </c>
      <c r="X160" s="143" t="s">
        <v>820</v>
      </c>
      <c r="Y160" s="116">
        <f t="shared" si="26"/>
        <v>46267</v>
      </c>
      <c r="Z160" s="118" t="str">
        <f t="shared" si="27"/>
        <v>MAIRLEALBUQUERQU.46267</v>
      </c>
      <c r="AA160" s="119">
        <f>SUMIFS([2]!Consulta1[CONTADOR],[2]!Consulta1[CONCATENADO],[2]BD!Z160)</f>
        <v>137</v>
      </c>
      <c r="AB160" s="118" t="str">
        <f t="shared" si="28"/>
        <v>SIM</v>
      </c>
      <c r="AC160" s="120">
        <f>VLOOKUP(A160*1,[2]AUX!B:D,3,0)</f>
        <v>2</v>
      </c>
      <c r="AD160" s="121" t="str">
        <f>VLOOKUP(C160,[2]AUX!J:K,2,0)</f>
        <v>SANTANDER</v>
      </c>
      <c r="AE160" s="118">
        <f t="shared" si="29"/>
        <v>0.34130899999999997</v>
      </c>
      <c r="AF160" s="118">
        <f t="shared" si="30"/>
        <v>0.34177000000000002</v>
      </c>
      <c r="AG160" s="118">
        <f t="shared" si="31"/>
        <v>4.6100000000004471E-4</v>
      </c>
      <c r="AH160" s="118">
        <f t="shared" si="32"/>
        <v>2.9756999999999999E-2</v>
      </c>
      <c r="AI160" s="118">
        <f t="shared" si="33"/>
        <v>3.7777999999999999E-2</v>
      </c>
      <c r="AJ160" s="118">
        <f t="shared" si="34"/>
        <v>0.11121499999999999</v>
      </c>
      <c r="AK160" s="118">
        <f t="shared" si="35"/>
        <v>0.16255900000000001</v>
      </c>
      <c r="AL160" s="118">
        <f t="shared" si="36"/>
        <v>0.17874999999999999</v>
      </c>
      <c r="AM160" s="118">
        <f t="shared" si="37"/>
        <v>5.7813000000000003E-2</v>
      </c>
      <c r="AN160" s="118">
        <f t="shared" si="38"/>
        <v>0.10474600000000001</v>
      </c>
      <c r="AO160" s="117" t="s">
        <v>821</v>
      </c>
    </row>
    <row r="161" spans="1:41" hidden="1" x14ac:dyDescent="0.2">
      <c r="A161" s="116" t="s">
        <v>1158</v>
      </c>
      <c r="B161" s="117" t="s">
        <v>912</v>
      </c>
      <c r="C161" s="117" t="s">
        <v>896</v>
      </c>
      <c r="D161" s="118">
        <v>0.38019700000000001</v>
      </c>
      <c r="E161" s="118">
        <v>0.69608800000000004</v>
      </c>
      <c r="F161" s="118">
        <v>0.31420100000000001</v>
      </c>
      <c r="G161" s="117">
        <v>3</v>
      </c>
      <c r="H161" s="118">
        <v>1.7129999999999999E-3</v>
      </c>
      <c r="I161" s="170">
        <v>6.7100000000000005E-4</v>
      </c>
      <c r="J161" s="170">
        <v>0</v>
      </c>
      <c r="K161" s="117">
        <v>21</v>
      </c>
      <c r="L161" s="118">
        <v>0</v>
      </c>
      <c r="M161" s="118">
        <v>0</v>
      </c>
      <c r="N161" s="118">
        <v>0</v>
      </c>
      <c r="O161" s="118">
        <v>0</v>
      </c>
      <c r="P161" s="118">
        <v>0</v>
      </c>
      <c r="Q161" s="118">
        <v>0</v>
      </c>
      <c r="R161" s="118">
        <v>0.262326</v>
      </c>
      <c r="S161" s="118">
        <v>4.3043999999999999E-2</v>
      </c>
      <c r="T161" s="118">
        <v>0</v>
      </c>
      <c r="U161" s="118">
        <v>8.1370000000000001E-3</v>
      </c>
      <c r="V161" s="118">
        <v>0</v>
      </c>
      <c r="W161" s="118">
        <v>0</v>
      </c>
      <c r="X161" s="143" t="s">
        <v>821</v>
      </c>
      <c r="Y161" s="116">
        <f t="shared" si="26"/>
        <v>46266</v>
      </c>
      <c r="Z161" s="118" t="str">
        <f t="shared" si="27"/>
        <v>LUZIACASTRO.46266</v>
      </c>
      <c r="AA161" s="119">
        <f>SUMIFS([2]!Consulta1[CONTADOR],[2]!Consulta1[CONCATENADO],[2]BD!Z161)</f>
        <v>21</v>
      </c>
      <c r="AB161" s="118" t="str">
        <f t="shared" si="28"/>
        <v>SIM</v>
      </c>
      <c r="AC161" s="120">
        <f>VLOOKUP(A161*1,[2]AUX!B:D,3,0)</f>
        <v>1</v>
      </c>
      <c r="AD161" s="121" t="str">
        <f>VLOOKUP(C161,[2]AUX!J:K,2,0)</f>
        <v>SANTANDER</v>
      </c>
      <c r="AE161" s="118">
        <f t="shared" si="29"/>
        <v>0.31417800000000001</v>
      </c>
      <c r="AF161" s="118">
        <f t="shared" si="30"/>
        <v>0.31589100000000003</v>
      </c>
      <c r="AG161" s="118">
        <f t="shared" si="31"/>
        <v>1.7130000000000201E-3</v>
      </c>
      <c r="AH161" s="118">
        <f t="shared" si="32"/>
        <v>0</v>
      </c>
      <c r="AI161" s="118">
        <f t="shared" si="33"/>
        <v>0</v>
      </c>
      <c r="AJ161" s="118">
        <f t="shared" si="34"/>
        <v>6.7100000000000005E-4</v>
      </c>
      <c r="AK161" s="118">
        <f t="shared" si="35"/>
        <v>0.31350700000000004</v>
      </c>
      <c r="AL161" s="118">
        <f t="shared" si="36"/>
        <v>6.7100000000000005E-4</v>
      </c>
      <c r="AM161" s="118">
        <f t="shared" si="37"/>
        <v>5.1180999999999997E-2</v>
      </c>
      <c r="AN161" s="118">
        <f t="shared" si="38"/>
        <v>0.26232600000000006</v>
      </c>
    </row>
    <row r="162" spans="1:41" hidden="1" x14ac:dyDescent="0.2">
      <c r="A162" s="116" t="s">
        <v>1158</v>
      </c>
      <c r="B162" s="117" t="s">
        <v>895</v>
      </c>
      <c r="C162" s="117" t="s">
        <v>896</v>
      </c>
      <c r="D162" s="118">
        <v>0.35473399999999999</v>
      </c>
      <c r="E162" s="118">
        <v>0.69751200000000002</v>
      </c>
      <c r="F162" s="118">
        <v>0.34277800000000003</v>
      </c>
      <c r="G162" s="117">
        <v>1</v>
      </c>
      <c r="H162" s="118">
        <v>0</v>
      </c>
      <c r="I162" s="170">
        <v>6.9015999999999994E-2</v>
      </c>
      <c r="J162" s="170">
        <v>2.4583000000000001E-2</v>
      </c>
      <c r="K162" s="117">
        <v>104</v>
      </c>
      <c r="L162" s="118">
        <v>3.0567E-2</v>
      </c>
      <c r="M162" s="118">
        <v>0</v>
      </c>
      <c r="N162" s="118">
        <v>4.3870000000000003E-3</v>
      </c>
      <c r="O162" s="118">
        <v>0</v>
      </c>
      <c r="P162" s="118">
        <v>9.2940000000000002E-3</v>
      </c>
      <c r="Q162" s="118">
        <v>0</v>
      </c>
      <c r="R162" s="118">
        <v>0.15407399999999999</v>
      </c>
      <c r="S162" s="118">
        <v>4.3090000000000003E-2</v>
      </c>
      <c r="T162" s="118">
        <v>7.7660000000000003E-3</v>
      </c>
      <c r="U162" s="118">
        <v>0</v>
      </c>
      <c r="V162" s="118">
        <v>0</v>
      </c>
      <c r="W162" s="118">
        <v>0</v>
      </c>
      <c r="X162" s="143" t="s">
        <v>821</v>
      </c>
      <c r="Y162" s="116">
        <f t="shared" si="26"/>
        <v>46266</v>
      </c>
      <c r="Z162" s="118" t="str">
        <f t="shared" si="27"/>
        <v>SAMARAPAIXAO.46266</v>
      </c>
      <c r="AA162" s="119">
        <f>SUMIFS([2]!Consulta1[CONTADOR],[2]!Consulta1[CONCATENADO],[2]BD!Z162)</f>
        <v>104</v>
      </c>
      <c r="AB162" s="118" t="str">
        <f t="shared" si="28"/>
        <v>SIM</v>
      </c>
      <c r="AC162" s="120">
        <f>VLOOKUP(A162*1,[2]AUX!B:D,3,0)</f>
        <v>1</v>
      </c>
      <c r="AD162" s="121" t="str">
        <f>VLOOKUP(C162,[2]AUX!J:K,2,0)</f>
        <v>SANTANDER</v>
      </c>
      <c r="AE162" s="118">
        <f t="shared" si="29"/>
        <v>0.342777</v>
      </c>
      <c r="AF162" s="118">
        <f t="shared" si="30"/>
        <v>0.34277800000000003</v>
      </c>
      <c r="AG162" s="118">
        <f t="shared" si="31"/>
        <v>1.0000000000287557E-6</v>
      </c>
      <c r="AH162" s="118">
        <f t="shared" si="32"/>
        <v>2.4583000000000001E-2</v>
      </c>
      <c r="AI162" s="118">
        <f t="shared" si="33"/>
        <v>3.0567E-2</v>
      </c>
      <c r="AJ162" s="118">
        <f t="shared" si="34"/>
        <v>6.9015999999999994E-2</v>
      </c>
      <c r="AK162" s="118">
        <f t="shared" si="35"/>
        <v>0.218611</v>
      </c>
      <c r="AL162" s="118">
        <f t="shared" si="36"/>
        <v>0.124166</v>
      </c>
      <c r="AM162" s="118">
        <f t="shared" si="37"/>
        <v>5.0856000000000005E-2</v>
      </c>
      <c r="AN162" s="118">
        <f t="shared" si="38"/>
        <v>0.16775499999999999</v>
      </c>
      <c r="AO162" s="117" t="s">
        <v>820</v>
      </c>
    </row>
    <row r="163" spans="1:41" hidden="1" x14ac:dyDescent="0.2">
      <c r="A163" s="116" t="s">
        <v>1158</v>
      </c>
      <c r="B163" s="117" t="s">
        <v>1086</v>
      </c>
      <c r="C163" s="117" t="s">
        <v>900</v>
      </c>
      <c r="D163" s="118">
        <v>0.36016199999999998</v>
      </c>
      <c r="E163" s="118">
        <v>0.69581000000000004</v>
      </c>
      <c r="F163" s="118">
        <v>0.33379599999999998</v>
      </c>
      <c r="G163" s="117">
        <v>3</v>
      </c>
      <c r="H163" s="118">
        <v>1.7589999999999999E-3</v>
      </c>
      <c r="I163" s="170">
        <v>0.14630799999999999</v>
      </c>
      <c r="J163" s="170">
        <v>5.5903000000000001E-2</v>
      </c>
      <c r="K163" s="117">
        <v>154</v>
      </c>
      <c r="L163" s="118">
        <v>3.0984000000000001E-2</v>
      </c>
      <c r="M163" s="118">
        <v>1.4999999999999999E-4</v>
      </c>
      <c r="N163" s="118">
        <v>0</v>
      </c>
      <c r="O163" s="118">
        <v>0</v>
      </c>
      <c r="P163" s="118">
        <v>0</v>
      </c>
      <c r="Q163" s="118">
        <v>3.2083E-2</v>
      </c>
      <c r="R163" s="118">
        <v>0</v>
      </c>
      <c r="S163" s="118">
        <v>4.2765999999999998E-2</v>
      </c>
      <c r="T163" s="118">
        <v>8.3219999999999995E-3</v>
      </c>
      <c r="U163" s="118">
        <v>7.1409999999999998E-3</v>
      </c>
      <c r="V163" s="118">
        <v>1.0231000000000001E-2</v>
      </c>
      <c r="W163" s="118">
        <v>0</v>
      </c>
      <c r="X163" s="143" t="s">
        <v>820</v>
      </c>
      <c r="Y163" s="116">
        <f t="shared" si="26"/>
        <v>46266</v>
      </c>
      <c r="Z163" s="118" t="str">
        <f t="shared" si="27"/>
        <v>VANIELLYALMEIDA.46266</v>
      </c>
      <c r="AA163" s="119">
        <f>SUMIFS([2]!Consulta1[CONTADOR],[2]!Consulta1[CONCATENADO],[2]BD!Z163)</f>
        <v>0</v>
      </c>
      <c r="AB163" s="118" t="str">
        <f t="shared" si="28"/>
        <v>SIM</v>
      </c>
      <c r="AC163" s="120">
        <f>VLOOKUP(A163*1,[2]AUX!B:D,3,0)</f>
        <v>1</v>
      </c>
      <c r="AD163" s="121" t="str">
        <f>VLOOKUP(C163,[2]AUX!J:K,2,0)</f>
        <v>SANTANDER</v>
      </c>
      <c r="AE163" s="118">
        <f t="shared" si="29"/>
        <v>0.33388799999999996</v>
      </c>
      <c r="AF163" s="118">
        <f t="shared" si="30"/>
        <v>0.33564800000000006</v>
      </c>
      <c r="AG163" s="118">
        <f t="shared" si="31"/>
        <v>1.7600000000000948E-3</v>
      </c>
      <c r="AH163" s="118">
        <f t="shared" si="32"/>
        <v>5.5903000000000001E-2</v>
      </c>
      <c r="AI163" s="118">
        <f t="shared" si="33"/>
        <v>3.0984000000000001E-2</v>
      </c>
      <c r="AJ163" s="118">
        <f t="shared" si="34"/>
        <v>0.14630799999999999</v>
      </c>
      <c r="AK163" s="118">
        <f t="shared" si="35"/>
        <v>0.10069299999999999</v>
      </c>
      <c r="AL163" s="118">
        <f t="shared" si="36"/>
        <v>0.23319499999999999</v>
      </c>
      <c r="AM163" s="118">
        <f t="shared" si="37"/>
        <v>5.8228999999999996E-2</v>
      </c>
      <c r="AN163" s="118">
        <f t="shared" si="38"/>
        <v>4.2463999999999995E-2</v>
      </c>
    </row>
    <row r="164" spans="1:41" x14ac:dyDescent="0.2">
      <c r="A164" s="116" t="s">
        <v>1260</v>
      </c>
      <c r="B164" s="117" t="s">
        <v>903</v>
      </c>
      <c r="C164" s="117" t="s">
        <v>893</v>
      </c>
      <c r="D164" s="118">
        <v>0.36062499999999997</v>
      </c>
      <c r="E164" s="118">
        <v>0.69569400000000003</v>
      </c>
      <c r="F164" s="118">
        <v>0.33431699999999998</v>
      </c>
      <c r="G164" s="117">
        <v>2</v>
      </c>
      <c r="H164" s="118">
        <v>7.9900000000000001E-4</v>
      </c>
      <c r="I164" s="170">
        <v>4.3957999999999997E-2</v>
      </c>
      <c r="J164" s="170">
        <v>7.0720000000000002E-3</v>
      </c>
      <c r="K164" s="117">
        <v>58</v>
      </c>
      <c r="L164" s="118">
        <v>9.1319999999999995E-3</v>
      </c>
      <c r="M164" s="118">
        <v>0</v>
      </c>
      <c r="N164" s="118">
        <v>0</v>
      </c>
      <c r="O164" s="118">
        <v>0</v>
      </c>
      <c r="P164" s="118">
        <v>0</v>
      </c>
      <c r="Q164" s="118">
        <v>8.6230000000000005E-3</v>
      </c>
      <c r="R164" s="118">
        <v>0.20857600000000001</v>
      </c>
      <c r="S164" s="118">
        <v>4.3449000000000002E-2</v>
      </c>
      <c r="T164" s="118">
        <v>5.6829999999999997E-3</v>
      </c>
      <c r="U164" s="118">
        <v>7.7780000000000002E-3</v>
      </c>
      <c r="V164" s="118">
        <v>0</v>
      </c>
      <c r="W164" s="118">
        <v>0</v>
      </c>
      <c r="X164" s="143"/>
      <c r="Y164" s="116">
        <f t="shared" si="26"/>
        <v>46273</v>
      </c>
      <c r="Z164" s="118" t="str">
        <f t="shared" si="27"/>
        <v>SAMIAAGOSTINHO.46273</v>
      </c>
      <c r="AA164" s="119">
        <f>SUMIFS([2]!Consulta1[CONTADOR],[2]!Consulta1[CONCATENADO],[2]BD!Z164)</f>
        <v>58</v>
      </c>
      <c r="AB164" s="118" t="str">
        <f t="shared" si="28"/>
        <v>SIM</v>
      </c>
      <c r="AC164" s="120">
        <f>VLOOKUP(A164*1,[2]AUX!B:D,3,0)</f>
        <v>5</v>
      </c>
      <c r="AD164" s="121" t="str">
        <f>VLOOKUP(C164,[2]AUX!J:K,2,0)</f>
        <v>BRADESCO</v>
      </c>
      <c r="AE164" s="118">
        <f t="shared" si="29"/>
        <v>0.33427099999999998</v>
      </c>
      <c r="AF164" s="118">
        <f t="shared" si="30"/>
        <v>0.33506900000000006</v>
      </c>
      <c r="AG164" s="118">
        <f t="shared" si="31"/>
        <v>7.9800000000007643E-4</v>
      </c>
      <c r="AH164" s="118">
        <f t="shared" si="32"/>
        <v>7.0720000000000002E-3</v>
      </c>
      <c r="AI164" s="118">
        <f t="shared" si="33"/>
        <v>9.1319999999999995E-3</v>
      </c>
      <c r="AJ164" s="118">
        <f t="shared" si="34"/>
        <v>4.3957999999999997E-2</v>
      </c>
      <c r="AK164" s="118">
        <f t="shared" si="35"/>
        <v>0.27410899999999999</v>
      </c>
      <c r="AL164" s="118">
        <f t="shared" si="36"/>
        <v>6.0161999999999993E-2</v>
      </c>
      <c r="AM164" s="118">
        <f t="shared" si="37"/>
        <v>5.6910000000000002E-2</v>
      </c>
      <c r="AN164" s="118">
        <f t="shared" si="38"/>
        <v>0.21719899999999998</v>
      </c>
    </row>
    <row r="165" spans="1:41" hidden="1" x14ac:dyDescent="0.2">
      <c r="A165" s="116" t="s">
        <v>1187</v>
      </c>
      <c r="B165" s="117" t="s">
        <v>944</v>
      </c>
      <c r="C165" s="117" t="s">
        <v>900</v>
      </c>
      <c r="D165" s="118">
        <v>0.36700199999999999</v>
      </c>
      <c r="E165" s="118">
        <v>0.69627300000000003</v>
      </c>
      <c r="F165" s="118">
        <v>0.32592599999999999</v>
      </c>
      <c r="G165" s="117">
        <v>4</v>
      </c>
      <c r="H165" s="118">
        <v>3.9699999999999996E-3</v>
      </c>
      <c r="I165" s="170">
        <v>0.16267400000000001</v>
      </c>
      <c r="J165" s="170">
        <v>6.2059999999999997E-2</v>
      </c>
      <c r="K165" s="117">
        <v>149</v>
      </c>
      <c r="L165" s="118">
        <v>2.6308000000000002E-2</v>
      </c>
      <c r="M165" s="118">
        <v>2.7889999999999998E-3</v>
      </c>
      <c r="N165" s="118">
        <v>0</v>
      </c>
      <c r="O165" s="118">
        <v>0</v>
      </c>
      <c r="P165" s="118">
        <v>0</v>
      </c>
      <c r="Q165" s="118">
        <v>1.3113E-2</v>
      </c>
      <c r="R165" s="118">
        <v>0</v>
      </c>
      <c r="S165" s="118">
        <v>4.2210999999999999E-2</v>
      </c>
      <c r="T165" s="118">
        <v>8.1600000000000006E-3</v>
      </c>
      <c r="U165" s="118">
        <v>7.986E-3</v>
      </c>
      <c r="V165" s="118">
        <v>0</v>
      </c>
      <c r="W165" s="118">
        <v>0</v>
      </c>
      <c r="X165" s="143" t="s">
        <v>820</v>
      </c>
      <c r="Y165" s="116">
        <f t="shared" si="26"/>
        <v>46268</v>
      </c>
      <c r="Z165" s="118" t="str">
        <f t="shared" si="27"/>
        <v>BEATRIZPARENTE.46268</v>
      </c>
      <c r="AA165" s="119">
        <f>SUMIFS([2]!Consulta1[CONTADOR],[2]!Consulta1[CONCATENADO],[2]BD!Z165)</f>
        <v>0</v>
      </c>
      <c r="AB165" s="118" t="str">
        <f t="shared" si="28"/>
        <v>SIM</v>
      </c>
      <c r="AC165" s="120">
        <f>VLOOKUP(A165*1,[2]AUX!B:D,3,0)</f>
        <v>3</v>
      </c>
      <c r="AD165" s="121" t="str">
        <f>VLOOKUP(C165,[2]AUX!J:K,2,0)</f>
        <v>SANTANDER</v>
      </c>
      <c r="AE165" s="118">
        <f t="shared" si="29"/>
        <v>0.32530099999999995</v>
      </c>
      <c r="AF165" s="118">
        <f t="shared" si="30"/>
        <v>0.32927100000000004</v>
      </c>
      <c r="AG165" s="118">
        <f t="shared" si="31"/>
        <v>3.9700000000000846E-3</v>
      </c>
      <c r="AH165" s="118">
        <f t="shared" si="32"/>
        <v>6.2059999999999997E-2</v>
      </c>
      <c r="AI165" s="118">
        <f t="shared" si="33"/>
        <v>2.6308000000000002E-2</v>
      </c>
      <c r="AJ165" s="118">
        <f t="shared" si="34"/>
        <v>0.16267400000000001</v>
      </c>
      <c r="AK165" s="118">
        <f t="shared" si="35"/>
        <v>7.4258999999999992E-2</v>
      </c>
      <c r="AL165" s="118">
        <f t="shared" si="36"/>
        <v>0.25104199999999999</v>
      </c>
      <c r="AM165" s="118">
        <f t="shared" si="37"/>
        <v>5.8356999999999999E-2</v>
      </c>
      <c r="AN165" s="118">
        <f t="shared" si="38"/>
        <v>1.5901999999999993E-2</v>
      </c>
    </row>
    <row r="166" spans="1:41" hidden="1" x14ac:dyDescent="0.2">
      <c r="A166" s="116" t="s">
        <v>1158</v>
      </c>
      <c r="B166" s="117" t="s">
        <v>908</v>
      </c>
      <c r="C166" s="117" t="s">
        <v>900</v>
      </c>
      <c r="D166" s="118">
        <v>0.36006899999999997</v>
      </c>
      <c r="E166" s="118">
        <v>0.69603000000000004</v>
      </c>
      <c r="F166" s="118">
        <v>0.33596100000000001</v>
      </c>
      <c r="G166" s="117">
        <v>1</v>
      </c>
      <c r="H166" s="118">
        <v>5.8E-5</v>
      </c>
      <c r="I166" s="170">
        <v>0.120058</v>
      </c>
      <c r="J166" s="170">
        <v>6.5786999999999998E-2</v>
      </c>
      <c r="K166" s="117">
        <v>132</v>
      </c>
      <c r="L166" s="118">
        <v>5.2499999999999998E-2</v>
      </c>
      <c r="M166" s="118">
        <v>3.4610000000000001E-3</v>
      </c>
      <c r="N166" s="118">
        <v>0</v>
      </c>
      <c r="O166" s="118">
        <v>0</v>
      </c>
      <c r="P166" s="118">
        <v>0</v>
      </c>
      <c r="Q166" s="118">
        <v>2.1573999999999999E-2</v>
      </c>
      <c r="R166" s="118">
        <v>0</v>
      </c>
      <c r="S166" s="118">
        <v>4.0994999999999997E-2</v>
      </c>
      <c r="T166" s="118">
        <v>7.0020000000000004E-3</v>
      </c>
      <c r="U166" s="118">
        <v>8.0210000000000004E-3</v>
      </c>
      <c r="V166" s="118">
        <v>9.7920000000000004E-3</v>
      </c>
      <c r="W166" s="118">
        <v>6.7130000000000002E-3</v>
      </c>
      <c r="X166" s="143" t="s">
        <v>820</v>
      </c>
      <c r="Y166" s="116">
        <f t="shared" si="26"/>
        <v>46266</v>
      </c>
      <c r="Z166" s="118" t="str">
        <f t="shared" si="27"/>
        <v>DANIELELEITE.46266</v>
      </c>
      <c r="AA166" s="119">
        <f>SUMIFS([2]!Consulta1[CONTADOR],[2]!Consulta1[CONCATENADO],[2]BD!Z166)</f>
        <v>132</v>
      </c>
      <c r="AB166" s="118" t="str">
        <f t="shared" si="28"/>
        <v>SIM</v>
      </c>
      <c r="AC166" s="120">
        <f>VLOOKUP(A166*1,[2]AUX!B:D,3,0)</f>
        <v>1</v>
      </c>
      <c r="AD166" s="121" t="str">
        <f>VLOOKUP(C166,[2]AUX!J:K,2,0)</f>
        <v>SANTANDER</v>
      </c>
      <c r="AE166" s="118">
        <f t="shared" si="29"/>
        <v>0.33590299999999995</v>
      </c>
      <c r="AF166" s="118">
        <f t="shared" si="30"/>
        <v>0.33596100000000007</v>
      </c>
      <c r="AG166" s="118">
        <f t="shared" si="31"/>
        <v>5.8000000000113516E-5</v>
      </c>
      <c r="AH166" s="118">
        <f t="shared" si="32"/>
        <v>6.5786999999999998E-2</v>
      </c>
      <c r="AI166" s="118">
        <f t="shared" si="33"/>
        <v>5.2499999999999998E-2</v>
      </c>
      <c r="AJ166" s="118">
        <f t="shared" si="34"/>
        <v>0.120058</v>
      </c>
      <c r="AK166" s="118">
        <f t="shared" si="35"/>
        <v>9.7557999999999978E-2</v>
      </c>
      <c r="AL166" s="118">
        <f t="shared" si="36"/>
        <v>0.238345</v>
      </c>
      <c r="AM166" s="118">
        <f t="shared" si="37"/>
        <v>5.6017999999999998E-2</v>
      </c>
      <c r="AN166" s="118">
        <f t="shared" si="38"/>
        <v>4.153999999999998E-2</v>
      </c>
    </row>
    <row r="167" spans="1:41" x14ac:dyDescent="0.2">
      <c r="A167" s="116" t="s">
        <v>1377</v>
      </c>
      <c r="B167" s="117" t="s">
        <v>892</v>
      </c>
      <c r="C167" s="117" t="s">
        <v>893</v>
      </c>
      <c r="D167" s="118">
        <v>0.354711</v>
      </c>
      <c r="E167" s="118">
        <v>0.69621500000000003</v>
      </c>
      <c r="F167" s="118">
        <v>0.341505</v>
      </c>
      <c r="G167" s="117">
        <v>1</v>
      </c>
      <c r="H167" s="118">
        <v>1.2E-5</v>
      </c>
      <c r="I167" s="170">
        <v>1.5925999999999999E-2</v>
      </c>
      <c r="J167" s="170">
        <v>8.6E-3</v>
      </c>
      <c r="K167" s="117">
        <v>19</v>
      </c>
      <c r="L167" s="118">
        <v>5.1739999999999998E-3</v>
      </c>
      <c r="M167" s="118">
        <v>0</v>
      </c>
      <c r="N167" s="118">
        <v>0</v>
      </c>
      <c r="O167" s="118">
        <v>0</v>
      </c>
      <c r="P167" s="118">
        <v>0</v>
      </c>
      <c r="Q167" s="118">
        <v>0</v>
      </c>
      <c r="R167" s="118">
        <v>0.26172499999999999</v>
      </c>
      <c r="S167" s="118">
        <v>4.3275000000000001E-2</v>
      </c>
      <c r="T167" s="118">
        <v>0</v>
      </c>
      <c r="U167" s="118">
        <v>6.7939999999999997E-3</v>
      </c>
      <c r="V167" s="118">
        <v>0</v>
      </c>
      <c r="W167" s="118">
        <v>0</v>
      </c>
      <c r="X167" s="143"/>
      <c r="Y167" s="116">
        <f t="shared" si="26"/>
        <v>46274</v>
      </c>
      <c r="Z167" s="118" t="str">
        <f t="shared" si="27"/>
        <v>CLAUDIABARREIRA.46274</v>
      </c>
      <c r="AA167" s="119">
        <f>SUMIFS([2]!Consulta1[CONTADOR],[2]!Consulta1[CONCATENADO],[2]BD!Z167)</f>
        <v>19</v>
      </c>
      <c r="AB167" s="118" t="str">
        <f t="shared" si="28"/>
        <v>SIM</v>
      </c>
      <c r="AC167" s="120">
        <f>VLOOKUP(A167*1,[2]AUX!B:D,3,0)</f>
        <v>6</v>
      </c>
      <c r="AD167" s="121" t="str">
        <f>VLOOKUP(C167,[2]AUX!J:K,2,0)</f>
        <v>BRADESCO</v>
      </c>
      <c r="AE167" s="118">
        <f t="shared" si="29"/>
        <v>0.34149400000000002</v>
      </c>
      <c r="AF167" s="118">
        <f t="shared" si="30"/>
        <v>0.34150400000000003</v>
      </c>
      <c r="AG167" s="118">
        <f t="shared" si="31"/>
        <v>1.0000000000010001E-5</v>
      </c>
      <c r="AH167" s="118">
        <f t="shared" si="32"/>
        <v>8.6E-3</v>
      </c>
      <c r="AI167" s="118">
        <f t="shared" si="33"/>
        <v>5.1739999999999998E-3</v>
      </c>
      <c r="AJ167" s="118">
        <f t="shared" si="34"/>
        <v>1.5925999999999999E-2</v>
      </c>
      <c r="AK167" s="118">
        <f t="shared" si="35"/>
        <v>0.31179400000000002</v>
      </c>
      <c r="AL167" s="118">
        <f t="shared" si="36"/>
        <v>2.9699999999999997E-2</v>
      </c>
      <c r="AM167" s="118">
        <f t="shared" si="37"/>
        <v>5.0069000000000002E-2</v>
      </c>
      <c r="AN167" s="118">
        <f t="shared" si="38"/>
        <v>0.26172499999999999</v>
      </c>
    </row>
    <row r="168" spans="1:41" hidden="1" x14ac:dyDescent="0.2">
      <c r="A168" s="116" t="s">
        <v>1376</v>
      </c>
      <c r="B168" s="117" t="s">
        <v>911</v>
      </c>
      <c r="C168" s="117" t="s">
        <v>885</v>
      </c>
      <c r="D168" s="118">
        <v>0.36304399999999998</v>
      </c>
      <c r="E168" s="118">
        <v>0.69571799999999995</v>
      </c>
      <c r="F168" s="118">
        <v>0.33267400000000003</v>
      </c>
      <c r="G168" s="117">
        <v>1</v>
      </c>
      <c r="H168" s="118">
        <v>4.6E-5</v>
      </c>
      <c r="I168" s="170">
        <v>6.1296000000000003E-2</v>
      </c>
      <c r="J168" s="170">
        <v>1.235E-2</v>
      </c>
      <c r="K168" s="117">
        <v>46</v>
      </c>
      <c r="L168" s="118">
        <v>1.4815E-2</v>
      </c>
      <c r="M168" s="118">
        <v>0</v>
      </c>
      <c r="N168" s="118">
        <v>0</v>
      </c>
      <c r="O168" s="118">
        <v>0</v>
      </c>
      <c r="P168" s="118">
        <v>0</v>
      </c>
      <c r="Q168" s="118">
        <v>4.5019999999999999E-3</v>
      </c>
      <c r="R168" s="118">
        <v>0.180312</v>
      </c>
      <c r="S168" s="118">
        <v>4.4051E-2</v>
      </c>
      <c r="T168" s="118">
        <v>7.7549999999999997E-3</v>
      </c>
      <c r="U168" s="118">
        <v>7.5459999999999998E-3</v>
      </c>
      <c r="V168" s="118">
        <v>0</v>
      </c>
      <c r="W168" s="118">
        <v>0</v>
      </c>
      <c r="X168" s="143" t="s">
        <v>11</v>
      </c>
      <c r="Y168" s="116">
        <f t="shared" si="26"/>
        <v>46275</v>
      </c>
      <c r="Z168" s="118" t="str">
        <f t="shared" si="27"/>
        <v>FELIPEFERREIRA.46275</v>
      </c>
      <c r="AA168" s="119">
        <f>SUMIFS([2]!Consulta1[CONTADOR],[2]!Consulta1[CONCATENADO],[2]BD!Z168)</f>
        <v>46</v>
      </c>
      <c r="AB168" s="118" t="str">
        <f t="shared" si="28"/>
        <v>SIM</v>
      </c>
      <c r="AC168" s="120">
        <f>VLOOKUP(A168*1,[2]AUX!B:D,3,0)</f>
        <v>7</v>
      </c>
      <c r="AD168" s="121" t="str">
        <f>VLOOKUP(C168,[2]AUX!J:K,2,0)</f>
        <v>SANTANDER</v>
      </c>
      <c r="AE168" s="118">
        <f t="shared" si="29"/>
        <v>0.33262700000000001</v>
      </c>
      <c r="AF168" s="118">
        <f t="shared" si="30"/>
        <v>0.33267399999999997</v>
      </c>
      <c r="AG168" s="118">
        <f t="shared" si="31"/>
        <v>4.6999999999963737E-5</v>
      </c>
      <c r="AH168" s="118">
        <f t="shared" si="32"/>
        <v>1.235E-2</v>
      </c>
      <c r="AI168" s="118">
        <f t="shared" si="33"/>
        <v>1.4815E-2</v>
      </c>
      <c r="AJ168" s="118">
        <f t="shared" si="34"/>
        <v>6.1296000000000003E-2</v>
      </c>
      <c r="AK168" s="118">
        <f t="shared" si="35"/>
        <v>0.24416600000000002</v>
      </c>
      <c r="AL168" s="118">
        <f t="shared" si="36"/>
        <v>8.8461000000000012E-2</v>
      </c>
      <c r="AM168" s="118">
        <f t="shared" si="37"/>
        <v>5.9351999999999995E-2</v>
      </c>
      <c r="AN168" s="118">
        <f t="shared" si="38"/>
        <v>0.18481400000000003</v>
      </c>
    </row>
    <row r="169" spans="1:41" hidden="1" x14ac:dyDescent="0.2">
      <c r="A169" s="116" t="s">
        <v>1377</v>
      </c>
      <c r="B169" s="117" t="s">
        <v>1059</v>
      </c>
      <c r="C169" s="117" t="s">
        <v>887</v>
      </c>
      <c r="D169" s="118">
        <v>0.35252299999999998</v>
      </c>
      <c r="E169" s="118">
        <v>0.69554400000000005</v>
      </c>
      <c r="F169" s="118">
        <v>0.34302100000000002</v>
      </c>
      <c r="G169" s="117">
        <v>1</v>
      </c>
      <c r="H169" s="118">
        <v>5.8E-5</v>
      </c>
      <c r="I169" s="170">
        <v>0.20607600000000001</v>
      </c>
      <c r="J169" s="170">
        <v>3.9259000000000002E-2</v>
      </c>
      <c r="K169" s="117">
        <v>116</v>
      </c>
      <c r="L169" s="118">
        <v>1.8345E-2</v>
      </c>
      <c r="M169" s="118">
        <v>3.0560000000000001E-3</v>
      </c>
      <c r="N169" s="118">
        <v>0</v>
      </c>
      <c r="O169" s="118">
        <v>0</v>
      </c>
      <c r="P169" s="118">
        <v>0</v>
      </c>
      <c r="Q169" s="118">
        <v>1.9306E-2</v>
      </c>
      <c r="R169" s="118">
        <v>0</v>
      </c>
      <c r="S169" s="118">
        <v>4.2407E-2</v>
      </c>
      <c r="T169" s="118">
        <v>7.234E-3</v>
      </c>
      <c r="U169" s="118">
        <v>7.28E-3</v>
      </c>
      <c r="V169" s="118">
        <v>0</v>
      </c>
      <c r="W169" s="118">
        <v>0</v>
      </c>
      <c r="X169" s="143" t="s">
        <v>11</v>
      </c>
      <c r="Y169" s="116">
        <f t="shared" si="26"/>
        <v>46274</v>
      </c>
      <c r="Z169" s="118" t="str">
        <f t="shared" si="27"/>
        <v>MAIARACOSTA.46274</v>
      </c>
      <c r="AA169" s="119">
        <f>SUMIFS([2]!Consulta1[CONTADOR],[2]!Consulta1[CONCATENADO],[2]BD!Z169)</f>
        <v>0</v>
      </c>
      <c r="AB169" s="118" t="str">
        <f t="shared" si="28"/>
        <v>SIM</v>
      </c>
      <c r="AC169" s="120">
        <f>VLOOKUP(A169*1,[2]AUX!B:D,3,0)</f>
        <v>6</v>
      </c>
      <c r="AD169" s="121" t="str">
        <f>VLOOKUP(C169,[2]AUX!J:K,2,0)</f>
        <v>SANTANDER</v>
      </c>
      <c r="AE169" s="118">
        <f t="shared" si="29"/>
        <v>0.34296300000000002</v>
      </c>
      <c r="AF169" s="118">
        <f t="shared" si="30"/>
        <v>0.34302100000000008</v>
      </c>
      <c r="AG169" s="118">
        <f t="shared" si="31"/>
        <v>5.8000000000058005E-5</v>
      </c>
      <c r="AH169" s="118">
        <f t="shared" si="32"/>
        <v>3.9259000000000002E-2</v>
      </c>
      <c r="AI169" s="118">
        <f t="shared" si="33"/>
        <v>1.8345E-2</v>
      </c>
      <c r="AJ169" s="118">
        <f t="shared" si="34"/>
        <v>0.20607600000000001</v>
      </c>
      <c r="AK169" s="118">
        <f t="shared" si="35"/>
        <v>7.9282999999999992E-2</v>
      </c>
      <c r="AL169" s="118">
        <f t="shared" si="36"/>
        <v>0.26368000000000003</v>
      </c>
      <c r="AM169" s="118">
        <f t="shared" si="37"/>
        <v>5.6920999999999999E-2</v>
      </c>
      <c r="AN169" s="118">
        <f t="shared" si="38"/>
        <v>2.2361999999999993E-2</v>
      </c>
    </row>
    <row r="170" spans="1:41" hidden="1" x14ac:dyDescent="0.2">
      <c r="A170" s="116" t="s">
        <v>1236</v>
      </c>
      <c r="B170" s="117" t="s">
        <v>898</v>
      </c>
      <c r="C170" s="117" t="s">
        <v>896</v>
      </c>
      <c r="D170" s="118">
        <v>0.35562500000000002</v>
      </c>
      <c r="E170" s="118">
        <v>0.645926</v>
      </c>
      <c r="F170" s="118">
        <v>0.29030099999999998</v>
      </c>
      <c r="G170" s="117">
        <v>1</v>
      </c>
      <c r="H170" s="118">
        <v>2.3E-5</v>
      </c>
      <c r="I170" s="170">
        <v>1.4074E-2</v>
      </c>
      <c r="J170" s="170">
        <v>1.3934999999999999E-2</v>
      </c>
      <c r="K170" s="117">
        <v>51</v>
      </c>
      <c r="L170" s="118">
        <v>6.6779999999999999E-3</v>
      </c>
      <c r="M170" s="118">
        <v>0</v>
      </c>
      <c r="N170" s="118">
        <v>0</v>
      </c>
      <c r="O170" s="118">
        <v>0</v>
      </c>
      <c r="P170" s="118">
        <v>0</v>
      </c>
      <c r="Q170" s="118">
        <v>5.914E-3</v>
      </c>
      <c r="R170" s="118">
        <v>0.19179399999999999</v>
      </c>
      <c r="S170" s="118">
        <v>4.1689999999999998E-2</v>
      </c>
      <c r="T170" s="118">
        <v>7.1760000000000001E-3</v>
      </c>
      <c r="U170" s="118">
        <v>0</v>
      </c>
      <c r="V170" s="118">
        <v>9.0159999999999997E-3</v>
      </c>
      <c r="W170" s="118">
        <v>0</v>
      </c>
      <c r="X170" s="143" t="s">
        <v>820</v>
      </c>
      <c r="Y170" s="116">
        <f t="shared" si="26"/>
        <v>46269</v>
      </c>
      <c r="Z170" s="118" t="str">
        <f t="shared" si="27"/>
        <v>SABRINAERLLEN.46269</v>
      </c>
      <c r="AA170" s="119">
        <f>SUMIFS([2]!Consulta1[CONTADOR],[2]!Consulta1[CONCATENADO],[2]BD!Z170)</f>
        <v>51</v>
      </c>
      <c r="AB170" s="118" t="str">
        <f t="shared" si="28"/>
        <v>SIM</v>
      </c>
      <c r="AC170" s="120">
        <f>VLOOKUP(A170*1,[2]AUX!B:D,3,0)</f>
        <v>4</v>
      </c>
      <c r="AD170" s="121" t="str">
        <f>VLOOKUP(C170,[2]AUX!J:K,2,0)</f>
        <v>SANTANDER</v>
      </c>
      <c r="AE170" s="118">
        <f t="shared" si="29"/>
        <v>0.29027700000000001</v>
      </c>
      <c r="AF170" s="118">
        <f t="shared" si="30"/>
        <v>0.29030099999999998</v>
      </c>
      <c r="AG170" s="118">
        <f t="shared" si="31"/>
        <v>2.3999999999968491E-5</v>
      </c>
      <c r="AH170" s="118">
        <f t="shared" si="32"/>
        <v>1.3934999999999999E-2</v>
      </c>
      <c r="AI170" s="118">
        <f t="shared" si="33"/>
        <v>6.6779999999999999E-3</v>
      </c>
      <c r="AJ170" s="118">
        <f t="shared" si="34"/>
        <v>1.4074E-2</v>
      </c>
      <c r="AK170" s="118">
        <f t="shared" si="35"/>
        <v>0.25558999999999998</v>
      </c>
      <c r="AL170" s="118">
        <f t="shared" si="36"/>
        <v>3.4686999999999996E-2</v>
      </c>
      <c r="AM170" s="118">
        <f t="shared" si="37"/>
        <v>4.8866E-2</v>
      </c>
      <c r="AN170" s="118">
        <f t="shared" si="38"/>
        <v>0.20672399999999999</v>
      </c>
    </row>
    <row r="171" spans="1:41" hidden="1" x14ac:dyDescent="0.2">
      <c r="A171" s="116" t="s">
        <v>1236</v>
      </c>
      <c r="B171" s="117" t="s">
        <v>886</v>
      </c>
      <c r="C171" s="117" t="s">
        <v>885</v>
      </c>
      <c r="D171" s="118">
        <v>0.36031299999999999</v>
      </c>
      <c r="E171" s="118">
        <v>0.69913199999999998</v>
      </c>
      <c r="F171" s="118">
        <v>0.33505800000000002</v>
      </c>
      <c r="G171" s="117">
        <v>2</v>
      </c>
      <c r="H171" s="118">
        <v>3.7269999999999998E-3</v>
      </c>
      <c r="I171" s="170">
        <v>0.13245399999999999</v>
      </c>
      <c r="J171" s="170">
        <v>1.7153000000000002E-2</v>
      </c>
      <c r="K171" s="117">
        <v>77</v>
      </c>
      <c r="L171" s="118">
        <v>2.2234E-2</v>
      </c>
      <c r="M171" s="118">
        <v>8.6339999999999993E-3</v>
      </c>
      <c r="N171" s="118">
        <v>0</v>
      </c>
      <c r="O171" s="118">
        <v>0</v>
      </c>
      <c r="P171" s="118">
        <v>0</v>
      </c>
      <c r="Q171" s="118">
        <v>1.2465E-2</v>
      </c>
      <c r="R171" s="118">
        <v>7.3460999999999999E-2</v>
      </c>
      <c r="S171" s="118">
        <v>4.2604000000000003E-2</v>
      </c>
      <c r="T171" s="118">
        <v>7.1760000000000001E-3</v>
      </c>
      <c r="U171" s="118">
        <v>8.0090000000000005E-3</v>
      </c>
      <c r="V171" s="118">
        <v>1.0902999999999999E-2</v>
      </c>
      <c r="W171" s="118">
        <v>0</v>
      </c>
      <c r="X171" s="143" t="s">
        <v>11</v>
      </c>
      <c r="Y171" s="116">
        <f t="shared" si="26"/>
        <v>46269</v>
      </c>
      <c r="Z171" s="118" t="str">
        <f t="shared" si="27"/>
        <v>SARAHOLIVEIRA.46269</v>
      </c>
      <c r="AA171" s="119">
        <f>SUMIFS([2]!Consulta1[CONTADOR],[2]!Consulta1[CONCATENADO],[2]BD!Z171)</f>
        <v>77</v>
      </c>
      <c r="AB171" s="118" t="str">
        <f t="shared" si="28"/>
        <v>SIM</v>
      </c>
      <c r="AC171" s="120">
        <f>VLOOKUP(A171*1,[2]AUX!B:D,3,0)</f>
        <v>4</v>
      </c>
      <c r="AD171" s="121" t="str">
        <f>VLOOKUP(C171,[2]AUX!J:K,2,0)</f>
        <v>SANTANDER</v>
      </c>
      <c r="AE171" s="118">
        <f t="shared" si="29"/>
        <v>0.33509299999999997</v>
      </c>
      <c r="AF171" s="118">
        <f t="shared" si="30"/>
        <v>0.33881899999999998</v>
      </c>
      <c r="AG171" s="118">
        <f t="shared" si="31"/>
        <v>3.7260000000000071E-3</v>
      </c>
      <c r="AH171" s="118">
        <f t="shared" si="32"/>
        <v>1.7153000000000002E-2</v>
      </c>
      <c r="AI171" s="118">
        <f t="shared" si="33"/>
        <v>2.2234E-2</v>
      </c>
      <c r="AJ171" s="118">
        <f t="shared" si="34"/>
        <v>0.13245399999999999</v>
      </c>
      <c r="AK171" s="118">
        <f t="shared" si="35"/>
        <v>0.16325199999999998</v>
      </c>
      <c r="AL171" s="118">
        <f t="shared" si="36"/>
        <v>0.17184099999999999</v>
      </c>
      <c r="AM171" s="118">
        <f t="shared" si="37"/>
        <v>5.7789000000000007E-2</v>
      </c>
      <c r="AN171" s="118">
        <f t="shared" si="38"/>
        <v>0.10546299999999997</v>
      </c>
    </row>
    <row r="172" spans="1:41" hidden="1" x14ac:dyDescent="0.2">
      <c r="A172" s="116" t="s">
        <v>1376</v>
      </c>
      <c r="B172" s="117" t="s">
        <v>898</v>
      </c>
      <c r="C172" s="117" t="s">
        <v>896</v>
      </c>
      <c r="D172" s="118">
        <v>0.372118</v>
      </c>
      <c r="E172" s="118">
        <v>0.69581000000000004</v>
      </c>
      <c r="F172" s="118">
        <v>0.32369199999999998</v>
      </c>
      <c r="G172" s="117">
        <v>1</v>
      </c>
      <c r="H172" s="118">
        <v>4.1019E-2</v>
      </c>
      <c r="I172" s="170">
        <v>7.8239999999999994E-3</v>
      </c>
      <c r="J172" s="170">
        <v>6.1809999999999999E-3</v>
      </c>
      <c r="K172" s="117">
        <v>46</v>
      </c>
      <c r="L172" s="118">
        <v>1.7684999999999999E-2</v>
      </c>
      <c r="M172" s="118">
        <v>0</v>
      </c>
      <c r="N172" s="118">
        <v>0</v>
      </c>
      <c r="O172" s="118">
        <v>0</v>
      </c>
      <c r="P172" s="118">
        <v>0</v>
      </c>
      <c r="Q172" s="118">
        <v>6.0759999999999998E-3</v>
      </c>
      <c r="R172" s="118">
        <v>0.188889</v>
      </c>
      <c r="S172" s="118">
        <v>4.1689999999999998E-2</v>
      </c>
      <c r="T172" s="118">
        <v>7.5119999999999996E-3</v>
      </c>
      <c r="U172" s="118">
        <v>6.8170000000000001E-3</v>
      </c>
      <c r="V172" s="118">
        <v>0</v>
      </c>
      <c r="W172" s="118">
        <v>0</v>
      </c>
      <c r="X172" s="143" t="s">
        <v>821</v>
      </c>
      <c r="Y172" s="116">
        <f t="shared" si="26"/>
        <v>46275</v>
      </c>
      <c r="Z172" s="118" t="str">
        <f t="shared" si="27"/>
        <v>SABRINAERLLEN.46275</v>
      </c>
      <c r="AA172" s="119">
        <f>SUMIFS([2]!Consulta1[CONTADOR],[2]!Consulta1[CONCATENADO],[2]BD!Z172)</f>
        <v>46</v>
      </c>
      <c r="AB172" s="118" t="str">
        <f t="shared" si="28"/>
        <v>SIM</v>
      </c>
      <c r="AC172" s="120">
        <f>VLOOKUP(A172*1,[2]AUX!B:D,3,0)</f>
        <v>7</v>
      </c>
      <c r="AD172" s="121" t="str">
        <f>VLOOKUP(C172,[2]AUX!J:K,2,0)</f>
        <v>SANTANDER</v>
      </c>
      <c r="AE172" s="118">
        <f t="shared" si="29"/>
        <v>0.28267399999999998</v>
      </c>
      <c r="AF172" s="118">
        <f t="shared" si="30"/>
        <v>0.32369200000000004</v>
      </c>
      <c r="AG172" s="118">
        <f t="shared" si="31"/>
        <v>4.1018000000000054E-2</v>
      </c>
      <c r="AH172" s="118">
        <f t="shared" si="32"/>
        <v>6.1809999999999999E-3</v>
      </c>
      <c r="AI172" s="118">
        <f t="shared" si="33"/>
        <v>1.7684999999999999E-2</v>
      </c>
      <c r="AJ172" s="118">
        <f t="shared" si="34"/>
        <v>7.8239999999999994E-3</v>
      </c>
      <c r="AK172" s="118">
        <f t="shared" si="35"/>
        <v>0.25098399999999998</v>
      </c>
      <c r="AL172" s="118">
        <f t="shared" si="36"/>
        <v>3.1689999999999996E-2</v>
      </c>
      <c r="AM172" s="118">
        <f t="shared" si="37"/>
        <v>5.6018999999999999E-2</v>
      </c>
      <c r="AN172" s="118">
        <f t="shared" si="38"/>
        <v>0.194965</v>
      </c>
      <c r="AO172" s="117" t="s">
        <v>821</v>
      </c>
    </row>
    <row r="173" spans="1:41" x14ac:dyDescent="0.2">
      <c r="A173" s="116" t="s">
        <v>1187</v>
      </c>
      <c r="B173" s="117" t="s">
        <v>930</v>
      </c>
      <c r="C173" s="117" t="s">
        <v>889</v>
      </c>
      <c r="D173" s="118">
        <v>0.35509299999999999</v>
      </c>
      <c r="E173" s="118">
        <v>0.45363399999999998</v>
      </c>
      <c r="F173" s="118">
        <v>9.8542000000000005E-2</v>
      </c>
      <c r="G173" s="117">
        <v>1</v>
      </c>
      <c r="H173" s="118">
        <v>2.3E-5</v>
      </c>
      <c r="I173" s="170">
        <v>3.8299E-2</v>
      </c>
      <c r="J173" s="170">
        <v>1.1586000000000001E-2</v>
      </c>
      <c r="K173" s="117">
        <v>63</v>
      </c>
      <c r="L173" s="118">
        <v>9.2250000000000006E-3</v>
      </c>
      <c r="M173" s="118">
        <v>0</v>
      </c>
      <c r="N173" s="118">
        <v>0</v>
      </c>
      <c r="O173" s="118">
        <v>0</v>
      </c>
      <c r="P173" s="118">
        <v>0</v>
      </c>
      <c r="Q173" s="118">
        <v>0</v>
      </c>
      <c r="R173" s="118">
        <v>3.1771000000000001E-2</v>
      </c>
      <c r="S173" s="118">
        <v>0</v>
      </c>
      <c r="T173" s="118">
        <v>7.639E-3</v>
      </c>
      <c r="U173" s="118">
        <v>0</v>
      </c>
      <c r="V173" s="118">
        <v>0</v>
      </c>
      <c r="W173" s="118">
        <v>0</v>
      </c>
      <c r="X173" s="143"/>
      <c r="Y173" s="116">
        <f t="shared" si="26"/>
        <v>46268</v>
      </c>
      <c r="Z173" s="118" t="str">
        <f t="shared" si="27"/>
        <v>LIEGINAPAZ.46268</v>
      </c>
      <c r="AA173" s="119">
        <f>SUMIFS([2]!Consulta1[CONTADOR],[2]!Consulta1[CONCATENADO],[2]BD!Z173)</f>
        <v>0</v>
      </c>
      <c r="AB173" s="118" t="str">
        <f t="shared" si="28"/>
        <v>SIM</v>
      </c>
      <c r="AC173" s="120">
        <f>VLOOKUP(A173*1,[2]AUX!B:D,3,0)</f>
        <v>3</v>
      </c>
      <c r="AD173" s="121" t="str">
        <f>VLOOKUP(C173,[2]AUX!J:K,2,0)</f>
        <v>COOPERFORTE</v>
      </c>
      <c r="AE173" s="118">
        <f t="shared" si="29"/>
        <v>9.8519999999999996E-2</v>
      </c>
      <c r="AF173" s="118">
        <f t="shared" si="30"/>
        <v>9.854099999999999E-2</v>
      </c>
      <c r="AG173" s="118">
        <f t="shared" si="31"/>
        <v>2.0999999999993246E-5</v>
      </c>
      <c r="AH173" s="118">
        <f t="shared" si="32"/>
        <v>1.1586000000000001E-2</v>
      </c>
      <c r="AI173" s="118">
        <f t="shared" si="33"/>
        <v>9.2250000000000006E-3</v>
      </c>
      <c r="AJ173" s="118">
        <f t="shared" si="34"/>
        <v>3.8299E-2</v>
      </c>
      <c r="AK173" s="118">
        <f t="shared" si="35"/>
        <v>3.9410000000000001E-2</v>
      </c>
      <c r="AL173" s="118">
        <f t="shared" si="36"/>
        <v>5.9110000000000003E-2</v>
      </c>
      <c r="AM173" s="118">
        <f t="shared" si="37"/>
        <v>7.639E-3</v>
      </c>
      <c r="AN173" s="118">
        <f t="shared" si="38"/>
        <v>3.1771000000000001E-2</v>
      </c>
      <c r="AO173" s="117" t="s">
        <v>820</v>
      </c>
    </row>
    <row r="174" spans="1:41" hidden="1" x14ac:dyDescent="0.2">
      <c r="A174" s="116" t="s">
        <v>1260</v>
      </c>
      <c r="B174" s="117" t="s">
        <v>904</v>
      </c>
      <c r="C174" s="117" t="s">
        <v>887</v>
      </c>
      <c r="D174" s="118">
        <v>0.35463</v>
      </c>
      <c r="E174" s="118">
        <v>0.69599500000000003</v>
      </c>
      <c r="F174" s="118">
        <v>0.341366</v>
      </c>
      <c r="G174" s="117">
        <v>1</v>
      </c>
      <c r="H174" s="118">
        <v>2.3E-5</v>
      </c>
      <c r="I174" s="170">
        <v>0.17097200000000001</v>
      </c>
      <c r="J174" s="170">
        <v>4.2859000000000001E-2</v>
      </c>
      <c r="K174" s="117">
        <v>82</v>
      </c>
      <c r="L174" s="118">
        <v>2.1538999999999999E-2</v>
      </c>
      <c r="M174" s="118">
        <v>4.5719999999999997E-3</v>
      </c>
      <c r="N174" s="118">
        <v>1.8289999999999999E-3</v>
      </c>
      <c r="O174" s="118">
        <v>0</v>
      </c>
      <c r="P174" s="118">
        <v>0</v>
      </c>
      <c r="Q174" s="118">
        <v>1.2546E-2</v>
      </c>
      <c r="R174" s="118">
        <v>0</v>
      </c>
      <c r="S174" s="118">
        <v>4.1539E-2</v>
      </c>
      <c r="T174" s="118">
        <v>7.3499999999999998E-3</v>
      </c>
      <c r="U174" s="118">
        <v>6.9560000000000004E-3</v>
      </c>
      <c r="V174" s="118">
        <v>4.4790000000000003E-3</v>
      </c>
      <c r="W174" s="118">
        <v>2.6700999999999999E-2</v>
      </c>
      <c r="X174" s="143" t="s">
        <v>11</v>
      </c>
      <c r="Y174" s="116">
        <f t="shared" si="26"/>
        <v>46273</v>
      </c>
      <c r="Z174" s="118" t="str">
        <f t="shared" si="27"/>
        <v>DANIELMSILVA.46273</v>
      </c>
      <c r="AA174" s="119">
        <f>SUMIFS([2]!Consulta1[CONTADOR],[2]!Consulta1[CONCATENADO],[2]BD!Z174)</f>
        <v>82</v>
      </c>
      <c r="AB174" s="118" t="str">
        <f t="shared" si="28"/>
        <v>SIM</v>
      </c>
      <c r="AC174" s="120">
        <f>VLOOKUP(A174*1,[2]AUX!B:D,3,0)</f>
        <v>5</v>
      </c>
      <c r="AD174" s="121" t="str">
        <f>VLOOKUP(C174,[2]AUX!J:K,2,0)</f>
        <v>SANTANDER</v>
      </c>
      <c r="AE174" s="118">
        <f t="shared" si="29"/>
        <v>0.34134200000000003</v>
      </c>
      <c r="AF174" s="118">
        <f t="shared" si="30"/>
        <v>0.34136500000000003</v>
      </c>
      <c r="AG174" s="118">
        <f t="shared" si="31"/>
        <v>2.2999999999995246E-5</v>
      </c>
      <c r="AH174" s="118">
        <f t="shared" si="32"/>
        <v>4.2859000000000001E-2</v>
      </c>
      <c r="AI174" s="118">
        <f t="shared" si="33"/>
        <v>2.1538999999999999E-2</v>
      </c>
      <c r="AJ174" s="118">
        <f t="shared" si="34"/>
        <v>0.17097200000000001</v>
      </c>
      <c r="AK174" s="118">
        <f t="shared" si="35"/>
        <v>0.105972</v>
      </c>
      <c r="AL174" s="118">
        <f t="shared" si="36"/>
        <v>0.23537000000000002</v>
      </c>
      <c r="AM174" s="118">
        <f t="shared" si="37"/>
        <v>5.5845000000000006E-2</v>
      </c>
      <c r="AN174" s="118">
        <f t="shared" si="38"/>
        <v>5.0126999999999991E-2</v>
      </c>
      <c r="AO174" s="117" t="s">
        <v>821</v>
      </c>
    </row>
    <row r="175" spans="1:41" hidden="1" x14ac:dyDescent="0.2">
      <c r="A175" s="116" t="s">
        <v>1236</v>
      </c>
      <c r="B175" s="117" t="s">
        <v>1161</v>
      </c>
      <c r="C175" s="117" t="s">
        <v>885</v>
      </c>
      <c r="D175" s="118">
        <v>0.36010399999999998</v>
      </c>
      <c r="E175" s="118">
        <v>0.69613400000000003</v>
      </c>
      <c r="F175" s="118">
        <v>0.32408599999999999</v>
      </c>
      <c r="G175" s="117">
        <v>11</v>
      </c>
      <c r="H175" s="118">
        <v>3.0103999999999999E-2</v>
      </c>
      <c r="I175" s="170">
        <v>7.3843000000000006E-2</v>
      </c>
      <c r="J175" s="170">
        <v>3.1493E-2</v>
      </c>
      <c r="K175" s="117">
        <v>61</v>
      </c>
      <c r="L175" s="118">
        <v>3.8448999999999997E-2</v>
      </c>
      <c r="M175" s="118">
        <v>0</v>
      </c>
      <c r="N175" s="118">
        <v>0</v>
      </c>
      <c r="O175" s="118">
        <v>0</v>
      </c>
      <c r="P175" s="118">
        <v>0</v>
      </c>
      <c r="Q175" s="118">
        <v>8.2059999999999998E-3</v>
      </c>
      <c r="R175" s="118">
        <v>7.8171000000000004E-2</v>
      </c>
      <c r="S175" s="118">
        <v>4.5624999999999999E-2</v>
      </c>
      <c r="T175" s="118">
        <v>8.09E-3</v>
      </c>
      <c r="U175" s="118">
        <v>5.5440000000000003E-3</v>
      </c>
      <c r="V175" s="118">
        <v>1.6504999999999999E-2</v>
      </c>
      <c r="W175" s="118">
        <v>0</v>
      </c>
      <c r="X175" s="143" t="s">
        <v>11</v>
      </c>
      <c r="Y175" s="116">
        <f t="shared" si="26"/>
        <v>46269</v>
      </c>
      <c r="Z175" s="118" t="str">
        <f t="shared" si="27"/>
        <v>MICHELEGUIMARAES.46269</v>
      </c>
      <c r="AA175" s="119">
        <f>SUMIFS([2]!Consulta1[CONTADOR],[2]!Consulta1[CONCATENADO],[2]BD!Z175)</f>
        <v>61</v>
      </c>
      <c r="AB175" s="118" t="str">
        <f t="shared" si="28"/>
        <v>SIM</v>
      </c>
      <c r="AC175" s="120">
        <f>VLOOKUP(A175*1,[2]AUX!B:D,3,0)</f>
        <v>4</v>
      </c>
      <c r="AD175" s="121" t="str">
        <f>VLOOKUP(C175,[2]AUX!J:K,2,0)</f>
        <v>SANTANDER</v>
      </c>
      <c r="AE175" s="118">
        <f t="shared" si="29"/>
        <v>0.30592599999999998</v>
      </c>
      <c r="AF175" s="118">
        <f t="shared" si="30"/>
        <v>0.33603000000000005</v>
      </c>
      <c r="AG175" s="118">
        <f t="shared" si="31"/>
        <v>3.0104000000000075E-2</v>
      </c>
      <c r="AH175" s="118">
        <f t="shared" si="32"/>
        <v>3.1493E-2</v>
      </c>
      <c r="AI175" s="118">
        <f t="shared" si="33"/>
        <v>3.8448999999999997E-2</v>
      </c>
      <c r="AJ175" s="118">
        <f t="shared" si="34"/>
        <v>7.3843000000000006E-2</v>
      </c>
      <c r="AK175" s="118">
        <f t="shared" si="35"/>
        <v>0.16214099999999998</v>
      </c>
      <c r="AL175" s="118">
        <f t="shared" si="36"/>
        <v>0.143785</v>
      </c>
      <c r="AM175" s="118">
        <f t="shared" si="37"/>
        <v>5.9258999999999999E-2</v>
      </c>
      <c r="AN175" s="118">
        <f t="shared" si="38"/>
        <v>0.10288199999999997</v>
      </c>
    </row>
    <row r="176" spans="1:41" x14ac:dyDescent="0.2">
      <c r="A176" s="116" t="s">
        <v>1187</v>
      </c>
      <c r="B176" s="117" t="s">
        <v>890</v>
      </c>
      <c r="C176" s="117" t="s">
        <v>891</v>
      </c>
      <c r="D176" s="118">
        <v>0.35432900000000001</v>
      </c>
      <c r="E176" s="118">
        <v>0.69806699999999999</v>
      </c>
      <c r="F176" s="118">
        <v>0.34373799999999999</v>
      </c>
      <c r="G176" s="117">
        <v>1</v>
      </c>
      <c r="H176" s="118">
        <v>0</v>
      </c>
      <c r="I176" s="170">
        <v>4.4000000000000002E-4</v>
      </c>
      <c r="J176" s="170">
        <v>0</v>
      </c>
      <c r="K176" s="117">
        <v>98</v>
      </c>
      <c r="L176" s="118">
        <v>0</v>
      </c>
      <c r="M176" s="118">
        <v>0</v>
      </c>
      <c r="N176" s="118">
        <v>0</v>
      </c>
      <c r="O176" s="118">
        <v>0</v>
      </c>
      <c r="P176" s="118">
        <v>0</v>
      </c>
      <c r="Q176" s="118">
        <v>7.5690000000000002E-3</v>
      </c>
      <c r="R176" s="118">
        <v>0.27768500000000002</v>
      </c>
      <c r="S176" s="118">
        <v>4.3171000000000001E-2</v>
      </c>
      <c r="T176" s="118">
        <v>7.0020000000000004E-3</v>
      </c>
      <c r="U176" s="118">
        <v>7.8820000000000001E-3</v>
      </c>
      <c r="V176" s="118">
        <v>0</v>
      </c>
      <c r="W176" s="118">
        <v>0</v>
      </c>
      <c r="X176" s="143"/>
      <c r="Y176" s="116">
        <f t="shared" si="26"/>
        <v>46268</v>
      </c>
      <c r="Z176" s="118" t="str">
        <f t="shared" si="27"/>
        <v>NARIELEGUEDES.46268</v>
      </c>
      <c r="AA176" s="119">
        <f>SUMIFS([2]!Consulta1[CONTADOR],[2]!Consulta1[CONCATENADO],[2]BD!Z176)</f>
        <v>98</v>
      </c>
      <c r="AB176" s="118" t="str">
        <f t="shared" si="28"/>
        <v>SIM</v>
      </c>
      <c r="AC176" s="120">
        <f>VLOOKUP(A176*1,[2]AUX!B:D,3,0)</f>
        <v>3</v>
      </c>
      <c r="AD176" s="121" t="str">
        <f>VLOOKUP(C176,[2]AUX!J:K,2,0)</f>
        <v>COLCHÃO</v>
      </c>
      <c r="AE176" s="118">
        <f t="shared" si="29"/>
        <v>0.34374900000000003</v>
      </c>
      <c r="AF176" s="118">
        <f t="shared" si="30"/>
        <v>0.34373799999999999</v>
      </c>
      <c r="AG176" s="118">
        <f t="shared" si="31"/>
        <v>0</v>
      </c>
      <c r="AH176" s="118">
        <f t="shared" si="32"/>
        <v>0</v>
      </c>
      <c r="AI176" s="118">
        <f t="shared" si="33"/>
        <v>0</v>
      </c>
      <c r="AJ176" s="118">
        <f t="shared" si="34"/>
        <v>4.4000000000000002E-4</v>
      </c>
      <c r="AK176" s="118">
        <f t="shared" si="35"/>
        <v>0.34330900000000003</v>
      </c>
      <c r="AL176" s="118">
        <f t="shared" si="36"/>
        <v>4.4000000000000002E-4</v>
      </c>
      <c r="AM176" s="118">
        <f t="shared" si="37"/>
        <v>5.8055000000000002E-2</v>
      </c>
      <c r="AN176" s="118">
        <f t="shared" si="38"/>
        <v>0.28525400000000001</v>
      </c>
    </row>
    <row r="177" spans="1:41" hidden="1" x14ac:dyDescent="0.2">
      <c r="A177" s="116" t="s">
        <v>1377</v>
      </c>
      <c r="B177" s="117" t="s">
        <v>1161</v>
      </c>
      <c r="C177" s="117" t="s">
        <v>885</v>
      </c>
      <c r="D177" s="118">
        <v>0.364595</v>
      </c>
      <c r="E177" s="118">
        <v>0.70131900000000003</v>
      </c>
      <c r="F177" s="118">
        <v>0.336725</v>
      </c>
      <c r="G177" s="117">
        <v>1</v>
      </c>
      <c r="H177" s="118">
        <v>3.4999999999999997E-5</v>
      </c>
      <c r="I177" s="170">
        <v>0.127743</v>
      </c>
      <c r="J177" s="170">
        <v>4.9883999999999998E-2</v>
      </c>
      <c r="K177" s="117">
        <v>91</v>
      </c>
      <c r="L177" s="118">
        <v>2.4757000000000001E-2</v>
      </c>
      <c r="M177" s="118">
        <v>0</v>
      </c>
      <c r="N177" s="118">
        <v>1.2383999999999999E-2</v>
      </c>
      <c r="O177" s="118">
        <v>0</v>
      </c>
      <c r="P177" s="118">
        <v>0</v>
      </c>
      <c r="Q177" s="118">
        <v>1.2095E-2</v>
      </c>
      <c r="R177" s="118">
        <v>5.1655E-2</v>
      </c>
      <c r="S177" s="118">
        <v>4.3565E-2</v>
      </c>
      <c r="T177" s="118">
        <v>7.4070000000000004E-3</v>
      </c>
      <c r="U177" s="118">
        <v>7.1989999999999997E-3</v>
      </c>
      <c r="V177" s="118">
        <v>0</v>
      </c>
      <c r="W177" s="118">
        <v>0</v>
      </c>
      <c r="X177" s="143" t="s">
        <v>11</v>
      </c>
      <c r="Y177" s="116">
        <f t="shared" si="26"/>
        <v>46274</v>
      </c>
      <c r="Z177" s="118" t="str">
        <f t="shared" si="27"/>
        <v>MICHELEGUIMARAES.46274</v>
      </c>
      <c r="AA177" s="119">
        <f>SUMIFS([2]!Consulta1[CONTADOR],[2]!Consulta1[CONCATENADO],[2]BD!Z177)</f>
        <v>91</v>
      </c>
      <c r="AB177" s="118" t="str">
        <f t="shared" si="28"/>
        <v>SIM</v>
      </c>
      <c r="AC177" s="120">
        <f>VLOOKUP(A177*1,[2]AUX!B:D,3,0)</f>
        <v>6</v>
      </c>
      <c r="AD177" s="121" t="str">
        <f>VLOOKUP(C177,[2]AUX!J:K,2,0)</f>
        <v>SANTANDER</v>
      </c>
      <c r="AE177" s="118">
        <f t="shared" si="29"/>
        <v>0.33668900000000002</v>
      </c>
      <c r="AF177" s="118">
        <f t="shared" si="30"/>
        <v>0.33672400000000002</v>
      </c>
      <c r="AG177" s="118">
        <f t="shared" si="31"/>
        <v>3.5000000000007248E-5</v>
      </c>
      <c r="AH177" s="118">
        <f t="shared" si="32"/>
        <v>4.9883999999999998E-2</v>
      </c>
      <c r="AI177" s="118">
        <f t="shared" si="33"/>
        <v>2.4757000000000001E-2</v>
      </c>
      <c r="AJ177" s="118">
        <f t="shared" si="34"/>
        <v>0.127743</v>
      </c>
      <c r="AK177" s="118">
        <f t="shared" si="35"/>
        <v>0.13430500000000001</v>
      </c>
      <c r="AL177" s="118">
        <f t="shared" si="36"/>
        <v>0.20238400000000001</v>
      </c>
      <c r="AM177" s="118">
        <f t="shared" si="37"/>
        <v>5.8171E-2</v>
      </c>
      <c r="AN177" s="118">
        <f t="shared" si="38"/>
        <v>7.6134000000000007E-2</v>
      </c>
    </row>
    <row r="178" spans="1:41" x14ac:dyDescent="0.2">
      <c r="A178" s="116" t="s">
        <v>1158</v>
      </c>
      <c r="B178" s="117" t="s">
        <v>905</v>
      </c>
      <c r="C178" s="117" t="s">
        <v>891</v>
      </c>
      <c r="D178" s="118">
        <v>0.35735</v>
      </c>
      <c r="E178" s="118">
        <v>0.69708300000000001</v>
      </c>
      <c r="F178" s="118">
        <v>0.33973399999999998</v>
      </c>
      <c r="G178" s="117">
        <v>1</v>
      </c>
      <c r="H178" s="118">
        <v>2.3E-5</v>
      </c>
      <c r="I178" s="170">
        <v>3.3599999999999998E-4</v>
      </c>
      <c r="J178" s="170">
        <v>0</v>
      </c>
      <c r="K178" s="117">
        <v>89</v>
      </c>
      <c r="L178" s="118">
        <v>0</v>
      </c>
      <c r="M178" s="118">
        <v>0</v>
      </c>
      <c r="N178" s="118">
        <v>0</v>
      </c>
      <c r="O178" s="118">
        <v>0</v>
      </c>
      <c r="P178" s="118">
        <v>0</v>
      </c>
      <c r="Q178" s="118">
        <v>9.8379999999999995E-3</v>
      </c>
      <c r="R178" s="118">
        <v>0.270787</v>
      </c>
      <c r="S178" s="118">
        <v>4.3575999999999997E-2</v>
      </c>
      <c r="T178" s="118">
        <v>8.2179999999999996E-3</v>
      </c>
      <c r="U178" s="118">
        <v>6.9560000000000004E-3</v>
      </c>
      <c r="V178" s="118">
        <v>0</v>
      </c>
      <c r="W178" s="118">
        <v>0</v>
      </c>
      <c r="X178" s="143"/>
      <c r="Y178" s="116">
        <f t="shared" si="26"/>
        <v>46266</v>
      </c>
      <c r="Z178" s="118" t="str">
        <f t="shared" si="27"/>
        <v>VANESSACARNEIRO.46266</v>
      </c>
      <c r="AA178" s="119">
        <f>SUMIFS([2]!Consulta1[CONTADOR],[2]!Consulta1[CONCATENADO],[2]BD!Z178)</f>
        <v>89</v>
      </c>
      <c r="AB178" s="118" t="str">
        <f t="shared" si="28"/>
        <v>SIM</v>
      </c>
      <c r="AC178" s="120">
        <f>VLOOKUP(A178*1,[2]AUX!B:D,3,0)</f>
        <v>1</v>
      </c>
      <c r="AD178" s="121" t="str">
        <f>VLOOKUP(C178,[2]AUX!J:K,2,0)</f>
        <v>COLCHÃO</v>
      </c>
      <c r="AE178" s="118">
        <f t="shared" si="29"/>
        <v>0.33971100000000004</v>
      </c>
      <c r="AF178" s="118">
        <f t="shared" si="30"/>
        <v>0.33973300000000001</v>
      </c>
      <c r="AG178" s="118">
        <f t="shared" si="31"/>
        <v>2.1999999999966491E-5</v>
      </c>
      <c r="AH178" s="118">
        <f t="shared" si="32"/>
        <v>0</v>
      </c>
      <c r="AI178" s="118">
        <f t="shared" si="33"/>
        <v>0</v>
      </c>
      <c r="AJ178" s="118">
        <f t="shared" si="34"/>
        <v>3.3599999999999998E-4</v>
      </c>
      <c r="AK178" s="118">
        <f t="shared" si="35"/>
        <v>0.33937500000000004</v>
      </c>
      <c r="AL178" s="118">
        <f t="shared" si="36"/>
        <v>3.3599999999999998E-4</v>
      </c>
      <c r="AM178" s="118">
        <f t="shared" si="37"/>
        <v>5.8749999999999997E-2</v>
      </c>
      <c r="AN178" s="118">
        <f t="shared" si="38"/>
        <v>0.28062500000000001</v>
      </c>
    </row>
    <row r="179" spans="1:41" hidden="1" x14ac:dyDescent="0.2">
      <c r="A179" s="116" t="s">
        <v>1236</v>
      </c>
      <c r="B179" s="117" t="s">
        <v>1058</v>
      </c>
      <c r="C179" s="117" t="s">
        <v>887</v>
      </c>
      <c r="D179" s="118">
        <v>0.35477999999999998</v>
      </c>
      <c r="E179" s="118">
        <v>0.69616900000000004</v>
      </c>
      <c r="F179" s="118">
        <v>0.341389</v>
      </c>
      <c r="G179" s="117">
        <v>1</v>
      </c>
      <c r="H179" s="118">
        <v>0</v>
      </c>
      <c r="I179" s="170">
        <v>0.18925900000000001</v>
      </c>
      <c r="J179" s="170">
        <v>3.6388999999999998E-2</v>
      </c>
      <c r="K179" s="117">
        <v>104</v>
      </c>
      <c r="L179" s="118">
        <v>2.2095E-2</v>
      </c>
      <c r="M179" s="118">
        <v>2.2569999999999999E-3</v>
      </c>
      <c r="N179" s="118">
        <v>0</v>
      </c>
      <c r="O179" s="118">
        <v>0</v>
      </c>
      <c r="P179" s="118">
        <v>0</v>
      </c>
      <c r="Q179" s="118">
        <v>1.5821999999999999E-2</v>
      </c>
      <c r="R179" s="118">
        <v>0</v>
      </c>
      <c r="S179" s="118">
        <v>4.4039000000000002E-2</v>
      </c>
      <c r="T179" s="118">
        <v>8.0560000000000007E-3</v>
      </c>
      <c r="U179" s="118">
        <v>8.1600000000000006E-3</v>
      </c>
      <c r="V179" s="118">
        <v>1.5347E-2</v>
      </c>
      <c r="W179" s="118">
        <v>0</v>
      </c>
      <c r="X179" s="143" t="s">
        <v>11</v>
      </c>
      <c r="Y179" s="116">
        <f t="shared" si="26"/>
        <v>46269</v>
      </c>
      <c r="Z179" s="118" t="str">
        <f t="shared" si="27"/>
        <v>NATARODRIGUES.46269</v>
      </c>
      <c r="AA179" s="119">
        <f>SUMIFS([2]!Consulta1[CONTADOR],[2]!Consulta1[CONCATENADO],[2]BD!Z179)</f>
        <v>0</v>
      </c>
      <c r="AB179" s="118" t="str">
        <f t="shared" si="28"/>
        <v>SIM</v>
      </c>
      <c r="AC179" s="120">
        <f>VLOOKUP(A179*1,[2]AUX!B:D,3,0)</f>
        <v>4</v>
      </c>
      <c r="AD179" s="121" t="str">
        <f>VLOOKUP(C179,[2]AUX!J:K,2,0)</f>
        <v>SANTANDER</v>
      </c>
      <c r="AE179" s="118">
        <f t="shared" si="29"/>
        <v>0.34142400000000001</v>
      </c>
      <c r="AF179" s="118">
        <f t="shared" si="30"/>
        <v>0.34138900000000005</v>
      </c>
      <c r="AG179" s="118">
        <f t="shared" si="31"/>
        <v>0</v>
      </c>
      <c r="AH179" s="118">
        <f t="shared" si="32"/>
        <v>3.6388999999999998E-2</v>
      </c>
      <c r="AI179" s="118">
        <f t="shared" si="33"/>
        <v>2.2095E-2</v>
      </c>
      <c r="AJ179" s="118">
        <f t="shared" si="34"/>
        <v>0.18925900000000001</v>
      </c>
      <c r="AK179" s="118">
        <f t="shared" si="35"/>
        <v>9.3681E-2</v>
      </c>
      <c r="AL179" s="118">
        <f t="shared" si="36"/>
        <v>0.24774299999999999</v>
      </c>
      <c r="AM179" s="118">
        <f t="shared" si="37"/>
        <v>6.0255000000000003E-2</v>
      </c>
      <c r="AN179" s="118">
        <f t="shared" si="38"/>
        <v>3.3425999999999997E-2</v>
      </c>
    </row>
    <row r="180" spans="1:41" hidden="1" x14ac:dyDescent="0.2">
      <c r="A180" s="116" t="s">
        <v>1260</v>
      </c>
      <c r="B180" s="117" t="s">
        <v>1055</v>
      </c>
      <c r="C180" s="117" t="s">
        <v>887</v>
      </c>
      <c r="D180" s="118">
        <v>0.36048599999999997</v>
      </c>
      <c r="E180" s="118">
        <v>0.69577500000000003</v>
      </c>
      <c r="F180" s="118">
        <v>0.335289</v>
      </c>
      <c r="G180" s="117">
        <v>1</v>
      </c>
      <c r="H180" s="118">
        <v>1.91E-3</v>
      </c>
      <c r="I180" s="170">
        <v>0.19062499999999999</v>
      </c>
      <c r="J180" s="170">
        <v>2.2141000000000001E-2</v>
      </c>
      <c r="K180" s="117">
        <v>80</v>
      </c>
      <c r="L180" s="118">
        <v>1.9397999999999999E-2</v>
      </c>
      <c r="M180" s="118">
        <v>2.3E-5</v>
      </c>
      <c r="N180" s="118">
        <v>0</v>
      </c>
      <c r="O180" s="118">
        <v>0</v>
      </c>
      <c r="P180" s="118">
        <v>0</v>
      </c>
      <c r="Q180" s="118">
        <v>2.5277999999999998E-2</v>
      </c>
      <c r="R180" s="118">
        <v>0</v>
      </c>
      <c r="S180" s="118">
        <v>4.2869999999999998E-2</v>
      </c>
      <c r="T180" s="118">
        <v>8.5190000000000005E-3</v>
      </c>
      <c r="U180" s="118">
        <v>7.5119999999999996E-3</v>
      </c>
      <c r="V180" s="118">
        <v>3.137E-3</v>
      </c>
      <c r="W180" s="118">
        <v>1.3877E-2</v>
      </c>
      <c r="X180" s="143" t="s">
        <v>11</v>
      </c>
      <c r="Y180" s="116">
        <f t="shared" si="26"/>
        <v>46273</v>
      </c>
      <c r="Z180" s="118" t="str">
        <f t="shared" si="27"/>
        <v>KARINESANTOS.46273</v>
      </c>
      <c r="AA180" s="119">
        <f>SUMIFS([2]!Consulta1[CONTADOR],[2]!Consulta1[CONCATENADO],[2]BD!Z180)</f>
        <v>0</v>
      </c>
      <c r="AB180" s="118" t="str">
        <f t="shared" si="28"/>
        <v>SIM</v>
      </c>
      <c r="AC180" s="120">
        <f>VLOOKUP(A180*1,[2]AUX!B:D,3,0)</f>
        <v>5</v>
      </c>
      <c r="AD180" s="121" t="str">
        <f>VLOOKUP(C180,[2]AUX!J:K,2,0)</f>
        <v>SANTANDER</v>
      </c>
      <c r="AE180" s="118">
        <f t="shared" si="29"/>
        <v>0.33338000000000001</v>
      </c>
      <c r="AF180" s="118">
        <f t="shared" si="30"/>
        <v>0.33528900000000006</v>
      </c>
      <c r="AG180" s="118">
        <f t="shared" si="31"/>
        <v>1.9090000000000495E-3</v>
      </c>
      <c r="AH180" s="118">
        <f t="shared" si="32"/>
        <v>2.2141000000000001E-2</v>
      </c>
      <c r="AI180" s="118">
        <f t="shared" si="33"/>
        <v>1.9397999999999999E-2</v>
      </c>
      <c r="AJ180" s="118">
        <f t="shared" si="34"/>
        <v>0.19062499999999999</v>
      </c>
      <c r="AK180" s="118">
        <f t="shared" si="35"/>
        <v>0.101216</v>
      </c>
      <c r="AL180" s="118">
        <f t="shared" si="36"/>
        <v>0.23216399999999998</v>
      </c>
      <c r="AM180" s="118">
        <f t="shared" si="37"/>
        <v>5.8900999999999995E-2</v>
      </c>
      <c r="AN180" s="118">
        <f t="shared" si="38"/>
        <v>4.2315000000000005E-2</v>
      </c>
      <c r="AO180" s="117" t="s">
        <v>820</v>
      </c>
    </row>
    <row r="181" spans="1:41" hidden="1" x14ac:dyDescent="0.2">
      <c r="A181" s="116" t="s">
        <v>1376</v>
      </c>
      <c r="B181" s="117" t="s">
        <v>943</v>
      </c>
      <c r="C181" s="117" t="s">
        <v>887</v>
      </c>
      <c r="D181" s="118">
        <v>0.35241899999999998</v>
      </c>
      <c r="E181" s="118">
        <v>0.69581000000000004</v>
      </c>
      <c r="F181" s="118">
        <v>0.343391</v>
      </c>
      <c r="G181" s="117">
        <v>1</v>
      </c>
      <c r="H181" s="118">
        <v>2.31E-4</v>
      </c>
      <c r="I181" s="170">
        <v>0.20629600000000001</v>
      </c>
      <c r="J181" s="170">
        <v>4.5567000000000003E-2</v>
      </c>
      <c r="K181" s="117">
        <v>97</v>
      </c>
      <c r="L181" s="118">
        <v>2.8032000000000001E-2</v>
      </c>
      <c r="M181" s="118">
        <v>0</v>
      </c>
      <c r="N181" s="118">
        <v>0</v>
      </c>
      <c r="O181" s="118">
        <v>0</v>
      </c>
      <c r="P181" s="118">
        <v>0</v>
      </c>
      <c r="Q181" s="118">
        <v>5.7990000000000003E-3</v>
      </c>
      <c r="R181" s="118">
        <v>0</v>
      </c>
      <c r="S181" s="118">
        <v>4.2755000000000001E-2</v>
      </c>
      <c r="T181" s="118">
        <v>7.4650000000000003E-3</v>
      </c>
      <c r="U181" s="118">
        <v>7.2449999999999997E-3</v>
      </c>
      <c r="V181" s="118">
        <v>0</v>
      </c>
      <c r="W181" s="118">
        <v>0</v>
      </c>
      <c r="X181" s="143" t="s">
        <v>11</v>
      </c>
      <c r="Y181" s="116">
        <f t="shared" si="26"/>
        <v>46275</v>
      </c>
      <c r="Z181" s="118" t="str">
        <f t="shared" si="27"/>
        <v>BRUNOBEZERRA.46275</v>
      </c>
      <c r="AA181" s="119">
        <f>SUMIFS([2]!Consulta1[CONTADOR],[2]!Consulta1[CONCATENADO],[2]BD!Z181)</f>
        <v>0</v>
      </c>
      <c r="AB181" s="118" t="str">
        <f t="shared" si="28"/>
        <v>SIM</v>
      </c>
      <c r="AC181" s="120">
        <f>VLOOKUP(A181*1,[2]AUX!B:D,3,0)</f>
        <v>7</v>
      </c>
      <c r="AD181" s="121" t="str">
        <f>VLOOKUP(C181,[2]AUX!J:K,2,0)</f>
        <v>SANTANDER</v>
      </c>
      <c r="AE181" s="118">
        <f t="shared" si="29"/>
        <v>0.34315899999999999</v>
      </c>
      <c r="AF181" s="118">
        <f t="shared" si="30"/>
        <v>0.34339100000000006</v>
      </c>
      <c r="AG181" s="118">
        <f t="shared" si="31"/>
        <v>2.3200000000006549E-4</v>
      </c>
      <c r="AH181" s="118">
        <f t="shared" si="32"/>
        <v>4.5567000000000003E-2</v>
      </c>
      <c r="AI181" s="118">
        <f t="shared" si="33"/>
        <v>2.8032000000000001E-2</v>
      </c>
      <c r="AJ181" s="118">
        <f t="shared" si="34"/>
        <v>0.20629600000000001</v>
      </c>
      <c r="AK181" s="118">
        <f t="shared" si="35"/>
        <v>6.3264000000000001E-2</v>
      </c>
      <c r="AL181" s="118">
        <f t="shared" si="36"/>
        <v>0.279895</v>
      </c>
      <c r="AM181" s="118">
        <f t="shared" si="37"/>
        <v>5.7465000000000002E-2</v>
      </c>
      <c r="AN181" s="118">
        <f t="shared" si="38"/>
        <v>5.7989999999999986E-3</v>
      </c>
    </row>
    <row r="182" spans="1:41" hidden="1" x14ac:dyDescent="0.2">
      <c r="A182" s="116" t="s">
        <v>1187</v>
      </c>
      <c r="B182" s="117" t="s">
        <v>914</v>
      </c>
      <c r="C182" s="117" t="s">
        <v>900</v>
      </c>
      <c r="D182" s="118">
        <v>0.348472</v>
      </c>
      <c r="E182" s="118">
        <v>0.69568300000000005</v>
      </c>
      <c r="F182" s="118">
        <v>0.34594900000000001</v>
      </c>
      <c r="G182" s="117">
        <v>2</v>
      </c>
      <c r="H182" s="118">
        <v>1.273E-3</v>
      </c>
      <c r="I182" s="170">
        <v>0.16645799999999999</v>
      </c>
      <c r="J182" s="170">
        <v>7.0313000000000001E-2</v>
      </c>
      <c r="K182" s="117">
        <v>128</v>
      </c>
      <c r="L182" s="118">
        <v>2.7453999999999999E-2</v>
      </c>
      <c r="M182" s="118">
        <v>0</v>
      </c>
      <c r="N182" s="118">
        <v>0</v>
      </c>
      <c r="O182" s="118">
        <v>0</v>
      </c>
      <c r="P182" s="118">
        <v>0</v>
      </c>
      <c r="Q182" s="118">
        <v>2.3460999999999999E-2</v>
      </c>
      <c r="R182" s="118">
        <v>0</v>
      </c>
      <c r="S182" s="118">
        <v>4.2049000000000003E-2</v>
      </c>
      <c r="T182" s="118">
        <v>8.1480000000000007E-3</v>
      </c>
      <c r="U182" s="118">
        <v>8.0560000000000007E-3</v>
      </c>
      <c r="V182" s="118">
        <v>0</v>
      </c>
      <c r="W182" s="118">
        <v>0</v>
      </c>
      <c r="X182" s="143" t="s">
        <v>820</v>
      </c>
      <c r="Y182" s="116">
        <f t="shared" si="26"/>
        <v>46268</v>
      </c>
      <c r="Z182" s="118" t="str">
        <f t="shared" si="27"/>
        <v>FERNANDALIMA.46268</v>
      </c>
      <c r="AA182" s="119">
        <f>SUMIFS([2]!Consulta1[CONTADOR],[2]!Consulta1[CONCATENADO],[2]BD!Z182)</f>
        <v>128</v>
      </c>
      <c r="AB182" s="118" t="str">
        <f t="shared" si="28"/>
        <v>SIM</v>
      </c>
      <c r="AC182" s="120">
        <f>VLOOKUP(A182*1,[2]AUX!B:D,3,0)</f>
        <v>3</v>
      </c>
      <c r="AD182" s="121" t="str">
        <f>VLOOKUP(C182,[2]AUX!J:K,2,0)</f>
        <v>SANTANDER</v>
      </c>
      <c r="AE182" s="118">
        <f t="shared" si="29"/>
        <v>0.345939</v>
      </c>
      <c r="AF182" s="118">
        <f t="shared" si="30"/>
        <v>0.34721100000000005</v>
      </c>
      <c r="AG182" s="118">
        <f t="shared" si="31"/>
        <v>1.2720000000000509E-3</v>
      </c>
      <c r="AH182" s="118">
        <f t="shared" si="32"/>
        <v>7.0313000000000001E-2</v>
      </c>
      <c r="AI182" s="118">
        <f t="shared" si="33"/>
        <v>2.7453999999999999E-2</v>
      </c>
      <c r="AJ182" s="118">
        <f t="shared" si="34"/>
        <v>0.16645799999999999</v>
      </c>
      <c r="AK182" s="118">
        <f t="shared" si="35"/>
        <v>8.1714000000000009E-2</v>
      </c>
      <c r="AL182" s="118">
        <f t="shared" si="36"/>
        <v>0.26422499999999999</v>
      </c>
      <c r="AM182" s="118">
        <f t="shared" si="37"/>
        <v>5.8253000000000006E-2</v>
      </c>
      <c r="AN182" s="118">
        <f t="shared" si="38"/>
        <v>2.3461000000000003E-2</v>
      </c>
    </row>
    <row r="183" spans="1:41" hidden="1" x14ac:dyDescent="0.2">
      <c r="A183" s="116" t="s">
        <v>1159</v>
      </c>
      <c r="B183" s="117" t="s">
        <v>1059</v>
      </c>
      <c r="C183" s="117" t="s">
        <v>887</v>
      </c>
      <c r="D183" s="118">
        <v>0.35214099999999998</v>
      </c>
      <c r="E183" s="118">
        <v>0.69582200000000005</v>
      </c>
      <c r="F183" s="118">
        <v>0.34368100000000001</v>
      </c>
      <c r="G183" s="117">
        <v>1</v>
      </c>
      <c r="H183" s="118">
        <v>1.0399999999999999E-4</v>
      </c>
      <c r="I183" s="170">
        <v>0.204873</v>
      </c>
      <c r="J183" s="170">
        <v>3.9212999999999998E-2</v>
      </c>
      <c r="K183" s="117">
        <v>93</v>
      </c>
      <c r="L183" s="118">
        <v>1.5058E-2</v>
      </c>
      <c r="M183" s="118">
        <v>0</v>
      </c>
      <c r="N183" s="118">
        <v>0</v>
      </c>
      <c r="O183" s="118">
        <v>0</v>
      </c>
      <c r="P183" s="118">
        <v>0</v>
      </c>
      <c r="Q183" s="118">
        <v>2.2106000000000001E-2</v>
      </c>
      <c r="R183" s="118">
        <v>0</v>
      </c>
      <c r="S183" s="118">
        <v>4.2349999999999999E-2</v>
      </c>
      <c r="T183" s="118">
        <v>7.8820000000000001E-3</v>
      </c>
      <c r="U183" s="118">
        <v>6.979E-3</v>
      </c>
      <c r="V183" s="118">
        <v>5.1159999999999999E-3</v>
      </c>
      <c r="W183" s="118">
        <v>0</v>
      </c>
      <c r="X183" s="143" t="s">
        <v>11</v>
      </c>
      <c r="Y183" s="116">
        <f t="shared" si="26"/>
        <v>46267</v>
      </c>
      <c r="Z183" s="118" t="str">
        <f t="shared" si="27"/>
        <v>MAIARACOSTA.46267</v>
      </c>
      <c r="AA183" s="119">
        <f>SUMIFS([2]!Consulta1[CONTADOR],[2]!Consulta1[CONCATENADO],[2]BD!Z183)</f>
        <v>0</v>
      </c>
      <c r="AB183" s="118" t="str">
        <f t="shared" si="28"/>
        <v>SIM</v>
      </c>
      <c r="AC183" s="120">
        <f>VLOOKUP(A183*1,[2]AUX!B:D,3,0)</f>
        <v>2</v>
      </c>
      <c r="AD183" s="121" t="str">
        <f>VLOOKUP(C183,[2]AUX!J:K,2,0)</f>
        <v>SANTANDER</v>
      </c>
      <c r="AE183" s="118">
        <f t="shared" si="29"/>
        <v>0.34357699999999997</v>
      </c>
      <c r="AF183" s="118">
        <f t="shared" si="30"/>
        <v>0.34368100000000007</v>
      </c>
      <c r="AG183" s="118">
        <f t="shared" si="31"/>
        <v>1.0400000000010401E-4</v>
      </c>
      <c r="AH183" s="118">
        <f t="shared" si="32"/>
        <v>3.9212999999999998E-2</v>
      </c>
      <c r="AI183" s="118">
        <f t="shared" si="33"/>
        <v>1.5058E-2</v>
      </c>
      <c r="AJ183" s="118">
        <f t="shared" si="34"/>
        <v>0.204873</v>
      </c>
      <c r="AK183" s="118">
        <f t="shared" si="35"/>
        <v>8.4432999999999994E-2</v>
      </c>
      <c r="AL183" s="118">
        <f t="shared" si="36"/>
        <v>0.25914399999999999</v>
      </c>
      <c r="AM183" s="118">
        <f t="shared" si="37"/>
        <v>5.7210999999999998E-2</v>
      </c>
      <c r="AN183" s="118">
        <f t="shared" si="38"/>
        <v>2.7221999999999996E-2</v>
      </c>
      <c r="AO183" s="117" t="s">
        <v>821</v>
      </c>
    </row>
    <row r="184" spans="1:41" hidden="1" x14ac:dyDescent="0.2">
      <c r="A184" s="116" t="s">
        <v>1376</v>
      </c>
      <c r="B184" s="117" t="s">
        <v>904</v>
      </c>
      <c r="C184" s="117" t="s">
        <v>887</v>
      </c>
      <c r="D184" s="118">
        <v>0.35990699999999998</v>
      </c>
      <c r="E184" s="118">
        <v>0.69594900000000004</v>
      </c>
      <c r="F184" s="118">
        <v>0.33604200000000001</v>
      </c>
      <c r="G184" s="117">
        <v>1</v>
      </c>
      <c r="H184" s="118">
        <v>0</v>
      </c>
      <c r="I184" s="170">
        <v>0.18127299999999999</v>
      </c>
      <c r="J184" s="170">
        <v>5.7222000000000002E-2</v>
      </c>
      <c r="K184" s="117">
        <v>88</v>
      </c>
      <c r="L184" s="118">
        <v>2.5173999999999998E-2</v>
      </c>
      <c r="M184" s="118">
        <v>1.4239999999999999E-3</v>
      </c>
      <c r="N184" s="118">
        <v>0</v>
      </c>
      <c r="O184" s="118">
        <v>0</v>
      </c>
      <c r="P184" s="118">
        <v>0</v>
      </c>
      <c r="Q184" s="118">
        <v>1.3912000000000001E-2</v>
      </c>
      <c r="R184" s="118">
        <v>0</v>
      </c>
      <c r="S184" s="118">
        <v>4.2569000000000003E-2</v>
      </c>
      <c r="T184" s="118">
        <v>7.2449999999999997E-3</v>
      </c>
      <c r="U184" s="118">
        <v>7.2449999999999997E-3</v>
      </c>
      <c r="V184" s="118">
        <v>0</v>
      </c>
      <c r="W184" s="118">
        <v>0</v>
      </c>
      <c r="X184" s="143" t="s">
        <v>11</v>
      </c>
      <c r="Y184" s="116">
        <f t="shared" si="26"/>
        <v>46275</v>
      </c>
      <c r="Z184" s="118" t="str">
        <f t="shared" si="27"/>
        <v>DANIELMSILVA.46275</v>
      </c>
      <c r="AA184" s="119">
        <f>SUMIFS([2]!Consulta1[CONTADOR],[2]!Consulta1[CONCATENADO],[2]BD!Z184)</f>
        <v>88</v>
      </c>
      <c r="AB184" s="118" t="str">
        <f t="shared" si="28"/>
        <v>SIM</v>
      </c>
      <c r="AC184" s="120">
        <f>VLOOKUP(A184*1,[2]AUX!B:D,3,0)</f>
        <v>7</v>
      </c>
      <c r="AD184" s="121" t="str">
        <f>VLOOKUP(C184,[2]AUX!J:K,2,0)</f>
        <v>SANTANDER</v>
      </c>
      <c r="AE184" s="118">
        <f t="shared" si="29"/>
        <v>0.33606399999999997</v>
      </c>
      <c r="AF184" s="118">
        <f t="shared" si="30"/>
        <v>0.33604200000000006</v>
      </c>
      <c r="AG184" s="118">
        <f t="shared" si="31"/>
        <v>0</v>
      </c>
      <c r="AH184" s="118">
        <f t="shared" si="32"/>
        <v>5.7222000000000002E-2</v>
      </c>
      <c r="AI184" s="118">
        <f t="shared" si="33"/>
        <v>2.5173999999999998E-2</v>
      </c>
      <c r="AJ184" s="118">
        <f t="shared" si="34"/>
        <v>0.18127299999999999</v>
      </c>
      <c r="AK184" s="118">
        <f t="shared" si="35"/>
        <v>7.2395000000000001E-2</v>
      </c>
      <c r="AL184" s="118">
        <f t="shared" si="36"/>
        <v>0.26366899999999999</v>
      </c>
      <c r="AM184" s="118">
        <f t="shared" si="37"/>
        <v>5.7059000000000006E-2</v>
      </c>
      <c r="AN184" s="118">
        <f t="shared" si="38"/>
        <v>1.5335999999999995E-2</v>
      </c>
    </row>
    <row r="185" spans="1:41" hidden="1" x14ac:dyDescent="0.2">
      <c r="A185" s="116" t="s">
        <v>1377</v>
      </c>
      <c r="B185" s="117" t="s">
        <v>886</v>
      </c>
      <c r="C185" s="117" t="s">
        <v>885</v>
      </c>
      <c r="D185" s="118">
        <v>0.357072</v>
      </c>
      <c r="E185" s="118">
        <v>0.69556700000000005</v>
      </c>
      <c r="F185" s="118">
        <v>0.33849499999999999</v>
      </c>
      <c r="G185" s="117">
        <v>1</v>
      </c>
      <c r="H185" s="118">
        <v>0</v>
      </c>
      <c r="I185" s="170">
        <v>8.9213000000000001E-2</v>
      </c>
      <c r="J185" s="170">
        <v>1.4826000000000001E-2</v>
      </c>
      <c r="K185" s="117">
        <v>64</v>
      </c>
      <c r="L185" s="118">
        <v>1.7059999999999999E-2</v>
      </c>
      <c r="M185" s="118">
        <v>0</v>
      </c>
      <c r="N185" s="118">
        <v>0</v>
      </c>
      <c r="O185" s="118">
        <v>0</v>
      </c>
      <c r="P185" s="118">
        <v>0</v>
      </c>
      <c r="Q185" s="118">
        <v>1.7037E-2</v>
      </c>
      <c r="R185" s="118">
        <v>0.14372699999999999</v>
      </c>
      <c r="S185" s="118">
        <v>4.1910000000000003E-2</v>
      </c>
      <c r="T185" s="118">
        <v>7.8130000000000005E-3</v>
      </c>
      <c r="U185" s="118">
        <v>6.9210000000000001E-3</v>
      </c>
      <c r="V185" s="118">
        <v>0</v>
      </c>
      <c r="W185" s="118">
        <v>0</v>
      </c>
      <c r="X185" s="143" t="s">
        <v>11</v>
      </c>
      <c r="Y185" s="116">
        <f t="shared" si="26"/>
        <v>46274</v>
      </c>
      <c r="Z185" s="118" t="str">
        <f t="shared" si="27"/>
        <v>SARAHOLIVEIRA.46274</v>
      </c>
      <c r="AA185" s="119">
        <f>SUMIFS([2]!Consulta1[CONTADOR],[2]!Consulta1[CONCATENADO],[2]BD!Z185)</f>
        <v>64</v>
      </c>
      <c r="AB185" s="118" t="str">
        <f t="shared" si="28"/>
        <v>SIM</v>
      </c>
      <c r="AC185" s="120">
        <f>VLOOKUP(A185*1,[2]AUX!B:D,3,0)</f>
        <v>6</v>
      </c>
      <c r="AD185" s="121" t="str">
        <f>VLOOKUP(C185,[2]AUX!J:K,2,0)</f>
        <v>SANTANDER</v>
      </c>
      <c r="AE185" s="118">
        <f t="shared" si="29"/>
        <v>0.338507</v>
      </c>
      <c r="AF185" s="118">
        <f t="shared" si="30"/>
        <v>0.33849500000000005</v>
      </c>
      <c r="AG185" s="118">
        <f t="shared" si="31"/>
        <v>0</v>
      </c>
      <c r="AH185" s="118">
        <f t="shared" si="32"/>
        <v>1.4826000000000001E-2</v>
      </c>
      <c r="AI185" s="118">
        <f t="shared" si="33"/>
        <v>1.7059999999999999E-2</v>
      </c>
      <c r="AJ185" s="118">
        <f t="shared" si="34"/>
        <v>8.9213000000000001E-2</v>
      </c>
      <c r="AK185" s="118">
        <f t="shared" si="35"/>
        <v>0.21740799999999999</v>
      </c>
      <c r="AL185" s="118">
        <f t="shared" si="36"/>
        <v>0.121099</v>
      </c>
      <c r="AM185" s="118">
        <f t="shared" si="37"/>
        <v>5.6644E-2</v>
      </c>
      <c r="AN185" s="118">
        <f t="shared" si="38"/>
        <v>0.16076399999999999</v>
      </c>
      <c r="AO185" s="117" t="s">
        <v>820</v>
      </c>
    </row>
    <row r="186" spans="1:41" x14ac:dyDescent="0.2">
      <c r="A186" s="116" t="s">
        <v>1376</v>
      </c>
      <c r="B186" s="117" t="s">
        <v>890</v>
      </c>
      <c r="C186" s="117" t="s">
        <v>891</v>
      </c>
      <c r="D186" s="118">
        <v>0.36419000000000001</v>
      </c>
      <c r="E186" s="118">
        <v>0.69722200000000001</v>
      </c>
      <c r="F186" s="118">
        <v>0.33303199999999999</v>
      </c>
      <c r="G186" s="117">
        <v>1</v>
      </c>
      <c r="H186" s="118">
        <v>0</v>
      </c>
      <c r="I186" s="170">
        <v>2.2000000000000001E-4</v>
      </c>
      <c r="J186" s="170">
        <v>0</v>
      </c>
      <c r="K186" s="117">
        <v>105</v>
      </c>
      <c r="L186" s="118">
        <v>0</v>
      </c>
      <c r="M186" s="118">
        <v>0</v>
      </c>
      <c r="N186" s="118">
        <v>0</v>
      </c>
      <c r="O186" s="118">
        <v>0</v>
      </c>
      <c r="P186" s="118">
        <v>0</v>
      </c>
      <c r="Q186" s="118">
        <v>4.2709999999999996E-3</v>
      </c>
      <c r="R186" s="118">
        <v>0.27159699999999998</v>
      </c>
      <c r="S186" s="118">
        <v>4.2720000000000001E-2</v>
      </c>
      <c r="T186" s="118">
        <v>6.9560000000000004E-3</v>
      </c>
      <c r="U186" s="118">
        <v>7.28E-3</v>
      </c>
      <c r="V186" s="118">
        <v>0</v>
      </c>
      <c r="W186" s="118">
        <v>0</v>
      </c>
      <c r="X186" s="143"/>
      <c r="Y186" s="116">
        <f t="shared" si="26"/>
        <v>46275</v>
      </c>
      <c r="Z186" s="118" t="str">
        <f t="shared" si="27"/>
        <v>NARIELEGUEDES.46275</v>
      </c>
      <c r="AA186" s="119">
        <f>SUMIFS([2]!Consulta1[CONTADOR],[2]!Consulta1[CONCATENADO],[2]BD!Z186)</f>
        <v>105</v>
      </c>
      <c r="AB186" s="118" t="str">
        <f t="shared" si="28"/>
        <v>SIM</v>
      </c>
      <c r="AC186" s="120">
        <f>VLOOKUP(A186*1,[2]AUX!B:D,3,0)</f>
        <v>7</v>
      </c>
      <c r="AD186" s="121" t="str">
        <f>VLOOKUP(C186,[2]AUX!J:K,2,0)</f>
        <v>COLCHÃO</v>
      </c>
      <c r="AE186" s="118">
        <f t="shared" si="29"/>
        <v>0.33304400000000001</v>
      </c>
      <c r="AF186" s="118">
        <f t="shared" si="30"/>
        <v>0.33303199999999999</v>
      </c>
      <c r="AG186" s="118">
        <f t="shared" si="31"/>
        <v>0</v>
      </c>
      <c r="AH186" s="118">
        <f t="shared" si="32"/>
        <v>0</v>
      </c>
      <c r="AI186" s="118">
        <f t="shared" si="33"/>
        <v>0</v>
      </c>
      <c r="AJ186" s="118">
        <f t="shared" si="34"/>
        <v>2.2000000000000001E-4</v>
      </c>
      <c r="AK186" s="118">
        <f t="shared" si="35"/>
        <v>0.33282400000000001</v>
      </c>
      <c r="AL186" s="118">
        <f t="shared" si="36"/>
        <v>2.2000000000000001E-4</v>
      </c>
      <c r="AM186" s="118">
        <f t="shared" si="37"/>
        <v>5.6956E-2</v>
      </c>
      <c r="AN186" s="118">
        <f t="shared" si="38"/>
        <v>0.275868</v>
      </c>
    </row>
    <row r="187" spans="1:41" hidden="1" x14ac:dyDescent="0.2">
      <c r="A187" s="116" t="s">
        <v>1159</v>
      </c>
      <c r="B187" s="117" t="s">
        <v>914</v>
      </c>
      <c r="C187" s="117" t="s">
        <v>900</v>
      </c>
      <c r="D187" s="118">
        <v>0.35519699999999998</v>
      </c>
      <c r="E187" s="118">
        <v>0.69599500000000003</v>
      </c>
      <c r="F187" s="118">
        <v>0.34079900000000002</v>
      </c>
      <c r="G187" s="117">
        <v>1</v>
      </c>
      <c r="H187" s="118">
        <v>1.4999999999999999E-4</v>
      </c>
      <c r="I187" s="170">
        <v>0.15129600000000001</v>
      </c>
      <c r="J187" s="170">
        <v>5.6354000000000001E-2</v>
      </c>
      <c r="K187" s="117">
        <v>139</v>
      </c>
      <c r="L187" s="118">
        <v>2.7383999999999999E-2</v>
      </c>
      <c r="M187" s="118">
        <v>3.4380000000000001E-3</v>
      </c>
      <c r="N187" s="118">
        <v>1.2187999999999999E-2</v>
      </c>
      <c r="O187" s="118">
        <v>0</v>
      </c>
      <c r="P187" s="118">
        <v>0</v>
      </c>
      <c r="Q187" s="118">
        <v>2.4501999999999999E-2</v>
      </c>
      <c r="R187" s="118">
        <v>0</v>
      </c>
      <c r="S187" s="118">
        <v>4.3437999999999997E-2</v>
      </c>
      <c r="T187" s="118">
        <v>8.5070000000000007E-3</v>
      </c>
      <c r="U187" s="118">
        <v>7.2919999999999999E-3</v>
      </c>
      <c r="V187" s="118">
        <v>5.208E-3</v>
      </c>
      <c r="W187" s="118">
        <v>1.042E-3</v>
      </c>
      <c r="X187" s="143" t="s">
        <v>820</v>
      </c>
      <c r="Y187" s="116">
        <f t="shared" si="26"/>
        <v>46267</v>
      </c>
      <c r="Z187" s="118" t="str">
        <f t="shared" si="27"/>
        <v>FERNANDALIMA.46267</v>
      </c>
      <c r="AA187" s="119">
        <f>SUMIFS([2]!Consulta1[CONTADOR],[2]!Consulta1[CONCATENADO],[2]BD!Z187)</f>
        <v>139</v>
      </c>
      <c r="AB187" s="118" t="str">
        <f t="shared" si="28"/>
        <v>SIM</v>
      </c>
      <c r="AC187" s="120">
        <f>VLOOKUP(A187*1,[2]AUX!B:D,3,0)</f>
        <v>2</v>
      </c>
      <c r="AD187" s="121" t="str">
        <f>VLOOKUP(C187,[2]AUX!J:K,2,0)</f>
        <v>SANTANDER</v>
      </c>
      <c r="AE187" s="118">
        <f t="shared" si="29"/>
        <v>0.34064900000000004</v>
      </c>
      <c r="AF187" s="118">
        <f t="shared" si="30"/>
        <v>0.34079800000000005</v>
      </c>
      <c r="AG187" s="118">
        <f t="shared" si="31"/>
        <v>1.4900000000001024E-4</v>
      </c>
      <c r="AH187" s="118">
        <f t="shared" si="32"/>
        <v>5.6354000000000001E-2</v>
      </c>
      <c r="AI187" s="118">
        <f t="shared" si="33"/>
        <v>2.7383999999999999E-2</v>
      </c>
      <c r="AJ187" s="118">
        <f t="shared" si="34"/>
        <v>0.15129600000000001</v>
      </c>
      <c r="AK187" s="118">
        <f t="shared" si="35"/>
        <v>0.10561500000000001</v>
      </c>
      <c r="AL187" s="118">
        <f t="shared" si="36"/>
        <v>0.23503400000000002</v>
      </c>
      <c r="AM187" s="118">
        <f t="shared" si="37"/>
        <v>5.9236999999999998E-2</v>
      </c>
      <c r="AN187" s="118">
        <f t="shared" si="38"/>
        <v>4.6378000000000016E-2</v>
      </c>
    </row>
    <row r="188" spans="1:41" hidden="1" x14ac:dyDescent="0.2">
      <c r="A188" s="116" t="s">
        <v>1377</v>
      </c>
      <c r="B188" s="117" t="s">
        <v>912</v>
      </c>
      <c r="C188" s="117" t="s">
        <v>896</v>
      </c>
      <c r="D188" s="118">
        <v>0.35078700000000002</v>
      </c>
      <c r="E188" s="118">
        <v>0.69662000000000002</v>
      </c>
      <c r="F188" s="118">
        <v>0.345833</v>
      </c>
      <c r="G188" s="117">
        <v>1</v>
      </c>
      <c r="H188" s="118">
        <v>6.8999999999999997E-5</v>
      </c>
      <c r="I188" s="170">
        <v>0.127882</v>
      </c>
      <c r="J188" s="170">
        <v>5.4386999999999998E-2</v>
      </c>
      <c r="K188" s="117">
        <v>152</v>
      </c>
      <c r="L188" s="118">
        <v>3.2024999999999998E-2</v>
      </c>
      <c r="M188" s="118">
        <v>0</v>
      </c>
      <c r="N188" s="118">
        <v>0</v>
      </c>
      <c r="O188" s="118">
        <v>0</v>
      </c>
      <c r="P188" s="118">
        <v>0</v>
      </c>
      <c r="Q188" s="118">
        <v>0</v>
      </c>
      <c r="R188" s="118">
        <v>8.294E-2</v>
      </c>
      <c r="S188" s="118">
        <v>4.1701000000000002E-2</v>
      </c>
      <c r="T188" s="118">
        <v>6.829E-3</v>
      </c>
      <c r="U188" s="118">
        <v>0</v>
      </c>
      <c r="V188" s="118">
        <v>0</v>
      </c>
      <c r="W188" s="118">
        <v>0</v>
      </c>
      <c r="X188" s="143" t="s">
        <v>821</v>
      </c>
      <c r="Y188" s="116">
        <f t="shared" si="26"/>
        <v>46274</v>
      </c>
      <c r="Z188" s="118" t="str">
        <f t="shared" si="27"/>
        <v>LUZIACASTRO.46274</v>
      </c>
      <c r="AA188" s="119">
        <f>SUMIFS([2]!Consulta1[CONTADOR],[2]!Consulta1[CONCATENADO],[2]BD!Z188)</f>
        <v>152</v>
      </c>
      <c r="AB188" s="118" t="str">
        <f t="shared" si="28"/>
        <v>SIM</v>
      </c>
      <c r="AC188" s="120">
        <f>VLOOKUP(A188*1,[2]AUX!B:D,3,0)</f>
        <v>6</v>
      </c>
      <c r="AD188" s="121" t="str">
        <f>VLOOKUP(C188,[2]AUX!J:K,2,0)</f>
        <v>SANTANDER</v>
      </c>
      <c r="AE188" s="118">
        <f t="shared" si="29"/>
        <v>0.34576399999999996</v>
      </c>
      <c r="AF188" s="118">
        <f t="shared" si="30"/>
        <v>0.345833</v>
      </c>
      <c r="AG188" s="118">
        <f t="shared" si="31"/>
        <v>6.9000000000041251E-5</v>
      </c>
      <c r="AH188" s="118">
        <f t="shared" si="32"/>
        <v>5.4386999999999998E-2</v>
      </c>
      <c r="AI188" s="118">
        <f t="shared" si="33"/>
        <v>3.2024999999999998E-2</v>
      </c>
      <c r="AJ188" s="118">
        <f t="shared" si="34"/>
        <v>0.127882</v>
      </c>
      <c r="AK188" s="118">
        <f t="shared" si="35"/>
        <v>0.13147</v>
      </c>
      <c r="AL188" s="118">
        <f t="shared" si="36"/>
        <v>0.21429399999999998</v>
      </c>
      <c r="AM188" s="118">
        <f t="shared" si="37"/>
        <v>4.8530000000000004E-2</v>
      </c>
      <c r="AN188" s="118">
        <f t="shared" si="38"/>
        <v>8.294E-2</v>
      </c>
      <c r="AO188" s="117" t="s">
        <v>820</v>
      </c>
    </row>
    <row r="189" spans="1:41" hidden="1" x14ac:dyDescent="0.2">
      <c r="A189" s="116" t="s">
        <v>1158</v>
      </c>
      <c r="B189" s="117" t="s">
        <v>1058</v>
      </c>
      <c r="C189" s="117" t="s">
        <v>887</v>
      </c>
      <c r="D189" s="118">
        <v>0.36113400000000001</v>
      </c>
      <c r="E189" s="118">
        <v>0.69651600000000002</v>
      </c>
      <c r="F189" s="118">
        <v>0.33488400000000001</v>
      </c>
      <c r="G189" s="117">
        <v>2</v>
      </c>
      <c r="H189" s="118">
        <v>6.9399999999999996E-4</v>
      </c>
      <c r="I189" s="170">
        <v>0.157778</v>
      </c>
      <c r="J189" s="170">
        <v>3.2604000000000001E-2</v>
      </c>
      <c r="K189" s="117">
        <v>87</v>
      </c>
      <c r="L189" s="118">
        <v>2.1956E-2</v>
      </c>
      <c r="M189" s="118">
        <v>2.8470000000000001E-3</v>
      </c>
      <c r="N189" s="118">
        <v>0</v>
      </c>
      <c r="O189" s="118">
        <v>0</v>
      </c>
      <c r="P189" s="118">
        <v>5.8219999999999999E-3</v>
      </c>
      <c r="Q189" s="118">
        <v>2.4711E-2</v>
      </c>
      <c r="R189" s="118">
        <v>0</v>
      </c>
      <c r="S189" s="118">
        <v>4.2951000000000003E-2</v>
      </c>
      <c r="T189" s="118">
        <v>9.6989999999999993E-3</v>
      </c>
      <c r="U189" s="118">
        <v>8.8190000000000004E-3</v>
      </c>
      <c r="V189" s="118">
        <v>2.75E-2</v>
      </c>
      <c r="W189" s="118">
        <v>0</v>
      </c>
      <c r="X189" s="143" t="s">
        <v>11</v>
      </c>
      <c r="Y189" s="116">
        <f t="shared" si="26"/>
        <v>46266</v>
      </c>
      <c r="Z189" s="118" t="str">
        <f t="shared" si="27"/>
        <v>NATARODRIGUES.46266</v>
      </c>
      <c r="AA189" s="119">
        <f>SUMIFS([2]!Consulta1[CONTADOR],[2]!Consulta1[CONCATENADO],[2]BD!Z189)</f>
        <v>0</v>
      </c>
      <c r="AB189" s="118" t="str">
        <f t="shared" si="28"/>
        <v>SIM</v>
      </c>
      <c r="AC189" s="120">
        <f>VLOOKUP(A189*1,[2]AUX!B:D,3,0)</f>
        <v>1</v>
      </c>
      <c r="AD189" s="121" t="str">
        <f>VLOOKUP(C189,[2]AUX!J:K,2,0)</f>
        <v>SANTANDER</v>
      </c>
      <c r="AE189" s="118">
        <f t="shared" si="29"/>
        <v>0.33468700000000001</v>
      </c>
      <c r="AF189" s="118">
        <f t="shared" si="30"/>
        <v>0.33538200000000001</v>
      </c>
      <c r="AG189" s="118">
        <f t="shared" si="31"/>
        <v>6.9500000000000117E-4</v>
      </c>
      <c r="AH189" s="118">
        <f t="shared" si="32"/>
        <v>3.2604000000000001E-2</v>
      </c>
      <c r="AI189" s="118">
        <f t="shared" si="33"/>
        <v>2.1956E-2</v>
      </c>
      <c r="AJ189" s="118">
        <f t="shared" si="34"/>
        <v>0.157778</v>
      </c>
      <c r="AK189" s="118">
        <f t="shared" si="35"/>
        <v>0.12234900000000001</v>
      </c>
      <c r="AL189" s="118">
        <f t="shared" si="36"/>
        <v>0.212338</v>
      </c>
      <c r="AM189" s="118">
        <f t="shared" si="37"/>
        <v>6.1469000000000003E-2</v>
      </c>
      <c r="AN189" s="118">
        <f t="shared" si="38"/>
        <v>6.088000000000001E-2</v>
      </c>
      <c r="AO189" s="117" t="s">
        <v>821</v>
      </c>
    </row>
    <row r="190" spans="1:41" hidden="1" x14ac:dyDescent="0.2">
      <c r="A190" s="116" t="s">
        <v>1158</v>
      </c>
      <c r="B190" s="117" t="s">
        <v>953</v>
      </c>
      <c r="C190" s="117" t="s">
        <v>896</v>
      </c>
      <c r="D190" s="118">
        <v>0.34826400000000002</v>
      </c>
      <c r="E190" s="118">
        <v>0.69563699999999995</v>
      </c>
      <c r="F190" s="118">
        <v>0.34737299999999999</v>
      </c>
      <c r="G190" s="117">
        <v>1</v>
      </c>
      <c r="H190" s="118">
        <v>4.2477000000000001E-2</v>
      </c>
      <c r="I190" s="170">
        <v>7.9225000000000004E-2</v>
      </c>
      <c r="J190" s="170">
        <v>2.5035000000000002E-2</v>
      </c>
      <c r="K190" s="117">
        <v>133</v>
      </c>
      <c r="L190" s="118">
        <v>3.2176000000000003E-2</v>
      </c>
      <c r="M190" s="118">
        <v>0</v>
      </c>
      <c r="N190" s="118">
        <v>0</v>
      </c>
      <c r="O190" s="118">
        <v>0</v>
      </c>
      <c r="P190" s="118">
        <v>0</v>
      </c>
      <c r="Q190" s="118">
        <v>0</v>
      </c>
      <c r="R190" s="118">
        <v>0.10591399999999999</v>
      </c>
      <c r="S190" s="118">
        <v>4.2025E-2</v>
      </c>
      <c r="T190" s="118">
        <v>6.979E-3</v>
      </c>
      <c r="U190" s="118">
        <v>7.1409999999999998E-3</v>
      </c>
      <c r="V190" s="118">
        <v>6.4000000000000003E-3</v>
      </c>
      <c r="W190" s="118">
        <v>0</v>
      </c>
      <c r="X190" s="143" t="s">
        <v>820</v>
      </c>
      <c r="Y190" s="116">
        <f t="shared" si="26"/>
        <v>46266</v>
      </c>
      <c r="Z190" s="118" t="str">
        <f t="shared" si="27"/>
        <v>MAIRLEALBUQUERQU.46266</v>
      </c>
      <c r="AA190" s="119">
        <f>SUMIFS([2]!Consulta1[CONTADOR],[2]!Consulta1[CONCATENADO],[2]BD!Z190)</f>
        <v>133</v>
      </c>
      <c r="AB190" s="118" t="str">
        <f t="shared" si="28"/>
        <v>SIM</v>
      </c>
      <c r="AC190" s="120">
        <f>VLOOKUP(A190*1,[2]AUX!B:D,3,0)</f>
        <v>1</v>
      </c>
      <c r="AD190" s="121" t="str">
        <f>VLOOKUP(C190,[2]AUX!J:K,2,0)</f>
        <v>SANTANDER</v>
      </c>
      <c r="AE190" s="118">
        <f t="shared" si="29"/>
        <v>0.30489500000000003</v>
      </c>
      <c r="AF190" s="118">
        <f t="shared" si="30"/>
        <v>0.34737299999999993</v>
      </c>
      <c r="AG190" s="118">
        <f t="shared" si="31"/>
        <v>4.2477999999999905E-2</v>
      </c>
      <c r="AH190" s="118">
        <f t="shared" si="32"/>
        <v>2.5035000000000002E-2</v>
      </c>
      <c r="AI190" s="118">
        <f t="shared" si="33"/>
        <v>3.2176000000000003E-2</v>
      </c>
      <c r="AJ190" s="118">
        <f t="shared" si="34"/>
        <v>7.9225000000000004E-2</v>
      </c>
      <c r="AK190" s="118">
        <f t="shared" si="35"/>
        <v>0.168459</v>
      </c>
      <c r="AL190" s="118">
        <f t="shared" si="36"/>
        <v>0.136436</v>
      </c>
      <c r="AM190" s="118">
        <f t="shared" si="37"/>
        <v>5.6145E-2</v>
      </c>
      <c r="AN190" s="118">
        <f t="shared" si="38"/>
        <v>0.112314</v>
      </c>
    </row>
    <row r="191" spans="1:41" hidden="1" x14ac:dyDescent="0.2">
      <c r="A191" s="116" t="s">
        <v>1376</v>
      </c>
      <c r="B191" s="117" t="s">
        <v>1058</v>
      </c>
      <c r="C191" s="117" t="s">
        <v>887</v>
      </c>
      <c r="D191" s="118">
        <v>0.39480300000000002</v>
      </c>
      <c r="E191" s="118">
        <v>0.70005799999999996</v>
      </c>
      <c r="F191" s="118">
        <v>0.305255</v>
      </c>
      <c r="G191" s="117">
        <v>1</v>
      </c>
      <c r="H191" s="118">
        <v>5.8E-5</v>
      </c>
      <c r="I191" s="170">
        <v>0.17361099999999999</v>
      </c>
      <c r="J191" s="170">
        <v>3.4849999999999999E-2</v>
      </c>
      <c r="K191" s="117">
        <v>72</v>
      </c>
      <c r="L191" s="118">
        <v>2.2395999999999999E-2</v>
      </c>
      <c r="M191" s="118">
        <v>1.111E-3</v>
      </c>
      <c r="N191" s="118">
        <v>0</v>
      </c>
      <c r="O191" s="118">
        <v>0</v>
      </c>
      <c r="P191" s="118">
        <v>0</v>
      </c>
      <c r="Q191" s="118">
        <v>1.397E-2</v>
      </c>
      <c r="R191" s="118">
        <v>0</v>
      </c>
      <c r="S191" s="118">
        <v>4.2812000000000003E-2</v>
      </c>
      <c r="T191" s="118">
        <v>8.9700000000000005E-3</v>
      </c>
      <c r="U191" s="118">
        <v>7.4770000000000001E-3</v>
      </c>
      <c r="V191" s="118">
        <v>0</v>
      </c>
      <c r="W191" s="118">
        <v>0</v>
      </c>
      <c r="X191" s="143" t="s">
        <v>11</v>
      </c>
      <c r="Y191" s="116">
        <f t="shared" si="26"/>
        <v>46275</v>
      </c>
      <c r="Z191" s="118" t="str">
        <f t="shared" si="27"/>
        <v>NATARODRIGUES.46275</v>
      </c>
      <c r="AA191" s="119">
        <f>SUMIFS([2]!Consulta1[CONTADOR],[2]!Consulta1[CONCATENADO],[2]BD!Z191)</f>
        <v>0</v>
      </c>
      <c r="AB191" s="118" t="str">
        <f t="shared" si="28"/>
        <v>SIM</v>
      </c>
      <c r="AC191" s="120">
        <f>VLOOKUP(A191*1,[2]AUX!B:D,3,0)</f>
        <v>7</v>
      </c>
      <c r="AD191" s="121" t="str">
        <f>VLOOKUP(C191,[2]AUX!J:K,2,0)</f>
        <v>SANTANDER</v>
      </c>
      <c r="AE191" s="118">
        <f t="shared" si="29"/>
        <v>0.305197</v>
      </c>
      <c r="AF191" s="118">
        <f t="shared" si="30"/>
        <v>0.30525499999999994</v>
      </c>
      <c r="AG191" s="118">
        <f t="shared" si="31"/>
        <v>5.7999999999946983E-5</v>
      </c>
      <c r="AH191" s="118">
        <f t="shared" si="32"/>
        <v>3.4849999999999999E-2</v>
      </c>
      <c r="AI191" s="118">
        <f t="shared" si="33"/>
        <v>2.2395999999999999E-2</v>
      </c>
      <c r="AJ191" s="118">
        <f t="shared" si="34"/>
        <v>0.17361099999999999</v>
      </c>
      <c r="AK191" s="118">
        <f t="shared" si="35"/>
        <v>7.4340000000000003E-2</v>
      </c>
      <c r="AL191" s="118">
        <f t="shared" si="36"/>
        <v>0.23085699999999998</v>
      </c>
      <c r="AM191" s="118">
        <f t="shared" si="37"/>
        <v>5.9258999999999999E-2</v>
      </c>
      <c r="AN191" s="118">
        <f t="shared" si="38"/>
        <v>1.5081000000000004E-2</v>
      </c>
    </row>
    <row r="192" spans="1:41" hidden="1" x14ac:dyDescent="0.2">
      <c r="A192" s="116" t="s">
        <v>1236</v>
      </c>
      <c r="B192" s="117" t="s">
        <v>1059</v>
      </c>
      <c r="C192" s="117" t="s">
        <v>887</v>
      </c>
      <c r="D192" s="118">
        <v>0.35223399999999999</v>
      </c>
      <c r="E192" s="118">
        <v>0.69572900000000004</v>
      </c>
      <c r="F192" s="118">
        <v>0.34229199999999999</v>
      </c>
      <c r="G192" s="117">
        <v>4</v>
      </c>
      <c r="H192" s="118">
        <v>1.2620000000000001E-3</v>
      </c>
      <c r="I192" s="170">
        <v>0.20250000000000001</v>
      </c>
      <c r="J192" s="170">
        <v>3.2384000000000003E-2</v>
      </c>
      <c r="K192" s="117">
        <v>90</v>
      </c>
      <c r="L192" s="118">
        <v>1.7187000000000001E-2</v>
      </c>
      <c r="M192" s="118">
        <v>0</v>
      </c>
      <c r="N192" s="118">
        <v>0</v>
      </c>
      <c r="O192" s="118">
        <v>0</v>
      </c>
      <c r="P192" s="118">
        <v>0</v>
      </c>
      <c r="Q192" s="118">
        <v>2.1735999999999998E-2</v>
      </c>
      <c r="R192" s="118">
        <v>0</v>
      </c>
      <c r="S192" s="118">
        <v>4.2140999999999998E-2</v>
      </c>
      <c r="T192" s="118">
        <v>7.0369999999999999E-3</v>
      </c>
      <c r="U192" s="118">
        <v>7.3150000000000003E-3</v>
      </c>
      <c r="V192" s="118">
        <v>1.1932999999999999E-2</v>
      </c>
      <c r="W192" s="118">
        <v>0</v>
      </c>
      <c r="X192" s="143" t="s">
        <v>11</v>
      </c>
      <c r="Y192" s="116">
        <f t="shared" si="26"/>
        <v>46269</v>
      </c>
      <c r="Z192" s="118" t="str">
        <f t="shared" si="27"/>
        <v>MAIARACOSTA.46269</v>
      </c>
      <c r="AA192" s="119">
        <f>SUMIFS([2]!Consulta1[CONTADOR],[2]!Consulta1[CONCATENADO],[2]BD!Z192)</f>
        <v>0</v>
      </c>
      <c r="AB192" s="118" t="str">
        <f t="shared" si="28"/>
        <v>SIM</v>
      </c>
      <c r="AC192" s="120">
        <f>VLOOKUP(A192*1,[2]AUX!B:D,3,0)</f>
        <v>4</v>
      </c>
      <c r="AD192" s="121" t="str">
        <f>VLOOKUP(C192,[2]AUX!J:K,2,0)</f>
        <v>SANTANDER</v>
      </c>
      <c r="AE192" s="118">
        <f t="shared" si="29"/>
        <v>0.34223300000000001</v>
      </c>
      <c r="AF192" s="118">
        <f t="shared" si="30"/>
        <v>0.34349500000000005</v>
      </c>
      <c r="AG192" s="118">
        <f t="shared" si="31"/>
        <v>1.2620000000000409E-3</v>
      </c>
      <c r="AH192" s="118">
        <f t="shared" si="32"/>
        <v>3.2384000000000003E-2</v>
      </c>
      <c r="AI192" s="118">
        <f t="shared" si="33"/>
        <v>1.7187000000000001E-2</v>
      </c>
      <c r="AJ192" s="118">
        <f t="shared" si="34"/>
        <v>0.20250000000000001</v>
      </c>
      <c r="AK192" s="118">
        <f t="shared" si="35"/>
        <v>9.0161999999999992E-2</v>
      </c>
      <c r="AL192" s="118">
        <f t="shared" si="36"/>
        <v>0.25207100000000005</v>
      </c>
      <c r="AM192" s="118">
        <f t="shared" si="37"/>
        <v>5.6493000000000002E-2</v>
      </c>
      <c r="AN192" s="118">
        <f t="shared" si="38"/>
        <v>3.3668999999999991E-2</v>
      </c>
    </row>
    <row r="193" spans="1:41" hidden="1" x14ac:dyDescent="0.2">
      <c r="A193" s="116" t="s">
        <v>1260</v>
      </c>
      <c r="B193" s="117" t="s">
        <v>920</v>
      </c>
      <c r="C193" s="117" t="s">
        <v>896</v>
      </c>
      <c r="D193" s="118">
        <v>0.37018499999999999</v>
      </c>
      <c r="E193" s="118">
        <v>0.69569400000000003</v>
      </c>
      <c r="F193" s="118">
        <v>0.32550899999999999</v>
      </c>
      <c r="G193" s="117">
        <v>1</v>
      </c>
      <c r="H193" s="118">
        <v>3.4999999999999997E-5</v>
      </c>
      <c r="I193" s="170">
        <v>9.0279999999999996E-3</v>
      </c>
      <c r="J193" s="170">
        <v>1.6619999999999999E-2</v>
      </c>
      <c r="K193" s="117">
        <v>84</v>
      </c>
      <c r="L193" s="118">
        <v>6.5279999999999999E-3</v>
      </c>
      <c r="M193" s="118">
        <v>0</v>
      </c>
      <c r="N193" s="118">
        <v>0</v>
      </c>
      <c r="O193" s="118">
        <v>0</v>
      </c>
      <c r="P193" s="118">
        <v>0</v>
      </c>
      <c r="Q193" s="118">
        <v>7.3379999999999999E-3</v>
      </c>
      <c r="R193" s="118">
        <v>0.22622700000000001</v>
      </c>
      <c r="S193" s="118">
        <v>4.1099999999999998E-2</v>
      </c>
      <c r="T193" s="118">
        <v>7.3959999999999998E-3</v>
      </c>
      <c r="U193" s="118">
        <v>6.8399999999999997E-3</v>
      </c>
      <c r="V193" s="118">
        <v>4.398E-3</v>
      </c>
      <c r="W193" s="118">
        <v>0</v>
      </c>
      <c r="X193" s="143" t="s">
        <v>820</v>
      </c>
      <c r="Y193" s="116">
        <f t="shared" si="26"/>
        <v>46273</v>
      </c>
      <c r="Z193" s="118" t="str">
        <f t="shared" si="27"/>
        <v>RENATOOLIVEIRA.46273</v>
      </c>
      <c r="AA193" s="119">
        <f>SUMIFS([2]!Consulta1[CONTADOR],[2]!Consulta1[CONCATENADO],[2]BD!Z193)</f>
        <v>84</v>
      </c>
      <c r="AB193" s="118" t="str">
        <f t="shared" si="28"/>
        <v>SIM</v>
      </c>
      <c r="AC193" s="120">
        <f>VLOOKUP(A193*1,[2]AUX!B:D,3,0)</f>
        <v>5</v>
      </c>
      <c r="AD193" s="121" t="str">
        <f>VLOOKUP(C193,[2]AUX!J:K,2,0)</f>
        <v>SANTANDER</v>
      </c>
      <c r="AE193" s="118">
        <f t="shared" si="29"/>
        <v>0.32547500000000007</v>
      </c>
      <c r="AF193" s="118">
        <f t="shared" si="30"/>
        <v>0.32550900000000005</v>
      </c>
      <c r="AG193" s="118">
        <f t="shared" si="31"/>
        <v>3.3999999999978492E-5</v>
      </c>
      <c r="AH193" s="118">
        <f t="shared" si="32"/>
        <v>1.6619999999999999E-2</v>
      </c>
      <c r="AI193" s="118">
        <f t="shared" si="33"/>
        <v>6.5279999999999999E-3</v>
      </c>
      <c r="AJ193" s="118">
        <f t="shared" si="34"/>
        <v>9.0279999999999996E-3</v>
      </c>
      <c r="AK193" s="118">
        <f t="shared" si="35"/>
        <v>0.29329900000000009</v>
      </c>
      <c r="AL193" s="118">
        <f t="shared" si="36"/>
        <v>3.2175999999999996E-2</v>
      </c>
      <c r="AM193" s="118">
        <f t="shared" si="37"/>
        <v>5.5335999999999996E-2</v>
      </c>
      <c r="AN193" s="118">
        <f t="shared" si="38"/>
        <v>0.23796300000000009</v>
      </c>
      <c r="AO193" s="117" t="s">
        <v>821</v>
      </c>
    </row>
    <row r="194" spans="1:41" x14ac:dyDescent="0.2">
      <c r="A194" s="116" t="s">
        <v>1377</v>
      </c>
      <c r="B194" s="117" t="s">
        <v>913</v>
      </c>
      <c r="C194" s="117" t="s">
        <v>893</v>
      </c>
      <c r="D194" s="118">
        <v>0.36038199999999998</v>
      </c>
      <c r="E194" s="118">
        <v>0.69792799999999999</v>
      </c>
      <c r="F194" s="118">
        <v>0.33754600000000001</v>
      </c>
      <c r="G194" s="117">
        <v>1</v>
      </c>
      <c r="H194" s="118">
        <v>2.3E-5</v>
      </c>
      <c r="I194" s="170">
        <v>1.9744999999999999E-2</v>
      </c>
      <c r="J194" s="170">
        <v>5.0930000000000003E-3</v>
      </c>
      <c r="K194" s="117">
        <v>27</v>
      </c>
      <c r="L194" s="118">
        <v>4.8609999999999999E-3</v>
      </c>
      <c r="M194" s="118">
        <v>0</v>
      </c>
      <c r="N194" s="118">
        <v>1.4120000000000001E-2</v>
      </c>
      <c r="O194" s="118">
        <v>0</v>
      </c>
      <c r="P194" s="118">
        <v>0</v>
      </c>
      <c r="Q194" s="118">
        <v>4.0969999999999999E-3</v>
      </c>
      <c r="R194" s="118">
        <v>0.23224500000000001</v>
      </c>
      <c r="S194" s="118">
        <v>4.2604000000000003E-2</v>
      </c>
      <c r="T194" s="118">
        <v>7.234E-3</v>
      </c>
      <c r="U194" s="118">
        <v>7.5230000000000002E-3</v>
      </c>
      <c r="V194" s="118">
        <v>0</v>
      </c>
      <c r="W194" s="118">
        <v>0</v>
      </c>
      <c r="X194" s="143"/>
      <c r="Y194" s="116">
        <f t="shared" si="26"/>
        <v>46274</v>
      </c>
      <c r="Z194" s="118" t="str">
        <f t="shared" si="27"/>
        <v>MARLEYALVES.46274</v>
      </c>
      <c r="AA194" s="119">
        <f>SUMIFS([2]!Consulta1[CONTADOR],[2]!Consulta1[CONCATENADO],[2]BD!Z194)</f>
        <v>27</v>
      </c>
      <c r="AB194" s="118" t="str">
        <f t="shared" si="28"/>
        <v>SIM</v>
      </c>
      <c r="AC194" s="120">
        <f>VLOOKUP(A194*1,[2]AUX!B:D,3,0)</f>
        <v>6</v>
      </c>
      <c r="AD194" s="121" t="str">
        <f>VLOOKUP(C194,[2]AUX!J:K,2,0)</f>
        <v>BRADESCO</v>
      </c>
      <c r="AE194" s="118">
        <f t="shared" si="29"/>
        <v>0.33752200000000004</v>
      </c>
      <c r="AF194" s="118">
        <f t="shared" si="30"/>
        <v>0.33754600000000001</v>
      </c>
      <c r="AG194" s="118">
        <f t="shared" si="31"/>
        <v>2.3999999999968491E-5</v>
      </c>
      <c r="AH194" s="118">
        <f t="shared" si="32"/>
        <v>5.0930000000000003E-3</v>
      </c>
      <c r="AI194" s="118">
        <f t="shared" si="33"/>
        <v>4.8609999999999999E-3</v>
      </c>
      <c r="AJ194" s="118">
        <f t="shared" si="34"/>
        <v>1.9744999999999999E-2</v>
      </c>
      <c r="AK194" s="118">
        <f t="shared" si="35"/>
        <v>0.30782300000000007</v>
      </c>
      <c r="AL194" s="118">
        <f t="shared" si="36"/>
        <v>2.9699E-2</v>
      </c>
      <c r="AM194" s="118">
        <f t="shared" si="37"/>
        <v>5.7361000000000002E-2</v>
      </c>
      <c r="AN194" s="118">
        <f t="shared" si="38"/>
        <v>0.25046200000000007</v>
      </c>
    </row>
    <row r="195" spans="1:41" hidden="1" x14ac:dyDescent="0.2">
      <c r="A195" s="116" t="s">
        <v>1187</v>
      </c>
      <c r="B195" s="117" t="s">
        <v>1161</v>
      </c>
      <c r="C195" s="117" t="s">
        <v>885</v>
      </c>
      <c r="D195" s="118">
        <v>0.37963000000000002</v>
      </c>
      <c r="E195" s="118">
        <v>0.69684000000000001</v>
      </c>
      <c r="F195" s="118">
        <v>0.311782</v>
      </c>
      <c r="G195" s="117">
        <v>10</v>
      </c>
      <c r="H195" s="118">
        <v>2.1933000000000001E-2</v>
      </c>
      <c r="I195" s="170">
        <v>6.6064999999999999E-2</v>
      </c>
      <c r="J195" s="170">
        <v>3.2049000000000001E-2</v>
      </c>
      <c r="K195" s="117">
        <v>57</v>
      </c>
      <c r="L195" s="118">
        <v>4.6481000000000001E-2</v>
      </c>
      <c r="M195" s="118">
        <v>1.0775E-2</v>
      </c>
      <c r="N195" s="118">
        <v>0</v>
      </c>
      <c r="O195" s="118">
        <v>0</v>
      </c>
      <c r="P195" s="118">
        <v>0</v>
      </c>
      <c r="Q195" s="118">
        <v>1.3044E-2</v>
      </c>
      <c r="R195" s="118">
        <v>6.8182999999999994E-2</v>
      </c>
      <c r="S195" s="118">
        <v>4.3727000000000002E-2</v>
      </c>
      <c r="T195" s="118">
        <v>8.1480000000000007E-3</v>
      </c>
      <c r="U195" s="118">
        <v>6.8060000000000004E-3</v>
      </c>
      <c r="V195" s="118">
        <v>0</v>
      </c>
      <c r="W195" s="118">
        <v>0</v>
      </c>
      <c r="X195" s="143" t="s">
        <v>11</v>
      </c>
      <c r="Y195" s="116">
        <f t="shared" ref="Y195:Y247" si="39">A195*1</f>
        <v>46268</v>
      </c>
      <c r="Z195" s="118" t="str">
        <f t="shared" ref="Z195:Z247" si="40">B195&amp;"."&amp;Y195</f>
        <v>MICHELEGUIMARAES.46268</v>
      </c>
      <c r="AA195" s="119">
        <f>SUMIFS([2]!Consulta1[CONTADOR],[2]!Consulta1[CONCATENADO],[2]BD!Z195)</f>
        <v>57</v>
      </c>
      <c r="AB195" s="118" t="str">
        <f t="shared" ref="AB195:AB247" si="41">IF(B195="RSTASPECTAGENT","NÃO","SIM")</f>
        <v>SIM</v>
      </c>
      <c r="AC195" s="120">
        <f>VLOOKUP(A195*1,[2]AUX!B:D,3,0)</f>
        <v>3</v>
      </c>
      <c r="AD195" s="121" t="str">
        <f>VLOOKUP(C195,[2]AUX!J:K,2,0)</f>
        <v>SANTANDER</v>
      </c>
      <c r="AE195" s="118">
        <f t="shared" ref="AE195:AE247" si="42">SUM(AH195:AK195)</f>
        <v>0.29527799999999998</v>
      </c>
      <c r="AF195" s="118">
        <f t="shared" ref="AF195:AF247" si="43">E195*1-D195*1</f>
        <v>0.31720999999999999</v>
      </c>
      <c r="AG195" s="118">
        <f t="shared" ref="AG195:AG247" si="44">IF(IF(AE195&gt;AF195,0,AF195-AE195)&lt;0,0,IF(AE195&gt;AF195,0,AF195-AE195))</f>
        <v>2.1932000000000007E-2</v>
      </c>
      <c r="AH195" s="118">
        <f t="shared" ref="AH195:AH247" si="45">J195*1</f>
        <v>3.2049000000000001E-2</v>
      </c>
      <c r="AI195" s="118">
        <f t="shared" ref="AI195:AI247" si="46">L195*1</f>
        <v>4.6481000000000001E-2</v>
      </c>
      <c r="AJ195" s="118">
        <f t="shared" ref="AJ195:AJ247" si="47">I195*1</f>
        <v>6.6064999999999999E-2</v>
      </c>
      <c r="AK195" s="118">
        <f t="shared" ref="AK195:AK247" si="48">SUM(M195*1,N195*1,O195*1,P195*1,Q195*1,R195*1,S195*1,T195*1,U195*1,V195*1,W195*1)</f>
        <v>0.15068299999999998</v>
      </c>
      <c r="AL195" s="118">
        <f t="shared" ref="AL195:AL247" si="49">SUM(AH195:AJ195)</f>
        <v>0.144595</v>
      </c>
      <c r="AM195" s="118">
        <f t="shared" ref="AM195:AM247" si="50">SUM(S195*1,T195*1,U195*1)</f>
        <v>5.8681000000000004E-2</v>
      </c>
      <c r="AN195" s="118">
        <f t="shared" ref="AN195:AN247" si="51">AK195-AM195</f>
        <v>9.2001999999999973E-2</v>
      </c>
    </row>
    <row r="196" spans="1:41" x14ac:dyDescent="0.2">
      <c r="A196" s="116" t="s">
        <v>1377</v>
      </c>
      <c r="B196" s="117" t="s">
        <v>1027</v>
      </c>
      <c r="C196" s="117" t="s">
        <v>893</v>
      </c>
      <c r="D196" s="118">
        <v>0.35495399999999999</v>
      </c>
      <c r="E196" s="118">
        <v>0.69597200000000004</v>
      </c>
      <c r="F196" s="118">
        <v>0.34101900000000002</v>
      </c>
      <c r="G196" s="117">
        <v>1</v>
      </c>
      <c r="H196" s="118">
        <v>1.2E-5</v>
      </c>
      <c r="I196" s="170">
        <v>3.7325999999999998E-2</v>
      </c>
      <c r="J196" s="170">
        <v>1.7812999999999999E-2</v>
      </c>
      <c r="K196" s="117">
        <v>51</v>
      </c>
      <c r="L196" s="118">
        <v>7.894E-3</v>
      </c>
      <c r="M196" s="118">
        <v>0</v>
      </c>
      <c r="N196" s="118">
        <v>0</v>
      </c>
      <c r="O196" s="118">
        <v>0</v>
      </c>
      <c r="P196" s="118">
        <v>0</v>
      </c>
      <c r="Q196" s="118">
        <v>4.1200000000000004E-3</v>
      </c>
      <c r="R196" s="118">
        <v>0.21703700000000001</v>
      </c>
      <c r="S196" s="118">
        <v>4.2639000000000003E-2</v>
      </c>
      <c r="T196" s="118">
        <v>6.9210000000000001E-3</v>
      </c>
      <c r="U196" s="118">
        <v>7.2570000000000004E-3</v>
      </c>
      <c r="V196" s="118">
        <v>0</v>
      </c>
      <c r="W196" s="118">
        <v>0</v>
      </c>
      <c r="X196" s="143"/>
      <c r="Y196" s="116">
        <f t="shared" si="39"/>
        <v>46274</v>
      </c>
      <c r="Z196" s="118" t="str">
        <f t="shared" si="40"/>
        <v>KAUANEGOMES.46274</v>
      </c>
      <c r="AA196" s="119">
        <f>SUMIFS([2]!Consulta1[CONTADOR],[2]!Consulta1[CONCATENADO],[2]BD!Z196)</f>
        <v>0</v>
      </c>
      <c r="AB196" s="118" t="str">
        <f t="shared" si="41"/>
        <v>SIM</v>
      </c>
      <c r="AC196" s="120">
        <f>VLOOKUP(A196*1,[2]AUX!B:D,3,0)</f>
        <v>6</v>
      </c>
      <c r="AD196" s="121" t="str">
        <f>VLOOKUP(C196,[2]AUX!J:K,2,0)</f>
        <v>BRADESCO</v>
      </c>
      <c r="AE196" s="118">
        <f t="shared" si="42"/>
        <v>0.34100700000000006</v>
      </c>
      <c r="AF196" s="118">
        <f t="shared" si="43"/>
        <v>0.34101800000000004</v>
      </c>
      <c r="AG196" s="118">
        <f t="shared" si="44"/>
        <v>1.0999999999983245E-5</v>
      </c>
      <c r="AH196" s="118">
        <f t="shared" si="45"/>
        <v>1.7812999999999999E-2</v>
      </c>
      <c r="AI196" s="118">
        <f t="shared" si="46"/>
        <v>7.894E-3</v>
      </c>
      <c r="AJ196" s="118">
        <f t="shared" si="47"/>
        <v>3.7325999999999998E-2</v>
      </c>
      <c r="AK196" s="118">
        <f t="shared" si="48"/>
        <v>0.27797400000000005</v>
      </c>
      <c r="AL196" s="118">
        <f t="shared" si="49"/>
        <v>6.3033000000000006E-2</v>
      </c>
      <c r="AM196" s="118">
        <f t="shared" si="50"/>
        <v>5.6817000000000006E-2</v>
      </c>
      <c r="AN196" s="118">
        <f t="shared" si="51"/>
        <v>0.22115700000000005</v>
      </c>
    </row>
    <row r="197" spans="1:41" x14ac:dyDescent="0.2">
      <c r="A197" s="116" t="s">
        <v>1159</v>
      </c>
      <c r="B197" s="117" t="s">
        <v>890</v>
      </c>
      <c r="C197" s="117" t="s">
        <v>891</v>
      </c>
      <c r="D197" s="118">
        <v>0.35613400000000001</v>
      </c>
      <c r="E197" s="118">
        <v>0.70147000000000004</v>
      </c>
      <c r="F197" s="118">
        <v>0.34533599999999998</v>
      </c>
      <c r="G197" s="117">
        <v>1</v>
      </c>
      <c r="H197" s="118">
        <v>0</v>
      </c>
      <c r="I197" s="170">
        <v>8.3299999999999997E-4</v>
      </c>
      <c r="J197" s="170">
        <v>0</v>
      </c>
      <c r="K197" s="117">
        <v>86</v>
      </c>
      <c r="L197" s="118">
        <v>0</v>
      </c>
      <c r="M197" s="118">
        <v>0</v>
      </c>
      <c r="N197" s="118">
        <v>0</v>
      </c>
      <c r="O197" s="118">
        <v>0</v>
      </c>
      <c r="P197" s="118">
        <v>0</v>
      </c>
      <c r="Q197" s="118">
        <v>1.1469999999999999E-2</v>
      </c>
      <c r="R197" s="118">
        <v>0.27860000000000001</v>
      </c>
      <c r="S197" s="118">
        <v>4.2904999999999999E-2</v>
      </c>
      <c r="T197" s="118">
        <v>0</v>
      </c>
      <c r="U197" s="118">
        <v>7.6620000000000004E-3</v>
      </c>
      <c r="V197" s="118">
        <v>3.8769999999999998E-3</v>
      </c>
      <c r="W197" s="118">
        <v>0</v>
      </c>
      <c r="X197" s="143"/>
      <c r="Y197" s="116">
        <f t="shared" si="39"/>
        <v>46267</v>
      </c>
      <c r="Z197" s="118" t="str">
        <f t="shared" si="40"/>
        <v>NARIELEGUEDES.46267</v>
      </c>
      <c r="AA197" s="119">
        <f>SUMIFS([2]!Consulta1[CONTADOR],[2]!Consulta1[CONCATENADO],[2]BD!Z197)</f>
        <v>86</v>
      </c>
      <c r="AB197" s="118" t="str">
        <f t="shared" si="41"/>
        <v>SIM</v>
      </c>
      <c r="AC197" s="120">
        <f>VLOOKUP(A197*1,[2]AUX!B:D,3,0)</f>
        <v>2</v>
      </c>
      <c r="AD197" s="121" t="str">
        <f>VLOOKUP(C197,[2]AUX!J:K,2,0)</f>
        <v>COLCHÃO</v>
      </c>
      <c r="AE197" s="118">
        <f t="shared" si="42"/>
        <v>0.34534700000000002</v>
      </c>
      <c r="AF197" s="118">
        <f t="shared" si="43"/>
        <v>0.34533600000000003</v>
      </c>
      <c r="AG197" s="118">
        <f t="shared" si="44"/>
        <v>0</v>
      </c>
      <c r="AH197" s="118">
        <f t="shared" si="45"/>
        <v>0</v>
      </c>
      <c r="AI197" s="118">
        <f t="shared" si="46"/>
        <v>0</v>
      </c>
      <c r="AJ197" s="118">
        <f t="shared" si="47"/>
        <v>8.3299999999999997E-4</v>
      </c>
      <c r="AK197" s="118">
        <f t="shared" si="48"/>
        <v>0.34451400000000004</v>
      </c>
      <c r="AL197" s="118">
        <f t="shared" si="49"/>
        <v>8.3299999999999997E-4</v>
      </c>
      <c r="AM197" s="118">
        <f t="shared" si="50"/>
        <v>5.0567000000000001E-2</v>
      </c>
      <c r="AN197" s="118">
        <f t="shared" si="51"/>
        <v>0.29394700000000007</v>
      </c>
      <c r="AO197" s="117" t="s">
        <v>11</v>
      </c>
    </row>
    <row r="198" spans="1:41" hidden="1" x14ac:dyDescent="0.2">
      <c r="A198" s="116" t="s">
        <v>1376</v>
      </c>
      <c r="B198" s="117" t="s">
        <v>886</v>
      </c>
      <c r="C198" s="117" t="s">
        <v>885</v>
      </c>
      <c r="D198" s="118">
        <v>0.385938</v>
      </c>
      <c r="E198" s="118">
        <v>0.73254600000000003</v>
      </c>
      <c r="F198" s="118">
        <v>0.346609</v>
      </c>
      <c r="G198" s="117">
        <v>1</v>
      </c>
      <c r="H198" s="118">
        <v>5.7899999999999998E-4</v>
      </c>
      <c r="I198" s="170">
        <v>0.102766</v>
      </c>
      <c r="J198" s="170">
        <v>1.1701E-2</v>
      </c>
      <c r="K198" s="117">
        <v>38</v>
      </c>
      <c r="L198" s="118">
        <v>1.6018999999999999E-2</v>
      </c>
      <c r="M198" s="118">
        <v>0</v>
      </c>
      <c r="N198" s="118">
        <v>0</v>
      </c>
      <c r="O198" s="118">
        <v>0</v>
      </c>
      <c r="P198" s="118">
        <v>0</v>
      </c>
      <c r="Q198" s="118">
        <v>1.6285000000000001E-2</v>
      </c>
      <c r="R198" s="118">
        <v>0.14174800000000001</v>
      </c>
      <c r="S198" s="118">
        <v>4.2894000000000002E-2</v>
      </c>
      <c r="T198" s="118">
        <v>7.28E-3</v>
      </c>
      <c r="U198" s="118">
        <v>7.3379999999999999E-3</v>
      </c>
      <c r="V198" s="118">
        <v>0</v>
      </c>
      <c r="W198" s="118">
        <v>0</v>
      </c>
      <c r="X198" s="143" t="s">
        <v>11</v>
      </c>
      <c r="Y198" s="116">
        <f t="shared" si="39"/>
        <v>46275</v>
      </c>
      <c r="Z198" s="118" t="str">
        <f t="shared" si="40"/>
        <v>SARAHOLIVEIRA.46275</v>
      </c>
      <c r="AA198" s="119">
        <f>SUMIFS([2]!Consulta1[CONTADOR],[2]!Consulta1[CONCATENADO],[2]BD!Z198)</f>
        <v>38</v>
      </c>
      <c r="AB198" s="118" t="str">
        <f t="shared" si="41"/>
        <v>SIM</v>
      </c>
      <c r="AC198" s="120">
        <f>VLOOKUP(A198*1,[2]AUX!B:D,3,0)</f>
        <v>7</v>
      </c>
      <c r="AD198" s="121" t="str">
        <f>VLOOKUP(C198,[2]AUX!J:K,2,0)</f>
        <v>SANTANDER</v>
      </c>
      <c r="AE198" s="118">
        <f t="shared" si="42"/>
        <v>0.34603100000000003</v>
      </c>
      <c r="AF198" s="118">
        <f t="shared" si="43"/>
        <v>0.34660800000000003</v>
      </c>
      <c r="AG198" s="118">
        <f t="shared" si="44"/>
        <v>5.7699999999999418E-4</v>
      </c>
      <c r="AH198" s="118">
        <f t="shared" si="45"/>
        <v>1.1701E-2</v>
      </c>
      <c r="AI198" s="118">
        <f t="shared" si="46"/>
        <v>1.6018999999999999E-2</v>
      </c>
      <c r="AJ198" s="118">
        <f t="shared" si="47"/>
        <v>0.102766</v>
      </c>
      <c r="AK198" s="118">
        <f t="shared" si="48"/>
        <v>0.21554500000000004</v>
      </c>
      <c r="AL198" s="118">
        <f t="shared" si="49"/>
        <v>0.13048599999999999</v>
      </c>
      <c r="AM198" s="118">
        <f t="shared" si="50"/>
        <v>5.7512000000000001E-2</v>
      </c>
      <c r="AN198" s="118">
        <f t="shared" si="51"/>
        <v>0.15803300000000003</v>
      </c>
    </row>
    <row r="199" spans="1:41" hidden="1" x14ac:dyDescent="0.2">
      <c r="A199" s="116" t="s">
        <v>1377</v>
      </c>
      <c r="B199" s="117" t="s">
        <v>920</v>
      </c>
      <c r="C199" s="117" t="s">
        <v>896</v>
      </c>
      <c r="D199" s="118">
        <v>0.35444399999999998</v>
      </c>
      <c r="E199" s="118">
        <v>0.69550900000000004</v>
      </c>
      <c r="F199" s="118">
        <v>0.34106500000000001</v>
      </c>
      <c r="G199" s="117">
        <v>1</v>
      </c>
      <c r="H199" s="118">
        <v>4.6E-5</v>
      </c>
      <c r="I199" s="170">
        <v>1.8183000000000001E-2</v>
      </c>
      <c r="J199" s="170">
        <v>8.5190000000000005E-3</v>
      </c>
      <c r="K199" s="117">
        <v>70</v>
      </c>
      <c r="L199" s="118">
        <v>2.7659999999999998E-3</v>
      </c>
      <c r="M199" s="118">
        <v>0</v>
      </c>
      <c r="N199" s="118">
        <v>1.1018999999999999E-2</v>
      </c>
      <c r="O199" s="118">
        <v>0</v>
      </c>
      <c r="P199" s="118">
        <v>0</v>
      </c>
      <c r="Q199" s="118">
        <v>6.3080000000000002E-3</v>
      </c>
      <c r="R199" s="118">
        <v>0.237789</v>
      </c>
      <c r="S199" s="118">
        <v>4.1736000000000002E-2</v>
      </c>
      <c r="T199" s="118">
        <v>7.8009999999999998E-3</v>
      </c>
      <c r="U199" s="118">
        <v>6.8979999999999996E-3</v>
      </c>
      <c r="V199" s="118">
        <v>0</v>
      </c>
      <c r="W199" s="118">
        <v>0</v>
      </c>
      <c r="X199" s="143" t="s">
        <v>820</v>
      </c>
      <c r="Y199" s="116">
        <f t="shared" si="39"/>
        <v>46274</v>
      </c>
      <c r="Z199" s="118" t="str">
        <f t="shared" si="40"/>
        <v>RENATOOLIVEIRA.46274</v>
      </c>
      <c r="AA199" s="119">
        <f>SUMIFS([2]!Consulta1[CONTADOR],[2]!Consulta1[CONCATENADO],[2]BD!Z199)</f>
        <v>70</v>
      </c>
      <c r="AB199" s="118" t="str">
        <f t="shared" si="41"/>
        <v>SIM</v>
      </c>
      <c r="AC199" s="120">
        <f>VLOOKUP(A199*1,[2]AUX!B:D,3,0)</f>
        <v>6</v>
      </c>
      <c r="AD199" s="121" t="str">
        <f>VLOOKUP(C199,[2]AUX!J:K,2,0)</f>
        <v>SANTANDER</v>
      </c>
      <c r="AE199" s="118">
        <f t="shared" si="42"/>
        <v>0.34101900000000002</v>
      </c>
      <c r="AF199" s="118">
        <f t="shared" si="43"/>
        <v>0.34106500000000006</v>
      </c>
      <c r="AG199" s="118">
        <f t="shared" si="44"/>
        <v>4.6000000000046004E-5</v>
      </c>
      <c r="AH199" s="118">
        <f t="shared" si="45"/>
        <v>8.5190000000000005E-3</v>
      </c>
      <c r="AI199" s="118">
        <f t="shared" si="46"/>
        <v>2.7659999999999998E-3</v>
      </c>
      <c r="AJ199" s="118">
        <f t="shared" si="47"/>
        <v>1.8183000000000001E-2</v>
      </c>
      <c r="AK199" s="118">
        <f t="shared" si="48"/>
        <v>0.31155100000000002</v>
      </c>
      <c r="AL199" s="118">
        <f t="shared" si="49"/>
        <v>2.9468000000000001E-2</v>
      </c>
      <c r="AM199" s="118">
        <f t="shared" si="50"/>
        <v>5.6435000000000006E-2</v>
      </c>
      <c r="AN199" s="118">
        <f t="shared" si="51"/>
        <v>0.25511600000000001</v>
      </c>
    </row>
    <row r="200" spans="1:41" hidden="1" x14ac:dyDescent="0.2">
      <c r="A200" s="116" t="s">
        <v>1158</v>
      </c>
      <c r="B200" s="117" t="s">
        <v>911</v>
      </c>
      <c r="C200" s="117" t="s">
        <v>885</v>
      </c>
      <c r="D200" s="118">
        <v>0.35975699999999999</v>
      </c>
      <c r="E200" s="118">
        <v>0.69600700000000004</v>
      </c>
      <c r="F200" s="118">
        <v>0.33624999999999999</v>
      </c>
      <c r="G200" s="117">
        <v>1</v>
      </c>
      <c r="H200" s="118">
        <v>2.3E-5</v>
      </c>
      <c r="I200" s="170">
        <v>3.4779999999999998E-2</v>
      </c>
      <c r="J200" s="170">
        <v>1.2049000000000001E-2</v>
      </c>
      <c r="K200" s="117">
        <v>73</v>
      </c>
      <c r="L200" s="118">
        <v>6.7359999999999998E-3</v>
      </c>
      <c r="M200" s="118">
        <v>0</v>
      </c>
      <c r="N200" s="118">
        <v>0</v>
      </c>
      <c r="O200" s="118">
        <v>0</v>
      </c>
      <c r="P200" s="118">
        <v>0</v>
      </c>
      <c r="Q200" s="118">
        <v>9.3800000000000003E-4</v>
      </c>
      <c r="R200" s="118">
        <v>0.176146</v>
      </c>
      <c r="S200" s="118">
        <v>4.4825999999999998E-2</v>
      </c>
      <c r="T200" s="118">
        <v>7.4419999999999998E-3</v>
      </c>
      <c r="U200" s="118">
        <v>7.6039999999999996E-3</v>
      </c>
      <c r="V200" s="118">
        <v>4.5705999999999997E-2</v>
      </c>
      <c r="W200" s="118">
        <v>0</v>
      </c>
      <c r="X200" s="143" t="s">
        <v>11</v>
      </c>
      <c r="Y200" s="116">
        <f t="shared" si="39"/>
        <v>46266</v>
      </c>
      <c r="Z200" s="118" t="str">
        <f t="shared" si="40"/>
        <v>FELIPEFERREIRA.46266</v>
      </c>
      <c r="AA200" s="119">
        <f>SUMIFS([2]!Consulta1[CONTADOR],[2]!Consulta1[CONCATENADO],[2]BD!Z200)</f>
        <v>73</v>
      </c>
      <c r="AB200" s="118" t="str">
        <f t="shared" si="41"/>
        <v>SIM</v>
      </c>
      <c r="AC200" s="120">
        <f>VLOOKUP(A200*1,[2]AUX!B:D,3,0)</f>
        <v>1</v>
      </c>
      <c r="AD200" s="121" t="str">
        <f>VLOOKUP(C200,[2]AUX!J:K,2,0)</f>
        <v>SANTANDER</v>
      </c>
      <c r="AE200" s="118">
        <f t="shared" si="42"/>
        <v>0.33622699999999994</v>
      </c>
      <c r="AF200" s="118">
        <f t="shared" si="43"/>
        <v>0.33625000000000005</v>
      </c>
      <c r="AG200" s="118">
        <f t="shared" si="44"/>
        <v>2.3000000000106269E-5</v>
      </c>
      <c r="AH200" s="118">
        <f t="shared" si="45"/>
        <v>1.2049000000000001E-2</v>
      </c>
      <c r="AI200" s="118">
        <f t="shared" si="46"/>
        <v>6.7359999999999998E-3</v>
      </c>
      <c r="AJ200" s="118">
        <f t="shared" si="47"/>
        <v>3.4779999999999998E-2</v>
      </c>
      <c r="AK200" s="118">
        <f t="shared" si="48"/>
        <v>0.28266199999999997</v>
      </c>
      <c r="AL200" s="118">
        <f t="shared" si="49"/>
        <v>5.3565000000000002E-2</v>
      </c>
      <c r="AM200" s="118">
        <f t="shared" si="50"/>
        <v>5.9871999999999995E-2</v>
      </c>
      <c r="AN200" s="118">
        <f t="shared" si="51"/>
        <v>0.22278999999999999</v>
      </c>
      <c r="AO200" s="117" t="s">
        <v>821</v>
      </c>
    </row>
    <row r="201" spans="1:41" x14ac:dyDescent="0.2">
      <c r="A201" s="116" t="s">
        <v>1159</v>
      </c>
      <c r="B201" s="117" t="s">
        <v>902</v>
      </c>
      <c r="C201" s="117" t="s">
        <v>891</v>
      </c>
      <c r="D201" s="118">
        <v>0.35545100000000002</v>
      </c>
      <c r="E201" s="118">
        <v>0.69599500000000003</v>
      </c>
      <c r="F201" s="118">
        <v>0.34054400000000001</v>
      </c>
      <c r="G201" s="117">
        <v>1</v>
      </c>
      <c r="H201" s="118">
        <v>0</v>
      </c>
      <c r="I201" s="170">
        <v>2.6600000000000001E-4</v>
      </c>
      <c r="J201" s="170">
        <v>3.287E-3</v>
      </c>
      <c r="K201" s="117">
        <v>54</v>
      </c>
      <c r="L201" s="118">
        <v>5.0900000000000001E-4</v>
      </c>
      <c r="M201" s="118">
        <v>0</v>
      </c>
      <c r="N201" s="118">
        <v>0</v>
      </c>
      <c r="O201" s="118">
        <v>0</v>
      </c>
      <c r="P201" s="118">
        <v>0</v>
      </c>
      <c r="Q201" s="118">
        <v>3.738E-3</v>
      </c>
      <c r="R201" s="118">
        <v>0.27368100000000001</v>
      </c>
      <c r="S201" s="118">
        <v>4.3055999999999997E-2</v>
      </c>
      <c r="T201" s="118">
        <v>8.5880000000000001E-3</v>
      </c>
      <c r="U201" s="118">
        <v>7.4310000000000001E-3</v>
      </c>
      <c r="V201" s="118">
        <v>0</v>
      </c>
      <c r="W201" s="118">
        <v>0</v>
      </c>
      <c r="X201" s="143"/>
      <c r="Y201" s="116">
        <f t="shared" si="39"/>
        <v>46267</v>
      </c>
      <c r="Z201" s="118" t="str">
        <f t="shared" si="40"/>
        <v>MAYARAMELO.46267</v>
      </c>
      <c r="AA201" s="119">
        <f>SUMIFS([2]!Consulta1[CONTADOR],[2]!Consulta1[CONCATENADO],[2]BD!Z201)</f>
        <v>54</v>
      </c>
      <c r="AB201" s="118" t="str">
        <f t="shared" si="41"/>
        <v>SIM</v>
      </c>
      <c r="AC201" s="120">
        <f>VLOOKUP(A201*1,[2]AUX!B:D,3,0)</f>
        <v>2</v>
      </c>
      <c r="AD201" s="121" t="str">
        <f>VLOOKUP(C201,[2]AUX!J:K,2,0)</f>
        <v>COLCHÃO</v>
      </c>
      <c r="AE201" s="118">
        <f t="shared" si="42"/>
        <v>0.34055600000000003</v>
      </c>
      <c r="AF201" s="118">
        <f t="shared" si="43"/>
        <v>0.34054400000000001</v>
      </c>
      <c r="AG201" s="118">
        <f t="shared" si="44"/>
        <v>0</v>
      </c>
      <c r="AH201" s="118">
        <f t="shared" si="45"/>
        <v>3.287E-3</v>
      </c>
      <c r="AI201" s="118">
        <f t="shared" si="46"/>
        <v>5.0900000000000001E-4</v>
      </c>
      <c r="AJ201" s="118">
        <f t="shared" si="47"/>
        <v>2.6600000000000001E-4</v>
      </c>
      <c r="AK201" s="118">
        <f t="shared" si="48"/>
        <v>0.33649400000000002</v>
      </c>
      <c r="AL201" s="118">
        <f t="shared" si="49"/>
        <v>4.0619999999999996E-3</v>
      </c>
      <c r="AM201" s="118">
        <f t="shared" si="50"/>
        <v>5.9074999999999996E-2</v>
      </c>
      <c r="AN201" s="118">
        <f t="shared" si="51"/>
        <v>0.27741900000000003</v>
      </c>
    </row>
    <row r="202" spans="1:41" x14ac:dyDescent="0.2">
      <c r="A202" s="116" t="s">
        <v>1158</v>
      </c>
      <c r="B202" s="117" t="s">
        <v>913</v>
      </c>
      <c r="C202" s="117" t="s">
        <v>893</v>
      </c>
      <c r="D202" s="118">
        <v>0.36317100000000002</v>
      </c>
      <c r="E202" s="118">
        <v>0.450961</v>
      </c>
      <c r="F202" s="118">
        <v>8.7789000000000006E-2</v>
      </c>
      <c r="G202" s="117">
        <v>1</v>
      </c>
      <c r="H202" s="118">
        <v>1.2E-5</v>
      </c>
      <c r="I202" s="170">
        <v>1.3773000000000001E-2</v>
      </c>
      <c r="J202" s="170">
        <v>3.6229999999999999E-3</v>
      </c>
      <c r="K202" s="117">
        <v>6</v>
      </c>
      <c r="L202" s="118">
        <v>6.4120000000000002E-3</v>
      </c>
      <c r="M202" s="118">
        <v>0</v>
      </c>
      <c r="N202" s="118">
        <v>0</v>
      </c>
      <c r="O202" s="118">
        <v>0</v>
      </c>
      <c r="P202" s="118">
        <v>0</v>
      </c>
      <c r="Q202" s="118">
        <v>1.3275E-2</v>
      </c>
      <c r="R202" s="118">
        <v>5.0694000000000003E-2</v>
      </c>
      <c r="S202" s="118">
        <v>0</v>
      </c>
      <c r="T202" s="118">
        <v>0</v>
      </c>
      <c r="U202" s="118">
        <v>0</v>
      </c>
      <c r="V202" s="118">
        <v>0</v>
      </c>
      <c r="W202" s="118">
        <v>0</v>
      </c>
      <c r="X202" s="143"/>
      <c r="Y202" s="116">
        <f t="shared" si="39"/>
        <v>46266</v>
      </c>
      <c r="Z202" s="118" t="str">
        <f t="shared" si="40"/>
        <v>MARLEYALVES.46266</v>
      </c>
      <c r="AA202" s="119">
        <f>SUMIFS([2]!Consulta1[CONTADOR],[2]!Consulta1[CONCATENADO],[2]BD!Z202)</f>
        <v>6</v>
      </c>
      <c r="AB202" s="118" t="str">
        <f t="shared" si="41"/>
        <v>SIM</v>
      </c>
      <c r="AC202" s="120">
        <f>VLOOKUP(A202*1,[2]AUX!B:D,3,0)</f>
        <v>1</v>
      </c>
      <c r="AD202" s="121" t="str">
        <f>VLOOKUP(C202,[2]AUX!J:K,2,0)</f>
        <v>BRADESCO</v>
      </c>
      <c r="AE202" s="118">
        <f t="shared" si="42"/>
        <v>8.7776999999999994E-2</v>
      </c>
      <c r="AF202" s="118">
        <f t="shared" si="43"/>
        <v>8.7789999999999979E-2</v>
      </c>
      <c r="AG202" s="118">
        <f t="shared" si="44"/>
        <v>1.2999999999985246E-5</v>
      </c>
      <c r="AH202" s="118">
        <f t="shared" si="45"/>
        <v>3.6229999999999999E-3</v>
      </c>
      <c r="AI202" s="118">
        <f t="shared" si="46"/>
        <v>6.4120000000000002E-3</v>
      </c>
      <c r="AJ202" s="118">
        <f t="shared" si="47"/>
        <v>1.3773000000000001E-2</v>
      </c>
      <c r="AK202" s="118">
        <f t="shared" si="48"/>
        <v>6.3968999999999998E-2</v>
      </c>
      <c r="AL202" s="118">
        <f t="shared" si="49"/>
        <v>2.3808000000000003E-2</v>
      </c>
      <c r="AM202" s="118">
        <f t="shared" si="50"/>
        <v>0</v>
      </c>
      <c r="AN202" s="118">
        <f t="shared" si="51"/>
        <v>6.3968999999999998E-2</v>
      </c>
    </row>
    <row r="203" spans="1:41" x14ac:dyDescent="0.2">
      <c r="A203" s="116" t="s">
        <v>1376</v>
      </c>
      <c r="B203" s="117" t="s">
        <v>1057</v>
      </c>
      <c r="C203" s="117" t="s">
        <v>894</v>
      </c>
      <c r="D203" s="118">
        <v>0.332708</v>
      </c>
      <c r="E203" s="118">
        <v>0.69651600000000002</v>
      </c>
      <c r="F203" s="118">
        <v>0.356991</v>
      </c>
      <c r="G203" s="117">
        <v>15</v>
      </c>
      <c r="H203" s="118">
        <v>6.8060000000000004E-3</v>
      </c>
      <c r="I203" s="170">
        <v>1.8060000000000001E-3</v>
      </c>
      <c r="J203" s="170">
        <v>1.9768999999999998E-2</v>
      </c>
      <c r="K203" s="117">
        <v>61</v>
      </c>
      <c r="L203" s="118">
        <v>2.4212999999999998E-2</v>
      </c>
      <c r="M203" s="118">
        <v>0</v>
      </c>
      <c r="N203" s="118">
        <v>0</v>
      </c>
      <c r="O203" s="118">
        <v>0</v>
      </c>
      <c r="P203" s="118">
        <v>0</v>
      </c>
      <c r="Q203" s="118">
        <v>2.627E-3</v>
      </c>
      <c r="R203" s="118">
        <v>0.25137700000000002</v>
      </c>
      <c r="S203" s="118">
        <v>4.2882000000000003E-2</v>
      </c>
      <c r="T203" s="118">
        <v>7.3610000000000004E-3</v>
      </c>
      <c r="U203" s="118">
        <v>6.9680000000000002E-3</v>
      </c>
      <c r="V203" s="118">
        <v>0</v>
      </c>
      <c r="W203" s="118">
        <v>0</v>
      </c>
      <c r="X203" s="143"/>
      <c r="Y203" s="116">
        <f t="shared" si="39"/>
        <v>46275</v>
      </c>
      <c r="Z203" s="118" t="str">
        <f t="shared" si="40"/>
        <v>JONATASSILVA.46275</v>
      </c>
      <c r="AA203" s="119">
        <f>SUMIFS([2]!Consulta1[CONTADOR],[2]!Consulta1[CONCATENADO],[2]BD!Z203)</f>
        <v>0</v>
      </c>
      <c r="AB203" s="118" t="str">
        <f t="shared" si="41"/>
        <v>SIM</v>
      </c>
      <c r="AC203" s="120">
        <f>VLOOKUP(A203*1,[2]AUX!B:D,3,0)</f>
        <v>7</v>
      </c>
      <c r="AD203" s="121" t="str">
        <f>VLOOKUP(C203,[2]AUX!J:K,2,0)</f>
        <v>AMC</v>
      </c>
      <c r="AE203" s="118">
        <f t="shared" si="42"/>
        <v>0.35700299999999996</v>
      </c>
      <c r="AF203" s="118">
        <f t="shared" si="43"/>
        <v>0.36380800000000002</v>
      </c>
      <c r="AG203" s="118">
        <f t="shared" si="44"/>
        <v>6.805000000000061E-3</v>
      </c>
      <c r="AH203" s="118">
        <f t="shared" si="45"/>
        <v>1.9768999999999998E-2</v>
      </c>
      <c r="AI203" s="118">
        <f t="shared" si="46"/>
        <v>2.4212999999999998E-2</v>
      </c>
      <c r="AJ203" s="118">
        <f t="shared" si="47"/>
        <v>1.8060000000000001E-3</v>
      </c>
      <c r="AK203" s="118">
        <f t="shared" si="48"/>
        <v>0.31121499999999996</v>
      </c>
      <c r="AL203" s="118">
        <f t="shared" si="49"/>
        <v>4.5787999999999995E-2</v>
      </c>
      <c r="AM203" s="118">
        <f t="shared" si="50"/>
        <v>5.7211000000000005E-2</v>
      </c>
      <c r="AN203" s="118">
        <f t="shared" si="51"/>
        <v>0.25400399999999995</v>
      </c>
      <c r="AO203" s="117" t="s">
        <v>821</v>
      </c>
    </row>
    <row r="204" spans="1:41" x14ac:dyDescent="0.2">
      <c r="A204" s="116" t="s">
        <v>1260</v>
      </c>
      <c r="B204" s="117" t="s">
        <v>909</v>
      </c>
      <c r="C204" s="117" t="s">
        <v>893</v>
      </c>
      <c r="D204" s="118">
        <v>0.33838000000000001</v>
      </c>
      <c r="E204" s="118">
        <v>0.69557899999999995</v>
      </c>
      <c r="F204" s="118">
        <v>0.35719899999999999</v>
      </c>
      <c r="G204" s="117">
        <v>1</v>
      </c>
      <c r="H204" s="118">
        <v>0</v>
      </c>
      <c r="I204" s="170">
        <v>4.8587999999999999E-2</v>
      </c>
      <c r="J204" s="170">
        <v>3.6229999999999999E-3</v>
      </c>
      <c r="K204" s="117">
        <v>48</v>
      </c>
      <c r="L204" s="118">
        <v>9.5829999999999995E-3</v>
      </c>
      <c r="M204" s="118">
        <v>0</v>
      </c>
      <c r="N204" s="118">
        <v>0</v>
      </c>
      <c r="O204" s="118">
        <v>0</v>
      </c>
      <c r="P204" s="118">
        <v>0</v>
      </c>
      <c r="Q204" s="118">
        <v>0</v>
      </c>
      <c r="R204" s="118">
        <v>0.23532400000000001</v>
      </c>
      <c r="S204" s="118">
        <v>4.3380000000000002E-2</v>
      </c>
      <c r="T204" s="118">
        <v>8.796E-3</v>
      </c>
      <c r="U204" s="118">
        <v>7.9629999999999996E-3</v>
      </c>
      <c r="V204" s="118">
        <v>0</v>
      </c>
      <c r="W204" s="118">
        <v>0</v>
      </c>
      <c r="X204" s="143"/>
      <c r="Y204" s="116">
        <f t="shared" si="39"/>
        <v>46273</v>
      </c>
      <c r="Z204" s="118" t="str">
        <f t="shared" si="40"/>
        <v>CLAUDIAVALERO.46273</v>
      </c>
      <c r="AA204" s="119">
        <f>SUMIFS([2]!Consulta1[CONTADOR],[2]!Consulta1[CONCATENADO],[2]BD!Z204)</f>
        <v>48</v>
      </c>
      <c r="AB204" s="118" t="str">
        <f t="shared" si="41"/>
        <v>SIM</v>
      </c>
      <c r="AC204" s="120">
        <f>VLOOKUP(A204*1,[2]AUX!B:D,3,0)</f>
        <v>5</v>
      </c>
      <c r="AD204" s="121" t="str">
        <f>VLOOKUP(C204,[2]AUX!J:K,2,0)</f>
        <v>BRADESCO</v>
      </c>
      <c r="AE204" s="118">
        <f t="shared" si="42"/>
        <v>0.35725700000000005</v>
      </c>
      <c r="AF204" s="118">
        <f t="shared" si="43"/>
        <v>0.35719899999999993</v>
      </c>
      <c r="AG204" s="118">
        <f t="shared" si="44"/>
        <v>0</v>
      </c>
      <c r="AH204" s="118">
        <f t="shared" si="45"/>
        <v>3.6229999999999999E-3</v>
      </c>
      <c r="AI204" s="118">
        <f t="shared" si="46"/>
        <v>9.5829999999999995E-3</v>
      </c>
      <c r="AJ204" s="118">
        <f t="shared" si="47"/>
        <v>4.8587999999999999E-2</v>
      </c>
      <c r="AK204" s="118">
        <f t="shared" si="48"/>
        <v>0.29546300000000003</v>
      </c>
      <c r="AL204" s="118">
        <f t="shared" si="49"/>
        <v>6.1794000000000002E-2</v>
      </c>
      <c r="AM204" s="118">
        <f t="shared" si="50"/>
        <v>6.0138999999999998E-2</v>
      </c>
      <c r="AN204" s="118">
        <f t="shared" si="51"/>
        <v>0.23532400000000003</v>
      </c>
    </row>
    <row r="205" spans="1:41" x14ac:dyDescent="0.2">
      <c r="A205" s="116" t="s">
        <v>1260</v>
      </c>
      <c r="B205" s="117" t="s">
        <v>892</v>
      </c>
      <c r="C205" s="117" t="s">
        <v>893</v>
      </c>
      <c r="D205" s="118">
        <v>0.348576</v>
      </c>
      <c r="E205" s="118">
        <v>0.69608800000000004</v>
      </c>
      <c r="F205" s="118">
        <v>0.34248800000000001</v>
      </c>
      <c r="G205" s="117">
        <v>4</v>
      </c>
      <c r="H205" s="118">
        <v>5.0229999999999997E-3</v>
      </c>
      <c r="I205" s="170">
        <v>3.4838000000000001E-2</v>
      </c>
      <c r="J205" s="170">
        <v>1.1457999999999999E-2</v>
      </c>
      <c r="K205" s="117">
        <v>63</v>
      </c>
      <c r="L205" s="118">
        <v>6.5050000000000004E-3</v>
      </c>
      <c r="M205" s="118">
        <v>0</v>
      </c>
      <c r="N205" s="118">
        <v>0</v>
      </c>
      <c r="O205" s="118">
        <v>0</v>
      </c>
      <c r="P205" s="118">
        <v>0</v>
      </c>
      <c r="Q205" s="118">
        <v>0</v>
      </c>
      <c r="R205" s="118">
        <v>0.23138900000000001</v>
      </c>
      <c r="S205" s="118">
        <v>4.2407E-2</v>
      </c>
      <c r="T205" s="118">
        <v>7.535E-3</v>
      </c>
      <c r="U205" s="118">
        <v>8.3560000000000006E-3</v>
      </c>
      <c r="V205" s="118">
        <v>0</v>
      </c>
      <c r="W205" s="118">
        <v>0</v>
      </c>
      <c r="X205" s="143"/>
      <c r="Y205" s="116">
        <f t="shared" si="39"/>
        <v>46273</v>
      </c>
      <c r="Z205" s="118" t="str">
        <f t="shared" si="40"/>
        <v>CLAUDIABARREIRA.46273</v>
      </c>
      <c r="AA205" s="119">
        <f>SUMIFS([2]!Consulta1[CONTADOR],[2]!Consulta1[CONCATENADO],[2]BD!Z205)</f>
        <v>63</v>
      </c>
      <c r="AB205" s="118" t="str">
        <f t="shared" si="41"/>
        <v>SIM</v>
      </c>
      <c r="AC205" s="120">
        <f>VLOOKUP(A205*1,[2]AUX!B:D,3,0)</f>
        <v>5</v>
      </c>
      <c r="AD205" s="121" t="str">
        <f>VLOOKUP(C205,[2]AUX!J:K,2,0)</f>
        <v>BRADESCO</v>
      </c>
      <c r="AE205" s="118">
        <f t="shared" si="42"/>
        <v>0.34248800000000001</v>
      </c>
      <c r="AF205" s="118">
        <f t="shared" si="43"/>
        <v>0.34751200000000004</v>
      </c>
      <c r="AG205" s="118">
        <f t="shared" si="44"/>
        <v>5.0240000000000284E-3</v>
      </c>
      <c r="AH205" s="118">
        <f t="shared" si="45"/>
        <v>1.1457999999999999E-2</v>
      </c>
      <c r="AI205" s="118">
        <f t="shared" si="46"/>
        <v>6.5050000000000004E-3</v>
      </c>
      <c r="AJ205" s="118">
        <f t="shared" si="47"/>
        <v>3.4838000000000001E-2</v>
      </c>
      <c r="AK205" s="118">
        <f t="shared" si="48"/>
        <v>0.28968700000000003</v>
      </c>
      <c r="AL205" s="118">
        <f t="shared" si="49"/>
        <v>5.2801000000000001E-2</v>
      </c>
      <c r="AM205" s="118">
        <f t="shared" si="50"/>
        <v>5.8298000000000003E-2</v>
      </c>
      <c r="AN205" s="118">
        <f t="shared" si="51"/>
        <v>0.23138900000000001</v>
      </c>
      <c r="AO205" s="117" t="s">
        <v>821</v>
      </c>
    </row>
    <row r="206" spans="1:41" hidden="1" x14ac:dyDescent="0.2">
      <c r="A206" s="116" t="s">
        <v>1376</v>
      </c>
      <c r="B206" s="117" t="s">
        <v>953</v>
      </c>
      <c r="C206" s="117" t="s">
        <v>896</v>
      </c>
      <c r="D206" s="118">
        <v>0.351655</v>
      </c>
      <c r="E206" s="118">
        <v>0.69594900000000004</v>
      </c>
      <c r="F206" s="118">
        <v>0.34429399999999999</v>
      </c>
      <c r="G206" s="117">
        <v>1</v>
      </c>
      <c r="H206" s="118">
        <v>2.5230000000000001E-3</v>
      </c>
      <c r="I206" s="170">
        <v>0.132049</v>
      </c>
      <c r="J206" s="170">
        <v>1.5336000000000001E-2</v>
      </c>
      <c r="K206" s="117">
        <v>100</v>
      </c>
      <c r="L206" s="118">
        <v>1.9595000000000001E-2</v>
      </c>
      <c r="M206" s="118">
        <v>0</v>
      </c>
      <c r="N206" s="118">
        <v>0</v>
      </c>
      <c r="O206" s="118">
        <v>0</v>
      </c>
      <c r="P206" s="118">
        <v>0</v>
      </c>
      <c r="Q206" s="118">
        <v>0</v>
      </c>
      <c r="R206" s="118">
        <v>0.117824</v>
      </c>
      <c r="S206" s="118">
        <v>4.2661999999999999E-2</v>
      </c>
      <c r="T206" s="118">
        <v>0</v>
      </c>
      <c r="U206" s="118">
        <v>1.4305999999999999E-2</v>
      </c>
      <c r="V206" s="118">
        <v>0</v>
      </c>
      <c r="W206" s="118">
        <v>0</v>
      </c>
      <c r="X206" s="143" t="s">
        <v>820</v>
      </c>
      <c r="Y206" s="116">
        <f t="shared" si="39"/>
        <v>46275</v>
      </c>
      <c r="Z206" s="118" t="str">
        <f t="shared" si="40"/>
        <v>MAIRLEALBUQUERQU.46275</v>
      </c>
      <c r="AA206" s="119">
        <f>SUMIFS([2]!Consulta1[CONTADOR],[2]!Consulta1[CONCATENADO],[2]BD!Z206)</f>
        <v>100</v>
      </c>
      <c r="AB206" s="118" t="str">
        <f t="shared" si="41"/>
        <v>SIM</v>
      </c>
      <c r="AC206" s="120">
        <f>VLOOKUP(A206*1,[2]AUX!B:D,3,0)</f>
        <v>7</v>
      </c>
      <c r="AD206" s="121" t="str">
        <f>VLOOKUP(C206,[2]AUX!J:K,2,0)</f>
        <v>SANTANDER</v>
      </c>
      <c r="AE206" s="118">
        <f t="shared" si="42"/>
        <v>0.34177200000000002</v>
      </c>
      <c r="AF206" s="118">
        <f t="shared" si="43"/>
        <v>0.34429400000000004</v>
      </c>
      <c r="AG206" s="118">
        <f t="shared" si="44"/>
        <v>2.5220000000000242E-3</v>
      </c>
      <c r="AH206" s="118">
        <f t="shared" si="45"/>
        <v>1.5336000000000001E-2</v>
      </c>
      <c r="AI206" s="118">
        <f t="shared" si="46"/>
        <v>1.9595000000000001E-2</v>
      </c>
      <c r="AJ206" s="118">
        <f t="shared" si="47"/>
        <v>0.132049</v>
      </c>
      <c r="AK206" s="118">
        <f t="shared" si="48"/>
        <v>0.174792</v>
      </c>
      <c r="AL206" s="118">
        <f t="shared" si="49"/>
        <v>0.16698000000000002</v>
      </c>
      <c r="AM206" s="118">
        <f t="shared" si="50"/>
        <v>5.6967999999999998E-2</v>
      </c>
      <c r="AN206" s="118">
        <f t="shared" si="51"/>
        <v>0.11782400000000001</v>
      </c>
      <c r="AO206" s="117" t="s">
        <v>820</v>
      </c>
    </row>
    <row r="207" spans="1:41" hidden="1" x14ac:dyDescent="0.2">
      <c r="A207" s="116" t="s">
        <v>1377</v>
      </c>
      <c r="B207" s="117" t="s">
        <v>1056</v>
      </c>
      <c r="C207" s="117" t="s">
        <v>887</v>
      </c>
      <c r="D207" s="118">
        <v>0.35450199999999998</v>
      </c>
      <c r="E207" s="118">
        <v>0.69556700000000005</v>
      </c>
      <c r="F207" s="118">
        <v>0.34106500000000001</v>
      </c>
      <c r="G207" s="117">
        <v>1</v>
      </c>
      <c r="H207" s="118">
        <v>0</v>
      </c>
      <c r="I207" s="170">
        <v>0.187523</v>
      </c>
      <c r="J207" s="170">
        <v>3.1643999999999999E-2</v>
      </c>
      <c r="K207" s="117">
        <v>107</v>
      </c>
      <c r="L207" s="118">
        <v>2.6828999999999999E-2</v>
      </c>
      <c r="M207" s="118">
        <v>3.0560000000000001E-3</v>
      </c>
      <c r="N207" s="118">
        <v>1.2604000000000001E-2</v>
      </c>
      <c r="O207" s="118">
        <v>0</v>
      </c>
      <c r="P207" s="118">
        <v>0</v>
      </c>
      <c r="Q207" s="118">
        <v>2.0382000000000001E-2</v>
      </c>
      <c r="R207" s="118">
        <v>0</v>
      </c>
      <c r="S207" s="118">
        <v>4.4606E-2</v>
      </c>
      <c r="T207" s="118">
        <v>7.2570000000000004E-3</v>
      </c>
      <c r="U207" s="118">
        <v>7.1760000000000001E-3</v>
      </c>
      <c r="V207" s="118">
        <v>0</v>
      </c>
      <c r="W207" s="118">
        <v>0</v>
      </c>
      <c r="X207" s="143" t="s">
        <v>11</v>
      </c>
      <c r="Y207" s="116">
        <f t="shared" si="39"/>
        <v>46274</v>
      </c>
      <c r="Z207" s="118" t="str">
        <f t="shared" si="40"/>
        <v>GABRIELACRUZ.46274</v>
      </c>
      <c r="AA207" s="119">
        <f>SUMIFS([2]!Consulta1[CONTADOR],[2]!Consulta1[CONCATENADO],[2]BD!Z207)</f>
        <v>0</v>
      </c>
      <c r="AB207" s="118" t="str">
        <f t="shared" si="41"/>
        <v>SIM</v>
      </c>
      <c r="AC207" s="120">
        <f>VLOOKUP(A207*1,[2]AUX!B:D,3,0)</f>
        <v>6</v>
      </c>
      <c r="AD207" s="121" t="str">
        <f>VLOOKUP(C207,[2]AUX!J:K,2,0)</f>
        <v>SANTANDER</v>
      </c>
      <c r="AE207" s="118">
        <f t="shared" si="42"/>
        <v>0.34107699999999996</v>
      </c>
      <c r="AF207" s="118">
        <f t="shared" si="43"/>
        <v>0.34106500000000006</v>
      </c>
      <c r="AG207" s="118">
        <f t="shared" si="44"/>
        <v>0</v>
      </c>
      <c r="AH207" s="118">
        <f t="shared" si="45"/>
        <v>3.1643999999999999E-2</v>
      </c>
      <c r="AI207" s="118">
        <f t="shared" si="46"/>
        <v>2.6828999999999999E-2</v>
      </c>
      <c r="AJ207" s="118">
        <f t="shared" si="47"/>
        <v>0.187523</v>
      </c>
      <c r="AK207" s="118">
        <f t="shared" si="48"/>
        <v>9.5080999999999999E-2</v>
      </c>
      <c r="AL207" s="118">
        <f t="shared" si="49"/>
        <v>0.24599599999999999</v>
      </c>
      <c r="AM207" s="118">
        <f t="shared" si="50"/>
        <v>5.9039000000000001E-2</v>
      </c>
      <c r="AN207" s="118">
        <f t="shared" si="51"/>
        <v>3.6041999999999998E-2</v>
      </c>
    </row>
    <row r="208" spans="1:41" hidden="1" x14ac:dyDescent="0.2">
      <c r="A208" s="116" t="s">
        <v>1159</v>
      </c>
      <c r="B208" s="117" t="s">
        <v>1161</v>
      </c>
      <c r="C208" s="117" t="s">
        <v>885</v>
      </c>
      <c r="D208" s="118">
        <v>0.37524299999999999</v>
      </c>
      <c r="E208" s="118">
        <v>0.69599500000000003</v>
      </c>
      <c r="F208" s="118">
        <v>0.31967600000000002</v>
      </c>
      <c r="G208" s="117">
        <v>2</v>
      </c>
      <c r="H208" s="118">
        <v>1.609E-3</v>
      </c>
      <c r="I208" s="170">
        <v>0.123264</v>
      </c>
      <c r="J208" s="170">
        <v>4.4838000000000003E-2</v>
      </c>
      <c r="K208" s="117">
        <v>74</v>
      </c>
      <c r="L208" s="118">
        <v>2.5219999999999999E-2</v>
      </c>
      <c r="M208" s="118">
        <v>0</v>
      </c>
      <c r="N208" s="118">
        <v>9.9190000000000007E-3</v>
      </c>
      <c r="O208" s="118">
        <v>0</v>
      </c>
      <c r="P208" s="118">
        <v>0</v>
      </c>
      <c r="Q208" s="118">
        <v>8.0560000000000007E-3</v>
      </c>
      <c r="R208" s="118">
        <v>4.5659999999999999E-2</v>
      </c>
      <c r="S208" s="118">
        <v>4.3367999999999997E-2</v>
      </c>
      <c r="T208" s="118">
        <v>7.4419999999999998E-3</v>
      </c>
      <c r="U208" s="118">
        <v>7.4419999999999998E-3</v>
      </c>
      <c r="V208" s="118">
        <v>3.9350000000000001E-3</v>
      </c>
      <c r="W208" s="118">
        <v>0</v>
      </c>
      <c r="X208" s="143" t="s">
        <v>11</v>
      </c>
      <c r="Y208" s="116">
        <f t="shared" si="39"/>
        <v>46267</v>
      </c>
      <c r="Z208" s="118" t="str">
        <f t="shared" si="40"/>
        <v>MICHELEGUIMARAES.46267</v>
      </c>
      <c r="AA208" s="119">
        <f>SUMIFS([2]!Consulta1[CONTADOR],[2]!Consulta1[CONCATENADO],[2]BD!Z208)</f>
        <v>74</v>
      </c>
      <c r="AB208" s="118" t="str">
        <f t="shared" si="41"/>
        <v>SIM</v>
      </c>
      <c r="AC208" s="120">
        <f>VLOOKUP(A208*1,[2]AUX!B:D,3,0)</f>
        <v>2</v>
      </c>
      <c r="AD208" s="121" t="str">
        <f>VLOOKUP(C208,[2]AUX!J:K,2,0)</f>
        <v>SANTANDER</v>
      </c>
      <c r="AE208" s="118">
        <f t="shared" si="42"/>
        <v>0.31914399999999998</v>
      </c>
      <c r="AF208" s="118">
        <f t="shared" si="43"/>
        <v>0.32075200000000004</v>
      </c>
      <c r="AG208" s="118">
        <f t="shared" si="44"/>
        <v>1.6080000000000538E-3</v>
      </c>
      <c r="AH208" s="118">
        <f t="shared" si="45"/>
        <v>4.4838000000000003E-2</v>
      </c>
      <c r="AI208" s="118">
        <f t="shared" si="46"/>
        <v>2.5219999999999999E-2</v>
      </c>
      <c r="AJ208" s="118">
        <f t="shared" si="47"/>
        <v>0.123264</v>
      </c>
      <c r="AK208" s="118">
        <f t="shared" si="48"/>
        <v>0.12582199999999999</v>
      </c>
      <c r="AL208" s="118">
        <f t="shared" si="49"/>
        <v>0.19332199999999999</v>
      </c>
      <c r="AM208" s="118">
        <f t="shared" si="50"/>
        <v>5.8251999999999991E-2</v>
      </c>
      <c r="AN208" s="118">
        <f t="shared" si="51"/>
        <v>6.7569999999999991E-2</v>
      </c>
    </row>
    <row r="209" spans="1:41" hidden="1" x14ac:dyDescent="0.2">
      <c r="A209" s="116" t="s">
        <v>1187</v>
      </c>
      <c r="B209" s="117" t="s">
        <v>904</v>
      </c>
      <c r="C209" s="117" t="s">
        <v>887</v>
      </c>
      <c r="D209" s="118">
        <v>0.354931</v>
      </c>
      <c r="E209" s="118">
        <v>0.69559000000000004</v>
      </c>
      <c r="F209" s="118">
        <v>0.34066000000000002</v>
      </c>
      <c r="G209" s="117">
        <v>1</v>
      </c>
      <c r="H209" s="118">
        <v>0</v>
      </c>
      <c r="I209" s="170">
        <v>0.187025</v>
      </c>
      <c r="J209" s="170">
        <v>5.2801000000000001E-2</v>
      </c>
      <c r="K209" s="117">
        <v>97</v>
      </c>
      <c r="L209" s="118">
        <v>2.6620000000000001E-2</v>
      </c>
      <c r="M209" s="118">
        <v>5.2659999999999998E-3</v>
      </c>
      <c r="N209" s="118">
        <v>0</v>
      </c>
      <c r="O209" s="118">
        <v>0</v>
      </c>
      <c r="P209" s="118">
        <v>0</v>
      </c>
      <c r="Q209" s="118">
        <v>1.1898000000000001E-2</v>
      </c>
      <c r="R209" s="118">
        <v>0</v>
      </c>
      <c r="S209" s="118">
        <v>4.2720000000000001E-2</v>
      </c>
      <c r="T209" s="118">
        <v>6.9560000000000004E-3</v>
      </c>
      <c r="U209" s="118">
        <v>7.4419999999999998E-3</v>
      </c>
      <c r="V209" s="118">
        <v>0</v>
      </c>
      <c r="W209" s="118">
        <v>0</v>
      </c>
      <c r="X209" s="143" t="s">
        <v>11</v>
      </c>
      <c r="Y209" s="116">
        <f t="shared" si="39"/>
        <v>46268</v>
      </c>
      <c r="Z209" s="118" t="str">
        <f t="shared" si="40"/>
        <v>DANIELMSILVA.46268</v>
      </c>
      <c r="AA209" s="119">
        <f>SUMIFS([2]!Consulta1[CONTADOR],[2]!Consulta1[CONCATENADO],[2]BD!Z209)</f>
        <v>97</v>
      </c>
      <c r="AB209" s="118" t="str">
        <f t="shared" si="41"/>
        <v>SIM</v>
      </c>
      <c r="AC209" s="120">
        <f>VLOOKUP(A209*1,[2]AUX!B:D,3,0)</f>
        <v>3</v>
      </c>
      <c r="AD209" s="121" t="str">
        <f>VLOOKUP(C209,[2]AUX!J:K,2,0)</f>
        <v>SANTANDER</v>
      </c>
      <c r="AE209" s="118">
        <f t="shared" si="42"/>
        <v>0.34072800000000003</v>
      </c>
      <c r="AF209" s="118">
        <f t="shared" si="43"/>
        <v>0.34065900000000005</v>
      </c>
      <c r="AG209" s="118">
        <f t="shared" si="44"/>
        <v>0</v>
      </c>
      <c r="AH209" s="118">
        <f t="shared" si="45"/>
        <v>5.2801000000000001E-2</v>
      </c>
      <c r="AI209" s="118">
        <f t="shared" si="46"/>
        <v>2.6620000000000001E-2</v>
      </c>
      <c r="AJ209" s="118">
        <f t="shared" si="47"/>
        <v>0.187025</v>
      </c>
      <c r="AK209" s="118">
        <f t="shared" si="48"/>
        <v>7.4282000000000001E-2</v>
      </c>
      <c r="AL209" s="118">
        <f t="shared" si="49"/>
        <v>0.26644600000000002</v>
      </c>
      <c r="AM209" s="118">
        <f t="shared" si="50"/>
        <v>5.7117999999999995E-2</v>
      </c>
      <c r="AN209" s="118">
        <f t="shared" si="51"/>
        <v>1.7164000000000006E-2</v>
      </c>
    </row>
    <row r="210" spans="1:41" hidden="1" x14ac:dyDescent="0.2">
      <c r="A210" s="116" t="s">
        <v>1260</v>
      </c>
      <c r="B210" s="117" t="s">
        <v>943</v>
      </c>
      <c r="C210" s="117" t="s">
        <v>887</v>
      </c>
      <c r="D210" s="118">
        <v>0.35314800000000002</v>
      </c>
      <c r="E210" s="118">
        <v>0.69594900000000004</v>
      </c>
      <c r="F210" s="118">
        <v>0.34280100000000002</v>
      </c>
      <c r="G210" s="117">
        <v>1</v>
      </c>
      <c r="H210" s="118">
        <v>8.1000000000000004E-5</v>
      </c>
      <c r="I210" s="170">
        <v>0.19847200000000001</v>
      </c>
      <c r="J210" s="170">
        <v>4.8205999999999999E-2</v>
      </c>
      <c r="K210" s="117">
        <v>96</v>
      </c>
      <c r="L210" s="118">
        <v>2.7373000000000001E-2</v>
      </c>
      <c r="M210" s="118">
        <v>0</v>
      </c>
      <c r="N210" s="118">
        <v>0</v>
      </c>
      <c r="O210" s="118">
        <v>0</v>
      </c>
      <c r="P210" s="118">
        <v>0</v>
      </c>
      <c r="Q210" s="118">
        <v>5.3940000000000004E-3</v>
      </c>
      <c r="R210" s="118">
        <v>0</v>
      </c>
      <c r="S210" s="118">
        <v>4.3286999999999999E-2</v>
      </c>
      <c r="T210" s="118">
        <v>7.8009999999999998E-3</v>
      </c>
      <c r="U210" s="118">
        <v>7.7079999999999996E-3</v>
      </c>
      <c r="V210" s="118">
        <v>4.4790000000000003E-3</v>
      </c>
      <c r="W210" s="118">
        <v>0</v>
      </c>
      <c r="X210" s="143" t="s">
        <v>11</v>
      </c>
      <c r="Y210" s="116">
        <f t="shared" si="39"/>
        <v>46273</v>
      </c>
      <c r="Z210" s="118" t="str">
        <f t="shared" si="40"/>
        <v>BRUNOBEZERRA.46273</v>
      </c>
      <c r="AA210" s="119">
        <f>SUMIFS([2]!Consulta1[CONTADOR],[2]!Consulta1[CONCATENADO],[2]BD!Z210)</f>
        <v>0</v>
      </c>
      <c r="AB210" s="118" t="str">
        <f t="shared" si="41"/>
        <v>SIM</v>
      </c>
      <c r="AC210" s="120">
        <f>VLOOKUP(A210*1,[2]AUX!B:D,3,0)</f>
        <v>5</v>
      </c>
      <c r="AD210" s="121" t="str">
        <f>VLOOKUP(C210,[2]AUX!J:K,2,0)</f>
        <v>SANTANDER</v>
      </c>
      <c r="AE210" s="118">
        <f t="shared" si="42"/>
        <v>0.34272000000000002</v>
      </c>
      <c r="AF210" s="118">
        <f t="shared" si="43"/>
        <v>0.34280100000000002</v>
      </c>
      <c r="AG210" s="118">
        <f t="shared" si="44"/>
        <v>8.099999999999774E-5</v>
      </c>
      <c r="AH210" s="118">
        <f t="shared" si="45"/>
        <v>4.8205999999999999E-2</v>
      </c>
      <c r="AI210" s="118">
        <f t="shared" si="46"/>
        <v>2.7373000000000001E-2</v>
      </c>
      <c r="AJ210" s="118">
        <f t="shared" si="47"/>
        <v>0.19847200000000001</v>
      </c>
      <c r="AK210" s="118">
        <f t="shared" si="48"/>
        <v>6.8668999999999994E-2</v>
      </c>
      <c r="AL210" s="118">
        <f t="shared" si="49"/>
        <v>0.27405100000000004</v>
      </c>
      <c r="AM210" s="118">
        <f t="shared" si="50"/>
        <v>5.8796000000000001E-2</v>
      </c>
      <c r="AN210" s="118">
        <f t="shared" si="51"/>
        <v>9.8729999999999929E-3</v>
      </c>
    </row>
    <row r="211" spans="1:41" hidden="1" x14ac:dyDescent="0.2">
      <c r="A211" s="116" t="s">
        <v>1159</v>
      </c>
      <c r="B211" s="117" t="s">
        <v>904</v>
      </c>
      <c r="C211" s="117" t="s">
        <v>887</v>
      </c>
      <c r="D211" s="118">
        <v>0.35436299999999998</v>
      </c>
      <c r="E211" s="118">
        <v>0.69567100000000004</v>
      </c>
      <c r="F211" s="118">
        <v>0.341308</v>
      </c>
      <c r="G211" s="117">
        <v>1</v>
      </c>
      <c r="H211" s="118">
        <v>1.27E-4</v>
      </c>
      <c r="I211" s="170">
        <v>0.17255799999999999</v>
      </c>
      <c r="J211" s="170">
        <v>5.8727000000000001E-2</v>
      </c>
      <c r="K211" s="117">
        <v>81</v>
      </c>
      <c r="L211" s="118">
        <v>2.3970000000000002E-2</v>
      </c>
      <c r="M211" s="118">
        <v>9.3800000000000003E-4</v>
      </c>
      <c r="N211" s="118">
        <v>0</v>
      </c>
      <c r="O211" s="118">
        <v>0</v>
      </c>
      <c r="P211" s="118">
        <v>0</v>
      </c>
      <c r="Q211" s="118">
        <v>1.5219999999999999E-2</v>
      </c>
      <c r="R211" s="118">
        <v>0</v>
      </c>
      <c r="S211" s="118">
        <v>4.2326000000000003E-2</v>
      </c>
      <c r="T211" s="118">
        <v>7.5579999999999996E-3</v>
      </c>
      <c r="U211" s="118">
        <v>6.9560000000000004E-3</v>
      </c>
      <c r="V211" s="118">
        <v>3.9240000000000004E-3</v>
      </c>
      <c r="W211" s="118">
        <v>9.0050000000000009E-3</v>
      </c>
      <c r="X211" s="143" t="s">
        <v>11</v>
      </c>
      <c r="Y211" s="116">
        <f t="shared" si="39"/>
        <v>46267</v>
      </c>
      <c r="Z211" s="118" t="str">
        <f t="shared" si="40"/>
        <v>DANIELMSILVA.46267</v>
      </c>
      <c r="AA211" s="119">
        <f>SUMIFS([2]!Consulta1[CONTADOR],[2]!Consulta1[CONCATENADO],[2]BD!Z211)</f>
        <v>81</v>
      </c>
      <c r="AB211" s="118" t="str">
        <f t="shared" si="41"/>
        <v>SIM</v>
      </c>
      <c r="AC211" s="120">
        <f>VLOOKUP(A211*1,[2]AUX!B:D,3,0)</f>
        <v>2</v>
      </c>
      <c r="AD211" s="121" t="str">
        <f>VLOOKUP(C211,[2]AUX!J:K,2,0)</f>
        <v>SANTANDER</v>
      </c>
      <c r="AE211" s="118">
        <f t="shared" si="42"/>
        <v>0.34118199999999999</v>
      </c>
      <c r="AF211" s="118">
        <f t="shared" si="43"/>
        <v>0.34130800000000006</v>
      </c>
      <c r="AG211" s="118">
        <f t="shared" si="44"/>
        <v>1.260000000000705E-4</v>
      </c>
      <c r="AH211" s="118">
        <f t="shared" si="45"/>
        <v>5.8727000000000001E-2</v>
      </c>
      <c r="AI211" s="118">
        <f t="shared" si="46"/>
        <v>2.3970000000000002E-2</v>
      </c>
      <c r="AJ211" s="118">
        <f t="shared" si="47"/>
        <v>0.17255799999999999</v>
      </c>
      <c r="AK211" s="118">
        <f t="shared" si="48"/>
        <v>8.5927000000000003E-2</v>
      </c>
      <c r="AL211" s="118">
        <f t="shared" si="49"/>
        <v>0.25525500000000001</v>
      </c>
      <c r="AM211" s="118">
        <f t="shared" si="50"/>
        <v>5.6840000000000002E-2</v>
      </c>
      <c r="AN211" s="118">
        <f t="shared" si="51"/>
        <v>2.9087000000000002E-2</v>
      </c>
    </row>
    <row r="212" spans="1:41" hidden="1" x14ac:dyDescent="0.2">
      <c r="A212" s="116" t="s">
        <v>1187</v>
      </c>
      <c r="B212" s="117" t="s">
        <v>1160</v>
      </c>
      <c r="C212" s="117" t="s">
        <v>896</v>
      </c>
      <c r="D212" s="118">
        <v>0.35511599999999999</v>
      </c>
      <c r="E212" s="118">
        <v>0.69559000000000004</v>
      </c>
      <c r="F212" s="118">
        <v>0.34047500000000003</v>
      </c>
      <c r="G212" s="117">
        <v>1</v>
      </c>
      <c r="H212" s="118">
        <v>1.9456000000000001E-2</v>
      </c>
      <c r="I212" s="170">
        <v>6.7710000000000001E-3</v>
      </c>
      <c r="J212" s="170">
        <v>2.8808E-2</v>
      </c>
      <c r="K212" s="117">
        <v>71</v>
      </c>
      <c r="L212" s="118">
        <v>1.1227000000000001E-2</v>
      </c>
      <c r="M212" s="118">
        <v>0</v>
      </c>
      <c r="N212" s="118">
        <v>0</v>
      </c>
      <c r="O212" s="118">
        <v>0</v>
      </c>
      <c r="P212" s="118">
        <v>0</v>
      </c>
      <c r="Q212" s="118">
        <v>1.4884E-2</v>
      </c>
      <c r="R212" s="118">
        <v>0.205706</v>
      </c>
      <c r="S212" s="118">
        <v>4.0219999999999999E-2</v>
      </c>
      <c r="T212" s="118">
        <v>6.0650000000000001E-3</v>
      </c>
      <c r="U212" s="118">
        <v>7.3379999999999999E-3</v>
      </c>
      <c r="V212" s="118">
        <v>0</v>
      </c>
      <c r="W212" s="118">
        <v>0</v>
      </c>
      <c r="X212" s="143" t="s">
        <v>821</v>
      </c>
      <c r="Y212" s="116">
        <f t="shared" si="39"/>
        <v>46268</v>
      </c>
      <c r="Z212" s="118" t="str">
        <f t="shared" si="40"/>
        <v>JAQUELINEMAGALHA.46268</v>
      </c>
      <c r="AA212" s="119">
        <f>SUMIFS([2]!Consulta1[CONTADOR],[2]!Consulta1[CONCATENADO],[2]BD!Z212)</f>
        <v>71</v>
      </c>
      <c r="AB212" s="118" t="str">
        <f t="shared" si="41"/>
        <v>SIM</v>
      </c>
      <c r="AC212" s="120">
        <f>VLOOKUP(A212*1,[2]AUX!B:D,3,0)</f>
        <v>3</v>
      </c>
      <c r="AD212" s="121" t="str">
        <f>VLOOKUP(C212,[2]AUX!J:K,2,0)</f>
        <v>SANTANDER</v>
      </c>
      <c r="AE212" s="118">
        <f t="shared" si="42"/>
        <v>0.321019</v>
      </c>
      <c r="AF212" s="118">
        <f t="shared" si="43"/>
        <v>0.34047400000000005</v>
      </c>
      <c r="AG212" s="118">
        <f t="shared" si="44"/>
        <v>1.9455000000000056E-2</v>
      </c>
      <c r="AH212" s="118">
        <f t="shared" si="45"/>
        <v>2.8808E-2</v>
      </c>
      <c r="AI212" s="118">
        <f t="shared" si="46"/>
        <v>1.1227000000000001E-2</v>
      </c>
      <c r="AJ212" s="118">
        <f t="shared" si="47"/>
        <v>6.7710000000000001E-3</v>
      </c>
      <c r="AK212" s="118">
        <f t="shared" si="48"/>
        <v>0.27421299999999998</v>
      </c>
      <c r="AL212" s="118">
        <f t="shared" si="49"/>
        <v>4.6806E-2</v>
      </c>
      <c r="AM212" s="118">
        <f t="shared" si="50"/>
        <v>5.3622999999999997E-2</v>
      </c>
      <c r="AN212" s="118">
        <f t="shared" si="51"/>
        <v>0.22058999999999998</v>
      </c>
      <c r="AO212" s="117" t="s">
        <v>820</v>
      </c>
    </row>
    <row r="213" spans="1:41" hidden="1" x14ac:dyDescent="0.2">
      <c r="A213" s="116" t="s">
        <v>1187</v>
      </c>
      <c r="B213" s="117" t="s">
        <v>1059</v>
      </c>
      <c r="C213" s="117" t="s">
        <v>887</v>
      </c>
      <c r="D213" s="118">
        <v>0.35324100000000003</v>
      </c>
      <c r="E213" s="118">
        <v>0.69938699999999998</v>
      </c>
      <c r="F213" s="118">
        <v>0.34614600000000001</v>
      </c>
      <c r="G213" s="117">
        <v>1</v>
      </c>
      <c r="H213" s="118">
        <v>1.0399999999999999E-4</v>
      </c>
      <c r="I213" s="170">
        <v>0.21285899999999999</v>
      </c>
      <c r="J213" s="170">
        <v>3.3785000000000003E-2</v>
      </c>
      <c r="K213" s="117">
        <v>99</v>
      </c>
      <c r="L213" s="118">
        <v>1.8877000000000001E-2</v>
      </c>
      <c r="M213" s="118">
        <v>0</v>
      </c>
      <c r="N213" s="118">
        <v>0</v>
      </c>
      <c r="O213" s="118">
        <v>0</v>
      </c>
      <c r="P213" s="118">
        <v>0</v>
      </c>
      <c r="Q213" s="118">
        <v>2.3021E-2</v>
      </c>
      <c r="R213" s="118">
        <v>0</v>
      </c>
      <c r="S213" s="118">
        <v>4.2512000000000001E-2</v>
      </c>
      <c r="T213" s="118">
        <v>7.7200000000000003E-3</v>
      </c>
      <c r="U213" s="118">
        <v>7.2690000000000003E-3</v>
      </c>
      <c r="V213" s="118">
        <v>0</v>
      </c>
      <c r="W213" s="118">
        <v>0</v>
      </c>
      <c r="X213" s="143" t="s">
        <v>11</v>
      </c>
      <c r="Y213" s="116">
        <f t="shared" si="39"/>
        <v>46268</v>
      </c>
      <c r="Z213" s="118" t="str">
        <f t="shared" si="40"/>
        <v>MAIARACOSTA.46268</v>
      </c>
      <c r="AA213" s="119">
        <f>SUMIFS([2]!Consulta1[CONTADOR],[2]!Consulta1[CONCATENADO],[2]BD!Z213)</f>
        <v>0</v>
      </c>
      <c r="AB213" s="118" t="str">
        <f t="shared" si="41"/>
        <v>SIM</v>
      </c>
      <c r="AC213" s="120">
        <f>VLOOKUP(A213*1,[2]AUX!B:D,3,0)</f>
        <v>3</v>
      </c>
      <c r="AD213" s="121" t="str">
        <f>VLOOKUP(C213,[2]AUX!J:K,2,0)</f>
        <v>SANTANDER</v>
      </c>
      <c r="AE213" s="118">
        <f t="shared" si="42"/>
        <v>0.34604299999999999</v>
      </c>
      <c r="AF213" s="118">
        <f t="shared" si="43"/>
        <v>0.34614599999999995</v>
      </c>
      <c r="AG213" s="118">
        <f t="shared" si="44"/>
        <v>1.0299999999996423E-4</v>
      </c>
      <c r="AH213" s="118">
        <f t="shared" si="45"/>
        <v>3.3785000000000003E-2</v>
      </c>
      <c r="AI213" s="118">
        <f t="shared" si="46"/>
        <v>1.8877000000000001E-2</v>
      </c>
      <c r="AJ213" s="118">
        <f t="shared" si="47"/>
        <v>0.21285899999999999</v>
      </c>
      <c r="AK213" s="118">
        <f t="shared" si="48"/>
        <v>8.052200000000001E-2</v>
      </c>
      <c r="AL213" s="118">
        <f t="shared" si="49"/>
        <v>0.26552100000000001</v>
      </c>
      <c r="AM213" s="118">
        <f t="shared" si="50"/>
        <v>5.7500999999999997E-2</v>
      </c>
      <c r="AN213" s="118">
        <f t="shared" si="51"/>
        <v>2.3021000000000014E-2</v>
      </c>
    </row>
    <row r="214" spans="1:41" hidden="1" x14ac:dyDescent="0.2">
      <c r="A214" s="116" t="s">
        <v>1376</v>
      </c>
      <c r="B214" s="117" t="s">
        <v>1056</v>
      </c>
      <c r="C214" s="117" t="s">
        <v>887</v>
      </c>
      <c r="D214" s="118">
        <v>0.36118099999999997</v>
      </c>
      <c r="E214" s="118">
        <v>0.69560200000000005</v>
      </c>
      <c r="F214" s="118">
        <v>0.33442100000000002</v>
      </c>
      <c r="G214" s="117">
        <v>1</v>
      </c>
      <c r="H214" s="118">
        <v>0</v>
      </c>
      <c r="I214" s="170">
        <v>0.20863399999999999</v>
      </c>
      <c r="J214" s="170">
        <v>1.9605999999999998E-2</v>
      </c>
      <c r="K214" s="117">
        <v>95</v>
      </c>
      <c r="L214" s="118">
        <v>2.3692000000000001E-2</v>
      </c>
      <c r="M214" s="118">
        <v>0</v>
      </c>
      <c r="N214" s="118">
        <v>0</v>
      </c>
      <c r="O214" s="118">
        <v>0</v>
      </c>
      <c r="P214" s="118">
        <v>0</v>
      </c>
      <c r="Q214" s="118">
        <v>2.4653000000000001E-2</v>
      </c>
      <c r="R214" s="118">
        <v>0</v>
      </c>
      <c r="S214" s="118">
        <v>4.2730999999999998E-2</v>
      </c>
      <c r="T214" s="118">
        <v>7.6499999999999997E-3</v>
      </c>
      <c r="U214" s="118">
        <v>7.5230000000000002E-3</v>
      </c>
      <c r="V214" s="118">
        <v>0</v>
      </c>
      <c r="W214" s="118">
        <v>0</v>
      </c>
      <c r="X214" s="143" t="s">
        <v>11</v>
      </c>
      <c r="Y214" s="116">
        <f t="shared" si="39"/>
        <v>46275</v>
      </c>
      <c r="Z214" s="118" t="str">
        <f t="shared" si="40"/>
        <v>GABRIELACRUZ.46275</v>
      </c>
      <c r="AA214" s="119">
        <f>SUMIFS([2]!Consulta1[CONTADOR],[2]!Consulta1[CONCATENADO],[2]BD!Z214)</f>
        <v>0</v>
      </c>
      <c r="AB214" s="118" t="str">
        <f t="shared" si="41"/>
        <v>SIM</v>
      </c>
      <c r="AC214" s="120">
        <f>VLOOKUP(A214*1,[2]AUX!B:D,3,0)</f>
        <v>7</v>
      </c>
      <c r="AD214" s="121" t="str">
        <f>VLOOKUP(C214,[2]AUX!J:K,2,0)</f>
        <v>SANTANDER</v>
      </c>
      <c r="AE214" s="118">
        <f t="shared" si="42"/>
        <v>0.33448899999999998</v>
      </c>
      <c r="AF214" s="118">
        <f t="shared" si="43"/>
        <v>0.33442100000000008</v>
      </c>
      <c r="AG214" s="118">
        <f t="shared" si="44"/>
        <v>0</v>
      </c>
      <c r="AH214" s="118">
        <f t="shared" si="45"/>
        <v>1.9605999999999998E-2</v>
      </c>
      <c r="AI214" s="118">
        <f t="shared" si="46"/>
        <v>2.3692000000000001E-2</v>
      </c>
      <c r="AJ214" s="118">
        <f t="shared" si="47"/>
        <v>0.20863399999999999</v>
      </c>
      <c r="AK214" s="118">
        <f t="shared" si="48"/>
        <v>8.2557000000000005E-2</v>
      </c>
      <c r="AL214" s="118">
        <f t="shared" si="49"/>
        <v>0.25193199999999999</v>
      </c>
      <c r="AM214" s="118">
        <f t="shared" si="50"/>
        <v>5.7903999999999997E-2</v>
      </c>
      <c r="AN214" s="118">
        <f t="shared" si="51"/>
        <v>2.4653000000000008E-2</v>
      </c>
    </row>
    <row r="215" spans="1:41" x14ac:dyDescent="0.2">
      <c r="A215" s="116" t="s">
        <v>1187</v>
      </c>
      <c r="B215" s="117" t="s">
        <v>907</v>
      </c>
      <c r="C215" s="117" t="s">
        <v>889</v>
      </c>
      <c r="D215" s="118">
        <v>0.36214099999999999</v>
      </c>
      <c r="E215" s="118">
        <v>0.460926</v>
      </c>
      <c r="F215" s="118">
        <v>9.8784999999999998E-2</v>
      </c>
      <c r="G215" s="117">
        <v>1</v>
      </c>
      <c r="H215" s="118">
        <v>0</v>
      </c>
      <c r="I215" s="170">
        <v>8.1000000000000004E-5</v>
      </c>
      <c r="J215" s="170">
        <v>5.208E-3</v>
      </c>
      <c r="K215" s="117">
        <v>54</v>
      </c>
      <c r="L215" s="118">
        <v>0</v>
      </c>
      <c r="M215" s="118">
        <v>0</v>
      </c>
      <c r="N215" s="118">
        <v>0</v>
      </c>
      <c r="O215" s="118">
        <v>0</v>
      </c>
      <c r="P215" s="118">
        <v>0</v>
      </c>
      <c r="Q215" s="118">
        <v>0</v>
      </c>
      <c r="R215" s="118">
        <v>8.5220000000000004E-2</v>
      </c>
      <c r="S215" s="118">
        <v>0</v>
      </c>
      <c r="T215" s="118">
        <v>8.2869999999999992E-3</v>
      </c>
      <c r="U215" s="118">
        <v>0</v>
      </c>
      <c r="V215" s="118">
        <v>0</v>
      </c>
      <c r="W215" s="118">
        <v>0</v>
      </c>
      <c r="X215" s="143"/>
      <c r="Y215" s="116">
        <f t="shared" si="39"/>
        <v>46268</v>
      </c>
      <c r="Z215" s="118" t="str">
        <f t="shared" si="40"/>
        <v>ANALIAMORAIS.46268</v>
      </c>
      <c r="AA215" s="119">
        <f>SUMIFS([2]!Consulta1[CONTADOR],[2]!Consulta1[CONCATENADO],[2]BD!Z215)</f>
        <v>54</v>
      </c>
      <c r="AB215" s="118" t="str">
        <f t="shared" si="41"/>
        <v>SIM</v>
      </c>
      <c r="AC215" s="120">
        <f>VLOOKUP(A215*1,[2]AUX!B:D,3,0)</f>
        <v>3</v>
      </c>
      <c r="AD215" s="121" t="str">
        <f>VLOOKUP(C215,[2]AUX!J:K,2,0)</f>
        <v>COOPERFORTE</v>
      </c>
      <c r="AE215" s="118">
        <f t="shared" si="42"/>
        <v>9.8796000000000009E-2</v>
      </c>
      <c r="AF215" s="118">
        <f t="shared" si="43"/>
        <v>9.8785000000000012E-2</v>
      </c>
      <c r="AG215" s="118">
        <f t="shared" si="44"/>
        <v>0</v>
      </c>
      <c r="AH215" s="118">
        <f t="shared" si="45"/>
        <v>5.208E-3</v>
      </c>
      <c r="AI215" s="118">
        <f t="shared" si="46"/>
        <v>0</v>
      </c>
      <c r="AJ215" s="118">
        <f t="shared" si="47"/>
        <v>8.1000000000000004E-5</v>
      </c>
      <c r="AK215" s="118">
        <f t="shared" si="48"/>
        <v>9.3507000000000007E-2</v>
      </c>
      <c r="AL215" s="118">
        <f t="shared" si="49"/>
        <v>5.2890000000000003E-3</v>
      </c>
      <c r="AM215" s="118">
        <f t="shared" si="50"/>
        <v>8.2869999999999992E-3</v>
      </c>
      <c r="AN215" s="118">
        <f t="shared" si="51"/>
        <v>8.5220000000000004E-2</v>
      </c>
    </row>
    <row r="216" spans="1:41" x14ac:dyDescent="0.2">
      <c r="A216" s="116" t="s">
        <v>1159</v>
      </c>
      <c r="B216" s="117" t="s">
        <v>910</v>
      </c>
      <c r="C216" s="117" t="s">
        <v>889</v>
      </c>
      <c r="D216" s="118">
        <v>0.34983799999999998</v>
      </c>
      <c r="E216" s="118">
        <v>0.69892399999999999</v>
      </c>
      <c r="F216" s="118">
        <v>0.34473399999999998</v>
      </c>
      <c r="G216" s="117">
        <v>7</v>
      </c>
      <c r="H216" s="118">
        <v>4.8380000000000003E-3</v>
      </c>
      <c r="I216" s="170">
        <v>7.2904999999999998E-2</v>
      </c>
      <c r="J216" s="170">
        <v>3.7638999999999999E-2</v>
      </c>
      <c r="K216" s="117">
        <v>34</v>
      </c>
      <c r="L216" s="118">
        <v>1.7927999999999999E-2</v>
      </c>
      <c r="M216" s="118">
        <v>0</v>
      </c>
      <c r="N216" s="118">
        <v>0</v>
      </c>
      <c r="O216" s="118">
        <v>0</v>
      </c>
      <c r="P216" s="118">
        <v>0</v>
      </c>
      <c r="Q216" s="118">
        <v>0</v>
      </c>
      <c r="R216" s="118">
        <v>0.16311300000000001</v>
      </c>
      <c r="S216" s="118">
        <v>4.3772999999999999E-2</v>
      </c>
      <c r="T216" s="118">
        <v>8.8889999999999993E-3</v>
      </c>
      <c r="U216" s="118">
        <v>0</v>
      </c>
      <c r="V216" s="118">
        <v>0</v>
      </c>
      <c r="W216" s="118">
        <v>0</v>
      </c>
      <c r="X216" s="143"/>
      <c r="Y216" s="116">
        <f t="shared" si="39"/>
        <v>46267</v>
      </c>
      <c r="Z216" s="118" t="str">
        <f t="shared" si="40"/>
        <v>MARCIAFACANHA.46267</v>
      </c>
      <c r="AA216" s="119">
        <f>SUMIFS([2]!Consulta1[CONTADOR],[2]!Consulta1[CONCATENADO],[2]BD!Z216)</f>
        <v>34</v>
      </c>
      <c r="AB216" s="118" t="str">
        <f t="shared" si="41"/>
        <v>SIM</v>
      </c>
      <c r="AC216" s="120">
        <f>VLOOKUP(A216*1,[2]AUX!B:D,3,0)</f>
        <v>2</v>
      </c>
      <c r="AD216" s="121" t="str">
        <f>VLOOKUP(C216,[2]AUX!J:K,2,0)</f>
        <v>COOPERFORTE</v>
      </c>
      <c r="AE216" s="118">
        <f t="shared" si="42"/>
        <v>0.34424700000000003</v>
      </c>
      <c r="AF216" s="118">
        <f t="shared" si="43"/>
        <v>0.34908600000000001</v>
      </c>
      <c r="AG216" s="118">
        <f t="shared" si="44"/>
        <v>4.8389999999999822E-3</v>
      </c>
      <c r="AH216" s="118">
        <f t="shared" si="45"/>
        <v>3.7638999999999999E-2</v>
      </c>
      <c r="AI216" s="118">
        <f t="shared" si="46"/>
        <v>1.7927999999999999E-2</v>
      </c>
      <c r="AJ216" s="118">
        <f t="shared" si="47"/>
        <v>7.2904999999999998E-2</v>
      </c>
      <c r="AK216" s="118">
        <f t="shared" si="48"/>
        <v>0.21577500000000002</v>
      </c>
      <c r="AL216" s="118">
        <f t="shared" si="49"/>
        <v>0.128472</v>
      </c>
      <c r="AM216" s="118">
        <f t="shared" si="50"/>
        <v>5.2662E-2</v>
      </c>
      <c r="AN216" s="118">
        <f t="shared" si="51"/>
        <v>0.16311300000000001</v>
      </c>
    </row>
    <row r="217" spans="1:41" hidden="1" x14ac:dyDescent="0.2">
      <c r="A217" s="116" t="s">
        <v>1187</v>
      </c>
      <c r="B217" s="117" t="s">
        <v>898</v>
      </c>
      <c r="C217" s="117" t="s">
        <v>896</v>
      </c>
      <c r="D217" s="118">
        <v>0.35660900000000001</v>
      </c>
      <c r="E217" s="118">
        <v>0.69599500000000003</v>
      </c>
      <c r="F217" s="118">
        <v>0.33938699999999999</v>
      </c>
      <c r="G217" s="117">
        <v>1</v>
      </c>
      <c r="H217" s="118">
        <v>2.3E-5</v>
      </c>
      <c r="I217" s="170">
        <v>1.6933E-2</v>
      </c>
      <c r="J217" s="170">
        <v>9.1199999999999996E-3</v>
      </c>
      <c r="K217" s="117">
        <v>66</v>
      </c>
      <c r="L217" s="118">
        <v>8.6920000000000001E-3</v>
      </c>
      <c r="M217" s="118">
        <v>1.0300000000000001E-3</v>
      </c>
      <c r="N217" s="118">
        <v>0</v>
      </c>
      <c r="O217" s="118">
        <v>0</v>
      </c>
      <c r="P217" s="118">
        <v>0</v>
      </c>
      <c r="Q217" s="118">
        <v>1.1748E-2</v>
      </c>
      <c r="R217" s="118">
        <v>0.236563</v>
      </c>
      <c r="S217" s="118">
        <v>4.1713E-2</v>
      </c>
      <c r="T217" s="118">
        <v>6.8060000000000004E-3</v>
      </c>
      <c r="U217" s="118">
        <v>6.7590000000000003E-3</v>
      </c>
      <c r="V217" s="118">
        <v>0</v>
      </c>
      <c r="W217" s="118">
        <v>0</v>
      </c>
      <c r="X217" s="143" t="s">
        <v>820</v>
      </c>
      <c r="Y217" s="116">
        <f t="shared" si="39"/>
        <v>46268</v>
      </c>
      <c r="Z217" s="118" t="str">
        <f t="shared" si="40"/>
        <v>SABRINAERLLEN.46268</v>
      </c>
      <c r="AA217" s="119">
        <f>SUMIFS([2]!Consulta1[CONTADOR],[2]!Consulta1[CONCATENADO],[2]BD!Z217)</f>
        <v>66</v>
      </c>
      <c r="AB217" s="118" t="str">
        <f t="shared" si="41"/>
        <v>SIM</v>
      </c>
      <c r="AC217" s="120">
        <f>VLOOKUP(A217*1,[2]AUX!B:D,3,0)</f>
        <v>3</v>
      </c>
      <c r="AD217" s="121" t="str">
        <f>VLOOKUP(C217,[2]AUX!J:K,2,0)</f>
        <v>SANTANDER</v>
      </c>
      <c r="AE217" s="118">
        <f t="shared" si="42"/>
        <v>0.339364</v>
      </c>
      <c r="AF217" s="118">
        <f t="shared" si="43"/>
        <v>0.33938600000000002</v>
      </c>
      <c r="AG217" s="118">
        <f t="shared" si="44"/>
        <v>2.2000000000022002E-5</v>
      </c>
      <c r="AH217" s="118">
        <f t="shared" si="45"/>
        <v>9.1199999999999996E-3</v>
      </c>
      <c r="AI217" s="118">
        <f t="shared" si="46"/>
        <v>8.6920000000000001E-3</v>
      </c>
      <c r="AJ217" s="118">
        <f t="shared" si="47"/>
        <v>1.6933E-2</v>
      </c>
      <c r="AK217" s="118">
        <f t="shared" si="48"/>
        <v>0.30461900000000003</v>
      </c>
      <c r="AL217" s="118">
        <f t="shared" si="49"/>
        <v>3.4744999999999998E-2</v>
      </c>
      <c r="AM217" s="118">
        <f t="shared" si="50"/>
        <v>5.5278000000000001E-2</v>
      </c>
      <c r="AN217" s="118">
        <f t="shared" si="51"/>
        <v>0.24934100000000003</v>
      </c>
    </row>
    <row r="218" spans="1:41" hidden="1" x14ac:dyDescent="0.2">
      <c r="A218" s="116" t="s">
        <v>1158</v>
      </c>
      <c r="B218" s="117" t="s">
        <v>899</v>
      </c>
      <c r="C218" s="117" t="s">
        <v>900</v>
      </c>
      <c r="D218" s="118">
        <v>0.364317</v>
      </c>
      <c r="E218" s="118">
        <v>0.61236100000000004</v>
      </c>
      <c r="F218" s="118">
        <v>0.24804399999999999</v>
      </c>
      <c r="G218" s="117">
        <v>1</v>
      </c>
      <c r="H218" s="118">
        <v>5.8E-5</v>
      </c>
      <c r="I218" s="170">
        <v>0.12112299999999999</v>
      </c>
      <c r="J218" s="170">
        <v>2.3807999999999999E-2</v>
      </c>
      <c r="K218" s="117">
        <v>134</v>
      </c>
      <c r="L218" s="118">
        <v>2.8923999999999998E-2</v>
      </c>
      <c r="M218" s="118">
        <v>0</v>
      </c>
      <c r="N218" s="118">
        <v>0</v>
      </c>
      <c r="O218" s="118">
        <v>0</v>
      </c>
      <c r="P218" s="118">
        <v>1.343E-3</v>
      </c>
      <c r="Q218" s="118">
        <v>9.6410000000000003E-3</v>
      </c>
      <c r="R218" s="118">
        <v>0</v>
      </c>
      <c r="S218" s="118">
        <v>4.3519000000000002E-2</v>
      </c>
      <c r="T218" s="118">
        <v>9.0969999999999992E-3</v>
      </c>
      <c r="U218" s="118">
        <v>0</v>
      </c>
      <c r="V218" s="118">
        <v>1.0532E-2</v>
      </c>
      <c r="W218" s="118">
        <v>0</v>
      </c>
      <c r="X218" s="143" t="s">
        <v>820</v>
      </c>
      <c r="Y218" s="116">
        <f t="shared" si="39"/>
        <v>46266</v>
      </c>
      <c r="Z218" s="118" t="str">
        <f t="shared" si="40"/>
        <v>MIKELYNEALVES.46266</v>
      </c>
      <c r="AA218" s="119">
        <f>SUMIFS([2]!Consulta1[CONTADOR],[2]!Consulta1[CONCATENADO],[2]BD!Z218)</f>
        <v>134</v>
      </c>
      <c r="AB218" s="118" t="str">
        <f t="shared" si="41"/>
        <v>SIM</v>
      </c>
      <c r="AC218" s="120">
        <f>VLOOKUP(A218*1,[2]AUX!B:D,3,0)</f>
        <v>1</v>
      </c>
      <c r="AD218" s="121" t="str">
        <f>VLOOKUP(C218,[2]AUX!J:K,2,0)</f>
        <v>SANTANDER</v>
      </c>
      <c r="AE218" s="118">
        <f t="shared" si="42"/>
        <v>0.24798699999999999</v>
      </c>
      <c r="AF218" s="118">
        <f t="shared" si="43"/>
        <v>0.24804400000000004</v>
      </c>
      <c r="AG218" s="118">
        <f t="shared" si="44"/>
        <v>5.7000000000057005E-5</v>
      </c>
      <c r="AH218" s="118">
        <f t="shared" si="45"/>
        <v>2.3807999999999999E-2</v>
      </c>
      <c r="AI218" s="118">
        <f t="shared" si="46"/>
        <v>2.8923999999999998E-2</v>
      </c>
      <c r="AJ218" s="118">
        <f t="shared" si="47"/>
        <v>0.12112299999999999</v>
      </c>
      <c r="AK218" s="118">
        <f t="shared" si="48"/>
        <v>7.4132000000000003E-2</v>
      </c>
      <c r="AL218" s="118">
        <f t="shared" si="49"/>
        <v>0.17385499999999998</v>
      </c>
      <c r="AM218" s="118">
        <f t="shared" si="50"/>
        <v>5.2616000000000003E-2</v>
      </c>
      <c r="AN218" s="118">
        <f t="shared" si="51"/>
        <v>2.1516E-2</v>
      </c>
    </row>
    <row r="219" spans="1:41" x14ac:dyDescent="0.2">
      <c r="A219" s="116" t="s">
        <v>1236</v>
      </c>
      <c r="B219" s="117" t="s">
        <v>890</v>
      </c>
      <c r="C219" s="117" t="s">
        <v>891</v>
      </c>
      <c r="D219" s="118">
        <v>0.35394700000000001</v>
      </c>
      <c r="E219" s="118">
        <v>0.70027799999999996</v>
      </c>
      <c r="F219" s="118">
        <v>0.346331</v>
      </c>
      <c r="G219" s="117">
        <v>1</v>
      </c>
      <c r="H219" s="118">
        <v>0</v>
      </c>
      <c r="I219" s="170">
        <v>3.1129999999999999E-3</v>
      </c>
      <c r="J219" s="170">
        <v>0</v>
      </c>
      <c r="K219" s="117">
        <v>63</v>
      </c>
      <c r="L219" s="118">
        <v>0</v>
      </c>
      <c r="M219" s="118">
        <v>0</v>
      </c>
      <c r="N219" s="118">
        <v>0</v>
      </c>
      <c r="O219" s="118">
        <v>0</v>
      </c>
      <c r="P219" s="118">
        <v>0</v>
      </c>
      <c r="Q219" s="118">
        <v>5.9839999999999997E-3</v>
      </c>
      <c r="R219" s="118">
        <v>0.27110000000000001</v>
      </c>
      <c r="S219" s="118">
        <v>4.2951000000000003E-2</v>
      </c>
      <c r="T219" s="118">
        <v>7.0949999999999997E-3</v>
      </c>
      <c r="U219" s="118">
        <v>7.1300000000000001E-3</v>
      </c>
      <c r="V219" s="118">
        <v>8.9700000000000005E-3</v>
      </c>
      <c r="W219" s="118">
        <v>0</v>
      </c>
      <c r="X219" s="143"/>
      <c r="Y219" s="116">
        <f t="shared" si="39"/>
        <v>46269</v>
      </c>
      <c r="Z219" s="118" t="str">
        <f t="shared" si="40"/>
        <v>NARIELEGUEDES.46269</v>
      </c>
      <c r="AA219" s="119">
        <f>SUMIFS([2]!Consulta1[CONTADOR],[2]!Consulta1[CONCATENADO],[2]BD!Z219)</f>
        <v>63</v>
      </c>
      <c r="AB219" s="118" t="str">
        <f t="shared" si="41"/>
        <v>SIM</v>
      </c>
      <c r="AC219" s="120">
        <f>VLOOKUP(A219*1,[2]AUX!B:D,3,0)</f>
        <v>4</v>
      </c>
      <c r="AD219" s="121" t="str">
        <f>VLOOKUP(C219,[2]AUX!J:K,2,0)</f>
        <v>COLCHÃO</v>
      </c>
      <c r="AE219" s="118">
        <f t="shared" si="42"/>
        <v>0.34634300000000001</v>
      </c>
      <c r="AF219" s="118">
        <f t="shared" si="43"/>
        <v>0.34633099999999994</v>
      </c>
      <c r="AG219" s="118">
        <f t="shared" si="44"/>
        <v>0</v>
      </c>
      <c r="AH219" s="118">
        <f t="shared" si="45"/>
        <v>0</v>
      </c>
      <c r="AI219" s="118">
        <f t="shared" si="46"/>
        <v>0</v>
      </c>
      <c r="AJ219" s="118">
        <f t="shared" si="47"/>
        <v>3.1129999999999999E-3</v>
      </c>
      <c r="AK219" s="118">
        <f t="shared" si="48"/>
        <v>0.34323000000000004</v>
      </c>
      <c r="AL219" s="118">
        <f t="shared" si="49"/>
        <v>3.1129999999999999E-3</v>
      </c>
      <c r="AM219" s="118">
        <f t="shared" si="50"/>
        <v>5.7175999999999998E-2</v>
      </c>
      <c r="AN219" s="118">
        <f t="shared" si="51"/>
        <v>0.28605400000000003</v>
      </c>
      <c r="AO219" s="117" t="s">
        <v>11</v>
      </c>
    </row>
    <row r="220" spans="1:41" hidden="1" x14ac:dyDescent="0.2">
      <c r="A220" s="116" t="s">
        <v>1187</v>
      </c>
      <c r="B220" s="117" t="s">
        <v>943</v>
      </c>
      <c r="C220" s="117" t="s">
        <v>887</v>
      </c>
      <c r="D220" s="118">
        <v>0.35277799999999998</v>
      </c>
      <c r="E220" s="118">
        <v>0.69574100000000005</v>
      </c>
      <c r="F220" s="118">
        <v>0.34296300000000002</v>
      </c>
      <c r="G220" s="117">
        <v>1</v>
      </c>
      <c r="H220" s="118">
        <v>6.8999999999999997E-5</v>
      </c>
      <c r="I220" s="170">
        <v>0.193854</v>
      </c>
      <c r="J220" s="170">
        <v>4.7927999999999998E-2</v>
      </c>
      <c r="K220" s="117">
        <v>93</v>
      </c>
      <c r="L220" s="118">
        <v>3.3564999999999998E-2</v>
      </c>
      <c r="M220" s="118">
        <v>0</v>
      </c>
      <c r="N220" s="118">
        <v>0</v>
      </c>
      <c r="O220" s="118">
        <v>0</v>
      </c>
      <c r="P220" s="118">
        <v>0</v>
      </c>
      <c r="Q220" s="118">
        <v>9.7800000000000005E-3</v>
      </c>
      <c r="R220" s="118">
        <v>0</v>
      </c>
      <c r="S220" s="118">
        <v>4.2974999999999999E-2</v>
      </c>
      <c r="T220" s="118">
        <v>7.6039999999999996E-3</v>
      </c>
      <c r="U220" s="118">
        <v>7.1869999999999998E-3</v>
      </c>
      <c r="V220" s="118">
        <v>0</v>
      </c>
      <c r="W220" s="118">
        <v>0</v>
      </c>
      <c r="X220" s="143" t="s">
        <v>11</v>
      </c>
      <c r="Y220" s="116">
        <f t="shared" si="39"/>
        <v>46268</v>
      </c>
      <c r="Z220" s="118" t="str">
        <f t="shared" si="40"/>
        <v>BRUNOBEZERRA.46268</v>
      </c>
      <c r="AA220" s="119">
        <f>SUMIFS([2]!Consulta1[CONTADOR],[2]!Consulta1[CONCATENADO],[2]BD!Z220)</f>
        <v>0</v>
      </c>
      <c r="AB220" s="118" t="str">
        <f t="shared" si="41"/>
        <v>SIM</v>
      </c>
      <c r="AC220" s="120">
        <f>VLOOKUP(A220*1,[2]AUX!B:D,3,0)</f>
        <v>3</v>
      </c>
      <c r="AD220" s="121" t="str">
        <f>VLOOKUP(C220,[2]AUX!J:K,2,0)</f>
        <v>SANTANDER</v>
      </c>
      <c r="AE220" s="118">
        <f t="shared" si="42"/>
        <v>0.342893</v>
      </c>
      <c r="AF220" s="118">
        <f t="shared" si="43"/>
        <v>0.34296300000000007</v>
      </c>
      <c r="AG220" s="118">
        <f t="shared" si="44"/>
        <v>7.0000000000070006E-5</v>
      </c>
      <c r="AH220" s="118">
        <f t="shared" si="45"/>
        <v>4.7927999999999998E-2</v>
      </c>
      <c r="AI220" s="118">
        <f t="shared" si="46"/>
        <v>3.3564999999999998E-2</v>
      </c>
      <c r="AJ220" s="118">
        <f t="shared" si="47"/>
        <v>0.193854</v>
      </c>
      <c r="AK220" s="118">
        <f t="shared" si="48"/>
        <v>6.7545999999999995E-2</v>
      </c>
      <c r="AL220" s="118">
        <f t="shared" si="49"/>
        <v>0.27534700000000001</v>
      </c>
      <c r="AM220" s="118">
        <f t="shared" si="50"/>
        <v>5.7765999999999998E-2</v>
      </c>
      <c r="AN220" s="118">
        <f t="shared" si="51"/>
        <v>9.779999999999997E-3</v>
      </c>
      <c r="AO220" s="117" t="s">
        <v>821</v>
      </c>
    </row>
    <row r="221" spans="1:41" hidden="1" x14ac:dyDescent="0.2">
      <c r="A221" s="116" t="s">
        <v>1236</v>
      </c>
      <c r="B221" s="117" t="s">
        <v>1056</v>
      </c>
      <c r="C221" s="117" t="s">
        <v>887</v>
      </c>
      <c r="D221" s="118">
        <v>0.354236</v>
      </c>
      <c r="E221" s="118">
        <v>0.69560200000000005</v>
      </c>
      <c r="F221" s="118">
        <v>0.336169</v>
      </c>
      <c r="G221" s="117">
        <v>3</v>
      </c>
      <c r="H221" s="118">
        <v>5.2310000000000004E-3</v>
      </c>
      <c r="I221" s="170">
        <v>0.18284700000000001</v>
      </c>
      <c r="J221" s="170">
        <v>3.8322000000000002E-2</v>
      </c>
      <c r="K221" s="117">
        <v>93</v>
      </c>
      <c r="L221" s="118">
        <v>2.5451000000000001E-2</v>
      </c>
      <c r="M221" s="118">
        <v>0</v>
      </c>
      <c r="N221" s="118">
        <v>0</v>
      </c>
      <c r="O221" s="118">
        <v>0</v>
      </c>
      <c r="P221" s="118">
        <v>0</v>
      </c>
      <c r="Q221" s="118">
        <v>1.1076000000000001E-2</v>
      </c>
      <c r="R221" s="118">
        <v>0</v>
      </c>
      <c r="S221" s="118">
        <v>4.2083000000000002E-2</v>
      </c>
      <c r="T221" s="118">
        <v>6.9560000000000004E-3</v>
      </c>
      <c r="U221" s="118">
        <v>8.5529999999999998E-3</v>
      </c>
      <c r="V221" s="118">
        <v>1.7083000000000001E-2</v>
      </c>
      <c r="W221" s="118">
        <v>3.7620000000000002E-3</v>
      </c>
      <c r="X221" s="143" t="s">
        <v>11</v>
      </c>
      <c r="Y221" s="116">
        <f t="shared" si="39"/>
        <v>46269</v>
      </c>
      <c r="Z221" s="118" t="str">
        <f t="shared" si="40"/>
        <v>GABRIELACRUZ.46269</v>
      </c>
      <c r="AA221" s="119">
        <f>SUMIFS([2]!Consulta1[CONTADOR],[2]!Consulta1[CONCATENADO],[2]BD!Z221)</f>
        <v>0</v>
      </c>
      <c r="AB221" s="118" t="str">
        <f t="shared" si="41"/>
        <v>SIM</v>
      </c>
      <c r="AC221" s="120">
        <f>VLOOKUP(A221*1,[2]AUX!B:D,3,0)</f>
        <v>4</v>
      </c>
      <c r="AD221" s="121" t="str">
        <f>VLOOKUP(C221,[2]AUX!J:K,2,0)</f>
        <v>SANTANDER</v>
      </c>
      <c r="AE221" s="118">
        <f t="shared" si="42"/>
        <v>0.33613300000000002</v>
      </c>
      <c r="AF221" s="118">
        <f t="shared" si="43"/>
        <v>0.34136600000000006</v>
      </c>
      <c r="AG221" s="118">
        <f t="shared" si="44"/>
        <v>5.2330000000000432E-3</v>
      </c>
      <c r="AH221" s="118">
        <f t="shared" si="45"/>
        <v>3.8322000000000002E-2</v>
      </c>
      <c r="AI221" s="118">
        <f t="shared" si="46"/>
        <v>2.5451000000000001E-2</v>
      </c>
      <c r="AJ221" s="118">
        <f t="shared" si="47"/>
        <v>0.18284700000000001</v>
      </c>
      <c r="AK221" s="118">
        <f t="shared" si="48"/>
        <v>8.9513000000000009E-2</v>
      </c>
      <c r="AL221" s="118">
        <f t="shared" si="49"/>
        <v>0.24662000000000001</v>
      </c>
      <c r="AM221" s="118">
        <f t="shared" si="50"/>
        <v>5.7591999999999997E-2</v>
      </c>
      <c r="AN221" s="118">
        <f t="shared" si="51"/>
        <v>3.1921000000000012E-2</v>
      </c>
      <c r="AO221" s="117" t="s">
        <v>821</v>
      </c>
    </row>
    <row r="222" spans="1:41" hidden="1" x14ac:dyDescent="0.2">
      <c r="A222" s="116" t="s">
        <v>1158</v>
      </c>
      <c r="B222" s="117" t="s">
        <v>1059</v>
      </c>
      <c r="C222" s="117" t="s">
        <v>887</v>
      </c>
      <c r="D222" s="118">
        <v>0.35267399999999999</v>
      </c>
      <c r="E222" s="118">
        <v>0.69584500000000005</v>
      </c>
      <c r="F222" s="118">
        <v>0.343171</v>
      </c>
      <c r="G222" s="117">
        <v>1</v>
      </c>
      <c r="H222" s="118">
        <v>3.4999999999999997E-5</v>
      </c>
      <c r="I222" s="170">
        <v>0.16954900000000001</v>
      </c>
      <c r="J222" s="170">
        <v>4.2361000000000003E-2</v>
      </c>
      <c r="K222" s="117">
        <v>88</v>
      </c>
      <c r="L222" s="118">
        <v>1.5647999999999999E-2</v>
      </c>
      <c r="M222" s="118">
        <v>5.8100000000000001E-3</v>
      </c>
      <c r="N222" s="118">
        <v>0</v>
      </c>
      <c r="O222" s="118">
        <v>0</v>
      </c>
      <c r="P222" s="118">
        <v>6.3080000000000002E-3</v>
      </c>
      <c r="Q222" s="118">
        <v>1.9768999999999998E-2</v>
      </c>
      <c r="R222" s="118">
        <v>0</v>
      </c>
      <c r="S222" s="118">
        <v>4.2396000000000003E-2</v>
      </c>
      <c r="T222" s="118">
        <v>7.4539999999999997E-3</v>
      </c>
      <c r="U222" s="118">
        <v>7.1409999999999998E-3</v>
      </c>
      <c r="V222" s="118">
        <v>2.6700999999999999E-2</v>
      </c>
      <c r="W222" s="118">
        <v>0</v>
      </c>
      <c r="X222" s="143" t="s">
        <v>11</v>
      </c>
      <c r="Y222" s="116">
        <f t="shared" si="39"/>
        <v>46266</v>
      </c>
      <c r="Z222" s="118" t="str">
        <f t="shared" si="40"/>
        <v>MAIARACOSTA.46266</v>
      </c>
      <c r="AA222" s="119">
        <f>SUMIFS([2]!Consulta1[CONTADOR],[2]!Consulta1[CONCATENADO],[2]BD!Z222)</f>
        <v>0</v>
      </c>
      <c r="AB222" s="118" t="str">
        <f t="shared" si="41"/>
        <v>SIM</v>
      </c>
      <c r="AC222" s="120">
        <f>VLOOKUP(A222*1,[2]AUX!B:D,3,0)</f>
        <v>1</v>
      </c>
      <c r="AD222" s="121" t="str">
        <f>VLOOKUP(C222,[2]AUX!J:K,2,0)</f>
        <v>SANTANDER</v>
      </c>
      <c r="AE222" s="118">
        <f t="shared" si="42"/>
        <v>0.34313700000000003</v>
      </c>
      <c r="AF222" s="118">
        <f t="shared" si="43"/>
        <v>0.34317100000000006</v>
      </c>
      <c r="AG222" s="118">
        <f t="shared" si="44"/>
        <v>3.4000000000034003E-5</v>
      </c>
      <c r="AH222" s="118">
        <f t="shared" si="45"/>
        <v>4.2361000000000003E-2</v>
      </c>
      <c r="AI222" s="118">
        <f t="shared" si="46"/>
        <v>1.5647999999999999E-2</v>
      </c>
      <c r="AJ222" s="118">
        <f t="shared" si="47"/>
        <v>0.16954900000000001</v>
      </c>
      <c r="AK222" s="118">
        <f t="shared" si="48"/>
        <v>0.115579</v>
      </c>
      <c r="AL222" s="118">
        <f t="shared" si="49"/>
        <v>0.22755800000000001</v>
      </c>
      <c r="AM222" s="118">
        <f t="shared" si="50"/>
        <v>5.6991000000000007E-2</v>
      </c>
      <c r="AN222" s="118">
        <f t="shared" si="51"/>
        <v>5.8587999999999994E-2</v>
      </c>
    </row>
    <row r="223" spans="1:41" hidden="1" x14ac:dyDescent="0.2">
      <c r="A223" s="116" t="s">
        <v>1377</v>
      </c>
      <c r="B223" s="117" t="s">
        <v>1058</v>
      </c>
      <c r="C223" s="117" t="s">
        <v>887</v>
      </c>
      <c r="D223" s="118">
        <v>0.35908600000000002</v>
      </c>
      <c r="E223" s="118">
        <v>0.69697900000000002</v>
      </c>
      <c r="F223" s="118">
        <v>0.33789400000000003</v>
      </c>
      <c r="G223" s="117">
        <v>1</v>
      </c>
      <c r="H223" s="118">
        <v>0</v>
      </c>
      <c r="I223" s="170">
        <v>0.1986</v>
      </c>
      <c r="J223" s="170">
        <v>2.6689999999999998E-2</v>
      </c>
      <c r="K223" s="117">
        <v>111</v>
      </c>
      <c r="L223" s="118">
        <v>2.2581E-2</v>
      </c>
      <c r="M223" s="118">
        <v>0</v>
      </c>
      <c r="N223" s="118">
        <v>1.2211E-2</v>
      </c>
      <c r="O223" s="118">
        <v>0</v>
      </c>
      <c r="P223" s="118">
        <v>0</v>
      </c>
      <c r="Q223" s="118">
        <v>1.5602E-2</v>
      </c>
      <c r="R223" s="118">
        <v>0</v>
      </c>
      <c r="S223" s="118">
        <v>4.3251999999999999E-2</v>
      </c>
      <c r="T223" s="118">
        <v>8.2749999999999994E-3</v>
      </c>
      <c r="U223" s="118">
        <v>7.5810000000000001E-3</v>
      </c>
      <c r="V223" s="118">
        <v>0</v>
      </c>
      <c r="W223" s="118">
        <v>3.1250000000000002E-3</v>
      </c>
      <c r="X223" s="143" t="s">
        <v>11</v>
      </c>
      <c r="Y223" s="116">
        <f t="shared" si="39"/>
        <v>46274</v>
      </c>
      <c r="Z223" s="118" t="str">
        <f t="shared" si="40"/>
        <v>NATARODRIGUES.46274</v>
      </c>
      <c r="AA223" s="119">
        <f>SUMIFS([2]!Consulta1[CONTADOR],[2]!Consulta1[CONCATENADO],[2]BD!Z223)</f>
        <v>0</v>
      </c>
      <c r="AB223" s="118" t="str">
        <f t="shared" si="41"/>
        <v>SIM</v>
      </c>
      <c r="AC223" s="120">
        <f>VLOOKUP(A223*1,[2]AUX!B:D,3,0)</f>
        <v>6</v>
      </c>
      <c r="AD223" s="121" t="str">
        <f>VLOOKUP(C223,[2]AUX!J:K,2,0)</f>
        <v>SANTANDER</v>
      </c>
      <c r="AE223" s="118">
        <f t="shared" si="42"/>
        <v>0.33791700000000002</v>
      </c>
      <c r="AF223" s="118">
        <f t="shared" si="43"/>
        <v>0.337893</v>
      </c>
      <c r="AG223" s="118">
        <f t="shared" si="44"/>
        <v>0</v>
      </c>
      <c r="AH223" s="118">
        <f t="shared" si="45"/>
        <v>2.6689999999999998E-2</v>
      </c>
      <c r="AI223" s="118">
        <f t="shared" si="46"/>
        <v>2.2581E-2</v>
      </c>
      <c r="AJ223" s="118">
        <f t="shared" si="47"/>
        <v>0.1986</v>
      </c>
      <c r="AK223" s="118">
        <f t="shared" si="48"/>
        <v>9.0046000000000001E-2</v>
      </c>
      <c r="AL223" s="118">
        <f t="shared" si="49"/>
        <v>0.24787100000000001</v>
      </c>
      <c r="AM223" s="118">
        <f t="shared" si="50"/>
        <v>5.9107999999999994E-2</v>
      </c>
      <c r="AN223" s="118">
        <f t="shared" si="51"/>
        <v>3.0938000000000007E-2</v>
      </c>
    </row>
    <row r="224" spans="1:41" hidden="1" x14ac:dyDescent="0.2">
      <c r="A224" s="116" t="s">
        <v>1260</v>
      </c>
      <c r="B224" s="117" t="s">
        <v>955</v>
      </c>
      <c r="C224" s="117" t="s">
        <v>896</v>
      </c>
      <c r="D224" s="118">
        <v>0.35532399999999997</v>
      </c>
      <c r="E224" s="118">
        <v>0.69549799999999995</v>
      </c>
      <c r="F224" s="118">
        <v>0.34017399999999998</v>
      </c>
      <c r="G224" s="117">
        <v>1</v>
      </c>
      <c r="H224" s="118">
        <v>0</v>
      </c>
      <c r="I224" s="170">
        <v>2.6318999999999999E-2</v>
      </c>
      <c r="J224" s="170">
        <v>4.5139999999999998E-3</v>
      </c>
      <c r="K224" s="117">
        <v>64</v>
      </c>
      <c r="L224" s="118">
        <v>6.2729999999999999E-3</v>
      </c>
      <c r="M224" s="118">
        <v>0</v>
      </c>
      <c r="N224" s="118">
        <v>0</v>
      </c>
      <c r="O224" s="118">
        <v>0</v>
      </c>
      <c r="P224" s="118">
        <v>0</v>
      </c>
      <c r="Q224" s="118">
        <v>7.8589999999999997E-3</v>
      </c>
      <c r="R224" s="118">
        <v>0.23108799999999999</v>
      </c>
      <c r="S224" s="118">
        <v>4.4711000000000001E-2</v>
      </c>
      <c r="T224" s="118">
        <v>8.1130000000000004E-3</v>
      </c>
      <c r="U224" s="118">
        <v>6.8869999999999999E-3</v>
      </c>
      <c r="V224" s="118">
        <v>4.4099999999999999E-3</v>
      </c>
      <c r="W224" s="118">
        <v>0</v>
      </c>
      <c r="X224" s="143" t="s">
        <v>821</v>
      </c>
      <c r="Y224" s="116">
        <f t="shared" si="39"/>
        <v>46273</v>
      </c>
      <c r="Z224" s="118" t="str">
        <f t="shared" si="40"/>
        <v>ADAILTONBERNARDO.46273</v>
      </c>
      <c r="AA224" s="119">
        <f>SUMIFS([2]!Consulta1[CONTADOR],[2]!Consulta1[CONCATENADO],[2]BD!Z224)</f>
        <v>64</v>
      </c>
      <c r="AB224" s="118" t="str">
        <f t="shared" si="41"/>
        <v>SIM</v>
      </c>
      <c r="AC224" s="120">
        <f>VLOOKUP(A224*1,[2]AUX!B:D,3,0)</f>
        <v>5</v>
      </c>
      <c r="AD224" s="121" t="str">
        <f>VLOOKUP(C224,[2]AUX!J:K,2,0)</f>
        <v>SANTANDER</v>
      </c>
      <c r="AE224" s="118">
        <f t="shared" si="42"/>
        <v>0.34017399999999998</v>
      </c>
      <c r="AF224" s="118">
        <f t="shared" si="43"/>
        <v>0.34017399999999998</v>
      </c>
      <c r="AG224" s="118">
        <f t="shared" si="44"/>
        <v>0</v>
      </c>
      <c r="AH224" s="118">
        <f t="shared" si="45"/>
        <v>4.5139999999999998E-3</v>
      </c>
      <c r="AI224" s="118">
        <f t="shared" si="46"/>
        <v>6.2729999999999999E-3</v>
      </c>
      <c r="AJ224" s="118">
        <f t="shared" si="47"/>
        <v>2.6318999999999999E-2</v>
      </c>
      <c r="AK224" s="118">
        <f t="shared" si="48"/>
        <v>0.30306799999999995</v>
      </c>
      <c r="AL224" s="118">
        <f t="shared" si="49"/>
        <v>3.7106E-2</v>
      </c>
      <c r="AM224" s="118">
        <f t="shared" si="50"/>
        <v>5.9711E-2</v>
      </c>
      <c r="AN224" s="118">
        <f t="shared" si="51"/>
        <v>0.24335699999999993</v>
      </c>
      <c r="AO224" s="117" t="s">
        <v>821</v>
      </c>
    </row>
    <row r="225" spans="1:41" x14ac:dyDescent="0.2">
      <c r="A225" s="116" t="s">
        <v>1376</v>
      </c>
      <c r="B225" s="117" t="s">
        <v>892</v>
      </c>
      <c r="C225" s="117" t="s">
        <v>893</v>
      </c>
      <c r="D225" s="118">
        <v>0.34466400000000003</v>
      </c>
      <c r="E225" s="118">
        <v>0.69625000000000004</v>
      </c>
      <c r="F225" s="118">
        <v>0.34947899999999998</v>
      </c>
      <c r="G225" s="117">
        <v>4</v>
      </c>
      <c r="H225" s="118">
        <v>2.9859999999999999E-3</v>
      </c>
      <c r="I225" s="170">
        <v>2.6331E-2</v>
      </c>
      <c r="J225" s="170">
        <v>1.0231000000000001E-2</v>
      </c>
      <c r="K225" s="117">
        <v>67</v>
      </c>
      <c r="L225" s="118">
        <v>7.7200000000000003E-3</v>
      </c>
      <c r="M225" s="118">
        <v>0</v>
      </c>
      <c r="N225" s="118">
        <v>0</v>
      </c>
      <c r="O225" s="118">
        <v>0</v>
      </c>
      <c r="P225" s="118">
        <v>0</v>
      </c>
      <c r="Q225" s="118">
        <v>0</v>
      </c>
      <c r="R225" s="118">
        <v>0.24228</v>
      </c>
      <c r="S225" s="118">
        <v>4.3529999999999999E-2</v>
      </c>
      <c r="T225" s="118">
        <v>7.0489999999999997E-3</v>
      </c>
      <c r="U225" s="118">
        <v>1.1457999999999999E-2</v>
      </c>
      <c r="V225" s="118">
        <v>0</v>
      </c>
      <c r="W225" s="118">
        <v>0</v>
      </c>
      <c r="X225" s="143"/>
      <c r="Y225" s="116">
        <f t="shared" si="39"/>
        <v>46275</v>
      </c>
      <c r="Z225" s="118" t="str">
        <f t="shared" si="40"/>
        <v>CLAUDIABARREIRA.46275</v>
      </c>
      <c r="AA225" s="119">
        <f>SUMIFS([2]!Consulta1[CONTADOR],[2]!Consulta1[CONCATENADO],[2]BD!Z225)</f>
        <v>67</v>
      </c>
      <c r="AB225" s="118" t="str">
        <f t="shared" si="41"/>
        <v>SIM</v>
      </c>
      <c r="AC225" s="120">
        <f>VLOOKUP(A225*1,[2]AUX!B:D,3,0)</f>
        <v>7</v>
      </c>
      <c r="AD225" s="121" t="str">
        <f>VLOOKUP(C225,[2]AUX!J:K,2,0)</f>
        <v>BRADESCO</v>
      </c>
      <c r="AE225" s="118">
        <f t="shared" si="42"/>
        <v>0.34859899999999999</v>
      </c>
      <c r="AF225" s="118">
        <f t="shared" si="43"/>
        <v>0.35158600000000001</v>
      </c>
      <c r="AG225" s="118">
        <f t="shared" si="44"/>
        <v>2.9870000000000174E-3</v>
      </c>
      <c r="AH225" s="118">
        <f t="shared" si="45"/>
        <v>1.0231000000000001E-2</v>
      </c>
      <c r="AI225" s="118">
        <f t="shared" si="46"/>
        <v>7.7200000000000003E-3</v>
      </c>
      <c r="AJ225" s="118">
        <f t="shared" si="47"/>
        <v>2.6331E-2</v>
      </c>
      <c r="AK225" s="118">
        <f t="shared" si="48"/>
        <v>0.304317</v>
      </c>
      <c r="AL225" s="118">
        <f t="shared" si="49"/>
        <v>4.4282000000000002E-2</v>
      </c>
      <c r="AM225" s="118">
        <f t="shared" si="50"/>
        <v>6.2036999999999995E-2</v>
      </c>
      <c r="AN225" s="118">
        <f t="shared" si="51"/>
        <v>0.24228</v>
      </c>
    </row>
    <row r="226" spans="1:41" hidden="1" x14ac:dyDescent="0.2">
      <c r="A226" s="116" t="s">
        <v>1236</v>
      </c>
      <c r="B226" s="117" t="s">
        <v>1160</v>
      </c>
      <c r="C226" s="117" t="s">
        <v>896</v>
      </c>
      <c r="D226" s="118">
        <v>0.354433</v>
      </c>
      <c r="E226" s="118">
        <v>0.69635400000000003</v>
      </c>
      <c r="F226" s="118">
        <v>0.33954899999999999</v>
      </c>
      <c r="G226" s="117">
        <v>3</v>
      </c>
      <c r="H226" s="118">
        <v>2.454E-3</v>
      </c>
      <c r="I226" s="170">
        <v>4.7858999999999999E-2</v>
      </c>
      <c r="J226" s="170">
        <v>2.7546000000000001E-2</v>
      </c>
      <c r="K226" s="117">
        <v>87</v>
      </c>
      <c r="L226" s="118">
        <v>1.6018999999999999E-2</v>
      </c>
      <c r="M226" s="118">
        <v>0</v>
      </c>
      <c r="N226" s="118">
        <v>0</v>
      </c>
      <c r="O226" s="118">
        <v>0</v>
      </c>
      <c r="P226" s="118">
        <v>0</v>
      </c>
      <c r="Q226" s="118">
        <v>1.2257000000000001E-2</v>
      </c>
      <c r="R226" s="118">
        <v>0.16309000000000001</v>
      </c>
      <c r="S226" s="118">
        <v>4.1099999999999998E-2</v>
      </c>
      <c r="T226" s="118">
        <v>8.1250000000000003E-3</v>
      </c>
      <c r="U226" s="118">
        <v>7.3150000000000003E-3</v>
      </c>
      <c r="V226" s="118">
        <v>1.6157000000000001E-2</v>
      </c>
      <c r="W226" s="118">
        <v>0</v>
      </c>
      <c r="X226" s="143" t="s">
        <v>821</v>
      </c>
      <c r="Y226" s="116">
        <f t="shared" si="39"/>
        <v>46269</v>
      </c>
      <c r="Z226" s="118" t="str">
        <f t="shared" si="40"/>
        <v>JAQUELINEMAGALHA.46269</v>
      </c>
      <c r="AA226" s="119">
        <f>SUMIFS([2]!Consulta1[CONTADOR],[2]!Consulta1[CONCATENADO],[2]BD!Z226)</f>
        <v>87</v>
      </c>
      <c r="AB226" s="118" t="str">
        <f t="shared" si="41"/>
        <v>SIM</v>
      </c>
      <c r="AC226" s="120">
        <f>VLOOKUP(A226*1,[2]AUX!B:D,3,0)</f>
        <v>4</v>
      </c>
      <c r="AD226" s="121" t="str">
        <f>VLOOKUP(C226,[2]AUX!J:K,2,0)</f>
        <v>SANTANDER</v>
      </c>
      <c r="AE226" s="118">
        <f t="shared" si="42"/>
        <v>0.33946799999999999</v>
      </c>
      <c r="AF226" s="118">
        <f t="shared" si="43"/>
        <v>0.34192100000000003</v>
      </c>
      <c r="AG226" s="118">
        <f t="shared" si="44"/>
        <v>2.4530000000000385E-3</v>
      </c>
      <c r="AH226" s="118">
        <f t="shared" si="45"/>
        <v>2.7546000000000001E-2</v>
      </c>
      <c r="AI226" s="118">
        <f t="shared" si="46"/>
        <v>1.6018999999999999E-2</v>
      </c>
      <c r="AJ226" s="118">
        <f t="shared" si="47"/>
        <v>4.7858999999999999E-2</v>
      </c>
      <c r="AK226" s="118">
        <f t="shared" si="48"/>
        <v>0.24804399999999999</v>
      </c>
      <c r="AL226" s="118">
        <f t="shared" si="49"/>
        <v>9.1424000000000005E-2</v>
      </c>
      <c r="AM226" s="118">
        <f t="shared" si="50"/>
        <v>5.654E-2</v>
      </c>
      <c r="AN226" s="118">
        <f t="shared" si="51"/>
        <v>0.19150399999999998</v>
      </c>
      <c r="AO226" s="117" t="s">
        <v>820</v>
      </c>
    </row>
    <row r="227" spans="1:41" x14ac:dyDescent="0.2">
      <c r="A227" s="116" t="s">
        <v>1236</v>
      </c>
      <c r="B227" s="117" t="s">
        <v>1057</v>
      </c>
      <c r="C227" s="117" t="s">
        <v>894</v>
      </c>
      <c r="D227" s="118">
        <v>0.35195599999999999</v>
      </c>
      <c r="E227" s="118">
        <v>0.69730300000000001</v>
      </c>
      <c r="F227" s="118">
        <v>0.33679399999999998</v>
      </c>
      <c r="G227" s="117">
        <v>22</v>
      </c>
      <c r="H227" s="118">
        <v>8.6230000000000005E-3</v>
      </c>
      <c r="I227" s="170">
        <v>2.9859999999999999E-3</v>
      </c>
      <c r="J227" s="170">
        <v>1.6168999999999999E-2</v>
      </c>
      <c r="K227" s="117">
        <v>56</v>
      </c>
      <c r="L227" s="118">
        <v>3.3309999999999999E-2</v>
      </c>
      <c r="M227" s="118">
        <v>0</v>
      </c>
      <c r="N227" s="118">
        <v>0</v>
      </c>
      <c r="O227" s="118">
        <v>0</v>
      </c>
      <c r="P227" s="118">
        <v>0</v>
      </c>
      <c r="Q227" s="118">
        <v>2.5349999999999999E-3</v>
      </c>
      <c r="R227" s="118">
        <v>0.217141</v>
      </c>
      <c r="S227" s="118">
        <v>4.2894000000000002E-2</v>
      </c>
      <c r="T227" s="118">
        <v>7.4419999999999998E-3</v>
      </c>
      <c r="U227" s="118">
        <v>6.9680000000000002E-3</v>
      </c>
      <c r="V227" s="118">
        <v>7.28E-3</v>
      </c>
      <c r="W227" s="118">
        <v>0</v>
      </c>
      <c r="X227" s="143"/>
      <c r="Y227" s="116">
        <f t="shared" si="39"/>
        <v>46269</v>
      </c>
      <c r="Z227" s="118" t="str">
        <f t="shared" si="40"/>
        <v>JONATASSILVA.46269</v>
      </c>
      <c r="AA227" s="119">
        <f>SUMIFS([2]!Consulta1[CONTADOR],[2]!Consulta1[CONCATENADO],[2]BD!Z227)</f>
        <v>0</v>
      </c>
      <c r="AB227" s="118" t="str">
        <f t="shared" si="41"/>
        <v>SIM</v>
      </c>
      <c r="AC227" s="120">
        <f>VLOOKUP(A227*1,[2]AUX!B:D,3,0)</f>
        <v>4</v>
      </c>
      <c r="AD227" s="121" t="str">
        <f>VLOOKUP(C227,[2]AUX!J:K,2,0)</f>
        <v>AMC</v>
      </c>
      <c r="AE227" s="118">
        <f t="shared" si="42"/>
        <v>0.336725</v>
      </c>
      <c r="AF227" s="118">
        <f t="shared" si="43"/>
        <v>0.34534700000000002</v>
      </c>
      <c r="AG227" s="118">
        <f t="shared" si="44"/>
        <v>8.6220000000000185E-3</v>
      </c>
      <c r="AH227" s="118">
        <f t="shared" si="45"/>
        <v>1.6168999999999999E-2</v>
      </c>
      <c r="AI227" s="118">
        <f t="shared" si="46"/>
        <v>3.3309999999999999E-2</v>
      </c>
      <c r="AJ227" s="118">
        <f t="shared" si="47"/>
        <v>2.9859999999999999E-3</v>
      </c>
      <c r="AK227" s="118">
        <f t="shared" si="48"/>
        <v>0.28426000000000001</v>
      </c>
      <c r="AL227" s="118">
        <f t="shared" si="49"/>
        <v>5.2464999999999998E-2</v>
      </c>
      <c r="AM227" s="118">
        <f t="shared" si="50"/>
        <v>5.7304000000000001E-2</v>
      </c>
      <c r="AN227" s="118">
        <f t="shared" si="51"/>
        <v>0.22695600000000002</v>
      </c>
      <c r="AO227" s="117" t="s">
        <v>821</v>
      </c>
    </row>
    <row r="228" spans="1:41" x14ac:dyDescent="0.2">
      <c r="A228" s="116" t="s">
        <v>1377</v>
      </c>
      <c r="B228" s="117" t="s">
        <v>902</v>
      </c>
      <c r="C228" s="117" t="s">
        <v>891</v>
      </c>
      <c r="D228" s="118">
        <v>0.361736</v>
      </c>
      <c r="E228" s="118">
        <v>0.69939799999999996</v>
      </c>
      <c r="F228" s="118">
        <v>0.33766200000000002</v>
      </c>
      <c r="G228" s="117">
        <v>1</v>
      </c>
      <c r="H228" s="118">
        <v>1.2E-5</v>
      </c>
      <c r="I228" s="170">
        <v>1.9699999999999999E-4</v>
      </c>
      <c r="J228" s="170">
        <v>0</v>
      </c>
      <c r="K228" s="117">
        <v>45</v>
      </c>
      <c r="L228" s="118">
        <v>0</v>
      </c>
      <c r="M228" s="118">
        <v>0</v>
      </c>
      <c r="N228" s="118">
        <v>0</v>
      </c>
      <c r="O228" s="118">
        <v>0</v>
      </c>
      <c r="P228" s="118">
        <v>0</v>
      </c>
      <c r="Q228" s="118">
        <v>0</v>
      </c>
      <c r="R228" s="118">
        <v>0.27991899999999997</v>
      </c>
      <c r="S228" s="118">
        <v>4.3194000000000003E-2</v>
      </c>
      <c r="T228" s="118">
        <v>7.4539999999999997E-3</v>
      </c>
      <c r="U228" s="118">
        <v>6.8869999999999999E-3</v>
      </c>
      <c r="V228" s="118">
        <v>0</v>
      </c>
      <c r="W228" s="118">
        <v>0</v>
      </c>
      <c r="X228" s="143"/>
      <c r="Y228" s="116">
        <f t="shared" si="39"/>
        <v>46274</v>
      </c>
      <c r="Z228" s="118" t="str">
        <f t="shared" si="40"/>
        <v>MAYARAMELO.46274</v>
      </c>
      <c r="AA228" s="119">
        <f>SUMIFS([2]!Consulta1[CONTADOR],[2]!Consulta1[CONCATENADO],[2]BD!Z228)</f>
        <v>45</v>
      </c>
      <c r="AB228" s="118" t="str">
        <f t="shared" si="41"/>
        <v>SIM</v>
      </c>
      <c r="AC228" s="120">
        <f>VLOOKUP(A228*1,[2]AUX!B:D,3,0)</f>
        <v>6</v>
      </c>
      <c r="AD228" s="121" t="str">
        <f>VLOOKUP(C228,[2]AUX!J:K,2,0)</f>
        <v>COLCHÃO</v>
      </c>
      <c r="AE228" s="118">
        <f t="shared" si="42"/>
        <v>0.33765099999999998</v>
      </c>
      <c r="AF228" s="118">
        <f t="shared" si="43"/>
        <v>0.33766199999999996</v>
      </c>
      <c r="AG228" s="118">
        <f t="shared" si="44"/>
        <v>1.0999999999983245E-5</v>
      </c>
      <c r="AH228" s="118">
        <f t="shared" si="45"/>
        <v>0</v>
      </c>
      <c r="AI228" s="118">
        <f t="shared" si="46"/>
        <v>0</v>
      </c>
      <c r="AJ228" s="118">
        <f t="shared" si="47"/>
        <v>1.9699999999999999E-4</v>
      </c>
      <c r="AK228" s="118">
        <f t="shared" si="48"/>
        <v>0.33745399999999998</v>
      </c>
      <c r="AL228" s="118">
        <f t="shared" si="49"/>
        <v>1.9699999999999999E-4</v>
      </c>
      <c r="AM228" s="118">
        <f t="shared" si="50"/>
        <v>5.7535000000000003E-2</v>
      </c>
      <c r="AN228" s="118">
        <f t="shared" si="51"/>
        <v>0.27991899999999997</v>
      </c>
    </row>
    <row r="229" spans="1:41" hidden="1" x14ac:dyDescent="0.2">
      <c r="A229" s="116" t="s">
        <v>1159</v>
      </c>
      <c r="B229" s="117" t="s">
        <v>1055</v>
      </c>
      <c r="C229" s="117" t="s">
        <v>887</v>
      </c>
      <c r="D229" s="118">
        <v>0.35648099999999999</v>
      </c>
      <c r="E229" s="118">
        <v>0.69570600000000005</v>
      </c>
      <c r="F229" s="118">
        <v>0.33876200000000001</v>
      </c>
      <c r="G229" s="117">
        <v>2</v>
      </c>
      <c r="H229" s="118">
        <v>1.4580000000000001E-3</v>
      </c>
      <c r="I229" s="170">
        <v>0.18167800000000001</v>
      </c>
      <c r="J229" s="170">
        <v>4.3228999999999997E-2</v>
      </c>
      <c r="K229" s="117">
        <v>84</v>
      </c>
      <c r="L229" s="118">
        <v>2.0983999999999999E-2</v>
      </c>
      <c r="M229" s="118">
        <v>3.16E-3</v>
      </c>
      <c r="N229" s="118">
        <v>0</v>
      </c>
      <c r="O229" s="118">
        <v>0</v>
      </c>
      <c r="P229" s="118">
        <v>0</v>
      </c>
      <c r="Q229" s="118">
        <v>2.2117999999999999E-2</v>
      </c>
      <c r="R229" s="118">
        <v>0</v>
      </c>
      <c r="S229" s="118">
        <v>4.2904999999999999E-2</v>
      </c>
      <c r="T229" s="118">
        <v>7.7429999999999999E-3</v>
      </c>
      <c r="U229" s="118">
        <v>7.4650000000000003E-3</v>
      </c>
      <c r="V229" s="118">
        <v>4.6410000000000002E-3</v>
      </c>
      <c r="W229" s="118">
        <v>3.8430000000000001E-3</v>
      </c>
      <c r="X229" s="143" t="s">
        <v>11</v>
      </c>
      <c r="Y229" s="116">
        <f t="shared" si="39"/>
        <v>46267</v>
      </c>
      <c r="Z229" s="118" t="str">
        <f t="shared" si="40"/>
        <v>KARINESANTOS.46267</v>
      </c>
      <c r="AA229" s="119">
        <f>SUMIFS([2]!Consulta1[CONTADOR],[2]!Consulta1[CONCATENADO],[2]BD!Z229)</f>
        <v>0</v>
      </c>
      <c r="AB229" s="118" t="str">
        <f t="shared" si="41"/>
        <v>SIM</v>
      </c>
      <c r="AC229" s="120">
        <f>VLOOKUP(A229*1,[2]AUX!B:D,3,0)</f>
        <v>2</v>
      </c>
      <c r="AD229" s="121" t="str">
        <f>VLOOKUP(C229,[2]AUX!J:K,2,0)</f>
        <v>SANTANDER</v>
      </c>
      <c r="AE229" s="118">
        <f t="shared" si="42"/>
        <v>0.33776600000000001</v>
      </c>
      <c r="AF229" s="118">
        <f t="shared" si="43"/>
        <v>0.33922500000000005</v>
      </c>
      <c r="AG229" s="118">
        <f t="shared" si="44"/>
        <v>1.4590000000000436E-3</v>
      </c>
      <c r="AH229" s="118">
        <f t="shared" si="45"/>
        <v>4.3228999999999997E-2</v>
      </c>
      <c r="AI229" s="118">
        <f t="shared" si="46"/>
        <v>2.0983999999999999E-2</v>
      </c>
      <c r="AJ229" s="118">
        <f t="shared" si="47"/>
        <v>0.18167800000000001</v>
      </c>
      <c r="AK229" s="118">
        <f t="shared" si="48"/>
        <v>9.1874999999999998E-2</v>
      </c>
      <c r="AL229" s="118">
        <f t="shared" si="49"/>
        <v>0.245891</v>
      </c>
      <c r="AM229" s="118">
        <f t="shared" si="50"/>
        <v>5.8112999999999998E-2</v>
      </c>
      <c r="AN229" s="118">
        <f t="shared" si="51"/>
        <v>3.3762E-2</v>
      </c>
    </row>
    <row r="230" spans="1:41" hidden="1" x14ac:dyDescent="0.2">
      <c r="A230" s="116" t="s">
        <v>1260</v>
      </c>
      <c r="B230" s="117" t="s">
        <v>1160</v>
      </c>
      <c r="C230" s="117" t="s">
        <v>896</v>
      </c>
      <c r="D230" s="118">
        <v>0.35416700000000001</v>
      </c>
      <c r="E230" s="118">
        <v>0.69568300000000005</v>
      </c>
      <c r="F230" s="118">
        <v>0.339225</v>
      </c>
      <c r="G230" s="117">
        <v>2</v>
      </c>
      <c r="H230" s="118">
        <v>2.3839999999999998E-3</v>
      </c>
      <c r="I230" s="170">
        <v>6.7315E-2</v>
      </c>
      <c r="J230" s="170">
        <v>6.3264000000000001E-2</v>
      </c>
      <c r="K230" s="117">
        <v>137</v>
      </c>
      <c r="L230" s="118">
        <v>2.5602E-2</v>
      </c>
      <c r="M230" s="118">
        <v>0</v>
      </c>
      <c r="N230" s="118">
        <v>0</v>
      </c>
      <c r="O230" s="118">
        <v>0</v>
      </c>
      <c r="P230" s="118">
        <v>0</v>
      </c>
      <c r="Q230" s="118">
        <v>1.2083E-2</v>
      </c>
      <c r="R230" s="118">
        <v>0.111458</v>
      </c>
      <c r="S230" s="118">
        <v>4.1678E-2</v>
      </c>
      <c r="T230" s="118">
        <v>6.7250000000000001E-3</v>
      </c>
      <c r="U230" s="118">
        <v>6.7250000000000001E-3</v>
      </c>
      <c r="V230" s="118">
        <v>4.2820000000000002E-3</v>
      </c>
      <c r="W230" s="118">
        <v>0</v>
      </c>
      <c r="X230" s="143" t="s">
        <v>821</v>
      </c>
      <c r="Y230" s="116">
        <f t="shared" si="39"/>
        <v>46273</v>
      </c>
      <c r="Z230" s="118" t="str">
        <f t="shared" si="40"/>
        <v>JAQUELINEMAGALHA.46273</v>
      </c>
      <c r="AA230" s="119">
        <f>SUMIFS([2]!Consulta1[CONTADOR],[2]!Consulta1[CONCATENADO],[2]BD!Z230)</f>
        <v>137</v>
      </c>
      <c r="AB230" s="118" t="str">
        <f t="shared" si="41"/>
        <v>SIM</v>
      </c>
      <c r="AC230" s="120">
        <f>VLOOKUP(A230*1,[2]AUX!B:D,3,0)</f>
        <v>5</v>
      </c>
      <c r="AD230" s="121" t="str">
        <f>VLOOKUP(C230,[2]AUX!J:K,2,0)</f>
        <v>SANTANDER</v>
      </c>
      <c r="AE230" s="118">
        <f t="shared" si="42"/>
        <v>0.33913200000000004</v>
      </c>
      <c r="AF230" s="118">
        <f t="shared" si="43"/>
        <v>0.34151600000000004</v>
      </c>
      <c r="AG230" s="118">
        <f t="shared" si="44"/>
        <v>2.3839999999999972E-3</v>
      </c>
      <c r="AH230" s="118">
        <f t="shared" si="45"/>
        <v>6.3264000000000001E-2</v>
      </c>
      <c r="AI230" s="118">
        <f t="shared" si="46"/>
        <v>2.5602E-2</v>
      </c>
      <c r="AJ230" s="118">
        <f t="shared" si="47"/>
        <v>6.7315E-2</v>
      </c>
      <c r="AK230" s="118">
        <f t="shared" si="48"/>
        <v>0.18295100000000003</v>
      </c>
      <c r="AL230" s="118">
        <f t="shared" si="49"/>
        <v>0.15618100000000001</v>
      </c>
      <c r="AM230" s="118">
        <f t="shared" si="50"/>
        <v>5.5128000000000003E-2</v>
      </c>
      <c r="AN230" s="118">
        <f t="shared" si="51"/>
        <v>0.12782300000000002</v>
      </c>
      <c r="AO230" s="117" t="s">
        <v>820</v>
      </c>
    </row>
    <row r="231" spans="1:41" hidden="1" x14ac:dyDescent="0.2">
      <c r="A231" s="116" t="s">
        <v>1377</v>
      </c>
      <c r="B231" s="117" t="s">
        <v>1086</v>
      </c>
      <c r="C231" s="117" t="s">
        <v>900</v>
      </c>
      <c r="D231" s="118">
        <v>0.35983799999999999</v>
      </c>
      <c r="E231" s="118">
        <v>0.69599500000000003</v>
      </c>
      <c r="F231" s="118">
        <v>0.33484999999999998</v>
      </c>
      <c r="G231" s="117">
        <v>4</v>
      </c>
      <c r="H231" s="118">
        <v>1.6440000000000001E-3</v>
      </c>
      <c r="I231" s="170">
        <v>0.169433</v>
      </c>
      <c r="J231" s="170">
        <v>5.1284999999999997E-2</v>
      </c>
      <c r="K231" s="117">
        <v>151</v>
      </c>
      <c r="L231" s="118">
        <v>1.9362999999999998E-2</v>
      </c>
      <c r="M231" s="118">
        <v>0</v>
      </c>
      <c r="N231" s="118">
        <v>1.2975E-2</v>
      </c>
      <c r="O231" s="118">
        <v>0</v>
      </c>
      <c r="P231" s="118">
        <v>0</v>
      </c>
      <c r="Q231" s="118">
        <v>2.2685E-2</v>
      </c>
      <c r="R231" s="118">
        <v>0</v>
      </c>
      <c r="S231" s="118">
        <v>4.3471999999999997E-2</v>
      </c>
      <c r="T231" s="118">
        <v>7.986E-3</v>
      </c>
      <c r="U231" s="118">
        <v>7.3150000000000003E-3</v>
      </c>
      <c r="V231" s="118">
        <v>0</v>
      </c>
      <c r="W231" s="118">
        <v>0</v>
      </c>
      <c r="X231" s="143" t="s">
        <v>820</v>
      </c>
      <c r="Y231" s="116">
        <f t="shared" si="39"/>
        <v>46274</v>
      </c>
      <c r="Z231" s="118" t="str">
        <f t="shared" si="40"/>
        <v>VANIELLYALMEIDA.46274</v>
      </c>
      <c r="AA231" s="119">
        <f>SUMIFS([2]!Consulta1[CONTADOR],[2]!Consulta1[CONCATENADO],[2]BD!Z231)</f>
        <v>0</v>
      </c>
      <c r="AB231" s="118" t="str">
        <f t="shared" si="41"/>
        <v>SIM</v>
      </c>
      <c r="AC231" s="120">
        <f>VLOOKUP(A231*1,[2]AUX!B:D,3,0)</f>
        <v>6</v>
      </c>
      <c r="AD231" s="121" t="str">
        <f>VLOOKUP(C231,[2]AUX!J:K,2,0)</f>
        <v>SANTANDER</v>
      </c>
      <c r="AE231" s="118">
        <f t="shared" si="42"/>
        <v>0.33451399999999998</v>
      </c>
      <c r="AF231" s="118">
        <f t="shared" si="43"/>
        <v>0.33615700000000004</v>
      </c>
      <c r="AG231" s="118">
        <f t="shared" si="44"/>
        <v>1.6430000000000611E-3</v>
      </c>
      <c r="AH231" s="118">
        <f t="shared" si="45"/>
        <v>5.1284999999999997E-2</v>
      </c>
      <c r="AI231" s="118">
        <f t="shared" si="46"/>
        <v>1.9362999999999998E-2</v>
      </c>
      <c r="AJ231" s="118">
        <f t="shared" si="47"/>
        <v>0.169433</v>
      </c>
      <c r="AK231" s="118">
        <f t="shared" si="48"/>
        <v>9.4433000000000003E-2</v>
      </c>
      <c r="AL231" s="118">
        <f t="shared" si="49"/>
        <v>0.24008099999999999</v>
      </c>
      <c r="AM231" s="118">
        <f t="shared" si="50"/>
        <v>5.8772999999999999E-2</v>
      </c>
      <c r="AN231" s="118">
        <f t="shared" si="51"/>
        <v>3.5660000000000004E-2</v>
      </c>
    </row>
    <row r="232" spans="1:41" x14ac:dyDescent="0.2">
      <c r="A232" s="116" t="s">
        <v>1376</v>
      </c>
      <c r="B232" s="117" t="s">
        <v>903</v>
      </c>
      <c r="C232" s="117" t="s">
        <v>893</v>
      </c>
      <c r="D232" s="118">
        <v>0.36976900000000001</v>
      </c>
      <c r="E232" s="118">
        <v>0.69596100000000005</v>
      </c>
      <c r="F232" s="118">
        <v>0.32619199999999998</v>
      </c>
      <c r="G232" s="117">
        <v>1</v>
      </c>
      <c r="H232" s="118">
        <v>3.4999999999999997E-5</v>
      </c>
      <c r="I232" s="170">
        <v>2.4201E-2</v>
      </c>
      <c r="J232" s="170">
        <v>7.0140000000000003E-3</v>
      </c>
      <c r="K232" s="117">
        <v>36</v>
      </c>
      <c r="L232" s="118">
        <v>5.509E-3</v>
      </c>
      <c r="M232" s="118">
        <v>0</v>
      </c>
      <c r="N232" s="118">
        <v>0</v>
      </c>
      <c r="O232" s="118">
        <v>0</v>
      </c>
      <c r="P232" s="118">
        <v>0</v>
      </c>
      <c r="Q232" s="118">
        <v>4.8609999999999999E-3</v>
      </c>
      <c r="R232" s="118">
        <v>0.224826</v>
      </c>
      <c r="S232" s="118">
        <v>4.3784999999999998E-2</v>
      </c>
      <c r="T232" s="118">
        <v>7.7780000000000002E-3</v>
      </c>
      <c r="U232" s="118">
        <v>8.1829999999999993E-3</v>
      </c>
      <c r="V232" s="118">
        <v>0</v>
      </c>
      <c r="W232" s="118">
        <v>0</v>
      </c>
      <c r="X232" s="143"/>
      <c r="Y232" s="116">
        <f t="shared" si="39"/>
        <v>46275</v>
      </c>
      <c r="Z232" s="118" t="str">
        <f t="shared" si="40"/>
        <v>SAMIAAGOSTINHO.46275</v>
      </c>
      <c r="AA232" s="119">
        <f>SUMIFS([2]!Consulta1[CONTADOR],[2]!Consulta1[CONCATENADO],[2]BD!Z232)</f>
        <v>36</v>
      </c>
      <c r="AB232" s="118" t="str">
        <f t="shared" si="41"/>
        <v>SIM</v>
      </c>
      <c r="AC232" s="120">
        <f>VLOOKUP(A232*1,[2]AUX!B:D,3,0)</f>
        <v>7</v>
      </c>
      <c r="AD232" s="121" t="str">
        <f>VLOOKUP(C232,[2]AUX!J:K,2,0)</f>
        <v>BRADESCO</v>
      </c>
      <c r="AE232" s="118">
        <f t="shared" si="42"/>
        <v>0.32615699999999997</v>
      </c>
      <c r="AF232" s="118">
        <f t="shared" si="43"/>
        <v>0.32619200000000004</v>
      </c>
      <c r="AG232" s="118">
        <f t="shared" si="44"/>
        <v>3.5000000000062759E-5</v>
      </c>
      <c r="AH232" s="118">
        <f t="shared" si="45"/>
        <v>7.0140000000000003E-3</v>
      </c>
      <c r="AI232" s="118">
        <f t="shared" si="46"/>
        <v>5.509E-3</v>
      </c>
      <c r="AJ232" s="118">
        <f t="shared" si="47"/>
        <v>2.4201E-2</v>
      </c>
      <c r="AK232" s="118">
        <f t="shared" si="48"/>
        <v>0.289433</v>
      </c>
      <c r="AL232" s="118">
        <f t="shared" si="49"/>
        <v>3.6724E-2</v>
      </c>
      <c r="AM232" s="118">
        <f t="shared" si="50"/>
        <v>5.9745999999999994E-2</v>
      </c>
      <c r="AN232" s="118">
        <f t="shared" si="51"/>
        <v>0.229687</v>
      </c>
    </row>
    <row r="233" spans="1:41" hidden="1" x14ac:dyDescent="0.2">
      <c r="A233" s="116" t="s">
        <v>1376</v>
      </c>
      <c r="B233" s="117" t="s">
        <v>1055</v>
      </c>
      <c r="C233" s="117" t="s">
        <v>887</v>
      </c>
      <c r="D233" s="118">
        <v>0.35559000000000002</v>
      </c>
      <c r="E233" s="118">
        <v>0.69585600000000003</v>
      </c>
      <c r="F233" s="118">
        <v>0.34026600000000001</v>
      </c>
      <c r="G233" s="117">
        <v>1</v>
      </c>
      <c r="H233" s="118">
        <v>1.85E-4</v>
      </c>
      <c r="I233" s="170">
        <v>0.204155</v>
      </c>
      <c r="J233" s="170">
        <v>3.3681000000000003E-2</v>
      </c>
      <c r="K233" s="117">
        <v>90</v>
      </c>
      <c r="L233" s="118">
        <v>1.9456000000000001E-2</v>
      </c>
      <c r="M233" s="118">
        <v>0</v>
      </c>
      <c r="N233" s="118">
        <v>0</v>
      </c>
      <c r="O233" s="118">
        <v>0</v>
      </c>
      <c r="P233" s="118">
        <v>0</v>
      </c>
      <c r="Q233" s="118">
        <v>2.5197000000000001E-2</v>
      </c>
      <c r="R233" s="118">
        <v>0</v>
      </c>
      <c r="S233" s="118">
        <v>4.2696999999999999E-2</v>
      </c>
      <c r="T233" s="118">
        <v>7.4650000000000003E-3</v>
      </c>
      <c r="U233" s="118">
        <v>7.4310000000000001E-3</v>
      </c>
      <c r="V233" s="118">
        <v>0</v>
      </c>
      <c r="W233" s="118">
        <v>0</v>
      </c>
      <c r="X233" s="143" t="s">
        <v>11</v>
      </c>
      <c r="Y233" s="116">
        <f t="shared" si="39"/>
        <v>46275</v>
      </c>
      <c r="Z233" s="118" t="str">
        <f t="shared" si="40"/>
        <v>KARINESANTOS.46275</v>
      </c>
      <c r="AA233" s="119">
        <f>SUMIFS([2]!Consulta1[CONTADOR],[2]!Consulta1[CONCATENADO],[2]BD!Z233)</f>
        <v>0</v>
      </c>
      <c r="AB233" s="118" t="str">
        <f t="shared" si="41"/>
        <v>SIM</v>
      </c>
      <c r="AC233" s="120">
        <f>VLOOKUP(A233*1,[2]AUX!B:D,3,0)</f>
        <v>7</v>
      </c>
      <c r="AD233" s="121" t="str">
        <f>VLOOKUP(C233,[2]AUX!J:K,2,0)</f>
        <v>SANTANDER</v>
      </c>
      <c r="AE233" s="118">
        <f t="shared" si="42"/>
        <v>0.340082</v>
      </c>
      <c r="AF233" s="118">
        <f t="shared" si="43"/>
        <v>0.34026600000000001</v>
      </c>
      <c r="AG233" s="118">
        <f t="shared" si="44"/>
        <v>1.8400000000001748E-4</v>
      </c>
      <c r="AH233" s="118">
        <f t="shared" si="45"/>
        <v>3.3681000000000003E-2</v>
      </c>
      <c r="AI233" s="118">
        <f t="shared" si="46"/>
        <v>1.9456000000000001E-2</v>
      </c>
      <c r="AJ233" s="118">
        <f t="shared" si="47"/>
        <v>0.204155</v>
      </c>
      <c r="AK233" s="118">
        <f t="shared" si="48"/>
        <v>8.2790000000000002E-2</v>
      </c>
      <c r="AL233" s="118">
        <f t="shared" si="49"/>
        <v>0.25729200000000002</v>
      </c>
      <c r="AM233" s="118">
        <f t="shared" si="50"/>
        <v>5.7592999999999998E-2</v>
      </c>
      <c r="AN233" s="118">
        <f t="shared" si="51"/>
        <v>2.5197000000000004E-2</v>
      </c>
    </row>
    <row r="234" spans="1:41" x14ac:dyDescent="0.2">
      <c r="A234" s="116" t="s">
        <v>1377</v>
      </c>
      <c r="B234" s="117" t="s">
        <v>901</v>
      </c>
      <c r="C234" s="117" t="s">
        <v>891</v>
      </c>
      <c r="D234" s="118">
        <v>0.35660900000000001</v>
      </c>
      <c r="E234" s="118">
        <v>0.69893499999999997</v>
      </c>
      <c r="F234" s="118">
        <v>0.34232600000000002</v>
      </c>
      <c r="G234" s="117">
        <v>1</v>
      </c>
      <c r="H234" s="118">
        <v>1.2E-5</v>
      </c>
      <c r="I234" s="170">
        <v>1.3483999999999999E-2</v>
      </c>
      <c r="J234" s="170">
        <v>0</v>
      </c>
      <c r="K234" s="117">
        <v>110</v>
      </c>
      <c r="L234" s="118">
        <v>0</v>
      </c>
      <c r="M234" s="118">
        <v>0</v>
      </c>
      <c r="N234" s="118">
        <v>0</v>
      </c>
      <c r="O234" s="118">
        <v>0</v>
      </c>
      <c r="P234" s="118">
        <v>0</v>
      </c>
      <c r="Q234" s="118">
        <v>5.0350000000000004E-3</v>
      </c>
      <c r="R234" s="118">
        <v>0.26648100000000002</v>
      </c>
      <c r="S234" s="118">
        <v>4.3008999999999999E-2</v>
      </c>
      <c r="T234" s="118">
        <v>7.3150000000000003E-3</v>
      </c>
      <c r="U234" s="118">
        <v>6.9909999999999998E-3</v>
      </c>
      <c r="V234" s="118">
        <v>0</v>
      </c>
      <c r="W234" s="118">
        <v>0</v>
      </c>
      <c r="X234" s="143"/>
      <c r="Y234" s="116">
        <f t="shared" si="39"/>
        <v>46274</v>
      </c>
      <c r="Z234" s="118" t="str">
        <f t="shared" si="40"/>
        <v>RAYSSAQUEIROZ.46274</v>
      </c>
      <c r="AA234" s="119">
        <f>SUMIFS([2]!Consulta1[CONTADOR],[2]!Consulta1[CONCATENADO],[2]BD!Z234)</f>
        <v>110</v>
      </c>
      <c r="AB234" s="118" t="str">
        <f t="shared" si="41"/>
        <v>SIM</v>
      </c>
      <c r="AC234" s="120">
        <f>VLOOKUP(A234*1,[2]AUX!B:D,3,0)</f>
        <v>6</v>
      </c>
      <c r="AD234" s="121" t="str">
        <f>VLOOKUP(C234,[2]AUX!J:K,2,0)</f>
        <v>COLCHÃO</v>
      </c>
      <c r="AE234" s="118">
        <f t="shared" si="42"/>
        <v>0.34231500000000009</v>
      </c>
      <c r="AF234" s="118">
        <f t="shared" si="43"/>
        <v>0.34232599999999996</v>
      </c>
      <c r="AG234" s="118">
        <f t="shared" si="44"/>
        <v>1.0999999999872223E-5</v>
      </c>
      <c r="AH234" s="118">
        <f t="shared" si="45"/>
        <v>0</v>
      </c>
      <c r="AI234" s="118">
        <f t="shared" si="46"/>
        <v>0</v>
      </c>
      <c r="AJ234" s="118">
        <f t="shared" si="47"/>
        <v>1.3483999999999999E-2</v>
      </c>
      <c r="AK234" s="118">
        <f t="shared" si="48"/>
        <v>0.3288310000000001</v>
      </c>
      <c r="AL234" s="118">
        <f t="shared" si="49"/>
        <v>1.3483999999999999E-2</v>
      </c>
      <c r="AM234" s="118">
        <f t="shared" si="50"/>
        <v>5.7314999999999998E-2</v>
      </c>
      <c r="AN234" s="118">
        <f t="shared" si="51"/>
        <v>0.27151600000000009</v>
      </c>
    </row>
    <row r="235" spans="1:41" x14ac:dyDescent="0.2">
      <c r="A235" s="116" t="s">
        <v>1376</v>
      </c>
      <c r="B235" s="117" t="s">
        <v>1027</v>
      </c>
      <c r="C235" s="117" t="s">
        <v>893</v>
      </c>
      <c r="D235" s="118">
        <v>0.35406300000000002</v>
      </c>
      <c r="E235" s="118">
        <v>0.69562500000000005</v>
      </c>
      <c r="F235" s="118">
        <v>0.34156300000000001</v>
      </c>
      <c r="G235" s="117">
        <v>1</v>
      </c>
      <c r="H235" s="118">
        <v>8.1000000000000004E-5</v>
      </c>
      <c r="I235" s="170">
        <v>3.0359000000000001E-2</v>
      </c>
      <c r="J235" s="170">
        <v>1.2997999999999999E-2</v>
      </c>
      <c r="K235" s="117">
        <v>45</v>
      </c>
      <c r="L235" s="118">
        <v>6.2379999999999996E-3</v>
      </c>
      <c r="M235" s="118">
        <v>0</v>
      </c>
      <c r="N235" s="118">
        <v>0</v>
      </c>
      <c r="O235" s="118">
        <v>0</v>
      </c>
      <c r="P235" s="118">
        <v>0</v>
      </c>
      <c r="Q235" s="118">
        <v>4.1549999999999998E-3</v>
      </c>
      <c r="R235" s="118">
        <v>0.23142399999999999</v>
      </c>
      <c r="S235" s="118">
        <v>4.2244999999999998E-2</v>
      </c>
      <c r="T235" s="118">
        <v>7.1300000000000001E-3</v>
      </c>
      <c r="U235" s="118">
        <v>6.9329999999999999E-3</v>
      </c>
      <c r="V235" s="118">
        <v>0</v>
      </c>
      <c r="W235" s="118">
        <v>0</v>
      </c>
      <c r="X235" s="143"/>
      <c r="Y235" s="116">
        <f t="shared" si="39"/>
        <v>46275</v>
      </c>
      <c r="Z235" s="118" t="str">
        <f t="shared" si="40"/>
        <v>KAUANEGOMES.46275</v>
      </c>
      <c r="AA235" s="119">
        <f>SUMIFS([2]!Consulta1[CONTADOR],[2]!Consulta1[CONCATENADO],[2]BD!Z235)</f>
        <v>0</v>
      </c>
      <c r="AB235" s="118" t="str">
        <f t="shared" si="41"/>
        <v>SIM</v>
      </c>
      <c r="AC235" s="120">
        <f>VLOOKUP(A235*1,[2]AUX!B:D,3,0)</f>
        <v>7</v>
      </c>
      <c r="AD235" s="121" t="str">
        <f>VLOOKUP(C235,[2]AUX!J:K,2,0)</f>
        <v>BRADESCO</v>
      </c>
      <c r="AE235" s="118">
        <f t="shared" si="42"/>
        <v>0.34148200000000001</v>
      </c>
      <c r="AF235" s="118">
        <f t="shared" si="43"/>
        <v>0.34156200000000003</v>
      </c>
      <c r="AG235" s="118">
        <f t="shared" si="44"/>
        <v>8.0000000000024496E-5</v>
      </c>
      <c r="AH235" s="118">
        <f t="shared" si="45"/>
        <v>1.2997999999999999E-2</v>
      </c>
      <c r="AI235" s="118">
        <f t="shared" si="46"/>
        <v>6.2379999999999996E-3</v>
      </c>
      <c r="AJ235" s="118">
        <f t="shared" si="47"/>
        <v>3.0359000000000001E-2</v>
      </c>
      <c r="AK235" s="118">
        <f t="shared" si="48"/>
        <v>0.29188700000000001</v>
      </c>
      <c r="AL235" s="118">
        <f t="shared" si="49"/>
        <v>4.9595E-2</v>
      </c>
      <c r="AM235" s="118">
        <f t="shared" si="50"/>
        <v>5.6307999999999997E-2</v>
      </c>
      <c r="AN235" s="118">
        <f t="shared" si="51"/>
        <v>0.23557900000000001</v>
      </c>
      <c r="AO235" s="117" t="s">
        <v>11</v>
      </c>
    </row>
    <row r="236" spans="1:41" x14ac:dyDescent="0.2">
      <c r="A236" s="116" t="s">
        <v>1158</v>
      </c>
      <c r="B236" s="117" t="s">
        <v>892</v>
      </c>
      <c r="C236" s="117" t="s">
        <v>893</v>
      </c>
      <c r="D236" s="118">
        <v>0.345694</v>
      </c>
      <c r="E236" s="118">
        <v>0.66731499999999999</v>
      </c>
      <c r="F236" s="118">
        <v>0.32162000000000002</v>
      </c>
      <c r="G236" s="117">
        <v>1</v>
      </c>
      <c r="H236" s="118">
        <v>1.2E-5</v>
      </c>
      <c r="I236" s="170">
        <v>3.4050999999999998E-2</v>
      </c>
      <c r="J236" s="170">
        <v>1.5127E-2</v>
      </c>
      <c r="K236" s="117">
        <v>52</v>
      </c>
      <c r="L236" s="118">
        <v>7.4310000000000001E-3</v>
      </c>
      <c r="M236" s="118">
        <v>0</v>
      </c>
      <c r="N236" s="118">
        <v>0</v>
      </c>
      <c r="O236" s="118">
        <v>0</v>
      </c>
      <c r="P236" s="118">
        <v>0</v>
      </c>
      <c r="Q236" s="118">
        <v>3.287E-3</v>
      </c>
      <c r="R236" s="118">
        <v>0.207755</v>
      </c>
      <c r="S236" s="118">
        <v>4.2812000000000003E-2</v>
      </c>
      <c r="T236" s="118">
        <v>7.5230000000000002E-3</v>
      </c>
      <c r="U236" s="118">
        <v>3.6229999999999999E-3</v>
      </c>
      <c r="V236" s="118">
        <v>0</v>
      </c>
      <c r="W236" s="118">
        <v>0</v>
      </c>
      <c r="X236" s="143"/>
      <c r="Y236" s="116">
        <f t="shared" si="39"/>
        <v>46266</v>
      </c>
      <c r="Z236" s="118" t="str">
        <f t="shared" si="40"/>
        <v>CLAUDIABARREIRA.46266</v>
      </c>
      <c r="AA236" s="119">
        <f>SUMIFS([2]!Consulta1[CONTADOR],[2]!Consulta1[CONCATENADO],[2]BD!Z236)</f>
        <v>52</v>
      </c>
      <c r="AB236" s="118" t="str">
        <f t="shared" si="41"/>
        <v>SIM</v>
      </c>
      <c r="AC236" s="120">
        <f>VLOOKUP(A236*1,[2]AUX!B:D,3,0)</f>
        <v>1</v>
      </c>
      <c r="AD236" s="121" t="str">
        <f>VLOOKUP(C236,[2]AUX!J:K,2,0)</f>
        <v>BRADESCO</v>
      </c>
      <c r="AE236" s="118">
        <f t="shared" si="42"/>
        <v>0.32160900000000003</v>
      </c>
      <c r="AF236" s="118">
        <f t="shared" si="43"/>
        <v>0.32162099999999999</v>
      </c>
      <c r="AG236" s="118">
        <f t="shared" si="44"/>
        <v>1.199999999995649E-5</v>
      </c>
      <c r="AH236" s="118">
        <f t="shared" si="45"/>
        <v>1.5127E-2</v>
      </c>
      <c r="AI236" s="118">
        <f t="shared" si="46"/>
        <v>7.4310000000000001E-3</v>
      </c>
      <c r="AJ236" s="118">
        <f t="shared" si="47"/>
        <v>3.4050999999999998E-2</v>
      </c>
      <c r="AK236" s="118">
        <f t="shared" si="48"/>
        <v>0.26500000000000001</v>
      </c>
      <c r="AL236" s="118">
        <f t="shared" si="49"/>
        <v>5.6609E-2</v>
      </c>
      <c r="AM236" s="118">
        <f t="shared" si="50"/>
        <v>5.3958000000000006E-2</v>
      </c>
      <c r="AN236" s="118">
        <f t="shared" si="51"/>
        <v>0.21104200000000001</v>
      </c>
      <c r="AO236" s="117" t="s">
        <v>820</v>
      </c>
    </row>
    <row r="237" spans="1:41" hidden="1" x14ac:dyDescent="0.2">
      <c r="A237" s="116" t="s">
        <v>1159</v>
      </c>
      <c r="B237" s="117" t="s">
        <v>956</v>
      </c>
      <c r="C237" s="117" t="s">
        <v>896</v>
      </c>
      <c r="D237" s="118">
        <v>0.346748</v>
      </c>
      <c r="E237" s="118">
        <v>0.61631899999999995</v>
      </c>
      <c r="F237" s="118">
        <v>0.26839099999999999</v>
      </c>
      <c r="G237" s="117">
        <v>3</v>
      </c>
      <c r="H237" s="118">
        <v>1.204E-3</v>
      </c>
      <c r="I237" s="170">
        <v>2.43E-4</v>
      </c>
      <c r="J237" s="170">
        <v>2.2000000000000001E-4</v>
      </c>
      <c r="K237" s="117">
        <v>34</v>
      </c>
      <c r="L237" s="118">
        <v>0</v>
      </c>
      <c r="M237" s="118">
        <v>0</v>
      </c>
      <c r="N237" s="118">
        <v>0</v>
      </c>
      <c r="O237" s="118">
        <v>0</v>
      </c>
      <c r="P237" s="118">
        <v>0</v>
      </c>
      <c r="Q237" s="118">
        <v>8.4259999999999995E-3</v>
      </c>
      <c r="R237" s="118">
        <v>0.212836</v>
      </c>
      <c r="S237" s="118">
        <v>3.603E-2</v>
      </c>
      <c r="T237" s="118">
        <v>7.0140000000000003E-3</v>
      </c>
      <c r="U237" s="118">
        <v>0</v>
      </c>
      <c r="V237" s="118">
        <v>3.5999999999999999E-3</v>
      </c>
      <c r="W237" s="118">
        <v>0</v>
      </c>
      <c r="X237" s="143" t="s">
        <v>957</v>
      </c>
      <c r="Y237" s="116">
        <f t="shared" si="39"/>
        <v>46267</v>
      </c>
      <c r="Z237" s="118" t="str">
        <f t="shared" si="40"/>
        <v>ANTONIARENATA.46267</v>
      </c>
      <c r="AA237" s="119">
        <f>SUMIFS([2]!Consulta1[CONTADOR],[2]!Consulta1[CONCATENADO],[2]BD!Z237)</f>
        <v>34</v>
      </c>
      <c r="AB237" s="118" t="str">
        <f t="shared" si="41"/>
        <v>SIM</v>
      </c>
      <c r="AC237" s="120">
        <f>VLOOKUP(A237*1,[2]AUX!B:D,3,0)</f>
        <v>2</v>
      </c>
      <c r="AD237" s="121" t="str">
        <f>VLOOKUP(C237,[2]AUX!J:K,2,0)</f>
        <v>SANTANDER</v>
      </c>
      <c r="AE237" s="118">
        <f t="shared" si="42"/>
        <v>0.26836899999999997</v>
      </c>
      <c r="AF237" s="118">
        <f t="shared" si="43"/>
        <v>0.26957099999999995</v>
      </c>
      <c r="AG237" s="118">
        <f t="shared" si="44"/>
        <v>1.2019999999999809E-3</v>
      </c>
      <c r="AH237" s="118">
        <f t="shared" si="45"/>
        <v>2.2000000000000001E-4</v>
      </c>
      <c r="AI237" s="118">
        <f t="shared" si="46"/>
        <v>0</v>
      </c>
      <c r="AJ237" s="118">
        <f t="shared" si="47"/>
        <v>2.43E-4</v>
      </c>
      <c r="AK237" s="118">
        <f t="shared" si="48"/>
        <v>0.26790599999999998</v>
      </c>
      <c r="AL237" s="118">
        <f t="shared" si="49"/>
        <v>4.6299999999999998E-4</v>
      </c>
      <c r="AM237" s="118">
        <f t="shared" si="50"/>
        <v>4.3043999999999999E-2</v>
      </c>
      <c r="AN237" s="118">
        <f t="shared" si="51"/>
        <v>0.22486199999999998</v>
      </c>
      <c r="AO237" s="117" t="s">
        <v>821</v>
      </c>
    </row>
    <row r="238" spans="1:41" hidden="1" x14ac:dyDescent="0.2">
      <c r="A238" s="116" t="s">
        <v>1236</v>
      </c>
      <c r="B238" s="117" t="s">
        <v>1086</v>
      </c>
      <c r="C238" s="117" t="s">
        <v>900</v>
      </c>
      <c r="D238" s="118">
        <v>0.36349500000000001</v>
      </c>
      <c r="E238" s="118">
        <v>0.69557899999999995</v>
      </c>
      <c r="F238" s="118">
        <v>0.32694400000000001</v>
      </c>
      <c r="G238" s="117">
        <v>3</v>
      </c>
      <c r="H238" s="118">
        <v>5.3359999999999996E-3</v>
      </c>
      <c r="I238" s="170">
        <v>0.172512</v>
      </c>
      <c r="J238" s="170">
        <v>4.9814999999999998E-2</v>
      </c>
      <c r="K238" s="117">
        <v>137</v>
      </c>
      <c r="L238" s="118">
        <v>2.2360999999999999E-2</v>
      </c>
      <c r="M238" s="118">
        <v>1.921E-3</v>
      </c>
      <c r="N238" s="118">
        <v>0</v>
      </c>
      <c r="O238" s="118">
        <v>0</v>
      </c>
      <c r="P238" s="118">
        <v>1.4350000000000001E-3</v>
      </c>
      <c r="Q238" s="118">
        <v>1.0149999999999999E-2</v>
      </c>
      <c r="R238" s="118">
        <v>0</v>
      </c>
      <c r="S238" s="118">
        <v>4.1701000000000002E-2</v>
      </c>
      <c r="T238" s="118">
        <v>7.0140000000000003E-3</v>
      </c>
      <c r="U238" s="118">
        <v>7.4770000000000001E-3</v>
      </c>
      <c r="V238" s="118">
        <v>1.2361E-2</v>
      </c>
      <c r="W238" s="118">
        <v>0</v>
      </c>
      <c r="X238" s="143" t="s">
        <v>820</v>
      </c>
      <c r="Y238" s="116">
        <f t="shared" si="39"/>
        <v>46269</v>
      </c>
      <c r="Z238" s="118" t="str">
        <f t="shared" si="40"/>
        <v>VANIELLYALMEIDA.46269</v>
      </c>
      <c r="AA238" s="119">
        <f>SUMIFS([2]!Consulta1[CONTADOR],[2]!Consulta1[CONCATENADO],[2]BD!Z238)</f>
        <v>0</v>
      </c>
      <c r="AB238" s="118" t="str">
        <f t="shared" si="41"/>
        <v>SIM</v>
      </c>
      <c r="AC238" s="120">
        <f>VLOOKUP(A238*1,[2]AUX!B:D,3,0)</f>
        <v>4</v>
      </c>
      <c r="AD238" s="121" t="str">
        <f>VLOOKUP(C238,[2]AUX!J:K,2,0)</f>
        <v>SANTANDER</v>
      </c>
      <c r="AE238" s="118">
        <f t="shared" si="42"/>
        <v>0.32674700000000001</v>
      </c>
      <c r="AF238" s="118">
        <f t="shared" si="43"/>
        <v>0.33208399999999993</v>
      </c>
      <c r="AG238" s="118">
        <f t="shared" si="44"/>
        <v>5.3369999999999251E-3</v>
      </c>
      <c r="AH238" s="118">
        <f t="shared" si="45"/>
        <v>4.9814999999999998E-2</v>
      </c>
      <c r="AI238" s="118">
        <f t="shared" si="46"/>
        <v>2.2360999999999999E-2</v>
      </c>
      <c r="AJ238" s="118">
        <f t="shared" si="47"/>
        <v>0.172512</v>
      </c>
      <c r="AK238" s="118">
        <f t="shared" si="48"/>
        <v>8.2058999999999993E-2</v>
      </c>
      <c r="AL238" s="118">
        <f t="shared" si="49"/>
        <v>0.24468799999999999</v>
      </c>
      <c r="AM238" s="118">
        <f t="shared" si="50"/>
        <v>5.6191999999999999E-2</v>
      </c>
      <c r="AN238" s="118">
        <f t="shared" si="51"/>
        <v>2.5866999999999994E-2</v>
      </c>
    </row>
    <row r="239" spans="1:41" hidden="1" x14ac:dyDescent="0.2">
      <c r="A239" s="116" t="s">
        <v>1260</v>
      </c>
      <c r="B239" s="117" t="s">
        <v>912</v>
      </c>
      <c r="C239" s="117" t="s">
        <v>896</v>
      </c>
      <c r="D239" s="118">
        <v>0.34889999999999999</v>
      </c>
      <c r="E239" s="118">
        <v>0.69611100000000004</v>
      </c>
      <c r="F239" s="118">
        <v>0.34721099999999999</v>
      </c>
      <c r="G239" s="117">
        <v>1</v>
      </c>
      <c r="H239" s="118">
        <v>1.74E-4</v>
      </c>
      <c r="I239" s="170">
        <v>5.4815000000000003E-2</v>
      </c>
      <c r="J239" s="170">
        <v>1.6215E-2</v>
      </c>
      <c r="K239" s="117">
        <v>83</v>
      </c>
      <c r="L239" s="118">
        <v>8.3680000000000004E-3</v>
      </c>
      <c r="M239" s="118">
        <v>0</v>
      </c>
      <c r="N239" s="118">
        <v>0</v>
      </c>
      <c r="O239" s="118">
        <v>0</v>
      </c>
      <c r="P239" s="118">
        <v>0</v>
      </c>
      <c r="Q239" s="118">
        <v>0</v>
      </c>
      <c r="R239" s="118">
        <v>0.21710599999999999</v>
      </c>
      <c r="S239" s="118">
        <v>4.1689999999999998E-2</v>
      </c>
      <c r="T239" s="118">
        <v>8.8430000000000002E-3</v>
      </c>
      <c r="U239" s="118">
        <v>0</v>
      </c>
      <c r="V239" s="118">
        <v>0</v>
      </c>
      <c r="W239" s="118">
        <v>0</v>
      </c>
      <c r="X239" s="143" t="s">
        <v>821</v>
      </c>
      <c r="Y239" s="116">
        <f t="shared" si="39"/>
        <v>46273</v>
      </c>
      <c r="Z239" s="118" t="str">
        <f t="shared" si="40"/>
        <v>LUZIACASTRO.46273</v>
      </c>
      <c r="AA239" s="119">
        <f>SUMIFS([2]!Consulta1[CONTADOR],[2]!Consulta1[CONCATENADO],[2]BD!Z239)</f>
        <v>83</v>
      </c>
      <c r="AB239" s="118" t="str">
        <f t="shared" si="41"/>
        <v>SIM</v>
      </c>
      <c r="AC239" s="120">
        <f>VLOOKUP(A239*1,[2]AUX!B:D,3,0)</f>
        <v>5</v>
      </c>
      <c r="AD239" s="121" t="str">
        <f>VLOOKUP(C239,[2]AUX!J:K,2,0)</f>
        <v>SANTANDER</v>
      </c>
      <c r="AE239" s="118">
        <f t="shared" si="42"/>
        <v>0.34703699999999993</v>
      </c>
      <c r="AF239" s="118">
        <f t="shared" si="43"/>
        <v>0.34721100000000005</v>
      </c>
      <c r="AG239" s="118">
        <f t="shared" si="44"/>
        <v>1.740000000001185E-4</v>
      </c>
      <c r="AH239" s="118">
        <f t="shared" si="45"/>
        <v>1.6215E-2</v>
      </c>
      <c r="AI239" s="118">
        <f t="shared" si="46"/>
        <v>8.3680000000000004E-3</v>
      </c>
      <c r="AJ239" s="118">
        <f t="shared" si="47"/>
        <v>5.4815000000000003E-2</v>
      </c>
      <c r="AK239" s="118">
        <f t="shared" si="48"/>
        <v>0.26763899999999996</v>
      </c>
      <c r="AL239" s="118">
        <f t="shared" si="49"/>
        <v>7.9397999999999996E-2</v>
      </c>
      <c r="AM239" s="118">
        <f t="shared" si="50"/>
        <v>5.0532999999999995E-2</v>
      </c>
      <c r="AN239" s="118">
        <f t="shared" si="51"/>
        <v>0.21710599999999997</v>
      </c>
    </row>
    <row r="240" spans="1:41" hidden="1" x14ac:dyDescent="0.2">
      <c r="A240" s="116" t="s">
        <v>1377</v>
      </c>
      <c r="B240" s="117" t="s">
        <v>906</v>
      </c>
      <c r="C240" s="117" t="s">
        <v>900</v>
      </c>
      <c r="D240" s="118">
        <v>0.33500000000000002</v>
      </c>
      <c r="E240" s="118">
        <v>0.69593700000000003</v>
      </c>
      <c r="F240" s="118">
        <v>0.35460599999999998</v>
      </c>
      <c r="G240" s="117">
        <v>4</v>
      </c>
      <c r="H240" s="118">
        <v>6.2500000000000003E-3</v>
      </c>
      <c r="I240" s="170">
        <v>0.15973399999999999</v>
      </c>
      <c r="J240" s="170">
        <v>3.6284999999999998E-2</v>
      </c>
      <c r="K240" s="117">
        <v>119</v>
      </c>
      <c r="L240" s="118">
        <v>3.5324000000000001E-2</v>
      </c>
      <c r="M240" s="118">
        <v>1.6829E-2</v>
      </c>
      <c r="N240" s="118">
        <v>1.206E-2</v>
      </c>
      <c r="O240" s="118">
        <v>0</v>
      </c>
      <c r="P240" s="118">
        <v>0</v>
      </c>
      <c r="Q240" s="118">
        <v>1.2163999999999999E-2</v>
      </c>
      <c r="R240" s="118">
        <v>0</v>
      </c>
      <c r="S240" s="118">
        <v>4.1932999999999998E-2</v>
      </c>
      <c r="T240" s="118">
        <v>7.3839999999999999E-3</v>
      </c>
      <c r="U240" s="118">
        <v>7.3730000000000002E-3</v>
      </c>
      <c r="V240" s="118">
        <v>0</v>
      </c>
      <c r="W240" s="118">
        <v>2.5602E-2</v>
      </c>
      <c r="X240" s="143" t="s">
        <v>820</v>
      </c>
      <c r="Y240" s="116">
        <f t="shared" si="39"/>
        <v>46274</v>
      </c>
      <c r="Z240" s="118" t="str">
        <f t="shared" si="40"/>
        <v>LUCASPEDRACA.46274</v>
      </c>
      <c r="AA240" s="119">
        <f>SUMIFS([2]!Consulta1[CONTADOR],[2]!Consulta1[CONCATENADO],[2]BD!Z240)</f>
        <v>119</v>
      </c>
      <c r="AB240" s="118" t="str">
        <f t="shared" si="41"/>
        <v>SIM</v>
      </c>
      <c r="AC240" s="120">
        <f>VLOOKUP(A240*1,[2]AUX!B:D,3,0)</f>
        <v>6</v>
      </c>
      <c r="AD240" s="121" t="str">
        <f>VLOOKUP(C240,[2]AUX!J:K,2,0)</f>
        <v>SANTANDER</v>
      </c>
      <c r="AE240" s="118">
        <f t="shared" si="42"/>
        <v>0.354688</v>
      </c>
      <c r="AF240" s="118">
        <f t="shared" si="43"/>
        <v>0.36093700000000001</v>
      </c>
      <c r="AG240" s="118">
        <f t="shared" si="44"/>
        <v>6.2490000000000046E-3</v>
      </c>
      <c r="AH240" s="118">
        <f t="shared" si="45"/>
        <v>3.6284999999999998E-2</v>
      </c>
      <c r="AI240" s="118">
        <f t="shared" si="46"/>
        <v>3.5324000000000001E-2</v>
      </c>
      <c r="AJ240" s="118">
        <f t="shared" si="47"/>
        <v>0.15973399999999999</v>
      </c>
      <c r="AK240" s="118">
        <f t="shared" si="48"/>
        <v>0.12334500000000001</v>
      </c>
      <c r="AL240" s="118">
        <f t="shared" si="49"/>
        <v>0.23134299999999999</v>
      </c>
      <c r="AM240" s="118">
        <f t="shared" si="50"/>
        <v>5.6689999999999997E-2</v>
      </c>
      <c r="AN240" s="118">
        <f t="shared" si="51"/>
        <v>6.665500000000002E-2</v>
      </c>
    </row>
    <row r="241" spans="1:41" x14ac:dyDescent="0.2">
      <c r="A241" s="116" t="s">
        <v>1158</v>
      </c>
      <c r="B241" s="117" t="s">
        <v>907</v>
      </c>
      <c r="C241" s="117" t="s">
        <v>889</v>
      </c>
      <c r="D241" s="118">
        <v>0.34071800000000002</v>
      </c>
      <c r="E241" s="118">
        <v>0.67430599999999996</v>
      </c>
      <c r="F241" s="118">
        <v>0.333588</v>
      </c>
      <c r="G241" s="117">
        <v>1</v>
      </c>
      <c r="H241" s="118">
        <v>2.2581E-2</v>
      </c>
      <c r="I241" s="170">
        <v>1.3899999999999999E-4</v>
      </c>
      <c r="J241" s="170">
        <v>3.5530000000000002E-3</v>
      </c>
      <c r="K241" s="117">
        <v>52</v>
      </c>
      <c r="L241" s="118">
        <v>3.4719999999999998E-3</v>
      </c>
      <c r="M241" s="118">
        <v>0</v>
      </c>
      <c r="N241" s="118">
        <v>0</v>
      </c>
      <c r="O241" s="118">
        <v>0</v>
      </c>
      <c r="P241" s="118">
        <v>0</v>
      </c>
      <c r="Q241" s="118">
        <v>0</v>
      </c>
      <c r="R241" s="118">
        <v>0.25028899999999998</v>
      </c>
      <c r="S241" s="118">
        <v>4.3808E-2</v>
      </c>
      <c r="T241" s="118">
        <v>9.7450000000000002E-3</v>
      </c>
      <c r="U241" s="118">
        <v>0</v>
      </c>
      <c r="V241" s="118">
        <v>0</v>
      </c>
      <c r="W241" s="118">
        <v>0</v>
      </c>
      <c r="X241" s="143"/>
      <c r="Y241" s="116">
        <f t="shared" si="39"/>
        <v>46266</v>
      </c>
      <c r="Z241" s="118" t="str">
        <f t="shared" si="40"/>
        <v>ANALIAMORAIS.46266</v>
      </c>
      <c r="AA241" s="119">
        <f>SUMIFS([2]!Consulta1[CONTADOR],[2]!Consulta1[CONCATENADO],[2]BD!Z241)</f>
        <v>52</v>
      </c>
      <c r="AB241" s="118" t="str">
        <f t="shared" si="41"/>
        <v>SIM</v>
      </c>
      <c r="AC241" s="120">
        <f>VLOOKUP(A241*1,[2]AUX!B:D,3,0)</f>
        <v>1</v>
      </c>
      <c r="AD241" s="121" t="str">
        <f>VLOOKUP(C241,[2]AUX!J:K,2,0)</f>
        <v>COOPERFORTE</v>
      </c>
      <c r="AE241" s="118">
        <f t="shared" si="42"/>
        <v>0.311006</v>
      </c>
      <c r="AF241" s="118">
        <f t="shared" si="43"/>
        <v>0.33358799999999994</v>
      </c>
      <c r="AG241" s="118">
        <f t="shared" si="44"/>
        <v>2.2581999999999935E-2</v>
      </c>
      <c r="AH241" s="118">
        <f t="shared" si="45"/>
        <v>3.5530000000000002E-3</v>
      </c>
      <c r="AI241" s="118">
        <f t="shared" si="46"/>
        <v>3.4719999999999998E-3</v>
      </c>
      <c r="AJ241" s="118">
        <f t="shared" si="47"/>
        <v>1.3899999999999999E-4</v>
      </c>
      <c r="AK241" s="118">
        <f t="shared" si="48"/>
        <v>0.303842</v>
      </c>
      <c r="AL241" s="118">
        <f t="shared" si="49"/>
        <v>7.1640000000000002E-3</v>
      </c>
      <c r="AM241" s="118">
        <f t="shared" si="50"/>
        <v>5.3553000000000003E-2</v>
      </c>
      <c r="AN241" s="118">
        <f t="shared" si="51"/>
        <v>0.25028899999999998</v>
      </c>
    </row>
    <row r="242" spans="1:41" x14ac:dyDescent="0.2">
      <c r="A242" s="116" t="s">
        <v>1158</v>
      </c>
      <c r="B242" s="117" t="s">
        <v>954</v>
      </c>
      <c r="C242" s="117" t="s">
        <v>893</v>
      </c>
      <c r="D242" s="118">
        <v>0.35608800000000002</v>
      </c>
      <c r="E242" s="118">
        <v>0.69565999999999995</v>
      </c>
      <c r="F242" s="118">
        <v>0.33957199999999998</v>
      </c>
      <c r="G242" s="117">
        <v>1</v>
      </c>
      <c r="H242" s="118">
        <v>2.3E-5</v>
      </c>
      <c r="I242" s="170">
        <v>3.3147999999999997E-2</v>
      </c>
      <c r="J242" s="170">
        <v>1.9050999999999998E-2</v>
      </c>
      <c r="K242" s="117">
        <v>57</v>
      </c>
      <c r="L242" s="118">
        <v>4.0159999999999996E-3</v>
      </c>
      <c r="M242" s="118">
        <v>0</v>
      </c>
      <c r="N242" s="118">
        <v>0</v>
      </c>
      <c r="O242" s="118">
        <v>0</v>
      </c>
      <c r="P242" s="118">
        <v>0</v>
      </c>
      <c r="Q242" s="118">
        <v>2.477E-3</v>
      </c>
      <c r="R242" s="118">
        <v>0.22294</v>
      </c>
      <c r="S242" s="118">
        <v>4.2859000000000001E-2</v>
      </c>
      <c r="T242" s="118">
        <v>7.5810000000000001E-3</v>
      </c>
      <c r="U242" s="118">
        <v>7.4770000000000001E-3</v>
      </c>
      <c r="V242" s="118">
        <v>0</v>
      </c>
      <c r="W242" s="118">
        <v>0</v>
      </c>
      <c r="X242" s="143"/>
      <c r="Y242" s="116">
        <f t="shared" si="39"/>
        <v>46266</v>
      </c>
      <c r="Z242" s="118" t="str">
        <f t="shared" si="40"/>
        <v>KATIAMORAIS.46266</v>
      </c>
      <c r="AA242" s="119">
        <f>SUMIFS([2]!Consulta1[CONTADOR],[2]!Consulta1[CONCATENADO],[2]BD!Z242)</f>
        <v>57</v>
      </c>
      <c r="AB242" s="118" t="str">
        <f t="shared" si="41"/>
        <v>SIM</v>
      </c>
      <c r="AC242" s="120">
        <f>VLOOKUP(A242*1,[2]AUX!B:D,3,0)</f>
        <v>1</v>
      </c>
      <c r="AD242" s="121" t="str">
        <f>VLOOKUP(C242,[2]AUX!J:K,2,0)</f>
        <v>BRADESCO</v>
      </c>
      <c r="AE242" s="118">
        <f t="shared" si="42"/>
        <v>0.33954900000000005</v>
      </c>
      <c r="AF242" s="118">
        <f t="shared" si="43"/>
        <v>0.33957199999999993</v>
      </c>
      <c r="AG242" s="118">
        <f t="shared" si="44"/>
        <v>2.2999999999884224E-5</v>
      </c>
      <c r="AH242" s="118">
        <f t="shared" si="45"/>
        <v>1.9050999999999998E-2</v>
      </c>
      <c r="AI242" s="118">
        <f t="shared" si="46"/>
        <v>4.0159999999999996E-3</v>
      </c>
      <c r="AJ242" s="118">
        <f t="shared" si="47"/>
        <v>3.3147999999999997E-2</v>
      </c>
      <c r="AK242" s="118">
        <f t="shared" si="48"/>
        <v>0.28333400000000003</v>
      </c>
      <c r="AL242" s="118">
        <f t="shared" si="49"/>
        <v>5.6214999999999994E-2</v>
      </c>
      <c r="AM242" s="118">
        <f t="shared" si="50"/>
        <v>5.7916999999999996E-2</v>
      </c>
      <c r="AN242" s="118">
        <f t="shared" si="51"/>
        <v>0.22541700000000003</v>
      </c>
    </row>
    <row r="243" spans="1:41" hidden="1" x14ac:dyDescent="0.2">
      <c r="A243" s="116" t="s">
        <v>1187</v>
      </c>
      <c r="B243" s="117" t="s">
        <v>920</v>
      </c>
      <c r="C243" s="117" t="s">
        <v>896</v>
      </c>
      <c r="D243" s="118">
        <v>0.33711799999999997</v>
      </c>
      <c r="E243" s="118">
        <v>0.69528900000000005</v>
      </c>
      <c r="F243" s="118">
        <v>0.35817100000000002</v>
      </c>
      <c r="G243" s="117">
        <v>1</v>
      </c>
      <c r="H243" s="118">
        <v>4.6E-5</v>
      </c>
      <c r="I243" s="170">
        <v>3.3854000000000002E-2</v>
      </c>
      <c r="J243" s="170">
        <v>3.2962999999999999E-2</v>
      </c>
      <c r="K243" s="117">
        <v>94</v>
      </c>
      <c r="L243" s="118">
        <v>1.081E-2</v>
      </c>
      <c r="M243" s="118">
        <v>0</v>
      </c>
      <c r="N243" s="118">
        <v>0</v>
      </c>
      <c r="O243" s="118">
        <v>0</v>
      </c>
      <c r="P243" s="118">
        <v>0</v>
      </c>
      <c r="Q243" s="118">
        <v>7.7549999999999997E-3</v>
      </c>
      <c r="R243" s="118">
        <v>0.21829899999999999</v>
      </c>
      <c r="S243" s="118">
        <v>4.1133999999999997E-2</v>
      </c>
      <c r="T243" s="118">
        <v>6.4120000000000002E-3</v>
      </c>
      <c r="U243" s="118">
        <v>6.8979999999999996E-3</v>
      </c>
      <c r="V243" s="118">
        <v>0</v>
      </c>
      <c r="W243" s="118">
        <v>0</v>
      </c>
      <c r="X243" s="143" t="s">
        <v>820</v>
      </c>
      <c r="Y243" s="116">
        <f t="shared" si="39"/>
        <v>46268</v>
      </c>
      <c r="Z243" s="118" t="str">
        <f t="shared" si="40"/>
        <v>RENATOOLIVEIRA.46268</v>
      </c>
      <c r="AA243" s="119">
        <f>SUMIFS([2]!Consulta1[CONTADOR],[2]!Consulta1[CONCATENADO],[2]BD!Z243)</f>
        <v>94</v>
      </c>
      <c r="AB243" s="118" t="str">
        <f t="shared" si="41"/>
        <v>SIM</v>
      </c>
      <c r="AC243" s="120">
        <f>VLOOKUP(A243*1,[2]AUX!B:D,3,0)</f>
        <v>3</v>
      </c>
      <c r="AD243" s="121" t="str">
        <f>VLOOKUP(C243,[2]AUX!J:K,2,0)</f>
        <v>SANTANDER</v>
      </c>
      <c r="AE243" s="118">
        <f t="shared" si="42"/>
        <v>0.35812499999999997</v>
      </c>
      <c r="AF243" s="118">
        <f t="shared" si="43"/>
        <v>0.35817100000000007</v>
      </c>
      <c r="AG243" s="118">
        <f t="shared" si="44"/>
        <v>4.6000000000101515E-5</v>
      </c>
      <c r="AH243" s="118">
        <f t="shared" si="45"/>
        <v>3.2962999999999999E-2</v>
      </c>
      <c r="AI243" s="118">
        <f t="shared" si="46"/>
        <v>1.081E-2</v>
      </c>
      <c r="AJ243" s="118">
        <f t="shared" si="47"/>
        <v>3.3854000000000002E-2</v>
      </c>
      <c r="AK243" s="118">
        <f t="shared" si="48"/>
        <v>0.28049799999999997</v>
      </c>
      <c r="AL243" s="118">
        <f t="shared" si="49"/>
        <v>7.7627000000000002E-2</v>
      </c>
      <c r="AM243" s="118">
        <f t="shared" si="50"/>
        <v>5.4443999999999999E-2</v>
      </c>
      <c r="AN243" s="118">
        <f t="shared" si="51"/>
        <v>0.22605399999999998</v>
      </c>
    </row>
    <row r="244" spans="1:41" x14ac:dyDescent="0.2">
      <c r="A244" s="116" t="s">
        <v>1187</v>
      </c>
      <c r="B244" s="117" t="s">
        <v>902</v>
      </c>
      <c r="C244" s="117" t="s">
        <v>891</v>
      </c>
      <c r="D244" s="118">
        <v>0.34933999999999998</v>
      </c>
      <c r="E244" s="118">
        <v>0.69598400000000005</v>
      </c>
      <c r="F244" s="118">
        <v>0.34664400000000001</v>
      </c>
      <c r="G244" s="117">
        <v>1</v>
      </c>
      <c r="H244" s="118">
        <v>2.3E-5</v>
      </c>
      <c r="I244" s="170">
        <v>2.2000000000000001E-4</v>
      </c>
      <c r="J244" s="170">
        <v>0</v>
      </c>
      <c r="K244" s="117">
        <v>53</v>
      </c>
      <c r="L244" s="118">
        <v>0</v>
      </c>
      <c r="M244" s="118">
        <v>0</v>
      </c>
      <c r="N244" s="118">
        <v>0</v>
      </c>
      <c r="O244" s="118">
        <v>0</v>
      </c>
      <c r="P244" s="118">
        <v>0</v>
      </c>
      <c r="Q244" s="118">
        <v>0</v>
      </c>
      <c r="R244" s="118">
        <v>0.28967599999999999</v>
      </c>
      <c r="S244" s="118">
        <v>4.3275000000000001E-2</v>
      </c>
      <c r="T244" s="118">
        <v>6.4580000000000002E-3</v>
      </c>
      <c r="U244" s="118">
        <v>6.9909999999999998E-3</v>
      </c>
      <c r="V244" s="118">
        <v>0</v>
      </c>
      <c r="W244" s="118">
        <v>0</v>
      </c>
      <c r="X244" s="143"/>
      <c r="Y244" s="116">
        <f t="shared" si="39"/>
        <v>46268</v>
      </c>
      <c r="Z244" s="118" t="str">
        <f t="shared" si="40"/>
        <v>MAYARAMELO.46268</v>
      </c>
      <c r="AA244" s="119">
        <f>SUMIFS([2]!Consulta1[CONTADOR],[2]!Consulta1[CONCATENADO],[2]BD!Z244)</f>
        <v>53</v>
      </c>
      <c r="AB244" s="118" t="str">
        <f t="shared" si="41"/>
        <v>SIM</v>
      </c>
      <c r="AC244" s="120">
        <f>VLOOKUP(A244*1,[2]AUX!B:D,3,0)</f>
        <v>3</v>
      </c>
      <c r="AD244" s="121" t="str">
        <f>VLOOKUP(C244,[2]AUX!J:K,2,0)</f>
        <v>COLCHÃO</v>
      </c>
      <c r="AE244" s="118">
        <f t="shared" si="42"/>
        <v>0.34662000000000004</v>
      </c>
      <c r="AF244" s="118">
        <f t="shared" si="43"/>
        <v>0.34664400000000006</v>
      </c>
      <c r="AG244" s="118">
        <f t="shared" si="44"/>
        <v>2.4000000000024002E-5</v>
      </c>
      <c r="AH244" s="118">
        <f t="shared" si="45"/>
        <v>0</v>
      </c>
      <c r="AI244" s="118">
        <f t="shared" si="46"/>
        <v>0</v>
      </c>
      <c r="AJ244" s="118">
        <f t="shared" si="47"/>
        <v>2.2000000000000001E-4</v>
      </c>
      <c r="AK244" s="118">
        <f t="shared" si="48"/>
        <v>0.34640000000000004</v>
      </c>
      <c r="AL244" s="118">
        <f t="shared" si="49"/>
        <v>2.2000000000000001E-4</v>
      </c>
      <c r="AM244" s="118">
        <f t="shared" si="50"/>
        <v>5.6723999999999997E-2</v>
      </c>
      <c r="AN244" s="118">
        <f t="shared" si="51"/>
        <v>0.28967600000000004</v>
      </c>
      <c r="AO244" s="117" t="s">
        <v>821</v>
      </c>
    </row>
    <row r="245" spans="1:41" x14ac:dyDescent="0.2">
      <c r="A245" s="116" t="s">
        <v>1159</v>
      </c>
      <c r="B245" s="117" t="s">
        <v>907</v>
      </c>
      <c r="C245" s="117" t="s">
        <v>889</v>
      </c>
      <c r="D245" s="118">
        <v>0.359213</v>
      </c>
      <c r="E245" s="118">
        <v>0.69576400000000005</v>
      </c>
      <c r="F245" s="118">
        <v>0.33655099999999999</v>
      </c>
      <c r="G245" s="117">
        <v>1</v>
      </c>
      <c r="H245" s="118">
        <v>3.4999999999999997E-5</v>
      </c>
      <c r="I245" s="170">
        <v>8.1000000000000004E-5</v>
      </c>
      <c r="J245" s="170">
        <v>1.354E-3</v>
      </c>
      <c r="K245" s="117">
        <v>49</v>
      </c>
      <c r="L245" s="118">
        <v>1.725E-3</v>
      </c>
      <c r="M245" s="118">
        <v>0</v>
      </c>
      <c r="N245" s="118">
        <v>0</v>
      </c>
      <c r="O245" s="118">
        <v>0</v>
      </c>
      <c r="P245" s="118">
        <v>0</v>
      </c>
      <c r="Q245" s="118">
        <v>0</v>
      </c>
      <c r="R245" s="118">
        <v>0.28258100000000003</v>
      </c>
      <c r="S245" s="118">
        <v>4.1991000000000001E-2</v>
      </c>
      <c r="T245" s="118">
        <v>8.7849999999999994E-3</v>
      </c>
      <c r="U245" s="118">
        <v>0</v>
      </c>
      <c r="V245" s="118">
        <v>0</v>
      </c>
      <c r="W245" s="118">
        <v>0</v>
      </c>
      <c r="X245" s="143"/>
      <c r="Y245" s="116">
        <f t="shared" si="39"/>
        <v>46267</v>
      </c>
      <c r="Z245" s="118" t="str">
        <f t="shared" si="40"/>
        <v>ANALIAMORAIS.46267</v>
      </c>
      <c r="AA245" s="119">
        <f>SUMIFS([2]!Consulta1[CONTADOR],[2]!Consulta1[CONCATENADO],[2]BD!Z245)</f>
        <v>49</v>
      </c>
      <c r="AB245" s="118" t="str">
        <f t="shared" si="41"/>
        <v>SIM</v>
      </c>
      <c r="AC245" s="120">
        <f>VLOOKUP(A245*1,[2]AUX!B:D,3,0)</f>
        <v>2</v>
      </c>
      <c r="AD245" s="121" t="str">
        <f>VLOOKUP(C245,[2]AUX!J:K,2,0)</f>
        <v>COOPERFORTE</v>
      </c>
      <c r="AE245" s="118">
        <f t="shared" si="42"/>
        <v>0.33651700000000001</v>
      </c>
      <c r="AF245" s="118">
        <f t="shared" si="43"/>
        <v>0.33655100000000004</v>
      </c>
      <c r="AG245" s="118">
        <f t="shared" si="44"/>
        <v>3.4000000000034003E-5</v>
      </c>
      <c r="AH245" s="118">
        <f t="shared" si="45"/>
        <v>1.354E-3</v>
      </c>
      <c r="AI245" s="118">
        <f t="shared" si="46"/>
        <v>1.725E-3</v>
      </c>
      <c r="AJ245" s="118">
        <f t="shared" si="47"/>
        <v>8.1000000000000004E-5</v>
      </c>
      <c r="AK245" s="118">
        <f t="shared" si="48"/>
        <v>0.33335700000000001</v>
      </c>
      <c r="AL245" s="118">
        <f t="shared" si="49"/>
        <v>3.16E-3</v>
      </c>
      <c r="AM245" s="118">
        <f t="shared" si="50"/>
        <v>5.0776000000000002E-2</v>
      </c>
      <c r="AN245" s="118">
        <f t="shared" si="51"/>
        <v>0.28258100000000003</v>
      </c>
    </row>
    <row r="246" spans="1:41" x14ac:dyDescent="0.2">
      <c r="A246" s="116" t="s">
        <v>1377</v>
      </c>
      <c r="B246" s="117" t="s">
        <v>909</v>
      </c>
      <c r="C246" s="117" t="s">
        <v>893</v>
      </c>
      <c r="D246" s="118">
        <v>0.35523100000000002</v>
      </c>
      <c r="E246" s="118">
        <v>0.69559000000000004</v>
      </c>
      <c r="F246" s="118">
        <v>0.34035900000000002</v>
      </c>
      <c r="G246" s="117">
        <v>1</v>
      </c>
      <c r="H246" s="118">
        <v>3.4999999999999997E-5</v>
      </c>
      <c r="I246" s="170">
        <v>3.5277999999999997E-2</v>
      </c>
      <c r="J246" s="170">
        <v>1.7697000000000001E-2</v>
      </c>
      <c r="K246" s="117">
        <v>48</v>
      </c>
      <c r="L246" s="118">
        <v>1.0751999999999999E-2</v>
      </c>
      <c r="M246" s="118">
        <v>0</v>
      </c>
      <c r="N246" s="118">
        <v>0</v>
      </c>
      <c r="O246" s="118">
        <v>0</v>
      </c>
      <c r="P246" s="118">
        <v>0</v>
      </c>
      <c r="Q246" s="118">
        <v>0</v>
      </c>
      <c r="R246" s="118">
        <v>0.22582199999999999</v>
      </c>
      <c r="S246" s="118">
        <v>4.2951000000000003E-2</v>
      </c>
      <c r="T246" s="118">
        <v>7.8239999999999994E-3</v>
      </c>
      <c r="U246" s="118">
        <v>0</v>
      </c>
      <c r="V246" s="118">
        <v>0</v>
      </c>
      <c r="W246" s="118">
        <v>0</v>
      </c>
      <c r="X246" s="143"/>
      <c r="Y246" s="116">
        <f t="shared" si="39"/>
        <v>46274</v>
      </c>
      <c r="Z246" s="118" t="str">
        <f t="shared" si="40"/>
        <v>CLAUDIAVALERO.46274</v>
      </c>
      <c r="AA246" s="119">
        <f>SUMIFS([2]!Consulta1[CONTADOR],[2]!Consulta1[CONCATENADO],[2]BD!Z246)</f>
        <v>48</v>
      </c>
      <c r="AB246" s="118" t="str">
        <f t="shared" si="41"/>
        <v>SIM</v>
      </c>
      <c r="AC246" s="120">
        <f>VLOOKUP(A246*1,[2]AUX!B:D,3,0)</f>
        <v>6</v>
      </c>
      <c r="AD246" s="121" t="str">
        <f>VLOOKUP(C246,[2]AUX!J:K,2,0)</f>
        <v>BRADESCO</v>
      </c>
      <c r="AE246" s="118">
        <f t="shared" si="42"/>
        <v>0.34032399999999996</v>
      </c>
      <c r="AF246" s="118">
        <f t="shared" si="43"/>
        <v>0.34035900000000002</v>
      </c>
      <c r="AG246" s="118">
        <f t="shared" si="44"/>
        <v>3.5000000000062759E-5</v>
      </c>
      <c r="AH246" s="118">
        <f t="shared" si="45"/>
        <v>1.7697000000000001E-2</v>
      </c>
      <c r="AI246" s="118">
        <f t="shared" si="46"/>
        <v>1.0751999999999999E-2</v>
      </c>
      <c r="AJ246" s="118">
        <f t="shared" si="47"/>
        <v>3.5277999999999997E-2</v>
      </c>
      <c r="AK246" s="118">
        <f t="shared" si="48"/>
        <v>0.27659699999999998</v>
      </c>
      <c r="AL246" s="118">
        <f t="shared" si="49"/>
        <v>6.3727000000000006E-2</v>
      </c>
      <c r="AM246" s="118">
        <f t="shared" si="50"/>
        <v>5.0775000000000001E-2</v>
      </c>
      <c r="AN246" s="118">
        <f t="shared" si="51"/>
        <v>0.22582199999999997</v>
      </c>
      <c r="AO246" s="117" t="s">
        <v>820</v>
      </c>
    </row>
    <row r="247" spans="1:41" hidden="1" x14ac:dyDescent="0.2">
      <c r="A247" s="116" t="s">
        <v>1376</v>
      </c>
      <c r="B247" s="117" t="s">
        <v>944</v>
      </c>
      <c r="C247" s="117" t="s">
        <v>900</v>
      </c>
      <c r="D247" s="118">
        <v>0.353715</v>
      </c>
      <c r="E247" s="118">
        <v>0.70231500000000002</v>
      </c>
      <c r="F247" s="118">
        <v>0.34860000000000002</v>
      </c>
      <c r="G247" s="117">
        <v>1</v>
      </c>
      <c r="H247" s="118">
        <v>5.8E-5</v>
      </c>
      <c r="I247" s="170">
        <v>0.177894</v>
      </c>
      <c r="J247" s="170">
        <v>3.9063000000000001E-2</v>
      </c>
      <c r="K247" s="117">
        <v>99</v>
      </c>
      <c r="L247" s="118">
        <v>1.7257000000000002E-2</v>
      </c>
      <c r="M247" s="118">
        <v>1.4074E-2</v>
      </c>
      <c r="N247" s="118">
        <v>0</v>
      </c>
      <c r="O247" s="118">
        <v>0</v>
      </c>
      <c r="P247" s="118">
        <v>0</v>
      </c>
      <c r="Q247" s="118">
        <v>3.6343E-2</v>
      </c>
      <c r="R247" s="118">
        <v>0</v>
      </c>
      <c r="S247" s="118">
        <v>4.1446999999999998E-2</v>
      </c>
      <c r="T247" s="118">
        <v>7.6160000000000004E-3</v>
      </c>
      <c r="U247" s="118">
        <v>7.8009999999999998E-3</v>
      </c>
      <c r="V247" s="118">
        <v>0</v>
      </c>
      <c r="W247" s="118">
        <v>7.0489999999999997E-3</v>
      </c>
      <c r="X247" s="143" t="s">
        <v>820</v>
      </c>
      <c r="Y247" s="116">
        <f t="shared" si="39"/>
        <v>46275</v>
      </c>
      <c r="Z247" s="118" t="str">
        <f t="shared" si="40"/>
        <v>BEATRIZPARENTE.46275</v>
      </c>
      <c r="AA247" s="119">
        <f>SUMIFS([2]!Consulta1[CONTADOR],[2]!Consulta1[CONCATENADO],[2]BD!Z247)</f>
        <v>0</v>
      </c>
      <c r="AB247" s="118" t="str">
        <f t="shared" si="41"/>
        <v>SIM</v>
      </c>
      <c r="AC247" s="120">
        <f>VLOOKUP(A247*1,[2]AUX!B:D,3,0)</f>
        <v>7</v>
      </c>
      <c r="AD247" s="121" t="str">
        <f>VLOOKUP(C247,[2]AUX!J:K,2,0)</f>
        <v>SANTANDER</v>
      </c>
      <c r="AE247" s="118">
        <f t="shared" si="42"/>
        <v>0.34854400000000002</v>
      </c>
      <c r="AF247" s="118">
        <f t="shared" si="43"/>
        <v>0.34860000000000002</v>
      </c>
      <c r="AG247" s="118">
        <f t="shared" si="44"/>
        <v>5.6000000000000494E-5</v>
      </c>
      <c r="AH247" s="118">
        <f t="shared" si="45"/>
        <v>3.9063000000000001E-2</v>
      </c>
      <c r="AI247" s="118">
        <f t="shared" si="46"/>
        <v>1.7257000000000002E-2</v>
      </c>
      <c r="AJ247" s="118">
        <f t="shared" si="47"/>
        <v>0.177894</v>
      </c>
      <c r="AK247" s="118">
        <f t="shared" si="48"/>
        <v>0.11433</v>
      </c>
      <c r="AL247" s="118">
        <f t="shared" si="49"/>
        <v>0.23421400000000001</v>
      </c>
      <c r="AM247" s="118">
        <f t="shared" si="50"/>
        <v>5.6863999999999998E-2</v>
      </c>
      <c r="AN247" s="118">
        <f t="shared" si="51"/>
        <v>5.7466000000000003E-2</v>
      </c>
    </row>
    <row r="248" spans="1:41" x14ac:dyDescent="0.2">
      <c r="X248" s="143"/>
    </row>
    <row r="249" spans="1:41" x14ac:dyDescent="0.2">
      <c r="X249" s="143"/>
    </row>
    <row r="250" spans="1:41" x14ac:dyDescent="0.2">
      <c r="X250" s="143"/>
    </row>
    <row r="251" spans="1:41" x14ac:dyDescent="0.2">
      <c r="X251" s="143"/>
      <c r="AO251" s="117" t="s">
        <v>11</v>
      </c>
    </row>
    <row r="252" spans="1:41" x14ac:dyDescent="0.2">
      <c r="X252" s="143"/>
    </row>
    <row r="253" spans="1:41" x14ac:dyDescent="0.2">
      <c r="X253" s="143"/>
    </row>
    <row r="254" spans="1:41" x14ac:dyDescent="0.2">
      <c r="X254" s="143"/>
      <c r="AO254" s="117" t="s">
        <v>821</v>
      </c>
    </row>
    <row r="255" spans="1:41" x14ac:dyDescent="0.2">
      <c r="X255" s="143"/>
      <c r="AO255" s="117" t="s">
        <v>821</v>
      </c>
    </row>
    <row r="256" spans="1:41" x14ac:dyDescent="0.2">
      <c r="X256" s="143"/>
    </row>
    <row r="257" spans="24:41" x14ac:dyDescent="0.2">
      <c r="X257" s="143"/>
    </row>
    <row r="258" spans="24:41" x14ac:dyDescent="0.2">
      <c r="X258" s="143"/>
    </row>
    <row r="259" spans="24:41" x14ac:dyDescent="0.2">
      <c r="X259" s="143"/>
    </row>
    <row r="260" spans="24:41" x14ac:dyDescent="0.2">
      <c r="X260" s="143"/>
    </row>
    <row r="261" spans="24:41" x14ac:dyDescent="0.2">
      <c r="X261" s="143"/>
      <c r="AO261" s="117" t="s">
        <v>820</v>
      </c>
    </row>
    <row r="262" spans="24:41" x14ac:dyDescent="0.2">
      <c r="X262" s="143"/>
      <c r="AO262" s="117" t="s">
        <v>820</v>
      </c>
    </row>
    <row r="263" spans="24:41" x14ac:dyDescent="0.2">
      <c r="X263" s="143"/>
    </row>
    <row r="264" spans="24:41" x14ac:dyDescent="0.2">
      <c r="X264" s="143"/>
    </row>
    <row r="265" spans="24:41" x14ac:dyDescent="0.2">
      <c r="X265" s="143"/>
      <c r="AO265" s="117" t="s">
        <v>820</v>
      </c>
    </row>
    <row r="266" spans="24:41" x14ac:dyDescent="0.2">
      <c r="X266" s="143"/>
    </row>
    <row r="267" spans="24:41" x14ac:dyDescent="0.2">
      <c r="X267" s="143"/>
      <c r="AO267" s="117" t="s">
        <v>820</v>
      </c>
    </row>
    <row r="268" spans="24:41" x14ac:dyDescent="0.2">
      <c r="X268" s="143"/>
    </row>
    <row r="269" spans="24:41" x14ac:dyDescent="0.2">
      <c r="X269" s="143"/>
      <c r="AO269" s="117" t="s">
        <v>820</v>
      </c>
    </row>
    <row r="270" spans="24:41" x14ac:dyDescent="0.2">
      <c r="X270" s="143"/>
      <c r="AO270" s="117" t="s">
        <v>11</v>
      </c>
    </row>
    <row r="271" spans="24:41" x14ac:dyDescent="0.2">
      <c r="X271" s="143"/>
    </row>
    <row r="272" spans="24:41" x14ac:dyDescent="0.2">
      <c r="X272" s="143"/>
    </row>
    <row r="273" spans="24:41" x14ac:dyDescent="0.2">
      <c r="X273" s="143"/>
    </row>
    <row r="274" spans="24:41" x14ac:dyDescent="0.2">
      <c r="X274" s="143"/>
      <c r="AO274" s="117" t="s">
        <v>820</v>
      </c>
    </row>
    <row r="275" spans="24:41" x14ac:dyDescent="0.2">
      <c r="X275" s="143"/>
    </row>
    <row r="276" spans="24:41" x14ac:dyDescent="0.2">
      <c r="X276" s="143"/>
    </row>
    <row r="277" spans="24:41" x14ac:dyDescent="0.2">
      <c r="X277" s="143"/>
      <c r="AO277" s="117" t="s">
        <v>820</v>
      </c>
    </row>
    <row r="278" spans="24:41" x14ac:dyDescent="0.2">
      <c r="X278" s="143"/>
      <c r="AO278" s="117" t="s">
        <v>820</v>
      </c>
    </row>
    <row r="279" spans="24:41" x14ac:dyDescent="0.2">
      <c r="X279" s="143"/>
    </row>
    <row r="280" spans="24:41" x14ac:dyDescent="0.2">
      <c r="X280" s="143"/>
      <c r="AO280" s="117" t="s">
        <v>820</v>
      </c>
    </row>
    <row r="281" spans="24:41" x14ac:dyDescent="0.2">
      <c r="X281" s="143"/>
      <c r="AO281" s="117" t="s">
        <v>820</v>
      </c>
    </row>
    <row r="282" spans="24:41" x14ac:dyDescent="0.2">
      <c r="X282" s="143"/>
    </row>
    <row r="283" spans="24:41" x14ac:dyDescent="0.2">
      <c r="X283" s="143"/>
    </row>
    <row r="284" spans="24:41" x14ac:dyDescent="0.2">
      <c r="X284" s="143"/>
    </row>
    <row r="285" spans="24:41" x14ac:dyDescent="0.2">
      <c r="X285" s="143"/>
    </row>
    <row r="286" spans="24:41" x14ac:dyDescent="0.2">
      <c r="X286" s="143"/>
    </row>
    <row r="287" spans="24:41" x14ac:dyDescent="0.2">
      <c r="X287" s="143"/>
    </row>
    <row r="288" spans="24:41" x14ac:dyDescent="0.2">
      <c r="X288" s="143"/>
    </row>
    <row r="289" spans="24:41" x14ac:dyDescent="0.2">
      <c r="X289" s="143"/>
    </row>
    <row r="290" spans="24:41" x14ac:dyDescent="0.2">
      <c r="X290" s="143"/>
    </row>
    <row r="291" spans="24:41" x14ac:dyDescent="0.2">
      <c r="X291" s="143"/>
      <c r="AO291" s="117" t="s">
        <v>821</v>
      </c>
    </row>
    <row r="292" spans="24:41" x14ac:dyDescent="0.2">
      <c r="X292" s="143"/>
    </row>
    <row r="293" spans="24:41" x14ac:dyDescent="0.2">
      <c r="X293" s="143"/>
    </row>
    <row r="294" spans="24:41" x14ac:dyDescent="0.2">
      <c r="X294" s="143"/>
    </row>
    <row r="295" spans="24:41" x14ac:dyDescent="0.2">
      <c r="X295" s="143"/>
    </row>
    <row r="296" spans="24:41" x14ac:dyDescent="0.2">
      <c r="X296" s="143"/>
      <c r="AO296" s="117" t="s">
        <v>821</v>
      </c>
    </row>
    <row r="297" spans="24:41" x14ac:dyDescent="0.2">
      <c r="X297" s="143"/>
    </row>
    <row r="298" spans="24:41" x14ac:dyDescent="0.2">
      <c r="X298" s="143"/>
    </row>
    <row r="299" spans="24:41" x14ac:dyDescent="0.2">
      <c r="X299" s="143"/>
      <c r="AO299" s="117" t="s">
        <v>821</v>
      </c>
    </row>
    <row r="300" spans="24:41" x14ac:dyDescent="0.2">
      <c r="X300" s="143"/>
    </row>
    <row r="301" spans="24:41" x14ac:dyDescent="0.2">
      <c r="X301" s="143"/>
    </row>
    <row r="302" spans="24:41" x14ac:dyDescent="0.2">
      <c r="X302" s="143"/>
    </row>
    <row r="303" spans="24:41" x14ac:dyDescent="0.2">
      <c r="X303" s="143"/>
    </row>
    <row r="304" spans="24:41" x14ac:dyDescent="0.2">
      <c r="X304" s="143"/>
    </row>
    <row r="305" spans="24:41" x14ac:dyDescent="0.2">
      <c r="X305" s="143"/>
      <c r="AO305" s="117" t="s">
        <v>820</v>
      </c>
    </row>
    <row r="306" spans="24:41" x14ac:dyDescent="0.2">
      <c r="X306" s="143"/>
      <c r="AO306" s="117" t="s">
        <v>820</v>
      </c>
    </row>
    <row r="307" spans="24:41" x14ac:dyDescent="0.2">
      <c r="X307" s="143"/>
      <c r="AO307" s="117" t="s">
        <v>11</v>
      </c>
    </row>
    <row r="308" spans="24:41" x14ac:dyDescent="0.2">
      <c r="X308" s="143"/>
      <c r="AO308" s="117" t="s">
        <v>820</v>
      </c>
    </row>
    <row r="309" spans="24:41" x14ac:dyDescent="0.2">
      <c r="X309" s="143"/>
    </row>
    <row r="310" spans="24:41" x14ac:dyDescent="0.2">
      <c r="X310" s="143"/>
      <c r="AO310" s="117" t="s">
        <v>820</v>
      </c>
    </row>
    <row r="311" spans="24:41" x14ac:dyDescent="0.2">
      <c r="X311" s="143"/>
      <c r="AO311" s="117" t="s">
        <v>821</v>
      </c>
    </row>
    <row r="312" spans="24:41" x14ac:dyDescent="0.2">
      <c r="X312" s="143"/>
      <c r="AO312" s="117" t="s">
        <v>821</v>
      </c>
    </row>
    <row r="313" spans="24:41" x14ac:dyDescent="0.2">
      <c r="X313" s="143"/>
    </row>
    <row r="314" spans="24:41" x14ac:dyDescent="0.2">
      <c r="X314" s="143"/>
    </row>
    <row r="315" spans="24:41" x14ac:dyDescent="0.2">
      <c r="X315" s="143"/>
    </row>
    <row r="316" spans="24:41" x14ac:dyDescent="0.2">
      <c r="X316" s="143"/>
      <c r="AO316" s="117" t="s">
        <v>821</v>
      </c>
    </row>
    <row r="317" spans="24:41" x14ac:dyDescent="0.2">
      <c r="X317" s="143"/>
    </row>
    <row r="318" spans="24:41" x14ac:dyDescent="0.2">
      <c r="X318" s="143"/>
    </row>
    <row r="319" spans="24:41" x14ac:dyDescent="0.2">
      <c r="X319" s="143"/>
    </row>
    <row r="320" spans="24:41" x14ac:dyDescent="0.2">
      <c r="X320" s="143"/>
    </row>
    <row r="321" spans="24:41" x14ac:dyDescent="0.2">
      <c r="X321" s="143"/>
    </row>
    <row r="322" spans="24:41" x14ac:dyDescent="0.2">
      <c r="X322" s="143"/>
    </row>
    <row r="323" spans="24:41" x14ac:dyDescent="0.2">
      <c r="X323" s="143"/>
      <c r="AO323" s="117" t="s">
        <v>820</v>
      </c>
    </row>
    <row r="324" spans="24:41" x14ac:dyDescent="0.2">
      <c r="X324" s="143"/>
    </row>
    <row r="325" spans="24:41" x14ac:dyDescent="0.2">
      <c r="X325" s="143"/>
      <c r="AO325" s="117" t="s">
        <v>821</v>
      </c>
    </row>
    <row r="326" spans="24:41" x14ac:dyDescent="0.2">
      <c r="X326" s="143"/>
      <c r="AO326" s="117" t="s">
        <v>821</v>
      </c>
    </row>
    <row r="327" spans="24:41" x14ac:dyDescent="0.2">
      <c r="X327" s="143"/>
      <c r="AO327" s="117" t="s">
        <v>820</v>
      </c>
    </row>
    <row r="328" spans="24:41" x14ac:dyDescent="0.2">
      <c r="X328" s="143"/>
    </row>
    <row r="329" spans="24:41" x14ac:dyDescent="0.2">
      <c r="X329" s="143"/>
    </row>
    <row r="330" spans="24:41" x14ac:dyDescent="0.2">
      <c r="X330" s="143"/>
    </row>
    <row r="331" spans="24:41" x14ac:dyDescent="0.2">
      <c r="X331" s="143"/>
      <c r="AO331" s="117" t="s">
        <v>11</v>
      </c>
    </row>
    <row r="332" spans="24:41" x14ac:dyDescent="0.2">
      <c r="X332" s="143"/>
      <c r="AO332" s="117" t="s">
        <v>11</v>
      </c>
    </row>
    <row r="333" spans="24:41" x14ac:dyDescent="0.2">
      <c r="X333" s="143"/>
    </row>
    <row r="334" spans="24:41" x14ac:dyDescent="0.2">
      <c r="X334" s="143"/>
      <c r="AO334" s="117" t="s">
        <v>820</v>
      </c>
    </row>
    <row r="335" spans="24:41" x14ac:dyDescent="0.2">
      <c r="X335" s="143"/>
    </row>
    <row r="336" spans="24:41" x14ac:dyDescent="0.2">
      <c r="X336" s="143"/>
    </row>
    <row r="337" spans="24:41" x14ac:dyDescent="0.2">
      <c r="X337" s="143"/>
      <c r="AO337" s="117" t="s">
        <v>820</v>
      </c>
    </row>
    <row r="338" spans="24:41" x14ac:dyDescent="0.2">
      <c r="X338" s="143"/>
    </row>
    <row r="339" spans="24:41" x14ac:dyDescent="0.2">
      <c r="X339" s="143"/>
    </row>
    <row r="340" spans="24:41" x14ac:dyDescent="0.2">
      <c r="X340" s="143"/>
    </row>
    <row r="341" spans="24:41" x14ac:dyDescent="0.2">
      <c r="X341" s="143"/>
      <c r="AO341" s="117" t="s">
        <v>821</v>
      </c>
    </row>
    <row r="342" spans="24:41" x14ac:dyDescent="0.2">
      <c r="X342" s="143"/>
    </row>
    <row r="343" spans="24:41" x14ac:dyDescent="0.2">
      <c r="X343" s="143"/>
      <c r="AO343" s="117" t="s">
        <v>820</v>
      </c>
    </row>
    <row r="344" spans="24:41" x14ac:dyDescent="0.2">
      <c r="X344" s="143"/>
    </row>
    <row r="345" spans="24:41" x14ac:dyDescent="0.2">
      <c r="X345" s="143"/>
      <c r="AO345" s="117" t="s">
        <v>820</v>
      </c>
    </row>
    <row r="346" spans="24:41" x14ac:dyDescent="0.2">
      <c r="X346" s="143"/>
    </row>
    <row r="347" spans="24:41" x14ac:dyDescent="0.2">
      <c r="X347" s="143"/>
    </row>
    <row r="348" spans="24:41" x14ac:dyDescent="0.2">
      <c r="X348" s="143"/>
    </row>
    <row r="349" spans="24:41" x14ac:dyDescent="0.2">
      <c r="X349" s="143"/>
    </row>
    <row r="350" spans="24:41" x14ac:dyDescent="0.2">
      <c r="X350" s="143"/>
    </row>
    <row r="351" spans="24:41" x14ac:dyDescent="0.2">
      <c r="X351" s="143"/>
    </row>
    <row r="352" spans="24:41" x14ac:dyDescent="0.2">
      <c r="X352" s="143"/>
    </row>
    <row r="353" spans="24:41" x14ac:dyDescent="0.2">
      <c r="X353" s="143"/>
    </row>
    <row r="354" spans="24:41" x14ac:dyDescent="0.2">
      <c r="X354" s="143"/>
      <c r="AO354" s="117" t="s">
        <v>821</v>
      </c>
    </row>
    <row r="355" spans="24:41" x14ac:dyDescent="0.2">
      <c r="X355" s="143"/>
    </row>
    <row r="356" spans="24:41" x14ac:dyDescent="0.2">
      <c r="X356" s="143"/>
    </row>
    <row r="357" spans="24:41" x14ac:dyDescent="0.2">
      <c r="X357" s="143"/>
    </row>
    <row r="358" spans="24:41" x14ac:dyDescent="0.2">
      <c r="X358" s="143"/>
      <c r="AO358" s="117" t="s">
        <v>11</v>
      </c>
    </row>
    <row r="359" spans="24:41" x14ac:dyDescent="0.2">
      <c r="X359" s="143"/>
      <c r="AO359" s="117" t="s">
        <v>820</v>
      </c>
    </row>
    <row r="360" spans="24:41" x14ac:dyDescent="0.2">
      <c r="X360" s="143"/>
    </row>
    <row r="361" spans="24:41" x14ac:dyDescent="0.2">
      <c r="X361" s="143"/>
    </row>
    <row r="362" spans="24:41" x14ac:dyDescent="0.2">
      <c r="X362" s="143"/>
      <c r="AO362" s="117" t="s">
        <v>821</v>
      </c>
    </row>
    <row r="363" spans="24:41" x14ac:dyDescent="0.2">
      <c r="X363" s="143"/>
      <c r="AO363" s="117" t="s">
        <v>820</v>
      </c>
    </row>
    <row r="364" spans="24:41" x14ac:dyDescent="0.2">
      <c r="X364" s="143"/>
      <c r="AO364" s="117" t="s">
        <v>821</v>
      </c>
    </row>
    <row r="365" spans="24:41" x14ac:dyDescent="0.2">
      <c r="X365" s="143"/>
    </row>
    <row r="366" spans="24:41" x14ac:dyDescent="0.2">
      <c r="X366" s="143"/>
      <c r="AO366" s="117" t="s">
        <v>11</v>
      </c>
    </row>
    <row r="367" spans="24:41" x14ac:dyDescent="0.2">
      <c r="X367" s="143"/>
    </row>
    <row r="368" spans="24:41" x14ac:dyDescent="0.2">
      <c r="X368" s="143"/>
    </row>
    <row r="369" spans="24:41" x14ac:dyDescent="0.2">
      <c r="X369" s="143"/>
    </row>
    <row r="370" spans="24:41" x14ac:dyDescent="0.2">
      <c r="X370" s="143"/>
      <c r="AO370" s="117" t="s">
        <v>820</v>
      </c>
    </row>
    <row r="371" spans="24:41" x14ac:dyDescent="0.2">
      <c r="X371" s="143"/>
    </row>
    <row r="372" spans="24:41" x14ac:dyDescent="0.2">
      <c r="X372" s="143"/>
    </row>
    <row r="373" spans="24:41" x14ac:dyDescent="0.2">
      <c r="X373" s="143"/>
      <c r="AO373" s="117" t="s">
        <v>820</v>
      </c>
    </row>
    <row r="374" spans="24:41" x14ac:dyDescent="0.2">
      <c r="X374" s="143"/>
      <c r="AO374" s="117" t="s">
        <v>820</v>
      </c>
    </row>
    <row r="375" spans="24:41" x14ac:dyDescent="0.2">
      <c r="X375" s="143"/>
      <c r="AO375" s="117" t="s">
        <v>821</v>
      </c>
    </row>
    <row r="376" spans="24:41" x14ac:dyDescent="0.2">
      <c r="X376" s="143"/>
    </row>
    <row r="377" spans="24:41" x14ac:dyDescent="0.2">
      <c r="X377" s="143"/>
    </row>
    <row r="378" spans="24:41" x14ac:dyDescent="0.2">
      <c r="X378" s="143"/>
      <c r="AO378" s="117" t="s">
        <v>820</v>
      </c>
    </row>
    <row r="379" spans="24:41" x14ac:dyDescent="0.2">
      <c r="X379" s="143"/>
      <c r="AO379" s="117" t="s">
        <v>820</v>
      </c>
    </row>
    <row r="380" spans="24:41" x14ac:dyDescent="0.2">
      <c r="X380" s="143"/>
    </row>
    <row r="381" spans="24:41" x14ac:dyDescent="0.2">
      <c r="X381" s="143"/>
    </row>
    <row r="382" spans="24:41" x14ac:dyDescent="0.2">
      <c r="X382" s="143"/>
      <c r="AO382" s="117" t="s">
        <v>820</v>
      </c>
    </row>
    <row r="383" spans="24:41" x14ac:dyDescent="0.2">
      <c r="X383" s="143"/>
      <c r="AO383" s="117" t="s">
        <v>11</v>
      </c>
    </row>
    <row r="384" spans="24:41" x14ac:dyDescent="0.2">
      <c r="X384" s="143"/>
      <c r="AO384" s="117" t="s">
        <v>11</v>
      </c>
    </row>
    <row r="385" spans="24:41" x14ac:dyDescent="0.2">
      <c r="X385" s="143"/>
    </row>
    <row r="386" spans="24:41" x14ac:dyDescent="0.2">
      <c r="X386" s="143"/>
    </row>
    <row r="387" spans="24:41" x14ac:dyDescent="0.2">
      <c r="X387" s="143"/>
    </row>
    <row r="388" spans="24:41" x14ac:dyDescent="0.2">
      <c r="X388" s="143"/>
    </row>
    <row r="389" spans="24:41" x14ac:dyDescent="0.2">
      <c r="X389" s="143"/>
    </row>
    <row r="390" spans="24:41" x14ac:dyDescent="0.2">
      <c r="X390" s="143"/>
      <c r="AO390" s="117" t="s">
        <v>820</v>
      </c>
    </row>
    <row r="391" spans="24:41" x14ac:dyDescent="0.2">
      <c r="X391" s="143"/>
    </row>
    <row r="392" spans="24:41" x14ac:dyDescent="0.2">
      <c r="X392" s="143"/>
      <c r="AO392" s="117" t="s">
        <v>820</v>
      </c>
    </row>
    <row r="393" spans="24:41" x14ac:dyDescent="0.2">
      <c r="X393" s="143"/>
    </row>
    <row r="394" spans="24:41" x14ac:dyDescent="0.2">
      <c r="X394" s="143"/>
    </row>
    <row r="395" spans="24:41" x14ac:dyDescent="0.2">
      <c r="X395" s="143"/>
    </row>
    <row r="396" spans="24:41" x14ac:dyDescent="0.2">
      <c r="X396" s="143"/>
    </row>
    <row r="397" spans="24:41" x14ac:dyDescent="0.2">
      <c r="X397" s="143"/>
      <c r="AO397" s="117" t="s">
        <v>820</v>
      </c>
    </row>
    <row r="398" spans="24:41" x14ac:dyDescent="0.2">
      <c r="X398" s="143"/>
    </row>
    <row r="399" spans="24:41" x14ac:dyDescent="0.2">
      <c r="X399" s="143"/>
    </row>
    <row r="400" spans="24:41" x14ac:dyDescent="0.2">
      <c r="X400" s="143"/>
    </row>
    <row r="401" spans="24:41" x14ac:dyDescent="0.2">
      <c r="X401" s="143"/>
    </row>
    <row r="402" spans="24:41" x14ac:dyDescent="0.2">
      <c r="X402" s="143"/>
    </row>
    <row r="403" spans="24:41" x14ac:dyDescent="0.2">
      <c r="X403" s="143"/>
    </row>
    <row r="404" spans="24:41" x14ac:dyDescent="0.2">
      <c r="X404" s="143"/>
      <c r="AO404" s="117" t="s">
        <v>11</v>
      </c>
    </row>
    <row r="405" spans="24:41" x14ac:dyDescent="0.2">
      <c r="X405" s="143"/>
    </row>
    <row r="406" spans="24:41" x14ac:dyDescent="0.2">
      <c r="X406" s="143"/>
      <c r="AO406" s="117" t="s">
        <v>820</v>
      </c>
    </row>
    <row r="407" spans="24:41" x14ac:dyDescent="0.2">
      <c r="X407" s="143"/>
    </row>
    <row r="408" spans="24:41" x14ac:dyDescent="0.2">
      <c r="X408" s="143"/>
    </row>
    <row r="409" spans="24:41" x14ac:dyDescent="0.2">
      <c r="X409" s="143"/>
    </row>
    <row r="410" spans="24:41" x14ac:dyDescent="0.2">
      <c r="X410" s="143"/>
    </row>
    <row r="411" spans="24:41" x14ac:dyDescent="0.2">
      <c r="X411" s="143"/>
    </row>
    <row r="412" spans="24:41" x14ac:dyDescent="0.2">
      <c r="X412" s="143"/>
    </row>
    <row r="413" spans="24:41" x14ac:dyDescent="0.2">
      <c r="X413" s="143"/>
    </row>
    <row r="414" spans="24:41" x14ac:dyDescent="0.2">
      <c r="X414" s="143"/>
    </row>
    <row r="415" spans="24:41" x14ac:dyDescent="0.2">
      <c r="X415" s="143"/>
      <c r="AO415" s="117" t="s">
        <v>820</v>
      </c>
    </row>
    <row r="416" spans="24:41" x14ac:dyDescent="0.2">
      <c r="X416" s="143"/>
      <c r="AO416" s="117" t="s">
        <v>821</v>
      </c>
    </row>
    <row r="417" spans="24:41" x14ac:dyDescent="0.2">
      <c r="X417" s="143"/>
      <c r="AO417" s="117" t="s">
        <v>820</v>
      </c>
    </row>
    <row r="418" spans="24:41" x14ac:dyDescent="0.2">
      <c r="X418" s="143"/>
      <c r="AO418" s="117" t="s">
        <v>821</v>
      </c>
    </row>
    <row r="419" spans="24:41" x14ac:dyDescent="0.2">
      <c r="X419" s="143"/>
      <c r="AO419" s="117" t="s">
        <v>821</v>
      </c>
    </row>
    <row r="420" spans="24:41" x14ac:dyDescent="0.2">
      <c r="X420" s="143"/>
    </row>
    <row r="421" spans="24:41" x14ac:dyDescent="0.2">
      <c r="X421" s="143"/>
    </row>
    <row r="422" spans="24:41" x14ac:dyDescent="0.2">
      <c r="X422" s="143"/>
      <c r="AO422" s="117" t="s">
        <v>820</v>
      </c>
    </row>
    <row r="423" spans="24:41" x14ac:dyDescent="0.2">
      <c r="X423" s="143"/>
    </row>
    <row r="424" spans="24:41" x14ac:dyDescent="0.2">
      <c r="X424" s="143"/>
    </row>
    <row r="425" spans="24:41" x14ac:dyDescent="0.2">
      <c r="X425" s="143"/>
    </row>
    <row r="426" spans="24:41" x14ac:dyDescent="0.2">
      <c r="X426" s="143"/>
    </row>
    <row r="427" spans="24:41" x14ac:dyDescent="0.2">
      <c r="X427" s="143"/>
    </row>
    <row r="428" spans="24:41" x14ac:dyDescent="0.2">
      <c r="X428" s="143"/>
    </row>
    <row r="429" spans="24:41" x14ac:dyDescent="0.2">
      <c r="X429" s="143"/>
    </row>
    <row r="430" spans="24:41" x14ac:dyDescent="0.2">
      <c r="X430" s="143"/>
    </row>
    <row r="431" spans="24:41" x14ac:dyDescent="0.2">
      <c r="X431" s="143"/>
    </row>
    <row r="432" spans="24:41" x14ac:dyDescent="0.2">
      <c r="X432" s="143"/>
      <c r="AO432" s="117" t="s">
        <v>821</v>
      </c>
    </row>
    <row r="433" spans="24:41" x14ac:dyDescent="0.2">
      <c r="X433" s="143"/>
    </row>
    <row r="434" spans="24:41" x14ac:dyDescent="0.2">
      <c r="X434" s="143"/>
    </row>
    <row r="435" spans="24:41" x14ac:dyDescent="0.2">
      <c r="X435" s="143"/>
    </row>
    <row r="436" spans="24:41" x14ac:dyDescent="0.2">
      <c r="X436" s="143"/>
    </row>
    <row r="437" spans="24:41" x14ac:dyDescent="0.2">
      <c r="X437" s="143"/>
      <c r="AO437" s="117" t="s">
        <v>821</v>
      </c>
    </row>
    <row r="438" spans="24:41" x14ac:dyDescent="0.2">
      <c r="X438" s="143"/>
    </row>
    <row r="439" spans="24:41" x14ac:dyDescent="0.2">
      <c r="X439" s="143"/>
    </row>
    <row r="440" spans="24:41" x14ac:dyDescent="0.2">
      <c r="X440" s="143"/>
    </row>
    <row r="441" spans="24:41" x14ac:dyDescent="0.2">
      <c r="X441" s="143"/>
    </row>
    <row r="442" spans="24:41" x14ac:dyDescent="0.2">
      <c r="X442" s="143"/>
    </row>
    <row r="443" spans="24:41" x14ac:dyDescent="0.2">
      <c r="X443" s="143"/>
    </row>
    <row r="444" spans="24:41" x14ac:dyDescent="0.2">
      <c r="X444" s="143"/>
    </row>
    <row r="445" spans="24:41" x14ac:dyDescent="0.2">
      <c r="X445" s="143"/>
    </row>
    <row r="446" spans="24:41" x14ac:dyDescent="0.2">
      <c r="X446" s="143"/>
    </row>
    <row r="447" spans="24:41" x14ac:dyDescent="0.2">
      <c r="X447" s="143"/>
      <c r="AO447" s="117" t="s">
        <v>821</v>
      </c>
    </row>
    <row r="448" spans="24:41" x14ac:dyDescent="0.2">
      <c r="X448" s="143"/>
    </row>
    <row r="449" spans="24:41" x14ac:dyDescent="0.2">
      <c r="X449" s="143"/>
    </row>
    <row r="450" spans="24:41" x14ac:dyDescent="0.2">
      <c r="X450" s="143"/>
      <c r="AO450" s="117" t="s">
        <v>820</v>
      </c>
    </row>
    <row r="451" spans="24:41" x14ac:dyDescent="0.2">
      <c r="X451" s="143"/>
    </row>
    <row r="452" spans="24:41" x14ac:dyDescent="0.2">
      <c r="X452" s="143"/>
    </row>
    <row r="453" spans="24:41" x14ac:dyDescent="0.2">
      <c r="X453" s="143"/>
    </row>
    <row r="454" spans="24:41" x14ac:dyDescent="0.2">
      <c r="X454" s="143"/>
      <c r="AO454" s="117" t="s">
        <v>11</v>
      </c>
    </row>
    <row r="455" spans="24:41" x14ac:dyDescent="0.2">
      <c r="X455" s="143"/>
    </row>
    <row r="456" spans="24:41" x14ac:dyDescent="0.2">
      <c r="X456" s="143"/>
      <c r="AO456" s="117" t="s">
        <v>820</v>
      </c>
    </row>
    <row r="457" spans="24:41" x14ac:dyDescent="0.2">
      <c r="X457" s="143"/>
    </row>
    <row r="458" spans="24:41" x14ac:dyDescent="0.2">
      <c r="X458" s="143"/>
      <c r="AO458" s="117" t="s">
        <v>821</v>
      </c>
    </row>
    <row r="459" spans="24:41" x14ac:dyDescent="0.2">
      <c r="X459" s="143"/>
    </row>
    <row r="460" spans="24:41" x14ac:dyDescent="0.2">
      <c r="X460" s="143"/>
    </row>
    <row r="461" spans="24:41" x14ac:dyDescent="0.2">
      <c r="X461" s="143"/>
      <c r="AO461" s="117" t="s">
        <v>820</v>
      </c>
    </row>
    <row r="462" spans="24:41" x14ac:dyDescent="0.2">
      <c r="X462" s="143"/>
      <c r="AO462" s="117" t="s">
        <v>820</v>
      </c>
    </row>
    <row r="463" spans="24:41" x14ac:dyDescent="0.2">
      <c r="X463" s="143"/>
    </row>
    <row r="464" spans="24:41" x14ac:dyDescent="0.2">
      <c r="X464" s="143"/>
      <c r="AO464" s="117" t="s">
        <v>11</v>
      </c>
    </row>
    <row r="465" spans="24:41" x14ac:dyDescent="0.2">
      <c r="X465" s="143"/>
      <c r="AO465" s="117" t="s">
        <v>11</v>
      </c>
    </row>
    <row r="466" spans="24:41" x14ac:dyDescent="0.2">
      <c r="X466" s="143"/>
    </row>
    <row r="467" spans="24:41" x14ac:dyDescent="0.2">
      <c r="X467" s="143"/>
    </row>
    <row r="468" spans="24:41" x14ac:dyDescent="0.2">
      <c r="X468" s="143"/>
    </row>
    <row r="469" spans="24:41" x14ac:dyDescent="0.2">
      <c r="X469" s="143"/>
    </row>
    <row r="470" spans="24:41" x14ac:dyDescent="0.2">
      <c r="X470" s="143"/>
    </row>
    <row r="471" spans="24:41" x14ac:dyDescent="0.2">
      <c r="X471" s="143"/>
    </row>
    <row r="472" spans="24:41" x14ac:dyDescent="0.2">
      <c r="X472" s="143"/>
    </row>
    <row r="473" spans="24:41" x14ac:dyDescent="0.2">
      <c r="X473" s="143"/>
    </row>
    <row r="474" spans="24:41" x14ac:dyDescent="0.2">
      <c r="X474" s="143"/>
    </row>
    <row r="475" spans="24:41" x14ac:dyDescent="0.2">
      <c r="X475" s="143"/>
      <c r="AO475" s="117" t="s">
        <v>820</v>
      </c>
    </row>
    <row r="476" spans="24:41" x14ac:dyDescent="0.2">
      <c r="X476" s="143"/>
      <c r="AO476" s="117" t="s">
        <v>820</v>
      </c>
    </row>
    <row r="477" spans="24:41" x14ac:dyDescent="0.2">
      <c r="X477" s="143"/>
      <c r="AO477" s="117" t="s">
        <v>820</v>
      </c>
    </row>
    <row r="478" spans="24:41" x14ac:dyDescent="0.2">
      <c r="X478" s="143"/>
    </row>
    <row r="479" spans="24:41" x14ac:dyDescent="0.2">
      <c r="X479" s="143"/>
    </row>
    <row r="480" spans="24:41" x14ac:dyDescent="0.2">
      <c r="X480" s="143"/>
      <c r="AO480" s="117" t="s">
        <v>820</v>
      </c>
    </row>
    <row r="481" spans="24:41" x14ac:dyDescent="0.2">
      <c r="X481" s="143"/>
      <c r="AO481" s="117" t="s">
        <v>820</v>
      </c>
    </row>
    <row r="482" spans="24:41" x14ac:dyDescent="0.2">
      <c r="X482" s="143"/>
    </row>
    <row r="483" spans="24:41" x14ac:dyDescent="0.2">
      <c r="X483" s="143"/>
    </row>
    <row r="484" spans="24:41" x14ac:dyDescent="0.2">
      <c r="X484" s="143"/>
      <c r="AO484" s="117" t="s">
        <v>821</v>
      </c>
    </row>
    <row r="485" spans="24:41" x14ac:dyDescent="0.2">
      <c r="X485" s="143"/>
    </row>
    <row r="486" spans="24:41" x14ac:dyDescent="0.2">
      <c r="X486" s="143"/>
      <c r="AO486" s="117" t="s">
        <v>11</v>
      </c>
    </row>
    <row r="487" spans="24:41" x14ac:dyDescent="0.2">
      <c r="X487" s="143"/>
      <c r="AO487" s="117" t="s">
        <v>821</v>
      </c>
    </row>
    <row r="488" spans="24:41" x14ac:dyDescent="0.2">
      <c r="X488" s="143"/>
    </row>
    <row r="489" spans="24:41" x14ac:dyDescent="0.2">
      <c r="X489" s="143"/>
    </row>
    <row r="490" spans="24:41" x14ac:dyDescent="0.2">
      <c r="X490" s="143"/>
      <c r="AO490" s="117" t="s">
        <v>820</v>
      </c>
    </row>
    <row r="491" spans="24:41" x14ac:dyDescent="0.2">
      <c r="X491" s="143"/>
    </row>
    <row r="492" spans="24:41" x14ac:dyDescent="0.2">
      <c r="X492" s="143"/>
    </row>
    <row r="493" spans="24:41" x14ac:dyDescent="0.2">
      <c r="X493" s="143"/>
    </row>
    <row r="494" spans="24:41" x14ac:dyDescent="0.2">
      <c r="X494" s="143"/>
    </row>
    <row r="495" spans="24:41" x14ac:dyDescent="0.2">
      <c r="X495" s="143"/>
      <c r="AO495" s="117" t="s">
        <v>11</v>
      </c>
    </row>
    <row r="496" spans="24:41" x14ac:dyDescent="0.2">
      <c r="X496" s="143"/>
      <c r="AO496" s="117" t="s">
        <v>820</v>
      </c>
    </row>
    <row r="497" spans="24:41" x14ac:dyDescent="0.2">
      <c r="X497" s="143"/>
    </row>
    <row r="498" spans="24:41" x14ac:dyDescent="0.2">
      <c r="X498" s="143"/>
      <c r="AO498" s="117" t="s">
        <v>11</v>
      </c>
    </row>
    <row r="499" spans="24:41" x14ac:dyDescent="0.2">
      <c r="X499" s="143"/>
    </row>
    <row r="500" spans="24:41" x14ac:dyDescent="0.2">
      <c r="X500" s="143"/>
      <c r="AO500" s="117" t="s">
        <v>820</v>
      </c>
    </row>
    <row r="501" spans="24:41" x14ac:dyDescent="0.2">
      <c r="X501" s="143"/>
      <c r="AO501" s="117" t="s">
        <v>820</v>
      </c>
    </row>
    <row r="502" spans="24:41" x14ac:dyDescent="0.2">
      <c r="X502" s="143"/>
      <c r="AO502" s="117" t="s">
        <v>820</v>
      </c>
    </row>
    <row r="503" spans="24:41" x14ac:dyDescent="0.2">
      <c r="X503" s="143"/>
    </row>
    <row r="504" spans="24:41" x14ac:dyDescent="0.2">
      <c r="X504" s="143"/>
      <c r="AO504" s="117" t="s">
        <v>821</v>
      </c>
    </row>
    <row r="505" spans="24:41" x14ac:dyDescent="0.2">
      <c r="X505" s="143"/>
    </row>
    <row r="506" spans="24:41" x14ac:dyDescent="0.2">
      <c r="X506" s="143"/>
    </row>
    <row r="507" spans="24:41" x14ac:dyDescent="0.2">
      <c r="X507" s="143"/>
    </row>
    <row r="508" spans="24:41" x14ac:dyDescent="0.2">
      <c r="X508" s="143"/>
    </row>
    <row r="509" spans="24:41" x14ac:dyDescent="0.2">
      <c r="X509" s="143"/>
      <c r="AO509" s="117" t="s">
        <v>11</v>
      </c>
    </row>
    <row r="510" spans="24:41" x14ac:dyDescent="0.2">
      <c r="X510" s="143"/>
    </row>
    <row r="511" spans="24:41" x14ac:dyDescent="0.2">
      <c r="X511" s="143"/>
    </row>
    <row r="512" spans="24:41" x14ac:dyDescent="0.2">
      <c r="X512" s="143"/>
    </row>
    <row r="513" spans="24:41" x14ac:dyDescent="0.2">
      <c r="X513" s="143"/>
    </row>
    <row r="514" spans="24:41" x14ac:dyDescent="0.2">
      <c r="X514" s="143"/>
      <c r="AO514" s="117" t="s">
        <v>821</v>
      </c>
    </row>
    <row r="515" spans="24:41" x14ac:dyDescent="0.2">
      <c r="X515" s="143"/>
      <c r="AO515" s="117" t="s">
        <v>11</v>
      </c>
    </row>
    <row r="516" spans="24:41" x14ac:dyDescent="0.2">
      <c r="X516" s="143"/>
      <c r="AO516" s="117" t="s">
        <v>821</v>
      </c>
    </row>
    <row r="517" spans="24:41" x14ac:dyDescent="0.2">
      <c r="X517" s="143"/>
    </row>
    <row r="518" spans="24:41" x14ac:dyDescent="0.2">
      <c r="X518" s="143"/>
      <c r="AO518" s="117" t="s">
        <v>821</v>
      </c>
    </row>
    <row r="519" spans="24:41" x14ac:dyDescent="0.2">
      <c r="X519" s="143"/>
    </row>
    <row r="520" spans="24:41" x14ac:dyDescent="0.2">
      <c r="X520" s="143"/>
    </row>
    <row r="521" spans="24:41" x14ac:dyDescent="0.2">
      <c r="X521" s="143"/>
      <c r="AO521" s="117" t="s">
        <v>820</v>
      </c>
    </row>
    <row r="522" spans="24:41" x14ac:dyDescent="0.2">
      <c r="X522" s="143"/>
      <c r="AO522" s="117" t="s">
        <v>820</v>
      </c>
    </row>
    <row r="523" spans="24:41" x14ac:dyDescent="0.2">
      <c r="X523" s="143"/>
    </row>
    <row r="524" spans="24:41" x14ac:dyDescent="0.2">
      <c r="X524" s="143"/>
    </row>
    <row r="525" spans="24:41" x14ac:dyDescent="0.2">
      <c r="X525" s="143"/>
    </row>
    <row r="526" spans="24:41" x14ac:dyDescent="0.2">
      <c r="X526" s="143"/>
    </row>
    <row r="527" spans="24:41" x14ac:dyDescent="0.2">
      <c r="X527" s="143"/>
    </row>
    <row r="528" spans="24:41" x14ac:dyDescent="0.2">
      <c r="X528" s="143"/>
      <c r="AO528" s="117" t="s">
        <v>820</v>
      </c>
    </row>
    <row r="529" spans="24:41" x14ac:dyDescent="0.2">
      <c r="X529" s="143"/>
      <c r="AO529" s="117" t="s">
        <v>820</v>
      </c>
    </row>
    <row r="530" spans="24:41" x14ac:dyDescent="0.2">
      <c r="X530" s="143"/>
      <c r="AO530" s="117" t="s">
        <v>821</v>
      </c>
    </row>
    <row r="531" spans="24:41" x14ac:dyDescent="0.2">
      <c r="X531" s="143"/>
      <c r="AO531" s="117" t="s">
        <v>821</v>
      </c>
    </row>
    <row r="532" spans="24:41" x14ac:dyDescent="0.2">
      <c r="X532" s="143"/>
    </row>
    <row r="533" spans="24:41" x14ac:dyDescent="0.2">
      <c r="X533" s="143"/>
      <c r="AO533" s="117" t="s">
        <v>820</v>
      </c>
    </row>
    <row r="534" spans="24:41" x14ac:dyDescent="0.2">
      <c r="X534" s="143"/>
    </row>
    <row r="535" spans="24:41" x14ac:dyDescent="0.2">
      <c r="X535" s="143"/>
    </row>
    <row r="536" spans="24:41" x14ac:dyDescent="0.2">
      <c r="X536" s="143"/>
    </row>
    <row r="537" spans="24:41" x14ac:dyDescent="0.2">
      <c r="X537" s="143"/>
    </row>
    <row r="538" spans="24:41" x14ac:dyDescent="0.2">
      <c r="X538" s="143"/>
    </row>
    <row r="539" spans="24:41" x14ac:dyDescent="0.2">
      <c r="X539" s="143"/>
      <c r="AO539" s="117" t="s">
        <v>820</v>
      </c>
    </row>
    <row r="540" spans="24:41" x14ac:dyDescent="0.2">
      <c r="X540" s="143"/>
    </row>
    <row r="541" spans="24:41" x14ac:dyDescent="0.2">
      <c r="X541" s="143"/>
    </row>
    <row r="542" spans="24:41" x14ac:dyDescent="0.2">
      <c r="X542" s="143"/>
      <c r="AO542" s="117" t="s">
        <v>820</v>
      </c>
    </row>
    <row r="543" spans="24:41" x14ac:dyDescent="0.2">
      <c r="X543" s="143"/>
    </row>
    <row r="544" spans="24:41" x14ac:dyDescent="0.2">
      <c r="X544" s="143"/>
    </row>
    <row r="545" spans="24:41" x14ac:dyDescent="0.2">
      <c r="X545" s="143"/>
    </row>
    <row r="546" spans="24:41" x14ac:dyDescent="0.2">
      <c r="X546" s="143"/>
    </row>
    <row r="547" spans="24:41" x14ac:dyDescent="0.2">
      <c r="X547" s="143"/>
    </row>
    <row r="548" spans="24:41" x14ac:dyDescent="0.2">
      <c r="X548" s="143"/>
    </row>
    <row r="549" spans="24:41" x14ac:dyDescent="0.2">
      <c r="X549" s="143"/>
      <c r="AO549" s="117" t="s">
        <v>820</v>
      </c>
    </row>
    <row r="550" spans="24:41" x14ac:dyDescent="0.2">
      <c r="X550" s="143"/>
      <c r="AO550" s="117" t="s">
        <v>820</v>
      </c>
    </row>
    <row r="551" spans="24:41" x14ac:dyDescent="0.2">
      <c r="X551" s="143"/>
      <c r="AO551" s="117" t="s">
        <v>820</v>
      </c>
    </row>
    <row r="552" spans="24:41" x14ac:dyDescent="0.2">
      <c r="X552" s="143"/>
    </row>
    <row r="553" spans="24:41" x14ac:dyDescent="0.2">
      <c r="X553" s="143"/>
    </row>
    <row r="554" spans="24:41" x14ac:dyDescent="0.2">
      <c r="X554" s="143"/>
    </row>
    <row r="555" spans="24:41" x14ac:dyDescent="0.2">
      <c r="X555" s="143"/>
      <c r="AO555" s="117" t="s">
        <v>11</v>
      </c>
    </row>
    <row r="556" spans="24:41" x14ac:dyDescent="0.2">
      <c r="X556" s="143"/>
      <c r="AO556" s="117" t="s">
        <v>11</v>
      </c>
    </row>
    <row r="557" spans="24:41" x14ac:dyDescent="0.2">
      <c r="X557" s="143"/>
    </row>
    <row r="558" spans="24:41" x14ac:dyDescent="0.2">
      <c r="X558" s="143"/>
      <c r="AO558" s="117" t="s">
        <v>820</v>
      </c>
    </row>
    <row r="559" spans="24:41" x14ac:dyDescent="0.2">
      <c r="X559" s="143"/>
    </row>
    <row r="560" spans="24:41" x14ac:dyDescent="0.2">
      <c r="X560" s="143"/>
    </row>
    <row r="561" spans="24:41" x14ac:dyDescent="0.2">
      <c r="X561" s="143"/>
    </row>
    <row r="562" spans="24:41" x14ac:dyDescent="0.2">
      <c r="X562" s="143"/>
    </row>
    <row r="563" spans="24:41" x14ac:dyDescent="0.2">
      <c r="X563" s="143"/>
    </row>
    <row r="564" spans="24:41" x14ac:dyDescent="0.2">
      <c r="X564" s="143"/>
      <c r="AO564" s="117" t="s">
        <v>821</v>
      </c>
    </row>
    <row r="565" spans="24:41" x14ac:dyDescent="0.2">
      <c r="X565" s="143"/>
      <c r="AO565" s="117" t="s">
        <v>820</v>
      </c>
    </row>
    <row r="566" spans="24:41" x14ac:dyDescent="0.2">
      <c r="X566" s="143"/>
    </row>
    <row r="567" spans="24:41" x14ac:dyDescent="0.2">
      <c r="X567" s="143"/>
    </row>
    <row r="568" spans="24:41" x14ac:dyDescent="0.2">
      <c r="X568" s="143"/>
      <c r="AO568" s="117" t="s">
        <v>820</v>
      </c>
    </row>
    <row r="569" spans="24:41" x14ac:dyDescent="0.2">
      <c r="X569" s="143"/>
    </row>
    <row r="570" spans="24:41" x14ac:dyDescent="0.2">
      <c r="X570" s="143"/>
      <c r="AO570" s="117" t="s">
        <v>821</v>
      </c>
    </row>
    <row r="571" spans="24:41" x14ac:dyDescent="0.2">
      <c r="X571" s="143"/>
    </row>
    <row r="572" spans="24:41" x14ac:dyDescent="0.2">
      <c r="X572" s="143"/>
      <c r="AO572" s="117" t="s">
        <v>820</v>
      </c>
    </row>
    <row r="573" spans="24:41" x14ac:dyDescent="0.2">
      <c r="X573" s="143"/>
      <c r="AO573" s="117" t="s">
        <v>821</v>
      </c>
    </row>
    <row r="574" spans="24:41" x14ac:dyDescent="0.2">
      <c r="X574" s="143"/>
      <c r="AO574" s="117" t="s">
        <v>820</v>
      </c>
    </row>
    <row r="575" spans="24:41" x14ac:dyDescent="0.2">
      <c r="X575" s="143"/>
    </row>
    <row r="576" spans="24:41" x14ac:dyDescent="0.2">
      <c r="X576" s="143"/>
      <c r="AO576" s="117" t="s">
        <v>821</v>
      </c>
    </row>
    <row r="577" spans="24:41" x14ac:dyDescent="0.2">
      <c r="X577" s="143"/>
    </row>
    <row r="578" spans="24:41" x14ac:dyDescent="0.2">
      <c r="X578" s="143"/>
      <c r="AO578" s="117" t="s">
        <v>820</v>
      </c>
    </row>
    <row r="579" spans="24:41" x14ac:dyDescent="0.2">
      <c r="X579" s="143"/>
    </row>
    <row r="580" spans="24:41" x14ac:dyDescent="0.2">
      <c r="X580" s="143"/>
    </row>
    <row r="581" spans="24:41" x14ac:dyDescent="0.2">
      <c r="X581" s="143"/>
    </row>
    <row r="582" spans="24:41" x14ac:dyDescent="0.2">
      <c r="X582" s="143"/>
      <c r="AO582" s="117" t="s">
        <v>820</v>
      </c>
    </row>
    <row r="583" spans="24:41" x14ac:dyDescent="0.2">
      <c r="X583" s="143"/>
      <c r="AO583" s="117" t="s">
        <v>821</v>
      </c>
    </row>
    <row r="584" spans="24:41" x14ac:dyDescent="0.2">
      <c r="X584" s="143"/>
    </row>
    <row r="585" spans="24:41" x14ac:dyDescent="0.2">
      <c r="X585" s="143"/>
      <c r="AO585" s="117" t="s">
        <v>821</v>
      </c>
    </row>
    <row r="586" spans="24:41" x14ac:dyDescent="0.2">
      <c r="X586" s="143"/>
      <c r="AO586" s="117" t="s">
        <v>820</v>
      </c>
    </row>
    <row r="587" spans="24:41" x14ac:dyDescent="0.2">
      <c r="X587" s="143"/>
    </row>
    <row r="588" spans="24:41" x14ac:dyDescent="0.2">
      <c r="X588" s="143"/>
    </row>
    <row r="589" spans="24:41" x14ac:dyDescent="0.2">
      <c r="X589" s="143"/>
    </row>
    <row r="590" spans="24:41" x14ac:dyDescent="0.2">
      <c r="X590" s="143"/>
    </row>
    <row r="591" spans="24:41" x14ac:dyDescent="0.2">
      <c r="X591" s="143"/>
    </row>
    <row r="592" spans="24:41" x14ac:dyDescent="0.2">
      <c r="X592" s="143"/>
    </row>
    <row r="593" spans="24:41" x14ac:dyDescent="0.2">
      <c r="X593" s="143"/>
      <c r="AO593" s="117" t="s">
        <v>821</v>
      </c>
    </row>
    <row r="594" spans="24:41" x14ac:dyDescent="0.2">
      <c r="X594" s="143"/>
    </row>
    <row r="595" spans="24:41" x14ac:dyDescent="0.2">
      <c r="X595" s="143"/>
    </row>
    <row r="596" spans="24:41" x14ac:dyDescent="0.2">
      <c r="X596" s="143"/>
      <c r="AO596" s="117" t="s">
        <v>11</v>
      </c>
    </row>
    <row r="597" spans="24:41" x14ac:dyDescent="0.2">
      <c r="X597" s="143"/>
    </row>
    <row r="598" spans="24:41" x14ac:dyDescent="0.2">
      <c r="X598" s="143"/>
    </row>
    <row r="599" spans="24:41" x14ac:dyDescent="0.2">
      <c r="X599" s="143"/>
    </row>
    <row r="600" spans="24:41" x14ac:dyDescent="0.2">
      <c r="X600" s="143"/>
      <c r="AO600" s="117" t="s">
        <v>820</v>
      </c>
    </row>
    <row r="601" spans="24:41" x14ac:dyDescent="0.2">
      <c r="X601" s="143"/>
    </row>
    <row r="602" spans="24:41" x14ac:dyDescent="0.2">
      <c r="X602" s="143"/>
    </row>
    <row r="603" spans="24:41" x14ac:dyDescent="0.2">
      <c r="X603" s="143"/>
    </row>
    <row r="604" spans="24:41" x14ac:dyDescent="0.2">
      <c r="X604" s="143"/>
    </row>
    <row r="605" spans="24:41" x14ac:dyDescent="0.2">
      <c r="X605" s="143"/>
      <c r="AO605" s="117" t="s">
        <v>820</v>
      </c>
    </row>
    <row r="606" spans="24:41" x14ac:dyDescent="0.2">
      <c r="X606" s="143"/>
      <c r="AO606" s="117" t="s">
        <v>820</v>
      </c>
    </row>
    <row r="607" spans="24:41" x14ac:dyDescent="0.2">
      <c r="X607" s="143"/>
    </row>
    <row r="608" spans="24:41" x14ac:dyDescent="0.2">
      <c r="X608" s="143"/>
    </row>
    <row r="609" spans="24:41" x14ac:dyDescent="0.2">
      <c r="X609" s="143"/>
      <c r="AO609" s="117" t="s">
        <v>820</v>
      </c>
    </row>
    <row r="610" spans="24:41" x14ac:dyDescent="0.2">
      <c r="X610" s="143"/>
    </row>
    <row r="611" spans="24:41" x14ac:dyDescent="0.2">
      <c r="X611" s="143"/>
    </row>
    <row r="612" spans="24:41" x14ac:dyDescent="0.2">
      <c r="X612" s="143"/>
    </row>
    <row r="613" spans="24:41" x14ac:dyDescent="0.2">
      <c r="X613" s="143"/>
    </row>
    <row r="614" spans="24:41" x14ac:dyDescent="0.2">
      <c r="X614" s="143"/>
    </row>
    <row r="615" spans="24:41" x14ac:dyDescent="0.2">
      <c r="X615" s="143"/>
    </row>
    <row r="616" spans="24:41" x14ac:dyDescent="0.2">
      <c r="X616" s="143"/>
    </row>
    <row r="617" spans="24:41" x14ac:dyDescent="0.2">
      <c r="X617" s="143"/>
    </row>
    <row r="618" spans="24:41" x14ac:dyDescent="0.2">
      <c r="X618" s="143"/>
    </row>
    <row r="619" spans="24:41" x14ac:dyDescent="0.2">
      <c r="X619" s="143"/>
    </row>
    <row r="620" spans="24:41" x14ac:dyDescent="0.2">
      <c r="X620" s="143"/>
      <c r="AO620" s="117" t="s">
        <v>821</v>
      </c>
    </row>
    <row r="621" spans="24:41" x14ac:dyDescent="0.2">
      <c r="X621" s="143"/>
    </row>
    <row r="622" spans="24:41" x14ac:dyDescent="0.2">
      <c r="X622" s="143"/>
      <c r="AO622" s="117" t="s">
        <v>820</v>
      </c>
    </row>
    <row r="623" spans="24:41" x14ac:dyDescent="0.2">
      <c r="X623" s="143"/>
      <c r="AO623" s="117" t="s">
        <v>820</v>
      </c>
    </row>
    <row r="624" spans="24:41" x14ac:dyDescent="0.2">
      <c r="X624" s="143"/>
      <c r="AO624" s="117" t="s">
        <v>820</v>
      </c>
    </row>
    <row r="625" spans="24:41" x14ac:dyDescent="0.2">
      <c r="X625" s="143"/>
    </row>
    <row r="626" spans="24:41" x14ac:dyDescent="0.2">
      <c r="X626" s="143"/>
    </row>
    <row r="627" spans="24:41" x14ac:dyDescent="0.2">
      <c r="X627" s="143"/>
    </row>
    <row r="628" spans="24:41" x14ac:dyDescent="0.2">
      <c r="X628" s="143"/>
    </row>
    <row r="629" spans="24:41" x14ac:dyDescent="0.2">
      <c r="X629" s="143"/>
    </row>
    <row r="630" spans="24:41" x14ac:dyDescent="0.2">
      <c r="X630" s="143"/>
    </row>
    <row r="631" spans="24:41" x14ac:dyDescent="0.2">
      <c r="X631" s="143"/>
    </row>
    <row r="632" spans="24:41" x14ac:dyDescent="0.2">
      <c r="X632" s="143"/>
    </row>
    <row r="633" spans="24:41" x14ac:dyDescent="0.2">
      <c r="X633" s="143"/>
      <c r="AO633" s="117" t="s">
        <v>821</v>
      </c>
    </row>
    <row r="634" spans="24:41" x14ac:dyDescent="0.2">
      <c r="X634" s="143"/>
    </row>
    <row r="635" spans="24:41" x14ac:dyDescent="0.2">
      <c r="X635" s="143"/>
    </row>
    <row r="636" spans="24:41" x14ac:dyDescent="0.2">
      <c r="X636" s="143"/>
    </row>
    <row r="637" spans="24:41" x14ac:dyDescent="0.2">
      <c r="X637" s="143"/>
    </row>
    <row r="638" spans="24:41" x14ac:dyDescent="0.2">
      <c r="X638" s="143"/>
    </row>
    <row r="639" spans="24:41" x14ac:dyDescent="0.2">
      <c r="X639" s="143"/>
    </row>
    <row r="640" spans="24:41" x14ac:dyDescent="0.2">
      <c r="X640" s="143"/>
    </row>
    <row r="641" spans="24:41" x14ac:dyDescent="0.2">
      <c r="X641" s="143"/>
    </row>
    <row r="642" spans="24:41" x14ac:dyDescent="0.2">
      <c r="X642" s="143"/>
    </row>
    <row r="643" spans="24:41" x14ac:dyDescent="0.2">
      <c r="X643" s="143"/>
      <c r="AO643" s="117" t="s">
        <v>821</v>
      </c>
    </row>
    <row r="644" spans="24:41" x14ac:dyDescent="0.2">
      <c r="X644" s="143"/>
    </row>
    <row r="645" spans="24:41" x14ac:dyDescent="0.2">
      <c r="X645" s="143"/>
    </row>
    <row r="646" spans="24:41" x14ac:dyDescent="0.2">
      <c r="X646" s="143"/>
    </row>
    <row r="647" spans="24:41" x14ac:dyDescent="0.2">
      <c r="X647" s="143"/>
      <c r="AO647" s="117" t="s">
        <v>820</v>
      </c>
    </row>
    <row r="648" spans="24:41" x14ac:dyDescent="0.2">
      <c r="X648" s="143"/>
    </row>
    <row r="649" spans="24:41" x14ac:dyDescent="0.2">
      <c r="X649" s="143"/>
    </row>
    <row r="650" spans="24:41" x14ac:dyDescent="0.2">
      <c r="X650" s="143"/>
    </row>
    <row r="651" spans="24:41" x14ac:dyDescent="0.2">
      <c r="X651" s="143"/>
    </row>
    <row r="652" spans="24:41" x14ac:dyDescent="0.2">
      <c r="X652" s="143"/>
    </row>
    <row r="653" spans="24:41" x14ac:dyDescent="0.2">
      <c r="X653" s="143"/>
    </row>
    <row r="654" spans="24:41" x14ac:dyDescent="0.2">
      <c r="X654" s="143"/>
      <c r="AO654" s="117" t="s">
        <v>11</v>
      </c>
    </row>
    <row r="655" spans="24:41" x14ac:dyDescent="0.2">
      <c r="X655" s="143"/>
    </row>
    <row r="656" spans="24:41" x14ac:dyDescent="0.2">
      <c r="X656" s="143"/>
    </row>
    <row r="657" spans="24:41" x14ac:dyDescent="0.2">
      <c r="X657" s="143"/>
      <c r="AO657" s="117" t="s">
        <v>820</v>
      </c>
    </row>
    <row r="658" spans="24:41" x14ac:dyDescent="0.2">
      <c r="X658" s="143"/>
      <c r="AO658" s="117" t="s">
        <v>821</v>
      </c>
    </row>
    <row r="659" spans="24:41" x14ac:dyDescent="0.2">
      <c r="X659" s="143"/>
      <c r="AO659" s="117" t="s">
        <v>820</v>
      </c>
    </row>
    <row r="660" spans="24:41" x14ac:dyDescent="0.2">
      <c r="X660" s="143"/>
      <c r="AO660" s="117" t="s">
        <v>11</v>
      </c>
    </row>
    <row r="661" spans="24:41" x14ac:dyDescent="0.2">
      <c r="X661" s="143"/>
    </row>
    <row r="662" spans="24:41" x14ac:dyDescent="0.2">
      <c r="X662" s="143"/>
      <c r="AO662" s="117" t="s">
        <v>821</v>
      </c>
    </row>
    <row r="663" spans="24:41" x14ac:dyDescent="0.2">
      <c r="X663" s="143"/>
      <c r="AO663" s="117" t="s">
        <v>821</v>
      </c>
    </row>
    <row r="664" spans="24:41" x14ac:dyDescent="0.2">
      <c r="X664" s="143"/>
    </row>
    <row r="665" spans="24:41" x14ac:dyDescent="0.2">
      <c r="X665" s="143"/>
    </row>
    <row r="666" spans="24:41" x14ac:dyDescent="0.2">
      <c r="X666" s="143"/>
    </row>
    <row r="667" spans="24:41" x14ac:dyDescent="0.2">
      <c r="X667" s="143"/>
    </row>
    <row r="668" spans="24:41" x14ac:dyDescent="0.2">
      <c r="X668" s="143"/>
    </row>
    <row r="669" spans="24:41" x14ac:dyDescent="0.2">
      <c r="X669" s="143"/>
    </row>
    <row r="670" spans="24:41" x14ac:dyDescent="0.2">
      <c r="X670" s="143"/>
    </row>
    <row r="671" spans="24:41" x14ac:dyDescent="0.2">
      <c r="X671" s="143"/>
    </row>
    <row r="672" spans="24:41" x14ac:dyDescent="0.2">
      <c r="X672" s="143"/>
    </row>
    <row r="673" spans="24:24" x14ac:dyDescent="0.2">
      <c r="X673" s="143"/>
    </row>
    <row r="674" spans="24:24" x14ac:dyDescent="0.2">
      <c r="X674" s="143"/>
    </row>
    <row r="675" spans="24:24" x14ac:dyDescent="0.2">
      <c r="X675" s="143"/>
    </row>
    <row r="676" spans="24:24" x14ac:dyDescent="0.2">
      <c r="X676" s="143"/>
    </row>
    <row r="677" spans="24:24" x14ac:dyDescent="0.2">
      <c r="X677" s="143"/>
    </row>
    <row r="678" spans="24:24" x14ac:dyDescent="0.2">
      <c r="X678" s="143"/>
    </row>
    <row r="679" spans="24:24" x14ac:dyDescent="0.2">
      <c r="X679" s="143"/>
    </row>
    <row r="680" spans="24:24" x14ac:dyDescent="0.2">
      <c r="X680" s="143"/>
    </row>
    <row r="681" spans="24:24" x14ac:dyDescent="0.2">
      <c r="X681" s="143"/>
    </row>
    <row r="682" spans="24:24" x14ac:dyDescent="0.2">
      <c r="X682" s="143"/>
    </row>
    <row r="683" spans="24:24" x14ac:dyDescent="0.2">
      <c r="X683" s="143"/>
    </row>
    <row r="684" spans="24:24" x14ac:dyDescent="0.2">
      <c r="X684" s="143"/>
    </row>
    <row r="685" spans="24:24" x14ac:dyDescent="0.2">
      <c r="X685" s="143"/>
    </row>
    <row r="686" spans="24:24" x14ac:dyDescent="0.2">
      <c r="X686" s="143"/>
    </row>
    <row r="687" spans="24:24" x14ac:dyDescent="0.2">
      <c r="X687" s="143"/>
    </row>
    <row r="688" spans="24:24" x14ac:dyDescent="0.2">
      <c r="X688" s="143"/>
    </row>
    <row r="689" spans="24:24" x14ac:dyDescent="0.2">
      <c r="X689" s="143"/>
    </row>
    <row r="690" spans="24:24" x14ac:dyDescent="0.2">
      <c r="X690" s="143"/>
    </row>
    <row r="691" spans="24:24" x14ac:dyDescent="0.2">
      <c r="X691" s="143"/>
    </row>
    <row r="692" spans="24:24" x14ac:dyDescent="0.2">
      <c r="X692" s="143"/>
    </row>
    <row r="693" spans="24:24" x14ac:dyDescent="0.2">
      <c r="X693" s="143"/>
    </row>
    <row r="694" spans="24:24" x14ac:dyDescent="0.2">
      <c r="X694" s="143"/>
    </row>
    <row r="695" spans="24:24" x14ac:dyDescent="0.2">
      <c r="X695" s="143"/>
    </row>
    <row r="696" spans="24:24" x14ac:dyDescent="0.2">
      <c r="X696" s="143"/>
    </row>
    <row r="697" spans="24:24" x14ac:dyDescent="0.2">
      <c r="X697" s="143"/>
    </row>
    <row r="698" spans="24:24" x14ac:dyDescent="0.2">
      <c r="X698" s="143"/>
    </row>
    <row r="699" spans="24:24" x14ac:dyDescent="0.2">
      <c r="X699" s="143"/>
    </row>
    <row r="700" spans="24:24" x14ac:dyDescent="0.2">
      <c r="X700" s="143"/>
    </row>
    <row r="701" spans="24:24" x14ac:dyDescent="0.2">
      <c r="X701" s="143"/>
    </row>
    <row r="702" spans="24:24" x14ac:dyDescent="0.2">
      <c r="X702" s="143"/>
    </row>
    <row r="703" spans="24:24" x14ac:dyDescent="0.2">
      <c r="X703" s="143"/>
    </row>
    <row r="704" spans="24:24" x14ac:dyDescent="0.2">
      <c r="X704" s="143"/>
    </row>
    <row r="705" spans="24:24" x14ac:dyDescent="0.2">
      <c r="X705" s="143"/>
    </row>
    <row r="706" spans="24:24" x14ac:dyDescent="0.2">
      <c r="X706" s="143"/>
    </row>
    <row r="707" spans="24:24" x14ac:dyDescent="0.2">
      <c r="X707" s="143"/>
    </row>
    <row r="708" spans="24:24" x14ac:dyDescent="0.2">
      <c r="X708" s="143"/>
    </row>
    <row r="709" spans="24:24" x14ac:dyDescent="0.2">
      <c r="X709" s="143"/>
    </row>
    <row r="710" spans="24:24" x14ac:dyDescent="0.2">
      <c r="X710" s="143"/>
    </row>
    <row r="711" spans="24:24" x14ac:dyDescent="0.2">
      <c r="X711" s="143"/>
    </row>
    <row r="712" spans="24:24" x14ac:dyDescent="0.2">
      <c r="X712" s="143"/>
    </row>
    <row r="713" spans="24:24" x14ac:dyDescent="0.2">
      <c r="X713" s="143"/>
    </row>
    <row r="714" spans="24:24" x14ac:dyDescent="0.2">
      <c r="X714" s="143"/>
    </row>
    <row r="715" spans="24:24" x14ac:dyDescent="0.2">
      <c r="X715" s="143"/>
    </row>
    <row r="716" spans="24:24" x14ac:dyDescent="0.2">
      <c r="X716" s="143"/>
    </row>
    <row r="717" spans="24:24" x14ac:dyDescent="0.2">
      <c r="X717" s="143"/>
    </row>
    <row r="718" spans="24:24" x14ac:dyDescent="0.2">
      <c r="X718" s="143"/>
    </row>
    <row r="719" spans="24:24" x14ac:dyDescent="0.2">
      <c r="X719" s="143"/>
    </row>
    <row r="720" spans="24:24" x14ac:dyDescent="0.2">
      <c r="X720" s="143"/>
    </row>
    <row r="721" spans="24:24" x14ac:dyDescent="0.2">
      <c r="X721" s="143"/>
    </row>
    <row r="722" spans="24:24" x14ac:dyDescent="0.2">
      <c r="X722" s="143"/>
    </row>
    <row r="723" spans="24:24" x14ac:dyDescent="0.2">
      <c r="X723" s="143"/>
    </row>
    <row r="724" spans="24:24" x14ac:dyDescent="0.2">
      <c r="X724" s="143"/>
    </row>
    <row r="725" spans="24:24" x14ac:dyDescent="0.2">
      <c r="X725" s="143"/>
    </row>
    <row r="726" spans="24:24" x14ac:dyDescent="0.2">
      <c r="X726" s="143"/>
    </row>
    <row r="727" spans="24:24" x14ac:dyDescent="0.2">
      <c r="X727" s="143"/>
    </row>
    <row r="728" spans="24:24" x14ac:dyDescent="0.2">
      <c r="X728" s="143"/>
    </row>
    <row r="729" spans="24:24" x14ac:dyDescent="0.2">
      <c r="X729" s="143"/>
    </row>
    <row r="730" spans="24:24" x14ac:dyDescent="0.2">
      <c r="X730" s="143"/>
    </row>
    <row r="731" spans="24:24" x14ac:dyDescent="0.2">
      <c r="X731" s="143"/>
    </row>
    <row r="732" spans="24:24" x14ac:dyDescent="0.2">
      <c r="X732" s="143"/>
    </row>
    <row r="733" spans="24:24" x14ac:dyDescent="0.2">
      <c r="X733" s="143"/>
    </row>
    <row r="734" spans="24:24" x14ac:dyDescent="0.2">
      <c r="X734" s="143"/>
    </row>
    <row r="735" spans="24:24" x14ac:dyDescent="0.2">
      <c r="X735" s="143"/>
    </row>
    <row r="736" spans="24:24" x14ac:dyDescent="0.2">
      <c r="X736" s="143"/>
    </row>
    <row r="737" spans="24:24" x14ac:dyDescent="0.2">
      <c r="X737" s="143"/>
    </row>
    <row r="738" spans="24:24" x14ac:dyDescent="0.2">
      <c r="X738" s="143"/>
    </row>
    <row r="739" spans="24:24" x14ac:dyDescent="0.2">
      <c r="X739" s="143"/>
    </row>
    <row r="740" spans="24:24" x14ac:dyDescent="0.2">
      <c r="X740" s="143"/>
    </row>
    <row r="741" spans="24:24" x14ac:dyDescent="0.2">
      <c r="X741" s="143"/>
    </row>
    <row r="742" spans="24:24" x14ac:dyDescent="0.2">
      <c r="X742" s="143"/>
    </row>
    <row r="743" spans="24:24" x14ac:dyDescent="0.2">
      <c r="X743" s="143"/>
    </row>
    <row r="744" spans="24:24" x14ac:dyDescent="0.2">
      <c r="X744" s="143"/>
    </row>
    <row r="745" spans="24:24" x14ac:dyDescent="0.2">
      <c r="X745" s="143"/>
    </row>
    <row r="746" spans="24:24" x14ac:dyDescent="0.2">
      <c r="X746" s="143"/>
    </row>
    <row r="747" spans="24:24" x14ac:dyDescent="0.2">
      <c r="X747" s="143"/>
    </row>
    <row r="748" spans="24:24" x14ac:dyDescent="0.2">
      <c r="X748" s="143"/>
    </row>
    <row r="749" spans="24:24" x14ac:dyDescent="0.2">
      <c r="X749" s="143"/>
    </row>
    <row r="750" spans="24:24" x14ac:dyDescent="0.2">
      <c r="X750" s="143"/>
    </row>
    <row r="751" spans="24:24" x14ac:dyDescent="0.2">
      <c r="X751" s="143"/>
    </row>
    <row r="752" spans="24:24" x14ac:dyDescent="0.2">
      <c r="X752" s="143"/>
    </row>
    <row r="753" spans="24:24" x14ac:dyDescent="0.2">
      <c r="X753" s="143"/>
    </row>
    <row r="754" spans="24:24" x14ac:dyDescent="0.2">
      <c r="X754" s="143"/>
    </row>
    <row r="755" spans="24:24" x14ac:dyDescent="0.2">
      <c r="X755" s="143"/>
    </row>
    <row r="756" spans="24:24" x14ac:dyDescent="0.2">
      <c r="X756" s="143"/>
    </row>
    <row r="757" spans="24:24" x14ac:dyDescent="0.2">
      <c r="X757" s="143"/>
    </row>
    <row r="758" spans="24:24" x14ac:dyDescent="0.2">
      <c r="X758" s="143"/>
    </row>
    <row r="759" spans="24:24" x14ac:dyDescent="0.2">
      <c r="X759" s="143"/>
    </row>
    <row r="760" spans="24:24" x14ac:dyDescent="0.2">
      <c r="X760" s="143"/>
    </row>
    <row r="761" spans="24:24" x14ac:dyDescent="0.2">
      <c r="X761" s="143"/>
    </row>
    <row r="762" spans="24:24" x14ac:dyDescent="0.2">
      <c r="X762" s="143"/>
    </row>
    <row r="763" spans="24:24" x14ac:dyDescent="0.2">
      <c r="X763" s="143"/>
    </row>
    <row r="764" spans="24:24" x14ac:dyDescent="0.2">
      <c r="X764" s="143"/>
    </row>
    <row r="765" spans="24:24" x14ac:dyDescent="0.2">
      <c r="X765" s="143"/>
    </row>
    <row r="766" spans="24:24" x14ac:dyDescent="0.2">
      <c r="X766" s="143"/>
    </row>
    <row r="767" spans="24:24" x14ac:dyDescent="0.2">
      <c r="X767" s="143"/>
    </row>
    <row r="768" spans="24:24" x14ac:dyDescent="0.2">
      <c r="X768" s="143"/>
    </row>
    <row r="769" spans="24:24" x14ac:dyDescent="0.2">
      <c r="X769" s="143"/>
    </row>
    <row r="770" spans="24:24" x14ac:dyDescent="0.2">
      <c r="X770" s="143"/>
    </row>
    <row r="771" spans="24:24" x14ac:dyDescent="0.2">
      <c r="X771" s="143"/>
    </row>
    <row r="772" spans="24:24" x14ac:dyDescent="0.2">
      <c r="X772" s="143"/>
    </row>
    <row r="773" spans="24:24" x14ac:dyDescent="0.2">
      <c r="X773" s="143"/>
    </row>
    <row r="774" spans="24:24" x14ac:dyDescent="0.2">
      <c r="X774" s="143"/>
    </row>
    <row r="775" spans="24:24" x14ac:dyDescent="0.2">
      <c r="X775" s="143"/>
    </row>
    <row r="776" spans="24:24" x14ac:dyDescent="0.2">
      <c r="X776" s="143"/>
    </row>
    <row r="777" spans="24:24" x14ac:dyDescent="0.2">
      <c r="X777" s="143"/>
    </row>
    <row r="778" spans="24:24" x14ac:dyDescent="0.2">
      <c r="X778" s="143"/>
    </row>
    <row r="779" spans="24:24" x14ac:dyDescent="0.2">
      <c r="X779" s="143"/>
    </row>
    <row r="780" spans="24:24" x14ac:dyDescent="0.2">
      <c r="X780" s="143"/>
    </row>
    <row r="781" spans="24:24" x14ac:dyDescent="0.2">
      <c r="X781" s="143"/>
    </row>
    <row r="782" spans="24:24" x14ac:dyDescent="0.2">
      <c r="X782" s="143"/>
    </row>
    <row r="783" spans="24:24" x14ac:dyDescent="0.2">
      <c r="X783" s="143"/>
    </row>
    <row r="784" spans="24:24" x14ac:dyDescent="0.2">
      <c r="X784" s="143"/>
    </row>
    <row r="785" spans="24:24" x14ac:dyDescent="0.2">
      <c r="X785" s="143"/>
    </row>
    <row r="786" spans="24:24" x14ac:dyDescent="0.2">
      <c r="X786" s="143"/>
    </row>
    <row r="787" spans="24:24" x14ac:dyDescent="0.2">
      <c r="X787" s="143"/>
    </row>
    <row r="788" spans="24:24" x14ac:dyDescent="0.2">
      <c r="X788" s="143"/>
    </row>
    <row r="789" spans="24:24" x14ac:dyDescent="0.2">
      <c r="X789" s="143"/>
    </row>
  </sheetData>
  <autoFilter ref="A2:AO247" xr:uid="{7811131C-9CA6-4030-894A-E381E304F8D9}">
    <filterColumn colId="23">
      <filters blank="1"/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1BC1-0F7E-4B0F-8F27-349B15A97B6C}">
  <sheetPr filterMode="1">
    <tabColor theme="2" tint="-0.89999084444715716"/>
  </sheetPr>
  <dimension ref="A1:AA9231"/>
  <sheetViews>
    <sheetView zoomScale="93" zoomScaleNormal="93" workbookViewId="0">
      <selection activeCell="I65" sqref="I65"/>
    </sheetView>
  </sheetViews>
  <sheetFormatPr defaultRowHeight="15" x14ac:dyDescent="0.25"/>
  <cols>
    <col min="1" max="1" width="21.5703125" style="103" customWidth="1"/>
    <col min="2" max="2" width="16.7109375" style="104" bestFit="1" customWidth="1"/>
    <col min="3" max="3" width="18.42578125" style="105" bestFit="1" customWidth="1"/>
    <col min="4" max="4" width="10.7109375" style="106" bestFit="1" customWidth="1"/>
    <col min="5" max="5" width="12.28515625" style="105" customWidth="1"/>
    <col min="6" max="6" width="19.28515625" style="105" bestFit="1" customWidth="1"/>
    <col min="7" max="7" width="14.140625" style="106" bestFit="1" customWidth="1"/>
    <col min="8" max="8" width="15.28515625" style="107" customWidth="1"/>
    <col min="9" max="9" width="6.28515625" style="107" bestFit="1" customWidth="1"/>
    <col min="10" max="10" width="6.5703125" style="107" bestFit="1" customWidth="1"/>
    <col min="11" max="11" width="9.42578125" style="107" bestFit="1" customWidth="1"/>
    <col min="12" max="12" width="14.7109375" style="108" bestFit="1" customWidth="1"/>
    <col min="13" max="13" width="21.7109375" style="44" customWidth="1"/>
    <col min="14" max="14" width="19.7109375" style="44" customWidth="1"/>
    <col min="15" max="15" width="21.28515625" style="44" customWidth="1"/>
    <col min="16" max="16" width="19.28515625" style="44" customWidth="1"/>
    <col min="17" max="17" width="11.42578125" style="109" customWidth="1"/>
    <col min="18" max="18" width="21" style="44" customWidth="1"/>
    <col min="19" max="23" width="21" style="109" customWidth="1"/>
    <col min="24" max="24" width="8.85546875" customWidth="1"/>
    <col min="25" max="25" width="18.5703125" customWidth="1"/>
    <col min="27" max="27" width="21.5703125" style="103" customWidth="1"/>
    <col min="31" max="32" width="16.7109375" bestFit="1" customWidth="1"/>
  </cols>
  <sheetData>
    <row r="1" spans="1:27" ht="16.149999999999999" customHeight="1" x14ac:dyDescent="0.25">
      <c r="A1" s="153" t="s">
        <v>762</v>
      </c>
      <c r="B1" s="154" t="s">
        <v>1</v>
      </c>
      <c r="C1" s="154" t="s">
        <v>13</v>
      </c>
      <c r="D1" s="155" t="s">
        <v>763</v>
      </c>
      <c r="E1" s="154" t="s">
        <v>764</v>
      </c>
      <c r="F1" s="154" t="s">
        <v>765</v>
      </c>
      <c r="G1" s="155" t="s">
        <v>2</v>
      </c>
      <c r="H1" s="156" t="s">
        <v>3</v>
      </c>
      <c r="I1" s="156" t="s">
        <v>25</v>
      </c>
      <c r="J1" s="156" t="s">
        <v>4</v>
      </c>
      <c r="K1" s="156" t="s">
        <v>26</v>
      </c>
      <c r="L1" s="156" t="s">
        <v>5</v>
      </c>
      <c r="M1" s="157" t="s">
        <v>766</v>
      </c>
      <c r="N1" s="157" t="s">
        <v>767</v>
      </c>
      <c r="O1" s="157" t="s">
        <v>768</v>
      </c>
      <c r="P1" s="157" t="s">
        <v>769</v>
      </c>
      <c r="Q1" s="158" t="s">
        <v>770</v>
      </c>
      <c r="R1" s="157" t="s">
        <v>771</v>
      </c>
      <c r="S1" s="158" t="s">
        <v>772</v>
      </c>
      <c r="T1" s="158" t="s">
        <v>773</v>
      </c>
      <c r="U1" s="158" t="s">
        <v>774</v>
      </c>
      <c r="V1" s="158" t="s">
        <v>775</v>
      </c>
      <c r="W1" s="158" t="s">
        <v>776</v>
      </c>
      <c r="X1" s="158" t="s">
        <v>777</v>
      </c>
      <c r="Y1" s="153" t="s">
        <v>19</v>
      </c>
      <c r="AA1" s="153"/>
    </row>
    <row r="2" spans="1:27" hidden="1" x14ac:dyDescent="0.25">
      <c r="A2" s="103" t="s">
        <v>7</v>
      </c>
      <c r="B2" s="104">
        <v>46266</v>
      </c>
      <c r="C2" s="105" t="s">
        <v>11</v>
      </c>
      <c r="D2" s="106">
        <v>14</v>
      </c>
      <c r="G2" s="106">
        <v>9</v>
      </c>
      <c r="H2" s="107">
        <v>0</v>
      </c>
      <c r="I2" s="107">
        <v>0</v>
      </c>
      <c r="J2" s="107">
        <v>0</v>
      </c>
      <c r="K2" s="107">
        <v>0</v>
      </c>
      <c r="L2" s="108">
        <v>0</v>
      </c>
      <c r="X2" t="s">
        <v>782</v>
      </c>
      <c r="Y2" t="s">
        <v>21</v>
      </c>
    </row>
    <row r="3" spans="1:27" x14ac:dyDescent="0.25">
      <c r="A3" s="103" t="s">
        <v>7</v>
      </c>
      <c r="B3" s="104">
        <v>46266</v>
      </c>
      <c r="C3" s="105" t="s">
        <v>11</v>
      </c>
      <c r="D3" s="106">
        <v>14</v>
      </c>
      <c r="G3" s="106">
        <v>9</v>
      </c>
      <c r="H3" s="107">
        <v>0</v>
      </c>
      <c r="I3" s="107">
        <v>0</v>
      </c>
      <c r="J3" s="107">
        <v>0</v>
      </c>
      <c r="K3" s="107">
        <v>0</v>
      </c>
      <c r="L3" s="108">
        <v>0</v>
      </c>
      <c r="X3" t="s">
        <v>782</v>
      </c>
      <c r="Y3" t="s">
        <v>21</v>
      </c>
    </row>
    <row r="4" spans="1:27" hidden="1" x14ac:dyDescent="0.25">
      <c r="A4" s="103" t="s">
        <v>7</v>
      </c>
      <c r="B4" s="104">
        <v>46266</v>
      </c>
      <c r="C4" s="105" t="s">
        <v>12</v>
      </c>
      <c r="D4" s="106">
        <v>10</v>
      </c>
      <c r="G4" s="106">
        <v>4</v>
      </c>
      <c r="H4" s="107">
        <v>0</v>
      </c>
      <c r="I4" s="107">
        <v>0</v>
      </c>
      <c r="J4" s="107">
        <v>0</v>
      </c>
      <c r="K4" s="107">
        <v>0</v>
      </c>
      <c r="L4" s="108">
        <v>0</v>
      </c>
      <c r="X4" t="s">
        <v>778</v>
      </c>
      <c r="Y4" t="s">
        <v>169</v>
      </c>
    </row>
    <row r="5" spans="1:27" x14ac:dyDescent="0.25">
      <c r="A5" s="103" t="s">
        <v>7</v>
      </c>
      <c r="B5" s="104">
        <v>46266</v>
      </c>
      <c r="C5" s="105" t="s">
        <v>11</v>
      </c>
      <c r="D5" s="106">
        <v>9</v>
      </c>
      <c r="G5" s="106">
        <v>3</v>
      </c>
      <c r="H5" s="107">
        <v>0</v>
      </c>
      <c r="I5" s="107">
        <v>0</v>
      </c>
      <c r="J5" s="107">
        <v>0</v>
      </c>
      <c r="K5" s="107">
        <v>0</v>
      </c>
      <c r="L5" s="108">
        <v>0</v>
      </c>
      <c r="X5" t="s">
        <v>782</v>
      </c>
      <c r="Y5" t="s">
        <v>21</v>
      </c>
    </row>
    <row r="6" spans="1:27" hidden="1" x14ac:dyDescent="0.25">
      <c r="A6" s="103" t="s">
        <v>8</v>
      </c>
      <c r="B6" s="104">
        <v>46266</v>
      </c>
      <c r="C6" s="105" t="s">
        <v>12</v>
      </c>
      <c r="D6" s="106">
        <v>14</v>
      </c>
      <c r="G6" s="106">
        <v>30</v>
      </c>
      <c r="H6" s="107">
        <v>0</v>
      </c>
      <c r="I6" s="107">
        <v>0</v>
      </c>
      <c r="J6" s="107">
        <v>0</v>
      </c>
      <c r="K6" s="107">
        <v>0</v>
      </c>
      <c r="L6" s="108">
        <v>0</v>
      </c>
      <c r="X6" t="s">
        <v>782</v>
      </c>
      <c r="Y6" t="s">
        <v>779</v>
      </c>
    </row>
    <row r="7" spans="1:27" x14ac:dyDescent="0.25">
      <c r="A7" s="103" t="s">
        <v>6</v>
      </c>
      <c r="B7" s="104">
        <v>46266</v>
      </c>
      <c r="C7" s="105" t="s">
        <v>12</v>
      </c>
      <c r="D7" s="106">
        <v>15</v>
      </c>
      <c r="G7" s="106">
        <v>24</v>
      </c>
      <c r="H7" s="107">
        <v>1</v>
      </c>
      <c r="I7" s="107">
        <v>1</v>
      </c>
      <c r="J7" s="107">
        <v>0</v>
      </c>
      <c r="K7" s="107">
        <v>0</v>
      </c>
      <c r="L7" s="108">
        <v>0</v>
      </c>
      <c r="X7" t="s">
        <v>778</v>
      </c>
      <c r="Y7" t="s">
        <v>781</v>
      </c>
    </row>
    <row r="8" spans="1:27" x14ac:dyDescent="0.25">
      <c r="A8" s="103" t="s">
        <v>8</v>
      </c>
      <c r="B8" s="104">
        <v>46266</v>
      </c>
      <c r="C8" s="105" t="s">
        <v>12</v>
      </c>
      <c r="D8" s="106">
        <v>11</v>
      </c>
      <c r="G8" s="106">
        <v>1865</v>
      </c>
      <c r="H8" s="107">
        <v>48</v>
      </c>
      <c r="I8" s="107">
        <v>41</v>
      </c>
      <c r="J8" s="107">
        <v>2</v>
      </c>
      <c r="K8" s="107">
        <v>0</v>
      </c>
      <c r="L8" s="108">
        <v>0</v>
      </c>
      <c r="X8" t="s">
        <v>782</v>
      </c>
      <c r="Y8" t="s">
        <v>779</v>
      </c>
    </row>
    <row r="9" spans="1:27" hidden="1" x14ac:dyDescent="0.25">
      <c r="A9" s="103" t="s">
        <v>7</v>
      </c>
      <c r="B9" s="104">
        <v>46266</v>
      </c>
      <c r="C9" s="105" t="s">
        <v>12</v>
      </c>
      <c r="D9" s="106">
        <v>9</v>
      </c>
      <c r="G9" s="106">
        <v>16</v>
      </c>
      <c r="H9" s="107">
        <v>0</v>
      </c>
      <c r="I9" s="107">
        <v>0</v>
      </c>
      <c r="J9" s="107">
        <v>0</v>
      </c>
      <c r="K9" s="107">
        <v>0</v>
      </c>
      <c r="L9" s="108">
        <v>0</v>
      </c>
      <c r="X9" t="s">
        <v>782</v>
      </c>
      <c r="Y9" t="s">
        <v>779</v>
      </c>
    </row>
    <row r="10" spans="1:27" hidden="1" x14ac:dyDescent="0.25">
      <c r="A10" s="103" t="s">
        <v>7</v>
      </c>
      <c r="B10" s="104">
        <v>46266</v>
      </c>
      <c r="C10" s="105" t="s">
        <v>11</v>
      </c>
      <c r="D10" s="106">
        <v>15</v>
      </c>
      <c r="G10" s="106">
        <v>24</v>
      </c>
      <c r="H10" s="107">
        <v>1</v>
      </c>
      <c r="I10" s="107">
        <v>0</v>
      </c>
      <c r="J10" s="107">
        <v>0</v>
      </c>
      <c r="K10" s="107">
        <v>0</v>
      </c>
      <c r="L10" s="108">
        <v>0</v>
      </c>
      <c r="X10" t="s">
        <v>778</v>
      </c>
      <c r="Y10" t="s">
        <v>780</v>
      </c>
    </row>
    <row r="11" spans="1:27" hidden="1" x14ac:dyDescent="0.25">
      <c r="A11" s="103" t="s">
        <v>6</v>
      </c>
      <c r="B11" s="104">
        <v>46266</v>
      </c>
      <c r="C11" s="105" t="s">
        <v>11</v>
      </c>
      <c r="D11" s="106">
        <v>8</v>
      </c>
      <c r="G11" s="106">
        <v>7</v>
      </c>
      <c r="H11" s="107">
        <v>0</v>
      </c>
      <c r="I11" s="107">
        <v>0</v>
      </c>
      <c r="J11" s="107">
        <v>0</v>
      </c>
      <c r="K11" s="107">
        <v>0</v>
      </c>
      <c r="L11" s="108">
        <v>0</v>
      </c>
      <c r="X11" t="s">
        <v>782</v>
      </c>
      <c r="Y11" t="s">
        <v>23</v>
      </c>
    </row>
    <row r="12" spans="1:27" x14ac:dyDescent="0.25">
      <c r="A12" s="103" t="s">
        <v>6</v>
      </c>
      <c r="B12" s="104">
        <v>46266</v>
      </c>
      <c r="C12" s="105" t="s">
        <v>11</v>
      </c>
      <c r="D12" s="106">
        <v>14</v>
      </c>
      <c r="G12" s="106">
        <v>2</v>
      </c>
      <c r="H12" s="107">
        <v>0</v>
      </c>
      <c r="I12" s="107">
        <v>0</v>
      </c>
      <c r="J12" s="107">
        <v>0</v>
      </c>
      <c r="K12" s="107">
        <v>0</v>
      </c>
      <c r="L12" s="108">
        <v>0</v>
      </c>
      <c r="X12" t="s">
        <v>778</v>
      </c>
      <c r="Y12" t="s">
        <v>21</v>
      </c>
    </row>
    <row r="13" spans="1:27" x14ac:dyDescent="0.25">
      <c r="A13" s="103" t="s">
        <v>6</v>
      </c>
      <c r="B13" s="104">
        <v>46266</v>
      </c>
      <c r="C13" s="105" t="s">
        <v>12</v>
      </c>
      <c r="D13" s="106">
        <v>12</v>
      </c>
      <c r="G13" s="106">
        <v>2</v>
      </c>
      <c r="H13" s="107">
        <v>0</v>
      </c>
      <c r="I13" s="107">
        <v>0</v>
      </c>
      <c r="J13" s="107">
        <v>0</v>
      </c>
      <c r="K13" s="107">
        <v>0</v>
      </c>
      <c r="L13" s="108">
        <v>0</v>
      </c>
      <c r="X13" t="s">
        <v>778</v>
      </c>
      <c r="Y13" t="s">
        <v>785</v>
      </c>
    </row>
    <row r="14" spans="1:27" hidden="1" x14ac:dyDescent="0.25">
      <c r="A14" s="103" t="s">
        <v>7</v>
      </c>
      <c r="B14" s="104">
        <v>46266</v>
      </c>
      <c r="C14" s="105" t="s">
        <v>12</v>
      </c>
      <c r="D14" s="106">
        <v>12</v>
      </c>
      <c r="G14" s="106">
        <v>1</v>
      </c>
      <c r="H14" s="107">
        <v>0</v>
      </c>
      <c r="I14" s="107">
        <v>0</v>
      </c>
      <c r="J14" s="107">
        <v>0</v>
      </c>
      <c r="K14" s="107">
        <v>0</v>
      </c>
      <c r="L14" s="108">
        <v>0</v>
      </c>
      <c r="X14" t="s">
        <v>778</v>
      </c>
      <c r="Y14" t="s">
        <v>804</v>
      </c>
    </row>
    <row r="15" spans="1:27" hidden="1" x14ac:dyDescent="0.25">
      <c r="A15" s="103" t="s">
        <v>7</v>
      </c>
      <c r="B15" s="104">
        <v>46266</v>
      </c>
      <c r="C15" s="105" t="s">
        <v>11</v>
      </c>
      <c r="D15" s="106">
        <v>15</v>
      </c>
      <c r="G15" s="106">
        <v>22</v>
      </c>
      <c r="H15" s="107">
        <v>0</v>
      </c>
      <c r="I15" s="107">
        <v>0</v>
      </c>
      <c r="J15" s="107">
        <v>0</v>
      </c>
      <c r="K15" s="107">
        <v>0</v>
      </c>
      <c r="L15" s="108">
        <v>0</v>
      </c>
      <c r="X15" t="s">
        <v>782</v>
      </c>
      <c r="Y15" t="s">
        <v>23</v>
      </c>
    </row>
    <row r="16" spans="1:27" hidden="1" x14ac:dyDescent="0.25">
      <c r="A16" s="103" t="s">
        <v>7</v>
      </c>
      <c r="B16" s="104">
        <v>46266</v>
      </c>
      <c r="C16" s="105" t="s">
        <v>11</v>
      </c>
      <c r="D16" s="106">
        <v>11</v>
      </c>
      <c r="G16" s="106">
        <v>6</v>
      </c>
      <c r="H16" s="107">
        <v>0</v>
      </c>
      <c r="I16" s="107">
        <v>0</v>
      </c>
      <c r="J16" s="107">
        <v>0</v>
      </c>
      <c r="K16" s="107">
        <v>0</v>
      </c>
      <c r="L16" s="108">
        <v>0</v>
      </c>
      <c r="X16" t="s">
        <v>782</v>
      </c>
      <c r="Y16" t="s">
        <v>21</v>
      </c>
    </row>
    <row r="17" spans="1:25" x14ac:dyDescent="0.25">
      <c r="A17" s="103" t="s">
        <v>6</v>
      </c>
      <c r="B17" s="104">
        <v>46266</v>
      </c>
      <c r="C17" s="105" t="s">
        <v>11</v>
      </c>
      <c r="D17" s="106">
        <v>11</v>
      </c>
      <c r="G17" s="106">
        <v>28</v>
      </c>
      <c r="H17" s="107">
        <v>1</v>
      </c>
      <c r="I17" s="107">
        <v>1</v>
      </c>
      <c r="J17" s="107">
        <v>0</v>
      </c>
      <c r="K17" s="107">
        <v>0</v>
      </c>
      <c r="L17" s="108">
        <v>0</v>
      </c>
      <c r="X17" t="s">
        <v>778</v>
      </c>
      <c r="Y17" t="s">
        <v>780</v>
      </c>
    </row>
    <row r="18" spans="1:25" x14ac:dyDescent="0.25">
      <c r="A18" s="103" t="s">
        <v>7</v>
      </c>
      <c r="B18" s="104">
        <v>46266</v>
      </c>
      <c r="C18" s="105" t="s">
        <v>12</v>
      </c>
      <c r="D18" s="106">
        <v>10</v>
      </c>
      <c r="G18" s="106">
        <v>2</v>
      </c>
      <c r="H18" s="107">
        <v>0</v>
      </c>
      <c r="I18" s="107">
        <v>0</v>
      </c>
      <c r="J18" s="107">
        <v>0</v>
      </c>
      <c r="K18" s="107">
        <v>0</v>
      </c>
      <c r="L18" s="108">
        <v>0</v>
      </c>
      <c r="X18" t="s">
        <v>782</v>
      </c>
      <c r="Y18" t="s">
        <v>169</v>
      </c>
    </row>
    <row r="19" spans="1:25" hidden="1" x14ac:dyDescent="0.25">
      <c r="A19" s="103" t="s">
        <v>7</v>
      </c>
      <c r="B19" s="104">
        <v>46266</v>
      </c>
      <c r="C19" s="105" t="s">
        <v>12</v>
      </c>
      <c r="D19" s="106">
        <v>9</v>
      </c>
      <c r="G19" s="106">
        <v>2</v>
      </c>
      <c r="H19" s="107">
        <v>0</v>
      </c>
      <c r="I19" s="107">
        <v>0</v>
      </c>
      <c r="J19" s="107">
        <v>0</v>
      </c>
      <c r="K19" s="107">
        <v>0</v>
      </c>
      <c r="L19" s="108">
        <v>0</v>
      </c>
      <c r="X19" t="s">
        <v>778</v>
      </c>
      <c r="Y19" t="s">
        <v>785</v>
      </c>
    </row>
    <row r="20" spans="1:25" hidden="1" x14ac:dyDescent="0.25">
      <c r="A20" s="103" t="s">
        <v>7</v>
      </c>
      <c r="B20" s="104">
        <v>46266</v>
      </c>
      <c r="C20" s="105" t="s">
        <v>11</v>
      </c>
      <c r="D20" s="106">
        <v>10</v>
      </c>
      <c r="G20" s="106">
        <v>85</v>
      </c>
      <c r="H20" s="107">
        <v>2</v>
      </c>
      <c r="I20" s="107">
        <v>0</v>
      </c>
      <c r="J20" s="107">
        <v>0</v>
      </c>
      <c r="K20" s="107">
        <v>0</v>
      </c>
      <c r="L20" s="108">
        <v>0</v>
      </c>
      <c r="X20" t="s">
        <v>782</v>
      </c>
      <c r="Y20" t="s">
        <v>780</v>
      </c>
    </row>
    <row r="21" spans="1:25" x14ac:dyDescent="0.25">
      <c r="A21" s="103" t="s">
        <v>7</v>
      </c>
      <c r="B21" s="104">
        <v>46266</v>
      </c>
      <c r="C21" s="105" t="s">
        <v>12</v>
      </c>
      <c r="D21" s="106">
        <v>9</v>
      </c>
      <c r="G21" s="106">
        <v>33</v>
      </c>
      <c r="H21" s="107">
        <v>0</v>
      </c>
      <c r="I21" s="107">
        <v>0</v>
      </c>
      <c r="J21" s="107">
        <v>0</v>
      </c>
      <c r="K21" s="107">
        <v>0</v>
      </c>
      <c r="L21" s="108">
        <v>0</v>
      </c>
      <c r="X21" t="s">
        <v>778</v>
      </c>
      <c r="Y21" t="s">
        <v>781</v>
      </c>
    </row>
    <row r="22" spans="1:25" x14ac:dyDescent="0.25">
      <c r="A22" s="103" t="s">
        <v>7</v>
      </c>
      <c r="B22" s="104">
        <v>46266</v>
      </c>
      <c r="C22" s="105" t="s">
        <v>12</v>
      </c>
      <c r="D22" s="106">
        <v>9</v>
      </c>
      <c r="G22" s="106">
        <v>15</v>
      </c>
      <c r="H22" s="107">
        <v>0</v>
      </c>
      <c r="I22" s="107">
        <v>0</v>
      </c>
      <c r="J22" s="107">
        <v>0</v>
      </c>
      <c r="K22" s="107">
        <v>0</v>
      </c>
      <c r="L22" s="108">
        <v>0</v>
      </c>
      <c r="X22" t="s">
        <v>778</v>
      </c>
      <c r="Y22" t="s">
        <v>779</v>
      </c>
    </row>
    <row r="23" spans="1:25" hidden="1" x14ac:dyDescent="0.25">
      <c r="A23" s="103" t="s">
        <v>8</v>
      </c>
      <c r="B23" s="104">
        <v>46266</v>
      </c>
      <c r="C23" s="105" t="s">
        <v>12</v>
      </c>
      <c r="D23" s="106">
        <v>9</v>
      </c>
      <c r="G23" s="106">
        <v>3</v>
      </c>
      <c r="H23" s="107">
        <v>0</v>
      </c>
      <c r="I23" s="107">
        <v>0</v>
      </c>
      <c r="J23" s="107">
        <v>0</v>
      </c>
      <c r="K23" s="107">
        <v>0</v>
      </c>
      <c r="L23" s="108">
        <v>0</v>
      </c>
      <c r="X23" t="s">
        <v>778</v>
      </c>
    </row>
    <row r="24" spans="1:25" x14ac:dyDescent="0.25">
      <c r="A24" s="103" t="s">
        <v>6</v>
      </c>
      <c r="B24" s="104">
        <v>46266</v>
      </c>
      <c r="C24" s="105" t="s">
        <v>11</v>
      </c>
      <c r="D24" s="106">
        <v>14</v>
      </c>
      <c r="G24" s="106">
        <v>20</v>
      </c>
      <c r="H24" s="107">
        <v>0</v>
      </c>
      <c r="I24" s="107">
        <v>0</v>
      </c>
      <c r="J24" s="107">
        <v>0</v>
      </c>
      <c r="K24" s="107">
        <v>0</v>
      </c>
      <c r="L24" s="108">
        <v>0</v>
      </c>
      <c r="X24" t="s">
        <v>782</v>
      </c>
    </row>
    <row r="25" spans="1:25" hidden="1" x14ac:dyDescent="0.25">
      <c r="A25" s="103" t="s">
        <v>8</v>
      </c>
      <c r="B25" s="104">
        <v>46266</v>
      </c>
      <c r="C25" s="105" t="s">
        <v>12</v>
      </c>
      <c r="D25" s="106">
        <v>8</v>
      </c>
      <c r="G25" s="106">
        <v>51</v>
      </c>
      <c r="H25" s="107">
        <v>2</v>
      </c>
      <c r="I25" s="107">
        <v>2</v>
      </c>
      <c r="J25" s="107">
        <v>0</v>
      </c>
      <c r="K25" s="107">
        <v>0</v>
      </c>
      <c r="L25" s="108">
        <v>0</v>
      </c>
      <c r="X25" t="s">
        <v>782</v>
      </c>
      <c r="Y25" t="s">
        <v>779</v>
      </c>
    </row>
    <row r="26" spans="1:25" hidden="1" x14ac:dyDescent="0.25">
      <c r="A26" s="103" t="s">
        <v>7</v>
      </c>
      <c r="B26" s="104">
        <v>46266</v>
      </c>
      <c r="C26" s="105" t="s">
        <v>11</v>
      </c>
      <c r="D26" s="106">
        <v>11</v>
      </c>
      <c r="G26" s="106">
        <v>17</v>
      </c>
      <c r="H26" s="107">
        <v>0</v>
      </c>
      <c r="I26" s="107">
        <v>0</v>
      </c>
      <c r="J26" s="107">
        <v>0</v>
      </c>
      <c r="K26" s="107">
        <v>0</v>
      </c>
      <c r="L26" s="108">
        <v>0</v>
      </c>
      <c r="X26" t="s">
        <v>782</v>
      </c>
      <c r="Y26" t="s">
        <v>23</v>
      </c>
    </row>
    <row r="27" spans="1:25" hidden="1" x14ac:dyDescent="0.25">
      <c r="A27" s="103" t="s">
        <v>7</v>
      </c>
      <c r="B27" s="104">
        <v>46266</v>
      </c>
      <c r="C27" s="105" t="s">
        <v>11</v>
      </c>
      <c r="D27" s="106">
        <v>15</v>
      </c>
      <c r="G27" s="106">
        <v>100</v>
      </c>
      <c r="H27" s="107">
        <v>1</v>
      </c>
      <c r="I27" s="107">
        <v>0</v>
      </c>
      <c r="J27" s="107">
        <v>0</v>
      </c>
      <c r="K27" s="107">
        <v>0</v>
      </c>
      <c r="L27" s="108">
        <v>0</v>
      </c>
      <c r="X27" t="s">
        <v>778</v>
      </c>
      <c r="Y27" t="s">
        <v>20</v>
      </c>
    </row>
    <row r="28" spans="1:25" x14ac:dyDescent="0.25">
      <c r="A28" s="103" t="s">
        <v>7</v>
      </c>
      <c r="B28" s="104">
        <v>46266</v>
      </c>
      <c r="C28" s="105" t="s">
        <v>11</v>
      </c>
      <c r="D28" s="106">
        <v>12</v>
      </c>
      <c r="G28" s="106">
        <v>360</v>
      </c>
      <c r="H28" s="107">
        <v>4</v>
      </c>
      <c r="I28" s="107">
        <v>4</v>
      </c>
      <c r="J28" s="107">
        <v>1</v>
      </c>
      <c r="K28" s="107">
        <v>0</v>
      </c>
      <c r="L28" s="108">
        <v>0</v>
      </c>
      <c r="X28" t="s">
        <v>782</v>
      </c>
      <c r="Y28" t="s">
        <v>20</v>
      </c>
    </row>
    <row r="29" spans="1:25" x14ac:dyDescent="0.25">
      <c r="A29" s="103" t="s">
        <v>6</v>
      </c>
      <c r="B29" s="104">
        <v>46266</v>
      </c>
      <c r="C29" s="105" t="s">
        <v>12</v>
      </c>
      <c r="D29" s="106">
        <v>14</v>
      </c>
      <c r="G29" s="106">
        <v>6</v>
      </c>
      <c r="H29" s="107">
        <v>0</v>
      </c>
      <c r="I29" s="107">
        <v>0</v>
      </c>
      <c r="J29" s="107">
        <v>0</v>
      </c>
      <c r="K29" s="107">
        <v>0</v>
      </c>
      <c r="L29" s="108">
        <v>0</v>
      </c>
      <c r="X29" t="s">
        <v>778</v>
      </c>
      <c r="Y29" t="s">
        <v>779</v>
      </c>
    </row>
    <row r="30" spans="1:25" hidden="1" x14ac:dyDescent="0.25">
      <c r="A30" s="103" t="s">
        <v>6</v>
      </c>
      <c r="B30" s="104">
        <v>46266</v>
      </c>
      <c r="C30" s="105" t="s">
        <v>12</v>
      </c>
      <c r="D30" s="106">
        <v>9</v>
      </c>
      <c r="G30" s="106">
        <v>12</v>
      </c>
      <c r="H30" s="107">
        <v>0</v>
      </c>
      <c r="I30" s="107">
        <v>0</v>
      </c>
      <c r="J30" s="107">
        <v>0</v>
      </c>
      <c r="K30" s="107">
        <v>0</v>
      </c>
      <c r="L30" s="108">
        <v>0</v>
      </c>
      <c r="X30" t="s">
        <v>782</v>
      </c>
      <c r="Y30" t="s">
        <v>169</v>
      </c>
    </row>
    <row r="31" spans="1:25" x14ac:dyDescent="0.25">
      <c r="A31" s="103" t="s">
        <v>7</v>
      </c>
      <c r="B31" s="104">
        <v>46266</v>
      </c>
      <c r="C31" s="105" t="s">
        <v>11</v>
      </c>
      <c r="D31" s="106">
        <v>14</v>
      </c>
      <c r="G31" s="106">
        <v>137</v>
      </c>
      <c r="H31" s="107">
        <v>0</v>
      </c>
      <c r="I31" s="107">
        <v>0</v>
      </c>
      <c r="J31" s="107">
        <v>0</v>
      </c>
      <c r="K31" s="107">
        <v>0</v>
      </c>
      <c r="L31" s="108">
        <v>0</v>
      </c>
      <c r="X31" t="s">
        <v>778</v>
      </c>
      <c r="Y31" t="s">
        <v>20</v>
      </c>
    </row>
    <row r="32" spans="1:25" hidden="1" x14ac:dyDescent="0.25">
      <c r="A32" s="103" t="s">
        <v>6</v>
      </c>
      <c r="B32" s="104">
        <v>46266</v>
      </c>
      <c r="C32" s="105" t="s">
        <v>12</v>
      </c>
      <c r="D32" s="106">
        <v>14</v>
      </c>
      <c r="G32" s="106">
        <v>10</v>
      </c>
      <c r="H32" s="107">
        <v>0</v>
      </c>
      <c r="I32" s="107">
        <v>0</v>
      </c>
      <c r="J32" s="107">
        <v>0</v>
      </c>
      <c r="K32" s="107">
        <v>0</v>
      </c>
      <c r="L32" s="108">
        <v>0</v>
      </c>
      <c r="X32" t="s">
        <v>778</v>
      </c>
      <c r="Y32" t="s">
        <v>993</v>
      </c>
    </row>
    <row r="33" spans="1:25" hidden="1" x14ac:dyDescent="0.25">
      <c r="A33" s="103" t="s">
        <v>8</v>
      </c>
      <c r="B33" s="104">
        <v>46266</v>
      </c>
      <c r="C33" s="105" t="s">
        <v>11</v>
      </c>
      <c r="D33" s="106">
        <v>8</v>
      </c>
      <c r="G33" s="106">
        <v>5</v>
      </c>
      <c r="H33" s="107">
        <v>0</v>
      </c>
      <c r="I33" s="107">
        <v>0</v>
      </c>
      <c r="J33" s="107">
        <v>0</v>
      </c>
      <c r="K33" s="107">
        <v>0</v>
      </c>
      <c r="L33" s="108">
        <v>0</v>
      </c>
      <c r="X33" t="s">
        <v>778</v>
      </c>
      <c r="Y33" t="s">
        <v>783</v>
      </c>
    </row>
    <row r="34" spans="1:25" hidden="1" x14ac:dyDescent="0.25">
      <c r="A34" s="103" t="s">
        <v>7</v>
      </c>
      <c r="B34" s="104">
        <v>46266</v>
      </c>
      <c r="C34" s="105" t="s">
        <v>11</v>
      </c>
      <c r="D34" s="106">
        <v>16</v>
      </c>
      <c r="G34" s="106">
        <v>2</v>
      </c>
      <c r="H34" s="107">
        <v>0</v>
      </c>
      <c r="I34" s="107">
        <v>0</v>
      </c>
      <c r="J34" s="107">
        <v>0</v>
      </c>
      <c r="K34" s="107">
        <v>0</v>
      </c>
      <c r="L34" s="108">
        <v>0</v>
      </c>
      <c r="X34" t="s">
        <v>782</v>
      </c>
      <c r="Y34" t="s">
        <v>21</v>
      </c>
    </row>
    <row r="35" spans="1:25" hidden="1" x14ac:dyDescent="0.25">
      <c r="A35" s="103" t="s">
        <v>7</v>
      </c>
      <c r="B35" s="104">
        <v>46266</v>
      </c>
      <c r="C35" s="105" t="s">
        <v>12</v>
      </c>
      <c r="D35" s="106">
        <v>11</v>
      </c>
      <c r="G35" s="106">
        <v>223</v>
      </c>
      <c r="H35" s="107">
        <v>7</v>
      </c>
      <c r="I35" s="107">
        <v>5</v>
      </c>
      <c r="J35" s="107">
        <v>1</v>
      </c>
      <c r="K35" s="107">
        <v>1</v>
      </c>
      <c r="L35" s="108">
        <v>0</v>
      </c>
      <c r="X35" t="s">
        <v>782</v>
      </c>
      <c r="Y35" t="s">
        <v>781</v>
      </c>
    </row>
    <row r="36" spans="1:25" hidden="1" x14ac:dyDescent="0.25">
      <c r="A36" s="103" t="s">
        <v>7</v>
      </c>
      <c r="B36" s="104">
        <v>46266</v>
      </c>
      <c r="C36" s="105" t="s">
        <v>11</v>
      </c>
      <c r="D36" s="106">
        <v>11</v>
      </c>
      <c r="G36" s="106">
        <v>751</v>
      </c>
      <c r="H36" s="107">
        <v>14</v>
      </c>
      <c r="I36" s="107">
        <v>12</v>
      </c>
      <c r="J36" s="107">
        <v>0</v>
      </c>
      <c r="K36" s="107">
        <v>0</v>
      </c>
      <c r="L36" s="108">
        <v>0</v>
      </c>
      <c r="X36" t="s">
        <v>782</v>
      </c>
      <c r="Y36" t="s">
        <v>784</v>
      </c>
    </row>
    <row r="37" spans="1:25" hidden="1" x14ac:dyDescent="0.25">
      <c r="A37" s="103" t="s">
        <v>6</v>
      </c>
      <c r="B37" s="104">
        <v>46266</v>
      </c>
      <c r="C37" s="105" t="s">
        <v>11</v>
      </c>
      <c r="D37" s="106">
        <v>14</v>
      </c>
      <c r="G37" s="106">
        <v>10</v>
      </c>
      <c r="H37" s="107">
        <v>0</v>
      </c>
      <c r="I37" s="107">
        <v>0</v>
      </c>
      <c r="J37" s="107">
        <v>0</v>
      </c>
      <c r="K37" s="107">
        <v>0</v>
      </c>
      <c r="L37" s="108">
        <v>0</v>
      </c>
      <c r="X37" t="s">
        <v>782</v>
      </c>
      <c r="Y37" t="s">
        <v>23</v>
      </c>
    </row>
    <row r="38" spans="1:25" hidden="1" x14ac:dyDescent="0.25">
      <c r="A38" s="103" t="s">
        <v>8</v>
      </c>
      <c r="B38" s="104">
        <v>46266</v>
      </c>
      <c r="C38" s="105" t="s">
        <v>11</v>
      </c>
      <c r="D38" s="106">
        <v>14</v>
      </c>
      <c r="G38" s="106">
        <v>115</v>
      </c>
      <c r="H38" s="107">
        <v>1</v>
      </c>
      <c r="I38" s="107">
        <v>1</v>
      </c>
      <c r="J38" s="107">
        <v>0</v>
      </c>
      <c r="K38" s="107">
        <v>0</v>
      </c>
      <c r="L38" s="108">
        <v>0</v>
      </c>
      <c r="X38" t="s">
        <v>782</v>
      </c>
      <c r="Y38" t="s">
        <v>780</v>
      </c>
    </row>
    <row r="39" spans="1:25" hidden="1" x14ac:dyDescent="0.25">
      <c r="A39" s="103" t="s">
        <v>7</v>
      </c>
      <c r="B39" s="104">
        <v>46266</v>
      </c>
      <c r="C39" s="105" t="s">
        <v>11</v>
      </c>
      <c r="D39" s="106">
        <v>16</v>
      </c>
      <c r="G39" s="106">
        <v>48</v>
      </c>
      <c r="H39" s="107">
        <v>1</v>
      </c>
      <c r="I39" s="107">
        <v>1</v>
      </c>
      <c r="J39" s="107">
        <v>0</v>
      </c>
      <c r="K39" s="107">
        <v>0</v>
      </c>
      <c r="L39" s="108">
        <v>0</v>
      </c>
      <c r="X39" t="s">
        <v>778</v>
      </c>
      <c r="Y39" t="s">
        <v>783</v>
      </c>
    </row>
    <row r="40" spans="1:25" x14ac:dyDescent="0.25">
      <c r="A40" s="103" t="s">
        <v>8</v>
      </c>
      <c r="B40" s="104">
        <v>46266</v>
      </c>
      <c r="C40" s="105" t="s">
        <v>11</v>
      </c>
      <c r="D40" s="106">
        <v>8</v>
      </c>
      <c r="G40" s="106">
        <v>1</v>
      </c>
      <c r="H40" s="107">
        <v>0</v>
      </c>
      <c r="I40" s="107">
        <v>0</v>
      </c>
      <c r="J40" s="107">
        <v>0</v>
      </c>
      <c r="K40" s="107">
        <v>0</v>
      </c>
      <c r="L40" s="108">
        <v>0</v>
      </c>
      <c r="X40" t="s">
        <v>782</v>
      </c>
    </row>
    <row r="41" spans="1:25" x14ac:dyDescent="0.25">
      <c r="A41" s="103" t="s">
        <v>7</v>
      </c>
      <c r="B41" s="104">
        <v>46266</v>
      </c>
      <c r="C41" s="105" t="s">
        <v>12</v>
      </c>
      <c r="D41" s="106">
        <v>9</v>
      </c>
      <c r="G41" s="106">
        <v>2</v>
      </c>
      <c r="H41" s="107">
        <v>0</v>
      </c>
      <c r="I41" s="107">
        <v>0</v>
      </c>
      <c r="J41" s="107">
        <v>0</v>
      </c>
      <c r="K41" s="107">
        <v>0</v>
      </c>
      <c r="L41" s="108">
        <v>0</v>
      </c>
      <c r="X41" t="s">
        <v>778</v>
      </c>
      <c r="Y41" t="s">
        <v>804</v>
      </c>
    </row>
    <row r="42" spans="1:25" hidden="1" x14ac:dyDescent="0.25">
      <c r="A42" s="103" t="s">
        <v>8</v>
      </c>
      <c r="B42" s="104">
        <v>46266</v>
      </c>
      <c r="C42" s="105" t="s">
        <v>12</v>
      </c>
      <c r="D42" s="106">
        <v>15</v>
      </c>
      <c r="G42" s="106">
        <v>1006</v>
      </c>
      <c r="H42" s="107">
        <v>14</v>
      </c>
      <c r="I42" s="107">
        <v>12</v>
      </c>
      <c r="J42" s="107">
        <v>3</v>
      </c>
      <c r="K42" s="107">
        <v>1</v>
      </c>
      <c r="L42" s="108">
        <v>0</v>
      </c>
      <c r="X42" t="s">
        <v>782</v>
      </c>
      <c r="Y42" t="s">
        <v>779</v>
      </c>
    </row>
    <row r="43" spans="1:25" hidden="1" x14ac:dyDescent="0.25">
      <c r="A43" s="103" t="s">
        <v>7</v>
      </c>
      <c r="B43" s="104">
        <v>46266</v>
      </c>
      <c r="C43" s="105" t="s">
        <v>11</v>
      </c>
      <c r="D43" s="106">
        <v>9</v>
      </c>
      <c r="G43" s="106">
        <v>7</v>
      </c>
      <c r="H43" s="107">
        <v>0</v>
      </c>
      <c r="I43" s="107">
        <v>0</v>
      </c>
      <c r="J43" s="107">
        <v>0</v>
      </c>
      <c r="K43" s="107">
        <v>0</v>
      </c>
      <c r="L43" s="108">
        <v>0</v>
      </c>
      <c r="X43" t="s">
        <v>778</v>
      </c>
      <c r="Y43" t="s">
        <v>780</v>
      </c>
    </row>
    <row r="44" spans="1:25" hidden="1" x14ac:dyDescent="0.25">
      <c r="A44" s="103" t="s">
        <v>8</v>
      </c>
      <c r="B44" s="104">
        <v>46266</v>
      </c>
      <c r="C44" s="105" t="s">
        <v>11</v>
      </c>
      <c r="D44" s="106">
        <v>15</v>
      </c>
      <c r="G44" s="106">
        <v>481</v>
      </c>
      <c r="H44" s="107">
        <v>1</v>
      </c>
      <c r="I44" s="107">
        <v>1</v>
      </c>
      <c r="J44" s="107">
        <v>0</v>
      </c>
      <c r="K44" s="107">
        <v>0</v>
      </c>
      <c r="L44" s="108">
        <v>0</v>
      </c>
      <c r="X44" t="s">
        <v>782</v>
      </c>
      <c r="Y44" t="s">
        <v>20</v>
      </c>
    </row>
    <row r="45" spans="1:25" x14ac:dyDescent="0.25">
      <c r="A45" s="103" t="s">
        <v>7</v>
      </c>
      <c r="B45" s="104">
        <v>46266</v>
      </c>
      <c r="C45" s="105" t="s">
        <v>11</v>
      </c>
      <c r="D45" s="106">
        <v>16</v>
      </c>
      <c r="G45" s="106">
        <v>8</v>
      </c>
      <c r="H45" s="107">
        <v>1</v>
      </c>
      <c r="I45" s="107">
        <v>1</v>
      </c>
      <c r="J45" s="107">
        <v>0</v>
      </c>
      <c r="K45" s="107">
        <v>0</v>
      </c>
      <c r="L45" s="108">
        <v>0</v>
      </c>
      <c r="X45" t="s">
        <v>782</v>
      </c>
      <c r="Y45" t="s">
        <v>23</v>
      </c>
    </row>
    <row r="46" spans="1:25" hidden="1" x14ac:dyDescent="0.25">
      <c r="A46" s="103" t="s">
        <v>7</v>
      </c>
      <c r="B46" s="104">
        <v>46266</v>
      </c>
      <c r="C46" s="105" t="s">
        <v>12</v>
      </c>
      <c r="D46" s="106">
        <v>10</v>
      </c>
      <c r="G46" s="106">
        <v>9</v>
      </c>
      <c r="H46" s="107">
        <v>0</v>
      </c>
      <c r="I46" s="107">
        <v>0</v>
      </c>
      <c r="J46" s="107">
        <v>0</v>
      </c>
      <c r="K46" s="107">
        <v>0</v>
      </c>
      <c r="L46" s="108">
        <v>0</v>
      </c>
      <c r="X46" t="s">
        <v>778</v>
      </c>
      <c r="Y46" t="s">
        <v>779</v>
      </c>
    </row>
    <row r="47" spans="1:25" hidden="1" x14ac:dyDescent="0.25">
      <c r="A47" s="103" t="s">
        <v>6</v>
      </c>
      <c r="B47" s="104">
        <v>46266</v>
      </c>
      <c r="C47" s="105" t="s">
        <v>11</v>
      </c>
      <c r="D47" s="106">
        <v>8</v>
      </c>
      <c r="G47" s="106">
        <v>3</v>
      </c>
      <c r="H47" s="107">
        <v>0</v>
      </c>
      <c r="I47" s="107">
        <v>0</v>
      </c>
      <c r="J47" s="107">
        <v>0</v>
      </c>
      <c r="K47" s="107">
        <v>0</v>
      </c>
      <c r="L47" s="108">
        <v>0</v>
      </c>
      <c r="X47" t="s">
        <v>778</v>
      </c>
      <c r="Y47" t="s">
        <v>21</v>
      </c>
    </row>
    <row r="48" spans="1:25" hidden="1" x14ac:dyDescent="0.25">
      <c r="A48" s="103" t="s">
        <v>6</v>
      </c>
      <c r="B48" s="104">
        <v>46266</v>
      </c>
      <c r="C48" s="105" t="s">
        <v>11</v>
      </c>
      <c r="D48" s="106">
        <v>12</v>
      </c>
      <c r="G48" s="106">
        <v>3</v>
      </c>
      <c r="H48" s="107">
        <v>0</v>
      </c>
      <c r="I48" s="107">
        <v>0</v>
      </c>
      <c r="J48" s="107">
        <v>0</v>
      </c>
      <c r="K48" s="107">
        <v>0</v>
      </c>
      <c r="L48" s="108">
        <v>0</v>
      </c>
      <c r="X48" t="s">
        <v>778</v>
      </c>
      <c r="Y48" t="s">
        <v>21</v>
      </c>
    </row>
    <row r="49" spans="1:25" hidden="1" x14ac:dyDescent="0.25">
      <c r="A49" s="103" t="s">
        <v>7</v>
      </c>
      <c r="B49" s="104">
        <v>46266</v>
      </c>
      <c r="C49" s="105" t="s">
        <v>12</v>
      </c>
      <c r="D49" s="106">
        <v>11</v>
      </c>
      <c r="G49" s="106">
        <v>12</v>
      </c>
      <c r="H49" s="107">
        <v>0</v>
      </c>
      <c r="I49" s="107">
        <v>0</v>
      </c>
      <c r="J49" s="107">
        <v>0</v>
      </c>
      <c r="K49" s="107">
        <v>0</v>
      </c>
      <c r="L49" s="108">
        <v>0</v>
      </c>
      <c r="X49" t="s">
        <v>778</v>
      </c>
      <c r="Y49" t="s">
        <v>781</v>
      </c>
    </row>
    <row r="50" spans="1:25" hidden="1" x14ac:dyDescent="0.25">
      <c r="A50" s="103" t="s">
        <v>7</v>
      </c>
      <c r="B50" s="104">
        <v>46266</v>
      </c>
      <c r="C50" s="105" t="s">
        <v>11</v>
      </c>
      <c r="D50" s="106">
        <v>14</v>
      </c>
      <c r="G50" s="106">
        <v>100</v>
      </c>
      <c r="H50" s="107">
        <v>2</v>
      </c>
      <c r="I50" s="107">
        <v>1</v>
      </c>
      <c r="J50" s="107">
        <v>0</v>
      </c>
      <c r="K50" s="107">
        <v>0</v>
      </c>
      <c r="L50" s="108">
        <v>0</v>
      </c>
      <c r="X50" t="s">
        <v>778</v>
      </c>
      <c r="Y50" t="s">
        <v>783</v>
      </c>
    </row>
    <row r="51" spans="1:25" x14ac:dyDescent="0.25">
      <c r="A51" s="103" t="s">
        <v>8</v>
      </c>
      <c r="B51" s="104">
        <v>46266</v>
      </c>
      <c r="C51" s="105" t="s">
        <v>11</v>
      </c>
      <c r="D51" s="106">
        <v>15</v>
      </c>
      <c r="G51" s="106">
        <v>121</v>
      </c>
      <c r="H51" s="107">
        <v>0</v>
      </c>
      <c r="I51" s="107">
        <v>0</v>
      </c>
      <c r="J51" s="107">
        <v>0</v>
      </c>
      <c r="K51" s="107">
        <v>0</v>
      </c>
      <c r="L51" s="108">
        <v>0</v>
      </c>
      <c r="X51" t="s">
        <v>782</v>
      </c>
      <c r="Y51" t="s">
        <v>780</v>
      </c>
    </row>
    <row r="52" spans="1:25" x14ac:dyDescent="0.25">
      <c r="A52" s="103" t="s">
        <v>7</v>
      </c>
      <c r="B52" s="104">
        <v>46266</v>
      </c>
      <c r="C52" s="105" t="s">
        <v>12</v>
      </c>
      <c r="D52" s="106">
        <v>10</v>
      </c>
      <c r="G52" s="106">
        <v>1</v>
      </c>
      <c r="H52" s="107">
        <v>0</v>
      </c>
      <c r="I52" s="107">
        <v>0</v>
      </c>
      <c r="J52" s="107">
        <v>0</v>
      </c>
      <c r="K52" s="107">
        <v>0</v>
      </c>
      <c r="L52" s="108">
        <v>0</v>
      </c>
      <c r="X52" t="s">
        <v>778</v>
      </c>
    </row>
    <row r="53" spans="1:25" hidden="1" x14ac:dyDescent="0.25">
      <c r="A53" s="103" t="s">
        <v>7</v>
      </c>
      <c r="B53" s="104">
        <v>46266</v>
      </c>
      <c r="C53" s="105" t="s">
        <v>12</v>
      </c>
      <c r="D53" s="106">
        <v>14</v>
      </c>
      <c r="G53" s="106">
        <v>2</v>
      </c>
      <c r="H53" s="107">
        <v>0</v>
      </c>
      <c r="I53" s="107">
        <v>0</v>
      </c>
      <c r="J53" s="107">
        <v>0</v>
      </c>
      <c r="K53" s="107">
        <v>0</v>
      </c>
      <c r="L53" s="108">
        <v>0</v>
      </c>
      <c r="X53" t="s">
        <v>778</v>
      </c>
    </row>
    <row r="54" spans="1:25" hidden="1" x14ac:dyDescent="0.25">
      <c r="A54" s="103" t="s">
        <v>8</v>
      </c>
      <c r="B54" s="104">
        <v>46266</v>
      </c>
      <c r="C54" s="105" t="s">
        <v>11</v>
      </c>
      <c r="D54" s="106">
        <v>12</v>
      </c>
      <c r="G54" s="106">
        <v>597</v>
      </c>
      <c r="H54" s="107">
        <v>5</v>
      </c>
      <c r="I54" s="107">
        <v>4</v>
      </c>
      <c r="J54" s="107">
        <v>0</v>
      </c>
      <c r="K54" s="107">
        <v>0</v>
      </c>
      <c r="L54" s="108">
        <v>0</v>
      </c>
      <c r="X54" t="s">
        <v>782</v>
      </c>
      <c r="Y54" t="s">
        <v>783</v>
      </c>
    </row>
    <row r="55" spans="1:25" x14ac:dyDescent="0.25">
      <c r="A55" s="103" t="s">
        <v>7</v>
      </c>
      <c r="B55" s="104">
        <v>46266</v>
      </c>
      <c r="C55" s="105" t="s">
        <v>11</v>
      </c>
      <c r="D55" s="106">
        <v>9</v>
      </c>
      <c r="G55" s="106">
        <v>101</v>
      </c>
      <c r="H55" s="107">
        <v>2</v>
      </c>
      <c r="I55" s="107">
        <v>2</v>
      </c>
      <c r="J55" s="107">
        <v>0</v>
      </c>
      <c r="K55" s="107">
        <v>0</v>
      </c>
      <c r="L55" s="108">
        <v>0</v>
      </c>
      <c r="X55" t="s">
        <v>782</v>
      </c>
      <c r="Y55" t="s">
        <v>783</v>
      </c>
    </row>
    <row r="56" spans="1:25" x14ac:dyDescent="0.25">
      <c r="A56" s="103" t="s">
        <v>8</v>
      </c>
      <c r="B56" s="104">
        <v>46266</v>
      </c>
      <c r="C56" s="105" t="s">
        <v>12</v>
      </c>
      <c r="D56" s="106">
        <v>12</v>
      </c>
      <c r="G56" s="106">
        <v>10</v>
      </c>
      <c r="H56" s="107">
        <v>0</v>
      </c>
      <c r="I56" s="107">
        <v>0</v>
      </c>
      <c r="J56" s="107">
        <v>0</v>
      </c>
      <c r="K56" s="107">
        <v>0</v>
      </c>
      <c r="L56" s="108">
        <v>0</v>
      </c>
      <c r="X56" t="s">
        <v>782</v>
      </c>
      <c r="Y56" t="s">
        <v>779</v>
      </c>
    </row>
    <row r="57" spans="1:25" hidden="1" x14ac:dyDescent="0.25">
      <c r="A57" s="103" t="s">
        <v>7</v>
      </c>
      <c r="B57" s="104">
        <v>46266</v>
      </c>
      <c r="C57" s="105" t="s">
        <v>12</v>
      </c>
      <c r="D57" s="106">
        <v>13</v>
      </c>
      <c r="G57" s="106">
        <v>2</v>
      </c>
      <c r="H57" s="107">
        <v>0</v>
      </c>
      <c r="I57" s="107">
        <v>0</v>
      </c>
      <c r="J57" s="107">
        <v>0</v>
      </c>
      <c r="K57" s="107">
        <v>0</v>
      </c>
      <c r="L57" s="108">
        <v>0</v>
      </c>
      <c r="X57" t="s">
        <v>778</v>
      </c>
    </row>
    <row r="58" spans="1:25" x14ac:dyDescent="0.25">
      <c r="A58" s="103" t="s">
        <v>7</v>
      </c>
      <c r="B58" s="104">
        <v>46266</v>
      </c>
      <c r="C58" s="105" t="s">
        <v>11</v>
      </c>
      <c r="D58" s="106">
        <v>11</v>
      </c>
      <c r="G58" s="106">
        <v>360</v>
      </c>
      <c r="H58" s="107">
        <v>9</v>
      </c>
      <c r="I58" s="107">
        <v>8</v>
      </c>
      <c r="J58" s="107">
        <v>2</v>
      </c>
      <c r="K58" s="107">
        <v>1</v>
      </c>
      <c r="L58" s="108">
        <v>0</v>
      </c>
      <c r="X58" t="s">
        <v>782</v>
      </c>
      <c r="Y58" t="s">
        <v>20</v>
      </c>
    </row>
    <row r="59" spans="1:25" hidden="1" x14ac:dyDescent="0.25">
      <c r="A59" s="103" t="s">
        <v>6</v>
      </c>
      <c r="B59" s="104">
        <v>46266</v>
      </c>
      <c r="C59" s="105" t="s">
        <v>12</v>
      </c>
      <c r="D59" s="106">
        <v>15</v>
      </c>
      <c r="G59" s="106">
        <v>13</v>
      </c>
      <c r="H59" s="107">
        <v>1</v>
      </c>
      <c r="I59" s="107">
        <v>0</v>
      </c>
      <c r="J59" s="107">
        <v>0</v>
      </c>
      <c r="K59" s="107">
        <v>0</v>
      </c>
      <c r="L59" s="108">
        <v>0</v>
      </c>
      <c r="X59" t="s">
        <v>778</v>
      </c>
      <c r="Y59" t="s">
        <v>779</v>
      </c>
    </row>
    <row r="60" spans="1:25" x14ac:dyDescent="0.25">
      <c r="A60" s="103" t="s">
        <v>8</v>
      </c>
      <c r="B60" s="104">
        <v>46266</v>
      </c>
      <c r="C60" s="105" t="s">
        <v>11</v>
      </c>
      <c r="D60" s="106">
        <v>12</v>
      </c>
      <c r="G60" s="106">
        <v>3</v>
      </c>
      <c r="H60" s="107">
        <v>0</v>
      </c>
      <c r="I60" s="107">
        <v>0</v>
      </c>
      <c r="J60" s="107">
        <v>0</v>
      </c>
      <c r="K60" s="107">
        <v>0</v>
      </c>
      <c r="L60" s="108">
        <v>0</v>
      </c>
      <c r="X60" t="s">
        <v>782</v>
      </c>
    </row>
    <row r="61" spans="1:25" hidden="1" x14ac:dyDescent="0.25">
      <c r="A61" s="103" t="s">
        <v>8</v>
      </c>
      <c r="B61" s="104">
        <v>46266</v>
      </c>
      <c r="C61" s="105" t="s">
        <v>12</v>
      </c>
      <c r="D61" s="106">
        <v>15</v>
      </c>
      <c r="G61" s="106">
        <v>13</v>
      </c>
      <c r="H61" s="107">
        <v>0</v>
      </c>
      <c r="I61" s="107">
        <v>0</v>
      </c>
      <c r="J61" s="107">
        <v>0</v>
      </c>
      <c r="K61" s="107">
        <v>0</v>
      </c>
      <c r="L61" s="108">
        <v>0</v>
      </c>
      <c r="X61" t="s">
        <v>782</v>
      </c>
      <c r="Y61" t="s">
        <v>779</v>
      </c>
    </row>
    <row r="62" spans="1:25" hidden="1" x14ac:dyDescent="0.25">
      <c r="A62" s="103" t="s">
        <v>8</v>
      </c>
      <c r="B62" s="104">
        <v>46266</v>
      </c>
      <c r="C62" s="105" t="s">
        <v>11</v>
      </c>
      <c r="D62" s="106">
        <v>14</v>
      </c>
      <c r="G62" s="106">
        <v>108</v>
      </c>
      <c r="H62" s="107">
        <v>2</v>
      </c>
      <c r="I62" s="107">
        <v>1</v>
      </c>
      <c r="J62" s="107">
        <v>0</v>
      </c>
      <c r="K62" s="107">
        <v>0</v>
      </c>
      <c r="L62" s="108">
        <v>0</v>
      </c>
      <c r="X62" t="s">
        <v>778</v>
      </c>
      <c r="Y62" t="s">
        <v>20</v>
      </c>
    </row>
    <row r="63" spans="1:25" x14ac:dyDescent="0.25">
      <c r="A63" s="103" t="s">
        <v>8</v>
      </c>
      <c r="B63" s="104">
        <v>46266</v>
      </c>
      <c r="C63" s="105" t="s">
        <v>11</v>
      </c>
      <c r="D63" s="106">
        <v>12</v>
      </c>
      <c r="G63" s="106">
        <v>132</v>
      </c>
      <c r="H63" s="107">
        <v>1</v>
      </c>
      <c r="I63" s="107">
        <v>0</v>
      </c>
      <c r="J63" s="107">
        <v>0</v>
      </c>
      <c r="K63" s="107">
        <v>0</v>
      </c>
      <c r="L63" s="108">
        <v>0</v>
      </c>
      <c r="X63" t="s">
        <v>778</v>
      </c>
      <c r="Y63" t="s">
        <v>783</v>
      </c>
    </row>
    <row r="64" spans="1:25" hidden="1" x14ac:dyDescent="0.25">
      <c r="A64" s="103" t="s">
        <v>6</v>
      </c>
      <c r="B64" s="104">
        <v>46266</v>
      </c>
      <c r="C64" s="105" t="s">
        <v>12</v>
      </c>
      <c r="D64" s="106">
        <v>10</v>
      </c>
      <c r="G64" s="106">
        <v>2</v>
      </c>
      <c r="H64" s="107">
        <v>0</v>
      </c>
      <c r="I64" s="107">
        <v>0</v>
      </c>
      <c r="J64" s="107">
        <v>0</v>
      </c>
      <c r="K64" s="107">
        <v>0</v>
      </c>
      <c r="L64" s="108">
        <v>0</v>
      </c>
      <c r="X64" t="s">
        <v>778</v>
      </c>
    </row>
    <row r="65" spans="1:25" x14ac:dyDescent="0.25">
      <c r="A65" s="103" t="s">
        <v>6</v>
      </c>
      <c r="B65" s="104">
        <v>46266</v>
      </c>
      <c r="C65" s="105" t="s">
        <v>12</v>
      </c>
      <c r="D65" s="106">
        <v>11</v>
      </c>
      <c r="G65" s="106">
        <v>296</v>
      </c>
      <c r="H65" s="107">
        <v>7</v>
      </c>
      <c r="I65" s="107">
        <v>7</v>
      </c>
      <c r="J65" s="107">
        <v>3</v>
      </c>
      <c r="K65" s="107">
        <v>3</v>
      </c>
      <c r="L65" s="108">
        <v>2</v>
      </c>
      <c r="X65" t="s">
        <v>782</v>
      </c>
      <c r="Y65" t="s">
        <v>781</v>
      </c>
    </row>
    <row r="66" spans="1:25" hidden="1" x14ac:dyDescent="0.25">
      <c r="A66" s="103" t="s">
        <v>7</v>
      </c>
      <c r="B66" s="104">
        <v>46266</v>
      </c>
      <c r="C66" s="105" t="s">
        <v>12</v>
      </c>
      <c r="D66" s="106">
        <v>15</v>
      </c>
      <c r="G66" s="106">
        <v>1425</v>
      </c>
      <c r="H66" s="107">
        <v>32</v>
      </c>
      <c r="I66" s="107">
        <v>17</v>
      </c>
      <c r="J66" s="107">
        <v>3</v>
      </c>
      <c r="K66" s="107">
        <v>2</v>
      </c>
      <c r="L66" s="108">
        <v>1</v>
      </c>
      <c r="X66" t="s">
        <v>782</v>
      </c>
      <c r="Y66" t="s">
        <v>779</v>
      </c>
    </row>
    <row r="67" spans="1:25" hidden="1" x14ac:dyDescent="0.25">
      <c r="A67" s="103" t="s">
        <v>6</v>
      </c>
      <c r="B67" s="104">
        <v>46266</v>
      </c>
      <c r="C67" s="105" t="s">
        <v>11</v>
      </c>
      <c r="D67" s="106">
        <v>13</v>
      </c>
      <c r="G67" s="106">
        <v>1</v>
      </c>
      <c r="H67" s="107">
        <v>0</v>
      </c>
      <c r="I67" s="107">
        <v>0</v>
      </c>
      <c r="J67" s="107">
        <v>0</v>
      </c>
      <c r="K67" s="107">
        <v>0</v>
      </c>
      <c r="L67" s="108">
        <v>0</v>
      </c>
      <c r="X67" t="s">
        <v>778</v>
      </c>
      <c r="Y67" t="s">
        <v>784</v>
      </c>
    </row>
    <row r="68" spans="1:25" x14ac:dyDescent="0.25">
      <c r="A68" s="103" t="s">
        <v>7</v>
      </c>
      <c r="B68" s="104">
        <v>46266</v>
      </c>
      <c r="C68" s="105" t="s">
        <v>11</v>
      </c>
      <c r="D68" s="106">
        <v>15</v>
      </c>
      <c r="G68" s="106">
        <v>7</v>
      </c>
      <c r="H68" s="107">
        <v>0</v>
      </c>
      <c r="I68" s="107">
        <v>0</v>
      </c>
      <c r="J68" s="107">
        <v>0</v>
      </c>
      <c r="K68" s="107">
        <v>0</v>
      </c>
      <c r="L68" s="108">
        <v>0</v>
      </c>
      <c r="X68" t="s">
        <v>782</v>
      </c>
      <c r="Y68" t="s">
        <v>21</v>
      </c>
    </row>
    <row r="69" spans="1:25" x14ac:dyDescent="0.25">
      <c r="A69" s="103" t="s">
        <v>7</v>
      </c>
      <c r="B69" s="104">
        <v>46266</v>
      </c>
      <c r="C69" s="105" t="s">
        <v>12</v>
      </c>
      <c r="D69" s="106">
        <v>13</v>
      </c>
      <c r="G69" s="106">
        <v>1</v>
      </c>
      <c r="H69" s="107">
        <v>0</v>
      </c>
      <c r="I69" s="107">
        <v>0</v>
      </c>
      <c r="J69" s="107">
        <v>0</v>
      </c>
      <c r="K69" s="107">
        <v>0</v>
      </c>
      <c r="L69" s="108">
        <v>0</v>
      </c>
      <c r="X69" t="s">
        <v>782</v>
      </c>
      <c r="Y69" t="s">
        <v>169</v>
      </c>
    </row>
    <row r="70" spans="1:25" x14ac:dyDescent="0.25">
      <c r="A70" s="103" t="s">
        <v>8</v>
      </c>
      <c r="B70" s="104">
        <v>46266</v>
      </c>
      <c r="C70" s="105" t="s">
        <v>12</v>
      </c>
      <c r="D70" s="106">
        <v>13</v>
      </c>
      <c r="G70" s="106">
        <v>6</v>
      </c>
      <c r="H70" s="107">
        <v>0</v>
      </c>
      <c r="I70" s="107">
        <v>0</v>
      </c>
      <c r="J70" s="107">
        <v>0</v>
      </c>
      <c r="K70" s="107">
        <v>0</v>
      </c>
      <c r="L70" s="108">
        <v>0</v>
      </c>
      <c r="X70" t="s">
        <v>778</v>
      </c>
      <c r="Y70" t="s">
        <v>779</v>
      </c>
    </row>
    <row r="71" spans="1:25" hidden="1" x14ac:dyDescent="0.25">
      <c r="A71" s="103" t="s">
        <v>7</v>
      </c>
      <c r="B71" s="104">
        <v>46266</v>
      </c>
      <c r="C71" s="105" t="s">
        <v>12</v>
      </c>
      <c r="D71" s="106">
        <v>8</v>
      </c>
      <c r="G71" s="106">
        <v>14</v>
      </c>
      <c r="H71" s="107">
        <v>0</v>
      </c>
      <c r="I71" s="107">
        <v>0</v>
      </c>
      <c r="J71" s="107">
        <v>0</v>
      </c>
      <c r="K71" s="107">
        <v>0</v>
      </c>
      <c r="L71" s="108">
        <v>0</v>
      </c>
      <c r="X71" t="s">
        <v>782</v>
      </c>
    </row>
    <row r="72" spans="1:25" hidden="1" x14ac:dyDescent="0.25">
      <c r="A72" s="103" t="s">
        <v>6</v>
      </c>
      <c r="B72" s="104">
        <v>46266</v>
      </c>
      <c r="C72" s="105" t="s">
        <v>11</v>
      </c>
      <c r="D72" s="106">
        <v>15</v>
      </c>
      <c r="G72" s="106">
        <v>125</v>
      </c>
      <c r="H72" s="107">
        <v>0</v>
      </c>
      <c r="I72" s="107">
        <v>0</v>
      </c>
      <c r="J72" s="107">
        <v>0</v>
      </c>
      <c r="K72" s="107">
        <v>0</v>
      </c>
      <c r="L72" s="108">
        <v>0</v>
      </c>
      <c r="X72" t="s">
        <v>778</v>
      </c>
      <c r="Y72" t="s">
        <v>20</v>
      </c>
    </row>
    <row r="73" spans="1:25" hidden="1" x14ac:dyDescent="0.25">
      <c r="A73" s="103" t="s">
        <v>6</v>
      </c>
      <c r="B73" s="104">
        <v>46266</v>
      </c>
      <c r="C73" s="105" t="s">
        <v>11</v>
      </c>
      <c r="D73" s="106">
        <v>13</v>
      </c>
      <c r="G73" s="106">
        <v>21</v>
      </c>
      <c r="H73" s="107">
        <v>0</v>
      </c>
      <c r="I73" s="107">
        <v>0</v>
      </c>
      <c r="J73" s="107">
        <v>0</v>
      </c>
      <c r="K73" s="107">
        <v>0</v>
      </c>
      <c r="L73" s="108">
        <v>0</v>
      </c>
      <c r="X73" t="s">
        <v>782</v>
      </c>
      <c r="Y73" t="s">
        <v>784</v>
      </c>
    </row>
    <row r="74" spans="1:25" hidden="1" x14ac:dyDescent="0.25">
      <c r="A74" s="103" t="s">
        <v>7</v>
      </c>
      <c r="B74" s="104">
        <v>46266</v>
      </c>
      <c r="C74" s="105" t="s">
        <v>11</v>
      </c>
      <c r="D74" s="106">
        <v>15</v>
      </c>
      <c r="G74" s="106">
        <v>870</v>
      </c>
      <c r="H74" s="107">
        <v>13</v>
      </c>
      <c r="I74" s="107">
        <v>11</v>
      </c>
      <c r="J74" s="107">
        <v>1</v>
      </c>
      <c r="K74" s="107">
        <v>0</v>
      </c>
      <c r="L74" s="108">
        <v>0</v>
      </c>
      <c r="X74" t="s">
        <v>782</v>
      </c>
      <c r="Y74" t="s">
        <v>783</v>
      </c>
    </row>
    <row r="75" spans="1:25" x14ac:dyDescent="0.25">
      <c r="A75" s="103" t="s">
        <v>8</v>
      </c>
      <c r="B75" s="104">
        <v>46266</v>
      </c>
      <c r="C75" s="105" t="s">
        <v>11</v>
      </c>
      <c r="D75" s="106">
        <v>12</v>
      </c>
      <c r="G75" s="106">
        <v>468</v>
      </c>
      <c r="H75" s="107">
        <v>6</v>
      </c>
      <c r="I75" s="107">
        <v>6</v>
      </c>
      <c r="J75" s="107">
        <v>0</v>
      </c>
      <c r="K75" s="107">
        <v>0</v>
      </c>
      <c r="L75" s="108">
        <v>0</v>
      </c>
      <c r="X75" t="s">
        <v>782</v>
      </c>
      <c r="Y75" t="s">
        <v>20</v>
      </c>
    </row>
    <row r="76" spans="1:25" hidden="1" x14ac:dyDescent="0.25">
      <c r="A76" s="103" t="s">
        <v>7</v>
      </c>
      <c r="B76" s="104">
        <v>46266</v>
      </c>
      <c r="C76" s="105" t="s">
        <v>12</v>
      </c>
      <c r="D76" s="106">
        <v>9</v>
      </c>
      <c r="G76" s="106">
        <v>2240</v>
      </c>
      <c r="H76" s="107">
        <v>58</v>
      </c>
      <c r="I76" s="107">
        <v>48</v>
      </c>
      <c r="J76" s="107">
        <v>6</v>
      </c>
      <c r="K76" s="107">
        <v>5</v>
      </c>
      <c r="L76" s="108">
        <v>1</v>
      </c>
      <c r="X76" t="s">
        <v>782</v>
      </c>
      <c r="Y76" t="s">
        <v>779</v>
      </c>
    </row>
    <row r="77" spans="1:25" x14ac:dyDescent="0.25">
      <c r="A77" s="103" t="s">
        <v>6</v>
      </c>
      <c r="B77" s="104">
        <v>46266</v>
      </c>
      <c r="C77" s="105" t="s">
        <v>11</v>
      </c>
      <c r="D77" s="106">
        <v>16</v>
      </c>
      <c r="G77" s="106">
        <v>654</v>
      </c>
      <c r="H77" s="107">
        <v>7</v>
      </c>
      <c r="I77" s="107">
        <v>6</v>
      </c>
      <c r="J77" s="107">
        <v>0</v>
      </c>
      <c r="K77" s="107">
        <v>0</v>
      </c>
      <c r="L77" s="108">
        <v>0</v>
      </c>
      <c r="X77" t="s">
        <v>782</v>
      </c>
      <c r="Y77" t="s">
        <v>784</v>
      </c>
    </row>
    <row r="78" spans="1:25" x14ac:dyDescent="0.25">
      <c r="A78" s="103" t="s">
        <v>8</v>
      </c>
      <c r="B78" s="104">
        <v>46266</v>
      </c>
      <c r="C78" s="105" t="s">
        <v>12</v>
      </c>
      <c r="D78" s="106">
        <v>16</v>
      </c>
      <c r="G78" s="106">
        <v>1183</v>
      </c>
      <c r="H78" s="107">
        <v>19</v>
      </c>
      <c r="I78" s="107">
        <v>13</v>
      </c>
      <c r="J78" s="107">
        <v>0</v>
      </c>
      <c r="K78" s="107">
        <v>0</v>
      </c>
      <c r="L78" s="108">
        <v>0</v>
      </c>
      <c r="X78" t="s">
        <v>782</v>
      </c>
      <c r="Y78" t="s">
        <v>779</v>
      </c>
    </row>
    <row r="79" spans="1:25" x14ac:dyDescent="0.25">
      <c r="A79" s="103" t="s">
        <v>6</v>
      </c>
      <c r="B79" s="104">
        <v>46266</v>
      </c>
      <c r="C79" s="105" t="s">
        <v>12</v>
      </c>
      <c r="D79" s="106">
        <v>11</v>
      </c>
      <c r="G79" s="106">
        <v>1</v>
      </c>
      <c r="H79" s="107">
        <v>0</v>
      </c>
      <c r="I79" s="107">
        <v>0</v>
      </c>
      <c r="J79" s="107">
        <v>0</v>
      </c>
      <c r="K79" s="107">
        <v>0</v>
      </c>
      <c r="L79" s="108">
        <v>0</v>
      </c>
      <c r="X79" t="s">
        <v>778</v>
      </c>
      <c r="Y79" t="s">
        <v>22</v>
      </c>
    </row>
    <row r="80" spans="1:25" hidden="1" x14ac:dyDescent="0.25">
      <c r="A80" s="103" t="s">
        <v>6</v>
      </c>
      <c r="B80" s="104">
        <v>46266</v>
      </c>
      <c r="C80" s="105" t="s">
        <v>12</v>
      </c>
      <c r="D80" s="106">
        <v>12</v>
      </c>
      <c r="G80" s="106">
        <v>227</v>
      </c>
      <c r="H80" s="107">
        <v>10</v>
      </c>
      <c r="I80" s="107">
        <v>8</v>
      </c>
      <c r="J80" s="107">
        <v>1</v>
      </c>
      <c r="K80" s="107">
        <v>0</v>
      </c>
      <c r="L80" s="108">
        <v>0</v>
      </c>
      <c r="X80" t="s">
        <v>778</v>
      </c>
      <c r="Y80" t="s">
        <v>779</v>
      </c>
    </row>
    <row r="81" spans="1:25" hidden="1" x14ac:dyDescent="0.25">
      <c r="A81" s="103" t="s">
        <v>8</v>
      </c>
      <c r="B81" s="104">
        <v>46266</v>
      </c>
      <c r="C81" s="105" t="s">
        <v>11</v>
      </c>
      <c r="D81" s="106">
        <v>8</v>
      </c>
      <c r="G81" s="106">
        <v>45</v>
      </c>
      <c r="H81" s="107">
        <v>1</v>
      </c>
      <c r="I81" s="107">
        <v>0</v>
      </c>
      <c r="J81" s="107">
        <v>0</v>
      </c>
      <c r="K81" s="107">
        <v>0</v>
      </c>
      <c r="L81" s="108">
        <v>0</v>
      </c>
      <c r="X81" t="s">
        <v>782</v>
      </c>
      <c r="Y81" t="s">
        <v>784</v>
      </c>
    </row>
    <row r="82" spans="1:25" hidden="1" x14ac:dyDescent="0.25">
      <c r="A82" s="103" t="s">
        <v>6</v>
      </c>
      <c r="B82" s="104">
        <v>46266</v>
      </c>
      <c r="C82" s="105" t="s">
        <v>11</v>
      </c>
      <c r="D82" s="106">
        <v>10</v>
      </c>
      <c r="G82" s="106">
        <v>468</v>
      </c>
      <c r="H82" s="107">
        <v>2</v>
      </c>
      <c r="I82" s="107">
        <v>1</v>
      </c>
      <c r="J82" s="107">
        <v>0</v>
      </c>
      <c r="K82" s="107">
        <v>0</v>
      </c>
      <c r="L82" s="108">
        <v>0</v>
      </c>
      <c r="X82" t="s">
        <v>782</v>
      </c>
      <c r="Y82" t="s">
        <v>20</v>
      </c>
    </row>
    <row r="83" spans="1:25" hidden="1" x14ac:dyDescent="0.25">
      <c r="A83" s="103" t="s">
        <v>6</v>
      </c>
      <c r="B83" s="104">
        <v>46266</v>
      </c>
      <c r="C83" s="105" t="s">
        <v>12</v>
      </c>
      <c r="D83" s="106">
        <v>9</v>
      </c>
      <c r="G83" s="106">
        <v>519</v>
      </c>
      <c r="H83" s="107">
        <v>17</v>
      </c>
      <c r="I83" s="107">
        <v>17</v>
      </c>
      <c r="J83" s="107">
        <v>2</v>
      </c>
      <c r="K83" s="107">
        <v>2</v>
      </c>
      <c r="L83" s="108">
        <v>1</v>
      </c>
      <c r="X83" t="s">
        <v>782</v>
      </c>
      <c r="Y83" t="s">
        <v>781</v>
      </c>
    </row>
    <row r="84" spans="1:25" x14ac:dyDescent="0.25">
      <c r="A84" s="103" t="s">
        <v>8</v>
      </c>
      <c r="B84" s="104">
        <v>46266</v>
      </c>
      <c r="C84" s="105" t="s">
        <v>11</v>
      </c>
      <c r="D84" s="106">
        <v>16</v>
      </c>
      <c r="G84" s="106">
        <v>267</v>
      </c>
      <c r="H84" s="107">
        <v>5</v>
      </c>
      <c r="I84" s="107">
        <v>3</v>
      </c>
      <c r="J84" s="107">
        <v>1</v>
      </c>
      <c r="K84" s="107">
        <v>1</v>
      </c>
      <c r="L84" s="108">
        <v>0</v>
      </c>
      <c r="X84" t="s">
        <v>782</v>
      </c>
      <c r="Y84" t="s">
        <v>784</v>
      </c>
    </row>
    <row r="85" spans="1:25" x14ac:dyDescent="0.25">
      <c r="A85" s="103" t="s">
        <v>7</v>
      </c>
      <c r="B85" s="104">
        <v>46266</v>
      </c>
      <c r="C85" s="105" t="s">
        <v>12</v>
      </c>
      <c r="D85" s="106">
        <v>15</v>
      </c>
      <c r="G85" s="106">
        <v>1</v>
      </c>
      <c r="H85" s="107">
        <v>0</v>
      </c>
      <c r="I85" s="107">
        <v>0</v>
      </c>
      <c r="J85" s="107">
        <v>0</v>
      </c>
      <c r="K85" s="107">
        <v>0</v>
      </c>
      <c r="L85" s="108">
        <v>0</v>
      </c>
      <c r="X85" t="s">
        <v>778</v>
      </c>
      <c r="Y85" t="s">
        <v>785</v>
      </c>
    </row>
    <row r="86" spans="1:25" hidden="1" x14ac:dyDescent="0.25">
      <c r="A86" s="103" t="s">
        <v>7</v>
      </c>
      <c r="B86" s="104">
        <v>46266</v>
      </c>
      <c r="C86" s="105" t="s">
        <v>12</v>
      </c>
      <c r="D86" s="106">
        <v>13</v>
      </c>
      <c r="G86" s="106">
        <v>22</v>
      </c>
      <c r="H86" s="107">
        <v>1</v>
      </c>
      <c r="I86" s="107">
        <v>1</v>
      </c>
      <c r="J86" s="107">
        <v>0</v>
      </c>
      <c r="K86" s="107">
        <v>0</v>
      </c>
      <c r="L86" s="108">
        <v>0</v>
      </c>
      <c r="X86" t="s">
        <v>782</v>
      </c>
    </row>
    <row r="87" spans="1:25" hidden="1" x14ac:dyDescent="0.25">
      <c r="A87" s="103" t="s">
        <v>7</v>
      </c>
      <c r="B87" s="104">
        <v>46266</v>
      </c>
      <c r="C87" s="105" t="s">
        <v>11</v>
      </c>
      <c r="D87" s="106">
        <v>16</v>
      </c>
      <c r="G87" s="106">
        <v>41</v>
      </c>
      <c r="H87" s="107">
        <v>2</v>
      </c>
      <c r="I87" s="107">
        <v>2</v>
      </c>
      <c r="J87" s="107">
        <v>0</v>
      </c>
      <c r="K87" s="107">
        <v>0</v>
      </c>
      <c r="L87" s="108">
        <v>0</v>
      </c>
      <c r="X87" t="s">
        <v>778</v>
      </c>
      <c r="Y87" t="s">
        <v>784</v>
      </c>
    </row>
    <row r="88" spans="1:25" hidden="1" x14ac:dyDescent="0.25">
      <c r="A88" s="103" t="s">
        <v>7</v>
      </c>
      <c r="B88" s="104">
        <v>46266</v>
      </c>
      <c r="C88" s="105" t="s">
        <v>11</v>
      </c>
      <c r="D88" s="106">
        <v>9</v>
      </c>
      <c r="G88" s="106">
        <v>32</v>
      </c>
      <c r="H88" s="107">
        <v>1</v>
      </c>
      <c r="I88" s="107">
        <v>1</v>
      </c>
      <c r="J88" s="107">
        <v>0</v>
      </c>
      <c r="K88" s="107">
        <v>0</v>
      </c>
      <c r="L88" s="108">
        <v>0</v>
      </c>
      <c r="X88" t="s">
        <v>778</v>
      </c>
      <c r="Y88" t="s">
        <v>783</v>
      </c>
    </row>
    <row r="89" spans="1:25" hidden="1" x14ac:dyDescent="0.25">
      <c r="A89" s="103" t="s">
        <v>8</v>
      </c>
      <c r="B89" s="104">
        <v>46266</v>
      </c>
      <c r="C89" s="105" t="s">
        <v>11</v>
      </c>
      <c r="D89" s="106">
        <v>9</v>
      </c>
      <c r="G89" s="106">
        <v>74</v>
      </c>
      <c r="H89" s="107">
        <v>1</v>
      </c>
      <c r="I89" s="107">
        <v>1</v>
      </c>
      <c r="J89" s="107">
        <v>0</v>
      </c>
      <c r="K89" s="107">
        <v>0</v>
      </c>
      <c r="L89" s="108">
        <v>0</v>
      </c>
      <c r="X89" t="s">
        <v>778</v>
      </c>
      <c r="Y89" t="s">
        <v>20</v>
      </c>
    </row>
    <row r="90" spans="1:25" hidden="1" x14ac:dyDescent="0.25">
      <c r="A90" s="103" t="s">
        <v>7</v>
      </c>
      <c r="B90" s="104">
        <v>46266</v>
      </c>
      <c r="C90" s="105" t="s">
        <v>11</v>
      </c>
      <c r="D90" s="106">
        <v>15</v>
      </c>
      <c r="G90" s="106">
        <v>11</v>
      </c>
      <c r="H90" s="107">
        <v>0</v>
      </c>
      <c r="I90" s="107">
        <v>0</v>
      </c>
      <c r="J90" s="107">
        <v>0</v>
      </c>
      <c r="K90" s="107">
        <v>0</v>
      </c>
      <c r="L90" s="108">
        <v>0</v>
      </c>
      <c r="X90" t="s">
        <v>782</v>
      </c>
    </row>
    <row r="91" spans="1:25" x14ac:dyDescent="0.25">
      <c r="A91" s="103" t="s">
        <v>8</v>
      </c>
      <c r="B91" s="104">
        <v>46266</v>
      </c>
      <c r="C91" s="105" t="s">
        <v>11</v>
      </c>
      <c r="D91" s="106">
        <v>15</v>
      </c>
      <c r="G91" s="106">
        <v>529</v>
      </c>
      <c r="H91" s="107">
        <v>11</v>
      </c>
      <c r="I91" s="107">
        <v>10</v>
      </c>
      <c r="J91" s="107">
        <v>1</v>
      </c>
      <c r="K91" s="107">
        <v>1</v>
      </c>
      <c r="L91" s="108">
        <v>0</v>
      </c>
      <c r="X91" t="s">
        <v>782</v>
      </c>
      <c r="Y91" t="s">
        <v>784</v>
      </c>
    </row>
    <row r="92" spans="1:25" hidden="1" x14ac:dyDescent="0.25">
      <c r="A92" s="103" t="s">
        <v>6</v>
      </c>
      <c r="B92" s="104">
        <v>46266</v>
      </c>
      <c r="C92" s="105" t="s">
        <v>12</v>
      </c>
      <c r="D92" s="106">
        <v>8</v>
      </c>
      <c r="G92" s="106">
        <v>6</v>
      </c>
      <c r="H92" s="107">
        <v>1</v>
      </c>
      <c r="I92" s="107">
        <v>1</v>
      </c>
      <c r="J92" s="107">
        <v>0</v>
      </c>
      <c r="K92" s="107">
        <v>0</v>
      </c>
      <c r="L92" s="108">
        <v>0</v>
      </c>
      <c r="X92" t="s">
        <v>782</v>
      </c>
      <c r="Y92" t="s">
        <v>169</v>
      </c>
    </row>
    <row r="93" spans="1:25" x14ac:dyDescent="0.25">
      <c r="A93" s="103" t="s">
        <v>6</v>
      </c>
      <c r="B93" s="104">
        <v>46266</v>
      </c>
      <c r="C93" s="105" t="s">
        <v>11</v>
      </c>
      <c r="D93" s="106">
        <v>16</v>
      </c>
      <c r="G93" s="106">
        <v>64</v>
      </c>
      <c r="H93" s="107">
        <v>0</v>
      </c>
      <c r="I93" s="107">
        <v>0</v>
      </c>
      <c r="J93" s="107">
        <v>0</v>
      </c>
      <c r="K93" s="107">
        <v>0</v>
      </c>
      <c r="L93" s="108">
        <v>0</v>
      </c>
      <c r="X93" t="s">
        <v>778</v>
      </c>
      <c r="Y93" t="s">
        <v>20</v>
      </c>
    </row>
    <row r="94" spans="1:25" hidden="1" x14ac:dyDescent="0.25">
      <c r="A94" s="103" t="s">
        <v>8</v>
      </c>
      <c r="B94" s="104">
        <v>46266</v>
      </c>
      <c r="C94" s="105" t="s">
        <v>12</v>
      </c>
      <c r="D94" s="106">
        <v>13</v>
      </c>
      <c r="G94" s="106">
        <v>11</v>
      </c>
      <c r="H94" s="107">
        <v>0</v>
      </c>
      <c r="I94" s="107">
        <v>0</v>
      </c>
      <c r="J94" s="107">
        <v>0</v>
      </c>
      <c r="K94" s="107">
        <v>0</v>
      </c>
      <c r="L94" s="108">
        <v>0</v>
      </c>
      <c r="X94" t="s">
        <v>782</v>
      </c>
    </row>
    <row r="95" spans="1:25" hidden="1" x14ac:dyDescent="0.25">
      <c r="A95" s="103" t="s">
        <v>7</v>
      </c>
      <c r="B95" s="104">
        <v>46266</v>
      </c>
      <c r="C95" s="105" t="s">
        <v>11</v>
      </c>
      <c r="D95" s="106">
        <v>9</v>
      </c>
      <c r="G95" s="106">
        <v>55</v>
      </c>
      <c r="H95" s="107">
        <v>2</v>
      </c>
      <c r="I95" s="107">
        <v>1</v>
      </c>
      <c r="J95" s="107">
        <v>0</v>
      </c>
      <c r="K95" s="107">
        <v>0</v>
      </c>
      <c r="L95" s="108">
        <v>0</v>
      </c>
      <c r="X95" t="s">
        <v>782</v>
      </c>
      <c r="Y95" t="s">
        <v>20</v>
      </c>
    </row>
    <row r="96" spans="1:25" hidden="1" x14ac:dyDescent="0.25">
      <c r="A96" s="103" t="s">
        <v>8</v>
      </c>
      <c r="B96" s="104">
        <v>46266</v>
      </c>
      <c r="C96" s="105" t="s">
        <v>11</v>
      </c>
      <c r="D96" s="106">
        <v>11</v>
      </c>
      <c r="G96" s="106">
        <v>124</v>
      </c>
      <c r="H96" s="107">
        <v>1</v>
      </c>
      <c r="I96" s="107">
        <v>0</v>
      </c>
      <c r="J96" s="107">
        <v>0</v>
      </c>
      <c r="K96" s="107">
        <v>0</v>
      </c>
      <c r="L96" s="108">
        <v>0</v>
      </c>
      <c r="X96" t="s">
        <v>778</v>
      </c>
      <c r="Y96" t="s">
        <v>20</v>
      </c>
    </row>
    <row r="97" spans="1:25" x14ac:dyDescent="0.25">
      <c r="A97" s="103" t="s">
        <v>6</v>
      </c>
      <c r="B97" s="104">
        <v>46266</v>
      </c>
      <c r="C97" s="105" t="s">
        <v>11</v>
      </c>
      <c r="D97" s="106">
        <v>9</v>
      </c>
      <c r="G97" s="106">
        <v>27</v>
      </c>
      <c r="H97" s="107">
        <v>0</v>
      </c>
      <c r="I97" s="107">
        <v>0</v>
      </c>
      <c r="J97" s="107">
        <v>0</v>
      </c>
      <c r="K97" s="107">
        <v>0</v>
      </c>
      <c r="L97" s="108">
        <v>0</v>
      </c>
      <c r="X97" t="s">
        <v>782</v>
      </c>
      <c r="Y97" t="s">
        <v>780</v>
      </c>
    </row>
    <row r="98" spans="1:25" hidden="1" x14ac:dyDescent="0.25">
      <c r="A98" s="103" t="s">
        <v>8</v>
      </c>
      <c r="B98" s="104">
        <v>46266</v>
      </c>
      <c r="C98" s="105" t="s">
        <v>12</v>
      </c>
      <c r="D98" s="106">
        <v>10</v>
      </c>
      <c r="G98" s="106">
        <v>31</v>
      </c>
      <c r="H98" s="107">
        <v>0</v>
      </c>
      <c r="I98" s="107">
        <v>0</v>
      </c>
      <c r="J98" s="107">
        <v>0</v>
      </c>
      <c r="K98" s="107">
        <v>0</v>
      </c>
      <c r="L98" s="108">
        <v>0</v>
      </c>
      <c r="X98" t="s">
        <v>782</v>
      </c>
      <c r="Y98" t="s">
        <v>779</v>
      </c>
    </row>
    <row r="99" spans="1:25" x14ac:dyDescent="0.25">
      <c r="A99" s="103" t="s">
        <v>7</v>
      </c>
      <c r="B99" s="104">
        <v>46266</v>
      </c>
      <c r="C99" s="105" t="s">
        <v>11</v>
      </c>
      <c r="D99" s="106">
        <v>12</v>
      </c>
      <c r="G99" s="106">
        <v>153</v>
      </c>
      <c r="H99" s="107">
        <v>4</v>
      </c>
      <c r="I99" s="107">
        <v>2</v>
      </c>
      <c r="J99" s="107">
        <v>0</v>
      </c>
      <c r="K99" s="107">
        <v>0</v>
      </c>
      <c r="L99" s="108">
        <v>0</v>
      </c>
      <c r="X99" t="s">
        <v>782</v>
      </c>
      <c r="Y99" t="s">
        <v>780</v>
      </c>
    </row>
    <row r="100" spans="1:25" x14ac:dyDescent="0.25">
      <c r="A100" s="103" t="s">
        <v>6</v>
      </c>
      <c r="B100" s="104">
        <v>46266</v>
      </c>
      <c r="C100" s="105" t="s">
        <v>12</v>
      </c>
      <c r="D100" s="106">
        <v>9</v>
      </c>
      <c r="G100" s="106">
        <v>4</v>
      </c>
      <c r="H100" s="107">
        <v>0</v>
      </c>
      <c r="I100" s="107">
        <v>0</v>
      </c>
      <c r="J100" s="107">
        <v>0</v>
      </c>
      <c r="K100" s="107">
        <v>0</v>
      </c>
      <c r="L100" s="108">
        <v>0</v>
      </c>
      <c r="X100" t="s">
        <v>778</v>
      </c>
    </row>
    <row r="101" spans="1:25" hidden="1" x14ac:dyDescent="0.25">
      <c r="A101" s="103" t="s">
        <v>6</v>
      </c>
      <c r="B101" s="104">
        <v>46266</v>
      </c>
      <c r="C101" s="105" t="s">
        <v>12</v>
      </c>
      <c r="D101" s="106">
        <v>11</v>
      </c>
      <c r="G101" s="106">
        <v>38</v>
      </c>
      <c r="H101" s="107">
        <v>1</v>
      </c>
      <c r="I101" s="107">
        <v>1</v>
      </c>
      <c r="J101" s="107">
        <v>0</v>
      </c>
      <c r="K101" s="107">
        <v>0</v>
      </c>
      <c r="L101" s="108">
        <v>0</v>
      </c>
      <c r="X101" t="s">
        <v>782</v>
      </c>
      <c r="Y101" t="s">
        <v>779</v>
      </c>
    </row>
    <row r="102" spans="1:25" hidden="1" x14ac:dyDescent="0.25">
      <c r="A102" s="103" t="s">
        <v>6</v>
      </c>
      <c r="B102" s="104">
        <v>46266</v>
      </c>
      <c r="C102" s="105" t="s">
        <v>11</v>
      </c>
      <c r="D102" s="106">
        <v>11</v>
      </c>
      <c r="G102" s="106">
        <v>653</v>
      </c>
      <c r="H102" s="107">
        <v>13</v>
      </c>
      <c r="I102" s="107">
        <v>10</v>
      </c>
      <c r="J102" s="107">
        <v>0</v>
      </c>
      <c r="K102" s="107">
        <v>0</v>
      </c>
      <c r="L102" s="108">
        <v>0</v>
      </c>
      <c r="X102" t="s">
        <v>782</v>
      </c>
      <c r="Y102" t="s">
        <v>20</v>
      </c>
    </row>
    <row r="103" spans="1:25" hidden="1" x14ac:dyDescent="0.25">
      <c r="A103" s="103" t="s">
        <v>6</v>
      </c>
      <c r="B103" s="104">
        <v>46266</v>
      </c>
      <c r="C103" s="105" t="s">
        <v>11</v>
      </c>
      <c r="D103" s="106">
        <v>15</v>
      </c>
      <c r="G103" s="106">
        <v>19</v>
      </c>
      <c r="H103" s="107">
        <v>1</v>
      </c>
      <c r="I103" s="107">
        <v>1</v>
      </c>
      <c r="J103" s="107">
        <v>0</v>
      </c>
      <c r="K103" s="107">
        <v>0</v>
      </c>
      <c r="L103" s="108">
        <v>0</v>
      </c>
      <c r="X103" t="s">
        <v>782</v>
      </c>
    </row>
    <row r="104" spans="1:25" hidden="1" x14ac:dyDescent="0.25">
      <c r="A104" s="103" t="s">
        <v>8</v>
      </c>
      <c r="B104" s="104">
        <v>46266</v>
      </c>
      <c r="C104" s="105" t="s">
        <v>12</v>
      </c>
      <c r="D104" s="106">
        <v>10</v>
      </c>
      <c r="G104" s="106">
        <v>20</v>
      </c>
      <c r="H104" s="107">
        <v>1</v>
      </c>
      <c r="I104" s="107">
        <v>0</v>
      </c>
      <c r="J104" s="107">
        <v>0</v>
      </c>
      <c r="K104" s="107">
        <v>0</v>
      </c>
      <c r="L104" s="108">
        <v>0</v>
      </c>
      <c r="X104" t="s">
        <v>778</v>
      </c>
      <c r="Y104" t="s">
        <v>781</v>
      </c>
    </row>
    <row r="105" spans="1:25" x14ac:dyDescent="0.25">
      <c r="A105" s="103" t="s">
        <v>7</v>
      </c>
      <c r="B105" s="104">
        <v>46266</v>
      </c>
      <c r="C105" s="105" t="s">
        <v>11</v>
      </c>
      <c r="D105" s="106">
        <v>11</v>
      </c>
      <c r="G105" s="106">
        <v>5</v>
      </c>
      <c r="H105" s="107">
        <v>0</v>
      </c>
      <c r="I105" s="107">
        <v>0</v>
      </c>
      <c r="J105" s="107">
        <v>0</v>
      </c>
      <c r="K105" s="107">
        <v>0</v>
      </c>
      <c r="L105" s="108">
        <v>0</v>
      </c>
      <c r="X105" t="s">
        <v>778</v>
      </c>
      <c r="Y105" t="s">
        <v>21</v>
      </c>
    </row>
    <row r="106" spans="1:25" hidden="1" x14ac:dyDescent="0.25">
      <c r="A106" s="103" t="s">
        <v>6</v>
      </c>
      <c r="B106" s="104">
        <v>46266</v>
      </c>
      <c r="C106" s="105" t="s">
        <v>12</v>
      </c>
      <c r="D106" s="106">
        <v>10</v>
      </c>
      <c r="G106" s="106">
        <v>15</v>
      </c>
      <c r="H106" s="107">
        <v>0</v>
      </c>
      <c r="I106" s="107">
        <v>0</v>
      </c>
      <c r="J106" s="107">
        <v>0</v>
      </c>
      <c r="K106" s="107">
        <v>0</v>
      </c>
      <c r="L106" s="108">
        <v>0</v>
      </c>
      <c r="X106" t="s">
        <v>778</v>
      </c>
      <c r="Y106" t="s">
        <v>779</v>
      </c>
    </row>
    <row r="107" spans="1:25" hidden="1" x14ac:dyDescent="0.25">
      <c r="A107" s="103" t="s">
        <v>6</v>
      </c>
      <c r="B107" s="104">
        <v>46266</v>
      </c>
      <c r="C107" s="105" t="s">
        <v>11</v>
      </c>
      <c r="D107" s="106">
        <v>12</v>
      </c>
      <c r="G107" s="106">
        <v>13</v>
      </c>
      <c r="H107" s="107">
        <v>0</v>
      </c>
      <c r="I107" s="107">
        <v>0</v>
      </c>
      <c r="J107" s="107">
        <v>0</v>
      </c>
      <c r="K107" s="107">
        <v>0</v>
      </c>
      <c r="L107" s="108">
        <v>0</v>
      </c>
      <c r="X107" t="s">
        <v>782</v>
      </c>
    </row>
    <row r="108" spans="1:25" hidden="1" x14ac:dyDescent="0.25">
      <c r="A108" s="103" t="s">
        <v>6</v>
      </c>
      <c r="B108" s="104">
        <v>46266</v>
      </c>
      <c r="C108" s="105" t="s">
        <v>11</v>
      </c>
      <c r="D108" s="106">
        <v>15</v>
      </c>
      <c r="G108" s="106">
        <v>10</v>
      </c>
      <c r="H108" s="107">
        <v>0</v>
      </c>
      <c r="I108" s="107">
        <v>0</v>
      </c>
      <c r="J108" s="107">
        <v>0</v>
      </c>
      <c r="K108" s="107">
        <v>0</v>
      </c>
      <c r="L108" s="108">
        <v>0</v>
      </c>
      <c r="X108" t="s">
        <v>782</v>
      </c>
      <c r="Y108" t="s">
        <v>21</v>
      </c>
    </row>
    <row r="109" spans="1:25" x14ac:dyDescent="0.25">
      <c r="A109" s="103" t="s">
        <v>6</v>
      </c>
      <c r="B109" s="104">
        <v>46266</v>
      </c>
      <c r="C109" s="105" t="s">
        <v>11</v>
      </c>
      <c r="D109" s="106">
        <v>10</v>
      </c>
      <c r="G109" s="106">
        <v>16</v>
      </c>
      <c r="H109" s="107">
        <v>0</v>
      </c>
      <c r="I109" s="107">
        <v>0</v>
      </c>
      <c r="J109" s="107">
        <v>0</v>
      </c>
      <c r="K109" s="107">
        <v>0</v>
      </c>
      <c r="L109" s="108">
        <v>0</v>
      </c>
      <c r="X109" t="s">
        <v>778</v>
      </c>
      <c r="Y109" t="s">
        <v>780</v>
      </c>
    </row>
    <row r="110" spans="1:25" hidden="1" x14ac:dyDescent="0.25">
      <c r="A110" s="103" t="s">
        <v>8</v>
      </c>
      <c r="B110" s="104">
        <v>46266</v>
      </c>
      <c r="C110" s="105" t="s">
        <v>12</v>
      </c>
      <c r="D110" s="106">
        <v>13</v>
      </c>
      <c r="G110" s="106">
        <v>29</v>
      </c>
      <c r="H110" s="107">
        <v>0</v>
      </c>
      <c r="I110" s="107">
        <v>0</v>
      </c>
      <c r="J110" s="107">
        <v>0</v>
      </c>
      <c r="K110" s="107">
        <v>0</v>
      </c>
      <c r="L110" s="108">
        <v>0</v>
      </c>
      <c r="X110" t="s">
        <v>782</v>
      </c>
      <c r="Y110" t="s">
        <v>779</v>
      </c>
    </row>
    <row r="111" spans="1:25" x14ac:dyDescent="0.25">
      <c r="A111" s="103" t="s">
        <v>7</v>
      </c>
      <c r="B111" s="104">
        <v>46266</v>
      </c>
      <c r="C111" s="105" t="s">
        <v>11</v>
      </c>
      <c r="D111" s="106">
        <v>10</v>
      </c>
      <c r="G111" s="106">
        <v>66</v>
      </c>
      <c r="H111" s="107">
        <v>2</v>
      </c>
      <c r="I111" s="107">
        <v>2</v>
      </c>
      <c r="J111" s="107">
        <v>0</v>
      </c>
      <c r="K111" s="107">
        <v>0</v>
      </c>
      <c r="L111" s="108">
        <v>0</v>
      </c>
      <c r="X111" t="s">
        <v>778</v>
      </c>
      <c r="Y111" t="s">
        <v>784</v>
      </c>
    </row>
    <row r="112" spans="1:25" hidden="1" x14ac:dyDescent="0.25">
      <c r="A112" s="103" t="s">
        <v>6</v>
      </c>
      <c r="B112" s="104">
        <v>46266</v>
      </c>
      <c r="C112" s="105" t="s">
        <v>12</v>
      </c>
      <c r="D112" s="106">
        <v>14</v>
      </c>
      <c r="G112" s="106">
        <v>75</v>
      </c>
      <c r="H112" s="107">
        <v>1</v>
      </c>
      <c r="I112" s="107">
        <v>0</v>
      </c>
      <c r="J112" s="107">
        <v>0</v>
      </c>
      <c r="K112" s="107">
        <v>0</v>
      </c>
      <c r="L112" s="108">
        <v>0</v>
      </c>
      <c r="X112" t="s">
        <v>782</v>
      </c>
    </row>
    <row r="113" spans="1:25" hidden="1" x14ac:dyDescent="0.25">
      <c r="A113" s="103" t="s">
        <v>6</v>
      </c>
      <c r="B113" s="104">
        <v>46266</v>
      </c>
      <c r="C113" s="105" t="s">
        <v>11</v>
      </c>
      <c r="D113" s="106">
        <v>14</v>
      </c>
      <c r="G113" s="106">
        <v>654</v>
      </c>
      <c r="H113" s="107">
        <v>3</v>
      </c>
      <c r="I113" s="107">
        <v>2</v>
      </c>
      <c r="J113" s="107">
        <v>0</v>
      </c>
      <c r="K113" s="107">
        <v>0</v>
      </c>
      <c r="L113" s="108">
        <v>0</v>
      </c>
      <c r="X113" t="s">
        <v>782</v>
      </c>
      <c r="Y113" t="s">
        <v>20</v>
      </c>
    </row>
    <row r="114" spans="1:25" x14ac:dyDescent="0.25">
      <c r="A114" s="103" t="s">
        <v>7</v>
      </c>
      <c r="B114" s="104">
        <v>46266</v>
      </c>
      <c r="C114" s="105" t="s">
        <v>11</v>
      </c>
      <c r="D114" s="106">
        <v>13</v>
      </c>
      <c r="G114" s="106">
        <v>3</v>
      </c>
      <c r="H114" s="107">
        <v>0</v>
      </c>
      <c r="I114" s="107">
        <v>0</v>
      </c>
      <c r="J114" s="107">
        <v>0</v>
      </c>
      <c r="K114" s="107">
        <v>0</v>
      </c>
      <c r="L114" s="108">
        <v>0</v>
      </c>
      <c r="X114" t="s">
        <v>778</v>
      </c>
      <c r="Y114" t="s">
        <v>784</v>
      </c>
    </row>
    <row r="115" spans="1:25" x14ac:dyDescent="0.25">
      <c r="A115" s="103" t="s">
        <v>6</v>
      </c>
      <c r="B115" s="104">
        <v>46266</v>
      </c>
      <c r="C115" s="105" t="s">
        <v>12</v>
      </c>
      <c r="D115" s="106">
        <v>12</v>
      </c>
      <c r="G115" s="106">
        <v>14</v>
      </c>
      <c r="H115" s="107">
        <v>2</v>
      </c>
      <c r="I115" s="107">
        <v>2</v>
      </c>
      <c r="J115" s="107">
        <v>0</v>
      </c>
      <c r="K115" s="107">
        <v>0</v>
      </c>
      <c r="L115" s="108">
        <v>0</v>
      </c>
      <c r="X115" t="s">
        <v>778</v>
      </c>
      <c r="Y115" t="s">
        <v>993</v>
      </c>
    </row>
    <row r="116" spans="1:25" x14ac:dyDescent="0.25">
      <c r="A116" s="103" t="s">
        <v>7</v>
      </c>
      <c r="B116" s="104">
        <v>46266</v>
      </c>
      <c r="C116" s="105" t="s">
        <v>12</v>
      </c>
      <c r="D116" s="106">
        <v>13</v>
      </c>
      <c r="G116" s="106">
        <v>1</v>
      </c>
      <c r="H116" s="107">
        <v>1</v>
      </c>
      <c r="I116" s="107">
        <v>1</v>
      </c>
      <c r="J116" s="107">
        <v>0</v>
      </c>
      <c r="K116" s="107">
        <v>0</v>
      </c>
      <c r="L116" s="108">
        <v>0</v>
      </c>
      <c r="X116" t="s">
        <v>782</v>
      </c>
      <c r="Y116" t="s">
        <v>929</v>
      </c>
    </row>
    <row r="117" spans="1:25" x14ac:dyDescent="0.25">
      <c r="A117" s="103" t="s">
        <v>6</v>
      </c>
      <c r="B117" s="104">
        <v>46266</v>
      </c>
      <c r="C117" s="105" t="s">
        <v>12</v>
      </c>
      <c r="D117" s="106">
        <v>16</v>
      </c>
      <c r="G117" s="106">
        <v>1</v>
      </c>
      <c r="H117" s="107">
        <v>0</v>
      </c>
      <c r="I117" s="107">
        <v>0</v>
      </c>
      <c r="J117" s="107">
        <v>0</v>
      </c>
      <c r="K117" s="107">
        <v>0</v>
      </c>
      <c r="L117" s="108">
        <v>0</v>
      </c>
      <c r="X117" t="s">
        <v>778</v>
      </c>
      <c r="Y117" t="s">
        <v>786</v>
      </c>
    </row>
    <row r="118" spans="1:25" hidden="1" x14ac:dyDescent="0.25">
      <c r="A118" s="103" t="s">
        <v>6</v>
      </c>
      <c r="B118" s="104">
        <v>46266</v>
      </c>
      <c r="C118" s="105" t="s">
        <v>12</v>
      </c>
      <c r="D118" s="106">
        <v>15</v>
      </c>
      <c r="G118" s="106">
        <v>237</v>
      </c>
      <c r="H118" s="107">
        <v>4</v>
      </c>
      <c r="I118" s="107">
        <v>2</v>
      </c>
      <c r="J118" s="107">
        <v>1</v>
      </c>
      <c r="K118" s="107">
        <v>0</v>
      </c>
      <c r="L118" s="108">
        <v>0</v>
      </c>
      <c r="X118" t="s">
        <v>778</v>
      </c>
      <c r="Y118" t="s">
        <v>779</v>
      </c>
    </row>
    <row r="119" spans="1:25" hidden="1" x14ac:dyDescent="0.25">
      <c r="A119" s="103" t="s">
        <v>8</v>
      </c>
      <c r="B119" s="104">
        <v>46266</v>
      </c>
      <c r="C119" s="105" t="s">
        <v>11</v>
      </c>
      <c r="D119" s="106">
        <v>16</v>
      </c>
      <c r="G119" s="106">
        <v>35</v>
      </c>
      <c r="H119" s="107">
        <v>2</v>
      </c>
      <c r="I119" s="107">
        <v>2</v>
      </c>
      <c r="J119" s="107">
        <v>1</v>
      </c>
      <c r="K119" s="107">
        <v>1</v>
      </c>
      <c r="L119" s="108">
        <v>0</v>
      </c>
      <c r="X119" t="s">
        <v>778</v>
      </c>
      <c r="Y119" t="s">
        <v>20</v>
      </c>
    </row>
    <row r="120" spans="1:25" x14ac:dyDescent="0.25">
      <c r="A120" s="103" t="s">
        <v>6</v>
      </c>
      <c r="B120" s="104">
        <v>46266</v>
      </c>
      <c r="C120" s="105" t="s">
        <v>11</v>
      </c>
      <c r="D120" s="106">
        <v>16</v>
      </c>
      <c r="G120" s="106">
        <v>19</v>
      </c>
      <c r="H120" s="107">
        <v>0</v>
      </c>
      <c r="I120" s="107">
        <v>0</v>
      </c>
      <c r="J120" s="107">
        <v>0</v>
      </c>
      <c r="K120" s="107">
        <v>0</v>
      </c>
      <c r="L120" s="108">
        <v>0</v>
      </c>
      <c r="X120" t="s">
        <v>782</v>
      </c>
    </row>
    <row r="121" spans="1:25" x14ac:dyDescent="0.25">
      <c r="A121" s="103" t="s">
        <v>7</v>
      </c>
      <c r="B121" s="104">
        <v>46266</v>
      </c>
      <c r="C121" s="105" t="s">
        <v>12</v>
      </c>
      <c r="D121" s="106">
        <v>12</v>
      </c>
      <c r="G121" s="106">
        <v>3</v>
      </c>
      <c r="H121" s="107">
        <v>0</v>
      </c>
      <c r="I121" s="107">
        <v>0</v>
      </c>
      <c r="J121" s="107">
        <v>0</v>
      </c>
      <c r="K121" s="107">
        <v>0</v>
      </c>
      <c r="L121" s="108">
        <v>0</v>
      </c>
      <c r="X121" t="s">
        <v>778</v>
      </c>
    </row>
    <row r="122" spans="1:25" hidden="1" x14ac:dyDescent="0.25">
      <c r="A122" s="103" t="s">
        <v>6</v>
      </c>
      <c r="B122" s="104">
        <v>46266</v>
      </c>
      <c r="C122" s="105" t="s">
        <v>12</v>
      </c>
      <c r="D122" s="106">
        <v>14</v>
      </c>
      <c r="G122" s="106">
        <v>5</v>
      </c>
      <c r="H122" s="107">
        <v>0</v>
      </c>
      <c r="I122" s="107">
        <v>0</v>
      </c>
      <c r="J122" s="107">
        <v>0</v>
      </c>
      <c r="K122" s="107">
        <v>0</v>
      </c>
      <c r="L122" s="108">
        <v>0</v>
      </c>
      <c r="X122" t="s">
        <v>778</v>
      </c>
      <c r="Y122" t="s">
        <v>22</v>
      </c>
    </row>
    <row r="123" spans="1:25" x14ac:dyDescent="0.25">
      <c r="A123" s="103" t="s">
        <v>8</v>
      </c>
      <c r="B123" s="104">
        <v>46266</v>
      </c>
      <c r="C123" s="105" t="s">
        <v>11</v>
      </c>
      <c r="D123" s="106">
        <v>11</v>
      </c>
      <c r="G123" s="106">
        <v>129</v>
      </c>
      <c r="H123" s="107">
        <v>0</v>
      </c>
      <c r="I123" s="107">
        <v>0</v>
      </c>
      <c r="J123" s="107">
        <v>0</v>
      </c>
      <c r="K123" s="107">
        <v>0</v>
      </c>
      <c r="L123" s="108">
        <v>0</v>
      </c>
      <c r="X123" t="s">
        <v>782</v>
      </c>
      <c r="Y123" t="s">
        <v>780</v>
      </c>
    </row>
    <row r="124" spans="1:25" x14ac:dyDescent="0.25">
      <c r="A124" s="103" t="s">
        <v>6</v>
      </c>
      <c r="B124" s="104">
        <v>46266</v>
      </c>
      <c r="C124" s="105" t="s">
        <v>12</v>
      </c>
      <c r="D124" s="106">
        <v>12</v>
      </c>
      <c r="G124" s="106">
        <v>15</v>
      </c>
      <c r="H124" s="107">
        <v>0</v>
      </c>
      <c r="I124" s="107">
        <v>0</v>
      </c>
      <c r="J124" s="107">
        <v>0</v>
      </c>
      <c r="K124" s="107">
        <v>0</v>
      </c>
      <c r="L124" s="108">
        <v>0</v>
      </c>
      <c r="X124" t="s">
        <v>782</v>
      </c>
      <c r="Y124" t="s">
        <v>779</v>
      </c>
    </row>
    <row r="125" spans="1:25" hidden="1" x14ac:dyDescent="0.25">
      <c r="A125" s="103" t="s">
        <v>7</v>
      </c>
      <c r="B125" s="104">
        <v>46266</v>
      </c>
      <c r="C125" s="105" t="s">
        <v>12</v>
      </c>
      <c r="D125" s="106">
        <v>12</v>
      </c>
      <c r="G125" s="106">
        <v>3</v>
      </c>
      <c r="H125" s="107">
        <v>0</v>
      </c>
      <c r="I125" s="107">
        <v>0</v>
      </c>
      <c r="J125" s="107">
        <v>0</v>
      </c>
      <c r="K125" s="107">
        <v>0</v>
      </c>
      <c r="L125" s="108">
        <v>0</v>
      </c>
      <c r="X125" t="s">
        <v>778</v>
      </c>
      <c r="Y125" t="s">
        <v>785</v>
      </c>
    </row>
    <row r="126" spans="1:25" hidden="1" x14ac:dyDescent="0.25">
      <c r="A126" s="103" t="s">
        <v>7</v>
      </c>
      <c r="B126" s="104">
        <v>46266</v>
      </c>
      <c r="C126" s="105" t="s">
        <v>11</v>
      </c>
      <c r="D126" s="106">
        <v>13</v>
      </c>
      <c r="G126" s="106">
        <v>18</v>
      </c>
      <c r="H126" s="107">
        <v>2</v>
      </c>
      <c r="I126" s="107">
        <v>2</v>
      </c>
      <c r="J126" s="107">
        <v>0</v>
      </c>
      <c r="K126" s="107">
        <v>0</v>
      </c>
      <c r="L126" s="108">
        <v>0</v>
      </c>
      <c r="X126" t="s">
        <v>782</v>
      </c>
      <c r="Y126" t="s">
        <v>784</v>
      </c>
    </row>
    <row r="127" spans="1:25" hidden="1" x14ac:dyDescent="0.25">
      <c r="A127" s="103" t="s">
        <v>6</v>
      </c>
      <c r="B127" s="104">
        <v>46266</v>
      </c>
      <c r="C127" s="105" t="s">
        <v>11</v>
      </c>
      <c r="D127" s="106">
        <v>13</v>
      </c>
      <c r="G127" s="106">
        <v>2</v>
      </c>
      <c r="H127" s="107">
        <v>0</v>
      </c>
      <c r="I127" s="107">
        <v>0</v>
      </c>
      <c r="J127" s="107">
        <v>0</v>
      </c>
      <c r="K127" s="107">
        <v>0</v>
      </c>
      <c r="L127" s="108">
        <v>0</v>
      </c>
      <c r="X127" t="s">
        <v>778</v>
      </c>
      <c r="Y127" t="s">
        <v>783</v>
      </c>
    </row>
    <row r="128" spans="1:25" x14ac:dyDescent="0.25">
      <c r="A128" s="103" t="s">
        <v>8</v>
      </c>
      <c r="B128" s="104">
        <v>46266</v>
      </c>
      <c r="C128" s="105" t="s">
        <v>12</v>
      </c>
      <c r="D128" s="106">
        <v>10</v>
      </c>
      <c r="G128" s="106">
        <v>355</v>
      </c>
      <c r="H128" s="107">
        <v>10</v>
      </c>
      <c r="I128" s="107">
        <v>7</v>
      </c>
      <c r="J128" s="107">
        <v>0</v>
      </c>
      <c r="K128" s="107">
        <v>0</v>
      </c>
      <c r="L128" s="108">
        <v>0</v>
      </c>
      <c r="X128" t="s">
        <v>782</v>
      </c>
      <c r="Y128" t="s">
        <v>781</v>
      </c>
    </row>
    <row r="129" spans="1:25" x14ac:dyDescent="0.25">
      <c r="A129" s="103" t="s">
        <v>6</v>
      </c>
      <c r="B129" s="104">
        <v>46266</v>
      </c>
      <c r="C129" s="105" t="s">
        <v>12</v>
      </c>
      <c r="D129" s="106">
        <v>12</v>
      </c>
      <c r="G129" s="106">
        <v>2</v>
      </c>
      <c r="H129" s="107">
        <v>0</v>
      </c>
      <c r="I129" s="107">
        <v>0</v>
      </c>
      <c r="J129" s="107">
        <v>0</v>
      </c>
      <c r="K129" s="107">
        <v>0</v>
      </c>
      <c r="L129" s="108">
        <v>0</v>
      </c>
      <c r="X129" t="s">
        <v>778</v>
      </c>
      <c r="Y129" t="s">
        <v>811</v>
      </c>
    </row>
    <row r="130" spans="1:25" hidden="1" x14ac:dyDescent="0.25">
      <c r="A130" s="103" t="s">
        <v>8</v>
      </c>
      <c r="B130" s="104">
        <v>46266</v>
      </c>
      <c r="C130" s="105" t="s">
        <v>12</v>
      </c>
      <c r="D130" s="106">
        <v>16</v>
      </c>
      <c r="G130" s="106">
        <v>1</v>
      </c>
      <c r="H130" s="107">
        <v>0</v>
      </c>
      <c r="I130" s="107">
        <v>0</v>
      </c>
      <c r="J130" s="107">
        <v>0</v>
      </c>
      <c r="K130" s="107">
        <v>0</v>
      </c>
      <c r="L130" s="108">
        <v>0</v>
      </c>
      <c r="X130" t="s">
        <v>778</v>
      </c>
      <c r="Y130" t="s">
        <v>779</v>
      </c>
    </row>
    <row r="131" spans="1:25" hidden="1" x14ac:dyDescent="0.25">
      <c r="A131" s="103" t="s">
        <v>7</v>
      </c>
      <c r="B131" s="104">
        <v>46266</v>
      </c>
      <c r="C131" s="105" t="s">
        <v>12</v>
      </c>
      <c r="D131" s="106">
        <v>12</v>
      </c>
      <c r="G131" s="106">
        <v>21</v>
      </c>
      <c r="H131" s="107">
        <v>0</v>
      </c>
      <c r="I131" s="107">
        <v>0</v>
      </c>
      <c r="J131" s="107">
        <v>0</v>
      </c>
      <c r="K131" s="107">
        <v>0</v>
      </c>
      <c r="L131" s="108">
        <v>0</v>
      </c>
      <c r="X131" t="s">
        <v>782</v>
      </c>
      <c r="Y131" t="s">
        <v>781</v>
      </c>
    </row>
    <row r="132" spans="1:25" x14ac:dyDescent="0.25">
      <c r="A132" s="103" t="s">
        <v>6</v>
      </c>
      <c r="B132" s="104">
        <v>46266</v>
      </c>
      <c r="C132" s="105" t="s">
        <v>11</v>
      </c>
      <c r="D132" s="106">
        <v>9</v>
      </c>
      <c r="G132" s="106">
        <v>171</v>
      </c>
      <c r="H132" s="107">
        <v>7</v>
      </c>
      <c r="I132" s="107">
        <v>7</v>
      </c>
      <c r="J132" s="107">
        <v>2</v>
      </c>
      <c r="K132" s="107">
        <v>0</v>
      </c>
      <c r="L132" s="108">
        <v>0</v>
      </c>
      <c r="X132" t="s">
        <v>782</v>
      </c>
      <c r="Y132" t="s">
        <v>783</v>
      </c>
    </row>
    <row r="133" spans="1:25" x14ac:dyDescent="0.25">
      <c r="A133" s="103" t="s">
        <v>7</v>
      </c>
      <c r="B133" s="104">
        <v>46266</v>
      </c>
      <c r="C133" s="105" t="s">
        <v>12</v>
      </c>
      <c r="D133" s="106">
        <v>12</v>
      </c>
      <c r="G133" s="106">
        <v>1</v>
      </c>
      <c r="H133" s="107">
        <v>0</v>
      </c>
      <c r="I133" s="107">
        <v>0</v>
      </c>
      <c r="J133" s="107">
        <v>0</v>
      </c>
      <c r="K133" s="107">
        <v>0</v>
      </c>
      <c r="L133" s="108">
        <v>0</v>
      </c>
      <c r="X133" t="s">
        <v>778</v>
      </c>
      <c r="Y133" t="s">
        <v>993</v>
      </c>
    </row>
    <row r="134" spans="1:25" x14ac:dyDescent="0.25">
      <c r="A134" s="103" t="s">
        <v>8</v>
      </c>
      <c r="B134" s="104">
        <v>46266</v>
      </c>
      <c r="C134" s="105" t="s">
        <v>12</v>
      </c>
      <c r="D134" s="106">
        <v>10</v>
      </c>
      <c r="G134" s="106">
        <v>14</v>
      </c>
      <c r="H134" s="107">
        <v>0</v>
      </c>
      <c r="I134" s="107">
        <v>0</v>
      </c>
      <c r="J134" s="107">
        <v>0</v>
      </c>
      <c r="K134" s="107">
        <v>0</v>
      </c>
      <c r="L134" s="108">
        <v>0</v>
      </c>
      <c r="X134" t="s">
        <v>778</v>
      </c>
      <c r="Y134" t="s">
        <v>779</v>
      </c>
    </row>
    <row r="135" spans="1:25" hidden="1" x14ac:dyDescent="0.25">
      <c r="A135" s="103" t="s">
        <v>7</v>
      </c>
      <c r="B135" s="104">
        <v>46266</v>
      </c>
      <c r="C135" s="105" t="s">
        <v>12</v>
      </c>
      <c r="D135" s="106">
        <v>13</v>
      </c>
      <c r="G135" s="106">
        <v>3</v>
      </c>
      <c r="H135" s="107">
        <v>0</v>
      </c>
      <c r="I135" s="107">
        <v>0</v>
      </c>
      <c r="J135" s="107">
        <v>0</v>
      </c>
      <c r="K135" s="107">
        <v>0</v>
      </c>
      <c r="L135" s="108">
        <v>0</v>
      </c>
      <c r="X135" t="s">
        <v>778</v>
      </c>
      <c r="Y135" t="s">
        <v>779</v>
      </c>
    </row>
    <row r="136" spans="1:25" x14ac:dyDescent="0.25">
      <c r="A136" s="103" t="s">
        <v>7</v>
      </c>
      <c r="B136" s="104">
        <v>46266</v>
      </c>
      <c r="C136" s="105" t="s">
        <v>11</v>
      </c>
      <c r="D136" s="106">
        <v>10</v>
      </c>
      <c r="G136" s="106">
        <v>432</v>
      </c>
      <c r="H136" s="107">
        <v>4</v>
      </c>
      <c r="I136" s="107">
        <v>3</v>
      </c>
      <c r="J136" s="107">
        <v>0</v>
      </c>
      <c r="K136" s="107">
        <v>0</v>
      </c>
      <c r="L136" s="108">
        <v>0</v>
      </c>
      <c r="X136" t="s">
        <v>782</v>
      </c>
      <c r="Y136" t="s">
        <v>784</v>
      </c>
    </row>
    <row r="137" spans="1:25" hidden="1" x14ac:dyDescent="0.25">
      <c r="A137" s="103" t="s">
        <v>7</v>
      </c>
      <c r="B137" s="104">
        <v>46266</v>
      </c>
      <c r="C137" s="105" t="s">
        <v>12</v>
      </c>
      <c r="D137" s="106">
        <v>15</v>
      </c>
      <c r="G137" s="106">
        <v>15</v>
      </c>
      <c r="H137" s="107">
        <v>0</v>
      </c>
      <c r="I137" s="107">
        <v>0</v>
      </c>
      <c r="J137" s="107">
        <v>0</v>
      </c>
      <c r="K137" s="107">
        <v>0</v>
      </c>
      <c r="L137" s="108">
        <v>0</v>
      </c>
      <c r="X137" t="s">
        <v>778</v>
      </c>
      <c r="Y137" t="s">
        <v>779</v>
      </c>
    </row>
    <row r="138" spans="1:25" x14ac:dyDescent="0.25">
      <c r="A138" s="103" t="s">
        <v>6</v>
      </c>
      <c r="B138" s="104">
        <v>46266</v>
      </c>
      <c r="C138" s="105" t="s">
        <v>11</v>
      </c>
      <c r="D138" s="106">
        <v>10</v>
      </c>
      <c r="G138" s="106">
        <v>98</v>
      </c>
      <c r="H138" s="107">
        <v>2</v>
      </c>
      <c r="I138" s="107">
        <v>2</v>
      </c>
      <c r="J138" s="107">
        <v>0</v>
      </c>
      <c r="K138" s="107">
        <v>0</v>
      </c>
      <c r="L138" s="108">
        <v>0</v>
      </c>
      <c r="X138" t="s">
        <v>778</v>
      </c>
      <c r="Y138" t="s">
        <v>783</v>
      </c>
    </row>
    <row r="139" spans="1:25" hidden="1" x14ac:dyDescent="0.25">
      <c r="A139" s="103" t="s">
        <v>7</v>
      </c>
      <c r="B139" s="104">
        <v>46266</v>
      </c>
      <c r="C139" s="105" t="s">
        <v>12</v>
      </c>
      <c r="D139" s="106">
        <v>16</v>
      </c>
      <c r="G139" s="106">
        <v>1643</v>
      </c>
      <c r="H139" s="107">
        <v>30</v>
      </c>
      <c r="I139" s="107">
        <v>19</v>
      </c>
      <c r="J139" s="107">
        <v>2</v>
      </c>
      <c r="K139" s="107">
        <v>2</v>
      </c>
      <c r="L139" s="108">
        <v>1</v>
      </c>
      <c r="X139" t="s">
        <v>782</v>
      </c>
      <c r="Y139" t="s">
        <v>779</v>
      </c>
    </row>
    <row r="140" spans="1:25" x14ac:dyDescent="0.25">
      <c r="A140" s="103" t="s">
        <v>8</v>
      </c>
      <c r="B140" s="104">
        <v>46266</v>
      </c>
      <c r="C140" s="105" t="s">
        <v>11</v>
      </c>
      <c r="D140" s="106">
        <v>10</v>
      </c>
      <c r="G140" s="106">
        <v>90</v>
      </c>
      <c r="H140" s="107">
        <v>0</v>
      </c>
      <c r="I140" s="107">
        <v>0</v>
      </c>
      <c r="J140" s="107">
        <v>0</v>
      </c>
      <c r="K140" s="107">
        <v>0</v>
      </c>
      <c r="L140" s="108">
        <v>0</v>
      </c>
      <c r="X140" t="s">
        <v>782</v>
      </c>
      <c r="Y140" t="s">
        <v>780</v>
      </c>
    </row>
    <row r="141" spans="1:25" x14ac:dyDescent="0.25">
      <c r="A141" s="103" t="s">
        <v>7</v>
      </c>
      <c r="B141" s="104">
        <v>46266</v>
      </c>
      <c r="C141" s="105" t="s">
        <v>12</v>
      </c>
      <c r="D141" s="106">
        <v>8</v>
      </c>
      <c r="G141" s="106">
        <v>1</v>
      </c>
      <c r="H141" s="107">
        <v>0</v>
      </c>
      <c r="I141" s="107">
        <v>0</v>
      </c>
      <c r="J141" s="107">
        <v>0</v>
      </c>
      <c r="K141" s="107">
        <v>0</v>
      </c>
      <c r="L141" s="108">
        <v>0</v>
      </c>
      <c r="X141" t="s">
        <v>782</v>
      </c>
      <c r="Y141" t="s">
        <v>169</v>
      </c>
    </row>
    <row r="142" spans="1:25" x14ac:dyDescent="0.25">
      <c r="A142" s="103" t="s">
        <v>6</v>
      </c>
      <c r="B142" s="104">
        <v>46266</v>
      </c>
      <c r="C142" s="105" t="s">
        <v>12</v>
      </c>
      <c r="D142" s="106">
        <v>13</v>
      </c>
      <c r="G142" s="106">
        <v>12</v>
      </c>
      <c r="H142" s="107">
        <v>2</v>
      </c>
      <c r="I142" s="107">
        <v>2</v>
      </c>
      <c r="J142" s="107">
        <v>0</v>
      </c>
      <c r="K142" s="107">
        <v>0</v>
      </c>
      <c r="L142" s="108">
        <v>0</v>
      </c>
      <c r="X142" t="s">
        <v>782</v>
      </c>
      <c r="Y142" t="s">
        <v>779</v>
      </c>
    </row>
    <row r="143" spans="1:25" x14ac:dyDescent="0.25">
      <c r="A143" s="103" t="s">
        <v>6</v>
      </c>
      <c r="B143" s="104">
        <v>46266</v>
      </c>
      <c r="C143" s="105" t="s">
        <v>12</v>
      </c>
      <c r="D143" s="106">
        <v>10</v>
      </c>
      <c r="G143" s="106">
        <v>340</v>
      </c>
      <c r="H143" s="107">
        <v>14</v>
      </c>
      <c r="I143" s="107">
        <v>11</v>
      </c>
      <c r="J143" s="107">
        <v>1</v>
      </c>
      <c r="K143" s="107">
        <v>1</v>
      </c>
      <c r="L143" s="108">
        <v>0</v>
      </c>
      <c r="X143" t="s">
        <v>778</v>
      </c>
      <c r="Y143" t="s">
        <v>779</v>
      </c>
    </row>
    <row r="144" spans="1:25" hidden="1" x14ac:dyDescent="0.25">
      <c r="A144" s="103" t="s">
        <v>6</v>
      </c>
      <c r="B144" s="104">
        <v>46266</v>
      </c>
      <c r="C144" s="105" t="s">
        <v>12</v>
      </c>
      <c r="D144" s="106">
        <v>9</v>
      </c>
      <c r="G144" s="106">
        <v>401</v>
      </c>
      <c r="H144" s="107">
        <v>13</v>
      </c>
      <c r="I144" s="107">
        <v>9</v>
      </c>
      <c r="J144" s="107">
        <v>0</v>
      </c>
      <c r="K144" s="107">
        <v>0</v>
      </c>
      <c r="L144" s="108">
        <v>0</v>
      </c>
      <c r="X144" t="s">
        <v>778</v>
      </c>
      <c r="Y144" t="s">
        <v>779</v>
      </c>
    </row>
    <row r="145" spans="1:25" x14ac:dyDescent="0.25">
      <c r="A145" s="103" t="s">
        <v>8</v>
      </c>
      <c r="B145" s="104">
        <v>46266</v>
      </c>
      <c r="C145" s="105" t="s">
        <v>11</v>
      </c>
      <c r="D145" s="106">
        <v>15</v>
      </c>
      <c r="G145" s="106">
        <v>72</v>
      </c>
      <c r="H145" s="107">
        <v>1</v>
      </c>
      <c r="I145" s="107">
        <v>1</v>
      </c>
      <c r="J145" s="107">
        <v>1</v>
      </c>
      <c r="K145" s="107">
        <v>1</v>
      </c>
      <c r="L145" s="108">
        <v>0</v>
      </c>
      <c r="X145" t="s">
        <v>778</v>
      </c>
      <c r="Y145" t="s">
        <v>784</v>
      </c>
    </row>
    <row r="146" spans="1:25" hidden="1" x14ac:dyDescent="0.25">
      <c r="A146" s="103" t="s">
        <v>6</v>
      </c>
      <c r="B146" s="104">
        <v>46266</v>
      </c>
      <c r="C146" s="105" t="s">
        <v>12</v>
      </c>
      <c r="D146" s="106">
        <v>14</v>
      </c>
      <c r="G146" s="106">
        <v>6</v>
      </c>
      <c r="H146" s="107">
        <v>0</v>
      </c>
      <c r="I146" s="107">
        <v>0</v>
      </c>
      <c r="J146" s="107">
        <v>0</v>
      </c>
      <c r="K146" s="107">
        <v>0</v>
      </c>
      <c r="L146" s="108">
        <v>0</v>
      </c>
      <c r="X146" t="s">
        <v>778</v>
      </c>
      <c r="Y146" t="s">
        <v>785</v>
      </c>
    </row>
    <row r="147" spans="1:25" hidden="1" x14ac:dyDescent="0.25">
      <c r="A147" s="103" t="s">
        <v>7</v>
      </c>
      <c r="B147" s="104">
        <v>46266</v>
      </c>
      <c r="C147" s="105" t="s">
        <v>11</v>
      </c>
      <c r="D147" s="106">
        <v>8</v>
      </c>
      <c r="G147" s="106">
        <v>550</v>
      </c>
      <c r="H147" s="107">
        <v>7</v>
      </c>
      <c r="I147" s="107">
        <v>4</v>
      </c>
      <c r="J147" s="107">
        <v>0</v>
      </c>
      <c r="K147" s="107">
        <v>0</v>
      </c>
      <c r="L147" s="108">
        <v>0</v>
      </c>
      <c r="X147" t="s">
        <v>782</v>
      </c>
      <c r="Y147" t="s">
        <v>783</v>
      </c>
    </row>
    <row r="148" spans="1:25" hidden="1" x14ac:dyDescent="0.25">
      <c r="A148" s="103" t="s">
        <v>8</v>
      </c>
      <c r="B148" s="104">
        <v>46266</v>
      </c>
      <c r="C148" s="105" t="s">
        <v>11</v>
      </c>
      <c r="D148" s="106">
        <v>9</v>
      </c>
      <c r="G148" s="106">
        <v>386</v>
      </c>
      <c r="H148" s="107">
        <v>5</v>
      </c>
      <c r="I148" s="107">
        <v>3</v>
      </c>
      <c r="J148" s="107">
        <v>0</v>
      </c>
      <c r="K148" s="107">
        <v>0</v>
      </c>
      <c r="L148" s="108">
        <v>0</v>
      </c>
      <c r="X148" t="s">
        <v>782</v>
      </c>
      <c r="Y148" t="s">
        <v>20</v>
      </c>
    </row>
    <row r="149" spans="1:25" x14ac:dyDescent="0.25">
      <c r="A149" s="103" t="s">
        <v>6</v>
      </c>
      <c r="B149" s="104">
        <v>46266</v>
      </c>
      <c r="C149" s="105" t="s">
        <v>11</v>
      </c>
      <c r="D149" s="106">
        <v>16</v>
      </c>
      <c r="G149" s="106">
        <v>16</v>
      </c>
      <c r="H149" s="107">
        <v>0</v>
      </c>
      <c r="I149" s="107">
        <v>0</v>
      </c>
      <c r="J149" s="107">
        <v>0</v>
      </c>
      <c r="K149" s="107">
        <v>0</v>
      </c>
      <c r="L149" s="108">
        <v>0</v>
      </c>
      <c r="X149" t="s">
        <v>778</v>
      </c>
      <c r="Y149" t="s">
        <v>780</v>
      </c>
    </row>
    <row r="150" spans="1:25" x14ac:dyDescent="0.25">
      <c r="A150" s="103" t="s">
        <v>6</v>
      </c>
      <c r="B150" s="104">
        <v>46266</v>
      </c>
      <c r="C150" s="105" t="s">
        <v>12</v>
      </c>
      <c r="D150" s="106">
        <v>15</v>
      </c>
      <c r="G150" s="106">
        <v>12</v>
      </c>
      <c r="H150" s="107">
        <v>1</v>
      </c>
      <c r="I150" s="107">
        <v>1</v>
      </c>
      <c r="J150" s="107">
        <v>0</v>
      </c>
      <c r="K150" s="107">
        <v>0</v>
      </c>
      <c r="L150" s="108">
        <v>0</v>
      </c>
      <c r="X150" t="s">
        <v>782</v>
      </c>
      <c r="Y150" t="s">
        <v>169</v>
      </c>
    </row>
    <row r="151" spans="1:25" hidden="1" x14ac:dyDescent="0.25">
      <c r="A151" s="103" t="s">
        <v>8</v>
      </c>
      <c r="B151" s="104">
        <v>46266</v>
      </c>
      <c r="C151" s="105" t="s">
        <v>12</v>
      </c>
      <c r="D151" s="106">
        <v>14</v>
      </c>
      <c r="G151" s="106">
        <v>1253</v>
      </c>
      <c r="H151" s="107">
        <v>19</v>
      </c>
      <c r="I151" s="107">
        <v>13</v>
      </c>
      <c r="J151" s="107">
        <v>4</v>
      </c>
      <c r="K151" s="107">
        <v>2</v>
      </c>
      <c r="L151" s="108">
        <v>0</v>
      </c>
      <c r="X151" t="s">
        <v>782</v>
      </c>
      <c r="Y151" t="s">
        <v>779</v>
      </c>
    </row>
    <row r="152" spans="1:25" x14ac:dyDescent="0.25">
      <c r="A152" s="103" t="s">
        <v>8</v>
      </c>
      <c r="B152" s="104">
        <v>46266</v>
      </c>
      <c r="C152" s="105" t="s">
        <v>11</v>
      </c>
      <c r="D152" s="106">
        <v>14</v>
      </c>
      <c r="G152" s="106">
        <v>17</v>
      </c>
      <c r="H152" s="107">
        <v>0</v>
      </c>
      <c r="I152" s="107">
        <v>0</v>
      </c>
      <c r="J152" s="107">
        <v>0</v>
      </c>
      <c r="K152" s="107">
        <v>0</v>
      </c>
      <c r="L152" s="108">
        <v>0</v>
      </c>
      <c r="X152" t="s">
        <v>778</v>
      </c>
      <c r="Y152" t="s">
        <v>780</v>
      </c>
    </row>
    <row r="153" spans="1:25" hidden="1" x14ac:dyDescent="0.25">
      <c r="A153" s="103" t="s">
        <v>7</v>
      </c>
      <c r="B153" s="104">
        <v>46266</v>
      </c>
      <c r="C153" s="105" t="s">
        <v>12</v>
      </c>
      <c r="D153" s="106">
        <v>15</v>
      </c>
      <c r="G153" s="106">
        <v>11</v>
      </c>
      <c r="H153" s="107">
        <v>0</v>
      </c>
      <c r="I153" s="107">
        <v>0</v>
      </c>
      <c r="J153" s="107">
        <v>0</v>
      </c>
      <c r="K153" s="107">
        <v>0</v>
      </c>
      <c r="L153" s="108">
        <v>0</v>
      </c>
      <c r="X153" t="s">
        <v>782</v>
      </c>
      <c r="Y153" t="s">
        <v>779</v>
      </c>
    </row>
    <row r="154" spans="1:25" x14ac:dyDescent="0.25">
      <c r="A154" s="103" t="s">
        <v>8</v>
      </c>
      <c r="B154" s="104">
        <v>46266</v>
      </c>
      <c r="C154" s="105" t="s">
        <v>11</v>
      </c>
      <c r="D154" s="106">
        <v>10</v>
      </c>
      <c r="G154" s="106">
        <v>344</v>
      </c>
      <c r="H154" s="107">
        <v>2</v>
      </c>
      <c r="I154" s="107">
        <v>2</v>
      </c>
      <c r="J154" s="107">
        <v>0</v>
      </c>
      <c r="K154" s="107">
        <v>0</v>
      </c>
      <c r="L154" s="108">
        <v>0</v>
      </c>
      <c r="X154" t="s">
        <v>782</v>
      </c>
      <c r="Y154" t="s">
        <v>20</v>
      </c>
    </row>
    <row r="155" spans="1:25" hidden="1" x14ac:dyDescent="0.25">
      <c r="A155" s="103" t="s">
        <v>6</v>
      </c>
      <c r="B155" s="104">
        <v>46266</v>
      </c>
      <c r="C155" s="105" t="s">
        <v>12</v>
      </c>
      <c r="D155" s="106">
        <v>8</v>
      </c>
      <c r="G155" s="106">
        <v>34</v>
      </c>
      <c r="H155" s="107">
        <v>1</v>
      </c>
      <c r="I155" s="107">
        <v>1</v>
      </c>
      <c r="J155" s="107">
        <v>0</v>
      </c>
      <c r="K155" s="107">
        <v>0</v>
      </c>
      <c r="L155" s="108">
        <v>0</v>
      </c>
      <c r="X155" t="s">
        <v>782</v>
      </c>
    </row>
    <row r="156" spans="1:25" hidden="1" x14ac:dyDescent="0.25">
      <c r="A156" s="103" t="s">
        <v>7</v>
      </c>
      <c r="B156" s="104">
        <v>46266</v>
      </c>
      <c r="C156" s="105" t="s">
        <v>11</v>
      </c>
      <c r="D156" s="106">
        <v>16</v>
      </c>
      <c r="G156" s="106">
        <v>66</v>
      </c>
      <c r="H156" s="107">
        <v>0</v>
      </c>
      <c r="I156" s="107">
        <v>0</v>
      </c>
      <c r="J156" s="107">
        <v>0</v>
      </c>
      <c r="K156" s="107">
        <v>0</v>
      </c>
      <c r="L156" s="108">
        <v>0</v>
      </c>
      <c r="X156" t="s">
        <v>782</v>
      </c>
      <c r="Y156" t="s">
        <v>780</v>
      </c>
    </row>
    <row r="157" spans="1:25" x14ac:dyDescent="0.25">
      <c r="A157" s="103" t="s">
        <v>7</v>
      </c>
      <c r="B157" s="104">
        <v>46266</v>
      </c>
      <c r="C157" s="105" t="s">
        <v>11</v>
      </c>
      <c r="D157" s="106">
        <v>16</v>
      </c>
      <c r="G157" s="106">
        <v>6</v>
      </c>
      <c r="H157" s="107">
        <v>0</v>
      </c>
      <c r="I157" s="107">
        <v>0</v>
      </c>
      <c r="J157" s="107">
        <v>0</v>
      </c>
      <c r="K157" s="107">
        <v>0</v>
      </c>
      <c r="L157" s="108">
        <v>0</v>
      </c>
      <c r="X157" t="s">
        <v>782</v>
      </c>
    </row>
    <row r="158" spans="1:25" x14ac:dyDescent="0.25">
      <c r="A158" s="103" t="s">
        <v>7</v>
      </c>
      <c r="B158" s="104">
        <v>46266</v>
      </c>
      <c r="C158" s="105" t="s">
        <v>12</v>
      </c>
      <c r="D158" s="106">
        <v>16</v>
      </c>
      <c r="G158" s="106">
        <v>27</v>
      </c>
      <c r="H158" s="107">
        <v>1</v>
      </c>
      <c r="I158" s="107">
        <v>1</v>
      </c>
      <c r="J158" s="107">
        <v>0</v>
      </c>
      <c r="K158" s="107">
        <v>0</v>
      </c>
      <c r="L158" s="108">
        <v>0</v>
      </c>
      <c r="X158" t="s">
        <v>782</v>
      </c>
    </row>
    <row r="159" spans="1:25" hidden="1" x14ac:dyDescent="0.25">
      <c r="A159" s="103" t="s">
        <v>7</v>
      </c>
      <c r="B159" s="104">
        <v>46266</v>
      </c>
      <c r="C159" s="105" t="s">
        <v>12</v>
      </c>
      <c r="D159" s="106">
        <v>15</v>
      </c>
      <c r="G159" s="106">
        <v>3</v>
      </c>
      <c r="H159" s="107">
        <v>0</v>
      </c>
      <c r="I159" s="107">
        <v>0</v>
      </c>
      <c r="J159" s="107">
        <v>0</v>
      </c>
      <c r="K159" s="107">
        <v>0</v>
      </c>
      <c r="L159" s="108">
        <v>0</v>
      </c>
      <c r="X159" t="s">
        <v>782</v>
      </c>
      <c r="Y159" t="s">
        <v>169</v>
      </c>
    </row>
    <row r="160" spans="1:25" hidden="1" x14ac:dyDescent="0.25">
      <c r="A160" s="103" t="s">
        <v>6</v>
      </c>
      <c r="B160" s="104">
        <v>46266</v>
      </c>
      <c r="C160" s="105" t="s">
        <v>11</v>
      </c>
      <c r="D160" s="106">
        <v>15</v>
      </c>
      <c r="G160" s="106">
        <v>2</v>
      </c>
      <c r="H160" s="107">
        <v>0</v>
      </c>
      <c r="I160" s="107">
        <v>0</v>
      </c>
      <c r="J160" s="107">
        <v>0</v>
      </c>
      <c r="K160" s="107">
        <v>0</v>
      </c>
      <c r="L160" s="108">
        <v>0</v>
      </c>
      <c r="X160" t="s">
        <v>778</v>
      </c>
      <c r="Y160" t="s">
        <v>21</v>
      </c>
    </row>
    <row r="161" spans="1:25" hidden="1" x14ac:dyDescent="0.25">
      <c r="A161" s="103" t="s">
        <v>7</v>
      </c>
      <c r="B161" s="104">
        <v>46266</v>
      </c>
      <c r="C161" s="105" t="s">
        <v>11</v>
      </c>
      <c r="D161" s="106">
        <v>15</v>
      </c>
      <c r="G161" s="106">
        <v>786</v>
      </c>
      <c r="H161" s="107">
        <v>7</v>
      </c>
      <c r="I161" s="107">
        <v>7</v>
      </c>
      <c r="J161" s="107">
        <v>0</v>
      </c>
      <c r="K161" s="107">
        <v>0</v>
      </c>
      <c r="L161" s="108">
        <v>0</v>
      </c>
      <c r="X161" t="s">
        <v>782</v>
      </c>
      <c r="Y161" t="s">
        <v>784</v>
      </c>
    </row>
    <row r="162" spans="1:25" x14ac:dyDescent="0.25">
      <c r="A162" s="103" t="s">
        <v>8</v>
      </c>
      <c r="B162" s="104">
        <v>46266</v>
      </c>
      <c r="C162" s="105" t="s">
        <v>11</v>
      </c>
      <c r="D162" s="106">
        <v>16</v>
      </c>
      <c r="G162" s="106">
        <v>35</v>
      </c>
      <c r="H162" s="107">
        <v>2</v>
      </c>
      <c r="I162" s="107">
        <v>2</v>
      </c>
      <c r="J162" s="107">
        <v>1</v>
      </c>
      <c r="K162" s="107">
        <v>1</v>
      </c>
      <c r="L162" s="108">
        <v>0</v>
      </c>
      <c r="X162" t="s">
        <v>778</v>
      </c>
      <c r="Y162" t="s">
        <v>784</v>
      </c>
    </row>
    <row r="163" spans="1:25" x14ac:dyDescent="0.25">
      <c r="A163" s="103" t="s">
        <v>8</v>
      </c>
      <c r="B163" s="104">
        <v>46266</v>
      </c>
      <c r="C163" s="105" t="s">
        <v>12</v>
      </c>
      <c r="D163" s="106">
        <v>9</v>
      </c>
      <c r="G163" s="106">
        <v>27</v>
      </c>
      <c r="H163" s="107">
        <v>0</v>
      </c>
      <c r="I163" s="107">
        <v>0</v>
      </c>
      <c r="J163" s="107">
        <v>0</v>
      </c>
      <c r="K163" s="107">
        <v>0</v>
      </c>
      <c r="L163" s="108">
        <v>0</v>
      </c>
      <c r="X163" t="s">
        <v>782</v>
      </c>
      <c r="Y163" t="s">
        <v>779</v>
      </c>
    </row>
    <row r="164" spans="1:25" hidden="1" x14ac:dyDescent="0.25">
      <c r="A164" s="103" t="s">
        <v>8</v>
      </c>
      <c r="B164" s="104">
        <v>46266</v>
      </c>
      <c r="C164" s="105" t="s">
        <v>12</v>
      </c>
      <c r="D164" s="106">
        <v>14</v>
      </c>
      <c r="G164" s="106">
        <v>4</v>
      </c>
      <c r="H164" s="107">
        <v>0</v>
      </c>
      <c r="I164" s="107">
        <v>0</v>
      </c>
      <c r="J164" s="107">
        <v>0</v>
      </c>
      <c r="K164" s="107">
        <v>0</v>
      </c>
      <c r="L164" s="108">
        <v>0</v>
      </c>
      <c r="X164" t="s">
        <v>778</v>
      </c>
      <c r="Y164" t="s">
        <v>779</v>
      </c>
    </row>
    <row r="165" spans="1:25" hidden="1" x14ac:dyDescent="0.25">
      <c r="A165" s="103" t="s">
        <v>7</v>
      </c>
      <c r="B165" s="104">
        <v>46266</v>
      </c>
      <c r="C165" s="105" t="s">
        <v>11</v>
      </c>
      <c r="D165" s="106">
        <v>10</v>
      </c>
      <c r="G165" s="106">
        <v>94</v>
      </c>
      <c r="H165" s="107">
        <v>0</v>
      </c>
      <c r="I165" s="107">
        <v>0</v>
      </c>
      <c r="J165" s="107">
        <v>0</v>
      </c>
      <c r="K165" s="107">
        <v>0</v>
      </c>
      <c r="L165" s="108">
        <v>0</v>
      </c>
      <c r="X165" t="s">
        <v>778</v>
      </c>
      <c r="Y165" t="s">
        <v>20</v>
      </c>
    </row>
    <row r="166" spans="1:25" hidden="1" x14ac:dyDescent="0.25">
      <c r="A166" s="103" t="s">
        <v>7</v>
      </c>
      <c r="B166" s="104">
        <v>46266</v>
      </c>
      <c r="C166" s="105" t="s">
        <v>12</v>
      </c>
      <c r="D166" s="106">
        <v>10</v>
      </c>
      <c r="G166" s="106">
        <v>227</v>
      </c>
      <c r="H166" s="107">
        <v>5</v>
      </c>
      <c r="I166" s="107">
        <v>5</v>
      </c>
      <c r="J166" s="107">
        <v>0</v>
      </c>
      <c r="K166" s="107">
        <v>0</v>
      </c>
      <c r="L166" s="108">
        <v>0</v>
      </c>
      <c r="X166" t="s">
        <v>782</v>
      </c>
      <c r="Y166" t="s">
        <v>781</v>
      </c>
    </row>
    <row r="167" spans="1:25" hidden="1" x14ac:dyDescent="0.25">
      <c r="A167" s="103" t="s">
        <v>8</v>
      </c>
      <c r="B167" s="104">
        <v>46266</v>
      </c>
      <c r="C167" s="105" t="s">
        <v>11</v>
      </c>
      <c r="D167" s="106">
        <v>8</v>
      </c>
      <c r="G167" s="106">
        <v>14</v>
      </c>
      <c r="H167" s="107">
        <v>1</v>
      </c>
      <c r="I167" s="107">
        <v>1</v>
      </c>
      <c r="J167" s="107">
        <v>1</v>
      </c>
      <c r="K167" s="107">
        <v>1</v>
      </c>
      <c r="L167" s="108">
        <v>0</v>
      </c>
      <c r="X167" t="s">
        <v>782</v>
      </c>
      <c r="Y167" t="s">
        <v>20</v>
      </c>
    </row>
    <row r="168" spans="1:25" x14ac:dyDescent="0.25">
      <c r="A168" s="103" t="s">
        <v>6</v>
      </c>
      <c r="B168" s="104">
        <v>46266</v>
      </c>
      <c r="C168" s="105" t="s">
        <v>11</v>
      </c>
      <c r="D168" s="106">
        <v>13</v>
      </c>
      <c r="G168" s="106">
        <v>1</v>
      </c>
      <c r="H168" s="107">
        <v>0</v>
      </c>
      <c r="I168" s="107">
        <v>0</v>
      </c>
      <c r="J168" s="107">
        <v>0</v>
      </c>
      <c r="K168" s="107">
        <v>0</v>
      </c>
      <c r="L168" s="108">
        <v>0</v>
      </c>
      <c r="X168" t="s">
        <v>778</v>
      </c>
      <c r="Y168" t="s">
        <v>780</v>
      </c>
    </row>
    <row r="169" spans="1:25" hidden="1" x14ac:dyDescent="0.25">
      <c r="A169" s="103" t="s">
        <v>8</v>
      </c>
      <c r="B169" s="104">
        <v>46266</v>
      </c>
      <c r="C169" s="105" t="s">
        <v>12</v>
      </c>
      <c r="D169" s="106">
        <v>12</v>
      </c>
      <c r="G169" s="106">
        <v>11</v>
      </c>
      <c r="H169" s="107">
        <v>2</v>
      </c>
      <c r="I169" s="107">
        <v>2</v>
      </c>
      <c r="J169" s="107">
        <v>1</v>
      </c>
      <c r="K169" s="107">
        <v>0</v>
      </c>
      <c r="L169" s="108">
        <v>0</v>
      </c>
      <c r="X169" t="s">
        <v>778</v>
      </c>
      <c r="Y169" t="s">
        <v>779</v>
      </c>
    </row>
    <row r="170" spans="1:25" hidden="1" x14ac:dyDescent="0.25">
      <c r="A170" s="103" t="s">
        <v>7</v>
      </c>
      <c r="B170" s="104">
        <v>46266</v>
      </c>
      <c r="C170" s="105" t="s">
        <v>11</v>
      </c>
      <c r="D170" s="106">
        <v>14</v>
      </c>
      <c r="G170" s="106">
        <v>122</v>
      </c>
      <c r="H170" s="107">
        <v>1</v>
      </c>
      <c r="I170" s="107">
        <v>1</v>
      </c>
      <c r="J170" s="107">
        <v>0</v>
      </c>
      <c r="K170" s="107">
        <v>0</v>
      </c>
      <c r="L170" s="108">
        <v>0</v>
      </c>
      <c r="X170" t="s">
        <v>782</v>
      </c>
      <c r="Y170" t="s">
        <v>780</v>
      </c>
    </row>
    <row r="171" spans="1:25" x14ac:dyDescent="0.25">
      <c r="A171" s="103" t="s">
        <v>8</v>
      </c>
      <c r="B171" s="104">
        <v>46266</v>
      </c>
      <c r="C171" s="105" t="s">
        <v>11</v>
      </c>
      <c r="D171" s="106">
        <v>13</v>
      </c>
      <c r="G171" s="106">
        <v>3</v>
      </c>
      <c r="H171" s="107">
        <v>0</v>
      </c>
      <c r="I171" s="107">
        <v>0</v>
      </c>
      <c r="J171" s="107">
        <v>0</v>
      </c>
      <c r="K171" s="107">
        <v>0</v>
      </c>
      <c r="L171" s="108">
        <v>0</v>
      </c>
      <c r="X171" t="s">
        <v>778</v>
      </c>
      <c r="Y171" t="s">
        <v>783</v>
      </c>
    </row>
    <row r="172" spans="1:25" hidden="1" x14ac:dyDescent="0.25">
      <c r="A172" s="103" t="s">
        <v>6</v>
      </c>
      <c r="B172" s="104">
        <v>46266</v>
      </c>
      <c r="C172" s="105" t="s">
        <v>12</v>
      </c>
      <c r="D172" s="106">
        <v>16</v>
      </c>
      <c r="G172" s="106">
        <v>198</v>
      </c>
      <c r="H172" s="107">
        <v>3</v>
      </c>
      <c r="I172" s="107">
        <v>1</v>
      </c>
      <c r="J172" s="107">
        <v>0</v>
      </c>
      <c r="K172" s="107">
        <v>0</v>
      </c>
      <c r="L172" s="108">
        <v>0</v>
      </c>
      <c r="X172" t="s">
        <v>778</v>
      </c>
      <c r="Y172" t="s">
        <v>779</v>
      </c>
    </row>
    <row r="173" spans="1:25" x14ac:dyDescent="0.25">
      <c r="A173" s="103" t="s">
        <v>6</v>
      </c>
      <c r="B173" s="104">
        <v>46266</v>
      </c>
      <c r="C173" s="105" t="s">
        <v>11</v>
      </c>
      <c r="D173" s="106">
        <v>16</v>
      </c>
      <c r="G173" s="106">
        <v>5</v>
      </c>
      <c r="H173" s="107">
        <v>0</v>
      </c>
      <c r="I173" s="107">
        <v>0</v>
      </c>
      <c r="J173" s="107">
        <v>0</v>
      </c>
      <c r="K173" s="107">
        <v>0</v>
      </c>
      <c r="L173" s="108">
        <v>0</v>
      </c>
      <c r="X173" t="s">
        <v>782</v>
      </c>
      <c r="Y173" t="s">
        <v>21</v>
      </c>
    </row>
    <row r="174" spans="1:25" hidden="1" x14ac:dyDescent="0.25">
      <c r="A174" s="103" t="s">
        <v>8</v>
      </c>
      <c r="B174" s="104">
        <v>46266</v>
      </c>
      <c r="C174" s="105" t="s">
        <v>12</v>
      </c>
      <c r="D174" s="106">
        <v>16</v>
      </c>
      <c r="G174" s="106">
        <v>217</v>
      </c>
      <c r="H174" s="107">
        <v>7</v>
      </c>
      <c r="I174" s="107">
        <v>5</v>
      </c>
      <c r="J174" s="107">
        <v>1</v>
      </c>
      <c r="K174" s="107">
        <v>0</v>
      </c>
      <c r="L174" s="108">
        <v>0</v>
      </c>
      <c r="X174" t="s">
        <v>778</v>
      </c>
      <c r="Y174" t="s">
        <v>779</v>
      </c>
    </row>
    <row r="175" spans="1:25" x14ac:dyDescent="0.25">
      <c r="A175" s="103" t="s">
        <v>8</v>
      </c>
      <c r="B175" s="104">
        <v>46266</v>
      </c>
      <c r="C175" s="105" t="s">
        <v>11</v>
      </c>
      <c r="D175" s="106">
        <v>14</v>
      </c>
      <c r="G175" s="106">
        <v>2</v>
      </c>
      <c r="H175" s="107">
        <v>0</v>
      </c>
      <c r="I175" s="107">
        <v>0</v>
      </c>
      <c r="J175" s="107">
        <v>0</v>
      </c>
      <c r="K175" s="107">
        <v>0</v>
      </c>
      <c r="L175" s="108">
        <v>0</v>
      </c>
      <c r="X175" t="s">
        <v>782</v>
      </c>
    </row>
    <row r="176" spans="1:25" hidden="1" x14ac:dyDescent="0.25">
      <c r="A176" s="103" t="s">
        <v>6</v>
      </c>
      <c r="B176" s="104">
        <v>46266</v>
      </c>
      <c r="C176" s="105" t="s">
        <v>12</v>
      </c>
      <c r="D176" s="106">
        <v>13</v>
      </c>
      <c r="G176" s="106">
        <v>2</v>
      </c>
      <c r="H176" s="107">
        <v>0</v>
      </c>
      <c r="I176" s="107">
        <v>0</v>
      </c>
      <c r="J176" s="107">
        <v>0</v>
      </c>
      <c r="K176" s="107">
        <v>0</v>
      </c>
      <c r="L176" s="108">
        <v>0</v>
      </c>
      <c r="X176" t="s">
        <v>782</v>
      </c>
      <c r="Y176" t="s">
        <v>169</v>
      </c>
    </row>
    <row r="177" spans="1:25" hidden="1" x14ac:dyDescent="0.25">
      <c r="A177" s="103" t="s">
        <v>7</v>
      </c>
      <c r="B177" s="104">
        <v>46266</v>
      </c>
      <c r="C177" s="105" t="s">
        <v>11</v>
      </c>
      <c r="D177" s="106">
        <v>10</v>
      </c>
      <c r="G177" s="106">
        <v>1</v>
      </c>
      <c r="H177" s="107">
        <v>0</v>
      </c>
      <c r="I177" s="107">
        <v>0</v>
      </c>
      <c r="J177" s="107">
        <v>0</v>
      </c>
      <c r="K177" s="107">
        <v>0</v>
      </c>
      <c r="L177" s="108">
        <v>0</v>
      </c>
      <c r="X177" t="s">
        <v>778</v>
      </c>
      <c r="Y177" t="s">
        <v>21</v>
      </c>
    </row>
    <row r="178" spans="1:25" hidden="1" x14ac:dyDescent="0.25">
      <c r="A178" s="103" t="s">
        <v>8</v>
      </c>
      <c r="B178" s="104">
        <v>46266</v>
      </c>
      <c r="C178" s="105" t="s">
        <v>11</v>
      </c>
      <c r="D178" s="106">
        <v>8</v>
      </c>
      <c r="G178" s="106">
        <v>62</v>
      </c>
      <c r="H178" s="107">
        <v>1</v>
      </c>
      <c r="I178" s="107">
        <v>1</v>
      </c>
      <c r="J178" s="107">
        <v>0</v>
      </c>
      <c r="K178" s="107">
        <v>0</v>
      </c>
      <c r="L178" s="108">
        <v>0</v>
      </c>
      <c r="X178" t="s">
        <v>782</v>
      </c>
      <c r="Y178" t="s">
        <v>783</v>
      </c>
    </row>
    <row r="179" spans="1:25" hidden="1" x14ac:dyDescent="0.25">
      <c r="A179" s="103" t="s">
        <v>6</v>
      </c>
      <c r="B179" s="104">
        <v>46266</v>
      </c>
      <c r="C179" s="105" t="s">
        <v>11</v>
      </c>
      <c r="D179" s="106">
        <v>8</v>
      </c>
      <c r="G179" s="106">
        <v>111</v>
      </c>
      <c r="H179" s="107">
        <v>1</v>
      </c>
      <c r="I179" s="107">
        <v>1</v>
      </c>
      <c r="J179" s="107">
        <v>1</v>
      </c>
      <c r="K179" s="107">
        <v>1</v>
      </c>
      <c r="L179" s="108">
        <v>0</v>
      </c>
      <c r="X179" t="s">
        <v>778</v>
      </c>
      <c r="Y179" t="s">
        <v>783</v>
      </c>
    </row>
    <row r="180" spans="1:25" hidden="1" x14ac:dyDescent="0.25">
      <c r="A180" s="103" t="s">
        <v>7</v>
      </c>
      <c r="B180" s="104">
        <v>46266</v>
      </c>
      <c r="C180" s="105" t="s">
        <v>11</v>
      </c>
      <c r="D180" s="106">
        <v>8</v>
      </c>
      <c r="G180" s="106">
        <v>1</v>
      </c>
      <c r="H180" s="107">
        <v>0</v>
      </c>
      <c r="I180" s="107">
        <v>0</v>
      </c>
      <c r="J180" s="107">
        <v>0</v>
      </c>
      <c r="K180" s="107">
        <v>0</v>
      </c>
      <c r="L180" s="108">
        <v>0</v>
      </c>
      <c r="X180" t="s">
        <v>778</v>
      </c>
      <c r="Y180" t="s">
        <v>21</v>
      </c>
    </row>
    <row r="181" spans="1:25" x14ac:dyDescent="0.25">
      <c r="A181" s="103" t="s">
        <v>6</v>
      </c>
      <c r="B181" s="104">
        <v>46266</v>
      </c>
      <c r="C181" s="105" t="s">
        <v>11</v>
      </c>
      <c r="D181" s="106">
        <v>10</v>
      </c>
      <c r="G181" s="106">
        <v>689</v>
      </c>
      <c r="H181" s="107">
        <v>10</v>
      </c>
      <c r="I181" s="107">
        <v>7</v>
      </c>
      <c r="J181" s="107">
        <v>0</v>
      </c>
      <c r="K181" s="107">
        <v>0</v>
      </c>
      <c r="L181" s="108">
        <v>0</v>
      </c>
      <c r="X181" t="s">
        <v>782</v>
      </c>
      <c r="Y181" t="s">
        <v>783</v>
      </c>
    </row>
    <row r="182" spans="1:25" hidden="1" x14ac:dyDescent="0.25">
      <c r="A182" s="103" t="s">
        <v>6</v>
      </c>
      <c r="B182" s="104">
        <v>46266</v>
      </c>
      <c r="C182" s="105" t="s">
        <v>12</v>
      </c>
      <c r="D182" s="106">
        <v>13</v>
      </c>
      <c r="G182" s="106">
        <v>2</v>
      </c>
      <c r="H182" s="107">
        <v>0</v>
      </c>
      <c r="I182" s="107">
        <v>0</v>
      </c>
      <c r="J182" s="107">
        <v>0</v>
      </c>
      <c r="K182" s="107">
        <v>0</v>
      </c>
      <c r="L182" s="108">
        <v>0</v>
      </c>
      <c r="X182" t="s">
        <v>782</v>
      </c>
      <c r="Y182" t="s">
        <v>22</v>
      </c>
    </row>
    <row r="183" spans="1:25" hidden="1" x14ac:dyDescent="0.25">
      <c r="A183" s="103" t="s">
        <v>6</v>
      </c>
      <c r="B183" s="104">
        <v>46266</v>
      </c>
      <c r="C183" s="105" t="s">
        <v>11</v>
      </c>
      <c r="D183" s="106">
        <v>10</v>
      </c>
      <c r="G183" s="106">
        <v>111</v>
      </c>
      <c r="H183" s="107">
        <v>3</v>
      </c>
      <c r="I183" s="107">
        <v>2</v>
      </c>
      <c r="J183" s="107">
        <v>0</v>
      </c>
      <c r="K183" s="107">
        <v>0</v>
      </c>
      <c r="L183" s="108">
        <v>0</v>
      </c>
      <c r="X183" t="s">
        <v>782</v>
      </c>
      <c r="Y183" t="s">
        <v>780</v>
      </c>
    </row>
    <row r="184" spans="1:25" x14ac:dyDescent="0.25">
      <c r="A184" s="103" t="s">
        <v>8</v>
      </c>
      <c r="B184" s="104">
        <v>46266</v>
      </c>
      <c r="C184" s="105" t="s">
        <v>12</v>
      </c>
      <c r="D184" s="106">
        <v>11</v>
      </c>
      <c r="G184" s="106">
        <v>180</v>
      </c>
      <c r="H184" s="107">
        <v>0</v>
      </c>
      <c r="I184" s="107">
        <v>0</v>
      </c>
      <c r="J184" s="107">
        <v>0</v>
      </c>
      <c r="K184" s="107">
        <v>0</v>
      </c>
      <c r="L184" s="108">
        <v>0</v>
      </c>
      <c r="X184" t="s">
        <v>782</v>
      </c>
      <c r="Y184" t="s">
        <v>781</v>
      </c>
    </row>
    <row r="185" spans="1:25" hidden="1" x14ac:dyDescent="0.25">
      <c r="A185" s="103" t="s">
        <v>8</v>
      </c>
      <c r="B185" s="104">
        <v>46266</v>
      </c>
      <c r="C185" s="105" t="s">
        <v>12</v>
      </c>
      <c r="D185" s="106">
        <v>12</v>
      </c>
      <c r="G185" s="106">
        <v>8</v>
      </c>
      <c r="H185" s="107">
        <v>0</v>
      </c>
      <c r="I185" s="107">
        <v>0</v>
      </c>
      <c r="J185" s="107">
        <v>0</v>
      </c>
      <c r="K185" s="107">
        <v>0</v>
      </c>
      <c r="L185" s="108">
        <v>0</v>
      </c>
      <c r="X185" t="s">
        <v>782</v>
      </c>
    </row>
    <row r="186" spans="1:25" hidden="1" x14ac:dyDescent="0.25">
      <c r="A186" s="103" t="s">
        <v>7</v>
      </c>
      <c r="B186" s="104">
        <v>46266</v>
      </c>
      <c r="C186" s="105" t="s">
        <v>11</v>
      </c>
      <c r="D186" s="106">
        <v>12</v>
      </c>
      <c r="G186" s="106">
        <v>20</v>
      </c>
      <c r="H186" s="107">
        <v>1</v>
      </c>
      <c r="I186" s="107">
        <v>0</v>
      </c>
      <c r="J186" s="107">
        <v>0</v>
      </c>
      <c r="K186" s="107">
        <v>0</v>
      </c>
      <c r="L186" s="108">
        <v>0</v>
      </c>
      <c r="X186" t="s">
        <v>782</v>
      </c>
      <c r="Y186" t="s">
        <v>23</v>
      </c>
    </row>
    <row r="187" spans="1:25" hidden="1" x14ac:dyDescent="0.25">
      <c r="A187" s="103" t="s">
        <v>8</v>
      </c>
      <c r="B187" s="104">
        <v>46266</v>
      </c>
      <c r="C187" s="105" t="s">
        <v>11</v>
      </c>
      <c r="D187" s="106">
        <v>15</v>
      </c>
      <c r="G187" s="106">
        <v>3</v>
      </c>
      <c r="H187" s="107">
        <v>0</v>
      </c>
      <c r="I187" s="107">
        <v>0</v>
      </c>
      <c r="J187" s="107">
        <v>0</v>
      </c>
      <c r="K187" s="107">
        <v>0</v>
      </c>
      <c r="L187" s="108">
        <v>0</v>
      </c>
      <c r="X187" t="s">
        <v>782</v>
      </c>
      <c r="Y187" t="s">
        <v>21</v>
      </c>
    </row>
    <row r="188" spans="1:25" x14ac:dyDescent="0.25">
      <c r="A188" s="103" t="s">
        <v>8</v>
      </c>
      <c r="B188" s="104">
        <v>46266</v>
      </c>
      <c r="C188" s="105" t="s">
        <v>11</v>
      </c>
      <c r="D188" s="106">
        <v>16</v>
      </c>
      <c r="G188" s="106">
        <v>243</v>
      </c>
      <c r="H188" s="107">
        <v>1</v>
      </c>
      <c r="I188" s="107">
        <v>1</v>
      </c>
      <c r="J188" s="107">
        <v>0</v>
      </c>
      <c r="K188" s="107">
        <v>0</v>
      </c>
      <c r="L188" s="108">
        <v>0</v>
      </c>
      <c r="X188" t="s">
        <v>782</v>
      </c>
      <c r="Y188" t="s">
        <v>20</v>
      </c>
    </row>
    <row r="189" spans="1:25" x14ac:dyDescent="0.25">
      <c r="A189" s="103" t="s">
        <v>7</v>
      </c>
      <c r="B189" s="104">
        <v>46266</v>
      </c>
      <c r="C189" s="105" t="s">
        <v>12</v>
      </c>
      <c r="D189" s="106">
        <v>11</v>
      </c>
      <c r="G189" s="106">
        <v>366</v>
      </c>
      <c r="H189" s="107">
        <v>9</v>
      </c>
      <c r="I189" s="107">
        <v>6</v>
      </c>
      <c r="J189" s="107">
        <v>1</v>
      </c>
      <c r="K189" s="107">
        <v>1</v>
      </c>
      <c r="L189" s="108">
        <v>1</v>
      </c>
      <c r="X189" t="s">
        <v>778</v>
      </c>
      <c r="Y189" t="s">
        <v>779</v>
      </c>
    </row>
    <row r="190" spans="1:25" hidden="1" x14ac:dyDescent="0.25">
      <c r="A190" s="103" t="s">
        <v>6</v>
      </c>
      <c r="B190" s="104">
        <v>46266</v>
      </c>
      <c r="C190" s="105" t="s">
        <v>12</v>
      </c>
      <c r="D190" s="106">
        <v>9</v>
      </c>
      <c r="G190" s="106">
        <v>65</v>
      </c>
      <c r="H190" s="107">
        <v>1</v>
      </c>
      <c r="I190" s="107">
        <v>0</v>
      </c>
      <c r="J190" s="107">
        <v>0</v>
      </c>
      <c r="K190" s="107">
        <v>0</v>
      </c>
      <c r="L190" s="108">
        <v>0</v>
      </c>
      <c r="X190" t="s">
        <v>782</v>
      </c>
      <c r="Y190" t="s">
        <v>779</v>
      </c>
    </row>
    <row r="191" spans="1:25" x14ac:dyDescent="0.25">
      <c r="A191" s="103" t="s">
        <v>8</v>
      </c>
      <c r="B191" s="104">
        <v>46266</v>
      </c>
      <c r="C191" s="105" t="s">
        <v>11</v>
      </c>
      <c r="D191" s="106">
        <v>10</v>
      </c>
      <c r="G191" s="106">
        <v>349</v>
      </c>
      <c r="H191" s="107">
        <v>3</v>
      </c>
      <c r="I191" s="107">
        <v>3</v>
      </c>
      <c r="J191" s="107">
        <v>0</v>
      </c>
      <c r="K191" s="107">
        <v>0</v>
      </c>
      <c r="L191" s="108">
        <v>0</v>
      </c>
      <c r="X191" t="s">
        <v>782</v>
      </c>
      <c r="Y191" t="s">
        <v>784</v>
      </c>
    </row>
    <row r="192" spans="1:25" x14ac:dyDescent="0.25">
      <c r="A192" s="103" t="s">
        <v>827</v>
      </c>
      <c r="B192" s="104">
        <v>46266</v>
      </c>
      <c r="C192" s="105" t="s">
        <v>12</v>
      </c>
      <c r="D192" s="106">
        <v>14</v>
      </c>
      <c r="G192" s="106">
        <v>1</v>
      </c>
      <c r="H192" s="107">
        <v>0</v>
      </c>
      <c r="I192" s="107">
        <v>0</v>
      </c>
      <c r="J192" s="107">
        <v>0</v>
      </c>
      <c r="K192" s="107">
        <v>0</v>
      </c>
      <c r="L192" s="108">
        <v>0</v>
      </c>
      <c r="X192" t="s">
        <v>782</v>
      </c>
    </row>
    <row r="193" spans="1:25" x14ac:dyDescent="0.25">
      <c r="A193" s="103" t="s">
        <v>6</v>
      </c>
      <c r="B193" s="104">
        <v>46266</v>
      </c>
      <c r="C193" s="105" t="s">
        <v>12</v>
      </c>
      <c r="D193" s="106">
        <v>9</v>
      </c>
      <c r="G193" s="106">
        <v>2</v>
      </c>
      <c r="H193" s="107">
        <v>0</v>
      </c>
      <c r="I193" s="107">
        <v>0</v>
      </c>
      <c r="J193" s="107">
        <v>0</v>
      </c>
      <c r="K193" s="107">
        <v>0</v>
      </c>
      <c r="L193" s="108">
        <v>0</v>
      </c>
      <c r="X193" t="s">
        <v>778</v>
      </c>
      <c r="Y193" t="s">
        <v>22</v>
      </c>
    </row>
    <row r="194" spans="1:25" hidden="1" x14ac:dyDescent="0.25">
      <c r="A194" s="103" t="s">
        <v>6</v>
      </c>
      <c r="B194" s="104">
        <v>46266</v>
      </c>
      <c r="C194" s="105" t="s">
        <v>12</v>
      </c>
      <c r="D194" s="106">
        <v>10</v>
      </c>
      <c r="G194" s="106">
        <v>1</v>
      </c>
      <c r="H194" s="107">
        <v>0</v>
      </c>
      <c r="I194" s="107">
        <v>0</v>
      </c>
      <c r="J194" s="107">
        <v>0</v>
      </c>
      <c r="K194" s="107">
        <v>0</v>
      </c>
      <c r="L194" s="108">
        <v>0</v>
      </c>
      <c r="X194" t="s">
        <v>782</v>
      </c>
      <c r="Y194" t="s">
        <v>169</v>
      </c>
    </row>
    <row r="195" spans="1:25" x14ac:dyDescent="0.25">
      <c r="A195" s="103" t="s">
        <v>8</v>
      </c>
      <c r="B195" s="104">
        <v>46266</v>
      </c>
      <c r="C195" s="105" t="s">
        <v>11</v>
      </c>
      <c r="D195" s="106">
        <v>16</v>
      </c>
      <c r="G195" s="106">
        <v>7</v>
      </c>
      <c r="H195" s="107">
        <v>0</v>
      </c>
      <c r="I195" s="107">
        <v>0</v>
      </c>
      <c r="J195" s="107">
        <v>0</v>
      </c>
      <c r="K195" s="107">
        <v>0</v>
      </c>
      <c r="L195" s="108">
        <v>0</v>
      </c>
      <c r="X195" t="s">
        <v>778</v>
      </c>
      <c r="Y195" t="s">
        <v>780</v>
      </c>
    </row>
    <row r="196" spans="1:25" hidden="1" x14ac:dyDescent="0.25">
      <c r="A196" s="103" t="s">
        <v>6</v>
      </c>
      <c r="B196" s="104">
        <v>46266</v>
      </c>
      <c r="C196" s="105" t="s">
        <v>12</v>
      </c>
      <c r="D196" s="106">
        <v>12</v>
      </c>
      <c r="G196" s="106">
        <v>2</v>
      </c>
      <c r="H196" s="107">
        <v>0</v>
      </c>
      <c r="I196" s="107">
        <v>0</v>
      </c>
      <c r="J196" s="107">
        <v>0</v>
      </c>
      <c r="K196" s="107">
        <v>0</v>
      </c>
      <c r="L196" s="108">
        <v>0</v>
      </c>
      <c r="X196" t="s">
        <v>782</v>
      </c>
      <c r="Y196" t="s">
        <v>169</v>
      </c>
    </row>
    <row r="197" spans="1:25" x14ac:dyDescent="0.25">
      <c r="A197" s="103" t="s">
        <v>7</v>
      </c>
      <c r="B197" s="104">
        <v>46266</v>
      </c>
      <c r="C197" s="105" t="s">
        <v>11</v>
      </c>
      <c r="D197" s="106">
        <v>8</v>
      </c>
      <c r="G197" s="106">
        <v>9</v>
      </c>
      <c r="H197" s="107">
        <v>0</v>
      </c>
      <c r="I197" s="107">
        <v>0</v>
      </c>
      <c r="J197" s="107">
        <v>0</v>
      </c>
      <c r="K197" s="107">
        <v>0</v>
      </c>
      <c r="L197" s="108">
        <v>0</v>
      </c>
      <c r="X197" t="s">
        <v>782</v>
      </c>
    </row>
    <row r="198" spans="1:25" hidden="1" x14ac:dyDescent="0.25">
      <c r="A198" s="103" t="s">
        <v>8</v>
      </c>
      <c r="B198" s="104">
        <v>46266</v>
      </c>
      <c r="C198" s="105" t="s">
        <v>12</v>
      </c>
      <c r="D198" s="106">
        <v>10</v>
      </c>
      <c r="G198" s="106">
        <v>1946</v>
      </c>
      <c r="H198" s="107">
        <v>31</v>
      </c>
      <c r="I198" s="107">
        <v>26</v>
      </c>
      <c r="J198" s="107">
        <v>6</v>
      </c>
      <c r="K198" s="107">
        <v>4</v>
      </c>
      <c r="L198" s="108">
        <v>1</v>
      </c>
      <c r="X198" t="s">
        <v>782</v>
      </c>
      <c r="Y198" t="s">
        <v>779</v>
      </c>
    </row>
    <row r="199" spans="1:25" hidden="1" x14ac:dyDescent="0.25">
      <c r="A199" s="103" t="s">
        <v>8</v>
      </c>
      <c r="B199" s="104">
        <v>46266</v>
      </c>
      <c r="C199" s="105" t="s">
        <v>11</v>
      </c>
      <c r="D199" s="106">
        <v>15</v>
      </c>
      <c r="G199" s="106">
        <v>86</v>
      </c>
      <c r="H199" s="107">
        <v>0</v>
      </c>
      <c r="I199" s="107">
        <v>0</v>
      </c>
      <c r="J199" s="107">
        <v>0</v>
      </c>
      <c r="K199" s="107">
        <v>0</v>
      </c>
      <c r="L199" s="108">
        <v>0</v>
      </c>
      <c r="X199" t="s">
        <v>778</v>
      </c>
      <c r="Y199" t="s">
        <v>20</v>
      </c>
    </row>
    <row r="200" spans="1:25" hidden="1" x14ac:dyDescent="0.25">
      <c r="A200" s="103" t="s">
        <v>6</v>
      </c>
      <c r="B200" s="104">
        <v>46266</v>
      </c>
      <c r="C200" s="105" t="s">
        <v>11</v>
      </c>
      <c r="D200" s="106">
        <v>11</v>
      </c>
      <c r="G200" s="106">
        <v>65</v>
      </c>
      <c r="H200" s="107">
        <v>2</v>
      </c>
      <c r="I200" s="107">
        <v>2</v>
      </c>
      <c r="J200" s="107">
        <v>0</v>
      </c>
      <c r="K200" s="107">
        <v>0</v>
      </c>
      <c r="L200" s="108">
        <v>0</v>
      </c>
      <c r="X200" t="s">
        <v>778</v>
      </c>
      <c r="Y200" t="s">
        <v>784</v>
      </c>
    </row>
    <row r="201" spans="1:25" hidden="1" x14ac:dyDescent="0.25">
      <c r="A201" s="103" t="s">
        <v>7</v>
      </c>
      <c r="B201" s="104">
        <v>46266</v>
      </c>
      <c r="C201" s="105" t="s">
        <v>11</v>
      </c>
      <c r="D201" s="106">
        <v>12</v>
      </c>
      <c r="G201" s="106">
        <v>27</v>
      </c>
      <c r="H201" s="107">
        <v>0</v>
      </c>
      <c r="I201" s="107">
        <v>0</v>
      </c>
      <c r="J201" s="107">
        <v>0</v>
      </c>
      <c r="K201" s="107">
        <v>0</v>
      </c>
      <c r="L201" s="108">
        <v>0</v>
      </c>
      <c r="X201" t="s">
        <v>778</v>
      </c>
      <c r="Y201" t="s">
        <v>780</v>
      </c>
    </row>
    <row r="202" spans="1:25" hidden="1" x14ac:dyDescent="0.25">
      <c r="A202" s="103" t="s">
        <v>7</v>
      </c>
      <c r="B202" s="104">
        <v>46266</v>
      </c>
      <c r="C202" s="105" t="s">
        <v>11</v>
      </c>
      <c r="D202" s="106">
        <v>13</v>
      </c>
      <c r="G202" s="106">
        <v>2</v>
      </c>
      <c r="H202" s="107">
        <v>0</v>
      </c>
      <c r="I202" s="107">
        <v>0</v>
      </c>
      <c r="J202" s="107">
        <v>0</v>
      </c>
      <c r="K202" s="107">
        <v>0</v>
      </c>
      <c r="L202" s="108">
        <v>0</v>
      </c>
      <c r="X202" t="s">
        <v>778</v>
      </c>
      <c r="Y202" t="s">
        <v>20</v>
      </c>
    </row>
    <row r="203" spans="1:25" hidden="1" x14ac:dyDescent="0.25">
      <c r="A203" s="103" t="s">
        <v>8</v>
      </c>
      <c r="B203" s="104">
        <v>46266</v>
      </c>
      <c r="C203" s="105" t="s">
        <v>11</v>
      </c>
      <c r="D203" s="106">
        <v>12</v>
      </c>
      <c r="G203" s="106">
        <v>2</v>
      </c>
      <c r="H203" s="107">
        <v>0</v>
      </c>
      <c r="I203" s="107">
        <v>0</v>
      </c>
      <c r="J203" s="107">
        <v>0</v>
      </c>
      <c r="K203" s="107">
        <v>0</v>
      </c>
      <c r="L203" s="108">
        <v>0</v>
      </c>
      <c r="X203" t="s">
        <v>782</v>
      </c>
      <c r="Y203" t="s">
        <v>21</v>
      </c>
    </row>
    <row r="204" spans="1:25" hidden="1" x14ac:dyDescent="0.25">
      <c r="A204" s="103" t="s">
        <v>8</v>
      </c>
      <c r="B204" s="104">
        <v>46266</v>
      </c>
      <c r="C204" s="105" t="s">
        <v>12</v>
      </c>
      <c r="D204" s="106">
        <v>16</v>
      </c>
      <c r="G204" s="106">
        <v>20</v>
      </c>
      <c r="H204" s="107">
        <v>0</v>
      </c>
      <c r="I204" s="107">
        <v>0</v>
      </c>
      <c r="J204" s="107">
        <v>0</v>
      </c>
      <c r="K204" s="107">
        <v>0</v>
      </c>
      <c r="L204" s="108">
        <v>0</v>
      </c>
      <c r="X204" t="s">
        <v>778</v>
      </c>
      <c r="Y204" t="s">
        <v>781</v>
      </c>
    </row>
    <row r="205" spans="1:25" x14ac:dyDescent="0.25">
      <c r="A205" s="103" t="s">
        <v>6</v>
      </c>
      <c r="B205" s="104">
        <v>46266</v>
      </c>
      <c r="C205" s="105" t="s">
        <v>11</v>
      </c>
      <c r="D205" s="106">
        <v>11</v>
      </c>
      <c r="G205" s="106">
        <v>7</v>
      </c>
      <c r="H205" s="107">
        <v>0</v>
      </c>
      <c r="I205" s="107">
        <v>0</v>
      </c>
      <c r="J205" s="107">
        <v>0</v>
      </c>
      <c r="K205" s="107">
        <v>0</v>
      </c>
      <c r="L205" s="108">
        <v>0</v>
      </c>
      <c r="X205" t="s">
        <v>782</v>
      </c>
      <c r="Y205" t="s">
        <v>23</v>
      </c>
    </row>
    <row r="206" spans="1:25" x14ac:dyDescent="0.25">
      <c r="A206" s="103" t="s">
        <v>6</v>
      </c>
      <c r="B206" s="104">
        <v>46266</v>
      </c>
      <c r="C206" s="105" t="s">
        <v>12</v>
      </c>
      <c r="D206" s="106">
        <v>11</v>
      </c>
      <c r="G206" s="106">
        <v>5</v>
      </c>
      <c r="H206" s="107">
        <v>0</v>
      </c>
      <c r="I206" s="107">
        <v>0</v>
      </c>
      <c r="J206" s="107">
        <v>0</v>
      </c>
      <c r="K206" s="107">
        <v>0</v>
      </c>
      <c r="L206" s="108">
        <v>0</v>
      </c>
      <c r="X206" t="s">
        <v>778</v>
      </c>
    </row>
    <row r="207" spans="1:25" hidden="1" x14ac:dyDescent="0.25">
      <c r="A207" s="103" t="s">
        <v>6</v>
      </c>
      <c r="B207" s="104">
        <v>46266</v>
      </c>
      <c r="C207" s="105" t="s">
        <v>12</v>
      </c>
      <c r="D207" s="106">
        <v>10</v>
      </c>
      <c r="G207" s="106">
        <v>25</v>
      </c>
      <c r="H207" s="107">
        <v>1</v>
      </c>
      <c r="I207" s="107">
        <v>1</v>
      </c>
      <c r="J207" s="107">
        <v>0</v>
      </c>
      <c r="K207" s="107">
        <v>0</v>
      </c>
      <c r="L207" s="108">
        <v>0</v>
      </c>
      <c r="X207" t="s">
        <v>782</v>
      </c>
      <c r="Y207" t="s">
        <v>779</v>
      </c>
    </row>
    <row r="208" spans="1:25" x14ac:dyDescent="0.25">
      <c r="A208" s="103" t="s">
        <v>6</v>
      </c>
      <c r="B208" s="104">
        <v>46266</v>
      </c>
      <c r="C208" s="105" t="s">
        <v>11</v>
      </c>
      <c r="D208" s="106">
        <v>8</v>
      </c>
      <c r="G208" s="106">
        <v>1048</v>
      </c>
      <c r="H208" s="107">
        <v>12</v>
      </c>
      <c r="I208" s="107">
        <v>11</v>
      </c>
      <c r="J208" s="107">
        <v>1</v>
      </c>
      <c r="K208" s="107">
        <v>0</v>
      </c>
      <c r="L208" s="108">
        <v>0</v>
      </c>
      <c r="X208" t="s">
        <v>782</v>
      </c>
      <c r="Y208" t="s">
        <v>784</v>
      </c>
    </row>
    <row r="209" spans="1:25" x14ac:dyDescent="0.25">
      <c r="A209" s="103" t="s">
        <v>6</v>
      </c>
      <c r="B209" s="104">
        <v>46266</v>
      </c>
      <c r="C209" s="105" t="s">
        <v>12</v>
      </c>
      <c r="D209" s="106">
        <v>13</v>
      </c>
      <c r="G209" s="106">
        <v>2</v>
      </c>
      <c r="H209" s="107">
        <v>0</v>
      </c>
      <c r="I209" s="107">
        <v>0</v>
      </c>
      <c r="J209" s="107">
        <v>0</v>
      </c>
      <c r="K209" s="107">
        <v>0</v>
      </c>
      <c r="L209" s="108">
        <v>0</v>
      </c>
      <c r="X209" t="s">
        <v>778</v>
      </c>
      <c r="Y209" t="s">
        <v>786</v>
      </c>
    </row>
    <row r="210" spans="1:25" hidden="1" x14ac:dyDescent="0.25">
      <c r="A210" s="103" t="s">
        <v>6</v>
      </c>
      <c r="B210" s="104">
        <v>46266</v>
      </c>
      <c r="C210" s="105" t="s">
        <v>12</v>
      </c>
      <c r="D210" s="106">
        <v>12</v>
      </c>
      <c r="G210" s="106">
        <v>45</v>
      </c>
      <c r="H210" s="107">
        <v>5</v>
      </c>
      <c r="I210" s="107">
        <v>5</v>
      </c>
      <c r="J210" s="107">
        <v>1</v>
      </c>
      <c r="K210" s="107">
        <v>1</v>
      </c>
      <c r="L210" s="108">
        <v>1</v>
      </c>
      <c r="X210" t="s">
        <v>782</v>
      </c>
    </row>
    <row r="211" spans="1:25" hidden="1" x14ac:dyDescent="0.25">
      <c r="A211" s="103" t="s">
        <v>7</v>
      </c>
      <c r="B211" s="104">
        <v>46266</v>
      </c>
      <c r="C211" s="105" t="s">
        <v>11</v>
      </c>
      <c r="D211" s="106">
        <v>8</v>
      </c>
      <c r="G211" s="106">
        <v>509</v>
      </c>
      <c r="H211" s="107">
        <v>7</v>
      </c>
      <c r="I211" s="107">
        <v>6</v>
      </c>
      <c r="J211" s="107">
        <v>1</v>
      </c>
      <c r="K211" s="107">
        <v>0</v>
      </c>
      <c r="L211" s="108">
        <v>0</v>
      </c>
      <c r="X211" t="s">
        <v>782</v>
      </c>
      <c r="Y211" t="s">
        <v>784</v>
      </c>
    </row>
    <row r="212" spans="1:25" hidden="1" x14ac:dyDescent="0.25">
      <c r="A212" s="103" t="s">
        <v>8</v>
      </c>
      <c r="B212" s="104">
        <v>46266</v>
      </c>
      <c r="C212" s="105" t="s">
        <v>12</v>
      </c>
      <c r="D212" s="106">
        <v>15</v>
      </c>
      <c r="G212" s="106">
        <v>9</v>
      </c>
      <c r="H212" s="107">
        <v>1</v>
      </c>
      <c r="I212" s="107">
        <v>1</v>
      </c>
      <c r="J212" s="107">
        <v>1</v>
      </c>
      <c r="K212" s="107">
        <v>1</v>
      </c>
      <c r="L212" s="108">
        <v>0</v>
      </c>
      <c r="X212" t="s">
        <v>778</v>
      </c>
      <c r="Y212" t="s">
        <v>781</v>
      </c>
    </row>
    <row r="213" spans="1:25" hidden="1" x14ac:dyDescent="0.25">
      <c r="A213" s="103" t="s">
        <v>6</v>
      </c>
      <c r="B213" s="104">
        <v>46266</v>
      </c>
      <c r="C213" s="105" t="s">
        <v>11</v>
      </c>
      <c r="D213" s="106">
        <v>12</v>
      </c>
      <c r="G213" s="106">
        <v>136</v>
      </c>
      <c r="H213" s="107">
        <v>1</v>
      </c>
      <c r="I213" s="107">
        <v>1</v>
      </c>
      <c r="J213" s="107">
        <v>0</v>
      </c>
      <c r="K213" s="107">
        <v>0</v>
      </c>
      <c r="L213" s="108">
        <v>0</v>
      </c>
      <c r="X213" t="s">
        <v>778</v>
      </c>
      <c r="Y213" t="s">
        <v>783</v>
      </c>
    </row>
    <row r="214" spans="1:25" x14ac:dyDescent="0.25">
      <c r="A214" s="103" t="s">
        <v>8</v>
      </c>
      <c r="B214" s="104">
        <v>46266</v>
      </c>
      <c r="C214" s="105" t="s">
        <v>11</v>
      </c>
      <c r="D214" s="106">
        <v>12</v>
      </c>
      <c r="G214" s="106">
        <v>95</v>
      </c>
      <c r="H214" s="107">
        <v>1</v>
      </c>
      <c r="I214" s="107">
        <v>1</v>
      </c>
      <c r="J214" s="107">
        <v>1</v>
      </c>
      <c r="K214" s="107">
        <v>0</v>
      </c>
      <c r="L214" s="108">
        <v>0</v>
      </c>
      <c r="X214" t="s">
        <v>778</v>
      </c>
      <c r="Y214" t="s">
        <v>20</v>
      </c>
    </row>
    <row r="215" spans="1:25" hidden="1" x14ac:dyDescent="0.25">
      <c r="A215" s="103" t="s">
        <v>28</v>
      </c>
      <c r="B215" s="104">
        <v>46266</v>
      </c>
      <c r="C215" s="105" t="s">
        <v>12</v>
      </c>
      <c r="D215" s="106">
        <v>14</v>
      </c>
      <c r="G215" s="106">
        <v>1</v>
      </c>
      <c r="H215" s="107">
        <v>1</v>
      </c>
      <c r="I215" s="107">
        <v>1</v>
      </c>
      <c r="J215" s="107">
        <v>0</v>
      </c>
      <c r="K215" s="107">
        <v>0</v>
      </c>
      <c r="L215" s="108">
        <v>0</v>
      </c>
      <c r="X215" t="s">
        <v>782</v>
      </c>
      <c r="Y215" t="s">
        <v>779</v>
      </c>
    </row>
    <row r="216" spans="1:25" hidden="1" x14ac:dyDescent="0.25">
      <c r="A216" s="103" t="s">
        <v>7</v>
      </c>
      <c r="B216" s="104">
        <v>46266</v>
      </c>
      <c r="C216" s="105" t="s">
        <v>11</v>
      </c>
      <c r="D216" s="106">
        <v>11</v>
      </c>
      <c r="G216" s="106">
        <v>26</v>
      </c>
      <c r="H216" s="107">
        <v>1</v>
      </c>
      <c r="I216" s="107">
        <v>1</v>
      </c>
      <c r="J216" s="107">
        <v>0</v>
      </c>
      <c r="K216" s="107">
        <v>0</v>
      </c>
      <c r="L216" s="108">
        <v>0</v>
      </c>
      <c r="X216" t="s">
        <v>778</v>
      </c>
      <c r="Y216" t="s">
        <v>780</v>
      </c>
    </row>
    <row r="217" spans="1:25" hidden="1" x14ac:dyDescent="0.25">
      <c r="A217" s="103" t="s">
        <v>6</v>
      </c>
      <c r="B217" s="104">
        <v>46266</v>
      </c>
      <c r="C217" s="105" t="s">
        <v>11</v>
      </c>
      <c r="D217" s="106">
        <v>12</v>
      </c>
      <c r="G217" s="106">
        <v>92</v>
      </c>
      <c r="H217" s="107">
        <v>4</v>
      </c>
      <c r="I217" s="107">
        <v>4</v>
      </c>
      <c r="J217" s="107">
        <v>1</v>
      </c>
      <c r="K217" s="107">
        <v>0</v>
      </c>
      <c r="L217" s="108">
        <v>0</v>
      </c>
      <c r="X217" t="s">
        <v>778</v>
      </c>
      <c r="Y217" t="s">
        <v>784</v>
      </c>
    </row>
    <row r="218" spans="1:25" x14ac:dyDescent="0.25">
      <c r="A218" s="103" t="s">
        <v>7</v>
      </c>
      <c r="B218" s="104">
        <v>46266</v>
      </c>
      <c r="C218" s="105" t="s">
        <v>11</v>
      </c>
      <c r="D218" s="106">
        <v>16</v>
      </c>
      <c r="G218" s="106">
        <v>207</v>
      </c>
      <c r="H218" s="107">
        <v>6</v>
      </c>
      <c r="I218" s="107">
        <v>5</v>
      </c>
      <c r="J218" s="107">
        <v>1</v>
      </c>
      <c r="K218" s="107">
        <v>1</v>
      </c>
      <c r="L218" s="108">
        <v>0</v>
      </c>
      <c r="X218" t="s">
        <v>782</v>
      </c>
      <c r="Y218" t="s">
        <v>20</v>
      </c>
    </row>
    <row r="219" spans="1:25" hidden="1" x14ac:dyDescent="0.25">
      <c r="A219" s="103" t="s">
        <v>7</v>
      </c>
      <c r="B219" s="104">
        <v>46266</v>
      </c>
      <c r="C219" s="105" t="s">
        <v>12</v>
      </c>
      <c r="D219" s="106">
        <v>15</v>
      </c>
      <c r="G219" s="106">
        <v>17</v>
      </c>
      <c r="H219" s="107">
        <v>0</v>
      </c>
      <c r="I219" s="107">
        <v>0</v>
      </c>
      <c r="J219" s="107">
        <v>0</v>
      </c>
      <c r="K219" s="107">
        <v>0</v>
      </c>
      <c r="L219" s="108">
        <v>0</v>
      </c>
      <c r="X219" t="s">
        <v>782</v>
      </c>
    </row>
    <row r="220" spans="1:25" x14ac:dyDescent="0.25">
      <c r="A220" s="103" t="s">
        <v>8</v>
      </c>
      <c r="B220" s="104">
        <v>46266</v>
      </c>
      <c r="C220" s="105" t="s">
        <v>11</v>
      </c>
      <c r="D220" s="106">
        <v>13</v>
      </c>
      <c r="G220" s="106">
        <v>3</v>
      </c>
      <c r="H220" s="107">
        <v>0</v>
      </c>
      <c r="I220" s="107">
        <v>0</v>
      </c>
      <c r="J220" s="107">
        <v>0</v>
      </c>
      <c r="K220" s="107">
        <v>0</v>
      </c>
      <c r="L220" s="108">
        <v>0</v>
      </c>
      <c r="X220" t="s">
        <v>782</v>
      </c>
      <c r="Y220" t="s">
        <v>20</v>
      </c>
    </row>
    <row r="221" spans="1:25" hidden="1" x14ac:dyDescent="0.25">
      <c r="A221" s="103" t="s">
        <v>8</v>
      </c>
      <c r="B221" s="104">
        <v>46266</v>
      </c>
      <c r="C221" s="105" t="s">
        <v>12</v>
      </c>
      <c r="D221" s="106">
        <v>15</v>
      </c>
      <c r="G221" s="106">
        <v>2</v>
      </c>
      <c r="H221" s="107">
        <v>0</v>
      </c>
      <c r="I221" s="107">
        <v>0</v>
      </c>
      <c r="J221" s="107">
        <v>0</v>
      </c>
      <c r="K221" s="107">
        <v>0</v>
      </c>
      <c r="L221" s="108">
        <v>0</v>
      </c>
      <c r="X221" t="s">
        <v>778</v>
      </c>
    </row>
    <row r="222" spans="1:25" hidden="1" x14ac:dyDescent="0.25">
      <c r="A222" s="103" t="s">
        <v>6</v>
      </c>
      <c r="B222" s="104">
        <v>46266</v>
      </c>
      <c r="C222" s="105" t="s">
        <v>11</v>
      </c>
      <c r="D222" s="106">
        <v>11</v>
      </c>
      <c r="G222" s="106">
        <v>151</v>
      </c>
      <c r="H222" s="107">
        <v>3</v>
      </c>
      <c r="I222" s="107">
        <v>3</v>
      </c>
      <c r="J222" s="107">
        <v>0</v>
      </c>
      <c r="K222" s="107">
        <v>0</v>
      </c>
      <c r="L222" s="108">
        <v>0</v>
      </c>
      <c r="X222" t="s">
        <v>778</v>
      </c>
      <c r="Y222" t="s">
        <v>783</v>
      </c>
    </row>
    <row r="223" spans="1:25" x14ac:dyDescent="0.25">
      <c r="A223" s="103" t="s">
        <v>8</v>
      </c>
      <c r="B223" s="104">
        <v>46266</v>
      </c>
      <c r="C223" s="105" t="s">
        <v>11</v>
      </c>
      <c r="D223" s="106">
        <v>10</v>
      </c>
      <c r="G223" s="106">
        <v>14</v>
      </c>
      <c r="H223" s="107">
        <v>1</v>
      </c>
      <c r="I223" s="107">
        <v>1</v>
      </c>
      <c r="J223" s="107">
        <v>0</v>
      </c>
      <c r="K223" s="107">
        <v>0</v>
      </c>
      <c r="L223" s="108">
        <v>0</v>
      </c>
      <c r="X223" t="s">
        <v>778</v>
      </c>
      <c r="Y223" t="s">
        <v>780</v>
      </c>
    </row>
    <row r="224" spans="1:25" hidden="1" x14ac:dyDescent="0.25">
      <c r="A224" s="103" t="s">
        <v>6</v>
      </c>
      <c r="B224" s="104">
        <v>46266</v>
      </c>
      <c r="C224" s="105" t="s">
        <v>12</v>
      </c>
      <c r="D224" s="106">
        <v>16</v>
      </c>
      <c r="G224" s="106">
        <v>20</v>
      </c>
      <c r="H224" s="107">
        <v>0</v>
      </c>
      <c r="I224" s="107">
        <v>0</v>
      </c>
      <c r="J224" s="107">
        <v>0</v>
      </c>
      <c r="K224" s="107">
        <v>0</v>
      </c>
      <c r="L224" s="108">
        <v>0</v>
      </c>
      <c r="X224" t="s">
        <v>782</v>
      </c>
    </row>
    <row r="225" spans="1:25" hidden="1" x14ac:dyDescent="0.25">
      <c r="A225" s="103" t="s">
        <v>6</v>
      </c>
      <c r="B225" s="104">
        <v>46266</v>
      </c>
      <c r="C225" s="105" t="s">
        <v>11</v>
      </c>
      <c r="D225" s="106">
        <v>14</v>
      </c>
      <c r="G225" s="106">
        <v>19</v>
      </c>
      <c r="H225" s="107">
        <v>0</v>
      </c>
      <c r="I225" s="107">
        <v>0</v>
      </c>
      <c r="J225" s="107">
        <v>0</v>
      </c>
      <c r="K225" s="107">
        <v>0</v>
      </c>
      <c r="L225" s="108">
        <v>0</v>
      </c>
      <c r="X225" t="s">
        <v>778</v>
      </c>
      <c r="Y225" t="s">
        <v>780</v>
      </c>
    </row>
    <row r="226" spans="1:25" hidden="1" x14ac:dyDescent="0.25">
      <c r="A226" s="103" t="s">
        <v>8</v>
      </c>
      <c r="B226" s="104">
        <v>46266</v>
      </c>
      <c r="C226" s="105" t="s">
        <v>11</v>
      </c>
      <c r="D226" s="106">
        <v>11</v>
      </c>
      <c r="G226" s="106">
        <v>505</v>
      </c>
      <c r="H226" s="107">
        <v>2</v>
      </c>
      <c r="I226" s="107">
        <v>1</v>
      </c>
      <c r="J226" s="107">
        <v>0</v>
      </c>
      <c r="K226" s="107">
        <v>0</v>
      </c>
      <c r="L226" s="108">
        <v>0</v>
      </c>
      <c r="X226" t="s">
        <v>782</v>
      </c>
      <c r="Y226" t="s">
        <v>20</v>
      </c>
    </row>
    <row r="227" spans="1:25" x14ac:dyDescent="0.25">
      <c r="A227" s="103" t="s">
        <v>7</v>
      </c>
      <c r="B227" s="104">
        <v>46266</v>
      </c>
      <c r="C227" s="105" t="s">
        <v>11</v>
      </c>
      <c r="D227" s="106">
        <v>15</v>
      </c>
      <c r="G227" s="106">
        <v>399</v>
      </c>
      <c r="H227" s="107">
        <v>3</v>
      </c>
      <c r="I227" s="107">
        <v>3</v>
      </c>
      <c r="J227" s="107">
        <v>0</v>
      </c>
      <c r="K227" s="107">
        <v>0</v>
      </c>
      <c r="L227" s="108">
        <v>0</v>
      </c>
      <c r="X227" t="s">
        <v>782</v>
      </c>
      <c r="Y227" t="s">
        <v>20</v>
      </c>
    </row>
    <row r="228" spans="1:25" x14ac:dyDescent="0.25">
      <c r="A228" s="103" t="s">
        <v>6</v>
      </c>
      <c r="B228" s="104">
        <v>46266</v>
      </c>
      <c r="C228" s="105" t="s">
        <v>12</v>
      </c>
      <c r="D228" s="106">
        <v>14</v>
      </c>
      <c r="G228" s="106">
        <v>576</v>
      </c>
      <c r="H228" s="107">
        <v>30</v>
      </c>
      <c r="I228" s="107">
        <v>26</v>
      </c>
      <c r="J228" s="107">
        <v>0</v>
      </c>
      <c r="K228" s="107">
        <v>0</v>
      </c>
      <c r="L228" s="108">
        <v>0</v>
      </c>
      <c r="X228" t="s">
        <v>778</v>
      </c>
      <c r="Y228" t="s">
        <v>779</v>
      </c>
    </row>
    <row r="229" spans="1:25" hidden="1" x14ac:dyDescent="0.25">
      <c r="A229" s="103" t="s">
        <v>6</v>
      </c>
      <c r="B229" s="104">
        <v>46266</v>
      </c>
      <c r="C229" s="105" t="s">
        <v>12</v>
      </c>
      <c r="D229" s="106">
        <v>8</v>
      </c>
      <c r="G229" s="106">
        <v>1587</v>
      </c>
      <c r="H229" s="107">
        <v>55</v>
      </c>
      <c r="I229" s="107">
        <v>38</v>
      </c>
      <c r="J229" s="107">
        <v>0</v>
      </c>
      <c r="K229" s="107">
        <v>0</v>
      </c>
      <c r="L229" s="108">
        <v>0</v>
      </c>
      <c r="X229" t="s">
        <v>782</v>
      </c>
      <c r="Y229" t="s">
        <v>779</v>
      </c>
    </row>
    <row r="230" spans="1:25" x14ac:dyDescent="0.25">
      <c r="A230" s="103" t="s">
        <v>8</v>
      </c>
      <c r="B230" s="104">
        <v>46266</v>
      </c>
      <c r="C230" s="105" t="s">
        <v>11</v>
      </c>
      <c r="D230" s="106">
        <v>9</v>
      </c>
      <c r="G230" s="106">
        <v>15</v>
      </c>
      <c r="H230" s="107">
        <v>1</v>
      </c>
      <c r="I230" s="107">
        <v>1</v>
      </c>
      <c r="J230" s="107">
        <v>0</v>
      </c>
      <c r="K230" s="107">
        <v>0</v>
      </c>
      <c r="L230" s="108">
        <v>0</v>
      </c>
      <c r="X230" t="s">
        <v>778</v>
      </c>
      <c r="Y230" t="s">
        <v>780</v>
      </c>
    </row>
    <row r="231" spans="1:25" x14ac:dyDescent="0.25">
      <c r="A231" s="103" t="s">
        <v>7</v>
      </c>
      <c r="B231" s="104">
        <v>46266</v>
      </c>
      <c r="C231" s="105" t="s">
        <v>12</v>
      </c>
      <c r="D231" s="106">
        <v>11</v>
      </c>
      <c r="G231" s="106">
        <v>23</v>
      </c>
      <c r="H231" s="107">
        <v>0</v>
      </c>
      <c r="I231" s="107">
        <v>0</v>
      </c>
      <c r="J231" s="107">
        <v>0</v>
      </c>
      <c r="K231" s="107">
        <v>0</v>
      </c>
      <c r="L231" s="108">
        <v>0</v>
      </c>
      <c r="X231" t="s">
        <v>778</v>
      </c>
      <c r="Y231" t="s">
        <v>779</v>
      </c>
    </row>
    <row r="232" spans="1:25" x14ac:dyDescent="0.25">
      <c r="A232" s="103" t="s">
        <v>7</v>
      </c>
      <c r="B232" s="104">
        <v>46266</v>
      </c>
      <c r="C232" s="105" t="s">
        <v>12</v>
      </c>
      <c r="D232" s="106">
        <v>15</v>
      </c>
      <c r="G232" s="106">
        <v>214</v>
      </c>
      <c r="H232" s="107">
        <v>3</v>
      </c>
      <c r="I232" s="107">
        <v>3</v>
      </c>
      <c r="J232" s="107">
        <v>1</v>
      </c>
      <c r="K232" s="107">
        <v>1</v>
      </c>
      <c r="L232" s="108">
        <v>0</v>
      </c>
      <c r="X232" t="s">
        <v>778</v>
      </c>
      <c r="Y232" t="s">
        <v>779</v>
      </c>
    </row>
    <row r="233" spans="1:25" x14ac:dyDescent="0.25">
      <c r="A233" s="103" t="s">
        <v>6</v>
      </c>
      <c r="B233" s="104">
        <v>46266</v>
      </c>
      <c r="C233" s="105" t="s">
        <v>12</v>
      </c>
      <c r="D233" s="106">
        <v>14</v>
      </c>
      <c r="G233" s="106">
        <v>6</v>
      </c>
      <c r="H233" s="107">
        <v>0</v>
      </c>
      <c r="I233" s="107">
        <v>0</v>
      </c>
      <c r="J233" s="107">
        <v>0</v>
      </c>
      <c r="K233" s="107">
        <v>0</v>
      </c>
      <c r="L233" s="108">
        <v>0</v>
      </c>
      <c r="X233" t="s">
        <v>778</v>
      </c>
      <c r="Y233" t="s">
        <v>786</v>
      </c>
    </row>
    <row r="234" spans="1:25" hidden="1" x14ac:dyDescent="0.25">
      <c r="A234" s="103" t="s">
        <v>6</v>
      </c>
      <c r="B234" s="104">
        <v>46266</v>
      </c>
      <c r="C234" s="105" t="s">
        <v>12</v>
      </c>
      <c r="D234" s="106">
        <v>14</v>
      </c>
      <c r="G234" s="106">
        <v>2</v>
      </c>
      <c r="H234" s="107">
        <v>0</v>
      </c>
      <c r="I234" s="107">
        <v>0</v>
      </c>
      <c r="J234" s="107">
        <v>0</v>
      </c>
      <c r="K234" s="107">
        <v>0</v>
      </c>
      <c r="L234" s="108">
        <v>0</v>
      </c>
      <c r="X234" t="s">
        <v>782</v>
      </c>
      <c r="Y234" t="s">
        <v>169</v>
      </c>
    </row>
    <row r="235" spans="1:25" x14ac:dyDescent="0.25">
      <c r="A235" s="103" t="s">
        <v>7</v>
      </c>
      <c r="B235" s="104">
        <v>46266</v>
      </c>
      <c r="C235" s="105" t="s">
        <v>12</v>
      </c>
      <c r="D235" s="106">
        <v>9</v>
      </c>
      <c r="G235" s="106">
        <v>382</v>
      </c>
      <c r="H235" s="107">
        <v>15</v>
      </c>
      <c r="I235" s="107">
        <v>13</v>
      </c>
      <c r="J235" s="107">
        <v>2</v>
      </c>
      <c r="K235" s="107">
        <v>2</v>
      </c>
      <c r="L235" s="108">
        <v>0</v>
      </c>
      <c r="X235" t="s">
        <v>782</v>
      </c>
      <c r="Y235" t="s">
        <v>781</v>
      </c>
    </row>
    <row r="236" spans="1:25" hidden="1" x14ac:dyDescent="0.25">
      <c r="A236" s="103" t="s">
        <v>7</v>
      </c>
      <c r="B236" s="104">
        <v>46266</v>
      </c>
      <c r="C236" s="105" t="s">
        <v>12</v>
      </c>
      <c r="D236" s="106">
        <v>14</v>
      </c>
      <c r="G236" s="106">
        <v>367</v>
      </c>
      <c r="H236" s="107">
        <v>12</v>
      </c>
      <c r="I236" s="107">
        <v>7</v>
      </c>
      <c r="J236" s="107">
        <v>0</v>
      </c>
      <c r="K236" s="107">
        <v>0</v>
      </c>
      <c r="L236" s="108">
        <v>0</v>
      </c>
      <c r="X236" t="s">
        <v>778</v>
      </c>
      <c r="Y236" t="s">
        <v>779</v>
      </c>
    </row>
    <row r="237" spans="1:25" hidden="1" x14ac:dyDescent="0.25">
      <c r="A237" s="103" t="s">
        <v>7</v>
      </c>
      <c r="B237" s="104">
        <v>46266</v>
      </c>
      <c r="C237" s="105" t="s">
        <v>11</v>
      </c>
      <c r="D237" s="106">
        <v>14</v>
      </c>
      <c r="G237" s="106">
        <v>870</v>
      </c>
      <c r="H237" s="107">
        <v>13</v>
      </c>
      <c r="I237" s="107">
        <v>9</v>
      </c>
      <c r="J237" s="107">
        <v>1</v>
      </c>
      <c r="K237" s="107">
        <v>0</v>
      </c>
      <c r="L237" s="108">
        <v>0</v>
      </c>
      <c r="X237" t="s">
        <v>782</v>
      </c>
      <c r="Y237" t="s">
        <v>783</v>
      </c>
    </row>
    <row r="238" spans="1:25" hidden="1" x14ac:dyDescent="0.25">
      <c r="A238" s="103" t="s">
        <v>6</v>
      </c>
      <c r="B238" s="104">
        <v>46266</v>
      </c>
      <c r="C238" s="105" t="s">
        <v>11</v>
      </c>
      <c r="D238" s="106">
        <v>9</v>
      </c>
      <c r="G238" s="106">
        <v>38</v>
      </c>
      <c r="H238" s="107">
        <v>0</v>
      </c>
      <c r="I238" s="107">
        <v>0</v>
      </c>
      <c r="J238" s="107">
        <v>0</v>
      </c>
      <c r="K238" s="107">
        <v>0</v>
      </c>
      <c r="L238" s="108">
        <v>0</v>
      </c>
      <c r="X238" t="s">
        <v>778</v>
      </c>
      <c r="Y238" t="s">
        <v>20</v>
      </c>
    </row>
    <row r="239" spans="1:25" hidden="1" x14ac:dyDescent="0.25">
      <c r="A239" s="103" t="s">
        <v>6</v>
      </c>
      <c r="B239" s="104">
        <v>46266</v>
      </c>
      <c r="C239" s="105" t="s">
        <v>11</v>
      </c>
      <c r="D239" s="106">
        <v>11</v>
      </c>
      <c r="G239" s="106">
        <v>1133</v>
      </c>
      <c r="H239" s="107">
        <v>20</v>
      </c>
      <c r="I239" s="107">
        <v>17</v>
      </c>
      <c r="J239" s="107">
        <v>0</v>
      </c>
      <c r="K239" s="107">
        <v>0</v>
      </c>
      <c r="L239" s="108">
        <v>0</v>
      </c>
      <c r="X239" t="s">
        <v>782</v>
      </c>
      <c r="Y239" t="s">
        <v>783</v>
      </c>
    </row>
    <row r="240" spans="1:25" hidden="1" x14ac:dyDescent="0.25">
      <c r="A240" s="103" t="s">
        <v>6</v>
      </c>
      <c r="B240" s="104">
        <v>46266</v>
      </c>
      <c r="C240" s="105" t="s">
        <v>11</v>
      </c>
      <c r="D240" s="106">
        <v>11</v>
      </c>
      <c r="G240" s="106">
        <v>1143</v>
      </c>
      <c r="H240" s="107">
        <v>16</v>
      </c>
      <c r="I240" s="107">
        <v>16</v>
      </c>
      <c r="J240" s="107">
        <v>2</v>
      </c>
      <c r="K240" s="107">
        <v>0</v>
      </c>
      <c r="L240" s="108">
        <v>0</v>
      </c>
      <c r="X240" t="s">
        <v>782</v>
      </c>
      <c r="Y240" t="s">
        <v>784</v>
      </c>
    </row>
    <row r="241" spans="1:25" hidden="1" x14ac:dyDescent="0.25">
      <c r="A241" s="103" t="s">
        <v>7</v>
      </c>
      <c r="B241" s="104">
        <v>46266</v>
      </c>
      <c r="C241" s="105" t="s">
        <v>11</v>
      </c>
      <c r="D241" s="106">
        <v>9</v>
      </c>
      <c r="G241" s="106">
        <v>19</v>
      </c>
      <c r="H241" s="107">
        <v>0</v>
      </c>
      <c r="I241" s="107">
        <v>0</v>
      </c>
      <c r="J241" s="107">
        <v>0</v>
      </c>
      <c r="K241" s="107">
        <v>0</v>
      </c>
      <c r="L241" s="108">
        <v>0</v>
      </c>
      <c r="X241" t="s">
        <v>778</v>
      </c>
      <c r="Y241" t="s">
        <v>784</v>
      </c>
    </row>
    <row r="242" spans="1:25" hidden="1" x14ac:dyDescent="0.25">
      <c r="A242" s="103" t="s">
        <v>6</v>
      </c>
      <c r="B242" s="104">
        <v>46266</v>
      </c>
      <c r="C242" s="105" t="s">
        <v>11</v>
      </c>
      <c r="D242" s="106">
        <v>12</v>
      </c>
      <c r="G242" s="106">
        <v>1045</v>
      </c>
      <c r="H242" s="107">
        <v>18</v>
      </c>
      <c r="I242" s="107">
        <v>13</v>
      </c>
      <c r="J242" s="107">
        <v>4</v>
      </c>
      <c r="K242" s="107">
        <v>0</v>
      </c>
      <c r="L242" s="108">
        <v>0</v>
      </c>
      <c r="X242" t="s">
        <v>782</v>
      </c>
      <c r="Y242" t="s">
        <v>783</v>
      </c>
    </row>
    <row r="243" spans="1:25" hidden="1" x14ac:dyDescent="0.25">
      <c r="A243" s="103" t="s">
        <v>6</v>
      </c>
      <c r="B243" s="104">
        <v>46266</v>
      </c>
      <c r="C243" s="105" t="s">
        <v>11</v>
      </c>
      <c r="D243" s="106">
        <v>16</v>
      </c>
      <c r="G243" s="106">
        <v>40</v>
      </c>
      <c r="H243" s="107">
        <v>0</v>
      </c>
      <c r="I243" s="107">
        <v>0</v>
      </c>
      <c r="J243" s="107">
        <v>0</v>
      </c>
      <c r="K243" s="107">
        <v>0</v>
      </c>
      <c r="L243" s="108">
        <v>0</v>
      </c>
      <c r="X243" t="s">
        <v>778</v>
      </c>
      <c r="Y243" t="s">
        <v>784</v>
      </c>
    </row>
    <row r="244" spans="1:25" hidden="1" x14ac:dyDescent="0.25">
      <c r="A244" s="103" t="s">
        <v>6</v>
      </c>
      <c r="B244" s="104">
        <v>46266</v>
      </c>
      <c r="C244" s="105" t="s">
        <v>11</v>
      </c>
      <c r="D244" s="106">
        <v>13</v>
      </c>
      <c r="G244" s="106">
        <v>23</v>
      </c>
      <c r="H244" s="107">
        <v>0</v>
      </c>
      <c r="I244" s="107">
        <v>0</v>
      </c>
      <c r="J244" s="107">
        <v>0</v>
      </c>
      <c r="K244" s="107">
        <v>0</v>
      </c>
      <c r="L244" s="108">
        <v>0</v>
      </c>
      <c r="X244" t="s">
        <v>782</v>
      </c>
      <c r="Y244" t="s">
        <v>783</v>
      </c>
    </row>
    <row r="245" spans="1:25" x14ac:dyDescent="0.25">
      <c r="A245" s="103" t="s">
        <v>6</v>
      </c>
      <c r="B245" s="104">
        <v>46266</v>
      </c>
      <c r="C245" s="105" t="s">
        <v>12</v>
      </c>
      <c r="D245" s="106">
        <v>8</v>
      </c>
      <c r="G245" s="106">
        <v>427</v>
      </c>
      <c r="H245" s="107">
        <v>11</v>
      </c>
      <c r="I245" s="107">
        <v>8</v>
      </c>
      <c r="J245" s="107">
        <v>0</v>
      </c>
      <c r="K245" s="107">
        <v>0</v>
      </c>
      <c r="L245" s="108">
        <v>0</v>
      </c>
      <c r="X245" t="s">
        <v>782</v>
      </c>
      <c r="Y245" t="s">
        <v>781</v>
      </c>
    </row>
    <row r="246" spans="1:25" hidden="1" x14ac:dyDescent="0.25">
      <c r="A246" s="103" t="s">
        <v>6</v>
      </c>
      <c r="B246" s="104">
        <v>46266</v>
      </c>
      <c r="C246" s="105" t="s">
        <v>12</v>
      </c>
      <c r="D246" s="106">
        <v>14</v>
      </c>
      <c r="G246" s="106">
        <v>30</v>
      </c>
      <c r="H246" s="107">
        <v>2</v>
      </c>
      <c r="I246" s="107">
        <v>2</v>
      </c>
      <c r="J246" s="107">
        <v>0</v>
      </c>
      <c r="K246" s="107">
        <v>0</v>
      </c>
      <c r="L246" s="108">
        <v>0</v>
      </c>
      <c r="X246" t="s">
        <v>782</v>
      </c>
      <c r="Y246" t="s">
        <v>779</v>
      </c>
    </row>
    <row r="247" spans="1:25" hidden="1" x14ac:dyDescent="0.25">
      <c r="A247" s="103" t="s">
        <v>7</v>
      </c>
      <c r="B247" s="104">
        <v>46266</v>
      </c>
      <c r="C247" s="105" t="s">
        <v>11</v>
      </c>
      <c r="D247" s="106">
        <v>10</v>
      </c>
      <c r="G247" s="106">
        <v>6</v>
      </c>
      <c r="H247" s="107">
        <v>0</v>
      </c>
      <c r="I247" s="107">
        <v>0</v>
      </c>
      <c r="J247" s="107">
        <v>0</v>
      </c>
      <c r="K247" s="107">
        <v>0</v>
      </c>
      <c r="L247" s="108">
        <v>0</v>
      </c>
      <c r="X247" t="s">
        <v>782</v>
      </c>
      <c r="Y247" t="s">
        <v>21</v>
      </c>
    </row>
    <row r="248" spans="1:25" hidden="1" x14ac:dyDescent="0.25">
      <c r="A248" s="103" t="s">
        <v>6</v>
      </c>
      <c r="B248" s="104">
        <v>46266</v>
      </c>
      <c r="C248" s="105" t="s">
        <v>11</v>
      </c>
      <c r="D248" s="106">
        <v>9</v>
      </c>
      <c r="G248" s="106">
        <v>14</v>
      </c>
      <c r="H248" s="107">
        <v>0</v>
      </c>
      <c r="I248" s="107">
        <v>0</v>
      </c>
      <c r="J248" s="107">
        <v>0</v>
      </c>
      <c r="K248" s="107">
        <v>0</v>
      </c>
      <c r="L248" s="108">
        <v>0</v>
      </c>
      <c r="X248" t="s">
        <v>778</v>
      </c>
      <c r="Y248" t="s">
        <v>783</v>
      </c>
    </row>
    <row r="249" spans="1:25" hidden="1" x14ac:dyDescent="0.25">
      <c r="A249" s="103" t="s">
        <v>7</v>
      </c>
      <c r="B249" s="104">
        <v>46266</v>
      </c>
      <c r="C249" s="105" t="s">
        <v>11</v>
      </c>
      <c r="D249" s="106">
        <v>8</v>
      </c>
      <c r="G249" s="106">
        <v>288</v>
      </c>
      <c r="H249" s="107">
        <v>3</v>
      </c>
      <c r="I249" s="107">
        <v>3</v>
      </c>
      <c r="J249" s="107">
        <v>0</v>
      </c>
      <c r="K249" s="107">
        <v>0</v>
      </c>
      <c r="L249" s="108">
        <v>0</v>
      </c>
      <c r="X249" t="s">
        <v>782</v>
      </c>
      <c r="Y249" t="s">
        <v>20</v>
      </c>
    </row>
    <row r="250" spans="1:25" hidden="1" x14ac:dyDescent="0.25">
      <c r="A250" s="103" t="s">
        <v>6</v>
      </c>
      <c r="B250" s="104">
        <v>46266</v>
      </c>
      <c r="C250" s="105" t="s">
        <v>11</v>
      </c>
      <c r="D250" s="106">
        <v>8</v>
      </c>
      <c r="G250" s="106">
        <v>193</v>
      </c>
      <c r="H250" s="107">
        <v>3</v>
      </c>
      <c r="I250" s="107">
        <v>2</v>
      </c>
      <c r="J250" s="107">
        <v>0</v>
      </c>
      <c r="K250" s="107">
        <v>0</v>
      </c>
      <c r="L250" s="108">
        <v>0</v>
      </c>
      <c r="X250" t="s">
        <v>782</v>
      </c>
      <c r="Y250" t="s">
        <v>780</v>
      </c>
    </row>
    <row r="251" spans="1:25" hidden="1" x14ac:dyDescent="0.25">
      <c r="A251" s="103" t="s">
        <v>8</v>
      </c>
      <c r="B251" s="104">
        <v>46266</v>
      </c>
      <c r="C251" s="105" t="s">
        <v>11</v>
      </c>
      <c r="D251" s="106">
        <v>15</v>
      </c>
      <c r="G251" s="106">
        <v>11</v>
      </c>
      <c r="H251" s="107">
        <v>0</v>
      </c>
      <c r="I251" s="107">
        <v>0</v>
      </c>
      <c r="J251" s="107">
        <v>0</v>
      </c>
      <c r="K251" s="107">
        <v>0</v>
      </c>
      <c r="L251" s="108">
        <v>0</v>
      </c>
      <c r="X251" t="s">
        <v>778</v>
      </c>
      <c r="Y251" t="s">
        <v>780</v>
      </c>
    </row>
    <row r="252" spans="1:25" x14ac:dyDescent="0.25">
      <c r="A252" s="103" t="s">
        <v>7</v>
      </c>
      <c r="B252" s="104">
        <v>46266</v>
      </c>
      <c r="C252" s="105" t="s">
        <v>11</v>
      </c>
      <c r="D252" s="106">
        <v>14</v>
      </c>
      <c r="G252" s="106">
        <v>460</v>
      </c>
      <c r="H252" s="107">
        <v>6</v>
      </c>
      <c r="I252" s="107">
        <v>4</v>
      </c>
      <c r="J252" s="107">
        <v>0</v>
      </c>
      <c r="K252" s="107">
        <v>0</v>
      </c>
      <c r="L252" s="108">
        <v>0</v>
      </c>
      <c r="X252" t="s">
        <v>782</v>
      </c>
      <c r="Y252" t="s">
        <v>20</v>
      </c>
    </row>
    <row r="253" spans="1:25" hidden="1" x14ac:dyDescent="0.25">
      <c r="A253" s="103" t="s">
        <v>8</v>
      </c>
      <c r="B253" s="104">
        <v>46266</v>
      </c>
      <c r="C253" s="105" t="s">
        <v>12</v>
      </c>
      <c r="D253" s="106">
        <v>11</v>
      </c>
      <c r="G253" s="106">
        <v>4</v>
      </c>
      <c r="H253" s="107">
        <v>0</v>
      </c>
      <c r="I253" s="107">
        <v>0</v>
      </c>
      <c r="J253" s="107">
        <v>0</v>
      </c>
      <c r="K253" s="107">
        <v>0</v>
      </c>
      <c r="L253" s="108">
        <v>0</v>
      </c>
      <c r="X253" t="s">
        <v>782</v>
      </c>
    </row>
    <row r="254" spans="1:25" hidden="1" x14ac:dyDescent="0.25">
      <c r="A254" s="103" t="s">
        <v>7</v>
      </c>
      <c r="B254" s="104">
        <v>46266</v>
      </c>
      <c r="C254" s="105" t="s">
        <v>12</v>
      </c>
      <c r="D254" s="106">
        <v>10</v>
      </c>
      <c r="G254" s="106">
        <v>9</v>
      </c>
      <c r="H254" s="107">
        <v>0</v>
      </c>
      <c r="I254" s="107">
        <v>0</v>
      </c>
      <c r="J254" s="107">
        <v>0</v>
      </c>
      <c r="K254" s="107">
        <v>0</v>
      </c>
      <c r="L254" s="108">
        <v>0</v>
      </c>
      <c r="X254" t="s">
        <v>778</v>
      </c>
      <c r="Y254" t="s">
        <v>781</v>
      </c>
    </row>
    <row r="255" spans="1:25" hidden="1" x14ac:dyDescent="0.25">
      <c r="A255" s="103" t="s">
        <v>7</v>
      </c>
      <c r="B255" s="104">
        <v>46266</v>
      </c>
      <c r="C255" s="105" t="s">
        <v>11</v>
      </c>
      <c r="D255" s="106">
        <v>10</v>
      </c>
      <c r="G255" s="106">
        <v>288</v>
      </c>
      <c r="H255" s="107">
        <v>3</v>
      </c>
      <c r="I255" s="107">
        <v>1</v>
      </c>
      <c r="J255" s="107">
        <v>0</v>
      </c>
      <c r="K255" s="107">
        <v>0</v>
      </c>
      <c r="L255" s="108">
        <v>0</v>
      </c>
      <c r="X255" t="s">
        <v>782</v>
      </c>
      <c r="Y255" t="s">
        <v>20</v>
      </c>
    </row>
    <row r="256" spans="1:25" hidden="1" x14ac:dyDescent="0.25">
      <c r="A256" s="103" t="s">
        <v>6</v>
      </c>
      <c r="B256" s="104">
        <v>46266</v>
      </c>
      <c r="C256" s="105" t="s">
        <v>11</v>
      </c>
      <c r="D256" s="106">
        <v>10</v>
      </c>
      <c r="G256" s="106">
        <v>7</v>
      </c>
      <c r="H256" s="107">
        <v>0</v>
      </c>
      <c r="I256" s="107">
        <v>0</v>
      </c>
      <c r="J256" s="107">
        <v>0</v>
      </c>
      <c r="K256" s="107">
        <v>0</v>
      </c>
      <c r="L256" s="108">
        <v>0</v>
      </c>
      <c r="X256" t="s">
        <v>782</v>
      </c>
      <c r="Y256" t="s">
        <v>23</v>
      </c>
    </row>
    <row r="257" spans="1:25" x14ac:dyDescent="0.25">
      <c r="A257" s="103" t="s">
        <v>7</v>
      </c>
      <c r="B257" s="104">
        <v>46266</v>
      </c>
      <c r="C257" s="105" t="s">
        <v>11</v>
      </c>
      <c r="D257" s="106">
        <v>8</v>
      </c>
      <c r="G257" s="106">
        <v>25</v>
      </c>
      <c r="H257" s="107">
        <v>0</v>
      </c>
      <c r="I257" s="107">
        <v>0</v>
      </c>
      <c r="J257" s="107">
        <v>0</v>
      </c>
      <c r="K257" s="107">
        <v>0</v>
      </c>
      <c r="L257" s="108">
        <v>0</v>
      </c>
      <c r="X257" t="s">
        <v>778</v>
      </c>
      <c r="Y257" t="s">
        <v>780</v>
      </c>
    </row>
    <row r="258" spans="1:25" hidden="1" x14ac:dyDescent="0.25">
      <c r="A258" s="103" t="s">
        <v>7</v>
      </c>
      <c r="B258" s="104">
        <v>46266</v>
      </c>
      <c r="C258" s="105" t="s">
        <v>12</v>
      </c>
      <c r="D258" s="106">
        <v>8</v>
      </c>
      <c r="G258" s="106">
        <v>1019</v>
      </c>
      <c r="H258" s="107">
        <v>22</v>
      </c>
      <c r="I258" s="107">
        <v>15</v>
      </c>
      <c r="J258" s="107">
        <v>4</v>
      </c>
      <c r="K258" s="107">
        <v>3</v>
      </c>
      <c r="L258" s="108">
        <v>0</v>
      </c>
      <c r="X258" t="s">
        <v>782</v>
      </c>
      <c r="Y258" t="s">
        <v>779</v>
      </c>
    </row>
    <row r="259" spans="1:25" x14ac:dyDescent="0.25">
      <c r="A259" s="103" t="s">
        <v>6</v>
      </c>
      <c r="B259" s="104">
        <v>46266</v>
      </c>
      <c r="C259" s="105" t="s">
        <v>11</v>
      </c>
      <c r="D259" s="106">
        <v>15</v>
      </c>
      <c r="G259" s="106">
        <v>1185</v>
      </c>
      <c r="H259" s="107">
        <v>14</v>
      </c>
      <c r="I259" s="107">
        <v>13</v>
      </c>
      <c r="J259" s="107">
        <v>0</v>
      </c>
      <c r="K259" s="107">
        <v>0</v>
      </c>
      <c r="L259" s="108">
        <v>0</v>
      </c>
      <c r="X259" t="s">
        <v>782</v>
      </c>
      <c r="Y259" t="s">
        <v>784</v>
      </c>
    </row>
    <row r="260" spans="1:25" hidden="1" x14ac:dyDescent="0.25">
      <c r="A260" s="103" t="s">
        <v>6</v>
      </c>
      <c r="B260" s="104">
        <v>46266</v>
      </c>
      <c r="C260" s="105" t="s">
        <v>12</v>
      </c>
      <c r="D260" s="106">
        <v>13</v>
      </c>
      <c r="G260" s="106">
        <v>989</v>
      </c>
      <c r="H260" s="107">
        <v>27</v>
      </c>
      <c r="I260" s="107">
        <v>20</v>
      </c>
      <c r="J260" s="107">
        <v>1</v>
      </c>
      <c r="K260" s="107">
        <v>0</v>
      </c>
      <c r="L260" s="108">
        <v>0</v>
      </c>
      <c r="X260" t="s">
        <v>782</v>
      </c>
      <c r="Y260" t="s">
        <v>779</v>
      </c>
    </row>
    <row r="261" spans="1:25" hidden="1" x14ac:dyDescent="0.25">
      <c r="A261" s="103" t="s">
        <v>6</v>
      </c>
      <c r="B261" s="104">
        <v>46266</v>
      </c>
      <c r="C261" s="105" t="s">
        <v>11</v>
      </c>
      <c r="D261" s="106">
        <v>12</v>
      </c>
      <c r="G261" s="106">
        <v>150</v>
      </c>
      <c r="H261" s="107">
        <v>1</v>
      </c>
      <c r="I261" s="107">
        <v>0</v>
      </c>
      <c r="J261" s="107">
        <v>0</v>
      </c>
      <c r="K261" s="107">
        <v>0</v>
      </c>
      <c r="L261" s="108">
        <v>0</v>
      </c>
      <c r="X261" t="s">
        <v>778</v>
      </c>
      <c r="Y261" t="s">
        <v>20</v>
      </c>
    </row>
    <row r="262" spans="1:25" hidden="1" x14ac:dyDescent="0.25">
      <c r="A262" s="103" t="s">
        <v>6</v>
      </c>
      <c r="B262" s="104">
        <v>46266</v>
      </c>
      <c r="C262" s="105" t="s">
        <v>12</v>
      </c>
      <c r="D262" s="106">
        <v>11</v>
      </c>
      <c r="G262" s="106">
        <v>22</v>
      </c>
      <c r="H262" s="107">
        <v>0</v>
      </c>
      <c r="I262" s="107">
        <v>0</v>
      </c>
      <c r="J262" s="107">
        <v>0</v>
      </c>
      <c r="K262" s="107">
        <v>0</v>
      </c>
      <c r="L262" s="108">
        <v>0</v>
      </c>
      <c r="X262" t="s">
        <v>778</v>
      </c>
      <c r="Y262" t="s">
        <v>781</v>
      </c>
    </row>
    <row r="263" spans="1:25" hidden="1" x14ac:dyDescent="0.25">
      <c r="A263" s="103" t="s">
        <v>6</v>
      </c>
      <c r="B263" s="104">
        <v>46266</v>
      </c>
      <c r="C263" s="105" t="s">
        <v>11</v>
      </c>
      <c r="D263" s="106">
        <v>8</v>
      </c>
      <c r="G263" s="106">
        <v>9</v>
      </c>
      <c r="H263" s="107">
        <v>0</v>
      </c>
      <c r="I263" s="107">
        <v>0</v>
      </c>
      <c r="J263" s="107">
        <v>0</v>
      </c>
      <c r="K263" s="107">
        <v>0</v>
      </c>
      <c r="L263" s="108">
        <v>0</v>
      </c>
      <c r="X263" t="s">
        <v>782</v>
      </c>
      <c r="Y263" t="s">
        <v>21</v>
      </c>
    </row>
    <row r="264" spans="1:25" x14ac:dyDescent="0.25">
      <c r="A264" s="103" t="s">
        <v>6</v>
      </c>
      <c r="B264" s="104">
        <v>46266</v>
      </c>
      <c r="C264" s="105" t="s">
        <v>11</v>
      </c>
      <c r="D264" s="106">
        <v>14</v>
      </c>
      <c r="G264" s="106">
        <v>144</v>
      </c>
      <c r="H264" s="107">
        <v>1</v>
      </c>
      <c r="I264" s="107">
        <v>0</v>
      </c>
      <c r="J264" s="107">
        <v>0</v>
      </c>
      <c r="K264" s="107">
        <v>0</v>
      </c>
      <c r="L264" s="108">
        <v>0</v>
      </c>
      <c r="X264" t="s">
        <v>778</v>
      </c>
      <c r="Y264" t="s">
        <v>20</v>
      </c>
    </row>
    <row r="265" spans="1:25" x14ac:dyDescent="0.25">
      <c r="A265" s="103" t="s">
        <v>8</v>
      </c>
      <c r="B265" s="104">
        <v>46266</v>
      </c>
      <c r="C265" s="105" t="s">
        <v>12</v>
      </c>
      <c r="D265" s="106">
        <v>11</v>
      </c>
      <c r="G265" s="106">
        <v>276</v>
      </c>
      <c r="H265" s="107">
        <v>9</v>
      </c>
      <c r="I265" s="107">
        <v>8</v>
      </c>
      <c r="J265" s="107">
        <v>0</v>
      </c>
      <c r="K265" s="107">
        <v>0</v>
      </c>
      <c r="L265" s="108">
        <v>0</v>
      </c>
      <c r="X265" t="s">
        <v>778</v>
      </c>
      <c r="Y265" t="s">
        <v>779</v>
      </c>
    </row>
    <row r="266" spans="1:25" hidden="1" x14ac:dyDescent="0.25">
      <c r="A266" s="103" t="s">
        <v>6</v>
      </c>
      <c r="B266" s="104">
        <v>46266</v>
      </c>
      <c r="C266" s="105" t="s">
        <v>12</v>
      </c>
      <c r="D266" s="106">
        <v>15</v>
      </c>
      <c r="G266" s="106">
        <v>19</v>
      </c>
      <c r="H266" s="107">
        <v>1</v>
      </c>
      <c r="I266" s="107">
        <v>1</v>
      </c>
      <c r="J266" s="107">
        <v>0</v>
      </c>
      <c r="K266" s="107">
        <v>0</v>
      </c>
      <c r="L266" s="108">
        <v>0</v>
      </c>
      <c r="X266" t="s">
        <v>782</v>
      </c>
    </row>
    <row r="267" spans="1:25" x14ac:dyDescent="0.25">
      <c r="A267" s="103" t="s">
        <v>8</v>
      </c>
      <c r="B267" s="104">
        <v>46266</v>
      </c>
      <c r="C267" s="105" t="s">
        <v>11</v>
      </c>
      <c r="D267" s="106">
        <v>16</v>
      </c>
      <c r="G267" s="106">
        <v>390</v>
      </c>
      <c r="H267" s="107">
        <v>6</v>
      </c>
      <c r="I267" s="107">
        <v>4</v>
      </c>
      <c r="J267" s="107">
        <v>0</v>
      </c>
      <c r="K267" s="107">
        <v>0</v>
      </c>
      <c r="L267" s="108">
        <v>0</v>
      </c>
      <c r="X267" t="s">
        <v>782</v>
      </c>
      <c r="Y267" t="s">
        <v>783</v>
      </c>
    </row>
    <row r="268" spans="1:25" x14ac:dyDescent="0.25">
      <c r="A268" s="103" t="s">
        <v>8</v>
      </c>
      <c r="B268" s="104">
        <v>46266</v>
      </c>
      <c r="C268" s="105" t="s">
        <v>12</v>
      </c>
      <c r="D268" s="106">
        <v>9</v>
      </c>
      <c r="G268" s="106">
        <v>980</v>
      </c>
      <c r="H268" s="107">
        <v>24</v>
      </c>
      <c r="I268" s="107">
        <v>23</v>
      </c>
      <c r="J268" s="107">
        <v>2</v>
      </c>
      <c r="K268" s="107">
        <v>2</v>
      </c>
      <c r="L268" s="108">
        <v>0</v>
      </c>
      <c r="X268" t="s">
        <v>782</v>
      </c>
      <c r="Y268" t="s">
        <v>779</v>
      </c>
    </row>
    <row r="269" spans="1:25" x14ac:dyDescent="0.25">
      <c r="A269" s="103" t="s">
        <v>6</v>
      </c>
      <c r="B269" s="104">
        <v>46266</v>
      </c>
      <c r="C269" s="105" t="s">
        <v>12</v>
      </c>
      <c r="D269" s="106">
        <v>13</v>
      </c>
      <c r="G269" s="106">
        <v>32</v>
      </c>
      <c r="H269" s="107">
        <v>4</v>
      </c>
      <c r="I269" s="107">
        <v>4</v>
      </c>
      <c r="J269" s="107">
        <v>0</v>
      </c>
      <c r="K269" s="107">
        <v>0</v>
      </c>
      <c r="L269" s="108">
        <v>0</v>
      </c>
      <c r="X269" t="s">
        <v>782</v>
      </c>
    </row>
    <row r="270" spans="1:25" hidden="1" x14ac:dyDescent="0.25">
      <c r="A270" s="103" t="s">
        <v>8</v>
      </c>
      <c r="B270" s="104">
        <v>46266</v>
      </c>
      <c r="C270" s="105" t="s">
        <v>12</v>
      </c>
      <c r="D270" s="106">
        <v>8</v>
      </c>
      <c r="G270" s="106">
        <v>2</v>
      </c>
      <c r="H270" s="107">
        <v>0</v>
      </c>
      <c r="I270" s="107">
        <v>0</v>
      </c>
      <c r="J270" s="107">
        <v>0</v>
      </c>
      <c r="K270" s="107">
        <v>0</v>
      </c>
      <c r="L270" s="108">
        <v>0</v>
      </c>
      <c r="X270" t="s">
        <v>782</v>
      </c>
      <c r="Y270" t="s">
        <v>779</v>
      </c>
    </row>
    <row r="271" spans="1:25" hidden="1" x14ac:dyDescent="0.25">
      <c r="A271" s="103" t="s">
        <v>7</v>
      </c>
      <c r="B271" s="104">
        <v>46266</v>
      </c>
      <c r="C271" s="105" t="s">
        <v>11</v>
      </c>
      <c r="D271" s="106">
        <v>9</v>
      </c>
      <c r="G271" s="106">
        <v>1</v>
      </c>
      <c r="H271" s="107">
        <v>0</v>
      </c>
      <c r="I271" s="107">
        <v>0</v>
      </c>
      <c r="J271" s="107">
        <v>0</v>
      </c>
      <c r="K271" s="107">
        <v>0</v>
      </c>
      <c r="L271" s="108">
        <v>0</v>
      </c>
      <c r="X271" t="s">
        <v>782</v>
      </c>
      <c r="Y271" t="s">
        <v>23</v>
      </c>
    </row>
    <row r="272" spans="1:25" x14ac:dyDescent="0.25">
      <c r="A272" s="103" t="s">
        <v>7</v>
      </c>
      <c r="B272" s="104">
        <v>46266</v>
      </c>
      <c r="C272" s="105" t="s">
        <v>11</v>
      </c>
      <c r="D272" s="106">
        <v>14</v>
      </c>
      <c r="G272" s="106">
        <v>852</v>
      </c>
      <c r="H272" s="107">
        <v>14</v>
      </c>
      <c r="I272" s="107">
        <v>13</v>
      </c>
      <c r="J272" s="107">
        <v>0</v>
      </c>
      <c r="K272" s="107">
        <v>0</v>
      </c>
      <c r="L272" s="108">
        <v>0</v>
      </c>
      <c r="X272" t="s">
        <v>782</v>
      </c>
      <c r="Y272" t="s">
        <v>784</v>
      </c>
    </row>
    <row r="273" spans="1:25" hidden="1" x14ac:dyDescent="0.25">
      <c r="A273" s="103" t="s">
        <v>827</v>
      </c>
      <c r="B273" s="104">
        <v>46266</v>
      </c>
      <c r="C273" s="105" t="s">
        <v>12</v>
      </c>
      <c r="D273" s="106">
        <v>14</v>
      </c>
      <c r="G273" s="106">
        <v>1</v>
      </c>
      <c r="H273" s="107">
        <v>0</v>
      </c>
      <c r="I273" s="107">
        <v>0</v>
      </c>
      <c r="J273" s="107">
        <v>0</v>
      </c>
      <c r="K273" s="107">
        <v>0</v>
      </c>
      <c r="L273" s="108">
        <v>0</v>
      </c>
      <c r="X273" t="s">
        <v>778</v>
      </c>
      <c r="Y273" t="s">
        <v>779</v>
      </c>
    </row>
    <row r="274" spans="1:25" hidden="1" x14ac:dyDescent="0.25">
      <c r="A274" s="103" t="s">
        <v>6</v>
      </c>
      <c r="B274" s="104">
        <v>46266</v>
      </c>
      <c r="C274" s="105" t="s">
        <v>11</v>
      </c>
      <c r="D274" s="106">
        <v>12</v>
      </c>
      <c r="G274" s="106">
        <v>14</v>
      </c>
      <c r="H274" s="107">
        <v>0</v>
      </c>
      <c r="I274" s="107">
        <v>0</v>
      </c>
      <c r="J274" s="107">
        <v>0</v>
      </c>
      <c r="K274" s="107">
        <v>0</v>
      </c>
      <c r="L274" s="108">
        <v>0</v>
      </c>
      <c r="X274" t="s">
        <v>778</v>
      </c>
      <c r="Y274" t="s">
        <v>780</v>
      </c>
    </row>
    <row r="275" spans="1:25" x14ac:dyDescent="0.25">
      <c r="A275" s="103" t="s">
        <v>8</v>
      </c>
      <c r="B275" s="104">
        <v>46266</v>
      </c>
      <c r="C275" s="105" t="s">
        <v>11</v>
      </c>
      <c r="D275" s="106">
        <v>10</v>
      </c>
      <c r="G275" s="106">
        <v>79</v>
      </c>
      <c r="H275" s="107">
        <v>3</v>
      </c>
      <c r="I275" s="107">
        <v>3</v>
      </c>
      <c r="J275" s="107">
        <v>0</v>
      </c>
      <c r="K275" s="107">
        <v>0</v>
      </c>
      <c r="L275" s="108">
        <v>0</v>
      </c>
      <c r="X275" t="s">
        <v>778</v>
      </c>
      <c r="Y275" t="s">
        <v>783</v>
      </c>
    </row>
    <row r="276" spans="1:25" x14ac:dyDescent="0.25">
      <c r="A276" s="103" t="s">
        <v>8</v>
      </c>
      <c r="B276" s="104">
        <v>46266</v>
      </c>
      <c r="C276" s="105" t="s">
        <v>12</v>
      </c>
      <c r="D276" s="106">
        <v>13</v>
      </c>
      <c r="G276" s="106">
        <v>194</v>
      </c>
      <c r="H276" s="107">
        <v>8</v>
      </c>
      <c r="I276" s="107">
        <v>6</v>
      </c>
      <c r="J276" s="107">
        <v>1</v>
      </c>
      <c r="K276" s="107">
        <v>0</v>
      </c>
      <c r="L276" s="108">
        <v>0</v>
      </c>
      <c r="X276" t="s">
        <v>778</v>
      </c>
      <c r="Y276" t="s">
        <v>779</v>
      </c>
    </row>
    <row r="277" spans="1:25" hidden="1" x14ac:dyDescent="0.25">
      <c r="A277" s="103" t="s">
        <v>7</v>
      </c>
      <c r="B277" s="104">
        <v>46266</v>
      </c>
      <c r="C277" s="105" t="s">
        <v>12</v>
      </c>
      <c r="D277" s="106">
        <v>15</v>
      </c>
      <c r="G277" s="106">
        <v>1</v>
      </c>
      <c r="H277" s="107">
        <v>0</v>
      </c>
      <c r="I277" s="107">
        <v>0</v>
      </c>
      <c r="J277" s="107">
        <v>0</v>
      </c>
      <c r="K277" s="107">
        <v>0</v>
      </c>
      <c r="L277" s="108">
        <v>0</v>
      </c>
      <c r="X277" t="s">
        <v>778</v>
      </c>
    </row>
    <row r="278" spans="1:25" hidden="1" x14ac:dyDescent="0.25">
      <c r="A278" s="103" t="s">
        <v>6</v>
      </c>
      <c r="B278" s="104">
        <v>46266</v>
      </c>
      <c r="C278" s="105" t="s">
        <v>11</v>
      </c>
      <c r="D278" s="106">
        <v>8</v>
      </c>
      <c r="G278" s="106">
        <v>24</v>
      </c>
      <c r="H278" s="107">
        <v>0</v>
      </c>
      <c r="I278" s="107">
        <v>0</v>
      </c>
      <c r="J278" s="107">
        <v>0</v>
      </c>
      <c r="K278" s="107">
        <v>0</v>
      </c>
      <c r="L278" s="108">
        <v>0</v>
      </c>
      <c r="X278" t="s">
        <v>778</v>
      </c>
      <c r="Y278" t="s">
        <v>780</v>
      </c>
    </row>
    <row r="279" spans="1:25" x14ac:dyDescent="0.25">
      <c r="A279" s="103" t="s">
        <v>7</v>
      </c>
      <c r="B279" s="104">
        <v>46266</v>
      </c>
      <c r="C279" s="105" t="s">
        <v>11</v>
      </c>
      <c r="D279" s="106">
        <v>15</v>
      </c>
      <c r="G279" s="106">
        <v>131</v>
      </c>
      <c r="H279" s="107">
        <v>1</v>
      </c>
      <c r="I279" s="107">
        <v>1</v>
      </c>
      <c r="J279" s="107">
        <v>0</v>
      </c>
      <c r="K279" s="107">
        <v>0</v>
      </c>
      <c r="L279" s="108">
        <v>0</v>
      </c>
      <c r="X279" t="s">
        <v>782</v>
      </c>
      <c r="Y279" t="s">
        <v>780</v>
      </c>
    </row>
    <row r="280" spans="1:25" hidden="1" x14ac:dyDescent="0.25">
      <c r="A280" s="103" t="s">
        <v>6</v>
      </c>
      <c r="B280" s="104">
        <v>46266</v>
      </c>
      <c r="C280" s="105" t="s">
        <v>12</v>
      </c>
      <c r="D280" s="106">
        <v>11</v>
      </c>
      <c r="G280" s="106">
        <v>2463</v>
      </c>
      <c r="H280" s="107">
        <v>56</v>
      </c>
      <c r="I280" s="107">
        <v>47</v>
      </c>
      <c r="J280" s="107">
        <v>3</v>
      </c>
      <c r="K280" s="107">
        <v>0</v>
      </c>
      <c r="L280" s="108">
        <v>0</v>
      </c>
      <c r="X280" t="s">
        <v>782</v>
      </c>
      <c r="Y280" t="s">
        <v>779</v>
      </c>
    </row>
    <row r="281" spans="1:25" x14ac:dyDescent="0.25">
      <c r="A281" s="103" t="s">
        <v>7</v>
      </c>
      <c r="B281" s="104">
        <v>46266</v>
      </c>
      <c r="C281" s="105" t="s">
        <v>11</v>
      </c>
      <c r="D281" s="106">
        <v>11</v>
      </c>
      <c r="G281" s="106">
        <v>749</v>
      </c>
      <c r="H281" s="107">
        <v>7</v>
      </c>
      <c r="I281" s="107">
        <v>4</v>
      </c>
      <c r="J281" s="107">
        <v>0</v>
      </c>
      <c r="K281" s="107">
        <v>0</v>
      </c>
      <c r="L281" s="108">
        <v>0</v>
      </c>
      <c r="X281" t="s">
        <v>782</v>
      </c>
      <c r="Y281" t="s">
        <v>783</v>
      </c>
    </row>
    <row r="282" spans="1:25" x14ac:dyDescent="0.25">
      <c r="A282" s="103" t="s">
        <v>7</v>
      </c>
      <c r="B282" s="104">
        <v>46266</v>
      </c>
      <c r="C282" s="105" t="s">
        <v>12</v>
      </c>
      <c r="D282" s="106">
        <v>11</v>
      </c>
      <c r="G282" s="106">
        <v>22</v>
      </c>
      <c r="H282" s="107">
        <v>0</v>
      </c>
      <c r="I282" s="107">
        <v>0</v>
      </c>
      <c r="J282" s="107">
        <v>0</v>
      </c>
      <c r="K282" s="107">
        <v>0</v>
      </c>
      <c r="L282" s="108">
        <v>0</v>
      </c>
      <c r="X282" t="s">
        <v>782</v>
      </c>
    </row>
    <row r="283" spans="1:25" hidden="1" x14ac:dyDescent="0.25">
      <c r="A283" s="103" t="s">
        <v>6</v>
      </c>
      <c r="B283" s="104">
        <v>46266</v>
      </c>
      <c r="C283" s="105" t="s">
        <v>12</v>
      </c>
      <c r="D283" s="106">
        <v>13</v>
      </c>
      <c r="G283" s="106">
        <v>3</v>
      </c>
      <c r="H283" s="107">
        <v>0</v>
      </c>
      <c r="I283" s="107">
        <v>0</v>
      </c>
      <c r="J283" s="107">
        <v>0</v>
      </c>
      <c r="K283" s="107">
        <v>0</v>
      </c>
      <c r="L283" s="108">
        <v>0</v>
      </c>
      <c r="X283" t="s">
        <v>778</v>
      </c>
      <c r="Y283" t="s">
        <v>811</v>
      </c>
    </row>
    <row r="284" spans="1:25" hidden="1" x14ac:dyDescent="0.25">
      <c r="A284" s="103" t="s">
        <v>7</v>
      </c>
      <c r="B284" s="104">
        <v>46266</v>
      </c>
      <c r="C284" s="105" t="s">
        <v>11</v>
      </c>
      <c r="D284" s="106">
        <v>9</v>
      </c>
      <c r="G284" s="106">
        <v>101</v>
      </c>
      <c r="H284" s="107">
        <v>3</v>
      </c>
      <c r="I284" s="107">
        <v>2</v>
      </c>
      <c r="J284" s="107">
        <v>2</v>
      </c>
      <c r="K284" s="107">
        <v>0</v>
      </c>
      <c r="L284" s="108">
        <v>0</v>
      </c>
      <c r="X284" t="s">
        <v>782</v>
      </c>
      <c r="Y284" t="s">
        <v>784</v>
      </c>
    </row>
    <row r="285" spans="1:25" x14ac:dyDescent="0.25">
      <c r="A285" s="103" t="s">
        <v>6</v>
      </c>
      <c r="B285" s="104">
        <v>46266</v>
      </c>
      <c r="C285" s="105" t="s">
        <v>11</v>
      </c>
      <c r="D285" s="106">
        <v>9</v>
      </c>
      <c r="G285" s="106">
        <v>140</v>
      </c>
      <c r="H285" s="107">
        <v>2</v>
      </c>
      <c r="I285" s="107">
        <v>2</v>
      </c>
      <c r="J285" s="107">
        <v>0</v>
      </c>
      <c r="K285" s="107">
        <v>0</v>
      </c>
      <c r="L285" s="108">
        <v>0</v>
      </c>
      <c r="X285" t="s">
        <v>782</v>
      </c>
      <c r="Y285" t="s">
        <v>20</v>
      </c>
    </row>
    <row r="286" spans="1:25" hidden="1" x14ac:dyDescent="0.25">
      <c r="B286" s="104">
        <v>46266</v>
      </c>
      <c r="C286" s="105" t="s">
        <v>12</v>
      </c>
      <c r="D286" s="106">
        <v>9</v>
      </c>
      <c r="G286" s="106">
        <v>1</v>
      </c>
      <c r="H286" s="107">
        <v>1</v>
      </c>
      <c r="I286" s="107">
        <v>1</v>
      </c>
      <c r="J286" s="107">
        <v>1</v>
      </c>
      <c r="K286" s="107">
        <v>1</v>
      </c>
      <c r="L286" s="108">
        <v>0</v>
      </c>
      <c r="X286" t="s">
        <v>782</v>
      </c>
    </row>
    <row r="287" spans="1:25" x14ac:dyDescent="0.25">
      <c r="A287" s="103" t="s">
        <v>6</v>
      </c>
      <c r="B287" s="104">
        <v>46266</v>
      </c>
      <c r="C287" s="105" t="s">
        <v>11</v>
      </c>
      <c r="D287" s="106">
        <v>15</v>
      </c>
      <c r="G287" s="106">
        <v>108</v>
      </c>
      <c r="H287" s="107">
        <v>2</v>
      </c>
      <c r="I287" s="107">
        <v>0</v>
      </c>
      <c r="J287" s="107">
        <v>0</v>
      </c>
      <c r="K287" s="107">
        <v>0</v>
      </c>
      <c r="L287" s="108">
        <v>0</v>
      </c>
      <c r="X287" t="s">
        <v>778</v>
      </c>
      <c r="Y287" t="s">
        <v>783</v>
      </c>
    </row>
    <row r="288" spans="1:25" hidden="1" x14ac:dyDescent="0.25">
      <c r="A288" s="103" t="s">
        <v>8</v>
      </c>
      <c r="B288" s="104">
        <v>46266</v>
      </c>
      <c r="C288" s="105" t="s">
        <v>12</v>
      </c>
      <c r="D288" s="106">
        <v>16</v>
      </c>
      <c r="G288" s="106">
        <v>9</v>
      </c>
      <c r="H288" s="107">
        <v>0</v>
      </c>
      <c r="I288" s="107">
        <v>0</v>
      </c>
      <c r="J288" s="107">
        <v>0</v>
      </c>
      <c r="K288" s="107">
        <v>0</v>
      </c>
      <c r="L288" s="108">
        <v>0</v>
      </c>
      <c r="X288" t="s">
        <v>782</v>
      </c>
    </row>
    <row r="289" spans="1:25" x14ac:dyDescent="0.25">
      <c r="A289" s="103" t="s">
        <v>7</v>
      </c>
      <c r="B289" s="104">
        <v>46266</v>
      </c>
      <c r="C289" s="105" t="s">
        <v>11</v>
      </c>
      <c r="D289" s="106">
        <v>8</v>
      </c>
      <c r="G289" s="106">
        <v>10</v>
      </c>
      <c r="H289" s="107">
        <v>1</v>
      </c>
      <c r="I289" s="107">
        <v>0</v>
      </c>
      <c r="J289" s="107">
        <v>0</v>
      </c>
      <c r="K289" s="107">
        <v>0</v>
      </c>
      <c r="L289" s="108">
        <v>0</v>
      </c>
      <c r="X289" t="s">
        <v>782</v>
      </c>
      <c r="Y289" t="s">
        <v>23</v>
      </c>
    </row>
    <row r="290" spans="1:25" hidden="1" x14ac:dyDescent="0.25">
      <c r="A290" s="103" t="s">
        <v>8</v>
      </c>
      <c r="B290" s="104">
        <v>46266</v>
      </c>
      <c r="C290" s="105" t="s">
        <v>12</v>
      </c>
      <c r="D290" s="106">
        <v>9</v>
      </c>
      <c r="G290" s="106">
        <v>72</v>
      </c>
      <c r="H290" s="107">
        <v>4</v>
      </c>
      <c r="I290" s="107">
        <v>4</v>
      </c>
      <c r="J290" s="107">
        <v>0</v>
      </c>
      <c r="K290" s="107">
        <v>0</v>
      </c>
      <c r="L290" s="108">
        <v>0</v>
      </c>
      <c r="X290" t="s">
        <v>778</v>
      </c>
      <c r="Y290" t="s">
        <v>779</v>
      </c>
    </row>
    <row r="291" spans="1:25" hidden="1" x14ac:dyDescent="0.25">
      <c r="A291" s="103" t="s">
        <v>7</v>
      </c>
      <c r="B291" s="104">
        <v>46266</v>
      </c>
      <c r="C291" s="105" t="s">
        <v>12</v>
      </c>
      <c r="D291" s="106">
        <v>14</v>
      </c>
      <c r="G291" s="106">
        <v>22</v>
      </c>
      <c r="H291" s="107">
        <v>0</v>
      </c>
      <c r="I291" s="107">
        <v>0</v>
      </c>
      <c r="J291" s="107">
        <v>0</v>
      </c>
      <c r="K291" s="107">
        <v>0</v>
      </c>
      <c r="L291" s="108">
        <v>0</v>
      </c>
      <c r="X291" t="s">
        <v>782</v>
      </c>
      <c r="Y291" t="s">
        <v>781</v>
      </c>
    </row>
    <row r="292" spans="1:25" hidden="1" x14ac:dyDescent="0.25">
      <c r="A292" s="103" t="s">
        <v>6</v>
      </c>
      <c r="B292" s="104">
        <v>46266</v>
      </c>
      <c r="C292" s="105" t="s">
        <v>11</v>
      </c>
      <c r="D292" s="106">
        <v>11</v>
      </c>
      <c r="G292" s="106">
        <v>8</v>
      </c>
      <c r="H292" s="107">
        <v>0</v>
      </c>
      <c r="I292" s="107">
        <v>0</v>
      </c>
      <c r="J292" s="107">
        <v>0</v>
      </c>
      <c r="K292" s="107">
        <v>0</v>
      </c>
      <c r="L292" s="108">
        <v>0</v>
      </c>
      <c r="X292" t="s">
        <v>778</v>
      </c>
      <c r="Y292" t="s">
        <v>21</v>
      </c>
    </row>
    <row r="293" spans="1:25" hidden="1" x14ac:dyDescent="0.25">
      <c r="A293" s="103" t="s">
        <v>8</v>
      </c>
      <c r="B293" s="104">
        <v>46266</v>
      </c>
      <c r="C293" s="105" t="s">
        <v>11</v>
      </c>
      <c r="D293" s="106">
        <v>11</v>
      </c>
      <c r="G293" s="106">
        <v>25</v>
      </c>
      <c r="H293" s="107">
        <v>0</v>
      </c>
      <c r="I293" s="107">
        <v>0</v>
      </c>
      <c r="J293" s="107">
        <v>0</v>
      </c>
      <c r="K293" s="107">
        <v>0</v>
      </c>
      <c r="L293" s="108">
        <v>0</v>
      </c>
      <c r="X293" t="s">
        <v>778</v>
      </c>
      <c r="Y293" t="s">
        <v>780</v>
      </c>
    </row>
    <row r="294" spans="1:25" hidden="1" x14ac:dyDescent="0.25">
      <c r="A294" s="103" t="s">
        <v>8</v>
      </c>
      <c r="B294" s="104">
        <v>46266</v>
      </c>
      <c r="C294" s="105" t="s">
        <v>12</v>
      </c>
      <c r="D294" s="106">
        <v>14</v>
      </c>
      <c r="G294" s="106">
        <v>5</v>
      </c>
      <c r="H294" s="107">
        <v>0</v>
      </c>
      <c r="I294" s="107">
        <v>0</v>
      </c>
      <c r="J294" s="107">
        <v>0</v>
      </c>
      <c r="K294" s="107">
        <v>0</v>
      </c>
      <c r="L294" s="108">
        <v>0</v>
      </c>
      <c r="X294" t="s">
        <v>778</v>
      </c>
      <c r="Y294" t="s">
        <v>781</v>
      </c>
    </row>
    <row r="295" spans="1:25" x14ac:dyDescent="0.25">
      <c r="A295" s="103" t="s">
        <v>7</v>
      </c>
      <c r="B295" s="104">
        <v>46266</v>
      </c>
      <c r="C295" s="105" t="s">
        <v>11</v>
      </c>
      <c r="D295" s="106">
        <v>15</v>
      </c>
      <c r="G295" s="106">
        <v>70</v>
      </c>
      <c r="H295" s="107">
        <v>1</v>
      </c>
      <c r="I295" s="107">
        <v>1</v>
      </c>
      <c r="J295" s="107">
        <v>0</v>
      </c>
      <c r="K295" s="107">
        <v>0</v>
      </c>
      <c r="L295" s="108">
        <v>0</v>
      </c>
      <c r="X295" t="s">
        <v>778</v>
      </c>
      <c r="Y295" t="s">
        <v>783</v>
      </c>
    </row>
    <row r="296" spans="1:25" x14ac:dyDescent="0.25">
      <c r="A296" s="103" t="s">
        <v>7</v>
      </c>
      <c r="B296" s="104">
        <v>46266</v>
      </c>
      <c r="C296" s="105" t="s">
        <v>12</v>
      </c>
      <c r="D296" s="106">
        <v>11</v>
      </c>
      <c r="G296" s="106">
        <v>1</v>
      </c>
      <c r="H296" s="107">
        <v>0</v>
      </c>
      <c r="I296" s="107">
        <v>0</v>
      </c>
      <c r="J296" s="107">
        <v>0</v>
      </c>
      <c r="K296" s="107">
        <v>0</v>
      </c>
      <c r="L296" s="108">
        <v>0</v>
      </c>
      <c r="X296" t="s">
        <v>782</v>
      </c>
      <c r="Y296" t="s">
        <v>169</v>
      </c>
    </row>
    <row r="297" spans="1:25" x14ac:dyDescent="0.25">
      <c r="A297" s="103" t="s">
        <v>6</v>
      </c>
      <c r="B297" s="104">
        <v>46266</v>
      </c>
      <c r="C297" s="105" t="s">
        <v>12</v>
      </c>
      <c r="D297" s="106">
        <v>13</v>
      </c>
      <c r="G297" s="106">
        <v>21</v>
      </c>
      <c r="H297" s="107">
        <v>1</v>
      </c>
      <c r="I297" s="107">
        <v>1</v>
      </c>
      <c r="J297" s="107">
        <v>0</v>
      </c>
      <c r="K297" s="107">
        <v>0</v>
      </c>
      <c r="L297" s="108">
        <v>0</v>
      </c>
      <c r="X297" t="s">
        <v>778</v>
      </c>
      <c r="Y297" t="s">
        <v>993</v>
      </c>
    </row>
    <row r="298" spans="1:25" hidden="1" x14ac:dyDescent="0.25">
      <c r="A298" s="103" t="s">
        <v>7</v>
      </c>
      <c r="B298" s="104">
        <v>46266</v>
      </c>
      <c r="C298" s="105" t="s">
        <v>12</v>
      </c>
      <c r="D298" s="106">
        <v>8</v>
      </c>
      <c r="G298" s="106">
        <v>8</v>
      </c>
      <c r="H298" s="107">
        <v>0</v>
      </c>
      <c r="I298" s="107">
        <v>0</v>
      </c>
      <c r="J298" s="107">
        <v>0</v>
      </c>
      <c r="K298" s="107">
        <v>0</v>
      </c>
      <c r="L298" s="108">
        <v>0</v>
      </c>
      <c r="X298" t="s">
        <v>782</v>
      </c>
      <c r="Y298" t="s">
        <v>779</v>
      </c>
    </row>
    <row r="299" spans="1:25" x14ac:dyDescent="0.25">
      <c r="A299" s="103" t="s">
        <v>6</v>
      </c>
      <c r="B299" s="104">
        <v>46266</v>
      </c>
      <c r="C299" s="105" t="s">
        <v>11</v>
      </c>
      <c r="D299" s="106">
        <v>11</v>
      </c>
      <c r="G299" s="106">
        <v>150</v>
      </c>
      <c r="H299" s="107">
        <v>5</v>
      </c>
      <c r="I299" s="107">
        <v>1</v>
      </c>
      <c r="J299" s="107">
        <v>0</v>
      </c>
      <c r="K299" s="107">
        <v>0</v>
      </c>
      <c r="L299" s="108">
        <v>0</v>
      </c>
      <c r="X299" t="s">
        <v>778</v>
      </c>
      <c r="Y299" t="s">
        <v>20</v>
      </c>
    </row>
    <row r="300" spans="1:25" hidden="1" x14ac:dyDescent="0.25">
      <c r="A300" s="103" t="s">
        <v>6</v>
      </c>
      <c r="B300" s="104">
        <v>46266</v>
      </c>
      <c r="C300" s="105" t="s">
        <v>12</v>
      </c>
      <c r="D300" s="106">
        <v>11</v>
      </c>
      <c r="G300" s="106">
        <v>30</v>
      </c>
      <c r="H300" s="107">
        <v>0</v>
      </c>
      <c r="I300" s="107">
        <v>0</v>
      </c>
      <c r="J300" s="107">
        <v>0</v>
      </c>
      <c r="K300" s="107">
        <v>0</v>
      </c>
      <c r="L300" s="108">
        <v>0</v>
      </c>
      <c r="X300" t="s">
        <v>778</v>
      </c>
      <c r="Y300" t="s">
        <v>779</v>
      </c>
    </row>
    <row r="301" spans="1:25" hidden="1" x14ac:dyDescent="0.25">
      <c r="A301" s="103" t="s">
        <v>6</v>
      </c>
      <c r="B301" s="104">
        <v>46266</v>
      </c>
      <c r="C301" s="105" t="s">
        <v>11</v>
      </c>
      <c r="D301" s="106">
        <v>10</v>
      </c>
      <c r="G301" s="106">
        <v>117</v>
      </c>
      <c r="H301" s="107">
        <v>0</v>
      </c>
      <c r="I301" s="107">
        <v>0</v>
      </c>
      <c r="J301" s="107">
        <v>0</v>
      </c>
      <c r="K301" s="107">
        <v>0</v>
      </c>
      <c r="L301" s="108">
        <v>0</v>
      </c>
      <c r="X301" t="s">
        <v>778</v>
      </c>
      <c r="Y301" t="s">
        <v>20</v>
      </c>
    </row>
    <row r="302" spans="1:25" x14ac:dyDescent="0.25">
      <c r="A302" s="103" t="s">
        <v>7</v>
      </c>
      <c r="B302" s="104">
        <v>46266</v>
      </c>
      <c r="C302" s="105" t="s">
        <v>12</v>
      </c>
      <c r="D302" s="106">
        <v>16</v>
      </c>
      <c r="G302" s="106">
        <v>243</v>
      </c>
      <c r="H302" s="107">
        <v>6</v>
      </c>
      <c r="I302" s="107">
        <v>3</v>
      </c>
      <c r="J302" s="107">
        <v>0</v>
      </c>
      <c r="K302" s="107">
        <v>0</v>
      </c>
      <c r="L302" s="108">
        <v>0</v>
      </c>
      <c r="X302" t="s">
        <v>782</v>
      </c>
      <c r="Y302" t="s">
        <v>781</v>
      </c>
    </row>
    <row r="303" spans="1:25" x14ac:dyDescent="0.25">
      <c r="A303" s="103" t="s">
        <v>6</v>
      </c>
      <c r="B303" s="104">
        <v>46266</v>
      </c>
      <c r="C303" s="105" t="s">
        <v>12</v>
      </c>
      <c r="D303" s="106">
        <v>11</v>
      </c>
      <c r="G303" s="106">
        <v>396</v>
      </c>
      <c r="H303" s="107">
        <v>12</v>
      </c>
      <c r="I303" s="107">
        <v>9</v>
      </c>
      <c r="J303" s="107">
        <v>1</v>
      </c>
      <c r="K303" s="107">
        <v>1</v>
      </c>
      <c r="L303" s="108">
        <v>0</v>
      </c>
      <c r="X303" t="s">
        <v>778</v>
      </c>
      <c r="Y303" t="s">
        <v>779</v>
      </c>
    </row>
    <row r="304" spans="1:25" hidden="1" x14ac:dyDescent="0.25">
      <c r="A304" s="103" t="s">
        <v>6</v>
      </c>
      <c r="B304" s="104">
        <v>46266</v>
      </c>
      <c r="C304" s="105" t="s">
        <v>12</v>
      </c>
      <c r="D304" s="106">
        <v>16</v>
      </c>
      <c r="G304" s="106">
        <v>2335</v>
      </c>
      <c r="H304" s="107">
        <v>42</v>
      </c>
      <c r="I304" s="107">
        <v>36</v>
      </c>
      <c r="J304" s="107">
        <v>1</v>
      </c>
      <c r="K304" s="107">
        <v>1</v>
      </c>
      <c r="L304" s="108">
        <v>0</v>
      </c>
      <c r="X304" t="s">
        <v>782</v>
      </c>
      <c r="Y304" t="s">
        <v>779</v>
      </c>
    </row>
    <row r="305" spans="1:25" hidden="1" x14ac:dyDescent="0.25">
      <c r="A305" s="103" t="s">
        <v>8</v>
      </c>
      <c r="B305" s="104">
        <v>46266</v>
      </c>
      <c r="C305" s="105" t="s">
        <v>11</v>
      </c>
      <c r="D305" s="106">
        <v>12</v>
      </c>
      <c r="G305" s="106">
        <v>96</v>
      </c>
      <c r="H305" s="107">
        <v>1</v>
      </c>
      <c r="I305" s="107">
        <v>0</v>
      </c>
      <c r="J305" s="107">
        <v>0</v>
      </c>
      <c r="K305" s="107">
        <v>0</v>
      </c>
      <c r="L305" s="108">
        <v>0</v>
      </c>
      <c r="X305" t="s">
        <v>778</v>
      </c>
      <c r="Y305" t="s">
        <v>784</v>
      </c>
    </row>
    <row r="306" spans="1:25" hidden="1" x14ac:dyDescent="0.25">
      <c r="A306" s="103" t="s">
        <v>7</v>
      </c>
      <c r="B306" s="104">
        <v>46266</v>
      </c>
      <c r="C306" s="105" t="s">
        <v>11</v>
      </c>
      <c r="D306" s="106">
        <v>11</v>
      </c>
      <c r="G306" s="106">
        <v>135</v>
      </c>
      <c r="H306" s="107">
        <v>0</v>
      </c>
      <c r="I306" s="107">
        <v>0</v>
      </c>
      <c r="J306" s="107">
        <v>0</v>
      </c>
      <c r="K306" s="107">
        <v>0</v>
      </c>
      <c r="L306" s="108">
        <v>0</v>
      </c>
      <c r="X306" t="s">
        <v>778</v>
      </c>
      <c r="Y306" t="s">
        <v>20</v>
      </c>
    </row>
    <row r="307" spans="1:25" x14ac:dyDescent="0.25">
      <c r="A307" s="103" t="s">
        <v>6</v>
      </c>
      <c r="B307" s="104">
        <v>46266</v>
      </c>
      <c r="C307" s="105" t="s">
        <v>12</v>
      </c>
      <c r="D307" s="106">
        <v>8</v>
      </c>
      <c r="G307" s="106">
        <v>51</v>
      </c>
      <c r="H307" s="107">
        <v>2</v>
      </c>
      <c r="I307" s="107">
        <v>2</v>
      </c>
      <c r="J307" s="107">
        <v>0</v>
      </c>
      <c r="K307" s="107">
        <v>0</v>
      </c>
      <c r="L307" s="108">
        <v>0</v>
      </c>
      <c r="X307" t="s">
        <v>778</v>
      </c>
      <c r="Y307" t="s">
        <v>781</v>
      </c>
    </row>
    <row r="308" spans="1:25" hidden="1" x14ac:dyDescent="0.25">
      <c r="A308" s="103" t="s">
        <v>6</v>
      </c>
      <c r="B308" s="104">
        <v>46266</v>
      </c>
      <c r="C308" s="105" t="s">
        <v>12</v>
      </c>
      <c r="D308" s="106">
        <v>12</v>
      </c>
      <c r="G308" s="106">
        <v>780</v>
      </c>
      <c r="H308" s="107">
        <v>33</v>
      </c>
      <c r="I308" s="107">
        <v>27</v>
      </c>
      <c r="J308" s="107">
        <v>1</v>
      </c>
      <c r="K308" s="107">
        <v>0</v>
      </c>
      <c r="L308" s="108">
        <v>0</v>
      </c>
      <c r="X308" t="s">
        <v>782</v>
      </c>
      <c r="Y308" t="s">
        <v>779</v>
      </c>
    </row>
    <row r="309" spans="1:25" x14ac:dyDescent="0.25">
      <c r="A309" s="103" t="s">
        <v>8</v>
      </c>
      <c r="B309" s="104">
        <v>46266</v>
      </c>
      <c r="C309" s="105" t="s">
        <v>11</v>
      </c>
      <c r="D309" s="106">
        <v>15</v>
      </c>
      <c r="G309" s="106">
        <v>671</v>
      </c>
      <c r="H309" s="107">
        <v>6</v>
      </c>
      <c r="I309" s="107">
        <v>4</v>
      </c>
      <c r="J309" s="107">
        <v>0</v>
      </c>
      <c r="K309" s="107">
        <v>0</v>
      </c>
      <c r="L309" s="108">
        <v>0</v>
      </c>
      <c r="X309" t="s">
        <v>782</v>
      </c>
      <c r="Y309" t="s">
        <v>783</v>
      </c>
    </row>
    <row r="310" spans="1:25" hidden="1" x14ac:dyDescent="0.25">
      <c r="A310" s="103" t="s">
        <v>7</v>
      </c>
      <c r="B310" s="104">
        <v>46266</v>
      </c>
      <c r="C310" s="105" t="s">
        <v>12</v>
      </c>
      <c r="D310" s="106">
        <v>14</v>
      </c>
      <c r="G310" s="106">
        <v>1955</v>
      </c>
      <c r="H310" s="107">
        <v>37</v>
      </c>
      <c r="I310" s="107">
        <v>16</v>
      </c>
      <c r="J310" s="107">
        <v>1</v>
      </c>
      <c r="K310" s="107">
        <v>1</v>
      </c>
      <c r="L310" s="108">
        <v>0</v>
      </c>
      <c r="X310" t="s">
        <v>782</v>
      </c>
      <c r="Y310" t="s">
        <v>779</v>
      </c>
    </row>
    <row r="311" spans="1:25" hidden="1" x14ac:dyDescent="0.25">
      <c r="A311" s="103" t="s">
        <v>8</v>
      </c>
      <c r="B311" s="104">
        <v>46266</v>
      </c>
      <c r="C311" s="105" t="s">
        <v>11</v>
      </c>
      <c r="D311" s="106">
        <v>8</v>
      </c>
      <c r="G311" s="106">
        <v>6</v>
      </c>
      <c r="H311" s="107">
        <v>0</v>
      </c>
      <c r="I311" s="107">
        <v>0</v>
      </c>
      <c r="J311" s="107">
        <v>0</v>
      </c>
      <c r="K311" s="107">
        <v>0</v>
      </c>
      <c r="L311" s="108">
        <v>0</v>
      </c>
      <c r="X311" t="s">
        <v>778</v>
      </c>
      <c r="Y311" t="s">
        <v>784</v>
      </c>
    </row>
    <row r="312" spans="1:25" hidden="1" x14ac:dyDescent="0.25">
      <c r="A312" s="103" t="s">
        <v>27</v>
      </c>
      <c r="B312" s="104">
        <v>46266</v>
      </c>
      <c r="C312" s="105" t="s">
        <v>11</v>
      </c>
      <c r="D312" s="106">
        <v>8</v>
      </c>
      <c r="G312" s="106">
        <v>1</v>
      </c>
      <c r="H312" s="107">
        <v>1</v>
      </c>
      <c r="I312" s="107">
        <v>1</v>
      </c>
      <c r="J312" s="107">
        <v>1</v>
      </c>
      <c r="K312" s="107">
        <v>1</v>
      </c>
      <c r="L312" s="108">
        <v>0</v>
      </c>
      <c r="X312" t="s">
        <v>782</v>
      </c>
      <c r="Y312" t="s">
        <v>20</v>
      </c>
    </row>
    <row r="313" spans="1:25" x14ac:dyDescent="0.25">
      <c r="A313" s="103" t="s">
        <v>7</v>
      </c>
      <c r="B313" s="104">
        <v>46266</v>
      </c>
      <c r="C313" s="105" t="s">
        <v>11</v>
      </c>
      <c r="D313" s="106">
        <v>10</v>
      </c>
      <c r="G313" s="106">
        <v>83</v>
      </c>
      <c r="H313" s="107">
        <v>2</v>
      </c>
      <c r="I313" s="107">
        <v>2</v>
      </c>
      <c r="J313" s="107">
        <v>0</v>
      </c>
      <c r="K313" s="107">
        <v>0</v>
      </c>
      <c r="L313" s="108">
        <v>0</v>
      </c>
      <c r="X313" t="s">
        <v>778</v>
      </c>
      <c r="Y313" t="s">
        <v>783</v>
      </c>
    </row>
    <row r="314" spans="1:25" x14ac:dyDescent="0.25">
      <c r="A314" s="103" t="s">
        <v>8</v>
      </c>
      <c r="B314" s="104">
        <v>46266</v>
      </c>
      <c r="C314" s="105" t="s">
        <v>12</v>
      </c>
      <c r="D314" s="106">
        <v>9</v>
      </c>
      <c r="G314" s="106">
        <v>10</v>
      </c>
      <c r="H314" s="107">
        <v>0</v>
      </c>
      <c r="I314" s="107">
        <v>0</v>
      </c>
      <c r="J314" s="107">
        <v>0</v>
      </c>
      <c r="K314" s="107">
        <v>0</v>
      </c>
      <c r="L314" s="108">
        <v>0</v>
      </c>
      <c r="X314" t="s">
        <v>782</v>
      </c>
    </row>
    <row r="315" spans="1:25" x14ac:dyDescent="0.25">
      <c r="A315" s="103" t="s">
        <v>28</v>
      </c>
      <c r="B315" s="104">
        <v>46266</v>
      </c>
      <c r="C315" s="105" t="s">
        <v>12</v>
      </c>
      <c r="D315" s="106">
        <v>11</v>
      </c>
      <c r="G315" s="106">
        <v>1</v>
      </c>
      <c r="H315" s="107">
        <v>1</v>
      </c>
      <c r="I315" s="107">
        <v>1</v>
      </c>
      <c r="J315" s="107">
        <v>0</v>
      </c>
      <c r="K315" s="107">
        <v>0</v>
      </c>
      <c r="L315" s="108">
        <v>0</v>
      </c>
      <c r="X315" t="s">
        <v>782</v>
      </c>
      <c r="Y315" t="s">
        <v>779</v>
      </c>
    </row>
    <row r="316" spans="1:25" hidden="1" x14ac:dyDescent="0.25">
      <c r="A316" s="103" t="s">
        <v>8</v>
      </c>
      <c r="B316" s="104">
        <v>46266</v>
      </c>
      <c r="C316" s="105" t="s">
        <v>12</v>
      </c>
      <c r="D316" s="106">
        <v>11</v>
      </c>
      <c r="G316" s="106">
        <v>46</v>
      </c>
      <c r="H316" s="107">
        <v>1</v>
      </c>
      <c r="I316" s="107">
        <v>1</v>
      </c>
      <c r="J316" s="107">
        <v>0</v>
      </c>
      <c r="K316" s="107">
        <v>0</v>
      </c>
      <c r="L316" s="108">
        <v>0</v>
      </c>
      <c r="X316" t="s">
        <v>778</v>
      </c>
      <c r="Y316" t="s">
        <v>779</v>
      </c>
    </row>
    <row r="317" spans="1:25" hidden="1" x14ac:dyDescent="0.25">
      <c r="A317" s="103" t="s">
        <v>7</v>
      </c>
      <c r="B317" s="104">
        <v>46266</v>
      </c>
      <c r="C317" s="105" t="s">
        <v>11</v>
      </c>
      <c r="D317" s="106">
        <v>9</v>
      </c>
      <c r="G317" s="106">
        <v>31</v>
      </c>
      <c r="H317" s="107">
        <v>0</v>
      </c>
      <c r="I317" s="107">
        <v>0</v>
      </c>
      <c r="J317" s="107">
        <v>0</v>
      </c>
      <c r="K317" s="107">
        <v>0</v>
      </c>
      <c r="L317" s="108">
        <v>0</v>
      </c>
      <c r="X317" t="s">
        <v>778</v>
      </c>
      <c r="Y317" t="s">
        <v>20</v>
      </c>
    </row>
    <row r="318" spans="1:25" x14ac:dyDescent="0.25">
      <c r="A318" s="103" t="s">
        <v>8</v>
      </c>
      <c r="B318" s="104">
        <v>46266</v>
      </c>
      <c r="C318" s="105" t="s">
        <v>11</v>
      </c>
      <c r="D318" s="106">
        <v>8</v>
      </c>
      <c r="G318" s="106">
        <v>8</v>
      </c>
      <c r="H318" s="107">
        <v>0</v>
      </c>
      <c r="I318" s="107">
        <v>0</v>
      </c>
      <c r="J318" s="107">
        <v>0</v>
      </c>
      <c r="K318" s="107">
        <v>0</v>
      </c>
      <c r="L318" s="108">
        <v>0</v>
      </c>
      <c r="X318" t="s">
        <v>782</v>
      </c>
      <c r="Y318" t="s">
        <v>780</v>
      </c>
    </row>
    <row r="319" spans="1:25" x14ac:dyDescent="0.25">
      <c r="A319" s="103" t="s">
        <v>7</v>
      </c>
      <c r="B319" s="104">
        <v>46266</v>
      </c>
      <c r="C319" s="105" t="s">
        <v>12</v>
      </c>
      <c r="D319" s="106">
        <v>14</v>
      </c>
      <c r="G319" s="106">
        <v>1</v>
      </c>
      <c r="H319" s="107">
        <v>0</v>
      </c>
      <c r="I319" s="107">
        <v>0</v>
      </c>
      <c r="J319" s="107">
        <v>0</v>
      </c>
      <c r="K319" s="107">
        <v>0</v>
      </c>
      <c r="L319" s="108">
        <v>0</v>
      </c>
      <c r="X319" t="s">
        <v>782</v>
      </c>
      <c r="Y319" t="s">
        <v>169</v>
      </c>
    </row>
    <row r="320" spans="1:25" hidden="1" x14ac:dyDescent="0.25">
      <c r="A320" s="103" t="s">
        <v>7</v>
      </c>
      <c r="B320" s="104">
        <v>46266</v>
      </c>
      <c r="C320" s="105" t="s">
        <v>12</v>
      </c>
      <c r="D320" s="106">
        <v>8</v>
      </c>
      <c r="G320" s="106">
        <v>1</v>
      </c>
      <c r="H320" s="107">
        <v>0</v>
      </c>
      <c r="I320" s="107">
        <v>0</v>
      </c>
      <c r="J320" s="107">
        <v>0</v>
      </c>
      <c r="K320" s="107">
        <v>0</v>
      </c>
      <c r="L320" s="108">
        <v>0</v>
      </c>
      <c r="X320" t="s">
        <v>778</v>
      </c>
      <c r="Y320" t="s">
        <v>785</v>
      </c>
    </row>
    <row r="321" spans="1:25" hidden="1" x14ac:dyDescent="0.25">
      <c r="A321" s="103" t="s">
        <v>7</v>
      </c>
      <c r="B321" s="104">
        <v>46266</v>
      </c>
      <c r="C321" s="105" t="s">
        <v>11</v>
      </c>
      <c r="D321" s="106">
        <v>11</v>
      </c>
      <c r="G321" s="106">
        <v>4</v>
      </c>
      <c r="H321" s="107">
        <v>0</v>
      </c>
      <c r="I321" s="107">
        <v>0</v>
      </c>
      <c r="J321" s="107">
        <v>0</v>
      </c>
      <c r="K321" s="107">
        <v>0</v>
      </c>
      <c r="L321" s="108">
        <v>0</v>
      </c>
      <c r="X321" t="s">
        <v>782</v>
      </c>
    </row>
    <row r="322" spans="1:25" x14ac:dyDescent="0.25">
      <c r="A322" s="103" t="s">
        <v>7</v>
      </c>
      <c r="B322" s="104">
        <v>46266</v>
      </c>
      <c r="C322" s="105" t="s">
        <v>12</v>
      </c>
      <c r="D322" s="106">
        <v>12</v>
      </c>
      <c r="G322" s="106">
        <v>3</v>
      </c>
      <c r="H322" s="107">
        <v>0</v>
      </c>
      <c r="I322" s="107">
        <v>0</v>
      </c>
      <c r="J322" s="107">
        <v>0</v>
      </c>
      <c r="K322" s="107">
        <v>0</v>
      </c>
      <c r="L322" s="108">
        <v>0</v>
      </c>
      <c r="X322" t="s">
        <v>778</v>
      </c>
      <c r="Y322" t="s">
        <v>781</v>
      </c>
    </row>
    <row r="323" spans="1:25" hidden="1" x14ac:dyDescent="0.25">
      <c r="A323" s="103" t="s">
        <v>6</v>
      </c>
      <c r="B323" s="104">
        <v>46266</v>
      </c>
      <c r="C323" s="105" t="s">
        <v>12</v>
      </c>
      <c r="D323" s="106">
        <v>12</v>
      </c>
      <c r="G323" s="106">
        <v>10</v>
      </c>
      <c r="H323" s="107">
        <v>0</v>
      </c>
      <c r="I323" s="107">
        <v>0</v>
      </c>
      <c r="J323" s="107">
        <v>0</v>
      </c>
      <c r="K323" s="107">
        <v>0</v>
      </c>
      <c r="L323" s="108">
        <v>0</v>
      </c>
      <c r="X323" t="s">
        <v>778</v>
      </c>
      <c r="Y323" t="s">
        <v>779</v>
      </c>
    </row>
    <row r="324" spans="1:25" x14ac:dyDescent="0.25">
      <c r="A324" s="103" t="s">
        <v>7</v>
      </c>
      <c r="B324" s="104">
        <v>46266</v>
      </c>
      <c r="C324" s="105" t="s">
        <v>12</v>
      </c>
      <c r="D324" s="106">
        <v>8</v>
      </c>
      <c r="G324" s="106">
        <v>30</v>
      </c>
      <c r="H324" s="107">
        <v>0</v>
      </c>
      <c r="I324" s="107">
        <v>0</v>
      </c>
      <c r="J324" s="107">
        <v>0</v>
      </c>
      <c r="K324" s="107">
        <v>0</v>
      </c>
      <c r="L324" s="108">
        <v>0</v>
      </c>
      <c r="X324" t="s">
        <v>778</v>
      </c>
      <c r="Y324" t="s">
        <v>781</v>
      </c>
    </row>
    <row r="325" spans="1:25" x14ac:dyDescent="0.25">
      <c r="A325" s="103" t="s">
        <v>8</v>
      </c>
      <c r="B325" s="104">
        <v>46266</v>
      </c>
      <c r="C325" s="105" t="s">
        <v>12</v>
      </c>
      <c r="D325" s="106">
        <v>11</v>
      </c>
      <c r="G325" s="106">
        <v>16</v>
      </c>
      <c r="H325" s="107">
        <v>0</v>
      </c>
      <c r="I325" s="107">
        <v>0</v>
      </c>
      <c r="J325" s="107">
        <v>0</v>
      </c>
      <c r="K325" s="107">
        <v>0</v>
      </c>
      <c r="L325" s="108">
        <v>0</v>
      </c>
      <c r="X325" t="s">
        <v>782</v>
      </c>
      <c r="Y325" t="s">
        <v>779</v>
      </c>
    </row>
    <row r="326" spans="1:25" hidden="1" x14ac:dyDescent="0.25">
      <c r="A326" s="103" t="s">
        <v>6</v>
      </c>
      <c r="B326" s="104">
        <v>46266</v>
      </c>
      <c r="C326" s="105" t="s">
        <v>12</v>
      </c>
      <c r="D326" s="106">
        <v>15</v>
      </c>
      <c r="G326" s="106">
        <v>2</v>
      </c>
      <c r="H326" s="107">
        <v>0</v>
      </c>
      <c r="I326" s="107">
        <v>0</v>
      </c>
      <c r="J326" s="107">
        <v>0</v>
      </c>
      <c r="K326" s="107">
        <v>0</v>
      </c>
      <c r="L326" s="108">
        <v>0</v>
      </c>
      <c r="X326" t="s">
        <v>778</v>
      </c>
    </row>
    <row r="327" spans="1:25" hidden="1" x14ac:dyDescent="0.25">
      <c r="A327" s="103" t="s">
        <v>6</v>
      </c>
      <c r="B327" s="104">
        <v>46266</v>
      </c>
      <c r="C327" s="105" t="s">
        <v>11</v>
      </c>
      <c r="D327" s="106">
        <v>13</v>
      </c>
      <c r="G327" s="106">
        <v>17</v>
      </c>
      <c r="H327" s="107">
        <v>0</v>
      </c>
      <c r="I327" s="107">
        <v>0</v>
      </c>
      <c r="J327" s="107">
        <v>0</v>
      </c>
      <c r="K327" s="107">
        <v>0</v>
      </c>
      <c r="L327" s="108">
        <v>0</v>
      </c>
      <c r="X327" t="s">
        <v>782</v>
      </c>
      <c r="Y327" t="s">
        <v>20</v>
      </c>
    </row>
    <row r="328" spans="1:25" hidden="1" x14ac:dyDescent="0.25">
      <c r="A328" s="103" t="s">
        <v>7</v>
      </c>
      <c r="B328" s="104">
        <v>46266</v>
      </c>
      <c r="C328" s="105" t="s">
        <v>11</v>
      </c>
      <c r="D328" s="106">
        <v>12</v>
      </c>
      <c r="G328" s="106">
        <v>134</v>
      </c>
      <c r="H328" s="107">
        <v>3</v>
      </c>
      <c r="I328" s="107">
        <v>3</v>
      </c>
      <c r="J328" s="107">
        <v>0</v>
      </c>
      <c r="K328" s="107">
        <v>0</v>
      </c>
      <c r="L328" s="108">
        <v>0</v>
      </c>
      <c r="X328" t="s">
        <v>778</v>
      </c>
      <c r="Y328" t="s">
        <v>20</v>
      </c>
    </row>
    <row r="329" spans="1:25" x14ac:dyDescent="0.25">
      <c r="A329" s="103" t="s">
        <v>8</v>
      </c>
      <c r="B329" s="104">
        <v>46266</v>
      </c>
      <c r="C329" s="105" t="s">
        <v>12</v>
      </c>
      <c r="D329" s="106">
        <v>9</v>
      </c>
      <c r="G329" s="106">
        <v>7</v>
      </c>
      <c r="H329" s="107">
        <v>0</v>
      </c>
      <c r="I329" s="107">
        <v>0</v>
      </c>
      <c r="J329" s="107">
        <v>0</v>
      </c>
      <c r="K329" s="107">
        <v>0</v>
      </c>
      <c r="L329" s="108">
        <v>0</v>
      </c>
      <c r="X329" t="s">
        <v>778</v>
      </c>
      <c r="Y329" t="s">
        <v>781</v>
      </c>
    </row>
    <row r="330" spans="1:25" hidden="1" x14ac:dyDescent="0.25">
      <c r="A330" s="103" t="s">
        <v>8</v>
      </c>
      <c r="B330" s="104">
        <v>46266</v>
      </c>
      <c r="C330" s="105" t="s">
        <v>12</v>
      </c>
      <c r="D330" s="106">
        <v>12</v>
      </c>
      <c r="G330" s="106">
        <v>1</v>
      </c>
      <c r="H330" s="107">
        <v>0</v>
      </c>
      <c r="I330" s="107">
        <v>0</v>
      </c>
      <c r="J330" s="107">
        <v>0</v>
      </c>
      <c r="K330" s="107">
        <v>0</v>
      </c>
      <c r="L330" s="108">
        <v>0</v>
      </c>
      <c r="X330" t="s">
        <v>778</v>
      </c>
    </row>
    <row r="331" spans="1:25" x14ac:dyDescent="0.25">
      <c r="A331" s="103" t="s">
        <v>8</v>
      </c>
      <c r="B331" s="104">
        <v>46266</v>
      </c>
      <c r="C331" s="105" t="s">
        <v>11</v>
      </c>
      <c r="D331" s="106">
        <v>16</v>
      </c>
      <c r="G331" s="106">
        <v>1</v>
      </c>
      <c r="H331" s="107">
        <v>0</v>
      </c>
      <c r="I331" s="107">
        <v>0</v>
      </c>
      <c r="J331" s="107">
        <v>0</v>
      </c>
      <c r="K331" s="107">
        <v>0</v>
      </c>
      <c r="L331" s="108">
        <v>0</v>
      </c>
      <c r="X331" t="s">
        <v>782</v>
      </c>
    </row>
    <row r="332" spans="1:25" hidden="1" x14ac:dyDescent="0.25">
      <c r="A332" s="103" t="s">
        <v>7</v>
      </c>
      <c r="B332" s="104">
        <v>46266</v>
      </c>
      <c r="C332" s="105" t="s">
        <v>12</v>
      </c>
      <c r="D332" s="106">
        <v>14</v>
      </c>
      <c r="G332" s="106">
        <v>9</v>
      </c>
      <c r="H332" s="107">
        <v>0</v>
      </c>
      <c r="I332" s="107">
        <v>0</v>
      </c>
      <c r="J332" s="107">
        <v>0</v>
      </c>
      <c r="K332" s="107">
        <v>0</v>
      </c>
      <c r="L332" s="108">
        <v>0</v>
      </c>
      <c r="X332" t="s">
        <v>778</v>
      </c>
      <c r="Y332" t="s">
        <v>779</v>
      </c>
    </row>
    <row r="333" spans="1:25" hidden="1" x14ac:dyDescent="0.25">
      <c r="A333" s="103" t="s">
        <v>7</v>
      </c>
      <c r="B333" s="104">
        <v>46266</v>
      </c>
      <c r="C333" s="105" t="s">
        <v>11</v>
      </c>
      <c r="D333" s="106">
        <v>14</v>
      </c>
      <c r="G333" s="106">
        <v>5</v>
      </c>
      <c r="H333" s="107">
        <v>0</v>
      </c>
      <c r="I333" s="107">
        <v>0</v>
      </c>
      <c r="J333" s="107">
        <v>0</v>
      </c>
      <c r="K333" s="107">
        <v>0</v>
      </c>
      <c r="L333" s="108">
        <v>0</v>
      </c>
      <c r="X333" t="s">
        <v>782</v>
      </c>
    </row>
    <row r="334" spans="1:25" x14ac:dyDescent="0.25">
      <c r="A334" s="103" t="s">
        <v>6</v>
      </c>
      <c r="B334" s="104">
        <v>46266</v>
      </c>
      <c r="C334" s="105" t="s">
        <v>11</v>
      </c>
      <c r="D334" s="106">
        <v>8</v>
      </c>
      <c r="G334" s="106">
        <v>68</v>
      </c>
      <c r="H334" s="107">
        <v>0</v>
      </c>
      <c r="I334" s="107">
        <v>0</v>
      </c>
      <c r="J334" s="107">
        <v>0</v>
      </c>
      <c r="K334" s="107">
        <v>0</v>
      </c>
      <c r="L334" s="108">
        <v>0</v>
      </c>
      <c r="X334" t="s">
        <v>778</v>
      </c>
      <c r="Y334" t="s">
        <v>784</v>
      </c>
    </row>
    <row r="335" spans="1:25" x14ac:dyDescent="0.25">
      <c r="A335" s="103" t="s">
        <v>8</v>
      </c>
      <c r="B335" s="104">
        <v>46266</v>
      </c>
      <c r="C335" s="105" t="s">
        <v>12</v>
      </c>
      <c r="D335" s="106">
        <v>15</v>
      </c>
      <c r="G335" s="106">
        <v>6</v>
      </c>
      <c r="H335" s="107">
        <v>0</v>
      </c>
      <c r="I335" s="107">
        <v>0</v>
      </c>
      <c r="J335" s="107">
        <v>0</v>
      </c>
      <c r="K335" s="107">
        <v>0</v>
      </c>
      <c r="L335" s="108">
        <v>0</v>
      </c>
      <c r="X335" t="s">
        <v>782</v>
      </c>
    </row>
    <row r="336" spans="1:25" hidden="1" x14ac:dyDescent="0.25">
      <c r="A336" s="103" t="s">
        <v>7</v>
      </c>
      <c r="B336" s="104">
        <v>46266</v>
      </c>
      <c r="C336" s="105" t="s">
        <v>12</v>
      </c>
      <c r="D336" s="106">
        <v>13</v>
      </c>
      <c r="G336" s="106">
        <v>203</v>
      </c>
      <c r="H336" s="107">
        <v>3</v>
      </c>
      <c r="I336" s="107">
        <v>1</v>
      </c>
      <c r="J336" s="107">
        <v>1</v>
      </c>
      <c r="K336" s="107">
        <v>0</v>
      </c>
      <c r="L336" s="108">
        <v>0</v>
      </c>
      <c r="X336" t="s">
        <v>778</v>
      </c>
      <c r="Y336" t="s">
        <v>779</v>
      </c>
    </row>
    <row r="337" spans="1:25" x14ac:dyDescent="0.25">
      <c r="A337" s="103" t="s">
        <v>8</v>
      </c>
      <c r="B337" s="104">
        <v>46266</v>
      </c>
      <c r="C337" s="105" t="s">
        <v>11</v>
      </c>
      <c r="D337" s="106">
        <v>9</v>
      </c>
      <c r="G337" s="106">
        <v>410</v>
      </c>
      <c r="H337" s="107">
        <v>2</v>
      </c>
      <c r="I337" s="107">
        <v>1</v>
      </c>
      <c r="J337" s="107">
        <v>0</v>
      </c>
      <c r="K337" s="107">
        <v>0</v>
      </c>
      <c r="L337" s="108">
        <v>0</v>
      </c>
      <c r="X337" t="s">
        <v>782</v>
      </c>
      <c r="Y337" t="s">
        <v>784</v>
      </c>
    </row>
    <row r="338" spans="1:25" x14ac:dyDescent="0.25">
      <c r="A338" s="103" t="s">
        <v>6</v>
      </c>
      <c r="B338" s="104">
        <v>46266</v>
      </c>
      <c r="C338" s="105" t="s">
        <v>12</v>
      </c>
      <c r="D338" s="106">
        <v>9</v>
      </c>
      <c r="G338" s="106">
        <v>59</v>
      </c>
      <c r="H338" s="107">
        <v>3</v>
      </c>
      <c r="I338" s="107">
        <v>3</v>
      </c>
      <c r="J338" s="107">
        <v>0</v>
      </c>
      <c r="K338" s="107">
        <v>0</v>
      </c>
      <c r="L338" s="108">
        <v>0</v>
      </c>
      <c r="X338" t="s">
        <v>782</v>
      </c>
    </row>
    <row r="339" spans="1:25" hidden="1" x14ac:dyDescent="0.25">
      <c r="A339" s="103" t="s">
        <v>6</v>
      </c>
      <c r="B339" s="104">
        <v>46266</v>
      </c>
      <c r="C339" s="105" t="s">
        <v>12</v>
      </c>
      <c r="D339" s="106">
        <v>12</v>
      </c>
      <c r="G339" s="106">
        <v>5</v>
      </c>
      <c r="H339" s="107">
        <v>0</v>
      </c>
      <c r="I339" s="107">
        <v>0</v>
      </c>
      <c r="J339" s="107">
        <v>0</v>
      </c>
      <c r="K339" s="107">
        <v>0</v>
      </c>
      <c r="L339" s="108">
        <v>0</v>
      </c>
      <c r="X339" t="s">
        <v>778</v>
      </c>
    </row>
    <row r="340" spans="1:25" hidden="1" x14ac:dyDescent="0.25">
      <c r="A340" s="103" t="s">
        <v>8</v>
      </c>
      <c r="B340" s="104">
        <v>46266</v>
      </c>
      <c r="C340" s="105" t="s">
        <v>11</v>
      </c>
      <c r="D340" s="106">
        <v>11</v>
      </c>
      <c r="G340" s="106">
        <v>705</v>
      </c>
      <c r="H340" s="107">
        <v>9</v>
      </c>
      <c r="I340" s="107">
        <v>6</v>
      </c>
      <c r="J340" s="107">
        <v>1</v>
      </c>
      <c r="K340" s="107">
        <v>0</v>
      </c>
      <c r="L340" s="108">
        <v>0</v>
      </c>
      <c r="X340" t="s">
        <v>782</v>
      </c>
      <c r="Y340" t="s">
        <v>783</v>
      </c>
    </row>
    <row r="341" spans="1:25" hidden="1" x14ac:dyDescent="0.25">
      <c r="A341" s="103" t="s">
        <v>7</v>
      </c>
      <c r="B341" s="104">
        <v>46266</v>
      </c>
      <c r="C341" s="105" t="s">
        <v>11</v>
      </c>
      <c r="D341" s="106">
        <v>8</v>
      </c>
      <c r="G341" s="106">
        <v>55</v>
      </c>
      <c r="H341" s="107">
        <v>1</v>
      </c>
      <c r="I341" s="107">
        <v>0</v>
      </c>
      <c r="J341" s="107">
        <v>0</v>
      </c>
      <c r="K341" s="107">
        <v>0</v>
      </c>
      <c r="L341" s="108">
        <v>0</v>
      </c>
      <c r="X341" t="s">
        <v>778</v>
      </c>
      <c r="Y341" t="s">
        <v>784</v>
      </c>
    </row>
    <row r="342" spans="1:25" x14ac:dyDescent="0.25">
      <c r="A342" s="103" t="s">
        <v>7</v>
      </c>
      <c r="B342" s="104">
        <v>46266</v>
      </c>
      <c r="C342" s="105" t="s">
        <v>11</v>
      </c>
      <c r="D342" s="106">
        <v>16</v>
      </c>
      <c r="G342" s="106">
        <v>15</v>
      </c>
      <c r="H342" s="107">
        <v>0</v>
      </c>
      <c r="I342" s="107">
        <v>0</v>
      </c>
      <c r="J342" s="107">
        <v>0</v>
      </c>
      <c r="K342" s="107">
        <v>0</v>
      </c>
      <c r="L342" s="108">
        <v>0</v>
      </c>
      <c r="X342" t="s">
        <v>778</v>
      </c>
      <c r="Y342" t="s">
        <v>780</v>
      </c>
    </row>
    <row r="343" spans="1:25" x14ac:dyDescent="0.25">
      <c r="A343" s="103" t="s">
        <v>7</v>
      </c>
      <c r="B343" s="104">
        <v>46266</v>
      </c>
      <c r="C343" s="105" t="s">
        <v>12</v>
      </c>
      <c r="D343" s="106">
        <v>9</v>
      </c>
      <c r="G343" s="106">
        <v>3</v>
      </c>
      <c r="H343" s="107">
        <v>0</v>
      </c>
      <c r="I343" s="107">
        <v>0</v>
      </c>
      <c r="J343" s="107">
        <v>0</v>
      </c>
      <c r="K343" s="107">
        <v>0</v>
      </c>
      <c r="L343" s="108">
        <v>0</v>
      </c>
      <c r="X343" t="s">
        <v>778</v>
      </c>
    </row>
    <row r="344" spans="1:25" x14ac:dyDescent="0.25">
      <c r="A344" s="103" t="s">
        <v>7</v>
      </c>
      <c r="B344" s="104">
        <v>46266</v>
      </c>
      <c r="C344" s="105" t="s">
        <v>12</v>
      </c>
      <c r="D344" s="106">
        <v>13</v>
      </c>
      <c r="G344" s="106">
        <v>632</v>
      </c>
      <c r="H344" s="107">
        <v>22</v>
      </c>
      <c r="I344" s="107">
        <v>11</v>
      </c>
      <c r="J344" s="107">
        <v>0</v>
      </c>
      <c r="K344" s="107">
        <v>0</v>
      </c>
      <c r="L344" s="108">
        <v>0</v>
      </c>
      <c r="X344" t="s">
        <v>782</v>
      </c>
      <c r="Y344" t="s">
        <v>779</v>
      </c>
    </row>
    <row r="345" spans="1:25" hidden="1" x14ac:dyDescent="0.25">
      <c r="A345" s="103" t="s">
        <v>6</v>
      </c>
      <c r="B345" s="104">
        <v>46266</v>
      </c>
      <c r="C345" s="105" t="s">
        <v>12</v>
      </c>
      <c r="D345" s="106">
        <v>13</v>
      </c>
      <c r="G345" s="106">
        <v>8</v>
      </c>
      <c r="H345" s="107">
        <v>0</v>
      </c>
      <c r="I345" s="107">
        <v>0</v>
      </c>
      <c r="J345" s="107">
        <v>0</v>
      </c>
      <c r="K345" s="107">
        <v>0</v>
      </c>
      <c r="L345" s="108">
        <v>0</v>
      </c>
      <c r="X345" t="s">
        <v>778</v>
      </c>
      <c r="Y345" t="s">
        <v>779</v>
      </c>
    </row>
    <row r="346" spans="1:25" x14ac:dyDescent="0.25">
      <c r="A346" s="103" t="s">
        <v>6</v>
      </c>
      <c r="B346" s="104">
        <v>46266</v>
      </c>
      <c r="C346" s="105" t="s">
        <v>11</v>
      </c>
      <c r="D346" s="106">
        <v>16</v>
      </c>
      <c r="G346" s="106">
        <v>67</v>
      </c>
      <c r="H346" s="107">
        <v>2</v>
      </c>
      <c r="I346" s="107">
        <v>2</v>
      </c>
      <c r="J346" s="107">
        <v>1</v>
      </c>
      <c r="K346" s="107">
        <v>0</v>
      </c>
      <c r="L346" s="108">
        <v>0</v>
      </c>
      <c r="X346" t="s">
        <v>778</v>
      </c>
      <c r="Y346" t="s">
        <v>783</v>
      </c>
    </row>
    <row r="347" spans="1:25" hidden="1" x14ac:dyDescent="0.25">
      <c r="A347" s="103" t="s">
        <v>7</v>
      </c>
      <c r="B347" s="104">
        <v>46266</v>
      </c>
      <c r="C347" s="105" t="s">
        <v>12</v>
      </c>
      <c r="D347" s="106">
        <v>12</v>
      </c>
      <c r="G347" s="106">
        <v>1</v>
      </c>
      <c r="H347" s="107">
        <v>0</v>
      </c>
      <c r="I347" s="107">
        <v>0</v>
      </c>
      <c r="J347" s="107">
        <v>0</v>
      </c>
      <c r="K347" s="107">
        <v>0</v>
      </c>
      <c r="L347" s="108">
        <v>0</v>
      </c>
      <c r="X347" t="s">
        <v>782</v>
      </c>
      <c r="Y347" t="s">
        <v>169</v>
      </c>
    </row>
    <row r="348" spans="1:25" hidden="1" x14ac:dyDescent="0.25">
      <c r="A348" s="103" t="s">
        <v>6</v>
      </c>
      <c r="B348" s="104">
        <v>46266</v>
      </c>
      <c r="C348" s="105" t="s">
        <v>11</v>
      </c>
      <c r="D348" s="106">
        <v>15</v>
      </c>
      <c r="G348" s="106">
        <v>1211</v>
      </c>
      <c r="H348" s="107">
        <v>11</v>
      </c>
      <c r="I348" s="107">
        <v>9</v>
      </c>
      <c r="J348" s="107">
        <v>0</v>
      </c>
      <c r="K348" s="107">
        <v>0</v>
      </c>
      <c r="L348" s="108">
        <v>0</v>
      </c>
      <c r="X348" t="s">
        <v>782</v>
      </c>
      <c r="Y348" t="s">
        <v>783</v>
      </c>
    </row>
    <row r="349" spans="1:25" x14ac:dyDescent="0.25">
      <c r="A349" s="103" t="s">
        <v>7</v>
      </c>
      <c r="B349" s="104">
        <v>46266</v>
      </c>
      <c r="C349" s="105" t="s">
        <v>11</v>
      </c>
      <c r="D349" s="106">
        <v>13</v>
      </c>
      <c r="G349" s="106">
        <v>1</v>
      </c>
      <c r="H349" s="107">
        <v>0</v>
      </c>
      <c r="I349" s="107">
        <v>0</v>
      </c>
      <c r="J349" s="107">
        <v>0</v>
      </c>
      <c r="K349" s="107">
        <v>0</v>
      </c>
      <c r="L349" s="108">
        <v>0</v>
      </c>
      <c r="X349" t="s">
        <v>782</v>
      </c>
      <c r="Y349" t="s">
        <v>21</v>
      </c>
    </row>
    <row r="350" spans="1:25" hidden="1" x14ac:dyDescent="0.25">
      <c r="A350" s="103" t="s">
        <v>8</v>
      </c>
      <c r="B350" s="104">
        <v>46266</v>
      </c>
      <c r="C350" s="105" t="s">
        <v>12</v>
      </c>
      <c r="D350" s="106">
        <v>10</v>
      </c>
      <c r="G350" s="106">
        <v>7</v>
      </c>
      <c r="H350" s="107">
        <v>0</v>
      </c>
      <c r="I350" s="107">
        <v>0</v>
      </c>
      <c r="J350" s="107">
        <v>0</v>
      </c>
      <c r="K350" s="107">
        <v>0</v>
      </c>
      <c r="L350" s="108">
        <v>0</v>
      </c>
      <c r="X350" t="s">
        <v>778</v>
      </c>
    </row>
    <row r="351" spans="1:25" hidden="1" x14ac:dyDescent="0.25">
      <c r="A351" s="103" t="s">
        <v>6</v>
      </c>
      <c r="B351" s="104">
        <v>46266</v>
      </c>
      <c r="C351" s="105" t="s">
        <v>11</v>
      </c>
      <c r="D351" s="106">
        <v>15</v>
      </c>
      <c r="G351" s="106">
        <v>18</v>
      </c>
      <c r="H351" s="107">
        <v>0</v>
      </c>
      <c r="I351" s="107">
        <v>0</v>
      </c>
      <c r="J351" s="107">
        <v>0</v>
      </c>
      <c r="K351" s="107">
        <v>0</v>
      </c>
      <c r="L351" s="108">
        <v>0</v>
      </c>
      <c r="X351" t="s">
        <v>778</v>
      </c>
      <c r="Y351" t="s">
        <v>780</v>
      </c>
    </row>
    <row r="352" spans="1:25" hidden="1" x14ac:dyDescent="0.25">
      <c r="A352" s="103" t="s">
        <v>8</v>
      </c>
      <c r="B352" s="104">
        <v>46266</v>
      </c>
      <c r="C352" s="105" t="s">
        <v>11</v>
      </c>
      <c r="D352" s="106">
        <v>9</v>
      </c>
      <c r="G352" s="106">
        <v>86</v>
      </c>
      <c r="H352" s="107">
        <v>0</v>
      </c>
      <c r="I352" s="107">
        <v>0</v>
      </c>
      <c r="J352" s="107">
        <v>0</v>
      </c>
      <c r="K352" s="107">
        <v>0</v>
      </c>
      <c r="L352" s="108">
        <v>0</v>
      </c>
      <c r="X352" t="s">
        <v>782</v>
      </c>
      <c r="Y352" t="s">
        <v>780</v>
      </c>
    </row>
    <row r="353" spans="1:25" x14ac:dyDescent="0.25">
      <c r="A353" s="103" t="s">
        <v>6</v>
      </c>
      <c r="B353" s="104">
        <v>46266</v>
      </c>
      <c r="C353" s="105" t="s">
        <v>11</v>
      </c>
      <c r="D353" s="106">
        <v>14</v>
      </c>
      <c r="G353" s="106">
        <v>119</v>
      </c>
      <c r="H353" s="107">
        <v>1</v>
      </c>
      <c r="I353" s="107">
        <v>0</v>
      </c>
      <c r="J353" s="107">
        <v>0</v>
      </c>
      <c r="K353" s="107">
        <v>0</v>
      </c>
      <c r="L353" s="108">
        <v>0</v>
      </c>
      <c r="X353" t="s">
        <v>778</v>
      </c>
      <c r="Y353" t="s">
        <v>783</v>
      </c>
    </row>
    <row r="354" spans="1:25" hidden="1" x14ac:dyDescent="0.25">
      <c r="A354" s="103" t="s">
        <v>7</v>
      </c>
      <c r="B354" s="104">
        <v>46266</v>
      </c>
      <c r="C354" s="105" t="s">
        <v>12</v>
      </c>
      <c r="D354" s="106">
        <v>15</v>
      </c>
      <c r="G354" s="106">
        <v>1</v>
      </c>
      <c r="H354" s="107">
        <v>0</v>
      </c>
      <c r="I354" s="107">
        <v>0</v>
      </c>
      <c r="J354" s="107">
        <v>0</v>
      </c>
      <c r="K354" s="107">
        <v>0</v>
      </c>
      <c r="L354" s="108">
        <v>0</v>
      </c>
      <c r="X354" t="s">
        <v>778</v>
      </c>
      <c r="Y354" t="s">
        <v>804</v>
      </c>
    </row>
    <row r="355" spans="1:25" hidden="1" x14ac:dyDescent="0.25">
      <c r="A355" s="103" t="s">
        <v>6</v>
      </c>
      <c r="B355" s="104">
        <v>46266</v>
      </c>
      <c r="C355" s="105" t="s">
        <v>11</v>
      </c>
      <c r="D355" s="106">
        <v>14</v>
      </c>
      <c r="G355" s="106">
        <v>76</v>
      </c>
      <c r="H355" s="107">
        <v>1</v>
      </c>
      <c r="I355" s="107">
        <v>0</v>
      </c>
      <c r="J355" s="107">
        <v>0</v>
      </c>
      <c r="K355" s="107">
        <v>0</v>
      </c>
      <c r="L355" s="108">
        <v>0</v>
      </c>
      <c r="X355" t="s">
        <v>778</v>
      </c>
      <c r="Y355" t="s">
        <v>784</v>
      </c>
    </row>
    <row r="356" spans="1:25" x14ac:dyDescent="0.25">
      <c r="A356" s="103" t="s">
        <v>6</v>
      </c>
      <c r="B356" s="104">
        <v>46266</v>
      </c>
      <c r="C356" s="105" t="s">
        <v>12</v>
      </c>
      <c r="D356" s="106">
        <v>9</v>
      </c>
      <c r="G356" s="106">
        <v>47</v>
      </c>
      <c r="H356" s="107">
        <v>3</v>
      </c>
      <c r="I356" s="107">
        <v>2</v>
      </c>
      <c r="J356" s="107">
        <v>0</v>
      </c>
      <c r="K356" s="107">
        <v>0</v>
      </c>
      <c r="L356" s="108">
        <v>0</v>
      </c>
      <c r="X356" t="s">
        <v>778</v>
      </c>
      <c r="Y356" t="s">
        <v>781</v>
      </c>
    </row>
    <row r="357" spans="1:25" x14ac:dyDescent="0.25">
      <c r="A357" s="103" t="s">
        <v>7</v>
      </c>
      <c r="B357" s="104">
        <v>46266</v>
      </c>
      <c r="C357" s="105" t="s">
        <v>12</v>
      </c>
      <c r="D357" s="106">
        <v>16</v>
      </c>
      <c r="G357" s="106">
        <v>191</v>
      </c>
      <c r="H357" s="107">
        <v>2</v>
      </c>
      <c r="I357" s="107">
        <v>2</v>
      </c>
      <c r="J357" s="107">
        <v>1</v>
      </c>
      <c r="K357" s="107">
        <v>1</v>
      </c>
      <c r="L357" s="108">
        <v>1</v>
      </c>
      <c r="X357" t="s">
        <v>778</v>
      </c>
      <c r="Y357" t="s">
        <v>779</v>
      </c>
    </row>
    <row r="358" spans="1:25" hidden="1" x14ac:dyDescent="0.25">
      <c r="A358" s="103" t="s">
        <v>7</v>
      </c>
      <c r="B358" s="104">
        <v>46266</v>
      </c>
      <c r="C358" s="105" t="s">
        <v>12</v>
      </c>
      <c r="D358" s="106">
        <v>9</v>
      </c>
      <c r="G358" s="106">
        <v>306</v>
      </c>
      <c r="H358" s="107">
        <v>15</v>
      </c>
      <c r="I358" s="107">
        <v>13</v>
      </c>
      <c r="J358" s="107">
        <v>0</v>
      </c>
      <c r="K358" s="107">
        <v>0</v>
      </c>
      <c r="L358" s="108">
        <v>0</v>
      </c>
      <c r="X358" t="s">
        <v>778</v>
      </c>
      <c r="Y358" t="s">
        <v>779</v>
      </c>
    </row>
    <row r="359" spans="1:25" hidden="1" x14ac:dyDescent="0.25">
      <c r="A359" s="103" t="s">
        <v>8</v>
      </c>
      <c r="B359" s="104">
        <v>46266</v>
      </c>
      <c r="C359" s="105" t="s">
        <v>11</v>
      </c>
      <c r="D359" s="106">
        <v>14</v>
      </c>
      <c r="G359" s="106">
        <v>544</v>
      </c>
      <c r="H359" s="107">
        <v>5</v>
      </c>
      <c r="I359" s="107">
        <v>3</v>
      </c>
      <c r="J359" s="107">
        <v>0</v>
      </c>
      <c r="K359" s="107">
        <v>0</v>
      </c>
      <c r="L359" s="108">
        <v>0</v>
      </c>
      <c r="X359" t="s">
        <v>782</v>
      </c>
      <c r="Y359" t="s">
        <v>784</v>
      </c>
    </row>
    <row r="360" spans="1:25" hidden="1" x14ac:dyDescent="0.25">
      <c r="A360" s="103" t="s">
        <v>8</v>
      </c>
      <c r="B360" s="104">
        <v>46266</v>
      </c>
      <c r="C360" s="105" t="s">
        <v>11</v>
      </c>
      <c r="D360" s="106">
        <v>13</v>
      </c>
      <c r="G360" s="106">
        <v>4</v>
      </c>
      <c r="H360" s="107">
        <v>0</v>
      </c>
      <c r="I360" s="107">
        <v>0</v>
      </c>
      <c r="J360" s="107">
        <v>0</v>
      </c>
      <c r="K360" s="107">
        <v>0</v>
      </c>
      <c r="L360" s="108">
        <v>0</v>
      </c>
      <c r="X360" t="s">
        <v>782</v>
      </c>
      <c r="Y360" t="s">
        <v>780</v>
      </c>
    </row>
    <row r="361" spans="1:25" hidden="1" x14ac:dyDescent="0.25">
      <c r="A361" s="103" t="s">
        <v>8</v>
      </c>
      <c r="B361" s="104">
        <v>46266</v>
      </c>
      <c r="C361" s="105" t="s">
        <v>12</v>
      </c>
      <c r="D361" s="106">
        <v>8</v>
      </c>
      <c r="G361" s="106">
        <v>1</v>
      </c>
      <c r="H361" s="107">
        <v>0</v>
      </c>
      <c r="I361" s="107">
        <v>0</v>
      </c>
      <c r="J361" s="107">
        <v>0</v>
      </c>
      <c r="K361" s="107">
        <v>0</v>
      </c>
      <c r="L361" s="108">
        <v>0</v>
      </c>
      <c r="X361" t="s">
        <v>778</v>
      </c>
      <c r="Y361" t="s">
        <v>781</v>
      </c>
    </row>
    <row r="362" spans="1:25" x14ac:dyDescent="0.25">
      <c r="A362" s="103" t="s">
        <v>6</v>
      </c>
      <c r="B362" s="104">
        <v>46266</v>
      </c>
      <c r="C362" s="105" t="s">
        <v>11</v>
      </c>
      <c r="D362" s="106">
        <v>8</v>
      </c>
      <c r="G362" s="106">
        <v>28</v>
      </c>
      <c r="H362" s="107">
        <v>1</v>
      </c>
      <c r="I362" s="107">
        <v>0</v>
      </c>
      <c r="J362" s="107">
        <v>0</v>
      </c>
      <c r="K362" s="107">
        <v>0</v>
      </c>
      <c r="L362" s="108">
        <v>0</v>
      </c>
      <c r="X362" t="s">
        <v>782</v>
      </c>
    </row>
    <row r="363" spans="1:25" hidden="1" x14ac:dyDescent="0.25">
      <c r="A363" s="103" t="s">
        <v>827</v>
      </c>
      <c r="B363" s="104">
        <v>46266</v>
      </c>
      <c r="C363" s="105" t="s">
        <v>12</v>
      </c>
      <c r="D363" s="106">
        <v>12</v>
      </c>
      <c r="G363" s="106">
        <v>1</v>
      </c>
      <c r="H363" s="107">
        <v>0</v>
      </c>
      <c r="I363" s="107">
        <v>0</v>
      </c>
      <c r="J363" s="107">
        <v>0</v>
      </c>
      <c r="K363" s="107">
        <v>0</v>
      </c>
      <c r="L363" s="108">
        <v>0</v>
      </c>
      <c r="X363" t="s">
        <v>782</v>
      </c>
    </row>
    <row r="364" spans="1:25" hidden="1" x14ac:dyDescent="0.25">
      <c r="A364" s="103" t="s">
        <v>7</v>
      </c>
      <c r="B364" s="104">
        <v>46266</v>
      </c>
      <c r="C364" s="105" t="s">
        <v>11</v>
      </c>
      <c r="D364" s="106">
        <v>16</v>
      </c>
      <c r="G364" s="106">
        <v>477</v>
      </c>
      <c r="H364" s="107">
        <v>8</v>
      </c>
      <c r="I364" s="107">
        <v>4</v>
      </c>
      <c r="J364" s="107">
        <v>0</v>
      </c>
      <c r="K364" s="107">
        <v>0</v>
      </c>
      <c r="L364" s="108">
        <v>0</v>
      </c>
      <c r="X364" t="s">
        <v>782</v>
      </c>
      <c r="Y364" t="s">
        <v>783</v>
      </c>
    </row>
    <row r="365" spans="1:25" hidden="1" x14ac:dyDescent="0.25">
      <c r="A365" s="103" t="s">
        <v>6</v>
      </c>
      <c r="B365" s="104">
        <v>46266</v>
      </c>
      <c r="C365" s="105" t="s">
        <v>11</v>
      </c>
      <c r="D365" s="106">
        <v>15</v>
      </c>
      <c r="G365" s="106">
        <v>12</v>
      </c>
      <c r="H365" s="107">
        <v>0</v>
      </c>
      <c r="I365" s="107">
        <v>0</v>
      </c>
      <c r="J365" s="107">
        <v>0</v>
      </c>
      <c r="K365" s="107">
        <v>0</v>
      </c>
      <c r="L365" s="108">
        <v>0</v>
      </c>
      <c r="X365" t="s">
        <v>782</v>
      </c>
      <c r="Y365" t="s">
        <v>23</v>
      </c>
    </row>
    <row r="366" spans="1:25" hidden="1" x14ac:dyDescent="0.25">
      <c r="A366" s="103" t="s">
        <v>6</v>
      </c>
      <c r="B366" s="104">
        <v>46266</v>
      </c>
      <c r="C366" s="105" t="s">
        <v>11</v>
      </c>
      <c r="D366" s="106">
        <v>12</v>
      </c>
      <c r="G366" s="106">
        <v>671</v>
      </c>
      <c r="H366" s="107">
        <v>6</v>
      </c>
      <c r="I366" s="107">
        <v>3</v>
      </c>
      <c r="J366" s="107">
        <v>0</v>
      </c>
      <c r="K366" s="107">
        <v>0</v>
      </c>
      <c r="L366" s="108">
        <v>0</v>
      </c>
      <c r="X366" t="s">
        <v>782</v>
      </c>
      <c r="Y366" t="s">
        <v>20</v>
      </c>
    </row>
    <row r="367" spans="1:25" hidden="1" x14ac:dyDescent="0.25">
      <c r="A367" s="103" t="s">
        <v>8</v>
      </c>
      <c r="B367" s="104">
        <v>46266</v>
      </c>
      <c r="C367" s="105" t="s">
        <v>11</v>
      </c>
      <c r="D367" s="106">
        <v>11</v>
      </c>
      <c r="G367" s="106">
        <v>102</v>
      </c>
      <c r="H367" s="107">
        <v>2</v>
      </c>
      <c r="I367" s="107">
        <v>1</v>
      </c>
      <c r="J367" s="107">
        <v>0</v>
      </c>
      <c r="K367" s="107">
        <v>0</v>
      </c>
      <c r="L367" s="108">
        <v>0</v>
      </c>
      <c r="X367" t="s">
        <v>778</v>
      </c>
      <c r="Y367" t="s">
        <v>783</v>
      </c>
    </row>
    <row r="368" spans="1:25" hidden="1" x14ac:dyDescent="0.25">
      <c r="A368" s="103" t="s">
        <v>6</v>
      </c>
      <c r="B368" s="104">
        <v>46266</v>
      </c>
      <c r="C368" s="105" t="s">
        <v>12</v>
      </c>
      <c r="D368" s="106">
        <v>16</v>
      </c>
      <c r="G368" s="106">
        <v>276</v>
      </c>
      <c r="H368" s="107">
        <v>6</v>
      </c>
      <c r="I368" s="107">
        <v>4</v>
      </c>
      <c r="J368" s="107">
        <v>0</v>
      </c>
      <c r="K368" s="107">
        <v>0</v>
      </c>
      <c r="L368" s="108">
        <v>0</v>
      </c>
      <c r="X368" t="s">
        <v>782</v>
      </c>
      <c r="Y368" t="s">
        <v>781</v>
      </c>
    </row>
    <row r="369" spans="1:25" hidden="1" x14ac:dyDescent="0.25">
      <c r="A369" s="103" t="s">
        <v>6</v>
      </c>
      <c r="B369" s="104">
        <v>46266</v>
      </c>
      <c r="C369" s="105" t="s">
        <v>11</v>
      </c>
      <c r="D369" s="106">
        <v>10</v>
      </c>
      <c r="G369" s="106">
        <v>4</v>
      </c>
      <c r="H369" s="107">
        <v>0</v>
      </c>
      <c r="I369" s="107">
        <v>0</v>
      </c>
      <c r="J369" s="107">
        <v>0</v>
      </c>
      <c r="K369" s="107">
        <v>0</v>
      </c>
      <c r="L369" s="108">
        <v>0</v>
      </c>
      <c r="X369" t="s">
        <v>782</v>
      </c>
      <c r="Y369" t="s">
        <v>21</v>
      </c>
    </row>
    <row r="370" spans="1:25" x14ac:dyDescent="0.25">
      <c r="A370" s="103" t="s">
        <v>8</v>
      </c>
      <c r="B370" s="104">
        <v>46266</v>
      </c>
      <c r="C370" s="105" t="s">
        <v>11</v>
      </c>
      <c r="D370" s="106">
        <v>10</v>
      </c>
      <c r="G370" s="106">
        <v>424</v>
      </c>
      <c r="H370" s="107">
        <v>3</v>
      </c>
      <c r="I370" s="107">
        <v>3</v>
      </c>
      <c r="J370" s="107">
        <v>0</v>
      </c>
      <c r="K370" s="107">
        <v>0</v>
      </c>
      <c r="L370" s="108">
        <v>0</v>
      </c>
      <c r="X370" t="s">
        <v>782</v>
      </c>
      <c r="Y370" t="s">
        <v>783</v>
      </c>
    </row>
    <row r="371" spans="1:25" x14ac:dyDescent="0.25">
      <c r="A371" s="103" t="s">
        <v>7</v>
      </c>
      <c r="B371" s="104">
        <v>46266</v>
      </c>
      <c r="C371" s="105" t="s">
        <v>12</v>
      </c>
      <c r="D371" s="106">
        <v>9</v>
      </c>
      <c r="G371" s="106">
        <v>37</v>
      </c>
      <c r="H371" s="107">
        <v>0</v>
      </c>
      <c r="I371" s="107">
        <v>0</v>
      </c>
      <c r="J371" s="107">
        <v>0</v>
      </c>
      <c r="K371" s="107">
        <v>0</v>
      </c>
      <c r="L371" s="108">
        <v>0</v>
      </c>
      <c r="X371" t="s">
        <v>782</v>
      </c>
    </row>
    <row r="372" spans="1:25" x14ac:dyDescent="0.25">
      <c r="A372" s="103" t="s">
        <v>7</v>
      </c>
      <c r="B372" s="104">
        <v>46266</v>
      </c>
      <c r="C372" s="105" t="s">
        <v>12</v>
      </c>
      <c r="D372" s="106">
        <v>8</v>
      </c>
      <c r="G372" s="106">
        <v>5</v>
      </c>
      <c r="H372" s="107">
        <v>0</v>
      </c>
      <c r="I372" s="107">
        <v>0</v>
      </c>
      <c r="J372" s="107">
        <v>0</v>
      </c>
      <c r="K372" s="107">
        <v>0</v>
      </c>
      <c r="L372" s="108">
        <v>0</v>
      </c>
      <c r="X372" t="s">
        <v>778</v>
      </c>
      <c r="Y372" t="s">
        <v>779</v>
      </c>
    </row>
    <row r="373" spans="1:25" x14ac:dyDescent="0.25">
      <c r="A373" s="103" t="s">
        <v>6</v>
      </c>
      <c r="B373" s="104">
        <v>46266</v>
      </c>
      <c r="C373" s="105" t="s">
        <v>12</v>
      </c>
      <c r="D373" s="106">
        <v>8</v>
      </c>
      <c r="G373" s="106">
        <v>1</v>
      </c>
      <c r="H373" s="107">
        <v>0</v>
      </c>
      <c r="I373" s="107">
        <v>0</v>
      </c>
      <c r="J373" s="107">
        <v>0</v>
      </c>
      <c r="K373" s="107">
        <v>0</v>
      </c>
      <c r="L373" s="108">
        <v>0</v>
      </c>
      <c r="X373" t="s">
        <v>778</v>
      </c>
      <c r="Y373" t="s">
        <v>786</v>
      </c>
    </row>
    <row r="374" spans="1:25" hidden="1" x14ac:dyDescent="0.25">
      <c r="A374" s="103" t="s">
        <v>6</v>
      </c>
      <c r="B374" s="104">
        <v>46266</v>
      </c>
      <c r="C374" s="105" t="s">
        <v>12</v>
      </c>
      <c r="D374" s="106">
        <v>16</v>
      </c>
      <c r="G374" s="106">
        <v>32</v>
      </c>
      <c r="H374" s="107">
        <v>2</v>
      </c>
      <c r="I374" s="107">
        <v>1</v>
      </c>
      <c r="J374" s="107">
        <v>0</v>
      </c>
      <c r="K374" s="107">
        <v>0</v>
      </c>
      <c r="L374" s="108">
        <v>0</v>
      </c>
      <c r="X374" t="s">
        <v>782</v>
      </c>
      <c r="Y374" t="s">
        <v>779</v>
      </c>
    </row>
    <row r="375" spans="1:25" hidden="1" x14ac:dyDescent="0.25">
      <c r="A375" s="103" t="s">
        <v>8</v>
      </c>
      <c r="B375" s="104">
        <v>46266</v>
      </c>
      <c r="C375" s="105" t="s">
        <v>12</v>
      </c>
      <c r="D375" s="106">
        <v>11</v>
      </c>
      <c r="G375" s="106">
        <v>14</v>
      </c>
      <c r="H375" s="107">
        <v>0</v>
      </c>
      <c r="I375" s="107">
        <v>0</v>
      </c>
      <c r="J375" s="107">
        <v>0</v>
      </c>
      <c r="K375" s="107">
        <v>0</v>
      </c>
      <c r="L375" s="108">
        <v>0</v>
      </c>
      <c r="X375" t="s">
        <v>778</v>
      </c>
      <c r="Y375" t="s">
        <v>781</v>
      </c>
    </row>
    <row r="376" spans="1:25" hidden="1" x14ac:dyDescent="0.25">
      <c r="A376" s="103" t="s">
        <v>8</v>
      </c>
      <c r="B376" s="104">
        <v>46266</v>
      </c>
      <c r="C376" s="105" t="s">
        <v>11</v>
      </c>
      <c r="D376" s="106">
        <v>10</v>
      </c>
      <c r="G376" s="106">
        <v>2</v>
      </c>
      <c r="H376" s="107">
        <v>0</v>
      </c>
      <c r="I376" s="107">
        <v>0</v>
      </c>
      <c r="J376" s="107">
        <v>0</v>
      </c>
      <c r="K376" s="107">
        <v>0</v>
      </c>
      <c r="L376" s="108">
        <v>0</v>
      </c>
      <c r="X376" t="s">
        <v>782</v>
      </c>
    </row>
    <row r="377" spans="1:25" hidden="1" x14ac:dyDescent="0.25">
      <c r="A377" s="103" t="s">
        <v>8</v>
      </c>
      <c r="B377" s="104">
        <v>46266</v>
      </c>
      <c r="C377" s="105" t="s">
        <v>12</v>
      </c>
      <c r="D377" s="106">
        <v>12</v>
      </c>
      <c r="G377" s="106">
        <v>1</v>
      </c>
      <c r="H377" s="107">
        <v>0</v>
      </c>
      <c r="I377" s="107">
        <v>0</v>
      </c>
      <c r="J377" s="107">
        <v>0</v>
      </c>
      <c r="K377" s="107">
        <v>0</v>
      </c>
      <c r="L377" s="108">
        <v>0</v>
      </c>
      <c r="X377" t="s">
        <v>778</v>
      </c>
      <c r="Y377" t="s">
        <v>781</v>
      </c>
    </row>
    <row r="378" spans="1:25" hidden="1" x14ac:dyDescent="0.25">
      <c r="A378" s="103" t="s">
        <v>8</v>
      </c>
      <c r="B378" s="104">
        <v>46266</v>
      </c>
      <c r="C378" s="105" t="s">
        <v>11</v>
      </c>
      <c r="D378" s="106">
        <v>13</v>
      </c>
      <c r="G378" s="106">
        <v>8</v>
      </c>
      <c r="H378" s="107">
        <v>0</v>
      </c>
      <c r="I378" s="107">
        <v>0</v>
      </c>
      <c r="J378" s="107">
        <v>0</v>
      </c>
      <c r="K378" s="107">
        <v>0</v>
      </c>
      <c r="L378" s="108">
        <v>0</v>
      </c>
      <c r="X378" t="s">
        <v>782</v>
      </c>
      <c r="Y378" t="s">
        <v>784</v>
      </c>
    </row>
    <row r="379" spans="1:25" x14ac:dyDescent="0.25">
      <c r="A379" s="103" t="s">
        <v>7</v>
      </c>
      <c r="B379" s="104">
        <v>46266</v>
      </c>
      <c r="C379" s="105" t="s">
        <v>11</v>
      </c>
      <c r="D379" s="106">
        <v>12</v>
      </c>
      <c r="G379" s="106">
        <v>655</v>
      </c>
      <c r="H379" s="107">
        <v>7</v>
      </c>
      <c r="I379" s="107">
        <v>6</v>
      </c>
      <c r="J379" s="107">
        <v>1</v>
      </c>
      <c r="K379" s="107">
        <v>0</v>
      </c>
      <c r="L379" s="108">
        <v>0</v>
      </c>
      <c r="X379" t="s">
        <v>782</v>
      </c>
      <c r="Y379" t="s">
        <v>783</v>
      </c>
    </row>
    <row r="380" spans="1:25" hidden="1" x14ac:dyDescent="0.25">
      <c r="A380" s="103" t="s">
        <v>6</v>
      </c>
      <c r="B380" s="104">
        <v>46266</v>
      </c>
      <c r="C380" s="105" t="s">
        <v>12</v>
      </c>
      <c r="D380" s="106">
        <v>8</v>
      </c>
      <c r="G380" s="106">
        <v>1</v>
      </c>
      <c r="H380" s="107">
        <v>0</v>
      </c>
      <c r="I380" s="107">
        <v>0</v>
      </c>
      <c r="J380" s="107">
        <v>0</v>
      </c>
      <c r="K380" s="107">
        <v>0</v>
      </c>
      <c r="L380" s="108">
        <v>0</v>
      </c>
      <c r="X380" t="s">
        <v>778</v>
      </c>
      <c r="Y380" t="s">
        <v>22</v>
      </c>
    </row>
    <row r="381" spans="1:25" x14ac:dyDescent="0.25">
      <c r="A381" s="103" t="s">
        <v>8</v>
      </c>
      <c r="B381" s="104">
        <v>46266</v>
      </c>
      <c r="C381" s="105" t="s">
        <v>11</v>
      </c>
      <c r="D381" s="106">
        <v>13</v>
      </c>
      <c r="G381" s="106">
        <v>1</v>
      </c>
      <c r="H381" s="107">
        <v>0</v>
      </c>
      <c r="I381" s="107">
        <v>0</v>
      </c>
      <c r="J381" s="107">
        <v>0</v>
      </c>
      <c r="K381" s="107">
        <v>0</v>
      </c>
      <c r="L381" s="108">
        <v>0</v>
      </c>
      <c r="X381" t="s">
        <v>778</v>
      </c>
      <c r="Y381" t="s">
        <v>780</v>
      </c>
    </row>
    <row r="382" spans="1:25" hidden="1" x14ac:dyDescent="0.25">
      <c r="A382" s="103" t="s">
        <v>7</v>
      </c>
      <c r="B382" s="104">
        <v>46266</v>
      </c>
      <c r="C382" s="105" t="s">
        <v>12</v>
      </c>
      <c r="D382" s="106">
        <v>10</v>
      </c>
      <c r="G382" s="106">
        <v>303</v>
      </c>
      <c r="H382" s="107">
        <v>8</v>
      </c>
      <c r="I382" s="107">
        <v>6</v>
      </c>
      <c r="J382" s="107">
        <v>2</v>
      </c>
      <c r="K382" s="107">
        <v>2</v>
      </c>
      <c r="L382" s="108">
        <v>1</v>
      </c>
      <c r="X382" t="s">
        <v>778</v>
      </c>
      <c r="Y382" t="s">
        <v>779</v>
      </c>
    </row>
    <row r="383" spans="1:25" x14ac:dyDescent="0.25">
      <c r="A383" s="103" t="s">
        <v>7</v>
      </c>
      <c r="B383" s="104">
        <v>46266</v>
      </c>
      <c r="C383" s="105" t="s">
        <v>11</v>
      </c>
      <c r="D383" s="106">
        <v>8</v>
      </c>
      <c r="G383" s="106">
        <v>92</v>
      </c>
      <c r="H383" s="107">
        <v>0</v>
      </c>
      <c r="I383" s="107">
        <v>0</v>
      </c>
      <c r="J383" s="107">
        <v>0</v>
      </c>
      <c r="K383" s="107">
        <v>0</v>
      </c>
      <c r="L383" s="108">
        <v>0</v>
      </c>
      <c r="X383" t="s">
        <v>778</v>
      </c>
      <c r="Y383" t="s">
        <v>20</v>
      </c>
    </row>
    <row r="384" spans="1:25" hidden="1" x14ac:dyDescent="0.25">
      <c r="A384" s="103" t="s">
        <v>7</v>
      </c>
      <c r="B384" s="104">
        <v>46266</v>
      </c>
      <c r="C384" s="105" t="s">
        <v>12</v>
      </c>
      <c r="D384" s="106">
        <v>10</v>
      </c>
      <c r="G384" s="106">
        <v>25</v>
      </c>
      <c r="H384" s="107">
        <v>0</v>
      </c>
      <c r="I384" s="107">
        <v>0</v>
      </c>
      <c r="J384" s="107">
        <v>0</v>
      </c>
      <c r="K384" s="107">
        <v>0</v>
      </c>
      <c r="L384" s="108">
        <v>0</v>
      </c>
      <c r="X384" t="s">
        <v>782</v>
      </c>
    </row>
    <row r="385" spans="1:25" x14ac:dyDescent="0.25">
      <c r="A385" s="103" t="s">
        <v>6</v>
      </c>
      <c r="B385" s="104">
        <v>46266</v>
      </c>
      <c r="C385" s="105" t="s">
        <v>11</v>
      </c>
      <c r="D385" s="106">
        <v>9</v>
      </c>
      <c r="G385" s="106">
        <v>19</v>
      </c>
      <c r="H385" s="107">
        <v>0</v>
      </c>
      <c r="I385" s="107">
        <v>0</v>
      </c>
      <c r="J385" s="107">
        <v>0</v>
      </c>
      <c r="K385" s="107">
        <v>0</v>
      </c>
      <c r="L385" s="108">
        <v>0</v>
      </c>
      <c r="X385" t="s">
        <v>778</v>
      </c>
      <c r="Y385" t="s">
        <v>784</v>
      </c>
    </row>
    <row r="386" spans="1:25" hidden="1" x14ac:dyDescent="0.25">
      <c r="A386" s="103" t="s">
        <v>6</v>
      </c>
      <c r="B386" s="104">
        <v>46266</v>
      </c>
      <c r="C386" s="105" t="s">
        <v>12</v>
      </c>
      <c r="D386" s="106">
        <v>8</v>
      </c>
      <c r="G386" s="106">
        <v>30</v>
      </c>
      <c r="H386" s="107">
        <v>1</v>
      </c>
      <c r="I386" s="107">
        <v>1</v>
      </c>
      <c r="J386" s="107">
        <v>0</v>
      </c>
      <c r="K386" s="107">
        <v>0</v>
      </c>
      <c r="L386" s="108">
        <v>0</v>
      </c>
      <c r="X386" t="s">
        <v>782</v>
      </c>
      <c r="Y386" t="s">
        <v>779</v>
      </c>
    </row>
    <row r="387" spans="1:25" hidden="1" x14ac:dyDescent="0.25">
      <c r="A387" s="103" t="s">
        <v>8</v>
      </c>
      <c r="B387" s="104">
        <v>46266</v>
      </c>
      <c r="C387" s="105" t="s">
        <v>11</v>
      </c>
      <c r="D387" s="106">
        <v>13</v>
      </c>
      <c r="G387" s="106">
        <v>9</v>
      </c>
      <c r="H387" s="107">
        <v>1</v>
      </c>
      <c r="I387" s="107">
        <v>0</v>
      </c>
      <c r="J387" s="107">
        <v>0</v>
      </c>
      <c r="K387" s="107">
        <v>0</v>
      </c>
      <c r="L387" s="108">
        <v>0</v>
      </c>
      <c r="X387" t="s">
        <v>782</v>
      </c>
      <c r="Y387" t="s">
        <v>783</v>
      </c>
    </row>
    <row r="388" spans="1:25" hidden="1" x14ac:dyDescent="0.25">
      <c r="A388" s="103" t="s">
        <v>7</v>
      </c>
      <c r="B388" s="104">
        <v>46266</v>
      </c>
      <c r="C388" s="105" t="s">
        <v>11</v>
      </c>
      <c r="D388" s="106">
        <v>11</v>
      </c>
      <c r="G388" s="106">
        <v>130</v>
      </c>
      <c r="H388" s="107">
        <v>1</v>
      </c>
      <c r="I388" s="107">
        <v>1</v>
      </c>
      <c r="J388" s="107">
        <v>0</v>
      </c>
      <c r="K388" s="107">
        <v>0</v>
      </c>
      <c r="L388" s="108">
        <v>0</v>
      </c>
      <c r="X388" t="s">
        <v>782</v>
      </c>
      <c r="Y388" t="s">
        <v>780</v>
      </c>
    </row>
    <row r="389" spans="1:25" hidden="1" x14ac:dyDescent="0.25">
      <c r="A389" s="103" t="s">
        <v>6</v>
      </c>
      <c r="B389" s="104">
        <v>46266</v>
      </c>
      <c r="C389" s="105" t="s">
        <v>11</v>
      </c>
      <c r="D389" s="106">
        <v>8</v>
      </c>
      <c r="G389" s="106">
        <v>1004</v>
      </c>
      <c r="H389" s="107">
        <v>9</v>
      </c>
      <c r="I389" s="107">
        <v>9</v>
      </c>
      <c r="J389" s="107">
        <v>1</v>
      </c>
      <c r="K389" s="107">
        <v>0</v>
      </c>
      <c r="L389" s="108">
        <v>0</v>
      </c>
      <c r="X389" t="s">
        <v>782</v>
      </c>
      <c r="Y389" t="s">
        <v>783</v>
      </c>
    </row>
    <row r="390" spans="1:25" hidden="1" x14ac:dyDescent="0.25">
      <c r="A390" s="103" t="s">
        <v>8</v>
      </c>
      <c r="B390" s="104">
        <v>46266</v>
      </c>
      <c r="C390" s="105" t="s">
        <v>11</v>
      </c>
      <c r="D390" s="106">
        <v>16</v>
      </c>
      <c r="G390" s="106">
        <v>37</v>
      </c>
      <c r="H390" s="107">
        <v>4</v>
      </c>
      <c r="I390" s="107">
        <v>3</v>
      </c>
      <c r="J390" s="107">
        <v>1</v>
      </c>
      <c r="K390" s="107">
        <v>1</v>
      </c>
      <c r="L390" s="108">
        <v>0</v>
      </c>
      <c r="X390" t="s">
        <v>778</v>
      </c>
      <c r="Y390" t="s">
        <v>783</v>
      </c>
    </row>
    <row r="391" spans="1:25" hidden="1" x14ac:dyDescent="0.25">
      <c r="A391" s="103" t="s">
        <v>6</v>
      </c>
      <c r="B391" s="104">
        <v>46266</v>
      </c>
      <c r="C391" s="105" t="s">
        <v>11</v>
      </c>
      <c r="D391" s="106">
        <v>16</v>
      </c>
      <c r="G391" s="106">
        <v>677</v>
      </c>
      <c r="H391" s="107">
        <v>5</v>
      </c>
      <c r="I391" s="107">
        <v>5</v>
      </c>
      <c r="J391" s="107">
        <v>0</v>
      </c>
      <c r="K391" s="107">
        <v>0</v>
      </c>
      <c r="L391" s="108">
        <v>0</v>
      </c>
      <c r="X391" t="s">
        <v>782</v>
      </c>
      <c r="Y391" t="s">
        <v>783</v>
      </c>
    </row>
    <row r="392" spans="1:25" hidden="1" x14ac:dyDescent="0.25">
      <c r="A392" s="103" t="s">
        <v>8</v>
      </c>
      <c r="B392" s="104">
        <v>46266</v>
      </c>
      <c r="C392" s="105" t="s">
        <v>11</v>
      </c>
      <c r="D392" s="106">
        <v>9</v>
      </c>
      <c r="G392" s="106">
        <v>80</v>
      </c>
      <c r="H392" s="107">
        <v>1</v>
      </c>
      <c r="I392" s="107">
        <v>1</v>
      </c>
      <c r="J392" s="107">
        <v>0</v>
      </c>
      <c r="K392" s="107">
        <v>0</v>
      </c>
      <c r="L392" s="108">
        <v>0</v>
      </c>
      <c r="X392" t="s">
        <v>778</v>
      </c>
      <c r="Y392" t="s">
        <v>783</v>
      </c>
    </row>
    <row r="393" spans="1:25" x14ac:dyDescent="0.25">
      <c r="A393" s="103" t="s">
        <v>7</v>
      </c>
      <c r="B393" s="104">
        <v>46266</v>
      </c>
      <c r="C393" s="105" t="s">
        <v>11</v>
      </c>
      <c r="D393" s="106">
        <v>12</v>
      </c>
      <c r="G393" s="106">
        <v>679</v>
      </c>
      <c r="H393" s="107">
        <v>6</v>
      </c>
      <c r="I393" s="107">
        <v>5</v>
      </c>
      <c r="J393" s="107">
        <v>0</v>
      </c>
      <c r="K393" s="107">
        <v>0</v>
      </c>
      <c r="L393" s="108">
        <v>0</v>
      </c>
      <c r="X393" t="s">
        <v>782</v>
      </c>
      <c r="Y393" t="s">
        <v>784</v>
      </c>
    </row>
    <row r="394" spans="1:25" x14ac:dyDescent="0.25">
      <c r="A394" s="103" t="s">
        <v>7</v>
      </c>
      <c r="B394" s="104">
        <v>46266</v>
      </c>
      <c r="C394" s="105" t="s">
        <v>12</v>
      </c>
      <c r="D394" s="106">
        <v>16</v>
      </c>
      <c r="G394" s="106">
        <v>20</v>
      </c>
      <c r="H394" s="107">
        <v>1</v>
      </c>
      <c r="I394" s="107">
        <v>0</v>
      </c>
      <c r="J394" s="107">
        <v>0</v>
      </c>
      <c r="K394" s="107">
        <v>0</v>
      </c>
      <c r="L394" s="108">
        <v>0</v>
      </c>
      <c r="X394" t="s">
        <v>782</v>
      </c>
      <c r="Y394" t="s">
        <v>779</v>
      </c>
    </row>
    <row r="395" spans="1:25" x14ac:dyDescent="0.25">
      <c r="A395" s="103" t="s">
        <v>6</v>
      </c>
      <c r="B395" s="104">
        <v>46266</v>
      </c>
      <c r="C395" s="105" t="s">
        <v>12</v>
      </c>
      <c r="D395" s="106">
        <v>14</v>
      </c>
      <c r="G395" s="106">
        <v>2705</v>
      </c>
      <c r="H395" s="107">
        <v>56</v>
      </c>
      <c r="I395" s="107">
        <v>44</v>
      </c>
      <c r="J395" s="107">
        <v>2</v>
      </c>
      <c r="K395" s="107">
        <v>2</v>
      </c>
      <c r="L395" s="108">
        <v>1</v>
      </c>
      <c r="X395" t="s">
        <v>782</v>
      </c>
      <c r="Y395" t="s">
        <v>779</v>
      </c>
    </row>
    <row r="396" spans="1:25" x14ac:dyDescent="0.25">
      <c r="A396" s="103" t="s">
        <v>6</v>
      </c>
      <c r="B396" s="104">
        <v>46266</v>
      </c>
      <c r="C396" s="105" t="s">
        <v>12</v>
      </c>
      <c r="D396" s="106">
        <v>16</v>
      </c>
      <c r="G396" s="106">
        <v>2</v>
      </c>
      <c r="H396" s="107">
        <v>0</v>
      </c>
      <c r="I396" s="107">
        <v>0</v>
      </c>
      <c r="J396" s="107">
        <v>0</v>
      </c>
      <c r="K396" s="107">
        <v>0</v>
      </c>
      <c r="L396" s="108">
        <v>0</v>
      </c>
      <c r="X396" t="s">
        <v>782</v>
      </c>
      <c r="Y396" t="s">
        <v>169</v>
      </c>
    </row>
    <row r="397" spans="1:25" hidden="1" x14ac:dyDescent="0.25">
      <c r="A397" s="103" t="s">
        <v>7</v>
      </c>
      <c r="B397" s="104">
        <v>46266</v>
      </c>
      <c r="C397" s="105" t="s">
        <v>12</v>
      </c>
      <c r="D397" s="106">
        <v>12</v>
      </c>
      <c r="G397" s="106">
        <v>11</v>
      </c>
      <c r="H397" s="107">
        <v>0</v>
      </c>
      <c r="I397" s="107">
        <v>0</v>
      </c>
      <c r="J397" s="107">
        <v>0</v>
      </c>
      <c r="K397" s="107">
        <v>0</v>
      </c>
      <c r="L397" s="108">
        <v>0</v>
      </c>
      <c r="X397" t="s">
        <v>782</v>
      </c>
      <c r="Y397" t="s">
        <v>779</v>
      </c>
    </row>
    <row r="398" spans="1:25" x14ac:dyDescent="0.25">
      <c r="A398" s="103" t="s">
        <v>6</v>
      </c>
      <c r="B398" s="104">
        <v>46266</v>
      </c>
      <c r="C398" s="105" t="s">
        <v>11</v>
      </c>
      <c r="D398" s="106">
        <v>12</v>
      </c>
      <c r="G398" s="106">
        <v>6</v>
      </c>
      <c r="H398" s="107">
        <v>0</v>
      </c>
      <c r="I398" s="107">
        <v>0</v>
      </c>
      <c r="J398" s="107">
        <v>0</v>
      </c>
      <c r="K398" s="107">
        <v>0</v>
      </c>
      <c r="L398" s="108">
        <v>0</v>
      </c>
      <c r="X398" t="s">
        <v>782</v>
      </c>
      <c r="Y398" t="s">
        <v>21</v>
      </c>
    </row>
    <row r="399" spans="1:25" x14ac:dyDescent="0.25">
      <c r="A399" s="103" t="s">
        <v>7</v>
      </c>
      <c r="B399" s="104">
        <v>46266</v>
      </c>
      <c r="C399" s="105" t="s">
        <v>12</v>
      </c>
      <c r="D399" s="106">
        <v>16</v>
      </c>
      <c r="G399" s="106">
        <v>7</v>
      </c>
      <c r="H399" s="107">
        <v>0</v>
      </c>
      <c r="I399" s="107">
        <v>0</v>
      </c>
      <c r="J399" s="107">
        <v>0</v>
      </c>
      <c r="K399" s="107">
        <v>0</v>
      </c>
      <c r="L399" s="108">
        <v>0</v>
      </c>
      <c r="X399" t="s">
        <v>778</v>
      </c>
      <c r="Y399" t="s">
        <v>779</v>
      </c>
    </row>
    <row r="400" spans="1:25" x14ac:dyDescent="0.25">
      <c r="A400" s="103" t="s">
        <v>7</v>
      </c>
      <c r="B400" s="104">
        <v>46266</v>
      </c>
      <c r="C400" s="105" t="s">
        <v>12</v>
      </c>
      <c r="D400" s="106">
        <v>9</v>
      </c>
      <c r="G400" s="106">
        <v>4</v>
      </c>
      <c r="H400" s="107">
        <v>0</v>
      </c>
      <c r="I400" s="107">
        <v>0</v>
      </c>
      <c r="J400" s="107">
        <v>0</v>
      </c>
      <c r="K400" s="107">
        <v>0</v>
      </c>
      <c r="L400" s="108">
        <v>0</v>
      </c>
      <c r="X400" t="s">
        <v>782</v>
      </c>
      <c r="Y400" t="s">
        <v>169</v>
      </c>
    </row>
    <row r="401" spans="1:25" hidden="1" x14ac:dyDescent="0.25">
      <c r="A401" s="103" t="s">
        <v>8</v>
      </c>
      <c r="B401" s="104">
        <v>46266</v>
      </c>
      <c r="C401" s="105" t="s">
        <v>12</v>
      </c>
      <c r="D401" s="106">
        <v>10</v>
      </c>
      <c r="G401" s="106">
        <v>439</v>
      </c>
      <c r="H401" s="107">
        <v>9</v>
      </c>
      <c r="I401" s="107">
        <v>7</v>
      </c>
      <c r="J401" s="107">
        <v>0</v>
      </c>
      <c r="K401" s="107">
        <v>0</v>
      </c>
      <c r="L401" s="108">
        <v>0</v>
      </c>
      <c r="X401" t="s">
        <v>778</v>
      </c>
      <c r="Y401" t="s">
        <v>779</v>
      </c>
    </row>
    <row r="402" spans="1:25" x14ac:dyDescent="0.25">
      <c r="A402" s="103" t="s">
        <v>8</v>
      </c>
      <c r="B402" s="104">
        <v>46266</v>
      </c>
      <c r="C402" s="105" t="s">
        <v>11</v>
      </c>
      <c r="D402" s="106">
        <v>9</v>
      </c>
      <c r="G402" s="106">
        <v>65</v>
      </c>
      <c r="H402" s="107">
        <v>1</v>
      </c>
      <c r="I402" s="107">
        <v>1</v>
      </c>
      <c r="J402" s="107">
        <v>1</v>
      </c>
      <c r="K402" s="107">
        <v>0</v>
      </c>
      <c r="L402" s="108">
        <v>0</v>
      </c>
      <c r="X402" t="s">
        <v>778</v>
      </c>
      <c r="Y402" t="s">
        <v>784</v>
      </c>
    </row>
    <row r="403" spans="1:25" hidden="1" x14ac:dyDescent="0.25">
      <c r="A403" s="103" t="s">
        <v>6</v>
      </c>
      <c r="B403" s="104">
        <v>46266</v>
      </c>
      <c r="C403" s="105" t="s">
        <v>12</v>
      </c>
      <c r="D403" s="106">
        <v>10</v>
      </c>
      <c r="G403" s="106">
        <v>1</v>
      </c>
      <c r="H403" s="107">
        <v>0</v>
      </c>
      <c r="I403" s="107">
        <v>0</v>
      </c>
      <c r="J403" s="107">
        <v>0</v>
      </c>
      <c r="K403" s="107">
        <v>0</v>
      </c>
      <c r="L403" s="108">
        <v>0</v>
      </c>
      <c r="X403" t="s">
        <v>778</v>
      </c>
      <c r="Y403" t="s">
        <v>22</v>
      </c>
    </row>
    <row r="404" spans="1:25" x14ac:dyDescent="0.25">
      <c r="A404" s="103" t="s">
        <v>8</v>
      </c>
      <c r="B404" s="104">
        <v>46266</v>
      </c>
      <c r="C404" s="105" t="s">
        <v>11</v>
      </c>
      <c r="D404" s="106">
        <v>14</v>
      </c>
      <c r="G404" s="106">
        <v>558</v>
      </c>
      <c r="H404" s="107">
        <v>6</v>
      </c>
      <c r="I404" s="107">
        <v>5</v>
      </c>
      <c r="J404" s="107">
        <v>0</v>
      </c>
      <c r="K404" s="107">
        <v>0</v>
      </c>
      <c r="L404" s="108">
        <v>0</v>
      </c>
      <c r="X404" t="s">
        <v>782</v>
      </c>
      <c r="Y404" t="s">
        <v>20</v>
      </c>
    </row>
    <row r="405" spans="1:25" x14ac:dyDescent="0.25">
      <c r="A405" s="103" t="s">
        <v>8</v>
      </c>
      <c r="B405" s="104">
        <v>46266</v>
      </c>
      <c r="C405" s="105" t="s">
        <v>12</v>
      </c>
      <c r="D405" s="106">
        <v>8</v>
      </c>
      <c r="G405" s="106">
        <v>1</v>
      </c>
      <c r="H405" s="107">
        <v>0</v>
      </c>
      <c r="I405" s="107">
        <v>0</v>
      </c>
      <c r="J405" s="107">
        <v>0</v>
      </c>
      <c r="K405" s="107">
        <v>0</v>
      </c>
      <c r="L405" s="108">
        <v>0</v>
      </c>
      <c r="X405" t="s">
        <v>782</v>
      </c>
    </row>
    <row r="406" spans="1:25" hidden="1" x14ac:dyDescent="0.25">
      <c r="A406" s="103" t="s">
        <v>6</v>
      </c>
      <c r="B406" s="104">
        <v>46266</v>
      </c>
      <c r="C406" s="105" t="s">
        <v>12</v>
      </c>
      <c r="D406" s="106">
        <v>12</v>
      </c>
      <c r="G406" s="106">
        <v>1</v>
      </c>
      <c r="H406" s="107">
        <v>0</v>
      </c>
      <c r="I406" s="107">
        <v>0</v>
      </c>
      <c r="J406" s="107">
        <v>0</v>
      </c>
      <c r="K406" s="107">
        <v>0</v>
      </c>
      <c r="L406" s="108">
        <v>0</v>
      </c>
      <c r="X406" t="s">
        <v>778</v>
      </c>
      <c r="Y406" t="s">
        <v>786</v>
      </c>
    </row>
    <row r="407" spans="1:25" hidden="1" x14ac:dyDescent="0.25">
      <c r="A407" s="103" t="s">
        <v>6</v>
      </c>
      <c r="B407" s="104">
        <v>46266</v>
      </c>
      <c r="C407" s="105" t="s">
        <v>11</v>
      </c>
      <c r="D407" s="106">
        <v>11</v>
      </c>
      <c r="G407" s="106">
        <v>7</v>
      </c>
      <c r="H407" s="107">
        <v>0</v>
      </c>
      <c r="I407" s="107">
        <v>0</v>
      </c>
      <c r="J407" s="107">
        <v>0</v>
      </c>
      <c r="K407" s="107">
        <v>0</v>
      </c>
      <c r="L407" s="108">
        <v>0</v>
      </c>
      <c r="X407" t="s">
        <v>782</v>
      </c>
      <c r="Y407" t="s">
        <v>21</v>
      </c>
    </row>
    <row r="408" spans="1:25" x14ac:dyDescent="0.25">
      <c r="A408" s="103" t="s">
        <v>7</v>
      </c>
      <c r="B408" s="104">
        <v>46266</v>
      </c>
      <c r="C408" s="105" t="s">
        <v>11</v>
      </c>
      <c r="D408" s="106">
        <v>8</v>
      </c>
      <c r="G408" s="106">
        <v>85</v>
      </c>
      <c r="H408" s="107">
        <v>0</v>
      </c>
      <c r="I408" s="107">
        <v>0</v>
      </c>
      <c r="J408" s="107">
        <v>0</v>
      </c>
      <c r="K408" s="107">
        <v>0</v>
      </c>
      <c r="L408" s="108">
        <v>0</v>
      </c>
      <c r="X408" t="s">
        <v>778</v>
      </c>
      <c r="Y408" t="s">
        <v>783</v>
      </c>
    </row>
    <row r="409" spans="1:25" x14ac:dyDescent="0.25">
      <c r="A409" s="103" t="s">
        <v>8</v>
      </c>
      <c r="B409" s="104">
        <v>46266</v>
      </c>
      <c r="C409" s="105" t="s">
        <v>12</v>
      </c>
      <c r="D409" s="106">
        <v>8</v>
      </c>
      <c r="G409" s="106">
        <v>1</v>
      </c>
      <c r="H409" s="107">
        <v>0</v>
      </c>
      <c r="I409" s="107">
        <v>0</v>
      </c>
      <c r="J409" s="107">
        <v>0</v>
      </c>
      <c r="K409" s="107">
        <v>0</v>
      </c>
      <c r="L409" s="108">
        <v>0</v>
      </c>
      <c r="X409" t="s">
        <v>778</v>
      </c>
      <c r="Y409" t="s">
        <v>779</v>
      </c>
    </row>
    <row r="410" spans="1:25" x14ac:dyDescent="0.25">
      <c r="A410" s="103" t="s">
        <v>8</v>
      </c>
      <c r="B410" s="104">
        <v>46266</v>
      </c>
      <c r="C410" s="105" t="s">
        <v>12</v>
      </c>
      <c r="D410" s="106">
        <v>14</v>
      </c>
      <c r="G410" s="106">
        <v>330</v>
      </c>
      <c r="H410" s="107">
        <v>11</v>
      </c>
      <c r="I410" s="107">
        <v>10</v>
      </c>
      <c r="J410" s="107">
        <v>2</v>
      </c>
      <c r="K410" s="107">
        <v>2</v>
      </c>
      <c r="L410" s="108">
        <v>0</v>
      </c>
      <c r="X410" t="s">
        <v>778</v>
      </c>
      <c r="Y410" t="s">
        <v>779</v>
      </c>
    </row>
    <row r="411" spans="1:25" x14ac:dyDescent="0.25">
      <c r="A411" s="103" t="s">
        <v>6</v>
      </c>
      <c r="B411" s="104">
        <v>46266</v>
      </c>
      <c r="C411" s="105" t="s">
        <v>12</v>
      </c>
      <c r="D411" s="106">
        <v>10</v>
      </c>
      <c r="G411" s="106">
        <v>2</v>
      </c>
      <c r="H411" s="107">
        <v>0</v>
      </c>
      <c r="I411" s="107">
        <v>0</v>
      </c>
      <c r="J411" s="107">
        <v>0</v>
      </c>
      <c r="K411" s="107">
        <v>0</v>
      </c>
      <c r="L411" s="108">
        <v>0</v>
      </c>
      <c r="X411" t="s">
        <v>778</v>
      </c>
      <c r="Y411" t="s">
        <v>169</v>
      </c>
    </row>
    <row r="412" spans="1:25" hidden="1" x14ac:dyDescent="0.25">
      <c r="A412" s="103" t="s">
        <v>8</v>
      </c>
      <c r="B412" s="104">
        <v>46266</v>
      </c>
      <c r="C412" s="105" t="s">
        <v>12</v>
      </c>
      <c r="D412" s="106">
        <v>13</v>
      </c>
      <c r="G412" s="106">
        <v>616</v>
      </c>
      <c r="H412" s="107">
        <v>18</v>
      </c>
      <c r="I412" s="107">
        <v>14</v>
      </c>
      <c r="J412" s="107">
        <v>1</v>
      </c>
      <c r="K412" s="107">
        <v>0</v>
      </c>
      <c r="L412" s="108">
        <v>0</v>
      </c>
      <c r="X412" t="s">
        <v>782</v>
      </c>
      <c r="Y412" t="s">
        <v>779</v>
      </c>
    </row>
    <row r="413" spans="1:25" x14ac:dyDescent="0.25">
      <c r="A413" s="103" t="s">
        <v>6</v>
      </c>
      <c r="B413" s="104">
        <v>46266</v>
      </c>
      <c r="C413" s="105" t="s">
        <v>11</v>
      </c>
      <c r="D413" s="106">
        <v>16</v>
      </c>
      <c r="G413" s="106">
        <v>3</v>
      </c>
      <c r="H413" s="107">
        <v>0</v>
      </c>
      <c r="I413" s="107">
        <v>0</v>
      </c>
      <c r="J413" s="107">
        <v>0</v>
      </c>
      <c r="K413" s="107">
        <v>0</v>
      </c>
      <c r="L413" s="108">
        <v>0</v>
      </c>
      <c r="X413" t="s">
        <v>782</v>
      </c>
      <c r="Y413" t="s">
        <v>23</v>
      </c>
    </row>
    <row r="414" spans="1:25" hidden="1" x14ac:dyDescent="0.25">
      <c r="A414" s="103" t="s">
        <v>6</v>
      </c>
      <c r="B414" s="104">
        <v>46266</v>
      </c>
      <c r="C414" s="105" t="s">
        <v>12</v>
      </c>
      <c r="D414" s="106">
        <v>10</v>
      </c>
      <c r="G414" s="106">
        <v>29</v>
      </c>
      <c r="H414" s="107">
        <v>0</v>
      </c>
      <c r="I414" s="107">
        <v>0</v>
      </c>
      <c r="J414" s="107">
        <v>0</v>
      </c>
      <c r="K414" s="107">
        <v>0</v>
      </c>
      <c r="L414" s="108">
        <v>0</v>
      </c>
      <c r="X414" t="s">
        <v>782</v>
      </c>
    </row>
    <row r="415" spans="1:25" hidden="1" x14ac:dyDescent="0.25">
      <c r="A415" s="103" t="s">
        <v>6</v>
      </c>
      <c r="B415" s="104">
        <v>46266</v>
      </c>
      <c r="C415" s="105" t="s">
        <v>11</v>
      </c>
      <c r="D415" s="106">
        <v>8</v>
      </c>
      <c r="G415" s="106">
        <v>128</v>
      </c>
      <c r="H415" s="107">
        <v>1</v>
      </c>
      <c r="I415" s="107">
        <v>0</v>
      </c>
      <c r="J415" s="107">
        <v>0</v>
      </c>
      <c r="K415" s="107">
        <v>0</v>
      </c>
      <c r="L415" s="108">
        <v>0</v>
      </c>
      <c r="X415" t="s">
        <v>778</v>
      </c>
      <c r="Y415" t="s">
        <v>20</v>
      </c>
    </row>
    <row r="416" spans="1:25" hidden="1" x14ac:dyDescent="0.25">
      <c r="A416" s="103" t="s">
        <v>8</v>
      </c>
      <c r="B416" s="104">
        <v>46266</v>
      </c>
      <c r="C416" s="105" t="s">
        <v>11</v>
      </c>
      <c r="D416" s="106">
        <v>10</v>
      </c>
      <c r="G416" s="106">
        <v>74</v>
      </c>
      <c r="H416" s="107">
        <v>1</v>
      </c>
      <c r="I416" s="107">
        <v>1</v>
      </c>
      <c r="J416" s="107">
        <v>0</v>
      </c>
      <c r="K416" s="107">
        <v>0</v>
      </c>
      <c r="L416" s="108">
        <v>0</v>
      </c>
      <c r="X416" t="s">
        <v>778</v>
      </c>
      <c r="Y416" t="s">
        <v>20</v>
      </c>
    </row>
    <row r="417" spans="1:25" x14ac:dyDescent="0.25">
      <c r="B417" s="104">
        <v>46266</v>
      </c>
      <c r="C417" s="105" t="s">
        <v>11</v>
      </c>
      <c r="D417" s="106">
        <v>9</v>
      </c>
      <c r="G417" s="106">
        <v>1</v>
      </c>
      <c r="H417" s="107">
        <v>1</v>
      </c>
      <c r="I417" s="107">
        <v>1</v>
      </c>
      <c r="J417" s="107">
        <v>0</v>
      </c>
      <c r="K417" s="107">
        <v>0</v>
      </c>
      <c r="L417" s="108">
        <v>0</v>
      </c>
      <c r="X417" t="s">
        <v>782</v>
      </c>
    </row>
    <row r="418" spans="1:25" hidden="1" x14ac:dyDescent="0.25">
      <c r="A418" s="103" t="s">
        <v>7</v>
      </c>
      <c r="B418" s="104">
        <v>46266</v>
      </c>
      <c r="C418" s="105" t="s">
        <v>12</v>
      </c>
      <c r="D418" s="106">
        <v>12</v>
      </c>
      <c r="G418" s="106">
        <v>151</v>
      </c>
      <c r="H418" s="107">
        <v>4</v>
      </c>
      <c r="I418" s="107">
        <v>4</v>
      </c>
      <c r="J418" s="107">
        <v>0</v>
      </c>
      <c r="K418" s="107">
        <v>0</v>
      </c>
      <c r="L418" s="108">
        <v>0</v>
      </c>
      <c r="X418" t="s">
        <v>778</v>
      </c>
      <c r="Y418" t="s">
        <v>779</v>
      </c>
    </row>
    <row r="419" spans="1:25" hidden="1" x14ac:dyDescent="0.25">
      <c r="A419" s="103" t="s">
        <v>7</v>
      </c>
      <c r="B419" s="104">
        <v>46266</v>
      </c>
      <c r="C419" s="105" t="s">
        <v>11</v>
      </c>
      <c r="D419" s="106">
        <v>15</v>
      </c>
      <c r="G419" s="106">
        <v>76</v>
      </c>
      <c r="H419" s="107">
        <v>0</v>
      </c>
      <c r="I419" s="107">
        <v>0</v>
      </c>
      <c r="J419" s="107">
        <v>0</v>
      </c>
      <c r="K419" s="107">
        <v>0</v>
      </c>
      <c r="L419" s="108">
        <v>0</v>
      </c>
      <c r="X419" t="s">
        <v>778</v>
      </c>
      <c r="Y419" t="s">
        <v>784</v>
      </c>
    </row>
    <row r="420" spans="1:25" x14ac:dyDescent="0.25">
      <c r="A420" s="103" t="s">
        <v>8</v>
      </c>
      <c r="B420" s="104">
        <v>46266</v>
      </c>
      <c r="C420" s="105" t="s">
        <v>11</v>
      </c>
      <c r="D420" s="106">
        <v>10</v>
      </c>
      <c r="G420" s="106">
        <v>2</v>
      </c>
      <c r="H420" s="107">
        <v>0</v>
      </c>
      <c r="I420" s="107">
        <v>0</v>
      </c>
      <c r="J420" s="107">
        <v>0</v>
      </c>
      <c r="K420" s="107">
        <v>0</v>
      </c>
      <c r="L420" s="108">
        <v>0</v>
      </c>
      <c r="X420" t="s">
        <v>782</v>
      </c>
      <c r="Y420" t="s">
        <v>21</v>
      </c>
    </row>
    <row r="421" spans="1:25" hidden="1" x14ac:dyDescent="0.25">
      <c r="A421" s="103" t="s">
        <v>6</v>
      </c>
      <c r="B421" s="104">
        <v>46266</v>
      </c>
      <c r="C421" s="105" t="s">
        <v>12</v>
      </c>
      <c r="D421" s="106">
        <v>10</v>
      </c>
      <c r="G421" s="106">
        <v>1649</v>
      </c>
      <c r="H421" s="107">
        <v>39</v>
      </c>
      <c r="I421" s="107">
        <v>31</v>
      </c>
      <c r="J421" s="107">
        <v>0</v>
      </c>
      <c r="K421" s="107">
        <v>0</v>
      </c>
      <c r="L421" s="108">
        <v>0</v>
      </c>
      <c r="X421" t="s">
        <v>782</v>
      </c>
      <c r="Y421" t="s">
        <v>779</v>
      </c>
    </row>
    <row r="422" spans="1:25" x14ac:dyDescent="0.25">
      <c r="A422" s="103" t="s">
        <v>6</v>
      </c>
      <c r="B422" s="104">
        <v>46266</v>
      </c>
      <c r="C422" s="105" t="s">
        <v>11</v>
      </c>
      <c r="D422" s="106">
        <v>12</v>
      </c>
      <c r="G422" s="106">
        <v>1025</v>
      </c>
      <c r="H422" s="107">
        <v>20</v>
      </c>
      <c r="I422" s="107">
        <v>19</v>
      </c>
      <c r="J422" s="107">
        <v>2</v>
      </c>
      <c r="K422" s="107">
        <v>0</v>
      </c>
      <c r="L422" s="108">
        <v>0</v>
      </c>
      <c r="X422" t="s">
        <v>782</v>
      </c>
      <c r="Y422" t="s">
        <v>784</v>
      </c>
    </row>
    <row r="423" spans="1:25" hidden="1" x14ac:dyDescent="0.25">
      <c r="A423" s="103" t="s">
        <v>827</v>
      </c>
      <c r="B423" s="104">
        <v>46266</v>
      </c>
      <c r="C423" s="105" t="s">
        <v>12</v>
      </c>
      <c r="D423" s="106">
        <v>12</v>
      </c>
      <c r="G423" s="106">
        <v>1</v>
      </c>
      <c r="H423" s="107">
        <v>0</v>
      </c>
      <c r="I423" s="107">
        <v>0</v>
      </c>
      <c r="J423" s="107">
        <v>0</v>
      </c>
      <c r="K423" s="107">
        <v>0</v>
      </c>
      <c r="L423" s="108">
        <v>0</v>
      </c>
      <c r="X423" t="s">
        <v>778</v>
      </c>
      <c r="Y423" t="s">
        <v>779</v>
      </c>
    </row>
    <row r="424" spans="1:25" x14ac:dyDescent="0.25">
      <c r="A424" s="103" t="s">
        <v>8</v>
      </c>
      <c r="B424" s="104">
        <v>46266</v>
      </c>
      <c r="C424" s="105" t="s">
        <v>11</v>
      </c>
      <c r="D424" s="106">
        <v>13</v>
      </c>
      <c r="G424" s="106">
        <v>3</v>
      </c>
      <c r="H424" s="107">
        <v>0</v>
      </c>
      <c r="I424" s="107">
        <v>0</v>
      </c>
      <c r="J424" s="107">
        <v>0</v>
      </c>
      <c r="K424" s="107">
        <v>0</v>
      </c>
      <c r="L424" s="108">
        <v>0</v>
      </c>
      <c r="X424" t="s">
        <v>778</v>
      </c>
      <c r="Y424" t="s">
        <v>20</v>
      </c>
    </row>
    <row r="425" spans="1:25" hidden="1" x14ac:dyDescent="0.25">
      <c r="A425" s="103" t="s">
        <v>7</v>
      </c>
      <c r="B425" s="104">
        <v>46266</v>
      </c>
      <c r="C425" s="105" t="s">
        <v>12</v>
      </c>
      <c r="D425" s="106">
        <v>12</v>
      </c>
      <c r="G425" s="106">
        <v>7</v>
      </c>
      <c r="H425" s="107">
        <v>0</v>
      </c>
      <c r="I425" s="107">
        <v>0</v>
      </c>
      <c r="J425" s="107">
        <v>0</v>
      </c>
      <c r="K425" s="107">
        <v>0</v>
      </c>
      <c r="L425" s="108">
        <v>0</v>
      </c>
      <c r="X425" t="s">
        <v>778</v>
      </c>
      <c r="Y425" t="s">
        <v>779</v>
      </c>
    </row>
    <row r="426" spans="1:25" x14ac:dyDescent="0.25">
      <c r="A426" s="103" t="s">
        <v>6</v>
      </c>
      <c r="B426" s="104">
        <v>46266</v>
      </c>
      <c r="C426" s="105" t="s">
        <v>11</v>
      </c>
      <c r="D426" s="106">
        <v>15</v>
      </c>
      <c r="G426" s="106">
        <v>167</v>
      </c>
      <c r="H426" s="107">
        <v>5</v>
      </c>
      <c r="I426" s="107">
        <v>5</v>
      </c>
      <c r="J426" s="107">
        <v>0</v>
      </c>
      <c r="K426" s="107">
        <v>0</v>
      </c>
      <c r="L426" s="108">
        <v>0</v>
      </c>
      <c r="X426" t="s">
        <v>782</v>
      </c>
      <c r="Y426" t="s">
        <v>780</v>
      </c>
    </row>
    <row r="427" spans="1:25" hidden="1" x14ac:dyDescent="0.25">
      <c r="A427" s="103" t="s">
        <v>7</v>
      </c>
      <c r="B427" s="104">
        <v>46266</v>
      </c>
      <c r="C427" s="105" t="s">
        <v>12</v>
      </c>
      <c r="D427" s="106">
        <v>13</v>
      </c>
      <c r="G427" s="106">
        <v>7</v>
      </c>
      <c r="H427" s="107">
        <v>0</v>
      </c>
      <c r="I427" s="107">
        <v>0</v>
      </c>
      <c r="J427" s="107">
        <v>0</v>
      </c>
      <c r="K427" s="107">
        <v>0</v>
      </c>
      <c r="L427" s="108">
        <v>0</v>
      </c>
      <c r="X427" t="s">
        <v>782</v>
      </c>
      <c r="Y427" t="s">
        <v>779</v>
      </c>
    </row>
    <row r="428" spans="1:25" hidden="1" x14ac:dyDescent="0.25">
      <c r="A428" s="103" t="s">
        <v>8</v>
      </c>
      <c r="B428" s="104">
        <v>46266</v>
      </c>
      <c r="C428" s="105" t="s">
        <v>11</v>
      </c>
      <c r="D428" s="106">
        <v>9</v>
      </c>
      <c r="G428" s="106">
        <v>3</v>
      </c>
      <c r="H428" s="107">
        <v>0</v>
      </c>
      <c r="I428" s="107">
        <v>0</v>
      </c>
      <c r="J428" s="107">
        <v>0</v>
      </c>
      <c r="K428" s="107">
        <v>0</v>
      </c>
      <c r="L428" s="108">
        <v>0</v>
      </c>
      <c r="X428" t="s">
        <v>782</v>
      </c>
    </row>
    <row r="429" spans="1:25" hidden="1" x14ac:dyDescent="0.25">
      <c r="A429" s="103" t="s">
        <v>8</v>
      </c>
      <c r="B429" s="104">
        <v>46266</v>
      </c>
      <c r="C429" s="105" t="s">
        <v>11</v>
      </c>
      <c r="D429" s="106">
        <v>15</v>
      </c>
      <c r="G429" s="106">
        <v>95</v>
      </c>
      <c r="H429" s="107">
        <v>3</v>
      </c>
      <c r="I429" s="107">
        <v>1</v>
      </c>
      <c r="J429" s="107">
        <v>0</v>
      </c>
      <c r="K429" s="107">
        <v>0</v>
      </c>
      <c r="L429" s="108">
        <v>0</v>
      </c>
      <c r="X429" t="s">
        <v>778</v>
      </c>
      <c r="Y429" t="s">
        <v>783</v>
      </c>
    </row>
    <row r="430" spans="1:25" hidden="1" x14ac:dyDescent="0.25">
      <c r="A430" s="103" t="s">
        <v>7</v>
      </c>
      <c r="B430" s="104">
        <v>46266</v>
      </c>
      <c r="C430" s="105" t="s">
        <v>11</v>
      </c>
      <c r="D430" s="106">
        <v>8</v>
      </c>
      <c r="G430" s="106">
        <v>92</v>
      </c>
      <c r="H430" s="107">
        <v>0</v>
      </c>
      <c r="I430" s="107">
        <v>0</v>
      </c>
      <c r="J430" s="107">
        <v>0</v>
      </c>
      <c r="K430" s="107">
        <v>0</v>
      </c>
      <c r="L430" s="108">
        <v>0</v>
      </c>
      <c r="X430" t="s">
        <v>782</v>
      </c>
      <c r="Y430" t="s">
        <v>780</v>
      </c>
    </row>
    <row r="431" spans="1:25" hidden="1" x14ac:dyDescent="0.25">
      <c r="A431" s="103" t="s">
        <v>8</v>
      </c>
      <c r="B431" s="104">
        <v>46266</v>
      </c>
      <c r="C431" s="105" t="s">
        <v>11</v>
      </c>
      <c r="D431" s="106">
        <v>15</v>
      </c>
      <c r="G431" s="106">
        <v>2</v>
      </c>
      <c r="H431" s="107">
        <v>0</v>
      </c>
      <c r="I431" s="107">
        <v>0</v>
      </c>
      <c r="J431" s="107">
        <v>0</v>
      </c>
      <c r="K431" s="107">
        <v>0</v>
      </c>
      <c r="L431" s="108">
        <v>0</v>
      </c>
      <c r="X431" t="s">
        <v>782</v>
      </c>
    </row>
    <row r="432" spans="1:25" hidden="1" x14ac:dyDescent="0.25">
      <c r="A432" s="103" t="s">
        <v>6</v>
      </c>
      <c r="B432" s="104">
        <v>46266</v>
      </c>
      <c r="C432" s="105" t="s">
        <v>11</v>
      </c>
      <c r="D432" s="106">
        <v>15</v>
      </c>
      <c r="G432" s="106">
        <v>76</v>
      </c>
      <c r="H432" s="107">
        <v>0</v>
      </c>
      <c r="I432" s="107">
        <v>0</v>
      </c>
      <c r="J432" s="107">
        <v>0</v>
      </c>
      <c r="K432" s="107">
        <v>0</v>
      </c>
      <c r="L432" s="108">
        <v>0</v>
      </c>
      <c r="X432" t="s">
        <v>778</v>
      </c>
      <c r="Y432" t="s">
        <v>784</v>
      </c>
    </row>
    <row r="433" spans="1:25" x14ac:dyDescent="0.25">
      <c r="A433" s="103" t="s">
        <v>28</v>
      </c>
      <c r="B433" s="104">
        <v>46266</v>
      </c>
      <c r="C433" s="105" t="s">
        <v>11</v>
      </c>
      <c r="D433" s="106">
        <v>11</v>
      </c>
      <c r="G433" s="106">
        <v>1</v>
      </c>
      <c r="H433" s="107">
        <v>1</v>
      </c>
      <c r="I433" s="107">
        <v>1</v>
      </c>
      <c r="J433" s="107">
        <v>0</v>
      </c>
      <c r="K433" s="107">
        <v>0</v>
      </c>
      <c r="L433" s="108">
        <v>0</v>
      </c>
      <c r="X433" t="s">
        <v>782</v>
      </c>
    </row>
    <row r="434" spans="1:25" x14ac:dyDescent="0.25">
      <c r="A434" s="103" t="s">
        <v>6</v>
      </c>
      <c r="B434" s="104">
        <v>46266</v>
      </c>
      <c r="C434" s="105" t="s">
        <v>12</v>
      </c>
      <c r="D434" s="106">
        <v>15</v>
      </c>
      <c r="G434" s="106">
        <v>3</v>
      </c>
      <c r="H434" s="107">
        <v>0</v>
      </c>
      <c r="I434" s="107">
        <v>0</v>
      </c>
      <c r="J434" s="107">
        <v>0</v>
      </c>
      <c r="K434" s="107">
        <v>0</v>
      </c>
      <c r="L434" s="108">
        <v>0</v>
      </c>
      <c r="X434" t="s">
        <v>778</v>
      </c>
      <c r="Y434" t="s">
        <v>22</v>
      </c>
    </row>
    <row r="435" spans="1:25" hidden="1" x14ac:dyDescent="0.25">
      <c r="A435" s="103" t="s">
        <v>7</v>
      </c>
      <c r="B435" s="104">
        <v>46266</v>
      </c>
      <c r="C435" s="105" t="s">
        <v>12</v>
      </c>
      <c r="D435" s="106">
        <v>12</v>
      </c>
      <c r="G435" s="106">
        <v>509</v>
      </c>
      <c r="H435" s="107">
        <v>4</v>
      </c>
      <c r="I435" s="107">
        <v>3</v>
      </c>
      <c r="J435" s="107">
        <v>1</v>
      </c>
      <c r="K435" s="107">
        <v>1</v>
      </c>
      <c r="L435" s="108">
        <v>0</v>
      </c>
      <c r="X435" t="s">
        <v>782</v>
      </c>
      <c r="Y435" t="s">
        <v>779</v>
      </c>
    </row>
    <row r="436" spans="1:25" hidden="1" x14ac:dyDescent="0.25">
      <c r="A436" s="103" t="s">
        <v>6</v>
      </c>
      <c r="B436" s="104">
        <v>46266</v>
      </c>
      <c r="C436" s="105" t="s">
        <v>11</v>
      </c>
      <c r="D436" s="106">
        <v>10</v>
      </c>
      <c r="G436" s="106">
        <v>3</v>
      </c>
      <c r="H436" s="107">
        <v>0</v>
      </c>
      <c r="I436" s="107">
        <v>0</v>
      </c>
      <c r="J436" s="107">
        <v>0</v>
      </c>
      <c r="K436" s="107">
        <v>0</v>
      </c>
      <c r="L436" s="108">
        <v>0</v>
      </c>
      <c r="X436" t="s">
        <v>778</v>
      </c>
      <c r="Y436" t="s">
        <v>21</v>
      </c>
    </row>
    <row r="437" spans="1:25" x14ac:dyDescent="0.25">
      <c r="A437" s="103" t="s">
        <v>6</v>
      </c>
      <c r="B437" s="104">
        <v>46266</v>
      </c>
      <c r="C437" s="105" t="s">
        <v>11</v>
      </c>
      <c r="D437" s="106">
        <v>9</v>
      </c>
      <c r="G437" s="106">
        <v>1</v>
      </c>
      <c r="H437" s="107">
        <v>0</v>
      </c>
      <c r="I437" s="107">
        <v>0</v>
      </c>
      <c r="J437" s="107">
        <v>0</v>
      </c>
      <c r="K437" s="107">
        <v>0</v>
      </c>
      <c r="L437" s="108">
        <v>0</v>
      </c>
      <c r="X437" t="s">
        <v>782</v>
      </c>
      <c r="Y437" t="s">
        <v>21</v>
      </c>
    </row>
    <row r="438" spans="1:25" hidden="1" x14ac:dyDescent="0.25">
      <c r="A438" s="103" t="s">
        <v>7</v>
      </c>
      <c r="B438" s="104">
        <v>46266</v>
      </c>
      <c r="C438" s="105" t="s">
        <v>12</v>
      </c>
      <c r="D438" s="106">
        <v>10</v>
      </c>
      <c r="G438" s="106">
        <v>17</v>
      </c>
      <c r="H438" s="107">
        <v>1</v>
      </c>
      <c r="I438" s="107">
        <v>1</v>
      </c>
      <c r="J438" s="107">
        <v>0</v>
      </c>
      <c r="K438" s="107">
        <v>0</v>
      </c>
      <c r="L438" s="108">
        <v>0</v>
      </c>
      <c r="X438" t="s">
        <v>782</v>
      </c>
      <c r="Y438" t="s">
        <v>779</v>
      </c>
    </row>
    <row r="439" spans="1:25" hidden="1" x14ac:dyDescent="0.25">
      <c r="A439" s="103" t="s">
        <v>8</v>
      </c>
      <c r="B439" s="104">
        <v>46266</v>
      </c>
      <c r="C439" s="105" t="s">
        <v>12</v>
      </c>
      <c r="D439" s="106">
        <v>8</v>
      </c>
      <c r="G439" s="106">
        <v>12</v>
      </c>
      <c r="H439" s="107">
        <v>1</v>
      </c>
      <c r="I439" s="107">
        <v>1</v>
      </c>
      <c r="J439" s="107">
        <v>1</v>
      </c>
      <c r="K439" s="107">
        <v>1</v>
      </c>
      <c r="L439" s="108">
        <v>1</v>
      </c>
      <c r="X439" t="s">
        <v>782</v>
      </c>
      <c r="Y439" t="s">
        <v>781</v>
      </c>
    </row>
    <row r="440" spans="1:25" hidden="1" x14ac:dyDescent="0.25">
      <c r="A440" s="103" t="s">
        <v>8</v>
      </c>
      <c r="B440" s="104">
        <v>46266</v>
      </c>
      <c r="C440" s="105" t="s">
        <v>11</v>
      </c>
      <c r="D440" s="106">
        <v>9</v>
      </c>
      <c r="G440" s="106">
        <v>536</v>
      </c>
      <c r="H440" s="107">
        <v>5</v>
      </c>
      <c r="I440" s="107">
        <v>3</v>
      </c>
      <c r="J440" s="107">
        <v>0</v>
      </c>
      <c r="K440" s="107">
        <v>0</v>
      </c>
      <c r="L440" s="108">
        <v>0</v>
      </c>
      <c r="X440" t="s">
        <v>782</v>
      </c>
      <c r="Y440" t="s">
        <v>783</v>
      </c>
    </row>
    <row r="441" spans="1:25" x14ac:dyDescent="0.25">
      <c r="A441" s="103" t="s">
        <v>7</v>
      </c>
      <c r="B441" s="104">
        <v>46266</v>
      </c>
      <c r="C441" s="105" t="s">
        <v>11</v>
      </c>
      <c r="D441" s="106">
        <v>8</v>
      </c>
      <c r="G441" s="106">
        <v>9</v>
      </c>
      <c r="H441" s="107">
        <v>0</v>
      </c>
      <c r="I441" s="107">
        <v>0</v>
      </c>
      <c r="J441" s="107">
        <v>0</v>
      </c>
      <c r="K441" s="107">
        <v>0</v>
      </c>
      <c r="L441" s="108">
        <v>0</v>
      </c>
      <c r="X441" t="s">
        <v>782</v>
      </c>
      <c r="Y441" t="s">
        <v>21</v>
      </c>
    </row>
    <row r="442" spans="1:25" hidden="1" x14ac:dyDescent="0.25">
      <c r="A442" s="103" t="s">
        <v>8</v>
      </c>
      <c r="B442" s="104">
        <v>46266</v>
      </c>
      <c r="C442" s="105" t="s">
        <v>12</v>
      </c>
      <c r="D442" s="106">
        <v>15</v>
      </c>
      <c r="G442" s="106">
        <v>128</v>
      </c>
      <c r="H442" s="107">
        <v>8</v>
      </c>
      <c r="I442" s="107">
        <v>4</v>
      </c>
      <c r="J442" s="107">
        <v>1</v>
      </c>
      <c r="K442" s="107">
        <v>1</v>
      </c>
      <c r="L442" s="108">
        <v>1</v>
      </c>
      <c r="X442" t="s">
        <v>778</v>
      </c>
      <c r="Y442" t="s">
        <v>779</v>
      </c>
    </row>
    <row r="443" spans="1:25" x14ac:dyDescent="0.25">
      <c r="A443" s="103" t="s">
        <v>6</v>
      </c>
      <c r="B443" s="104">
        <v>46266</v>
      </c>
      <c r="C443" s="105" t="s">
        <v>11</v>
      </c>
      <c r="D443" s="106">
        <v>14</v>
      </c>
      <c r="G443" s="106">
        <v>1054</v>
      </c>
      <c r="H443" s="107">
        <v>15</v>
      </c>
      <c r="I443" s="107">
        <v>10</v>
      </c>
      <c r="J443" s="107">
        <v>0</v>
      </c>
      <c r="K443" s="107">
        <v>0</v>
      </c>
      <c r="L443" s="108">
        <v>0</v>
      </c>
      <c r="X443" t="s">
        <v>782</v>
      </c>
      <c r="Y443" t="s">
        <v>784</v>
      </c>
    </row>
    <row r="444" spans="1:25" hidden="1" x14ac:dyDescent="0.25">
      <c r="A444" s="103" t="s">
        <v>7</v>
      </c>
      <c r="B444" s="104">
        <v>46266</v>
      </c>
      <c r="C444" s="105" t="s">
        <v>12</v>
      </c>
      <c r="D444" s="106">
        <v>13</v>
      </c>
      <c r="G444" s="106">
        <v>3</v>
      </c>
      <c r="H444" s="107">
        <v>0</v>
      </c>
      <c r="I444" s="107">
        <v>0</v>
      </c>
      <c r="J444" s="107">
        <v>0</v>
      </c>
      <c r="K444" s="107">
        <v>0</v>
      </c>
      <c r="L444" s="108">
        <v>0</v>
      </c>
      <c r="X444" t="s">
        <v>778</v>
      </c>
      <c r="Y444" t="s">
        <v>785</v>
      </c>
    </row>
    <row r="445" spans="1:25" x14ac:dyDescent="0.25">
      <c r="A445" s="103" t="s">
        <v>8</v>
      </c>
      <c r="B445" s="104">
        <v>46266</v>
      </c>
      <c r="C445" s="105" t="s">
        <v>11</v>
      </c>
      <c r="D445" s="106">
        <v>14</v>
      </c>
      <c r="G445" s="106">
        <v>100</v>
      </c>
      <c r="H445" s="107">
        <v>0</v>
      </c>
      <c r="I445" s="107">
        <v>0</v>
      </c>
      <c r="J445" s="107">
        <v>0</v>
      </c>
      <c r="K445" s="107">
        <v>0</v>
      </c>
      <c r="L445" s="108">
        <v>0</v>
      </c>
      <c r="X445" t="s">
        <v>778</v>
      </c>
      <c r="Y445" t="s">
        <v>783</v>
      </c>
    </row>
    <row r="446" spans="1:25" x14ac:dyDescent="0.25">
      <c r="A446" s="103" t="s">
        <v>6</v>
      </c>
      <c r="B446" s="104">
        <v>46266</v>
      </c>
      <c r="C446" s="105" t="s">
        <v>12</v>
      </c>
      <c r="D446" s="106">
        <v>13</v>
      </c>
      <c r="G446" s="106">
        <v>2</v>
      </c>
      <c r="H446" s="107">
        <v>0</v>
      </c>
      <c r="I446" s="107">
        <v>0</v>
      </c>
      <c r="J446" s="107">
        <v>0</v>
      </c>
      <c r="K446" s="107">
        <v>0</v>
      </c>
      <c r="L446" s="108">
        <v>0</v>
      </c>
      <c r="X446" t="s">
        <v>778</v>
      </c>
      <c r="Y446" t="s">
        <v>22</v>
      </c>
    </row>
    <row r="447" spans="1:25" hidden="1" x14ac:dyDescent="0.25">
      <c r="A447" s="103" t="s">
        <v>8</v>
      </c>
      <c r="B447" s="104">
        <v>46266</v>
      </c>
      <c r="C447" s="105" t="s">
        <v>12</v>
      </c>
      <c r="D447" s="106">
        <v>12</v>
      </c>
      <c r="G447" s="106">
        <v>134</v>
      </c>
      <c r="H447" s="107">
        <v>7</v>
      </c>
      <c r="I447" s="107">
        <v>6</v>
      </c>
      <c r="J447" s="107">
        <v>1</v>
      </c>
      <c r="K447" s="107">
        <v>0</v>
      </c>
      <c r="L447" s="108">
        <v>0</v>
      </c>
      <c r="X447" t="s">
        <v>778</v>
      </c>
      <c r="Y447" t="s">
        <v>779</v>
      </c>
    </row>
    <row r="448" spans="1:25" x14ac:dyDescent="0.25">
      <c r="A448" s="103" t="s">
        <v>8</v>
      </c>
      <c r="B448" s="104">
        <v>46266</v>
      </c>
      <c r="C448" s="105" t="s">
        <v>11</v>
      </c>
      <c r="D448" s="106">
        <v>14</v>
      </c>
      <c r="G448" s="106">
        <v>2</v>
      </c>
      <c r="H448" s="107">
        <v>0</v>
      </c>
      <c r="I448" s="107">
        <v>0</v>
      </c>
      <c r="J448" s="107">
        <v>0</v>
      </c>
      <c r="K448" s="107">
        <v>0</v>
      </c>
      <c r="L448" s="108">
        <v>0</v>
      </c>
      <c r="X448" t="s">
        <v>782</v>
      </c>
      <c r="Y448" t="s">
        <v>21</v>
      </c>
    </row>
    <row r="449" spans="1:25" hidden="1" x14ac:dyDescent="0.25">
      <c r="A449" s="103" t="s">
        <v>8</v>
      </c>
      <c r="B449" s="104">
        <v>46266</v>
      </c>
      <c r="C449" s="105" t="s">
        <v>12</v>
      </c>
      <c r="D449" s="106">
        <v>9</v>
      </c>
      <c r="G449" s="106">
        <v>5</v>
      </c>
      <c r="H449" s="107">
        <v>0</v>
      </c>
      <c r="I449" s="107">
        <v>0</v>
      </c>
      <c r="J449" s="107">
        <v>0</v>
      </c>
      <c r="K449" s="107">
        <v>0</v>
      </c>
      <c r="L449" s="108">
        <v>0</v>
      </c>
      <c r="X449" t="s">
        <v>778</v>
      </c>
      <c r="Y449" t="s">
        <v>779</v>
      </c>
    </row>
    <row r="450" spans="1:25" hidden="1" x14ac:dyDescent="0.25">
      <c r="A450" s="103" t="s">
        <v>6</v>
      </c>
      <c r="B450" s="104">
        <v>46266</v>
      </c>
      <c r="C450" s="105" t="s">
        <v>12</v>
      </c>
      <c r="D450" s="106">
        <v>14</v>
      </c>
      <c r="G450" s="106">
        <v>57</v>
      </c>
      <c r="H450" s="107">
        <v>4</v>
      </c>
      <c r="I450" s="107">
        <v>2</v>
      </c>
      <c r="J450" s="107">
        <v>0</v>
      </c>
      <c r="K450" s="107">
        <v>0</v>
      </c>
      <c r="L450" s="108">
        <v>0</v>
      </c>
      <c r="X450" t="s">
        <v>782</v>
      </c>
      <c r="Y450" t="s">
        <v>781</v>
      </c>
    </row>
    <row r="451" spans="1:25" hidden="1" x14ac:dyDescent="0.25">
      <c r="A451" s="103" t="s">
        <v>6</v>
      </c>
      <c r="B451" s="104">
        <v>46266</v>
      </c>
      <c r="C451" s="105" t="s">
        <v>11</v>
      </c>
      <c r="D451" s="106">
        <v>9</v>
      </c>
      <c r="G451" s="106">
        <v>125</v>
      </c>
      <c r="H451" s="107">
        <v>5</v>
      </c>
      <c r="I451" s="107">
        <v>3</v>
      </c>
      <c r="J451" s="107">
        <v>1</v>
      </c>
      <c r="K451" s="107">
        <v>0</v>
      </c>
      <c r="L451" s="108">
        <v>0</v>
      </c>
      <c r="X451" t="s">
        <v>782</v>
      </c>
      <c r="Y451" t="s">
        <v>784</v>
      </c>
    </row>
    <row r="452" spans="1:25" hidden="1" x14ac:dyDescent="0.25">
      <c r="A452" s="103" t="s">
        <v>8</v>
      </c>
      <c r="B452" s="104">
        <v>46266</v>
      </c>
      <c r="C452" s="105" t="s">
        <v>11</v>
      </c>
      <c r="D452" s="106">
        <v>12</v>
      </c>
      <c r="G452" s="106">
        <v>15</v>
      </c>
      <c r="H452" s="107">
        <v>0</v>
      </c>
      <c r="I452" s="107">
        <v>0</v>
      </c>
      <c r="J452" s="107">
        <v>0</v>
      </c>
      <c r="K452" s="107">
        <v>0</v>
      </c>
      <c r="L452" s="108">
        <v>0</v>
      </c>
      <c r="X452" t="s">
        <v>778</v>
      </c>
      <c r="Y452" t="s">
        <v>780</v>
      </c>
    </row>
    <row r="453" spans="1:25" x14ac:dyDescent="0.25">
      <c r="A453" s="103" t="s">
        <v>8</v>
      </c>
      <c r="B453" s="104">
        <v>46266</v>
      </c>
      <c r="C453" s="105" t="s">
        <v>11</v>
      </c>
      <c r="D453" s="106">
        <v>8</v>
      </c>
      <c r="G453" s="106">
        <v>4</v>
      </c>
      <c r="H453" s="107">
        <v>1</v>
      </c>
      <c r="I453" s="107">
        <v>1</v>
      </c>
      <c r="J453" s="107">
        <v>0</v>
      </c>
      <c r="K453" s="107">
        <v>0</v>
      </c>
      <c r="L453" s="108">
        <v>0</v>
      </c>
      <c r="X453" t="s">
        <v>778</v>
      </c>
      <c r="Y453" t="s">
        <v>20</v>
      </c>
    </row>
    <row r="454" spans="1:25" hidden="1" x14ac:dyDescent="0.25">
      <c r="A454" s="103" t="s">
        <v>6</v>
      </c>
      <c r="B454" s="104">
        <v>46266</v>
      </c>
      <c r="C454" s="105" t="s">
        <v>12</v>
      </c>
      <c r="D454" s="106">
        <v>11</v>
      </c>
      <c r="G454" s="106">
        <v>1</v>
      </c>
      <c r="H454" s="107">
        <v>0</v>
      </c>
      <c r="I454" s="107">
        <v>0</v>
      </c>
      <c r="J454" s="107">
        <v>0</v>
      </c>
      <c r="K454" s="107">
        <v>0</v>
      </c>
      <c r="L454" s="108">
        <v>0</v>
      </c>
      <c r="X454" t="s">
        <v>778</v>
      </c>
      <c r="Y454" t="s">
        <v>786</v>
      </c>
    </row>
    <row r="455" spans="1:25" hidden="1" x14ac:dyDescent="0.25">
      <c r="A455" s="103" t="s">
        <v>6</v>
      </c>
      <c r="B455" s="104">
        <v>46266</v>
      </c>
      <c r="C455" s="105" t="s">
        <v>12</v>
      </c>
      <c r="D455" s="106">
        <v>16</v>
      </c>
      <c r="G455" s="106">
        <v>28</v>
      </c>
      <c r="H455" s="107">
        <v>1</v>
      </c>
      <c r="I455" s="107">
        <v>0</v>
      </c>
      <c r="J455" s="107">
        <v>0</v>
      </c>
      <c r="K455" s="107">
        <v>0</v>
      </c>
      <c r="L455" s="108">
        <v>0</v>
      </c>
      <c r="X455" t="s">
        <v>778</v>
      </c>
      <c r="Y455" t="s">
        <v>781</v>
      </c>
    </row>
    <row r="456" spans="1:25" x14ac:dyDescent="0.25">
      <c r="A456" s="103" t="s">
        <v>8</v>
      </c>
      <c r="B456" s="104">
        <v>46266</v>
      </c>
      <c r="C456" s="105" t="s">
        <v>11</v>
      </c>
      <c r="D456" s="106">
        <v>11</v>
      </c>
      <c r="G456" s="106">
        <v>536</v>
      </c>
      <c r="H456" s="107">
        <v>9</v>
      </c>
      <c r="I456" s="107">
        <v>6</v>
      </c>
      <c r="J456" s="107">
        <v>1</v>
      </c>
      <c r="K456" s="107">
        <v>1</v>
      </c>
      <c r="L456" s="108">
        <v>0</v>
      </c>
      <c r="X456" t="s">
        <v>782</v>
      </c>
      <c r="Y456" t="s">
        <v>784</v>
      </c>
    </row>
    <row r="457" spans="1:25" hidden="1" x14ac:dyDescent="0.25">
      <c r="A457" s="103" t="s">
        <v>6</v>
      </c>
      <c r="B457" s="104">
        <v>46266</v>
      </c>
      <c r="C457" s="105" t="s">
        <v>12</v>
      </c>
      <c r="D457" s="106">
        <v>15</v>
      </c>
      <c r="G457" s="106">
        <v>1772</v>
      </c>
      <c r="H457" s="107">
        <v>46</v>
      </c>
      <c r="I457" s="107">
        <v>33</v>
      </c>
      <c r="J457" s="107">
        <v>2</v>
      </c>
      <c r="K457" s="107">
        <v>1</v>
      </c>
      <c r="L457" s="108">
        <v>0</v>
      </c>
      <c r="X457" t="s">
        <v>782</v>
      </c>
      <c r="Y457" t="s">
        <v>779</v>
      </c>
    </row>
    <row r="458" spans="1:25" hidden="1" x14ac:dyDescent="0.25">
      <c r="A458" s="103" t="s">
        <v>7</v>
      </c>
      <c r="B458" s="104">
        <v>46266</v>
      </c>
      <c r="C458" s="105" t="s">
        <v>11</v>
      </c>
      <c r="D458" s="106">
        <v>12</v>
      </c>
      <c r="G458" s="106">
        <v>11</v>
      </c>
      <c r="H458" s="107">
        <v>0</v>
      </c>
      <c r="I458" s="107">
        <v>0</v>
      </c>
      <c r="J458" s="107">
        <v>0</v>
      </c>
      <c r="K458" s="107">
        <v>0</v>
      </c>
      <c r="L458" s="108">
        <v>0</v>
      </c>
      <c r="X458" t="s">
        <v>782</v>
      </c>
      <c r="Y458" t="s">
        <v>21</v>
      </c>
    </row>
    <row r="459" spans="1:25" hidden="1" x14ac:dyDescent="0.25">
      <c r="A459" s="103" t="s">
        <v>7</v>
      </c>
      <c r="B459" s="104">
        <v>46266</v>
      </c>
      <c r="C459" s="105" t="s">
        <v>11</v>
      </c>
      <c r="D459" s="106">
        <v>13</v>
      </c>
      <c r="G459" s="106">
        <v>4</v>
      </c>
      <c r="H459" s="107">
        <v>0</v>
      </c>
      <c r="I459" s="107">
        <v>0</v>
      </c>
      <c r="J459" s="107">
        <v>0</v>
      </c>
      <c r="K459" s="107">
        <v>0</v>
      </c>
      <c r="L459" s="108">
        <v>0</v>
      </c>
      <c r="X459" t="s">
        <v>778</v>
      </c>
      <c r="Y459" t="s">
        <v>783</v>
      </c>
    </row>
    <row r="460" spans="1:25" x14ac:dyDescent="0.25">
      <c r="A460" s="103" t="s">
        <v>8</v>
      </c>
      <c r="B460" s="104">
        <v>46266</v>
      </c>
      <c r="C460" s="105" t="s">
        <v>11</v>
      </c>
      <c r="D460" s="106">
        <v>12</v>
      </c>
      <c r="G460" s="106">
        <v>150</v>
      </c>
      <c r="H460" s="107">
        <v>1</v>
      </c>
      <c r="I460" s="107">
        <v>1</v>
      </c>
      <c r="J460" s="107">
        <v>0</v>
      </c>
      <c r="K460" s="107">
        <v>0</v>
      </c>
      <c r="L460" s="108">
        <v>0</v>
      </c>
      <c r="X460" t="s">
        <v>782</v>
      </c>
      <c r="Y460" t="s">
        <v>780</v>
      </c>
    </row>
    <row r="461" spans="1:25" hidden="1" x14ac:dyDescent="0.25">
      <c r="A461" s="103" t="s">
        <v>6</v>
      </c>
      <c r="B461" s="104">
        <v>46266</v>
      </c>
      <c r="C461" s="105" t="s">
        <v>12</v>
      </c>
      <c r="D461" s="106">
        <v>13</v>
      </c>
      <c r="G461" s="106">
        <v>5</v>
      </c>
      <c r="H461" s="107">
        <v>0</v>
      </c>
      <c r="I461" s="107">
        <v>0</v>
      </c>
      <c r="J461" s="107">
        <v>0</v>
      </c>
      <c r="K461" s="107">
        <v>0</v>
      </c>
      <c r="L461" s="108">
        <v>0</v>
      </c>
      <c r="X461" t="s">
        <v>778</v>
      </c>
    </row>
    <row r="462" spans="1:25" x14ac:dyDescent="0.25">
      <c r="A462" s="103" t="s">
        <v>6</v>
      </c>
      <c r="B462" s="104">
        <v>46266</v>
      </c>
      <c r="C462" s="105" t="s">
        <v>11</v>
      </c>
      <c r="D462" s="106">
        <v>13</v>
      </c>
      <c r="G462" s="106">
        <v>4</v>
      </c>
      <c r="H462" s="107">
        <v>1</v>
      </c>
      <c r="I462" s="107">
        <v>1</v>
      </c>
      <c r="J462" s="107">
        <v>0</v>
      </c>
      <c r="K462" s="107">
        <v>0</v>
      </c>
      <c r="L462" s="108">
        <v>0</v>
      </c>
      <c r="X462" t="s">
        <v>782</v>
      </c>
      <c r="Y462" t="s">
        <v>780</v>
      </c>
    </row>
    <row r="463" spans="1:25" hidden="1" x14ac:dyDescent="0.25">
      <c r="A463" s="103" t="s">
        <v>6</v>
      </c>
      <c r="B463" s="104">
        <v>46266</v>
      </c>
      <c r="C463" s="105" t="s">
        <v>12</v>
      </c>
      <c r="D463" s="106">
        <v>14</v>
      </c>
      <c r="G463" s="106">
        <v>5</v>
      </c>
      <c r="H463" s="107">
        <v>0</v>
      </c>
      <c r="I463" s="107">
        <v>0</v>
      </c>
      <c r="J463" s="107">
        <v>0</v>
      </c>
      <c r="K463" s="107">
        <v>0</v>
      </c>
      <c r="L463" s="108">
        <v>0</v>
      </c>
      <c r="X463" t="s">
        <v>778</v>
      </c>
    </row>
    <row r="464" spans="1:25" x14ac:dyDescent="0.25">
      <c r="A464" s="103" t="s">
        <v>6</v>
      </c>
      <c r="B464" s="104">
        <v>46266</v>
      </c>
      <c r="C464" s="105" t="s">
        <v>11</v>
      </c>
      <c r="D464" s="106">
        <v>14</v>
      </c>
      <c r="G464" s="106">
        <v>1105</v>
      </c>
      <c r="H464" s="107">
        <v>12</v>
      </c>
      <c r="I464" s="107">
        <v>9</v>
      </c>
      <c r="J464" s="107">
        <v>0</v>
      </c>
      <c r="K464" s="107">
        <v>0</v>
      </c>
      <c r="L464" s="108">
        <v>0</v>
      </c>
      <c r="X464" t="s">
        <v>782</v>
      </c>
      <c r="Y464" t="s">
        <v>783</v>
      </c>
    </row>
    <row r="465" spans="1:25" x14ac:dyDescent="0.25">
      <c r="A465" s="103" t="s">
        <v>6</v>
      </c>
      <c r="B465" s="104">
        <v>46266</v>
      </c>
      <c r="C465" s="105" t="s">
        <v>12</v>
      </c>
      <c r="D465" s="106">
        <v>11</v>
      </c>
      <c r="G465" s="106">
        <v>6</v>
      </c>
      <c r="H465" s="107">
        <v>0</v>
      </c>
      <c r="I465" s="107">
        <v>0</v>
      </c>
      <c r="J465" s="107">
        <v>0</v>
      </c>
      <c r="K465" s="107">
        <v>0</v>
      </c>
      <c r="L465" s="108">
        <v>0</v>
      </c>
      <c r="X465" t="s">
        <v>782</v>
      </c>
      <c r="Y465" t="s">
        <v>169</v>
      </c>
    </row>
    <row r="466" spans="1:25" hidden="1" x14ac:dyDescent="0.25">
      <c r="A466" s="103" t="s">
        <v>8</v>
      </c>
      <c r="B466" s="104">
        <v>46266</v>
      </c>
      <c r="C466" s="105" t="s">
        <v>12</v>
      </c>
      <c r="D466" s="106">
        <v>10</v>
      </c>
      <c r="G466" s="106">
        <v>13</v>
      </c>
      <c r="H466" s="107">
        <v>0</v>
      </c>
      <c r="I466" s="107">
        <v>0</v>
      </c>
      <c r="J466" s="107">
        <v>0</v>
      </c>
      <c r="K466" s="107">
        <v>0</v>
      </c>
      <c r="L466" s="108">
        <v>0</v>
      </c>
      <c r="X466" t="s">
        <v>782</v>
      </c>
    </row>
    <row r="467" spans="1:25" hidden="1" x14ac:dyDescent="0.25">
      <c r="A467" s="103" t="s">
        <v>7</v>
      </c>
      <c r="B467" s="104">
        <v>46266</v>
      </c>
      <c r="C467" s="105" t="s">
        <v>11</v>
      </c>
      <c r="D467" s="106">
        <v>9</v>
      </c>
      <c r="G467" s="106">
        <v>32</v>
      </c>
      <c r="H467" s="107">
        <v>0</v>
      </c>
      <c r="I467" s="107">
        <v>0</v>
      </c>
      <c r="J467" s="107">
        <v>0</v>
      </c>
      <c r="K467" s="107">
        <v>0</v>
      </c>
      <c r="L467" s="108">
        <v>0</v>
      </c>
      <c r="X467" t="s">
        <v>782</v>
      </c>
      <c r="Y467" t="s">
        <v>780</v>
      </c>
    </row>
    <row r="468" spans="1:25" x14ac:dyDescent="0.25">
      <c r="A468" s="103" t="s">
        <v>6</v>
      </c>
      <c r="B468" s="104">
        <v>46266</v>
      </c>
      <c r="C468" s="105" t="s">
        <v>11</v>
      </c>
      <c r="D468" s="106">
        <v>16</v>
      </c>
      <c r="G468" s="106">
        <v>373</v>
      </c>
      <c r="H468" s="107">
        <v>5</v>
      </c>
      <c r="I468" s="107">
        <v>5</v>
      </c>
      <c r="J468" s="107">
        <v>2</v>
      </c>
      <c r="K468" s="107">
        <v>2</v>
      </c>
      <c r="L468" s="108">
        <v>1</v>
      </c>
      <c r="X468" t="s">
        <v>782</v>
      </c>
      <c r="Y468" t="s">
        <v>20</v>
      </c>
    </row>
    <row r="469" spans="1:25" hidden="1" x14ac:dyDescent="0.25">
      <c r="A469" s="103" t="s">
        <v>6</v>
      </c>
      <c r="B469" s="104">
        <v>46266</v>
      </c>
      <c r="C469" s="105" t="s">
        <v>12</v>
      </c>
      <c r="D469" s="106">
        <v>11</v>
      </c>
      <c r="G469" s="106">
        <v>15</v>
      </c>
      <c r="H469" s="107">
        <v>0</v>
      </c>
      <c r="I469" s="107">
        <v>0</v>
      </c>
      <c r="J469" s="107">
        <v>0</v>
      </c>
      <c r="K469" s="107">
        <v>0</v>
      </c>
      <c r="L469" s="108">
        <v>0</v>
      </c>
      <c r="X469" t="s">
        <v>782</v>
      </c>
    </row>
    <row r="470" spans="1:25" x14ac:dyDescent="0.25">
      <c r="A470" s="103" t="s">
        <v>7</v>
      </c>
      <c r="B470" s="104">
        <v>46266</v>
      </c>
      <c r="C470" s="105" t="s">
        <v>12</v>
      </c>
      <c r="D470" s="106">
        <v>8</v>
      </c>
      <c r="G470" s="106">
        <v>242</v>
      </c>
      <c r="H470" s="107">
        <v>1</v>
      </c>
      <c r="I470" s="107">
        <v>1</v>
      </c>
      <c r="J470" s="107">
        <v>0</v>
      </c>
      <c r="K470" s="107">
        <v>0</v>
      </c>
      <c r="L470" s="108">
        <v>0</v>
      </c>
      <c r="X470" t="s">
        <v>782</v>
      </c>
      <c r="Y470" t="s">
        <v>781</v>
      </c>
    </row>
    <row r="471" spans="1:25" hidden="1" x14ac:dyDescent="0.25">
      <c r="A471" s="103" t="s">
        <v>7</v>
      </c>
      <c r="B471" s="104">
        <v>46266</v>
      </c>
      <c r="C471" s="105" t="s">
        <v>12</v>
      </c>
      <c r="D471" s="106">
        <v>14</v>
      </c>
      <c r="G471" s="106">
        <v>9</v>
      </c>
      <c r="H471" s="107">
        <v>1</v>
      </c>
      <c r="I471" s="107">
        <v>1</v>
      </c>
      <c r="J471" s="107">
        <v>0</v>
      </c>
      <c r="K471" s="107">
        <v>0</v>
      </c>
      <c r="L471" s="108">
        <v>0</v>
      </c>
      <c r="X471" t="s">
        <v>782</v>
      </c>
      <c r="Y471" t="s">
        <v>779</v>
      </c>
    </row>
    <row r="472" spans="1:25" hidden="1" x14ac:dyDescent="0.25">
      <c r="A472" s="103" t="s">
        <v>7</v>
      </c>
      <c r="B472" s="104">
        <v>46266</v>
      </c>
      <c r="C472" s="105" t="s">
        <v>11</v>
      </c>
      <c r="D472" s="106">
        <v>12</v>
      </c>
      <c r="G472" s="106">
        <v>112</v>
      </c>
      <c r="H472" s="107">
        <v>0</v>
      </c>
      <c r="I472" s="107">
        <v>0</v>
      </c>
      <c r="J472" s="107">
        <v>0</v>
      </c>
      <c r="K472" s="107">
        <v>0</v>
      </c>
      <c r="L472" s="108">
        <v>0</v>
      </c>
      <c r="X472" t="s">
        <v>778</v>
      </c>
      <c r="Y472" t="s">
        <v>783</v>
      </c>
    </row>
    <row r="473" spans="1:25" hidden="1" x14ac:dyDescent="0.25">
      <c r="A473" s="103" t="s">
        <v>6</v>
      </c>
      <c r="B473" s="104">
        <v>46266</v>
      </c>
      <c r="C473" s="105" t="s">
        <v>11</v>
      </c>
      <c r="D473" s="106">
        <v>11</v>
      </c>
      <c r="G473" s="106">
        <v>21</v>
      </c>
      <c r="H473" s="107">
        <v>0</v>
      </c>
      <c r="I473" s="107">
        <v>0</v>
      </c>
      <c r="J473" s="107">
        <v>0</v>
      </c>
      <c r="K473" s="107">
        <v>0</v>
      </c>
      <c r="L473" s="108">
        <v>0</v>
      </c>
      <c r="X473" t="s">
        <v>782</v>
      </c>
    </row>
    <row r="474" spans="1:25" hidden="1" x14ac:dyDescent="0.25">
      <c r="A474" s="103" t="s">
        <v>8</v>
      </c>
      <c r="B474" s="104">
        <v>46266</v>
      </c>
      <c r="C474" s="105" t="s">
        <v>11</v>
      </c>
      <c r="D474" s="106">
        <v>16</v>
      </c>
      <c r="G474" s="106">
        <v>59</v>
      </c>
      <c r="H474" s="107">
        <v>0</v>
      </c>
      <c r="I474" s="107">
        <v>0</v>
      </c>
      <c r="J474" s="107">
        <v>0</v>
      </c>
      <c r="K474" s="107">
        <v>0</v>
      </c>
      <c r="L474" s="108">
        <v>0</v>
      </c>
      <c r="X474" t="s">
        <v>782</v>
      </c>
      <c r="Y474" t="s">
        <v>780</v>
      </c>
    </row>
    <row r="475" spans="1:25" x14ac:dyDescent="0.25">
      <c r="A475" s="103" t="s">
        <v>6</v>
      </c>
      <c r="B475" s="104">
        <v>46266</v>
      </c>
      <c r="C475" s="105" t="s">
        <v>11</v>
      </c>
      <c r="D475" s="106">
        <v>16</v>
      </c>
      <c r="G475" s="106">
        <v>120</v>
      </c>
      <c r="H475" s="107">
        <v>4</v>
      </c>
      <c r="I475" s="107">
        <v>2</v>
      </c>
      <c r="J475" s="107">
        <v>0</v>
      </c>
      <c r="K475" s="107">
        <v>0</v>
      </c>
      <c r="L475" s="108">
        <v>0</v>
      </c>
      <c r="X475" t="s">
        <v>782</v>
      </c>
      <c r="Y475" t="s">
        <v>780</v>
      </c>
    </row>
    <row r="476" spans="1:25" hidden="1" x14ac:dyDescent="0.25">
      <c r="A476" s="103" t="s">
        <v>8</v>
      </c>
      <c r="B476" s="104">
        <v>46266</v>
      </c>
      <c r="C476" s="105" t="s">
        <v>12</v>
      </c>
      <c r="D476" s="106">
        <v>13</v>
      </c>
      <c r="G476" s="106">
        <v>1</v>
      </c>
      <c r="H476" s="107">
        <v>0</v>
      </c>
      <c r="I476" s="107">
        <v>0</v>
      </c>
      <c r="J476" s="107">
        <v>0</v>
      </c>
      <c r="K476" s="107">
        <v>0</v>
      </c>
      <c r="L476" s="108">
        <v>0</v>
      </c>
      <c r="X476" t="s">
        <v>778</v>
      </c>
    </row>
    <row r="477" spans="1:25" hidden="1" x14ac:dyDescent="0.25">
      <c r="A477" s="103" t="s">
        <v>6</v>
      </c>
      <c r="B477" s="104">
        <v>46266</v>
      </c>
      <c r="C477" s="105" t="s">
        <v>11</v>
      </c>
      <c r="D477" s="106">
        <v>14</v>
      </c>
      <c r="G477" s="106">
        <v>154</v>
      </c>
      <c r="H477" s="107">
        <v>2</v>
      </c>
      <c r="I477" s="107">
        <v>2</v>
      </c>
      <c r="J477" s="107">
        <v>0</v>
      </c>
      <c r="K477" s="107">
        <v>0</v>
      </c>
      <c r="L477" s="108">
        <v>0</v>
      </c>
      <c r="X477" t="s">
        <v>782</v>
      </c>
      <c r="Y477" t="s">
        <v>780</v>
      </c>
    </row>
    <row r="478" spans="1:25" x14ac:dyDescent="0.25">
      <c r="A478" s="103" t="s">
        <v>6</v>
      </c>
      <c r="B478" s="104">
        <v>46266</v>
      </c>
      <c r="C478" s="105" t="s">
        <v>12</v>
      </c>
      <c r="D478" s="106">
        <v>10</v>
      </c>
      <c r="G478" s="106">
        <v>267</v>
      </c>
      <c r="H478" s="107">
        <v>6</v>
      </c>
      <c r="I478" s="107">
        <v>5</v>
      </c>
      <c r="J478" s="107">
        <v>1</v>
      </c>
      <c r="K478" s="107">
        <v>1</v>
      </c>
      <c r="L478" s="108">
        <v>0</v>
      </c>
      <c r="X478" t="s">
        <v>782</v>
      </c>
      <c r="Y478" t="s">
        <v>781</v>
      </c>
    </row>
    <row r="479" spans="1:25" hidden="1" x14ac:dyDescent="0.25">
      <c r="A479" s="103" t="s">
        <v>6</v>
      </c>
      <c r="B479" s="104">
        <v>46266</v>
      </c>
      <c r="C479" s="105" t="s">
        <v>12</v>
      </c>
      <c r="D479" s="106">
        <v>13</v>
      </c>
      <c r="G479" s="106">
        <v>6</v>
      </c>
      <c r="H479" s="107">
        <v>1</v>
      </c>
      <c r="I479" s="107">
        <v>1</v>
      </c>
      <c r="J479" s="107">
        <v>0</v>
      </c>
      <c r="K479" s="107">
        <v>0</v>
      </c>
      <c r="L479" s="108">
        <v>0</v>
      </c>
      <c r="X479" t="s">
        <v>778</v>
      </c>
      <c r="Y479" t="s">
        <v>785</v>
      </c>
    </row>
    <row r="480" spans="1:25" hidden="1" x14ac:dyDescent="0.25">
      <c r="A480" s="103" t="s">
        <v>6</v>
      </c>
      <c r="B480" s="104">
        <v>46266</v>
      </c>
      <c r="C480" s="105" t="s">
        <v>11</v>
      </c>
      <c r="D480" s="106">
        <v>8</v>
      </c>
      <c r="G480" s="106">
        <v>578</v>
      </c>
      <c r="H480" s="107">
        <v>3</v>
      </c>
      <c r="I480" s="107">
        <v>3</v>
      </c>
      <c r="J480" s="107">
        <v>0</v>
      </c>
      <c r="K480" s="107">
        <v>0</v>
      </c>
      <c r="L480" s="108">
        <v>0</v>
      </c>
      <c r="X480" t="s">
        <v>782</v>
      </c>
      <c r="Y480" t="s">
        <v>20</v>
      </c>
    </row>
    <row r="481" spans="1:25" hidden="1" x14ac:dyDescent="0.25">
      <c r="A481" s="103" t="s">
        <v>6</v>
      </c>
      <c r="B481" s="104">
        <v>46266</v>
      </c>
      <c r="C481" s="105" t="s">
        <v>12</v>
      </c>
      <c r="D481" s="106">
        <v>14</v>
      </c>
      <c r="G481" s="106">
        <v>17</v>
      </c>
      <c r="H481" s="107">
        <v>1</v>
      </c>
      <c r="I481" s="107">
        <v>1</v>
      </c>
      <c r="J481" s="107">
        <v>0</v>
      </c>
      <c r="K481" s="107">
        <v>0</v>
      </c>
      <c r="L481" s="108">
        <v>0</v>
      </c>
      <c r="X481" t="s">
        <v>778</v>
      </c>
      <c r="Y481" t="s">
        <v>781</v>
      </c>
    </row>
    <row r="482" spans="1:25" x14ac:dyDescent="0.25">
      <c r="A482" s="103" t="s">
        <v>6</v>
      </c>
      <c r="B482" s="104">
        <v>46266</v>
      </c>
      <c r="C482" s="105" t="s">
        <v>11</v>
      </c>
      <c r="D482" s="106">
        <v>14</v>
      </c>
      <c r="G482" s="106">
        <v>4</v>
      </c>
      <c r="H482" s="107">
        <v>0</v>
      </c>
      <c r="I482" s="107">
        <v>0</v>
      </c>
      <c r="J482" s="107">
        <v>0</v>
      </c>
      <c r="K482" s="107">
        <v>0</v>
      </c>
      <c r="L482" s="108">
        <v>0</v>
      </c>
      <c r="X482" t="s">
        <v>782</v>
      </c>
      <c r="Y482" t="s">
        <v>21</v>
      </c>
    </row>
    <row r="483" spans="1:25" hidden="1" x14ac:dyDescent="0.25">
      <c r="A483" s="103" t="s">
        <v>7</v>
      </c>
      <c r="B483" s="104">
        <v>46266</v>
      </c>
      <c r="C483" s="105" t="s">
        <v>12</v>
      </c>
      <c r="D483" s="106">
        <v>10</v>
      </c>
      <c r="G483" s="106">
        <v>1477</v>
      </c>
      <c r="H483" s="107">
        <v>26</v>
      </c>
      <c r="I483" s="107">
        <v>19</v>
      </c>
      <c r="J483" s="107">
        <v>1</v>
      </c>
      <c r="K483" s="107">
        <v>1</v>
      </c>
      <c r="L483" s="108">
        <v>0</v>
      </c>
      <c r="X483" t="s">
        <v>782</v>
      </c>
      <c r="Y483" t="s">
        <v>779</v>
      </c>
    </row>
    <row r="484" spans="1:25" hidden="1" x14ac:dyDescent="0.25">
      <c r="A484" s="103" t="s">
        <v>8</v>
      </c>
      <c r="B484" s="104">
        <v>46266</v>
      </c>
      <c r="C484" s="105" t="s">
        <v>11</v>
      </c>
      <c r="D484" s="106">
        <v>10</v>
      </c>
      <c r="G484" s="106">
        <v>69</v>
      </c>
      <c r="H484" s="107">
        <v>1</v>
      </c>
      <c r="I484" s="107">
        <v>1</v>
      </c>
      <c r="J484" s="107">
        <v>0</v>
      </c>
      <c r="K484" s="107">
        <v>0</v>
      </c>
      <c r="L484" s="108">
        <v>0</v>
      </c>
      <c r="X484" t="s">
        <v>778</v>
      </c>
      <c r="Y484" t="s">
        <v>784</v>
      </c>
    </row>
    <row r="485" spans="1:25" x14ac:dyDescent="0.25">
      <c r="A485" s="103" t="s">
        <v>6</v>
      </c>
      <c r="B485" s="104">
        <v>46266</v>
      </c>
      <c r="C485" s="105" t="s">
        <v>11</v>
      </c>
      <c r="D485" s="106">
        <v>10</v>
      </c>
      <c r="G485" s="106">
        <v>6</v>
      </c>
      <c r="H485" s="107">
        <v>0</v>
      </c>
      <c r="I485" s="107">
        <v>0</v>
      </c>
      <c r="J485" s="107">
        <v>0</v>
      </c>
      <c r="K485" s="107">
        <v>0</v>
      </c>
      <c r="L485" s="108">
        <v>0</v>
      </c>
      <c r="X485" t="s">
        <v>782</v>
      </c>
    </row>
    <row r="486" spans="1:25" hidden="1" x14ac:dyDescent="0.25">
      <c r="A486" s="103" t="s">
        <v>6</v>
      </c>
      <c r="B486" s="104">
        <v>46266</v>
      </c>
      <c r="C486" s="105" t="s">
        <v>12</v>
      </c>
      <c r="D486" s="106">
        <v>16</v>
      </c>
      <c r="G486" s="106">
        <v>4</v>
      </c>
      <c r="H486" s="107">
        <v>0</v>
      </c>
      <c r="I486" s="107">
        <v>0</v>
      </c>
      <c r="J486" s="107">
        <v>0</v>
      </c>
      <c r="K486" s="107">
        <v>0</v>
      </c>
      <c r="L486" s="108">
        <v>0</v>
      </c>
      <c r="X486" t="s">
        <v>778</v>
      </c>
      <c r="Y486" t="s">
        <v>779</v>
      </c>
    </row>
    <row r="487" spans="1:25" hidden="1" x14ac:dyDescent="0.25">
      <c r="A487" s="103" t="s">
        <v>7</v>
      </c>
      <c r="B487" s="104">
        <v>46266</v>
      </c>
      <c r="C487" s="105" t="s">
        <v>11</v>
      </c>
      <c r="D487" s="106">
        <v>10</v>
      </c>
      <c r="G487" s="106">
        <v>447</v>
      </c>
      <c r="H487" s="107">
        <v>9</v>
      </c>
      <c r="I487" s="107">
        <v>2</v>
      </c>
      <c r="J487" s="107">
        <v>1</v>
      </c>
      <c r="K487" s="107">
        <v>0</v>
      </c>
      <c r="L487" s="108">
        <v>0</v>
      </c>
      <c r="X487" t="s">
        <v>782</v>
      </c>
      <c r="Y487" t="s">
        <v>783</v>
      </c>
    </row>
    <row r="488" spans="1:25" hidden="1" x14ac:dyDescent="0.25">
      <c r="A488" s="103" t="s">
        <v>6</v>
      </c>
      <c r="B488" s="104">
        <v>46266</v>
      </c>
      <c r="C488" s="105" t="s">
        <v>11</v>
      </c>
      <c r="D488" s="106">
        <v>12</v>
      </c>
      <c r="G488" s="106">
        <v>174</v>
      </c>
      <c r="H488" s="107">
        <v>1</v>
      </c>
      <c r="I488" s="107">
        <v>1</v>
      </c>
      <c r="J488" s="107">
        <v>1</v>
      </c>
      <c r="K488" s="107">
        <v>0</v>
      </c>
      <c r="L488" s="108">
        <v>0</v>
      </c>
      <c r="X488" t="s">
        <v>782</v>
      </c>
      <c r="Y488" t="s">
        <v>780</v>
      </c>
    </row>
    <row r="489" spans="1:25" x14ac:dyDescent="0.25">
      <c r="A489" s="103" t="s">
        <v>7</v>
      </c>
      <c r="B489" s="104">
        <v>46266</v>
      </c>
      <c r="C489" s="105" t="s">
        <v>11</v>
      </c>
      <c r="D489" s="106">
        <v>14</v>
      </c>
      <c r="G489" s="106">
        <v>29</v>
      </c>
      <c r="H489" s="107">
        <v>0</v>
      </c>
      <c r="I489" s="107">
        <v>0</v>
      </c>
      <c r="J489" s="107">
        <v>0</v>
      </c>
      <c r="K489" s="107">
        <v>0</v>
      </c>
      <c r="L489" s="108">
        <v>0</v>
      </c>
      <c r="X489" t="s">
        <v>782</v>
      </c>
      <c r="Y489" t="s">
        <v>23</v>
      </c>
    </row>
    <row r="490" spans="1:25" hidden="1" x14ac:dyDescent="0.25">
      <c r="A490" s="103" t="s">
        <v>8</v>
      </c>
      <c r="B490" s="104">
        <v>46266</v>
      </c>
      <c r="C490" s="105" t="s">
        <v>12</v>
      </c>
      <c r="D490" s="106">
        <v>16</v>
      </c>
      <c r="G490" s="106">
        <v>23</v>
      </c>
      <c r="H490" s="107">
        <v>0</v>
      </c>
      <c r="I490" s="107">
        <v>0</v>
      </c>
      <c r="J490" s="107">
        <v>0</v>
      </c>
      <c r="K490" s="107">
        <v>0</v>
      </c>
      <c r="L490" s="108">
        <v>0</v>
      </c>
      <c r="X490" t="s">
        <v>782</v>
      </c>
      <c r="Y490" t="s">
        <v>779</v>
      </c>
    </row>
    <row r="491" spans="1:25" x14ac:dyDescent="0.25">
      <c r="A491" s="103" t="s">
        <v>7</v>
      </c>
      <c r="B491" s="104">
        <v>46266</v>
      </c>
      <c r="C491" s="105" t="s">
        <v>11</v>
      </c>
      <c r="D491" s="106">
        <v>13</v>
      </c>
      <c r="G491" s="106">
        <v>1</v>
      </c>
      <c r="H491" s="107">
        <v>0</v>
      </c>
      <c r="I491" s="107">
        <v>0</v>
      </c>
      <c r="J491" s="107">
        <v>0</v>
      </c>
      <c r="K491" s="107">
        <v>0</v>
      </c>
      <c r="L491" s="108">
        <v>0</v>
      </c>
      <c r="X491" t="s">
        <v>782</v>
      </c>
      <c r="Y491" t="s">
        <v>23</v>
      </c>
    </row>
    <row r="492" spans="1:25" hidden="1" x14ac:dyDescent="0.25">
      <c r="A492" s="103" t="s">
        <v>7</v>
      </c>
      <c r="B492" s="104">
        <v>46266</v>
      </c>
      <c r="C492" s="105" t="s">
        <v>12</v>
      </c>
      <c r="D492" s="106">
        <v>8</v>
      </c>
      <c r="G492" s="106">
        <v>128</v>
      </c>
      <c r="H492" s="107">
        <v>3</v>
      </c>
      <c r="I492" s="107">
        <v>3</v>
      </c>
      <c r="J492" s="107">
        <v>0</v>
      </c>
      <c r="K492" s="107">
        <v>0</v>
      </c>
      <c r="L492" s="108">
        <v>0</v>
      </c>
      <c r="X492" t="s">
        <v>778</v>
      </c>
      <c r="Y492" t="s">
        <v>779</v>
      </c>
    </row>
    <row r="493" spans="1:25" x14ac:dyDescent="0.25">
      <c r="A493" s="103" t="s">
        <v>8</v>
      </c>
      <c r="B493" s="104">
        <v>46266</v>
      </c>
      <c r="C493" s="105" t="s">
        <v>12</v>
      </c>
      <c r="D493" s="106">
        <v>14</v>
      </c>
      <c r="G493" s="106">
        <v>56</v>
      </c>
      <c r="H493" s="107">
        <v>2</v>
      </c>
      <c r="I493" s="107">
        <v>2</v>
      </c>
      <c r="J493" s="107">
        <v>2</v>
      </c>
      <c r="K493" s="107">
        <v>2</v>
      </c>
      <c r="L493" s="108">
        <v>0</v>
      </c>
      <c r="X493" t="s">
        <v>782</v>
      </c>
      <c r="Y493" t="s">
        <v>781</v>
      </c>
    </row>
    <row r="494" spans="1:25" hidden="1" x14ac:dyDescent="0.25">
      <c r="A494" s="103" t="s">
        <v>6</v>
      </c>
      <c r="B494" s="104">
        <v>46266</v>
      </c>
      <c r="C494" s="105" t="s">
        <v>12</v>
      </c>
      <c r="D494" s="106">
        <v>9</v>
      </c>
      <c r="G494" s="106">
        <v>3129</v>
      </c>
      <c r="H494" s="107">
        <v>101</v>
      </c>
      <c r="I494" s="107">
        <v>84</v>
      </c>
      <c r="J494" s="107">
        <v>4</v>
      </c>
      <c r="K494" s="107">
        <v>4</v>
      </c>
      <c r="L494" s="108">
        <v>0</v>
      </c>
      <c r="X494" t="s">
        <v>782</v>
      </c>
      <c r="Y494" t="s">
        <v>779</v>
      </c>
    </row>
    <row r="495" spans="1:25" hidden="1" x14ac:dyDescent="0.25">
      <c r="A495" s="103" t="s">
        <v>7</v>
      </c>
      <c r="B495" s="104">
        <v>46266</v>
      </c>
      <c r="C495" s="105" t="s">
        <v>11</v>
      </c>
      <c r="D495" s="106">
        <v>16</v>
      </c>
      <c r="G495" s="106">
        <v>49</v>
      </c>
      <c r="H495" s="107">
        <v>1</v>
      </c>
      <c r="I495" s="107">
        <v>1</v>
      </c>
      <c r="J495" s="107">
        <v>0</v>
      </c>
      <c r="K495" s="107">
        <v>0</v>
      </c>
      <c r="L495" s="108">
        <v>0</v>
      </c>
      <c r="X495" t="s">
        <v>778</v>
      </c>
      <c r="Y495" t="s">
        <v>20</v>
      </c>
    </row>
    <row r="496" spans="1:25" hidden="1" x14ac:dyDescent="0.25">
      <c r="A496" s="103" t="s">
        <v>7</v>
      </c>
      <c r="B496" s="104">
        <v>46266</v>
      </c>
      <c r="C496" s="105" t="s">
        <v>12</v>
      </c>
      <c r="D496" s="106">
        <v>16</v>
      </c>
      <c r="G496" s="106">
        <v>20</v>
      </c>
      <c r="H496" s="107">
        <v>1</v>
      </c>
      <c r="I496" s="107">
        <v>1</v>
      </c>
      <c r="J496" s="107">
        <v>0</v>
      </c>
      <c r="K496" s="107">
        <v>0</v>
      </c>
      <c r="L496" s="108">
        <v>0</v>
      </c>
      <c r="X496" t="s">
        <v>778</v>
      </c>
      <c r="Y496" t="s">
        <v>781</v>
      </c>
    </row>
    <row r="497" spans="1:25" hidden="1" x14ac:dyDescent="0.25">
      <c r="A497" s="103" t="s">
        <v>8</v>
      </c>
      <c r="B497" s="104">
        <v>46266</v>
      </c>
      <c r="C497" s="105" t="s">
        <v>11</v>
      </c>
      <c r="D497" s="106">
        <v>14</v>
      </c>
      <c r="G497" s="106">
        <v>650</v>
      </c>
      <c r="H497" s="107">
        <v>5</v>
      </c>
      <c r="I497" s="107">
        <v>4</v>
      </c>
      <c r="J497" s="107">
        <v>0</v>
      </c>
      <c r="K497" s="107">
        <v>0</v>
      </c>
      <c r="L497" s="108">
        <v>0</v>
      </c>
      <c r="X497" t="s">
        <v>782</v>
      </c>
      <c r="Y497" t="s">
        <v>783</v>
      </c>
    </row>
    <row r="498" spans="1:25" x14ac:dyDescent="0.25">
      <c r="A498" s="103" t="s">
        <v>8</v>
      </c>
      <c r="B498" s="104">
        <v>46266</v>
      </c>
      <c r="C498" s="105" t="s">
        <v>11</v>
      </c>
      <c r="D498" s="106">
        <v>11</v>
      </c>
      <c r="G498" s="106">
        <v>1</v>
      </c>
      <c r="H498" s="107">
        <v>0</v>
      </c>
      <c r="I498" s="107">
        <v>0</v>
      </c>
      <c r="J498" s="107">
        <v>0</v>
      </c>
      <c r="K498" s="107">
        <v>0</v>
      </c>
      <c r="L498" s="108">
        <v>0</v>
      </c>
      <c r="X498" t="s">
        <v>782</v>
      </c>
      <c r="Y498" t="s">
        <v>21</v>
      </c>
    </row>
    <row r="499" spans="1:25" hidden="1" x14ac:dyDescent="0.25">
      <c r="A499" s="103" t="s">
        <v>6</v>
      </c>
      <c r="B499" s="104">
        <v>46266</v>
      </c>
      <c r="C499" s="105" t="s">
        <v>12</v>
      </c>
      <c r="D499" s="106">
        <v>15</v>
      </c>
      <c r="G499" s="106">
        <v>36</v>
      </c>
      <c r="H499" s="107">
        <v>0</v>
      </c>
      <c r="I499" s="107">
        <v>0</v>
      </c>
      <c r="J499" s="107">
        <v>0</v>
      </c>
      <c r="K499" s="107">
        <v>0</v>
      </c>
      <c r="L499" s="108">
        <v>0</v>
      </c>
      <c r="X499" t="s">
        <v>782</v>
      </c>
      <c r="Y499" t="s">
        <v>779</v>
      </c>
    </row>
    <row r="500" spans="1:25" hidden="1" x14ac:dyDescent="0.25">
      <c r="A500" s="103" t="s">
        <v>8</v>
      </c>
      <c r="B500" s="104">
        <v>46266</v>
      </c>
      <c r="C500" s="105" t="s">
        <v>12</v>
      </c>
      <c r="D500" s="106">
        <v>15</v>
      </c>
      <c r="G500" s="106">
        <v>132</v>
      </c>
      <c r="H500" s="107">
        <v>3</v>
      </c>
      <c r="I500" s="107">
        <v>3</v>
      </c>
      <c r="J500" s="107">
        <v>0</v>
      </c>
      <c r="K500" s="107">
        <v>0</v>
      </c>
      <c r="L500" s="108">
        <v>0</v>
      </c>
      <c r="X500" t="s">
        <v>782</v>
      </c>
      <c r="Y500" t="s">
        <v>781</v>
      </c>
    </row>
    <row r="501" spans="1:25" hidden="1" x14ac:dyDescent="0.25">
      <c r="A501" s="103" t="s">
        <v>7</v>
      </c>
      <c r="B501" s="104">
        <v>46266</v>
      </c>
      <c r="C501" s="105" t="s">
        <v>11</v>
      </c>
      <c r="D501" s="106">
        <v>12</v>
      </c>
      <c r="G501" s="106">
        <v>2</v>
      </c>
      <c r="H501" s="107">
        <v>0</v>
      </c>
      <c r="I501" s="107">
        <v>0</v>
      </c>
      <c r="J501" s="107">
        <v>0</v>
      </c>
      <c r="K501" s="107">
        <v>0</v>
      </c>
      <c r="L501" s="108">
        <v>0</v>
      </c>
      <c r="X501" t="s">
        <v>782</v>
      </c>
    </row>
    <row r="502" spans="1:25" x14ac:dyDescent="0.25">
      <c r="A502" s="103" t="s">
        <v>7</v>
      </c>
      <c r="B502" s="104">
        <v>46266</v>
      </c>
      <c r="C502" s="105" t="s">
        <v>11</v>
      </c>
      <c r="D502" s="106">
        <v>16</v>
      </c>
      <c r="G502" s="106">
        <v>411</v>
      </c>
      <c r="H502" s="107">
        <v>2</v>
      </c>
      <c r="I502" s="107">
        <v>1</v>
      </c>
      <c r="J502" s="107">
        <v>0</v>
      </c>
      <c r="K502" s="107">
        <v>0</v>
      </c>
      <c r="L502" s="108">
        <v>0</v>
      </c>
      <c r="X502" t="s">
        <v>782</v>
      </c>
      <c r="Y502" t="s">
        <v>784</v>
      </c>
    </row>
    <row r="503" spans="1:25" x14ac:dyDescent="0.25">
      <c r="A503" s="103" t="s">
        <v>8</v>
      </c>
      <c r="B503" s="104">
        <v>46266</v>
      </c>
      <c r="C503" s="105" t="s">
        <v>12</v>
      </c>
      <c r="D503" s="106">
        <v>14</v>
      </c>
      <c r="G503" s="106">
        <v>14</v>
      </c>
      <c r="H503" s="107">
        <v>0</v>
      </c>
      <c r="I503" s="107">
        <v>0</v>
      </c>
      <c r="J503" s="107">
        <v>0</v>
      </c>
      <c r="K503" s="107">
        <v>0</v>
      </c>
      <c r="L503" s="108">
        <v>0</v>
      </c>
      <c r="X503" t="s">
        <v>782</v>
      </c>
    </row>
    <row r="504" spans="1:25" hidden="1" x14ac:dyDescent="0.25">
      <c r="A504" s="103" t="s">
        <v>6</v>
      </c>
      <c r="B504" s="104">
        <v>46266</v>
      </c>
      <c r="C504" s="105" t="s">
        <v>12</v>
      </c>
      <c r="D504" s="106">
        <v>8</v>
      </c>
      <c r="G504" s="106">
        <v>7</v>
      </c>
      <c r="H504" s="107">
        <v>0</v>
      </c>
      <c r="I504" s="107">
        <v>0</v>
      </c>
      <c r="J504" s="107">
        <v>0</v>
      </c>
      <c r="K504" s="107">
        <v>0</v>
      </c>
      <c r="L504" s="108">
        <v>0</v>
      </c>
      <c r="X504" t="s">
        <v>778</v>
      </c>
      <c r="Y504" t="s">
        <v>779</v>
      </c>
    </row>
    <row r="505" spans="1:25" x14ac:dyDescent="0.25">
      <c r="A505" s="103" t="s">
        <v>8</v>
      </c>
      <c r="B505" s="104">
        <v>46266</v>
      </c>
      <c r="C505" s="105" t="s">
        <v>11</v>
      </c>
      <c r="D505" s="106">
        <v>12</v>
      </c>
      <c r="G505" s="106">
        <v>477</v>
      </c>
      <c r="H505" s="107">
        <v>4</v>
      </c>
      <c r="I505" s="107">
        <v>4</v>
      </c>
      <c r="J505" s="107">
        <v>0</v>
      </c>
      <c r="K505" s="107">
        <v>0</v>
      </c>
      <c r="L505" s="108">
        <v>0</v>
      </c>
      <c r="X505" t="s">
        <v>782</v>
      </c>
      <c r="Y505" t="s">
        <v>784</v>
      </c>
    </row>
    <row r="506" spans="1:25" hidden="1" x14ac:dyDescent="0.25">
      <c r="A506" s="103" t="s">
        <v>6</v>
      </c>
      <c r="B506" s="104">
        <v>46266</v>
      </c>
      <c r="C506" s="105" t="s">
        <v>12</v>
      </c>
      <c r="D506" s="106">
        <v>14</v>
      </c>
      <c r="G506" s="106">
        <v>9</v>
      </c>
      <c r="H506" s="107">
        <v>0</v>
      </c>
      <c r="I506" s="107">
        <v>0</v>
      </c>
      <c r="J506" s="107">
        <v>0</v>
      </c>
      <c r="K506" s="107">
        <v>0</v>
      </c>
      <c r="L506" s="108">
        <v>0</v>
      </c>
      <c r="X506" t="s">
        <v>778</v>
      </c>
      <c r="Y506" t="s">
        <v>811</v>
      </c>
    </row>
    <row r="507" spans="1:25" hidden="1" x14ac:dyDescent="0.25">
      <c r="A507" s="103" t="s">
        <v>7</v>
      </c>
      <c r="B507" s="104">
        <v>46266</v>
      </c>
      <c r="C507" s="105" t="s">
        <v>12</v>
      </c>
      <c r="D507" s="106">
        <v>15</v>
      </c>
      <c r="G507" s="106">
        <v>161</v>
      </c>
      <c r="H507" s="107">
        <v>2</v>
      </c>
      <c r="I507" s="107">
        <v>1</v>
      </c>
      <c r="J507" s="107">
        <v>0</v>
      </c>
      <c r="K507" s="107">
        <v>0</v>
      </c>
      <c r="L507" s="108">
        <v>0</v>
      </c>
      <c r="X507" t="s">
        <v>782</v>
      </c>
      <c r="Y507" t="s">
        <v>781</v>
      </c>
    </row>
    <row r="508" spans="1:25" x14ac:dyDescent="0.25">
      <c r="A508" s="103" t="s">
        <v>8</v>
      </c>
      <c r="B508" s="104">
        <v>46266</v>
      </c>
      <c r="C508" s="105" t="s">
        <v>12</v>
      </c>
      <c r="D508" s="106">
        <v>16</v>
      </c>
      <c r="G508" s="106">
        <v>211</v>
      </c>
      <c r="H508" s="107">
        <v>2</v>
      </c>
      <c r="I508" s="107">
        <v>2</v>
      </c>
      <c r="J508" s="107">
        <v>0</v>
      </c>
      <c r="K508" s="107">
        <v>0</v>
      </c>
      <c r="L508" s="108">
        <v>0</v>
      </c>
      <c r="X508" t="s">
        <v>782</v>
      </c>
      <c r="Y508" t="s">
        <v>781</v>
      </c>
    </row>
    <row r="509" spans="1:25" hidden="1" x14ac:dyDescent="0.25">
      <c r="A509" s="103" t="s">
        <v>8</v>
      </c>
      <c r="B509" s="104">
        <v>46266</v>
      </c>
      <c r="C509" s="105" t="s">
        <v>12</v>
      </c>
      <c r="D509" s="106">
        <v>12</v>
      </c>
      <c r="G509" s="106">
        <v>506</v>
      </c>
      <c r="H509" s="107">
        <v>14</v>
      </c>
      <c r="I509" s="107">
        <v>9</v>
      </c>
      <c r="J509" s="107">
        <v>1</v>
      </c>
      <c r="K509" s="107">
        <v>1</v>
      </c>
      <c r="L509" s="108">
        <v>0</v>
      </c>
      <c r="X509" t="s">
        <v>782</v>
      </c>
      <c r="Y509" t="s">
        <v>779</v>
      </c>
    </row>
    <row r="510" spans="1:25" hidden="1" x14ac:dyDescent="0.25">
      <c r="A510" s="103" t="s">
        <v>6</v>
      </c>
      <c r="B510" s="104">
        <v>46266</v>
      </c>
      <c r="C510" s="105" t="s">
        <v>11</v>
      </c>
      <c r="D510" s="106">
        <v>15</v>
      </c>
      <c r="G510" s="106">
        <v>640</v>
      </c>
      <c r="H510" s="107">
        <v>7</v>
      </c>
      <c r="I510" s="107">
        <v>5</v>
      </c>
      <c r="J510" s="107">
        <v>0</v>
      </c>
      <c r="K510" s="107">
        <v>0</v>
      </c>
      <c r="L510" s="108">
        <v>0</v>
      </c>
      <c r="X510" t="s">
        <v>782</v>
      </c>
      <c r="Y510" t="s">
        <v>20</v>
      </c>
    </row>
    <row r="511" spans="1:25" hidden="1" x14ac:dyDescent="0.25">
      <c r="A511" s="103" t="s">
        <v>7</v>
      </c>
      <c r="B511" s="104">
        <v>46266</v>
      </c>
      <c r="C511" s="105" t="s">
        <v>11</v>
      </c>
      <c r="D511" s="106">
        <v>10</v>
      </c>
      <c r="G511" s="106">
        <v>15</v>
      </c>
      <c r="H511" s="107">
        <v>0</v>
      </c>
      <c r="I511" s="107">
        <v>0</v>
      </c>
      <c r="J511" s="107">
        <v>0</v>
      </c>
      <c r="K511" s="107">
        <v>0</v>
      </c>
      <c r="L511" s="108">
        <v>0</v>
      </c>
      <c r="X511" t="s">
        <v>782</v>
      </c>
      <c r="Y511" t="s">
        <v>23</v>
      </c>
    </row>
    <row r="512" spans="1:25" hidden="1" x14ac:dyDescent="0.25">
      <c r="A512" s="103" t="s">
        <v>6</v>
      </c>
      <c r="B512" s="104">
        <v>46266</v>
      </c>
      <c r="C512" s="105" t="s">
        <v>11</v>
      </c>
      <c r="D512" s="106">
        <v>9</v>
      </c>
      <c r="G512" s="106">
        <v>7</v>
      </c>
      <c r="H512" s="107">
        <v>0</v>
      </c>
      <c r="I512" s="107">
        <v>0</v>
      </c>
      <c r="J512" s="107">
        <v>0</v>
      </c>
      <c r="K512" s="107">
        <v>0</v>
      </c>
      <c r="L512" s="108">
        <v>0</v>
      </c>
      <c r="X512" t="s">
        <v>782</v>
      </c>
      <c r="Y512" t="s">
        <v>23</v>
      </c>
    </row>
    <row r="513" spans="1:25" hidden="1" x14ac:dyDescent="0.25">
      <c r="A513" s="103" t="s">
        <v>6</v>
      </c>
      <c r="B513" s="104">
        <v>46266</v>
      </c>
      <c r="C513" s="105" t="s">
        <v>12</v>
      </c>
      <c r="D513" s="106">
        <v>10</v>
      </c>
      <c r="G513" s="106">
        <v>42</v>
      </c>
      <c r="H513" s="107">
        <v>2</v>
      </c>
      <c r="I513" s="107">
        <v>2</v>
      </c>
      <c r="J513" s="107">
        <v>0</v>
      </c>
      <c r="K513" s="107">
        <v>0</v>
      </c>
      <c r="L513" s="108">
        <v>0</v>
      </c>
      <c r="X513" t="s">
        <v>778</v>
      </c>
      <c r="Y513" t="s">
        <v>781</v>
      </c>
    </row>
    <row r="514" spans="1:25" hidden="1" x14ac:dyDescent="0.25">
      <c r="A514" s="103" t="s">
        <v>6</v>
      </c>
      <c r="B514" s="104">
        <v>46266</v>
      </c>
      <c r="C514" s="105" t="s">
        <v>11</v>
      </c>
      <c r="D514" s="106">
        <v>10</v>
      </c>
      <c r="G514" s="106">
        <v>659</v>
      </c>
      <c r="H514" s="107">
        <v>15</v>
      </c>
      <c r="I514" s="107">
        <v>11</v>
      </c>
      <c r="J514" s="107">
        <v>2</v>
      </c>
      <c r="K514" s="107">
        <v>0</v>
      </c>
      <c r="L514" s="108">
        <v>0</v>
      </c>
      <c r="X514" t="s">
        <v>782</v>
      </c>
      <c r="Y514" t="s">
        <v>784</v>
      </c>
    </row>
    <row r="515" spans="1:25" hidden="1" x14ac:dyDescent="0.25">
      <c r="A515" s="103" t="s">
        <v>6</v>
      </c>
      <c r="B515" s="104">
        <v>46266</v>
      </c>
      <c r="C515" s="105" t="s">
        <v>11</v>
      </c>
      <c r="D515" s="106">
        <v>10</v>
      </c>
      <c r="G515" s="106">
        <v>65</v>
      </c>
      <c r="H515" s="107">
        <v>0</v>
      </c>
      <c r="I515" s="107">
        <v>0</v>
      </c>
      <c r="J515" s="107">
        <v>0</v>
      </c>
      <c r="K515" s="107">
        <v>0</v>
      </c>
      <c r="L515" s="108">
        <v>0</v>
      </c>
      <c r="X515" t="s">
        <v>778</v>
      </c>
      <c r="Y515" t="s">
        <v>784</v>
      </c>
    </row>
    <row r="516" spans="1:25" hidden="1" x14ac:dyDescent="0.25">
      <c r="A516" s="103" t="s">
        <v>8</v>
      </c>
      <c r="B516" s="104">
        <v>46266</v>
      </c>
      <c r="C516" s="105" t="s">
        <v>11</v>
      </c>
      <c r="D516" s="106">
        <v>14</v>
      </c>
      <c r="G516" s="106">
        <v>99</v>
      </c>
      <c r="H516" s="107">
        <v>1</v>
      </c>
      <c r="I516" s="107">
        <v>1</v>
      </c>
      <c r="J516" s="107">
        <v>0</v>
      </c>
      <c r="K516" s="107">
        <v>0</v>
      </c>
      <c r="L516" s="108">
        <v>0</v>
      </c>
      <c r="X516" t="s">
        <v>778</v>
      </c>
      <c r="Y516" t="s">
        <v>784</v>
      </c>
    </row>
    <row r="517" spans="1:25" x14ac:dyDescent="0.25">
      <c r="A517" s="103" t="s">
        <v>7</v>
      </c>
      <c r="B517" s="104">
        <v>46266</v>
      </c>
      <c r="C517" s="105" t="s">
        <v>11</v>
      </c>
      <c r="D517" s="106">
        <v>11</v>
      </c>
      <c r="G517" s="106">
        <v>81</v>
      </c>
      <c r="H517" s="107">
        <v>2</v>
      </c>
      <c r="I517" s="107">
        <v>1</v>
      </c>
      <c r="J517" s="107">
        <v>0</v>
      </c>
      <c r="K517" s="107">
        <v>0</v>
      </c>
      <c r="L517" s="108">
        <v>0</v>
      </c>
      <c r="X517" t="s">
        <v>778</v>
      </c>
      <c r="Y517" t="s">
        <v>784</v>
      </c>
    </row>
    <row r="518" spans="1:25" x14ac:dyDescent="0.25">
      <c r="A518" s="103" t="s">
        <v>827</v>
      </c>
      <c r="B518" s="104">
        <v>46266</v>
      </c>
      <c r="C518" s="105" t="s">
        <v>12</v>
      </c>
      <c r="D518" s="106">
        <v>13</v>
      </c>
      <c r="G518" s="106">
        <v>2</v>
      </c>
      <c r="H518" s="107">
        <v>0</v>
      </c>
      <c r="I518" s="107">
        <v>0</v>
      </c>
      <c r="J518" s="107">
        <v>0</v>
      </c>
      <c r="K518" s="107">
        <v>0</v>
      </c>
      <c r="L518" s="108">
        <v>0</v>
      </c>
      <c r="X518" t="s">
        <v>778</v>
      </c>
      <c r="Y518" t="s">
        <v>779</v>
      </c>
    </row>
    <row r="519" spans="1:25" hidden="1" x14ac:dyDescent="0.25">
      <c r="A519" s="103" t="s">
        <v>6</v>
      </c>
      <c r="B519" s="104">
        <v>46266</v>
      </c>
      <c r="C519" s="105" t="s">
        <v>12</v>
      </c>
      <c r="D519" s="106">
        <v>13</v>
      </c>
      <c r="G519" s="106">
        <v>294</v>
      </c>
      <c r="H519" s="107">
        <v>12</v>
      </c>
      <c r="I519" s="107">
        <v>9</v>
      </c>
      <c r="J519" s="107">
        <v>1</v>
      </c>
      <c r="K519" s="107">
        <v>0</v>
      </c>
      <c r="L519" s="108">
        <v>0</v>
      </c>
      <c r="X519" t="s">
        <v>778</v>
      </c>
      <c r="Y519" t="s">
        <v>779</v>
      </c>
    </row>
    <row r="520" spans="1:25" hidden="1" x14ac:dyDescent="0.25">
      <c r="A520" s="103" t="s">
        <v>7</v>
      </c>
      <c r="B520" s="104">
        <v>46266</v>
      </c>
      <c r="C520" s="105" t="s">
        <v>11</v>
      </c>
      <c r="D520" s="106">
        <v>10</v>
      </c>
      <c r="G520" s="106">
        <v>20</v>
      </c>
      <c r="H520" s="107">
        <v>1</v>
      </c>
      <c r="I520" s="107">
        <v>1</v>
      </c>
      <c r="J520" s="107">
        <v>0</v>
      </c>
      <c r="K520" s="107">
        <v>0</v>
      </c>
      <c r="L520" s="108">
        <v>0</v>
      </c>
      <c r="X520" t="s">
        <v>778</v>
      </c>
      <c r="Y520" t="s">
        <v>780</v>
      </c>
    </row>
    <row r="521" spans="1:25" x14ac:dyDescent="0.25">
      <c r="A521" s="103" t="s">
        <v>6</v>
      </c>
      <c r="B521" s="104">
        <v>46266</v>
      </c>
      <c r="C521" s="105" t="s">
        <v>12</v>
      </c>
      <c r="D521" s="106">
        <v>12</v>
      </c>
      <c r="G521" s="106">
        <v>1</v>
      </c>
      <c r="H521" s="107">
        <v>0</v>
      </c>
      <c r="I521" s="107">
        <v>0</v>
      </c>
      <c r="J521" s="107">
        <v>0</v>
      </c>
      <c r="K521" s="107">
        <v>0</v>
      </c>
      <c r="L521" s="108">
        <v>0</v>
      </c>
      <c r="X521" t="s">
        <v>778</v>
      </c>
      <c r="Y521" t="s">
        <v>781</v>
      </c>
    </row>
    <row r="522" spans="1:25" hidden="1" x14ac:dyDescent="0.25">
      <c r="A522" s="103" t="s">
        <v>8</v>
      </c>
      <c r="B522" s="104">
        <v>46266</v>
      </c>
      <c r="C522" s="105" t="s">
        <v>12</v>
      </c>
      <c r="D522" s="106">
        <v>15</v>
      </c>
      <c r="G522" s="106">
        <v>13</v>
      </c>
      <c r="H522" s="107">
        <v>0</v>
      </c>
      <c r="I522" s="107">
        <v>0</v>
      </c>
      <c r="J522" s="107">
        <v>0</v>
      </c>
      <c r="K522" s="107">
        <v>0</v>
      </c>
      <c r="L522" s="108">
        <v>0</v>
      </c>
      <c r="X522" t="s">
        <v>778</v>
      </c>
      <c r="Y522" t="s">
        <v>779</v>
      </c>
    </row>
    <row r="523" spans="1:25" hidden="1" x14ac:dyDescent="0.25">
      <c r="A523" s="103" t="s">
        <v>6</v>
      </c>
      <c r="B523" s="104">
        <v>46266</v>
      </c>
      <c r="C523" s="105" t="s">
        <v>12</v>
      </c>
      <c r="D523" s="106">
        <v>15</v>
      </c>
      <c r="G523" s="106">
        <v>202</v>
      </c>
      <c r="H523" s="107">
        <v>8</v>
      </c>
      <c r="I523" s="107">
        <v>5</v>
      </c>
      <c r="J523" s="107">
        <v>0</v>
      </c>
      <c r="K523" s="107">
        <v>0</v>
      </c>
      <c r="L523" s="108">
        <v>0</v>
      </c>
      <c r="X523" t="s">
        <v>782</v>
      </c>
      <c r="Y523" t="s">
        <v>781</v>
      </c>
    </row>
    <row r="524" spans="1:25" hidden="1" x14ac:dyDescent="0.25">
      <c r="A524" s="103" t="s">
        <v>6</v>
      </c>
      <c r="B524" s="104">
        <v>46266</v>
      </c>
      <c r="C524" s="105" t="s">
        <v>12</v>
      </c>
      <c r="D524" s="106">
        <v>12</v>
      </c>
      <c r="G524" s="106">
        <v>23</v>
      </c>
      <c r="H524" s="107">
        <v>0</v>
      </c>
      <c r="I524" s="107">
        <v>0</v>
      </c>
      <c r="J524" s="107">
        <v>0</v>
      </c>
      <c r="K524" s="107">
        <v>0</v>
      </c>
      <c r="L524" s="108">
        <v>0</v>
      </c>
      <c r="X524" t="s">
        <v>782</v>
      </c>
      <c r="Y524" t="s">
        <v>781</v>
      </c>
    </row>
    <row r="525" spans="1:25" hidden="1" x14ac:dyDescent="0.25">
      <c r="A525" s="103" t="s">
        <v>8</v>
      </c>
      <c r="B525" s="104">
        <v>46266</v>
      </c>
      <c r="C525" s="105" t="s">
        <v>11</v>
      </c>
      <c r="D525" s="106">
        <v>11</v>
      </c>
      <c r="G525" s="106">
        <v>2</v>
      </c>
      <c r="H525" s="107">
        <v>1</v>
      </c>
      <c r="I525" s="107">
        <v>1</v>
      </c>
      <c r="J525" s="107">
        <v>0</v>
      </c>
      <c r="K525" s="107">
        <v>0</v>
      </c>
      <c r="L525" s="108">
        <v>0</v>
      </c>
      <c r="X525" t="s">
        <v>782</v>
      </c>
    </row>
    <row r="526" spans="1:25" x14ac:dyDescent="0.25">
      <c r="A526" s="103" t="s">
        <v>7</v>
      </c>
      <c r="B526" s="104">
        <v>46266</v>
      </c>
      <c r="C526" s="105" t="s">
        <v>11</v>
      </c>
      <c r="D526" s="106">
        <v>10</v>
      </c>
      <c r="G526" s="106">
        <v>1</v>
      </c>
      <c r="H526" s="107">
        <v>0</v>
      </c>
      <c r="I526" s="107">
        <v>0</v>
      </c>
      <c r="J526" s="107">
        <v>0</v>
      </c>
      <c r="K526" s="107">
        <v>0</v>
      </c>
      <c r="L526" s="108">
        <v>0</v>
      </c>
      <c r="X526" t="s">
        <v>782</v>
      </c>
    </row>
    <row r="527" spans="1:25" hidden="1" x14ac:dyDescent="0.25">
      <c r="A527" s="103" t="s">
        <v>8</v>
      </c>
      <c r="B527" s="104">
        <v>46266</v>
      </c>
      <c r="C527" s="105" t="s">
        <v>12</v>
      </c>
      <c r="D527" s="106">
        <v>14</v>
      </c>
      <c r="G527" s="106">
        <v>1</v>
      </c>
      <c r="H527" s="107">
        <v>0</v>
      </c>
      <c r="I527" s="107">
        <v>0</v>
      </c>
      <c r="J527" s="107">
        <v>0</v>
      </c>
      <c r="K527" s="107">
        <v>0</v>
      </c>
      <c r="L527" s="108">
        <v>0</v>
      </c>
      <c r="X527" t="s">
        <v>778</v>
      </c>
    </row>
    <row r="528" spans="1:25" hidden="1" x14ac:dyDescent="0.25">
      <c r="A528" s="103" t="s">
        <v>7</v>
      </c>
      <c r="B528" s="104">
        <v>46266</v>
      </c>
      <c r="C528" s="105" t="s">
        <v>12</v>
      </c>
      <c r="D528" s="106">
        <v>14</v>
      </c>
      <c r="G528" s="106">
        <v>9</v>
      </c>
      <c r="H528" s="107">
        <v>1</v>
      </c>
      <c r="I528" s="107">
        <v>1</v>
      </c>
      <c r="J528" s="107">
        <v>0</v>
      </c>
      <c r="K528" s="107">
        <v>0</v>
      </c>
      <c r="L528" s="108">
        <v>0</v>
      </c>
      <c r="X528" t="s">
        <v>778</v>
      </c>
      <c r="Y528" t="s">
        <v>781</v>
      </c>
    </row>
    <row r="529" spans="1:25" hidden="1" x14ac:dyDescent="0.25">
      <c r="A529" s="103" t="s">
        <v>7</v>
      </c>
      <c r="B529" s="104">
        <v>46266</v>
      </c>
      <c r="C529" s="105" t="s">
        <v>11</v>
      </c>
      <c r="D529" s="106">
        <v>12</v>
      </c>
      <c r="G529" s="106">
        <v>84</v>
      </c>
      <c r="H529" s="107">
        <v>1</v>
      </c>
      <c r="I529" s="107">
        <v>1</v>
      </c>
      <c r="J529" s="107">
        <v>0</v>
      </c>
      <c r="K529" s="107">
        <v>0</v>
      </c>
      <c r="L529" s="108">
        <v>0</v>
      </c>
      <c r="X529" t="s">
        <v>778</v>
      </c>
      <c r="Y529" t="s">
        <v>784</v>
      </c>
    </row>
    <row r="530" spans="1:25" x14ac:dyDescent="0.25">
      <c r="A530" s="103" t="s">
        <v>8</v>
      </c>
      <c r="B530" s="104">
        <v>46266</v>
      </c>
      <c r="C530" s="105" t="s">
        <v>12</v>
      </c>
      <c r="D530" s="106">
        <v>9</v>
      </c>
      <c r="G530" s="106">
        <v>72</v>
      </c>
      <c r="H530" s="107">
        <v>5</v>
      </c>
      <c r="I530" s="107">
        <v>5</v>
      </c>
      <c r="J530" s="107">
        <v>2</v>
      </c>
      <c r="K530" s="107">
        <v>2</v>
      </c>
      <c r="L530" s="108">
        <v>0</v>
      </c>
      <c r="X530" t="s">
        <v>782</v>
      </c>
      <c r="Y530" t="s">
        <v>781</v>
      </c>
    </row>
    <row r="531" spans="1:25" x14ac:dyDescent="0.25">
      <c r="A531" s="103" t="s">
        <v>6</v>
      </c>
      <c r="B531" s="104">
        <v>46266</v>
      </c>
      <c r="C531" s="105" t="s">
        <v>12</v>
      </c>
      <c r="D531" s="106">
        <v>8</v>
      </c>
      <c r="G531" s="106">
        <v>178</v>
      </c>
      <c r="H531" s="107">
        <v>8</v>
      </c>
      <c r="I531" s="107">
        <v>7</v>
      </c>
      <c r="J531" s="107">
        <v>1</v>
      </c>
      <c r="K531" s="107">
        <v>0</v>
      </c>
      <c r="L531" s="108">
        <v>0</v>
      </c>
      <c r="X531" t="s">
        <v>778</v>
      </c>
      <c r="Y531" t="s">
        <v>779</v>
      </c>
    </row>
    <row r="532" spans="1:25" hidden="1" x14ac:dyDescent="0.25">
      <c r="A532" s="103" t="s">
        <v>7</v>
      </c>
      <c r="B532" s="104">
        <v>46266</v>
      </c>
      <c r="C532" s="105" t="s">
        <v>12</v>
      </c>
      <c r="D532" s="106">
        <v>14</v>
      </c>
      <c r="G532" s="106">
        <v>47</v>
      </c>
      <c r="H532" s="107">
        <v>2</v>
      </c>
      <c r="I532" s="107">
        <v>2</v>
      </c>
      <c r="J532" s="107">
        <v>0</v>
      </c>
      <c r="K532" s="107">
        <v>0</v>
      </c>
      <c r="L532" s="108">
        <v>0</v>
      </c>
      <c r="X532" t="s">
        <v>782</v>
      </c>
    </row>
    <row r="533" spans="1:25" x14ac:dyDescent="0.25">
      <c r="A533" s="103" t="s">
        <v>8</v>
      </c>
      <c r="B533" s="104">
        <v>46266</v>
      </c>
      <c r="C533" s="105" t="s">
        <v>12</v>
      </c>
      <c r="D533" s="106">
        <v>12</v>
      </c>
      <c r="G533" s="106">
        <v>17</v>
      </c>
      <c r="H533" s="107">
        <v>2</v>
      </c>
      <c r="I533" s="107">
        <v>1</v>
      </c>
      <c r="J533" s="107">
        <v>1</v>
      </c>
      <c r="K533" s="107">
        <v>1</v>
      </c>
      <c r="L533" s="108">
        <v>1</v>
      </c>
      <c r="X533" t="s">
        <v>782</v>
      </c>
      <c r="Y533" t="s">
        <v>781</v>
      </c>
    </row>
    <row r="534" spans="1:25" hidden="1" x14ac:dyDescent="0.25">
      <c r="A534" s="103" t="s">
        <v>7</v>
      </c>
      <c r="B534" s="104">
        <v>46266</v>
      </c>
      <c r="C534" s="105" t="s">
        <v>12</v>
      </c>
      <c r="D534" s="106">
        <v>16</v>
      </c>
      <c r="G534" s="106">
        <v>1</v>
      </c>
      <c r="H534" s="107">
        <v>0</v>
      </c>
      <c r="I534" s="107">
        <v>0</v>
      </c>
      <c r="J534" s="107">
        <v>0</v>
      </c>
      <c r="K534" s="107">
        <v>0</v>
      </c>
      <c r="L534" s="108">
        <v>0</v>
      </c>
      <c r="X534" t="s">
        <v>782</v>
      </c>
      <c r="Y534" t="s">
        <v>169</v>
      </c>
    </row>
    <row r="535" spans="1:25" hidden="1" x14ac:dyDescent="0.25">
      <c r="A535" s="103" t="s">
        <v>8</v>
      </c>
      <c r="B535" s="104">
        <v>46266</v>
      </c>
      <c r="C535" s="105" t="s">
        <v>11</v>
      </c>
      <c r="D535" s="106">
        <v>11</v>
      </c>
      <c r="G535" s="106">
        <v>98</v>
      </c>
      <c r="H535" s="107">
        <v>2</v>
      </c>
      <c r="I535" s="107">
        <v>2</v>
      </c>
      <c r="J535" s="107">
        <v>0</v>
      </c>
      <c r="K535" s="107">
        <v>0</v>
      </c>
      <c r="L535" s="108">
        <v>0</v>
      </c>
      <c r="X535" t="s">
        <v>778</v>
      </c>
      <c r="Y535" t="s">
        <v>784</v>
      </c>
    </row>
    <row r="536" spans="1:25" hidden="1" x14ac:dyDescent="0.25">
      <c r="A536" s="103" t="s">
        <v>8</v>
      </c>
      <c r="B536" s="104">
        <v>46266</v>
      </c>
      <c r="C536" s="105" t="s">
        <v>11</v>
      </c>
      <c r="D536" s="106">
        <v>16</v>
      </c>
      <c r="G536" s="106">
        <v>4</v>
      </c>
      <c r="H536" s="107">
        <v>0</v>
      </c>
      <c r="I536" s="107">
        <v>0</v>
      </c>
      <c r="J536" s="107">
        <v>0</v>
      </c>
      <c r="K536" s="107">
        <v>0</v>
      </c>
      <c r="L536" s="108">
        <v>0</v>
      </c>
      <c r="X536" t="s">
        <v>782</v>
      </c>
      <c r="Y536" t="s">
        <v>21</v>
      </c>
    </row>
    <row r="537" spans="1:25" x14ac:dyDescent="0.25">
      <c r="A537" s="103" t="s">
        <v>7</v>
      </c>
      <c r="B537" s="104">
        <v>46266</v>
      </c>
      <c r="C537" s="105" t="s">
        <v>12</v>
      </c>
      <c r="D537" s="106">
        <v>15</v>
      </c>
      <c r="G537" s="106">
        <v>11</v>
      </c>
      <c r="H537" s="107">
        <v>2</v>
      </c>
      <c r="I537" s="107">
        <v>2</v>
      </c>
      <c r="J537" s="107">
        <v>0</v>
      </c>
      <c r="K537" s="107">
        <v>0</v>
      </c>
      <c r="L537" s="108">
        <v>0</v>
      </c>
      <c r="X537" t="s">
        <v>778</v>
      </c>
      <c r="Y537" t="s">
        <v>781</v>
      </c>
    </row>
    <row r="538" spans="1:25" hidden="1" x14ac:dyDescent="0.25">
      <c r="A538" s="103" t="s">
        <v>7</v>
      </c>
      <c r="B538" s="104">
        <v>46266</v>
      </c>
      <c r="C538" s="105" t="s">
        <v>12</v>
      </c>
      <c r="D538" s="106">
        <v>11</v>
      </c>
      <c r="G538" s="106">
        <v>18</v>
      </c>
      <c r="H538" s="107">
        <v>0</v>
      </c>
      <c r="I538" s="107">
        <v>0</v>
      </c>
      <c r="J538" s="107">
        <v>0</v>
      </c>
      <c r="K538" s="107">
        <v>0</v>
      </c>
      <c r="L538" s="108">
        <v>0</v>
      </c>
      <c r="X538" t="s">
        <v>782</v>
      </c>
      <c r="Y538" t="s">
        <v>779</v>
      </c>
    </row>
    <row r="539" spans="1:25" x14ac:dyDescent="0.25">
      <c r="A539" s="103" t="s">
        <v>7</v>
      </c>
      <c r="B539" s="104">
        <v>46266</v>
      </c>
      <c r="C539" s="105" t="s">
        <v>11</v>
      </c>
      <c r="D539" s="106">
        <v>14</v>
      </c>
      <c r="G539" s="106">
        <v>26</v>
      </c>
      <c r="H539" s="107">
        <v>0</v>
      </c>
      <c r="I539" s="107">
        <v>0</v>
      </c>
      <c r="J539" s="107">
        <v>0</v>
      </c>
      <c r="K539" s="107">
        <v>0</v>
      </c>
      <c r="L539" s="108">
        <v>0</v>
      </c>
      <c r="X539" t="s">
        <v>778</v>
      </c>
      <c r="Y539" t="s">
        <v>780</v>
      </c>
    </row>
    <row r="540" spans="1:25" x14ac:dyDescent="0.25">
      <c r="A540" s="103" t="s">
        <v>7</v>
      </c>
      <c r="B540" s="104">
        <v>46266</v>
      </c>
      <c r="C540" s="105" t="s">
        <v>12</v>
      </c>
      <c r="D540" s="106">
        <v>11</v>
      </c>
      <c r="G540" s="106">
        <v>2121</v>
      </c>
      <c r="H540" s="107">
        <v>37</v>
      </c>
      <c r="I540" s="107">
        <v>31</v>
      </c>
      <c r="J540" s="107">
        <v>0</v>
      </c>
      <c r="K540" s="107">
        <v>0</v>
      </c>
      <c r="L540" s="108">
        <v>0</v>
      </c>
      <c r="X540" t="s">
        <v>782</v>
      </c>
      <c r="Y540" t="s">
        <v>779</v>
      </c>
    </row>
    <row r="541" spans="1:25" hidden="1" x14ac:dyDescent="0.25">
      <c r="A541" s="103" t="s">
        <v>7</v>
      </c>
      <c r="B541" s="104">
        <v>46266</v>
      </c>
      <c r="C541" s="105" t="s">
        <v>12</v>
      </c>
      <c r="D541" s="106">
        <v>14</v>
      </c>
      <c r="G541" s="106">
        <v>10</v>
      </c>
      <c r="H541" s="107">
        <v>0</v>
      </c>
      <c r="I541" s="107">
        <v>0</v>
      </c>
      <c r="J541" s="107">
        <v>0</v>
      </c>
      <c r="K541" s="107">
        <v>0</v>
      </c>
      <c r="L541" s="108">
        <v>0</v>
      </c>
      <c r="X541" t="s">
        <v>778</v>
      </c>
      <c r="Y541" t="s">
        <v>785</v>
      </c>
    </row>
    <row r="542" spans="1:25" x14ac:dyDescent="0.25">
      <c r="A542" s="103" t="s">
        <v>7</v>
      </c>
      <c r="B542" s="104">
        <v>46266</v>
      </c>
      <c r="C542" s="105" t="s">
        <v>11</v>
      </c>
      <c r="D542" s="106">
        <v>14</v>
      </c>
      <c r="G542" s="106">
        <v>83</v>
      </c>
      <c r="H542" s="107">
        <v>1</v>
      </c>
      <c r="I542" s="107">
        <v>1</v>
      </c>
      <c r="J542" s="107">
        <v>0</v>
      </c>
      <c r="K542" s="107">
        <v>0</v>
      </c>
      <c r="L542" s="108">
        <v>0</v>
      </c>
      <c r="X542" t="s">
        <v>778</v>
      </c>
      <c r="Y542" t="s">
        <v>784</v>
      </c>
    </row>
    <row r="543" spans="1:25" hidden="1" x14ac:dyDescent="0.25">
      <c r="A543" s="103" t="s">
        <v>6</v>
      </c>
      <c r="B543" s="104">
        <v>46266</v>
      </c>
      <c r="C543" s="105" t="s">
        <v>12</v>
      </c>
      <c r="D543" s="106">
        <v>9</v>
      </c>
      <c r="G543" s="106">
        <v>20</v>
      </c>
      <c r="H543" s="107">
        <v>0</v>
      </c>
      <c r="I543" s="107">
        <v>0</v>
      </c>
      <c r="J543" s="107">
        <v>0</v>
      </c>
      <c r="K543" s="107">
        <v>0</v>
      </c>
      <c r="L543" s="108">
        <v>0</v>
      </c>
      <c r="X543" t="s">
        <v>778</v>
      </c>
      <c r="Y543" t="s">
        <v>779</v>
      </c>
    </row>
    <row r="544" spans="1:25" x14ac:dyDescent="0.25">
      <c r="A544" s="103" t="s">
        <v>8</v>
      </c>
      <c r="B544" s="104">
        <v>46266</v>
      </c>
      <c r="C544" s="105" t="s">
        <v>11</v>
      </c>
      <c r="D544" s="106">
        <v>13</v>
      </c>
      <c r="G544" s="106">
        <v>3</v>
      </c>
      <c r="H544" s="107">
        <v>0</v>
      </c>
      <c r="I544" s="107">
        <v>0</v>
      </c>
      <c r="J544" s="107">
        <v>0</v>
      </c>
      <c r="K544" s="107">
        <v>0</v>
      </c>
      <c r="L544" s="108">
        <v>0</v>
      </c>
      <c r="X544" t="s">
        <v>778</v>
      </c>
      <c r="Y544" t="s">
        <v>784</v>
      </c>
    </row>
    <row r="545" spans="1:25" hidden="1" x14ac:dyDescent="0.25">
      <c r="A545" s="103" t="s">
        <v>7</v>
      </c>
      <c r="B545" s="104">
        <v>46266</v>
      </c>
      <c r="C545" s="105" t="s">
        <v>12</v>
      </c>
      <c r="D545" s="106">
        <v>11</v>
      </c>
      <c r="G545" s="106">
        <v>1</v>
      </c>
      <c r="H545" s="107">
        <v>0</v>
      </c>
      <c r="I545" s="107">
        <v>0</v>
      </c>
      <c r="J545" s="107">
        <v>0</v>
      </c>
      <c r="K545" s="107">
        <v>0</v>
      </c>
      <c r="L545" s="108">
        <v>0</v>
      </c>
      <c r="X545" t="s">
        <v>778</v>
      </c>
      <c r="Y545" t="s">
        <v>811</v>
      </c>
    </row>
    <row r="546" spans="1:25" hidden="1" x14ac:dyDescent="0.25">
      <c r="A546" s="103" t="s">
        <v>7</v>
      </c>
      <c r="B546" s="104">
        <v>46266</v>
      </c>
      <c r="C546" s="105" t="s">
        <v>11</v>
      </c>
      <c r="D546" s="106">
        <v>11</v>
      </c>
      <c r="G546" s="106">
        <v>122</v>
      </c>
      <c r="H546" s="107">
        <v>3</v>
      </c>
      <c r="I546" s="107">
        <v>2</v>
      </c>
      <c r="J546" s="107">
        <v>0</v>
      </c>
      <c r="K546" s="107">
        <v>0</v>
      </c>
      <c r="L546" s="108">
        <v>0</v>
      </c>
      <c r="X546" t="s">
        <v>778</v>
      </c>
      <c r="Y546" t="s">
        <v>783</v>
      </c>
    </row>
    <row r="547" spans="1:25" hidden="1" x14ac:dyDescent="0.25">
      <c r="A547" s="103" t="s">
        <v>6</v>
      </c>
      <c r="B547" s="104">
        <v>46266</v>
      </c>
      <c r="C547" s="105" t="s">
        <v>11</v>
      </c>
      <c r="D547" s="106">
        <v>12</v>
      </c>
      <c r="G547" s="106">
        <v>12</v>
      </c>
      <c r="H547" s="107">
        <v>0</v>
      </c>
      <c r="I547" s="107">
        <v>0</v>
      </c>
      <c r="J547" s="107">
        <v>0</v>
      </c>
      <c r="K547" s="107">
        <v>0</v>
      </c>
      <c r="L547" s="108">
        <v>0</v>
      </c>
      <c r="X547" t="s">
        <v>782</v>
      </c>
      <c r="Y547" t="s">
        <v>23</v>
      </c>
    </row>
    <row r="548" spans="1:25" hidden="1" x14ac:dyDescent="0.25">
      <c r="A548" s="103" t="s">
        <v>7</v>
      </c>
      <c r="B548" s="104">
        <v>46266</v>
      </c>
      <c r="C548" s="105" t="s">
        <v>11</v>
      </c>
      <c r="D548" s="106">
        <v>13</v>
      </c>
      <c r="G548" s="106">
        <v>12</v>
      </c>
      <c r="H548" s="107">
        <v>0</v>
      </c>
      <c r="I548" s="107">
        <v>0</v>
      </c>
      <c r="J548" s="107">
        <v>0</v>
      </c>
      <c r="K548" s="107">
        <v>0</v>
      </c>
      <c r="L548" s="108">
        <v>0</v>
      </c>
      <c r="X548" t="s">
        <v>782</v>
      </c>
      <c r="Y548" t="s">
        <v>783</v>
      </c>
    </row>
    <row r="549" spans="1:25" hidden="1" x14ac:dyDescent="0.25">
      <c r="A549" s="103" t="s">
        <v>6</v>
      </c>
      <c r="B549" s="104">
        <v>46266</v>
      </c>
      <c r="C549" s="105" t="s">
        <v>11</v>
      </c>
      <c r="D549" s="106">
        <v>11</v>
      </c>
      <c r="G549" s="106">
        <v>220</v>
      </c>
      <c r="H549" s="107">
        <v>0</v>
      </c>
      <c r="I549" s="107">
        <v>0</v>
      </c>
      <c r="J549" s="107">
        <v>0</v>
      </c>
      <c r="K549" s="107">
        <v>0</v>
      </c>
      <c r="L549" s="108">
        <v>0</v>
      </c>
      <c r="X549" t="s">
        <v>782</v>
      </c>
      <c r="Y549" t="s">
        <v>780</v>
      </c>
    </row>
    <row r="550" spans="1:25" x14ac:dyDescent="0.25">
      <c r="A550" s="103" t="s">
        <v>7</v>
      </c>
      <c r="B550" s="104">
        <v>46266</v>
      </c>
      <c r="C550" s="105" t="s">
        <v>11</v>
      </c>
      <c r="D550" s="106">
        <v>13</v>
      </c>
      <c r="G550" s="106">
        <v>7</v>
      </c>
      <c r="H550" s="107">
        <v>0</v>
      </c>
      <c r="I550" s="107">
        <v>0</v>
      </c>
      <c r="J550" s="107">
        <v>0</v>
      </c>
      <c r="K550" s="107">
        <v>0</v>
      </c>
      <c r="L550" s="108">
        <v>0</v>
      </c>
      <c r="X550" t="s">
        <v>782</v>
      </c>
      <c r="Y550" t="s">
        <v>20</v>
      </c>
    </row>
    <row r="551" spans="1:25" hidden="1" x14ac:dyDescent="0.25">
      <c r="A551" s="103" t="s">
        <v>7</v>
      </c>
      <c r="B551" s="104">
        <v>46266</v>
      </c>
      <c r="C551" s="105" t="s">
        <v>12</v>
      </c>
      <c r="D551" s="106">
        <v>12</v>
      </c>
      <c r="G551" s="106">
        <v>20</v>
      </c>
      <c r="H551" s="107">
        <v>0</v>
      </c>
      <c r="I551" s="107">
        <v>0</v>
      </c>
      <c r="J551" s="107">
        <v>0</v>
      </c>
      <c r="K551" s="107">
        <v>0</v>
      </c>
      <c r="L551" s="108">
        <v>0</v>
      </c>
      <c r="X551" t="s">
        <v>782</v>
      </c>
    </row>
    <row r="552" spans="1:25" hidden="1" x14ac:dyDescent="0.25">
      <c r="A552" s="103" t="s">
        <v>6</v>
      </c>
      <c r="B552" s="104">
        <v>46266</v>
      </c>
      <c r="C552" s="105" t="s">
        <v>11</v>
      </c>
      <c r="E552" s="105">
        <v>468</v>
      </c>
      <c r="M552" s="44">
        <v>23220160</v>
      </c>
    </row>
    <row r="553" spans="1:25" hidden="1" x14ac:dyDescent="0.25">
      <c r="A553" s="103" t="s">
        <v>7</v>
      </c>
      <c r="B553" s="104">
        <v>46266</v>
      </c>
      <c r="C553" s="105" t="s">
        <v>12</v>
      </c>
      <c r="E553" s="105">
        <v>2</v>
      </c>
      <c r="M553" s="44">
        <v>5766</v>
      </c>
      <c r="Y553" t="s">
        <v>22</v>
      </c>
    </row>
    <row r="554" spans="1:25" hidden="1" x14ac:dyDescent="0.25">
      <c r="A554" s="103" t="s">
        <v>6</v>
      </c>
      <c r="B554" s="104">
        <v>46266</v>
      </c>
      <c r="C554" s="105" t="s">
        <v>12</v>
      </c>
      <c r="E554" s="105">
        <v>1</v>
      </c>
      <c r="M554" s="44">
        <v>0</v>
      </c>
      <c r="Y554" t="s">
        <v>804</v>
      </c>
    </row>
    <row r="555" spans="1:25" hidden="1" x14ac:dyDescent="0.25">
      <c r="A555" s="103" t="s">
        <v>6</v>
      </c>
      <c r="B555" s="104">
        <v>46266</v>
      </c>
      <c r="C555" s="105" t="s">
        <v>12</v>
      </c>
      <c r="E555" s="105">
        <v>12</v>
      </c>
      <c r="M555" s="44">
        <v>2650853</v>
      </c>
      <c r="Y555" t="s">
        <v>22</v>
      </c>
    </row>
    <row r="556" spans="1:25" hidden="1" x14ac:dyDescent="0.25">
      <c r="A556" s="103" t="s">
        <v>8</v>
      </c>
      <c r="B556" s="104">
        <v>46266</v>
      </c>
      <c r="C556" s="105" t="s">
        <v>12</v>
      </c>
      <c r="E556" s="105">
        <v>98</v>
      </c>
      <c r="M556" s="44">
        <v>4718255</v>
      </c>
      <c r="Y556" t="s">
        <v>779</v>
      </c>
    </row>
    <row r="557" spans="1:25" hidden="1" x14ac:dyDescent="0.25">
      <c r="A557" s="103" t="s">
        <v>6</v>
      </c>
      <c r="B557" s="104">
        <v>46266</v>
      </c>
      <c r="C557" s="105" t="s">
        <v>11</v>
      </c>
      <c r="E557" s="105">
        <v>139</v>
      </c>
      <c r="M557" s="44">
        <v>9018198</v>
      </c>
      <c r="Y557" t="s">
        <v>780</v>
      </c>
    </row>
    <row r="558" spans="1:25" hidden="1" x14ac:dyDescent="0.25">
      <c r="A558" s="103" t="s">
        <v>7</v>
      </c>
      <c r="B558" s="104">
        <v>46266</v>
      </c>
      <c r="C558" s="105" t="s">
        <v>12</v>
      </c>
      <c r="E558" s="105">
        <v>6</v>
      </c>
      <c r="M558" s="44">
        <v>428137</v>
      </c>
      <c r="X558" t="s">
        <v>1009</v>
      </c>
      <c r="Y558" t="s">
        <v>779</v>
      </c>
    </row>
    <row r="559" spans="1:25" hidden="1" x14ac:dyDescent="0.25">
      <c r="A559" s="103" t="s">
        <v>827</v>
      </c>
      <c r="B559" s="104">
        <v>46266</v>
      </c>
      <c r="C559" s="105" t="s">
        <v>12</v>
      </c>
      <c r="E559" s="105">
        <v>3</v>
      </c>
      <c r="M559" s="44">
        <v>129569</v>
      </c>
      <c r="Y559" t="s">
        <v>929</v>
      </c>
    </row>
    <row r="560" spans="1:25" hidden="1" x14ac:dyDescent="0.25">
      <c r="A560" s="103" t="s">
        <v>8</v>
      </c>
      <c r="B560" s="104">
        <v>46266</v>
      </c>
      <c r="C560" s="105" t="s">
        <v>11</v>
      </c>
      <c r="E560" s="105">
        <v>7</v>
      </c>
      <c r="M560" s="44">
        <v>388178</v>
      </c>
      <c r="Y560" t="s">
        <v>21</v>
      </c>
    </row>
    <row r="561" spans="1:25" hidden="1" x14ac:dyDescent="0.25">
      <c r="A561" s="103" t="s">
        <v>8</v>
      </c>
      <c r="B561" s="104">
        <v>46266</v>
      </c>
      <c r="C561" s="105" t="s">
        <v>12</v>
      </c>
      <c r="E561" s="105">
        <v>1</v>
      </c>
      <c r="M561" s="44">
        <v>965547</v>
      </c>
      <c r="X561" t="s">
        <v>1008</v>
      </c>
    </row>
    <row r="562" spans="1:25" hidden="1" x14ac:dyDescent="0.25">
      <c r="A562" s="103" t="s">
        <v>7</v>
      </c>
      <c r="B562" s="104">
        <v>46266</v>
      </c>
      <c r="C562" s="105" t="s">
        <v>11</v>
      </c>
      <c r="E562" s="105">
        <v>3</v>
      </c>
      <c r="M562" s="44">
        <v>614839</v>
      </c>
      <c r="Y562" t="s">
        <v>779</v>
      </c>
    </row>
    <row r="563" spans="1:25" hidden="1" x14ac:dyDescent="0.25">
      <c r="A563" s="103" t="s">
        <v>6</v>
      </c>
      <c r="B563" s="104">
        <v>46266</v>
      </c>
      <c r="C563" s="105" t="s">
        <v>11</v>
      </c>
      <c r="E563" s="105">
        <v>5</v>
      </c>
      <c r="M563" s="44">
        <v>313024</v>
      </c>
    </row>
    <row r="564" spans="1:25" hidden="1" x14ac:dyDescent="0.25">
      <c r="A564" s="103" t="s">
        <v>7</v>
      </c>
      <c r="B564" s="104">
        <v>46266</v>
      </c>
      <c r="C564" s="105" t="s">
        <v>12</v>
      </c>
      <c r="E564" s="105">
        <v>1</v>
      </c>
      <c r="M564" s="44">
        <v>52424</v>
      </c>
      <c r="Y564" t="s">
        <v>929</v>
      </c>
    </row>
    <row r="565" spans="1:25" hidden="1" x14ac:dyDescent="0.25">
      <c r="A565" s="103" t="s">
        <v>7</v>
      </c>
      <c r="B565" s="104">
        <v>46266</v>
      </c>
      <c r="C565" s="105" t="s">
        <v>12</v>
      </c>
      <c r="E565" s="105">
        <v>2649</v>
      </c>
      <c r="M565" s="44">
        <v>363493547</v>
      </c>
      <c r="Y565" t="s">
        <v>779</v>
      </c>
    </row>
    <row r="566" spans="1:25" hidden="1" x14ac:dyDescent="0.25">
      <c r="A566" s="103" t="s">
        <v>6</v>
      </c>
      <c r="B566" s="104">
        <v>46266</v>
      </c>
      <c r="C566" s="105" t="s">
        <v>12</v>
      </c>
      <c r="E566" s="105">
        <v>123</v>
      </c>
      <c r="M566" s="44">
        <v>5504017</v>
      </c>
      <c r="Y566" t="s">
        <v>779</v>
      </c>
    </row>
    <row r="567" spans="1:25" hidden="1" x14ac:dyDescent="0.25">
      <c r="A567" s="103" t="s">
        <v>6</v>
      </c>
      <c r="B567" s="104">
        <v>46266</v>
      </c>
      <c r="C567" s="105" t="s">
        <v>12</v>
      </c>
      <c r="E567" s="105">
        <v>107</v>
      </c>
      <c r="M567" s="44">
        <v>58800625</v>
      </c>
    </row>
    <row r="568" spans="1:25" hidden="1" x14ac:dyDescent="0.25">
      <c r="A568" s="103" t="s">
        <v>7</v>
      </c>
      <c r="B568" s="104">
        <v>46266</v>
      </c>
      <c r="C568" s="105" t="s">
        <v>11</v>
      </c>
      <c r="E568" s="105">
        <v>476</v>
      </c>
      <c r="M568" s="44">
        <v>45263321</v>
      </c>
      <c r="Y568" t="s">
        <v>783</v>
      </c>
    </row>
    <row r="569" spans="1:25" hidden="1" x14ac:dyDescent="0.25">
      <c r="A569" s="103" t="s">
        <v>8</v>
      </c>
      <c r="B569" s="104">
        <v>46266</v>
      </c>
      <c r="C569" s="105" t="s">
        <v>11</v>
      </c>
      <c r="E569" s="105">
        <v>403</v>
      </c>
      <c r="M569" s="44">
        <v>49698658</v>
      </c>
      <c r="Y569" t="s">
        <v>783</v>
      </c>
    </row>
    <row r="570" spans="1:25" hidden="1" x14ac:dyDescent="0.25">
      <c r="A570" s="103" t="s">
        <v>7</v>
      </c>
      <c r="B570" s="104">
        <v>46266</v>
      </c>
      <c r="C570" s="105" t="s">
        <v>12</v>
      </c>
      <c r="E570" s="105">
        <v>36</v>
      </c>
      <c r="M570" s="44">
        <v>3573175</v>
      </c>
    </row>
    <row r="571" spans="1:25" hidden="1" x14ac:dyDescent="0.25">
      <c r="A571" s="103" t="s">
        <v>6</v>
      </c>
      <c r="B571" s="104">
        <v>46266</v>
      </c>
      <c r="C571" s="105" t="s">
        <v>12</v>
      </c>
      <c r="E571" s="105">
        <v>6</v>
      </c>
      <c r="M571" s="44">
        <v>1250645</v>
      </c>
      <c r="X571" t="s">
        <v>1008</v>
      </c>
      <c r="Y571" t="s">
        <v>781</v>
      </c>
    </row>
    <row r="572" spans="1:25" hidden="1" x14ac:dyDescent="0.25">
      <c r="A572" s="103" t="s">
        <v>6</v>
      </c>
      <c r="B572" s="104">
        <v>46266</v>
      </c>
      <c r="C572" s="105" t="s">
        <v>12</v>
      </c>
      <c r="E572" s="105">
        <v>1</v>
      </c>
      <c r="M572" s="44">
        <v>99135</v>
      </c>
      <c r="X572" t="s">
        <v>1009</v>
      </c>
    </row>
    <row r="573" spans="1:25" hidden="1" x14ac:dyDescent="0.25">
      <c r="A573" s="103" t="s">
        <v>7</v>
      </c>
      <c r="B573" s="104">
        <v>46266</v>
      </c>
      <c r="C573" s="105" t="s">
        <v>12</v>
      </c>
      <c r="E573" s="105">
        <v>2</v>
      </c>
      <c r="M573" s="44">
        <v>427131</v>
      </c>
      <c r="X573" t="s">
        <v>1008</v>
      </c>
      <c r="Y573" t="s">
        <v>781</v>
      </c>
    </row>
    <row r="574" spans="1:25" hidden="1" x14ac:dyDescent="0.25">
      <c r="A574" s="103" t="s">
        <v>7</v>
      </c>
      <c r="B574" s="104">
        <v>46266</v>
      </c>
      <c r="C574" s="105" t="s">
        <v>12</v>
      </c>
      <c r="E574" s="105">
        <v>7</v>
      </c>
      <c r="M574" s="44">
        <v>1540120</v>
      </c>
    </row>
    <row r="575" spans="1:25" hidden="1" x14ac:dyDescent="0.25">
      <c r="A575" s="103" t="s">
        <v>827</v>
      </c>
      <c r="B575" s="104">
        <v>46266</v>
      </c>
      <c r="C575" s="105" t="s">
        <v>12</v>
      </c>
      <c r="E575" s="105">
        <v>2</v>
      </c>
      <c r="M575" s="44">
        <v>78648</v>
      </c>
      <c r="Y575" t="s">
        <v>779</v>
      </c>
    </row>
    <row r="576" spans="1:25" hidden="1" x14ac:dyDescent="0.25">
      <c r="A576" s="103" t="s">
        <v>7</v>
      </c>
      <c r="B576" s="104">
        <v>46266</v>
      </c>
      <c r="C576" s="105" t="s">
        <v>12</v>
      </c>
      <c r="E576" s="105">
        <v>448</v>
      </c>
      <c r="M576" s="44">
        <v>150331908</v>
      </c>
      <c r="Y576" t="s">
        <v>781</v>
      </c>
    </row>
    <row r="577" spans="1:25" hidden="1" x14ac:dyDescent="0.25">
      <c r="A577" s="103" t="s">
        <v>7</v>
      </c>
      <c r="B577" s="104">
        <v>46266</v>
      </c>
      <c r="C577" s="105" t="s">
        <v>12</v>
      </c>
      <c r="E577" s="105">
        <v>1</v>
      </c>
      <c r="M577" s="44">
        <v>374190</v>
      </c>
      <c r="Y577" t="s">
        <v>804</v>
      </c>
    </row>
    <row r="578" spans="1:25" hidden="1" x14ac:dyDescent="0.25">
      <c r="A578" s="103" t="s">
        <v>6</v>
      </c>
      <c r="B578" s="104">
        <v>46266</v>
      </c>
      <c r="C578" s="105" t="s">
        <v>11</v>
      </c>
      <c r="E578" s="105">
        <v>381</v>
      </c>
      <c r="M578" s="44">
        <v>65054499</v>
      </c>
      <c r="Y578" t="s">
        <v>20</v>
      </c>
    </row>
    <row r="579" spans="1:25" hidden="1" x14ac:dyDescent="0.25">
      <c r="A579" s="103" t="s">
        <v>8</v>
      </c>
      <c r="B579" s="104">
        <v>46266</v>
      </c>
      <c r="C579" s="105" t="s">
        <v>11</v>
      </c>
      <c r="E579" s="105">
        <v>24</v>
      </c>
      <c r="M579" s="44">
        <v>881509</v>
      </c>
      <c r="Y579" t="s">
        <v>23</v>
      </c>
    </row>
    <row r="580" spans="1:25" hidden="1" x14ac:dyDescent="0.25">
      <c r="A580" s="103" t="s">
        <v>6</v>
      </c>
      <c r="B580" s="104">
        <v>46266</v>
      </c>
      <c r="C580" s="105" t="s">
        <v>11</v>
      </c>
      <c r="E580" s="105">
        <v>22</v>
      </c>
      <c r="M580" s="44">
        <v>754187</v>
      </c>
      <c r="Y580" t="s">
        <v>21</v>
      </c>
    </row>
    <row r="581" spans="1:25" hidden="1" x14ac:dyDescent="0.25">
      <c r="A581" s="103" t="s">
        <v>6</v>
      </c>
      <c r="B581" s="104">
        <v>46266</v>
      </c>
      <c r="C581" s="105" t="s">
        <v>12</v>
      </c>
      <c r="E581" s="105">
        <v>2</v>
      </c>
      <c r="M581" s="44">
        <v>39210</v>
      </c>
      <c r="Y581" t="s">
        <v>929</v>
      </c>
    </row>
    <row r="582" spans="1:25" hidden="1" x14ac:dyDescent="0.25">
      <c r="A582" s="103" t="s">
        <v>6</v>
      </c>
      <c r="B582" s="104">
        <v>46266</v>
      </c>
      <c r="C582" s="105" t="s">
        <v>11</v>
      </c>
      <c r="E582" s="105">
        <v>1</v>
      </c>
      <c r="M582" s="44">
        <v>37756</v>
      </c>
      <c r="X582" t="s">
        <v>1008</v>
      </c>
      <c r="Y582" t="s">
        <v>784</v>
      </c>
    </row>
    <row r="583" spans="1:25" hidden="1" x14ac:dyDescent="0.25">
      <c r="A583" s="103" t="s">
        <v>827</v>
      </c>
      <c r="B583" s="104">
        <v>46266</v>
      </c>
      <c r="C583" s="105" t="s">
        <v>12</v>
      </c>
      <c r="E583" s="105">
        <v>1</v>
      </c>
      <c r="M583" s="44">
        <v>76928</v>
      </c>
      <c r="Y583" t="s">
        <v>781</v>
      </c>
    </row>
    <row r="584" spans="1:25" hidden="1" x14ac:dyDescent="0.25">
      <c r="A584" s="103" t="s">
        <v>6</v>
      </c>
      <c r="B584" s="104">
        <v>46266</v>
      </c>
      <c r="C584" s="105" t="s">
        <v>12</v>
      </c>
      <c r="E584" s="105">
        <v>21</v>
      </c>
      <c r="M584" s="44">
        <v>1524760</v>
      </c>
      <c r="Y584" t="s">
        <v>169</v>
      </c>
    </row>
    <row r="585" spans="1:25" hidden="1" x14ac:dyDescent="0.25">
      <c r="A585" s="103" t="s">
        <v>6</v>
      </c>
      <c r="B585" s="104">
        <v>46266</v>
      </c>
      <c r="C585" s="105" t="s">
        <v>11</v>
      </c>
      <c r="E585" s="105">
        <v>718</v>
      </c>
      <c r="M585" s="44">
        <v>79354407</v>
      </c>
      <c r="Y585" t="s">
        <v>783</v>
      </c>
    </row>
    <row r="586" spans="1:25" hidden="1" x14ac:dyDescent="0.25">
      <c r="A586" s="103" t="s">
        <v>8</v>
      </c>
      <c r="B586" s="104">
        <v>46266</v>
      </c>
      <c r="C586" s="105" t="s">
        <v>11</v>
      </c>
      <c r="E586" s="105">
        <v>270</v>
      </c>
      <c r="M586" s="44">
        <v>46637199</v>
      </c>
      <c r="Y586" t="s">
        <v>20</v>
      </c>
    </row>
    <row r="587" spans="1:25" hidden="1" x14ac:dyDescent="0.25">
      <c r="A587" s="103" t="s">
        <v>7</v>
      </c>
      <c r="B587" s="104">
        <v>46266</v>
      </c>
      <c r="C587" s="105" t="s">
        <v>11</v>
      </c>
      <c r="E587" s="105">
        <v>4</v>
      </c>
      <c r="M587" s="44">
        <v>177273</v>
      </c>
      <c r="X587" t="s">
        <v>1008</v>
      </c>
    </row>
    <row r="588" spans="1:25" hidden="1" x14ac:dyDescent="0.25">
      <c r="A588" s="103" t="s">
        <v>8</v>
      </c>
      <c r="B588" s="104">
        <v>46266</v>
      </c>
      <c r="C588" s="105" t="s">
        <v>12</v>
      </c>
      <c r="E588" s="105">
        <v>2192</v>
      </c>
      <c r="M588" s="44">
        <v>346582264</v>
      </c>
      <c r="Y588" t="s">
        <v>779</v>
      </c>
    </row>
    <row r="589" spans="1:25" hidden="1" x14ac:dyDescent="0.25">
      <c r="A589" s="103" t="s">
        <v>6</v>
      </c>
      <c r="B589" s="104">
        <v>46266</v>
      </c>
      <c r="C589" s="105" t="s">
        <v>12</v>
      </c>
      <c r="E589" s="105">
        <v>2</v>
      </c>
      <c r="M589" s="44">
        <v>1072030</v>
      </c>
      <c r="Y589" t="s">
        <v>786</v>
      </c>
    </row>
    <row r="590" spans="1:25" hidden="1" x14ac:dyDescent="0.25">
      <c r="A590" s="103" t="s">
        <v>7</v>
      </c>
      <c r="B590" s="104">
        <v>46266</v>
      </c>
      <c r="C590" s="105" t="s">
        <v>12</v>
      </c>
      <c r="E590" s="105">
        <v>10</v>
      </c>
      <c r="M590" s="44">
        <v>284141</v>
      </c>
      <c r="Y590" t="s">
        <v>169</v>
      </c>
    </row>
    <row r="591" spans="1:25" hidden="1" x14ac:dyDescent="0.25">
      <c r="A591" s="103" t="s">
        <v>8</v>
      </c>
      <c r="B591" s="104">
        <v>46266</v>
      </c>
      <c r="C591" s="105" t="s">
        <v>12</v>
      </c>
      <c r="E591" s="105">
        <v>1</v>
      </c>
      <c r="M591" s="44">
        <v>50094</v>
      </c>
      <c r="Y591" t="s">
        <v>929</v>
      </c>
    </row>
    <row r="592" spans="1:25" hidden="1" x14ac:dyDescent="0.25">
      <c r="A592" s="103" t="s">
        <v>7</v>
      </c>
      <c r="B592" s="104">
        <v>46266</v>
      </c>
      <c r="C592" s="105" t="s">
        <v>11</v>
      </c>
      <c r="E592" s="105">
        <v>1</v>
      </c>
      <c r="M592" s="44">
        <v>219563</v>
      </c>
      <c r="X592" t="s">
        <v>1008</v>
      </c>
      <c r="Y592" t="s">
        <v>783</v>
      </c>
    </row>
    <row r="593" spans="1:25" hidden="1" x14ac:dyDescent="0.25">
      <c r="A593" s="103" t="s">
        <v>7</v>
      </c>
      <c r="B593" s="104">
        <v>46266</v>
      </c>
      <c r="C593" s="105" t="s">
        <v>12</v>
      </c>
      <c r="E593" s="105">
        <v>2</v>
      </c>
      <c r="M593" s="44">
        <v>15095</v>
      </c>
      <c r="Y593" t="s">
        <v>785</v>
      </c>
    </row>
    <row r="594" spans="1:25" hidden="1" x14ac:dyDescent="0.25">
      <c r="A594" s="103" t="s">
        <v>8</v>
      </c>
      <c r="B594" s="104">
        <v>46266</v>
      </c>
      <c r="C594" s="105" t="s">
        <v>11</v>
      </c>
      <c r="E594" s="105">
        <v>2</v>
      </c>
      <c r="M594" s="44">
        <v>180507</v>
      </c>
      <c r="X594" t="s">
        <v>1009</v>
      </c>
      <c r="Y594" t="s">
        <v>783</v>
      </c>
    </row>
    <row r="595" spans="1:25" hidden="1" x14ac:dyDescent="0.25">
      <c r="A595" s="103" t="s">
        <v>7</v>
      </c>
      <c r="B595" s="104">
        <v>46266</v>
      </c>
      <c r="C595" s="105" t="s">
        <v>11</v>
      </c>
      <c r="E595" s="105">
        <v>1</v>
      </c>
      <c r="M595" s="44">
        <v>16163</v>
      </c>
    </row>
    <row r="596" spans="1:25" hidden="1" x14ac:dyDescent="0.25">
      <c r="A596" s="103" t="s">
        <v>8</v>
      </c>
      <c r="B596" s="104">
        <v>46266</v>
      </c>
      <c r="C596" s="105" t="s">
        <v>12</v>
      </c>
      <c r="E596" s="105">
        <v>7</v>
      </c>
      <c r="M596" s="44">
        <v>3060587</v>
      </c>
    </row>
    <row r="597" spans="1:25" hidden="1" x14ac:dyDescent="0.25">
      <c r="A597" s="103" t="s">
        <v>7</v>
      </c>
      <c r="B597" s="104">
        <v>46266</v>
      </c>
      <c r="C597" s="105" t="s">
        <v>12</v>
      </c>
      <c r="E597" s="105">
        <v>4</v>
      </c>
      <c r="M597" s="44">
        <v>270301</v>
      </c>
      <c r="X597" t="s">
        <v>1009</v>
      </c>
      <c r="Y597" t="s">
        <v>781</v>
      </c>
    </row>
    <row r="598" spans="1:25" hidden="1" x14ac:dyDescent="0.25">
      <c r="A598" s="103" t="s">
        <v>6</v>
      </c>
      <c r="B598" s="104">
        <v>46266</v>
      </c>
      <c r="C598" s="105" t="s">
        <v>11</v>
      </c>
      <c r="E598" s="105">
        <v>820</v>
      </c>
      <c r="M598" s="44">
        <v>48734346</v>
      </c>
      <c r="Y598" t="s">
        <v>784</v>
      </c>
    </row>
    <row r="599" spans="1:25" hidden="1" x14ac:dyDescent="0.25">
      <c r="A599" s="103" t="s">
        <v>8</v>
      </c>
      <c r="B599" s="104">
        <v>46266</v>
      </c>
      <c r="C599" s="105" t="s">
        <v>12</v>
      </c>
      <c r="E599" s="105">
        <v>4</v>
      </c>
      <c r="M599" s="44">
        <v>4098503</v>
      </c>
      <c r="X599" t="s">
        <v>1008</v>
      </c>
      <c r="Y599" t="s">
        <v>779</v>
      </c>
    </row>
    <row r="600" spans="1:25" hidden="1" x14ac:dyDescent="0.25">
      <c r="A600" s="103" t="s">
        <v>6</v>
      </c>
      <c r="B600" s="104">
        <v>46266</v>
      </c>
      <c r="C600" s="105" t="s">
        <v>12</v>
      </c>
      <c r="E600" s="105">
        <v>8</v>
      </c>
      <c r="M600" s="44">
        <v>25726871</v>
      </c>
      <c r="X600" t="s">
        <v>1008</v>
      </c>
      <c r="Y600" t="s">
        <v>779</v>
      </c>
    </row>
    <row r="601" spans="1:25" hidden="1" x14ac:dyDescent="0.25">
      <c r="A601" s="103" t="s">
        <v>7</v>
      </c>
      <c r="B601" s="104">
        <v>46266</v>
      </c>
      <c r="C601" s="105" t="s">
        <v>12</v>
      </c>
      <c r="E601" s="105">
        <v>67</v>
      </c>
      <c r="M601" s="44">
        <v>4476773</v>
      </c>
      <c r="Y601" t="s">
        <v>779</v>
      </c>
    </row>
    <row r="602" spans="1:25" hidden="1" x14ac:dyDescent="0.25">
      <c r="A602" s="103" t="s">
        <v>7</v>
      </c>
      <c r="B602" s="104">
        <v>46266</v>
      </c>
      <c r="C602" s="105" t="s">
        <v>11</v>
      </c>
      <c r="E602" s="105">
        <v>535</v>
      </c>
      <c r="M602" s="44">
        <v>32240486</v>
      </c>
      <c r="Y602" t="s">
        <v>784</v>
      </c>
    </row>
    <row r="603" spans="1:25" hidden="1" x14ac:dyDescent="0.25">
      <c r="A603" s="103" t="s">
        <v>7</v>
      </c>
      <c r="B603" s="104">
        <v>46266</v>
      </c>
      <c r="C603" s="105" t="s">
        <v>12</v>
      </c>
      <c r="E603" s="105">
        <v>7</v>
      </c>
      <c r="M603" s="44">
        <v>1980612</v>
      </c>
      <c r="X603" t="s">
        <v>1008</v>
      </c>
      <c r="Y603" t="s">
        <v>779</v>
      </c>
    </row>
    <row r="604" spans="1:25" hidden="1" x14ac:dyDescent="0.25">
      <c r="A604" s="103" t="s">
        <v>8</v>
      </c>
      <c r="B604" s="104">
        <v>46266</v>
      </c>
      <c r="C604" s="105" t="s">
        <v>11</v>
      </c>
      <c r="E604" s="105">
        <v>17</v>
      </c>
      <c r="M604" s="44">
        <v>101075</v>
      </c>
    </row>
    <row r="605" spans="1:25" hidden="1" x14ac:dyDescent="0.25">
      <c r="A605" s="103" t="s">
        <v>6</v>
      </c>
      <c r="B605" s="104">
        <v>46266</v>
      </c>
      <c r="C605" s="105" t="s">
        <v>12</v>
      </c>
      <c r="E605" s="105">
        <v>6</v>
      </c>
      <c r="M605" s="44">
        <v>760929</v>
      </c>
      <c r="X605" t="s">
        <v>1009</v>
      </c>
      <c r="Y605" t="s">
        <v>779</v>
      </c>
    </row>
    <row r="606" spans="1:25" hidden="1" x14ac:dyDescent="0.25">
      <c r="A606" s="103" t="s">
        <v>8</v>
      </c>
      <c r="B606" s="104">
        <v>46266</v>
      </c>
      <c r="C606" s="105" t="s">
        <v>12</v>
      </c>
      <c r="E606" s="105">
        <v>401</v>
      </c>
      <c r="M606" s="44">
        <v>124839935</v>
      </c>
      <c r="Y606" t="s">
        <v>781</v>
      </c>
    </row>
    <row r="607" spans="1:25" hidden="1" x14ac:dyDescent="0.25">
      <c r="A607" s="103" t="s">
        <v>8</v>
      </c>
      <c r="B607" s="104">
        <v>46266</v>
      </c>
      <c r="C607" s="105" t="s">
        <v>11</v>
      </c>
      <c r="E607" s="105">
        <v>61</v>
      </c>
      <c r="M607" s="44">
        <v>5832534</v>
      </c>
      <c r="Y607" t="s">
        <v>780</v>
      </c>
    </row>
    <row r="608" spans="1:25" hidden="1" x14ac:dyDescent="0.25">
      <c r="A608" s="103" t="s">
        <v>7</v>
      </c>
      <c r="B608" s="104">
        <v>46266</v>
      </c>
      <c r="C608" s="105" t="s">
        <v>11</v>
      </c>
      <c r="E608" s="105">
        <v>103</v>
      </c>
      <c r="M608" s="44">
        <v>5832920</v>
      </c>
      <c r="Y608" t="s">
        <v>780</v>
      </c>
    </row>
    <row r="609" spans="1:25" hidden="1" x14ac:dyDescent="0.25">
      <c r="A609" s="103" t="s">
        <v>827</v>
      </c>
      <c r="B609" s="104">
        <v>46266</v>
      </c>
      <c r="C609" s="105" t="s">
        <v>12</v>
      </c>
      <c r="E609" s="105">
        <v>1</v>
      </c>
      <c r="M609" s="44">
        <v>23168</v>
      </c>
      <c r="Y609" t="s">
        <v>779</v>
      </c>
    </row>
    <row r="610" spans="1:25" hidden="1" x14ac:dyDescent="0.25">
      <c r="A610" s="103" t="s">
        <v>7</v>
      </c>
      <c r="B610" s="104">
        <v>46266</v>
      </c>
      <c r="C610" s="105" t="s">
        <v>11</v>
      </c>
      <c r="E610" s="105">
        <v>8</v>
      </c>
      <c r="M610" s="44">
        <v>630941</v>
      </c>
      <c r="Y610" t="s">
        <v>22</v>
      </c>
    </row>
    <row r="611" spans="1:25" hidden="1" x14ac:dyDescent="0.25">
      <c r="A611" s="103" t="s">
        <v>8</v>
      </c>
      <c r="B611" s="104">
        <v>46266</v>
      </c>
      <c r="C611" s="105" t="s">
        <v>12</v>
      </c>
      <c r="E611" s="105">
        <v>1</v>
      </c>
      <c r="M611" s="44">
        <v>663248</v>
      </c>
      <c r="X611" t="s">
        <v>1008</v>
      </c>
      <c r="Y611" t="s">
        <v>781</v>
      </c>
    </row>
    <row r="612" spans="1:25" hidden="1" x14ac:dyDescent="0.25">
      <c r="A612" s="103" t="s">
        <v>6</v>
      </c>
      <c r="B612" s="104">
        <v>46266</v>
      </c>
      <c r="C612" s="105" t="s">
        <v>12</v>
      </c>
      <c r="E612" s="105">
        <v>2</v>
      </c>
      <c r="M612" s="44">
        <v>356456</v>
      </c>
      <c r="X612" t="s">
        <v>1009</v>
      </c>
      <c r="Y612" t="s">
        <v>781</v>
      </c>
    </row>
    <row r="613" spans="1:25" hidden="1" x14ac:dyDescent="0.25">
      <c r="A613" s="103" t="s">
        <v>7</v>
      </c>
      <c r="B613" s="104">
        <v>46266</v>
      </c>
      <c r="C613" s="105" t="s">
        <v>11</v>
      </c>
      <c r="E613" s="105">
        <v>52</v>
      </c>
      <c r="M613" s="44">
        <v>1848994</v>
      </c>
      <c r="Y613" t="s">
        <v>23</v>
      </c>
    </row>
    <row r="614" spans="1:25" hidden="1" x14ac:dyDescent="0.25">
      <c r="A614" s="103" t="s">
        <v>7</v>
      </c>
      <c r="B614" s="104">
        <v>46266</v>
      </c>
      <c r="C614" s="105" t="s">
        <v>11</v>
      </c>
      <c r="E614" s="105">
        <v>21</v>
      </c>
      <c r="M614" s="44">
        <v>679111</v>
      </c>
      <c r="Y614" t="s">
        <v>21</v>
      </c>
    </row>
    <row r="615" spans="1:25" hidden="1" x14ac:dyDescent="0.25">
      <c r="A615" s="103" t="s">
        <v>7</v>
      </c>
      <c r="B615" s="104">
        <v>46266</v>
      </c>
      <c r="C615" s="105" t="s">
        <v>11</v>
      </c>
      <c r="E615" s="105">
        <v>1</v>
      </c>
      <c r="M615" s="44">
        <v>76196</v>
      </c>
      <c r="X615" t="s">
        <v>1009</v>
      </c>
      <c r="Y615" t="s">
        <v>784</v>
      </c>
    </row>
    <row r="616" spans="1:25" hidden="1" x14ac:dyDescent="0.25">
      <c r="A616" s="103" t="s">
        <v>8</v>
      </c>
      <c r="B616" s="104">
        <v>46266</v>
      </c>
      <c r="C616" s="105" t="s">
        <v>11</v>
      </c>
      <c r="E616" s="105">
        <v>3</v>
      </c>
      <c r="M616" s="44">
        <v>37149</v>
      </c>
      <c r="Y616" t="s">
        <v>779</v>
      </c>
    </row>
    <row r="617" spans="1:25" hidden="1" x14ac:dyDescent="0.25">
      <c r="A617" s="103" t="s">
        <v>6</v>
      </c>
      <c r="B617" s="104">
        <v>46266</v>
      </c>
      <c r="C617" s="105" t="s">
        <v>11</v>
      </c>
      <c r="E617" s="105">
        <v>2</v>
      </c>
      <c r="M617" s="44">
        <v>284112</v>
      </c>
      <c r="X617" t="s">
        <v>1009</v>
      </c>
      <c r="Y617" t="s">
        <v>783</v>
      </c>
    </row>
    <row r="618" spans="1:25" hidden="1" x14ac:dyDescent="0.25">
      <c r="A618" s="103" t="s">
        <v>6</v>
      </c>
      <c r="B618" s="104">
        <v>46266</v>
      </c>
      <c r="C618" s="105" t="s">
        <v>12</v>
      </c>
      <c r="E618" s="105">
        <v>5</v>
      </c>
      <c r="M618" s="44">
        <v>198531</v>
      </c>
      <c r="Y618" t="s">
        <v>785</v>
      </c>
    </row>
    <row r="619" spans="1:25" hidden="1" x14ac:dyDescent="0.25">
      <c r="A619" s="103" t="s">
        <v>7</v>
      </c>
      <c r="B619" s="104">
        <v>46266</v>
      </c>
      <c r="C619" s="105" t="s">
        <v>11</v>
      </c>
      <c r="E619" s="105">
        <v>1</v>
      </c>
      <c r="M619" s="44">
        <v>0</v>
      </c>
      <c r="X619" t="s">
        <v>1009</v>
      </c>
      <c r="Y619" t="s">
        <v>23</v>
      </c>
    </row>
    <row r="620" spans="1:25" hidden="1" x14ac:dyDescent="0.25">
      <c r="A620" s="103" t="s">
        <v>6</v>
      </c>
      <c r="B620" s="104">
        <v>46266</v>
      </c>
      <c r="C620" s="105" t="s">
        <v>11</v>
      </c>
      <c r="E620" s="105">
        <v>82</v>
      </c>
      <c r="M620" s="44">
        <v>3691085</v>
      </c>
      <c r="Y620" t="s">
        <v>23</v>
      </c>
    </row>
    <row r="621" spans="1:25" hidden="1" x14ac:dyDescent="0.25">
      <c r="A621" s="103" t="s">
        <v>8</v>
      </c>
      <c r="B621" s="104">
        <v>46266</v>
      </c>
      <c r="C621" s="105" t="s">
        <v>12</v>
      </c>
      <c r="E621" s="105">
        <v>1</v>
      </c>
      <c r="M621" s="44">
        <v>219916</v>
      </c>
      <c r="Y621" t="s">
        <v>811</v>
      </c>
    </row>
    <row r="622" spans="1:25" hidden="1" x14ac:dyDescent="0.25">
      <c r="A622" s="103" t="s">
        <v>827</v>
      </c>
      <c r="B622" s="104">
        <v>46266</v>
      </c>
      <c r="C622" s="105" t="s">
        <v>11</v>
      </c>
      <c r="E622" s="105">
        <v>1</v>
      </c>
      <c r="M622" s="44">
        <v>46285</v>
      </c>
    </row>
    <row r="623" spans="1:25" hidden="1" x14ac:dyDescent="0.25">
      <c r="A623" s="103" t="s">
        <v>8</v>
      </c>
      <c r="B623" s="104">
        <v>46266</v>
      </c>
      <c r="C623" s="105" t="s">
        <v>11</v>
      </c>
      <c r="E623" s="105">
        <v>2</v>
      </c>
      <c r="M623" s="44">
        <v>53683</v>
      </c>
      <c r="X623" t="s">
        <v>1009</v>
      </c>
      <c r="Y623" t="s">
        <v>20</v>
      </c>
    </row>
    <row r="624" spans="1:25" hidden="1" x14ac:dyDescent="0.25">
      <c r="A624" s="103" t="s">
        <v>6</v>
      </c>
      <c r="B624" s="104">
        <v>46266</v>
      </c>
      <c r="C624" s="105" t="s">
        <v>12</v>
      </c>
      <c r="E624" s="105">
        <v>3734</v>
      </c>
      <c r="M624" s="44">
        <v>483883741</v>
      </c>
      <c r="Y624" t="s">
        <v>779</v>
      </c>
    </row>
    <row r="625" spans="1:25" hidden="1" x14ac:dyDescent="0.25">
      <c r="A625" s="103" t="s">
        <v>6</v>
      </c>
      <c r="B625" s="104">
        <v>46266</v>
      </c>
      <c r="C625" s="105" t="s">
        <v>11</v>
      </c>
      <c r="E625" s="105">
        <v>1</v>
      </c>
      <c r="M625" s="44">
        <v>0</v>
      </c>
      <c r="Y625" t="s">
        <v>779</v>
      </c>
    </row>
    <row r="626" spans="1:25" hidden="1" x14ac:dyDescent="0.25">
      <c r="A626" s="103" t="s">
        <v>7</v>
      </c>
      <c r="B626" s="104">
        <v>46266</v>
      </c>
      <c r="C626" s="105" t="s">
        <v>11</v>
      </c>
      <c r="E626" s="105">
        <v>241</v>
      </c>
      <c r="M626" s="44">
        <v>39838852</v>
      </c>
      <c r="Y626" t="s">
        <v>20</v>
      </c>
    </row>
    <row r="627" spans="1:25" hidden="1" x14ac:dyDescent="0.25">
      <c r="A627" s="103" t="s">
        <v>8</v>
      </c>
      <c r="B627" s="104">
        <v>46266</v>
      </c>
      <c r="C627" s="105" t="s">
        <v>12</v>
      </c>
      <c r="E627" s="105">
        <v>3</v>
      </c>
      <c r="M627" s="44">
        <v>199551</v>
      </c>
      <c r="X627" t="s">
        <v>1009</v>
      </c>
      <c r="Y627" t="s">
        <v>781</v>
      </c>
    </row>
    <row r="628" spans="1:25" hidden="1" x14ac:dyDescent="0.25">
      <c r="A628" s="103" t="s">
        <v>8</v>
      </c>
      <c r="B628" s="104">
        <v>46266</v>
      </c>
      <c r="C628" s="105" t="s">
        <v>12</v>
      </c>
      <c r="E628" s="105">
        <v>2</v>
      </c>
      <c r="M628" s="44">
        <v>445325</v>
      </c>
      <c r="X628" t="s">
        <v>1009</v>
      </c>
      <c r="Y628" t="s">
        <v>779</v>
      </c>
    </row>
    <row r="629" spans="1:25" hidden="1" x14ac:dyDescent="0.25">
      <c r="A629" s="103" t="s">
        <v>7</v>
      </c>
      <c r="B629" s="104">
        <v>46266</v>
      </c>
      <c r="C629" s="105" t="s">
        <v>12</v>
      </c>
      <c r="E629" s="105">
        <v>4</v>
      </c>
      <c r="M629" s="44">
        <v>7110090</v>
      </c>
      <c r="X629" t="s">
        <v>1008</v>
      </c>
    </row>
    <row r="630" spans="1:25" hidden="1" x14ac:dyDescent="0.25">
      <c r="A630" s="103" t="s">
        <v>7</v>
      </c>
      <c r="B630" s="104">
        <v>46266</v>
      </c>
      <c r="C630" s="105" t="s">
        <v>11</v>
      </c>
      <c r="E630" s="105">
        <v>108</v>
      </c>
      <c r="M630" s="44">
        <v>1901228</v>
      </c>
    </row>
    <row r="631" spans="1:25" hidden="1" x14ac:dyDescent="0.25">
      <c r="A631" s="103" t="s">
        <v>827</v>
      </c>
      <c r="B631" s="104">
        <v>46266</v>
      </c>
      <c r="C631" s="105" t="s">
        <v>12</v>
      </c>
      <c r="E631" s="105">
        <v>1</v>
      </c>
      <c r="M631" s="44">
        <v>282851</v>
      </c>
      <c r="X631" t="s">
        <v>1008</v>
      </c>
      <c r="Y631" t="s">
        <v>779</v>
      </c>
    </row>
    <row r="632" spans="1:25" hidden="1" x14ac:dyDescent="0.25">
      <c r="A632" s="103" t="s">
        <v>827</v>
      </c>
      <c r="B632" s="104">
        <v>46266</v>
      </c>
      <c r="C632" s="105" t="s">
        <v>12</v>
      </c>
      <c r="E632" s="105">
        <v>1</v>
      </c>
      <c r="M632" s="44">
        <v>120854</v>
      </c>
    </row>
    <row r="633" spans="1:25" hidden="1" x14ac:dyDescent="0.25">
      <c r="A633" s="103" t="s">
        <v>6</v>
      </c>
      <c r="B633" s="104">
        <v>46266</v>
      </c>
      <c r="C633" s="105" t="s">
        <v>11</v>
      </c>
      <c r="E633" s="105">
        <v>19</v>
      </c>
      <c r="M633" s="44">
        <v>588289</v>
      </c>
      <c r="Y633" t="s">
        <v>22</v>
      </c>
    </row>
    <row r="634" spans="1:25" hidden="1" x14ac:dyDescent="0.25">
      <c r="A634" s="103" t="s">
        <v>827</v>
      </c>
      <c r="B634" s="104">
        <v>46266</v>
      </c>
      <c r="C634" s="105" t="s">
        <v>12</v>
      </c>
      <c r="E634" s="105">
        <v>3</v>
      </c>
      <c r="M634" s="44">
        <v>15007999</v>
      </c>
      <c r="X634" t="s">
        <v>1008</v>
      </c>
    </row>
    <row r="635" spans="1:25" hidden="1" x14ac:dyDescent="0.25">
      <c r="A635" s="103" t="s">
        <v>8</v>
      </c>
      <c r="B635" s="104">
        <v>46266</v>
      </c>
      <c r="C635" s="105" t="s">
        <v>12</v>
      </c>
      <c r="E635" s="105">
        <v>18</v>
      </c>
      <c r="M635" s="44">
        <v>7938369</v>
      </c>
    </row>
    <row r="636" spans="1:25" hidden="1" x14ac:dyDescent="0.25">
      <c r="A636" s="103" t="s">
        <v>8</v>
      </c>
      <c r="B636" s="104">
        <v>46266</v>
      </c>
      <c r="C636" s="105" t="s">
        <v>11</v>
      </c>
      <c r="E636" s="105">
        <v>299</v>
      </c>
      <c r="M636" s="44">
        <v>21761862</v>
      </c>
      <c r="Y636" t="s">
        <v>784</v>
      </c>
    </row>
    <row r="637" spans="1:25" hidden="1" x14ac:dyDescent="0.25">
      <c r="A637" s="103" t="s">
        <v>6</v>
      </c>
      <c r="B637" s="104">
        <v>46266</v>
      </c>
      <c r="C637" s="105" t="s">
        <v>12</v>
      </c>
      <c r="E637" s="105">
        <v>576</v>
      </c>
      <c r="M637" s="44">
        <v>153648499</v>
      </c>
      <c r="Y637" t="s">
        <v>781</v>
      </c>
    </row>
    <row r="638" spans="1:25" hidden="1" x14ac:dyDescent="0.25">
      <c r="A638" s="103" t="s">
        <v>6</v>
      </c>
      <c r="B638" s="104">
        <v>46266</v>
      </c>
      <c r="C638" s="105" t="s">
        <v>12</v>
      </c>
      <c r="E638" s="105">
        <v>6</v>
      </c>
      <c r="M638" s="44">
        <v>1134298</v>
      </c>
    </row>
    <row r="639" spans="1:25" hidden="1" x14ac:dyDescent="0.25">
      <c r="A639" s="103" t="s">
        <v>7</v>
      </c>
      <c r="B639" s="104">
        <v>46266</v>
      </c>
      <c r="C639" s="105" t="s">
        <v>12</v>
      </c>
      <c r="D639" s="106">
        <v>10</v>
      </c>
      <c r="F639" s="105">
        <v>1</v>
      </c>
      <c r="X639" t="s">
        <v>778</v>
      </c>
      <c r="Y639" t="s">
        <v>169</v>
      </c>
    </row>
    <row r="640" spans="1:25" hidden="1" x14ac:dyDescent="0.25">
      <c r="A640" s="103" t="s">
        <v>6</v>
      </c>
      <c r="B640" s="104">
        <v>46266</v>
      </c>
      <c r="C640" s="105" t="s">
        <v>12</v>
      </c>
      <c r="D640" s="106">
        <v>15</v>
      </c>
      <c r="F640" s="105">
        <v>1</v>
      </c>
      <c r="X640" t="s">
        <v>778</v>
      </c>
      <c r="Y640" t="s">
        <v>781</v>
      </c>
    </row>
    <row r="641" spans="1:25" hidden="1" x14ac:dyDescent="0.25">
      <c r="A641" s="103" t="s">
        <v>8</v>
      </c>
      <c r="B641" s="104">
        <v>46266</v>
      </c>
      <c r="C641" s="105" t="s">
        <v>12</v>
      </c>
      <c r="D641" s="106">
        <v>11</v>
      </c>
      <c r="F641" s="105">
        <v>369</v>
      </c>
      <c r="X641" t="s">
        <v>782</v>
      </c>
      <c r="Y641" t="s">
        <v>779</v>
      </c>
    </row>
    <row r="642" spans="1:25" hidden="1" x14ac:dyDescent="0.25">
      <c r="A642" s="103" t="s">
        <v>7</v>
      </c>
      <c r="B642" s="104">
        <v>46266</v>
      </c>
      <c r="C642" s="105" t="s">
        <v>12</v>
      </c>
      <c r="D642" s="106">
        <v>9</v>
      </c>
      <c r="F642" s="105">
        <v>4</v>
      </c>
      <c r="X642" t="s">
        <v>782</v>
      </c>
      <c r="Y642" t="s">
        <v>779</v>
      </c>
    </row>
    <row r="643" spans="1:25" hidden="1" x14ac:dyDescent="0.25">
      <c r="A643" s="103" t="s">
        <v>6</v>
      </c>
      <c r="B643" s="104">
        <v>46266</v>
      </c>
      <c r="C643" s="105" t="s">
        <v>11</v>
      </c>
      <c r="D643" s="106">
        <v>8</v>
      </c>
      <c r="F643" s="105">
        <v>3</v>
      </c>
      <c r="X643" t="s">
        <v>782</v>
      </c>
      <c r="Y643" t="s">
        <v>23</v>
      </c>
    </row>
    <row r="644" spans="1:25" hidden="1" x14ac:dyDescent="0.25">
      <c r="A644" s="103" t="s">
        <v>6</v>
      </c>
      <c r="B644" s="104">
        <v>46266</v>
      </c>
      <c r="C644" s="105" t="s">
        <v>12</v>
      </c>
      <c r="D644" s="106">
        <v>12</v>
      </c>
      <c r="F644" s="105">
        <v>2</v>
      </c>
      <c r="X644" t="s">
        <v>778</v>
      </c>
      <c r="Y644" t="s">
        <v>785</v>
      </c>
    </row>
    <row r="645" spans="1:25" hidden="1" x14ac:dyDescent="0.25">
      <c r="A645" s="103" t="s">
        <v>6</v>
      </c>
      <c r="B645" s="104">
        <v>46266</v>
      </c>
      <c r="C645" s="105" t="s">
        <v>11</v>
      </c>
      <c r="D645" s="106">
        <v>11</v>
      </c>
      <c r="F645" s="105">
        <v>1</v>
      </c>
      <c r="X645" t="s">
        <v>778</v>
      </c>
      <c r="Y645" t="s">
        <v>780</v>
      </c>
    </row>
    <row r="646" spans="1:25" hidden="1" x14ac:dyDescent="0.25">
      <c r="A646" s="103" t="s">
        <v>7</v>
      </c>
      <c r="B646" s="104">
        <v>46266</v>
      </c>
      <c r="C646" s="105" t="s">
        <v>11</v>
      </c>
      <c r="D646" s="106">
        <v>10</v>
      </c>
      <c r="F646" s="105">
        <v>8</v>
      </c>
      <c r="X646" t="s">
        <v>782</v>
      </c>
      <c r="Y646" t="s">
        <v>780</v>
      </c>
    </row>
    <row r="647" spans="1:25" hidden="1" x14ac:dyDescent="0.25">
      <c r="A647" s="103" t="s">
        <v>7</v>
      </c>
      <c r="B647" s="104">
        <v>46266</v>
      </c>
      <c r="C647" s="105" t="s">
        <v>12</v>
      </c>
      <c r="D647" s="106">
        <v>9</v>
      </c>
      <c r="F647" s="105">
        <v>3</v>
      </c>
      <c r="X647" t="s">
        <v>778</v>
      </c>
      <c r="Y647" t="s">
        <v>779</v>
      </c>
    </row>
    <row r="648" spans="1:25" hidden="1" x14ac:dyDescent="0.25">
      <c r="A648" s="103" t="s">
        <v>8</v>
      </c>
      <c r="B648" s="104">
        <v>46266</v>
      </c>
      <c r="C648" s="105" t="s">
        <v>12</v>
      </c>
      <c r="D648" s="106">
        <v>9</v>
      </c>
      <c r="F648" s="105">
        <v>1</v>
      </c>
      <c r="X648" t="s">
        <v>778</v>
      </c>
    </row>
    <row r="649" spans="1:25" hidden="1" x14ac:dyDescent="0.25">
      <c r="A649" s="103" t="s">
        <v>8</v>
      </c>
      <c r="B649" s="104">
        <v>46266</v>
      </c>
      <c r="C649" s="105" t="s">
        <v>12</v>
      </c>
      <c r="D649" s="106">
        <v>8</v>
      </c>
      <c r="F649" s="105">
        <v>50</v>
      </c>
      <c r="X649" t="s">
        <v>782</v>
      </c>
      <c r="Y649" t="s">
        <v>779</v>
      </c>
    </row>
    <row r="650" spans="1:25" hidden="1" x14ac:dyDescent="0.25">
      <c r="A650" s="103" t="s">
        <v>7</v>
      </c>
      <c r="B650" s="104">
        <v>46266</v>
      </c>
      <c r="C650" s="105" t="s">
        <v>11</v>
      </c>
      <c r="D650" s="106">
        <v>11</v>
      </c>
      <c r="F650" s="105">
        <v>1</v>
      </c>
      <c r="X650" t="s">
        <v>782</v>
      </c>
      <c r="Y650" t="s">
        <v>23</v>
      </c>
    </row>
    <row r="651" spans="1:25" hidden="1" x14ac:dyDescent="0.25">
      <c r="A651" s="103" t="s">
        <v>7</v>
      </c>
      <c r="B651" s="104">
        <v>46266</v>
      </c>
      <c r="C651" s="105" t="s">
        <v>11</v>
      </c>
      <c r="D651" s="106">
        <v>12</v>
      </c>
      <c r="F651" s="105">
        <v>1</v>
      </c>
      <c r="X651" t="s">
        <v>782</v>
      </c>
      <c r="Y651" t="s">
        <v>20</v>
      </c>
    </row>
    <row r="652" spans="1:25" hidden="1" x14ac:dyDescent="0.25">
      <c r="A652" s="103" t="s">
        <v>6</v>
      </c>
      <c r="B652" s="104">
        <v>46266</v>
      </c>
      <c r="C652" s="105" t="s">
        <v>12</v>
      </c>
      <c r="D652" s="106">
        <v>9</v>
      </c>
      <c r="F652" s="105">
        <v>2</v>
      </c>
      <c r="X652" t="s">
        <v>782</v>
      </c>
      <c r="Y652" t="s">
        <v>169</v>
      </c>
    </row>
    <row r="653" spans="1:25" hidden="1" x14ac:dyDescent="0.25">
      <c r="A653" s="103" t="s">
        <v>8</v>
      </c>
      <c r="B653" s="104">
        <v>46266</v>
      </c>
      <c r="C653" s="105" t="s">
        <v>11</v>
      </c>
      <c r="D653" s="106">
        <v>8</v>
      </c>
      <c r="F653" s="105">
        <v>2</v>
      </c>
      <c r="X653" t="s">
        <v>778</v>
      </c>
      <c r="Y653" t="s">
        <v>783</v>
      </c>
    </row>
    <row r="654" spans="1:25" hidden="1" x14ac:dyDescent="0.25">
      <c r="A654" s="103" t="s">
        <v>7</v>
      </c>
      <c r="B654" s="104">
        <v>46266</v>
      </c>
      <c r="C654" s="105" t="s">
        <v>12</v>
      </c>
      <c r="D654" s="106">
        <v>11</v>
      </c>
      <c r="F654" s="105">
        <v>20</v>
      </c>
      <c r="X654" t="s">
        <v>782</v>
      </c>
      <c r="Y654" t="s">
        <v>781</v>
      </c>
    </row>
    <row r="655" spans="1:25" hidden="1" x14ac:dyDescent="0.25">
      <c r="A655" s="103" t="s">
        <v>7</v>
      </c>
      <c r="B655" s="104">
        <v>46266</v>
      </c>
      <c r="C655" s="105" t="s">
        <v>11</v>
      </c>
      <c r="D655" s="106">
        <v>11</v>
      </c>
      <c r="F655" s="105">
        <v>32</v>
      </c>
      <c r="X655" t="s">
        <v>782</v>
      </c>
      <c r="Y655" t="s">
        <v>784</v>
      </c>
    </row>
    <row r="656" spans="1:25" hidden="1" x14ac:dyDescent="0.25">
      <c r="A656" s="103" t="s">
        <v>8</v>
      </c>
      <c r="B656" s="104">
        <v>46266</v>
      </c>
      <c r="C656" s="105" t="s">
        <v>11</v>
      </c>
      <c r="D656" s="106">
        <v>14</v>
      </c>
      <c r="F656" s="105">
        <v>1</v>
      </c>
      <c r="X656" t="s">
        <v>782</v>
      </c>
      <c r="Y656" t="s">
        <v>780</v>
      </c>
    </row>
    <row r="657" spans="1:25" hidden="1" x14ac:dyDescent="0.25">
      <c r="A657" s="103" t="s">
        <v>8</v>
      </c>
      <c r="B657" s="104">
        <v>46266</v>
      </c>
      <c r="C657" s="105" t="s">
        <v>11</v>
      </c>
      <c r="D657" s="106">
        <v>8</v>
      </c>
      <c r="F657" s="105">
        <v>1</v>
      </c>
      <c r="X657" t="s">
        <v>782</v>
      </c>
    </row>
    <row r="658" spans="1:25" hidden="1" x14ac:dyDescent="0.25">
      <c r="A658" s="103" t="s">
        <v>7</v>
      </c>
      <c r="B658" s="104">
        <v>46266</v>
      </c>
      <c r="C658" s="105" t="s">
        <v>12</v>
      </c>
      <c r="D658" s="106">
        <v>9</v>
      </c>
      <c r="F658" s="105">
        <v>1</v>
      </c>
      <c r="X658" t="s">
        <v>778</v>
      </c>
      <c r="Y658" t="s">
        <v>804</v>
      </c>
    </row>
    <row r="659" spans="1:25" hidden="1" x14ac:dyDescent="0.25">
      <c r="A659" s="103" t="s">
        <v>8</v>
      </c>
      <c r="B659" s="104">
        <v>46266</v>
      </c>
      <c r="C659" s="105" t="s">
        <v>12</v>
      </c>
      <c r="D659" s="106">
        <v>15</v>
      </c>
      <c r="F659" s="105">
        <v>3</v>
      </c>
      <c r="X659" t="s">
        <v>782</v>
      </c>
      <c r="Y659" t="s">
        <v>779</v>
      </c>
    </row>
    <row r="660" spans="1:25" hidden="1" x14ac:dyDescent="0.25">
      <c r="A660" s="103" t="s">
        <v>7</v>
      </c>
      <c r="B660" s="104">
        <v>46266</v>
      </c>
      <c r="C660" s="105" t="s">
        <v>11</v>
      </c>
      <c r="D660" s="106">
        <v>16</v>
      </c>
      <c r="F660" s="105">
        <v>1</v>
      </c>
      <c r="X660" t="s">
        <v>782</v>
      </c>
      <c r="Y660" t="s">
        <v>23</v>
      </c>
    </row>
    <row r="661" spans="1:25" hidden="1" x14ac:dyDescent="0.25">
      <c r="A661" s="103" t="s">
        <v>7</v>
      </c>
      <c r="B661" s="104">
        <v>46266</v>
      </c>
      <c r="C661" s="105" t="s">
        <v>12</v>
      </c>
      <c r="D661" s="106">
        <v>10</v>
      </c>
      <c r="F661" s="105">
        <v>1</v>
      </c>
      <c r="X661" t="s">
        <v>778</v>
      </c>
      <c r="Y661" t="s">
        <v>779</v>
      </c>
    </row>
    <row r="662" spans="1:25" hidden="1" x14ac:dyDescent="0.25">
      <c r="A662" s="103" t="s">
        <v>6</v>
      </c>
      <c r="B662" s="104">
        <v>46266</v>
      </c>
      <c r="C662" s="105" t="s">
        <v>11</v>
      </c>
      <c r="D662" s="106">
        <v>8</v>
      </c>
      <c r="F662" s="105">
        <v>2</v>
      </c>
      <c r="X662" t="s">
        <v>778</v>
      </c>
      <c r="Y662" t="s">
        <v>21</v>
      </c>
    </row>
    <row r="663" spans="1:25" hidden="1" x14ac:dyDescent="0.25">
      <c r="A663" s="103" t="s">
        <v>7</v>
      </c>
      <c r="B663" s="104">
        <v>46266</v>
      </c>
      <c r="C663" s="105" t="s">
        <v>12</v>
      </c>
      <c r="D663" s="106">
        <v>11</v>
      </c>
      <c r="F663" s="105">
        <v>1</v>
      </c>
      <c r="X663" t="s">
        <v>778</v>
      </c>
      <c r="Y663" t="s">
        <v>781</v>
      </c>
    </row>
    <row r="664" spans="1:25" hidden="1" x14ac:dyDescent="0.25">
      <c r="A664" s="103" t="s">
        <v>8</v>
      </c>
      <c r="B664" s="104">
        <v>46266</v>
      </c>
      <c r="C664" s="105" t="s">
        <v>11</v>
      </c>
      <c r="D664" s="106">
        <v>12</v>
      </c>
      <c r="F664" s="105">
        <v>1</v>
      </c>
      <c r="X664" t="s">
        <v>782</v>
      </c>
      <c r="Y664" t="s">
        <v>783</v>
      </c>
    </row>
    <row r="665" spans="1:25" hidden="1" x14ac:dyDescent="0.25">
      <c r="A665" s="103" t="s">
        <v>7</v>
      </c>
      <c r="B665" s="104">
        <v>46266</v>
      </c>
      <c r="C665" s="105" t="s">
        <v>11</v>
      </c>
      <c r="D665" s="106">
        <v>9</v>
      </c>
      <c r="F665" s="105">
        <v>12</v>
      </c>
      <c r="X665" t="s">
        <v>782</v>
      </c>
      <c r="Y665" t="s">
        <v>783</v>
      </c>
    </row>
    <row r="666" spans="1:25" hidden="1" x14ac:dyDescent="0.25">
      <c r="A666" s="103" t="s">
        <v>8</v>
      </c>
      <c r="B666" s="104">
        <v>46266</v>
      </c>
      <c r="C666" s="105" t="s">
        <v>12</v>
      </c>
      <c r="D666" s="106">
        <v>12</v>
      </c>
      <c r="F666" s="105">
        <v>2</v>
      </c>
      <c r="X666" t="s">
        <v>782</v>
      </c>
      <c r="Y666" t="s">
        <v>779</v>
      </c>
    </row>
    <row r="667" spans="1:25" hidden="1" x14ac:dyDescent="0.25">
      <c r="A667" s="103" t="s">
        <v>7</v>
      </c>
      <c r="B667" s="104">
        <v>46266</v>
      </c>
      <c r="C667" s="105" t="s">
        <v>11</v>
      </c>
      <c r="D667" s="106">
        <v>11</v>
      </c>
      <c r="F667" s="105">
        <v>5</v>
      </c>
      <c r="X667" t="s">
        <v>782</v>
      </c>
      <c r="Y667" t="s">
        <v>20</v>
      </c>
    </row>
    <row r="668" spans="1:25" hidden="1" x14ac:dyDescent="0.25">
      <c r="A668" s="103" t="s">
        <v>8</v>
      </c>
      <c r="B668" s="104">
        <v>46266</v>
      </c>
      <c r="C668" s="105" t="s">
        <v>11</v>
      </c>
      <c r="D668" s="106">
        <v>12</v>
      </c>
      <c r="F668" s="105">
        <v>3</v>
      </c>
      <c r="X668" t="s">
        <v>778</v>
      </c>
      <c r="Y668" t="s">
        <v>783</v>
      </c>
    </row>
    <row r="669" spans="1:25" hidden="1" x14ac:dyDescent="0.25">
      <c r="A669" s="103" t="s">
        <v>6</v>
      </c>
      <c r="B669" s="104">
        <v>46266</v>
      </c>
      <c r="C669" s="105" t="s">
        <v>12</v>
      </c>
      <c r="D669" s="106">
        <v>11</v>
      </c>
      <c r="F669" s="105">
        <v>5</v>
      </c>
      <c r="X669" t="s">
        <v>782</v>
      </c>
      <c r="Y669" t="s">
        <v>781</v>
      </c>
    </row>
    <row r="670" spans="1:25" hidden="1" x14ac:dyDescent="0.25">
      <c r="A670" s="103" t="s">
        <v>7</v>
      </c>
      <c r="B670" s="104">
        <v>46266</v>
      </c>
      <c r="C670" s="105" t="s">
        <v>12</v>
      </c>
      <c r="D670" s="106">
        <v>15</v>
      </c>
      <c r="F670" s="105">
        <v>10</v>
      </c>
      <c r="X670" t="s">
        <v>782</v>
      </c>
      <c r="Y670" t="s">
        <v>779</v>
      </c>
    </row>
    <row r="671" spans="1:25" hidden="1" x14ac:dyDescent="0.25">
      <c r="A671" s="103" t="s">
        <v>8</v>
      </c>
      <c r="B671" s="104">
        <v>46266</v>
      </c>
      <c r="C671" s="105" t="s">
        <v>12</v>
      </c>
      <c r="D671" s="106">
        <v>13</v>
      </c>
      <c r="F671" s="105">
        <v>1</v>
      </c>
      <c r="X671" t="s">
        <v>778</v>
      </c>
      <c r="Y671" t="s">
        <v>779</v>
      </c>
    </row>
    <row r="672" spans="1:25" hidden="1" x14ac:dyDescent="0.25">
      <c r="A672" s="103" t="s">
        <v>7</v>
      </c>
      <c r="B672" s="104">
        <v>46266</v>
      </c>
      <c r="C672" s="105" t="s">
        <v>12</v>
      </c>
      <c r="D672" s="106">
        <v>8</v>
      </c>
      <c r="F672" s="105">
        <v>13</v>
      </c>
      <c r="X672" t="s">
        <v>782</v>
      </c>
    </row>
    <row r="673" spans="1:25" hidden="1" x14ac:dyDescent="0.25">
      <c r="A673" s="103" t="s">
        <v>7</v>
      </c>
      <c r="B673" s="104">
        <v>46266</v>
      </c>
      <c r="C673" s="105" t="s">
        <v>11</v>
      </c>
      <c r="D673" s="106">
        <v>15</v>
      </c>
      <c r="F673" s="105">
        <v>2</v>
      </c>
      <c r="X673" t="s">
        <v>782</v>
      </c>
      <c r="Y673" t="s">
        <v>783</v>
      </c>
    </row>
    <row r="674" spans="1:25" hidden="1" x14ac:dyDescent="0.25">
      <c r="A674" s="103" t="s">
        <v>8</v>
      </c>
      <c r="B674" s="104">
        <v>46266</v>
      </c>
      <c r="C674" s="105" t="s">
        <v>11</v>
      </c>
      <c r="D674" s="106">
        <v>12</v>
      </c>
      <c r="F674" s="105">
        <v>3</v>
      </c>
      <c r="X674" t="s">
        <v>782</v>
      </c>
      <c r="Y674" t="s">
        <v>20</v>
      </c>
    </row>
    <row r="675" spans="1:25" hidden="1" x14ac:dyDescent="0.25">
      <c r="A675" s="103" t="s">
        <v>7</v>
      </c>
      <c r="B675" s="104">
        <v>46266</v>
      </c>
      <c r="C675" s="105" t="s">
        <v>12</v>
      </c>
      <c r="D675" s="106">
        <v>9</v>
      </c>
      <c r="F675" s="105">
        <v>308</v>
      </c>
      <c r="X675" t="s">
        <v>782</v>
      </c>
      <c r="Y675" t="s">
        <v>779</v>
      </c>
    </row>
    <row r="676" spans="1:25" hidden="1" x14ac:dyDescent="0.25">
      <c r="A676" s="103" t="s">
        <v>6</v>
      </c>
      <c r="B676" s="104">
        <v>46266</v>
      </c>
      <c r="C676" s="105" t="s">
        <v>11</v>
      </c>
      <c r="D676" s="106">
        <v>16</v>
      </c>
      <c r="F676" s="105">
        <v>2</v>
      </c>
      <c r="X676" t="s">
        <v>782</v>
      </c>
      <c r="Y676" t="s">
        <v>784</v>
      </c>
    </row>
    <row r="677" spans="1:25" hidden="1" x14ac:dyDescent="0.25">
      <c r="A677" s="103" t="s">
        <v>8</v>
      </c>
      <c r="B677" s="104">
        <v>46266</v>
      </c>
      <c r="C677" s="105" t="s">
        <v>12</v>
      </c>
      <c r="D677" s="106">
        <v>16</v>
      </c>
      <c r="F677" s="105">
        <v>3</v>
      </c>
      <c r="X677" t="s">
        <v>782</v>
      </c>
      <c r="Y677" t="s">
        <v>779</v>
      </c>
    </row>
    <row r="678" spans="1:25" hidden="1" x14ac:dyDescent="0.25">
      <c r="A678" s="103" t="s">
        <v>6</v>
      </c>
      <c r="B678" s="104">
        <v>46266</v>
      </c>
      <c r="C678" s="105" t="s">
        <v>12</v>
      </c>
      <c r="D678" s="106">
        <v>12</v>
      </c>
      <c r="F678" s="105">
        <v>128</v>
      </c>
      <c r="X678" t="s">
        <v>778</v>
      </c>
      <c r="Y678" t="s">
        <v>779</v>
      </c>
    </row>
    <row r="679" spans="1:25" hidden="1" x14ac:dyDescent="0.25">
      <c r="A679" s="103" t="s">
        <v>8</v>
      </c>
      <c r="B679" s="104">
        <v>46266</v>
      </c>
      <c r="C679" s="105" t="s">
        <v>11</v>
      </c>
      <c r="D679" s="106">
        <v>8</v>
      </c>
      <c r="F679" s="105">
        <v>27</v>
      </c>
      <c r="X679" t="s">
        <v>782</v>
      </c>
      <c r="Y679" t="s">
        <v>784</v>
      </c>
    </row>
    <row r="680" spans="1:25" hidden="1" x14ac:dyDescent="0.25">
      <c r="A680" s="103" t="s">
        <v>6</v>
      </c>
      <c r="B680" s="104">
        <v>46266</v>
      </c>
      <c r="C680" s="105" t="s">
        <v>11</v>
      </c>
      <c r="D680" s="106">
        <v>10</v>
      </c>
      <c r="F680" s="105">
        <v>7</v>
      </c>
      <c r="X680" t="s">
        <v>782</v>
      </c>
      <c r="Y680" t="s">
        <v>20</v>
      </c>
    </row>
    <row r="681" spans="1:25" hidden="1" x14ac:dyDescent="0.25">
      <c r="A681" s="103" t="s">
        <v>6</v>
      </c>
      <c r="B681" s="104">
        <v>46266</v>
      </c>
      <c r="C681" s="105" t="s">
        <v>12</v>
      </c>
      <c r="D681" s="106">
        <v>9</v>
      </c>
      <c r="F681" s="105">
        <v>8</v>
      </c>
      <c r="X681" t="s">
        <v>782</v>
      </c>
      <c r="Y681" t="s">
        <v>781</v>
      </c>
    </row>
    <row r="682" spans="1:25" hidden="1" x14ac:dyDescent="0.25">
      <c r="A682" s="103" t="s">
        <v>8</v>
      </c>
      <c r="B682" s="104">
        <v>46266</v>
      </c>
      <c r="C682" s="105" t="s">
        <v>11</v>
      </c>
      <c r="D682" s="106">
        <v>16</v>
      </c>
      <c r="F682" s="105">
        <v>2</v>
      </c>
      <c r="X682" t="s">
        <v>782</v>
      </c>
      <c r="Y682" t="s">
        <v>784</v>
      </c>
    </row>
    <row r="683" spans="1:25" hidden="1" x14ac:dyDescent="0.25">
      <c r="A683" s="103" t="s">
        <v>7</v>
      </c>
      <c r="B683" s="104">
        <v>46266</v>
      </c>
      <c r="C683" s="105" t="s">
        <v>12</v>
      </c>
      <c r="D683" s="106">
        <v>13</v>
      </c>
      <c r="F683" s="105">
        <v>2</v>
      </c>
      <c r="X683" t="s">
        <v>782</v>
      </c>
    </row>
    <row r="684" spans="1:25" hidden="1" x14ac:dyDescent="0.25">
      <c r="A684" s="103" t="s">
        <v>8</v>
      </c>
      <c r="B684" s="104">
        <v>46266</v>
      </c>
      <c r="C684" s="105" t="s">
        <v>11</v>
      </c>
      <c r="D684" s="106">
        <v>9</v>
      </c>
      <c r="F684" s="105">
        <v>32</v>
      </c>
      <c r="X684" t="s">
        <v>778</v>
      </c>
      <c r="Y684" t="s">
        <v>20</v>
      </c>
    </row>
    <row r="685" spans="1:25" hidden="1" x14ac:dyDescent="0.25">
      <c r="A685" s="103" t="s">
        <v>8</v>
      </c>
      <c r="B685" s="104">
        <v>46266</v>
      </c>
      <c r="C685" s="105" t="s">
        <v>11</v>
      </c>
      <c r="D685" s="106">
        <v>15</v>
      </c>
      <c r="F685" s="105">
        <v>4</v>
      </c>
      <c r="X685" t="s">
        <v>782</v>
      </c>
      <c r="Y685" t="s">
        <v>784</v>
      </c>
    </row>
    <row r="686" spans="1:25" hidden="1" x14ac:dyDescent="0.25">
      <c r="A686" s="103" t="s">
        <v>6</v>
      </c>
      <c r="B686" s="104">
        <v>46266</v>
      </c>
      <c r="C686" s="105" t="s">
        <v>12</v>
      </c>
      <c r="D686" s="106">
        <v>8</v>
      </c>
      <c r="F686" s="105">
        <v>6</v>
      </c>
      <c r="X686" t="s">
        <v>782</v>
      </c>
      <c r="Y686" t="s">
        <v>169</v>
      </c>
    </row>
    <row r="687" spans="1:25" hidden="1" x14ac:dyDescent="0.25">
      <c r="A687" s="103" t="s">
        <v>7</v>
      </c>
      <c r="B687" s="104">
        <v>46266</v>
      </c>
      <c r="C687" s="105" t="s">
        <v>11</v>
      </c>
      <c r="D687" s="106">
        <v>9</v>
      </c>
      <c r="F687" s="105">
        <v>8</v>
      </c>
      <c r="X687" t="s">
        <v>782</v>
      </c>
      <c r="Y687" t="s">
        <v>20</v>
      </c>
    </row>
    <row r="688" spans="1:25" hidden="1" x14ac:dyDescent="0.25">
      <c r="A688" s="103" t="s">
        <v>8</v>
      </c>
      <c r="B688" s="104">
        <v>46266</v>
      </c>
      <c r="C688" s="105" t="s">
        <v>12</v>
      </c>
      <c r="D688" s="106">
        <v>10</v>
      </c>
      <c r="F688" s="105">
        <v>4</v>
      </c>
      <c r="X688" t="s">
        <v>782</v>
      </c>
      <c r="Y688" t="s">
        <v>779</v>
      </c>
    </row>
    <row r="689" spans="1:25" hidden="1" x14ac:dyDescent="0.25">
      <c r="A689" s="103" t="s">
        <v>6</v>
      </c>
      <c r="B689" s="104">
        <v>46266</v>
      </c>
      <c r="C689" s="105" t="s">
        <v>12</v>
      </c>
      <c r="D689" s="106">
        <v>9</v>
      </c>
      <c r="F689" s="105">
        <v>2</v>
      </c>
      <c r="X689" t="s">
        <v>778</v>
      </c>
    </row>
    <row r="690" spans="1:25" hidden="1" x14ac:dyDescent="0.25">
      <c r="A690" s="103" t="s">
        <v>6</v>
      </c>
      <c r="B690" s="104">
        <v>46266</v>
      </c>
      <c r="C690" s="105" t="s">
        <v>12</v>
      </c>
      <c r="D690" s="106">
        <v>11</v>
      </c>
      <c r="F690" s="105">
        <v>5</v>
      </c>
      <c r="X690" t="s">
        <v>782</v>
      </c>
      <c r="Y690" t="s">
        <v>779</v>
      </c>
    </row>
    <row r="691" spans="1:25" hidden="1" x14ac:dyDescent="0.25">
      <c r="A691" s="103" t="s">
        <v>6</v>
      </c>
      <c r="B691" s="104">
        <v>46266</v>
      </c>
      <c r="C691" s="105" t="s">
        <v>11</v>
      </c>
      <c r="D691" s="106">
        <v>11</v>
      </c>
      <c r="F691" s="105">
        <v>4</v>
      </c>
      <c r="X691" t="s">
        <v>782</v>
      </c>
      <c r="Y691" t="s">
        <v>20</v>
      </c>
    </row>
    <row r="692" spans="1:25" hidden="1" x14ac:dyDescent="0.25">
      <c r="A692" s="103" t="s">
        <v>8</v>
      </c>
      <c r="B692" s="104">
        <v>46266</v>
      </c>
      <c r="C692" s="105" t="s">
        <v>12</v>
      </c>
      <c r="D692" s="106">
        <v>10</v>
      </c>
      <c r="F692" s="105">
        <v>7</v>
      </c>
      <c r="X692" t="s">
        <v>778</v>
      </c>
      <c r="Y692" t="s">
        <v>781</v>
      </c>
    </row>
    <row r="693" spans="1:25" hidden="1" x14ac:dyDescent="0.25">
      <c r="A693" s="103" t="s">
        <v>6</v>
      </c>
      <c r="B693" s="104">
        <v>46266</v>
      </c>
      <c r="C693" s="105" t="s">
        <v>12</v>
      </c>
      <c r="D693" s="106">
        <v>10</v>
      </c>
      <c r="F693" s="105">
        <v>2</v>
      </c>
      <c r="X693" t="s">
        <v>778</v>
      </c>
      <c r="Y693" t="s">
        <v>779</v>
      </c>
    </row>
    <row r="694" spans="1:25" hidden="1" x14ac:dyDescent="0.25">
      <c r="A694" s="103" t="s">
        <v>7</v>
      </c>
      <c r="B694" s="104">
        <v>46266</v>
      </c>
      <c r="C694" s="105" t="s">
        <v>11</v>
      </c>
      <c r="D694" s="106">
        <v>10</v>
      </c>
      <c r="F694" s="105">
        <v>4</v>
      </c>
      <c r="X694" t="s">
        <v>778</v>
      </c>
      <c r="Y694" t="s">
        <v>784</v>
      </c>
    </row>
    <row r="695" spans="1:25" hidden="1" x14ac:dyDescent="0.25">
      <c r="A695" s="103" t="s">
        <v>6</v>
      </c>
      <c r="B695" s="104">
        <v>46266</v>
      </c>
      <c r="C695" s="105" t="s">
        <v>11</v>
      </c>
      <c r="D695" s="106">
        <v>14</v>
      </c>
      <c r="F695" s="105">
        <v>1</v>
      </c>
      <c r="X695" t="s">
        <v>782</v>
      </c>
      <c r="Y695" t="s">
        <v>20</v>
      </c>
    </row>
    <row r="696" spans="1:25" hidden="1" x14ac:dyDescent="0.25">
      <c r="A696" s="103" t="s">
        <v>6</v>
      </c>
      <c r="B696" s="104">
        <v>46266</v>
      </c>
      <c r="C696" s="105" t="s">
        <v>12</v>
      </c>
      <c r="D696" s="106">
        <v>12</v>
      </c>
      <c r="F696" s="105">
        <v>14</v>
      </c>
      <c r="X696" t="s">
        <v>778</v>
      </c>
      <c r="Y696" t="s">
        <v>993</v>
      </c>
    </row>
    <row r="697" spans="1:25" hidden="1" x14ac:dyDescent="0.25">
      <c r="A697" s="103" t="s">
        <v>7</v>
      </c>
      <c r="B697" s="104">
        <v>46266</v>
      </c>
      <c r="C697" s="105" t="s">
        <v>12</v>
      </c>
      <c r="D697" s="106">
        <v>13</v>
      </c>
      <c r="F697" s="105">
        <v>1</v>
      </c>
      <c r="X697" t="s">
        <v>782</v>
      </c>
      <c r="Y697" t="s">
        <v>929</v>
      </c>
    </row>
    <row r="698" spans="1:25" hidden="1" x14ac:dyDescent="0.25">
      <c r="A698" s="103" t="s">
        <v>8</v>
      </c>
      <c r="B698" s="104">
        <v>46266</v>
      </c>
      <c r="C698" s="105" t="s">
        <v>11</v>
      </c>
      <c r="D698" s="106">
        <v>16</v>
      </c>
      <c r="F698" s="105">
        <v>2</v>
      </c>
      <c r="X698" t="s">
        <v>778</v>
      </c>
      <c r="Y698" t="s">
        <v>20</v>
      </c>
    </row>
    <row r="699" spans="1:25" hidden="1" x14ac:dyDescent="0.25">
      <c r="A699" s="103" t="s">
        <v>7</v>
      </c>
      <c r="B699" s="104">
        <v>46266</v>
      </c>
      <c r="C699" s="105" t="s">
        <v>12</v>
      </c>
      <c r="D699" s="106">
        <v>12</v>
      </c>
      <c r="F699" s="105">
        <v>2</v>
      </c>
      <c r="X699" t="s">
        <v>778</v>
      </c>
    </row>
    <row r="700" spans="1:25" hidden="1" x14ac:dyDescent="0.25">
      <c r="A700" s="103" t="s">
        <v>8</v>
      </c>
      <c r="B700" s="104">
        <v>46266</v>
      </c>
      <c r="C700" s="105" t="s">
        <v>11</v>
      </c>
      <c r="D700" s="106">
        <v>11</v>
      </c>
      <c r="F700" s="105">
        <v>1</v>
      </c>
      <c r="X700" t="s">
        <v>782</v>
      </c>
      <c r="Y700" t="s">
        <v>780</v>
      </c>
    </row>
    <row r="701" spans="1:25" hidden="1" x14ac:dyDescent="0.25">
      <c r="A701" s="103" t="s">
        <v>6</v>
      </c>
      <c r="B701" s="104">
        <v>46266</v>
      </c>
      <c r="C701" s="105" t="s">
        <v>12</v>
      </c>
      <c r="D701" s="106">
        <v>12</v>
      </c>
      <c r="F701" s="105">
        <v>1</v>
      </c>
      <c r="X701" t="s">
        <v>782</v>
      </c>
      <c r="Y701" t="s">
        <v>779</v>
      </c>
    </row>
    <row r="702" spans="1:25" hidden="1" x14ac:dyDescent="0.25">
      <c r="A702" s="103" t="s">
        <v>7</v>
      </c>
      <c r="B702" s="104">
        <v>46266</v>
      </c>
      <c r="C702" s="105" t="s">
        <v>12</v>
      </c>
      <c r="D702" s="106">
        <v>12</v>
      </c>
      <c r="F702" s="105">
        <v>2</v>
      </c>
      <c r="X702" t="s">
        <v>778</v>
      </c>
      <c r="Y702" t="s">
        <v>785</v>
      </c>
    </row>
    <row r="703" spans="1:25" hidden="1" x14ac:dyDescent="0.25">
      <c r="A703" s="103" t="s">
        <v>8</v>
      </c>
      <c r="B703" s="104">
        <v>46266</v>
      </c>
      <c r="C703" s="105" t="s">
        <v>12</v>
      </c>
      <c r="D703" s="106">
        <v>10</v>
      </c>
      <c r="F703" s="105">
        <v>77</v>
      </c>
      <c r="X703" t="s">
        <v>782</v>
      </c>
      <c r="Y703" t="s">
        <v>781</v>
      </c>
    </row>
    <row r="704" spans="1:25" hidden="1" x14ac:dyDescent="0.25">
      <c r="A704" s="103" t="s">
        <v>6</v>
      </c>
      <c r="B704" s="104">
        <v>46266</v>
      </c>
      <c r="C704" s="105" t="s">
        <v>12</v>
      </c>
      <c r="D704" s="106">
        <v>12</v>
      </c>
      <c r="F704" s="105">
        <v>2</v>
      </c>
      <c r="X704" t="s">
        <v>778</v>
      </c>
      <c r="Y704" t="s">
        <v>811</v>
      </c>
    </row>
    <row r="705" spans="1:25" hidden="1" x14ac:dyDescent="0.25">
      <c r="A705" s="103" t="s">
        <v>7</v>
      </c>
      <c r="B705" s="104">
        <v>46266</v>
      </c>
      <c r="C705" s="105" t="s">
        <v>12</v>
      </c>
      <c r="D705" s="106">
        <v>12</v>
      </c>
      <c r="F705" s="105">
        <v>6</v>
      </c>
      <c r="X705" t="s">
        <v>782</v>
      </c>
      <c r="Y705" t="s">
        <v>781</v>
      </c>
    </row>
    <row r="706" spans="1:25" hidden="1" x14ac:dyDescent="0.25">
      <c r="A706" s="103" t="s">
        <v>6</v>
      </c>
      <c r="B706" s="104">
        <v>46266</v>
      </c>
      <c r="C706" s="105" t="s">
        <v>11</v>
      </c>
      <c r="D706" s="106">
        <v>9</v>
      </c>
      <c r="F706" s="105">
        <v>4</v>
      </c>
      <c r="X706" t="s">
        <v>782</v>
      </c>
      <c r="Y706" t="s">
        <v>783</v>
      </c>
    </row>
    <row r="707" spans="1:25" hidden="1" x14ac:dyDescent="0.25">
      <c r="A707" s="103" t="s">
        <v>7</v>
      </c>
      <c r="B707" s="104">
        <v>46266</v>
      </c>
      <c r="C707" s="105" t="s">
        <v>12</v>
      </c>
      <c r="D707" s="106">
        <v>12</v>
      </c>
      <c r="F707" s="105">
        <v>1</v>
      </c>
      <c r="X707" t="s">
        <v>778</v>
      </c>
      <c r="Y707" t="s">
        <v>993</v>
      </c>
    </row>
    <row r="708" spans="1:25" hidden="1" x14ac:dyDescent="0.25">
      <c r="A708" s="103" t="s">
        <v>8</v>
      </c>
      <c r="B708" s="104">
        <v>46266</v>
      </c>
      <c r="C708" s="105" t="s">
        <v>12</v>
      </c>
      <c r="D708" s="106">
        <v>10</v>
      </c>
      <c r="F708" s="105">
        <v>6</v>
      </c>
      <c r="X708" t="s">
        <v>778</v>
      </c>
      <c r="Y708" t="s">
        <v>779</v>
      </c>
    </row>
    <row r="709" spans="1:25" hidden="1" x14ac:dyDescent="0.25">
      <c r="A709" s="103" t="s">
        <v>7</v>
      </c>
      <c r="B709" s="104">
        <v>46266</v>
      </c>
      <c r="C709" s="105" t="s">
        <v>11</v>
      </c>
      <c r="D709" s="106">
        <v>10</v>
      </c>
      <c r="F709" s="105">
        <v>38</v>
      </c>
      <c r="X709" t="s">
        <v>782</v>
      </c>
      <c r="Y709" t="s">
        <v>784</v>
      </c>
    </row>
    <row r="710" spans="1:25" hidden="1" x14ac:dyDescent="0.25">
      <c r="A710" s="103" t="s">
        <v>6</v>
      </c>
      <c r="B710" s="104">
        <v>46266</v>
      </c>
      <c r="C710" s="105" t="s">
        <v>11</v>
      </c>
      <c r="D710" s="106">
        <v>10</v>
      </c>
      <c r="F710" s="105">
        <v>4</v>
      </c>
      <c r="X710" t="s">
        <v>778</v>
      </c>
      <c r="Y710" t="s">
        <v>783</v>
      </c>
    </row>
    <row r="711" spans="1:25" hidden="1" x14ac:dyDescent="0.25">
      <c r="A711" s="103" t="s">
        <v>7</v>
      </c>
      <c r="B711" s="104">
        <v>46266</v>
      </c>
      <c r="C711" s="105" t="s">
        <v>12</v>
      </c>
      <c r="D711" s="106">
        <v>16</v>
      </c>
      <c r="F711" s="105">
        <v>4</v>
      </c>
      <c r="X711" t="s">
        <v>782</v>
      </c>
      <c r="Y711" t="s">
        <v>779</v>
      </c>
    </row>
    <row r="712" spans="1:25" hidden="1" x14ac:dyDescent="0.25">
      <c r="A712" s="103" t="s">
        <v>8</v>
      </c>
      <c r="B712" s="104">
        <v>46266</v>
      </c>
      <c r="C712" s="105" t="s">
        <v>11</v>
      </c>
      <c r="D712" s="106">
        <v>10</v>
      </c>
      <c r="F712" s="105">
        <v>7</v>
      </c>
      <c r="X712" t="s">
        <v>782</v>
      </c>
      <c r="Y712" t="s">
        <v>780</v>
      </c>
    </row>
    <row r="713" spans="1:25" hidden="1" x14ac:dyDescent="0.25">
      <c r="A713" s="103" t="s">
        <v>7</v>
      </c>
      <c r="B713" s="104">
        <v>46266</v>
      </c>
      <c r="C713" s="105" t="s">
        <v>12</v>
      </c>
      <c r="D713" s="106">
        <v>8</v>
      </c>
      <c r="F713" s="105">
        <v>1</v>
      </c>
      <c r="X713" t="s">
        <v>782</v>
      </c>
      <c r="Y713" t="s">
        <v>169</v>
      </c>
    </row>
    <row r="714" spans="1:25" hidden="1" x14ac:dyDescent="0.25">
      <c r="A714" s="103" t="s">
        <v>6</v>
      </c>
      <c r="B714" s="104">
        <v>46266</v>
      </c>
      <c r="C714" s="105" t="s">
        <v>12</v>
      </c>
      <c r="D714" s="106">
        <v>13</v>
      </c>
      <c r="F714" s="105">
        <v>1</v>
      </c>
      <c r="X714" t="s">
        <v>782</v>
      </c>
      <c r="Y714" t="s">
        <v>779</v>
      </c>
    </row>
    <row r="715" spans="1:25" hidden="1" x14ac:dyDescent="0.25">
      <c r="A715" s="103" t="s">
        <v>6</v>
      </c>
      <c r="B715" s="104">
        <v>46266</v>
      </c>
      <c r="C715" s="105" t="s">
        <v>12</v>
      </c>
      <c r="D715" s="106">
        <v>10</v>
      </c>
      <c r="F715" s="105">
        <v>47</v>
      </c>
      <c r="X715" t="s">
        <v>778</v>
      </c>
      <c r="Y715" t="s">
        <v>779</v>
      </c>
    </row>
    <row r="716" spans="1:25" hidden="1" x14ac:dyDescent="0.25">
      <c r="A716" s="103" t="s">
        <v>6</v>
      </c>
      <c r="B716" s="104">
        <v>46266</v>
      </c>
      <c r="C716" s="105" t="s">
        <v>12</v>
      </c>
      <c r="D716" s="106">
        <v>9</v>
      </c>
      <c r="F716" s="105">
        <v>54</v>
      </c>
      <c r="X716" t="s">
        <v>778</v>
      </c>
      <c r="Y716" t="s">
        <v>779</v>
      </c>
    </row>
    <row r="717" spans="1:25" hidden="1" x14ac:dyDescent="0.25">
      <c r="A717" s="103" t="s">
        <v>7</v>
      </c>
      <c r="B717" s="104">
        <v>46266</v>
      </c>
      <c r="C717" s="105" t="s">
        <v>11</v>
      </c>
      <c r="D717" s="106">
        <v>8</v>
      </c>
      <c r="F717" s="105">
        <v>220</v>
      </c>
      <c r="X717" t="s">
        <v>782</v>
      </c>
      <c r="Y717" t="s">
        <v>783</v>
      </c>
    </row>
    <row r="718" spans="1:25" hidden="1" x14ac:dyDescent="0.25">
      <c r="A718" s="103" t="s">
        <v>8</v>
      </c>
      <c r="B718" s="104">
        <v>46266</v>
      </c>
      <c r="C718" s="105" t="s">
        <v>11</v>
      </c>
      <c r="D718" s="106">
        <v>9</v>
      </c>
      <c r="F718" s="105">
        <v>146</v>
      </c>
      <c r="X718" t="s">
        <v>782</v>
      </c>
      <c r="Y718" t="s">
        <v>20</v>
      </c>
    </row>
    <row r="719" spans="1:25" hidden="1" x14ac:dyDescent="0.25">
      <c r="A719" s="103" t="s">
        <v>6</v>
      </c>
      <c r="B719" s="104">
        <v>46266</v>
      </c>
      <c r="C719" s="105" t="s">
        <v>12</v>
      </c>
      <c r="D719" s="106">
        <v>15</v>
      </c>
      <c r="F719" s="105">
        <v>1</v>
      </c>
      <c r="X719" t="s">
        <v>782</v>
      </c>
      <c r="Y719" t="s">
        <v>169</v>
      </c>
    </row>
    <row r="720" spans="1:25" hidden="1" x14ac:dyDescent="0.25">
      <c r="A720" s="103" t="s">
        <v>8</v>
      </c>
      <c r="B720" s="104">
        <v>46266</v>
      </c>
      <c r="C720" s="105" t="s">
        <v>12</v>
      </c>
      <c r="D720" s="106">
        <v>14</v>
      </c>
      <c r="F720" s="105">
        <v>2</v>
      </c>
      <c r="X720" t="s">
        <v>782</v>
      </c>
      <c r="Y720" t="s">
        <v>779</v>
      </c>
    </row>
    <row r="721" spans="1:25" hidden="1" x14ac:dyDescent="0.25">
      <c r="A721" s="103" t="s">
        <v>8</v>
      </c>
      <c r="B721" s="104">
        <v>46266</v>
      </c>
      <c r="C721" s="105" t="s">
        <v>11</v>
      </c>
      <c r="D721" s="106">
        <v>10</v>
      </c>
      <c r="F721" s="105">
        <v>13</v>
      </c>
      <c r="X721" t="s">
        <v>782</v>
      </c>
      <c r="Y721" t="s">
        <v>20</v>
      </c>
    </row>
    <row r="722" spans="1:25" hidden="1" x14ac:dyDescent="0.25">
      <c r="A722" s="103" t="s">
        <v>6</v>
      </c>
      <c r="B722" s="104">
        <v>46266</v>
      </c>
      <c r="C722" s="105" t="s">
        <v>12</v>
      </c>
      <c r="D722" s="106">
        <v>8</v>
      </c>
      <c r="F722" s="105">
        <v>30</v>
      </c>
      <c r="X722" t="s">
        <v>782</v>
      </c>
    </row>
    <row r="723" spans="1:25" hidden="1" x14ac:dyDescent="0.25">
      <c r="A723" s="103" t="s">
        <v>8</v>
      </c>
      <c r="B723" s="104">
        <v>46266</v>
      </c>
      <c r="C723" s="105" t="s">
        <v>11</v>
      </c>
      <c r="D723" s="106">
        <v>16</v>
      </c>
      <c r="F723" s="105">
        <v>2</v>
      </c>
      <c r="X723" t="s">
        <v>778</v>
      </c>
      <c r="Y723" t="s">
        <v>784</v>
      </c>
    </row>
    <row r="724" spans="1:25" hidden="1" x14ac:dyDescent="0.25">
      <c r="A724" s="103" t="s">
        <v>8</v>
      </c>
      <c r="B724" s="104">
        <v>46266</v>
      </c>
      <c r="C724" s="105" t="s">
        <v>12</v>
      </c>
      <c r="D724" s="106">
        <v>9</v>
      </c>
      <c r="F724" s="105">
        <v>9</v>
      </c>
      <c r="X724" t="s">
        <v>782</v>
      </c>
      <c r="Y724" t="s">
        <v>779</v>
      </c>
    </row>
    <row r="725" spans="1:25" hidden="1" x14ac:dyDescent="0.25">
      <c r="A725" s="103" t="s">
        <v>7</v>
      </c>
      <c r="B725" s="104">
        <v>46266</v>
      </c>
      <c r="C725" s="105" t="s">
        <v>11</v>
      </c>
      <c r="D725" s="106">
        <v>10</v>
      </c>
      <c r="F725" s="105">
        <v>4</v>
      </c>
      <c r="X725" t="s">
        <v>778</v>
      </c>
      <c r="Y725" t="s">
        <v>20</v>
      </c>
    </row>
    <row r="726" spans="1:25" hidden="1" x14ac:dyDescent="0.25">
      <c r="A726" s="103" t="s">
        <v>7</v>
      </c>
      <c r="B726" s="104">
        <v>46266</v>
      </c>
      <c r="C726" s="105" t="s">
        <v>12</v>
      </c>
      <c r="D726" s="106">
        <v>10</v>
      </c>
      <c r="F726" s="105">
        <v>34</v>
      </c>
      <c r="X726" t="s">
        <v>782</v>
      </c>
      <c r="Y726" t="s">
        <v>781</v>
      </c>
    </row>
    <row r="727" spans="1:25" hidden="1" x14ac:dyDescent="0.25">
      <c r="A727" s="103" t="s">
        <v>8</v>
      </c>
      <c r="B727" s="104">
        <v>46266</v>
      </c>
      <c r="C727" s="105" t="s">
        <v>11</v>
      </c>
      <c r="D727" s="106">
        <v>8</v>
      </c>
      <c r="F727" s="105">
        <v>11</v>
      </c>
      <c r="X727" t="s">
        <v>782</v>
      </c>
      <c r="Y727" t="s">
        <v>20</v>
      </c>
    </row>
    <row r="728" spans="1:25" hidden="1" x14ac:dyDescent="0.25">
      <c r="A728" s="103" t="s">
        <v>8</v>
      </c>
      <c r="B728" s="104">
        <v>46266</v>
      </c>
      <c r="C728" s="105" t="s">
        <v>12</v>
      </c>
      <c r="D728" s="106">
        <v>12</v>
      </c>
      <c r="F728" s="105">
        <v>6</v>
      </c>
      <c r="X728" t="s">
        <v>778</v>
      </c>
      <c r="Y728" t="s">
        <v>779</v>
      </c>
    </row>
    <row r="729" spans="1:25" hidden="1" x14ac:dyDescent="0.25">
      <c r="A729" s="103" t="s">
        <v>7</v>
      </c>
      <c r="B729" s="104">
        <v>46266</v>
      </c>
      <c r="C729" s="105" t="s">
        <v>11</v>
      </c>
      <c r="D729" s="106">
        <v>14</v>
      </c>
      <c r="F729" s="105">
        <v>1</v>
      </c>
      <c r="X729" t="s">
        <v>782</v>
      </c>
      <c r="Y729" t="s">
        <v>780</v>
      </c>
    </row>
    <row r="730" spans="1:25" hidden="1" x14ac:dyDescent="0.25">
      <c r="A730" s="103" t="s">
        <v>8</v>
      </c>
      <c r="B730" s="104">
        <v>46266</v>
      </c>
      <c r="C730" s="105" t="s">
        <v>11</v>
      </c>
      <c r="D730" s="106">
        <v>8</v>
      </c>
      <c r="F730" s="105">
        <v>39</v>
      </c>
      <c r="X730" t="s">
        <v>782</v>
      </c>
      <c r="Y730" t="s">
        <v>783</v>
      </c>
    </row>
    <row r="731" spans="1:25" hidden="1" x14ac:dyDescent="0.25">
      <c r="A731" s="103" t="s">
        <v>6</v>
      </c>
      <c r="B731" s="104">
        <v>46266</v>
      </c>
      <c r="C731" s="105" t="s">
        <v>11</v>
      </c>
      <c r="D731" s="106">
        <v>8</v>
      </c>
      <c r="F731" s="105">
        <v>53</v>
      </c>
      <c r="X731" t="s">
        <v>778</v>
      </c>
      <c r="Y731" t="s">
        <v>783</v>
      </c>
    </row>
    <row r="732" spans="1:25" hidden="1" x14ac:dyDescent="0.25">
      <c r="A732" s="103" t="s">
        <v>7</v>
      </c>
      <c r="B732" s="104">
        <v>46266</v>
      </c>
      <c r="C732" s="105" t="s">
        <v>11</v>
      </c>
      <c r="D732" s="106">
        <v>8</v>
      </c>
      <c r="F732" s="105">
        <v>1</v>
      </c>
      <c r="X732" t="s">
        <v>778</v>
      </c>
      <c r="Y732" t="s">
        <v>21</v>
      </c>
    </row>
    <row r="733" spans="1:25" hidden="1" x14ac:dyDescent="0.25">
      <c r="A733" s="103" t="s">
        <v>6</v>
      </c>
      <c r="B733" s="104">
        <v>46266</v>
      </c>
      <c r="C733" s="105" t="s">
        <v>11</v>
      </c>
      <c r="D733" s="106">
        <v>10</v>
      </c>
      <c r="F733" s="105">
        <v>7</v>
      </c>
      <c r="X733" t="s">
        <v>782</v>
      </c>
      <c r="Y733" t="s">
        <v>783</v>
      </c>
    </row>
    <row r="734" spans="1:25" hidden="1" x14ac:dyDescent="0.25">
      <c r="A734" s="103" t="s">
        <v>6</v>
      </c>
      <c r="B734" s="104">
        <v>46266</v>
      </c>
      <c r="C734" s="105" t="s">
        <v>12</v>
      </c>
      <c r="D734" s="106">
        <v>13</v>
      </c>
      <c r="F734" s="105">
        <v>1</v>
      </c>
      <c r="X734" t="s">
        <v>782</v>
      </c>
      <c r="Y734" t="s">
        <v>22</v>
      </c>
    </row>
    <row r="735" spans="1:25" hidden="1" x14ac:dyDescent="0.25">
      <c r="A735" s="103" t="s">
        <v>6</v>
      </c>
      <c r="B735" s="104">
        <v>46266</v>
      </c>
      <c r="C735" s="105" t="s">
        <v>11</v>
      </c>
      <c r="D735" s="106">
        <v>10</v>
      </c>
      <c r="F735" s="105">
        <v>4</v>
      </c>
      <c r="X735" t="s">
        <v>782</v>
      </c>
      <c r="Y735" t="s">
        <v>780</v>
      </c>
    </row>
    <row r="736" spans="1:25" hidden="1" x14ac:dyDescent="0.25">
      <c r="A736" s="103" t="s">
        <v>8</v>
      </c>
      <c r="B736" s="104">
        <v>46266</v>
      </c>
      <c r="C736" s="105" t="s">
        <v>12</v>
      </c>
      <c r="D736" s="106">
        <v>11</v>
      </c>
      <c r="F736" s="105">
        <v>83</v>
      </c>
      <c r="X736" t="s">
        <v>782</v>
      </c>
      <c r="Y736" t="s">
        <v>781</v>
      </c>
    </row>
    <row r="737" spans="1:25" hidden="1" x14ac:dyDescent="0.25">
      <c r="A737" s="103" t="s">
        <v>8</v>
      </c>
      <c r="B737" s="104">
        <v>46266</v>
      </c>
      <c r="C737" s="105" t="s">
        <v>12</v>
      </c>
      <c r="D737" s="106">
        <v>12</v>
      </c>
      <c r="F737" s="105">
        <v>4</v>
      </c>
      <c r="X737" t="s">
        <v>782</v>
      </c>
    </row>
    <row r="738" spans="1:25" hidden="1" x14ac:dyDescent="0.25">
      <c r="A738" s="103" t="s">
        <v>7</v>
      </c>
      <c r="B738" s="104">
        <v>46266</v>
      </c>
      <c r="C738" s="105" t="s">
        <v>12</v>
      </c>
      <c r="D738" s="106">
        <v>11</v>
      </c>
      <c r="F738" s="105">
        <v>115</v>
      </c>
      <c r="X738" t="s">
        <v>778</v>
      </c>
      <c r="Y738" t="s">
        <v>779</v>
      </c>
    </row>
    <row r="739" spans="1:25" hidden="1" x14ac:dyDescent="0.25">
      <c r="A739" s="103" t="s">
        <v>6</v>
      </c>
      <c r="B739" s="104">
        <v>46266</v>
      </c>
      <c r="C739" s="105" t="s">
        <v>12</v>
      </c>
      <c r="D739" s="106">
        <v>9</v>
      </c>
      <c r="F739" s="105">
        <v>10</v>
      </c>
      <c r="X739" t="s">
        <v>782</v>
      </c>
      <c r="Y739" t="s">
        <v>779</v>
      </c>
    </row>
    <row r="740" spans="1:25" hidden="1" x14ac:dyDescent="0.25">
      <c r="A740" s="103" t="s">
        <v>8</v>
      </c>
      <c r="B740" s="104">
        <v>46266</v>
      </c>
      <c r="C740" s="105" t="s">
        <v>11</v>
      </c>
      <c r="D740" s="106">
        <v>10</v>
      </c>
      <c r="F740" s="105">
        <v>16</v>
      </c>
      <c r="X740" t="s">
        <v>782</v>
      </c>
      <c r="Y740" t="s">
        <v>784</v>
      </c>
    </row>
    <row r="741" spans="1:25" hidden="1" x14ac:dyDescent="0.25">
      <c r="A741" s="103" t="s">
        <v>6</v>
      </c>
      <c r="B741" s="104">
        <v>46266</v>
      </c>
      <c r="C741" s="105" t="s">
        <v>12</v>
      </c>
      <c r="D741" s="106">
        <v>10</v>
      </c>
      <c r="F741" s="105">
        <v>1</v>
      </c>
      <c r="X741" t="s">
        <v>782</v>
      </c>
      <c r="Y741" t="s">
        <v>169</v>
      </c>
    </row>
    <row r="742" spans="1:25" hidden="1" x14ac:dyDescent="0.25">
      <c r="A742" s="103" t="s">
        <v>6</v>
      </c>
      <c r="B742" s="104">
        <v>46266</v>
      </c>
      <c r="C742" s="105" t="s">
        <v>12</v>
      </c>
      <c r="D742" s="106">
        <v>12</v>
      </c>
      <c r="F742" s="105">
        <v>2</v>
      </c>
      <c r="X742" t="s">
        <v>782</v>
      </c>
      <c r="Y742" t="s">
        <v>169</v>
      </c>
    </row>
    <row r="743" spans="1:25" hidden="1" x14ac:dyDescent="0.25">
      <c r="A743" s="103" t="s">
        <v>7</v>
      </c>
      <c r="B743" s="104">
        <v>46266</v>
      </c>
      <c r="C743" s="105" t="s">
        <v>11</v>
      </c>
      <c r="D743" s="106">
        <v>8</v>
      </c>
      <c r="F743" s="105">
        <v>3</v>
      </c>
      <c r="X743" t="s">
        <v>782</v>
      </c>
    </row>
    <row r="744" spans="1:25" hidden="1" x14ac:dyDescent="0.25">
      <c r="A744" s="103" t="s">
        <v>8</v>
      </c>
      <c r="B744" s="104">
        <v>46266</v>
      </c>
      <c r="C744" s="105" t="s">
        <v>12</v>
      </c>
      <c r="D744" s="106">
        <v>10</v>
      </c>
      <c r="F744" s="105">
        <v>533</v>
      </c>
      <c r="X744" t="s">
        <v>782</v>
      </c>
      <c r="Y744" t="s">
        <v>779</v>
      </c>
    </row>
    <row r="745" spans="1:25" hidden="1" x14ac:dyDescent="0.25">
      <c r="A745" s="103" t="s">
        <v>6</v>
      </c>
      <c r="B745" s="104">
        <v>46266</v>
      </c>
      <c r="C745" s="105" t="s">
        <v>11</v>
      </c>
      <c r="D745" s="106">
        <v>11</v>
      </c>
      <c r="F745" s="105">
        <v>1</v>
      </c>
      <c r="X745" t="s">
        <v>778</v>
      </c>
      <c r="Y745" t="s">
        <v>784</v>
      </c>
    </row>
    <row r="746" spans="1:25" hidden="1" x14ac:dyDescent="0.25">
      <c r="A746" s="103" t="s">
        <v>8</v>
      </c>
      <c r="B746" s="104">
        <v>46266</v>
      </c>
      <c r="C746" s="105" t="s">
        <v>12</v>
      </c>
      <c r="D746" s="106">
        <v>16</v>
      </c>
      <c r="F746" s="105">
        <v>4</v>
      </c>
      <c r="X746" t="s">
        <v>778</v>
      </c>
      <c r="Y746" t="s">
        <v>781</v>
      </c>
    </row>
    <row r="747" spans="1:25" hidden="1" x14ac:dyDescent="0.25">
      <c r="A747" s="103" t="s">
        <v>6</v>
      </c>
      <c r="B747" s="104">
        <v>46266</v>
      </c>
      <c r="C747" s="105" t="s">
        <v>12</v>
      </c>
      <c r="D747" s="106">
        <v>11</v>
      </c>
      <c r="F747" s="105">
        <v>1</v>
      </c>
      <c r="X747" t="s">
        <v>778</v>
      </c>
    </row>
    <row r="748" spans="1:25" hidden="1" x14ac:dyDescent="0.25">
      <c r="A748" s="103" t="s">
        <v>6</v>
      </c>
      <c r="B748" s="104">
        <v>46266</v>
      </c>
      <c r="C748" s="105" t="s">
        <v>12</v>
      </c>
      <c r="D748" s="106">
        <v>10</v>
      </c>
      <c r="F748" s="105">
        <v>1</v>
      </c>
      <c r="X748" t="s">
        <v>782</v>
      </c>
      <c r="Y748" t="s">
        <v>779</v>
      </c>
    </row>
    <row r="749" spans="1:25" hidden="1" x14ac:dyDescent="0.25">
      <c r="A749" s="103" t="s">
        <v>6</v>
      </c>
      <c r="B749" s="104">
        <v>46266</v>
      </c>
      <c r="C749" s="105" t="s">
        <v>11</v>
      </c>
      <c r="D749" s="106">
        <v>8</v>
      </c>
      <c r="F749" s="105">
        <v>450</v>
      </c>
      <c r="X749" t="s">
        <v>782</v>
      </c>
      <c r="Y749" t="s">
        <v>784</v>
      </c>
    </row>
    <row r="750" spans="1:25" hidden="1" x14ac:dyDescent="0.25">
      <c r="A750" s="103" t="s">
        <v>6</v>
      </c>
      <c r="B750" s="104">
        <v>46266</v>
      </c>
      <c r="C750" s="105" t="s">
        <v>12</v>
      </c>
      <c r="D750" s="106">
        <v>12</v>
      </c>
      <c r="F750" s="105">
        <v>20</v>
      </c>
      <c r="X750" t="s">
        <v>782</v>
      </c>
    </row>
    <row r="751" spans="1:25" hidden="1" x14ac:dyDescent="0.25">
      <c r="A751" s="103" t="s">
        <v>7</v>
      </c>
      <c r="B751" s="104">
        <v>46266</v>
      </c>
      <c r="C751" s="105" t="s">
        <v>11</v>
      </c>
      <c r="D751" s="106">
        <v>8</v>
      </c>
      <c r="F751" s="105">
        <v>210</v>
      </c>
      <c r="X751" t="s">
        <v>782</v>
      </c>
      <c r="Y751" t="s">
        <v>784</v>
      </c>
    </row>
    <row r="752" spans="1:25" hidden="1" x14ac:dyDescent="0.25">
      <c r="A752" s="103" t="s">
        <v>8</v>
      </c>
      <c r="B752" s="104">
        <v>46266</v>
      </c>
      <c r="C752" s="105" t="s">
        <v>12</v>
      </c>
      <c r="D752" s="106">
        <v>15</v>
      </c>
      <c r="F752" s="105">
        <v>1</v>
      </c>
      <c r="X752" t="s">
        <v>778</v>
      </c>
      <c r="Y752" t="s">
        <v>781</v>
      </c>
    </row>
    <row r="753" spans="1:25" hidden="1" x14ac:dyDescent="0.25">
      <c r="A753" s="103" t="s">
        <v>8</v>
      </c>
      <c r="B753" s="104">
        <v>46266</v>
      </c>
      <c r="C753" s="105" t="s">
        <v>11</v>
      </c>
      <c r="D753" s="106">
        <v>12</v>
      </c>
      <c r="F753" s="105">
        <v>1</v>
      </c>
      <c r="X753" t="s">
        <v>778</v>
      </c>
      <c r="Y753" t="s">
        <v>20</v>
      </c>
    </row>
    <row r="754" spans="1:25" hidden="1" x14ac:dyDescent="0.25">
      <c r="A754" s="103" t="s">
        <v>6</v>
      </c>
      <c r="B754" s="104">
        <v>46266</v>
      </c>
      <c r="C754" s="105" t="s">
        <v>11</v>
      </c>
      <c r="D754" s="106">
        <v>12</v>
      </c>
      <c r="F754" s="105">
        <v>2</v>
      </c>
      <c r="X754" t="s">
        <v>778</v>
      </c>
      <c r="Y754" t="s">
        <v>784</v>
      </c>
    </row>
    <row r="755" spans="1:25" hidden="1" x14ac:dyDescent="0.25">
      <c r="A755" s="103" t="s">
        <v>6</v>
      </c>
      <c r="B755" s="104">
        <v>46266</v>
      </c>
      <c r="C755" s="105" t="s">
        <v>11</v>
      </c>
      <c r="D755" s="106">
        <v>11</v>
      </c>
      <c r="F755" s="105">
        <v>1</v>
      </c>
      <c r="X755" t="s">
        <v>778</v>
      </c>
      <c r="Y755" t="s">
        <v>783</v>
      </c>
    </row>
    <row r="756" spans="1:25" hidden="1" x14ac:dyDescent="0.25">
      <c r="A756" s="103" t="s">
        <v>8</v>
      </c>
      <c r="B756" s="104">
        <v>46266</v>
      </c>
      <c r="C756" s="105" t="s">
        <v>11</v>
      </c>
      <c r="D756" s="106">
        <v>10</v>
      </c>
      <c r="F756" s="105">
        <v>1</v>
      </c>
      <c r="X756" t="s">
        <v>778</v>
      </c>
      <c r="Y756" t="s">
        <v>780</v>
      </c>
    </row>
    <row r="757" spans="1:25" hidden="1" x14ac:dyDescent="0.25">
      <c r="A757" s="103" t="s">
        <v>8</v>
      </c>
      <c r="B757" s="104">
        <v>46266</v>
      </c>
      <c r="C757" s="105" t="s">
        <v>11</v>
      </c>
      <c r="D757" s="106">
        <v>11</v>
      </c>
      <c r="F757" s="105">
        <v>3</v>
      </c>
      <c r="X757" t="s">
        <v>782</v>
      </c>
      <c r="Y757" t="s">
        <v>20</v>
      </c>
    </row>
    <row r="758" spans="1:25" hidden="1" x14ac:dyDescent="0.25">
      <c r="A758" s="103" t="s">
        <v>7</v>
      </c>
      <c r="B758" s="104">
        <v>46266</v>
      </c>
      <c r="C758" s="105" t="s">
        <v>11</v>
      </c>
      <c r="D758" s="106">
        <v>15</v>
      </c>
      <c r="F758" s="105">
        <v>1</v>
      </c>
      <c r="X758" t="s">
        <v>782</v>
      </c>
      <c r="Y758" t="s">
        <v>20</v>
      </c>
    </row>
    <row r="759" spans="1:25" hidden="1" x14ac:dyDescent="0.25">
      <c r="A759" s="103" t="s">
        <v>6</v>
      </c>
      <c r="B759" s="104">
        <v>46266</v>
      </c>
      <c r="C759" s="105" t="s">
        <v>12</v>
      </c>
      <c r="D759" s="106">
        <v>14</v>
      </c>
      <c r="F759" s="105">
        <v>17</v>
      </c>
      <c r="X759" t="s">
        <v>778</v>
      </c>
      <c r="Y759" t="s">
        <v>779</v>
      </c>
    </row>
    <row r="760" spans="1:25" hidden="1" x14ac:dyDescent="0.25">
      <c r="A760" s="103" t="s">
        <v>6</v>
      </c>
      <c r="B760" s="104">
        <v>46266</v>
      </c>
      <c r="C760" s="105" t="s">
        <v>12</v>
      </c>
      <c r="D760" s="106">
        <v>8</v>
      </c>
      <c r="F760" s="105">
        <v>1477</v>
      </c>
      <c r="X760" t="s">
        <v>782</v>
      </c>
      <c r="Y760" t="s">
        <v>779</v>
      </c>
    </row>
    <row r="761" spans="1:25" hidden="1" x14ac:dyDescent="0.25">
      <c r="A761" s="103" t="s">
        <v>8</v>
      </c>
      <c r="B761" s="104">
        <v>46266</v>
      </c>
      <c r="C761" s="105" t="s">
        <v>11</v>
      </c>
      <c r="D761" s="106">
        <v>9</v>
      </c>
      <c r="F761" s="105">
        <v>7</v>
      </c>
      <c r="X761" t="s">
        <v>778</v>
      </c>
      <c r="Y761" t="s">
        <v>780</v>
      </c>
    </row>
    <row r="762" spans="1:25" hidden="1" x14ac:dyDescent="0.25">
      <c r="A762" s="103" t="s">
        <v>7</v>
      </c>
      <c r="B762" s="104">
        <v>46266</v>
      </c>
      <c r="C762" s="105" t="s">
        <v>12</v>
      </c>
      <c r="D762" s="106">
        <v>11</v>
      </c>
      <c r="F762" s="105">
        <v>11</v>
      </c>
      <c r="X762" t="s">
        <v>778</v>
      </c>
      <c r="Y762" t="s">
        <v>779</v>
      </c>
    </row>
    <row r="763" spans="1:25" hidden="1" x14ac:dyDescent="0.25">
      <c r="A763" s="103" t="s">
        <v>7</v>
      </c>
      <c r="B763" s="104">
        <v>46266</v>
      </c>
      <c r="C763" s="105" t="s">
        <v>12</v>
      </c>
      <c r="D763" s="106">
        <v>9</v>
      </c>
      <c r="F763" s="105">
        <v>10</v>
      </c>
      <c r="X763" t="s">
        <v>782</v>
      </c>
      <c r="Y763" t="s">
        <v>781</v>
      </c>
    </row>
    <row r="764" spans="1:25" hidden="1" x14ac:dyDescent="0.25">
      <c r="A764" s="103" t="s">
        <v>7</v>
      </c>
      <c r="B764" s="104">
        <v>46266</v>
      </c>
      <c r="C764" s="105" t="s">
        <v>12</v>
      </c>
      <c r="D764" s="106">
        <v>14</v>
      </c>
      <c r="F764" s="105">
        <v>4</v>
      </c>
      <c r="X764" t="s">
        <v>778</v>
      </c>
      <c r="Y764" t="s">
        <v>779</v>
      </c>
    </row>
    <row r="765" spans="1:25" hidden="1" x14ac:dyDescent="0.25">
      <c r="A765" s="103" t="s">
        <v>6</v>
      </c>
      <c r="B765" s="104">
        <v>46266</v>
      </c>
      <c r="C765" s="105" t="s">
        <v>11</v>
      </c>
      <c r="D765" s="106">
        <v>11</v>
      </c>
      <c r="F765" s="105">
        <v>14</v>
      </c>
      <c r="X765" t="s">
        <v>782</v>
      </c>
      <c r="Y765" t="s">
        <v>783</v>
      </c>
    </row>
    <row r="766" spans="1:25" hidden="1" x14ac:dyDescent="0.25">
      <c r="A766" s="103" t="s">
        <v>6</v>
      </c>
      <c r="B766" s="104">
        <v>46266</v>
      </c>
      <c r="C766" s="105" t="s">
        <v>11</v>
      </c>
      <c r="D766" s="106">
        <v>11</v>
      </c>
      <c r="F766" s="105">
        <v>11</v>
      </c>
      <c r="X766" t="s">
        <v>782</v>
      </c>
      <c r="Y766" t="s">
        <v>784</v>
      </c>
    </row>
    <row r="767" spans="1:25" hidden="1" x14ac:dyDescent="0.25">
      <c r="A767" s="103" t="s">
        <v>7</v>
      </c>
      <c r="B767" s="104">
        <v>46266</v>
      </c>
      <c r="C767" s="105" t="s">
        <v>11</v>
      </c>
      <c r="D767" s="106">
        <v>9</v>
      </c>
      <c r="F767" s="105">
        <v>1</v>
      </c>
      <c r="X767" t="s">
        <v>778</v>
      </c>
      <c r="Y767" t="s">
        <v>784</v>
      </c>
    </row>
    <row r="768" spans="1:25" hidden="1" x14ac:dyDescent="0.25">
      <c r="A768" s="103" t="s">
        <v>6</v>
      </c>
      <c r="B768" s="104">
        <v>46266</v>
      </c>
      <c r="C768" s="105" t="s">
        <v>11</v>
      </c>
      <c r="D768" s="106">
        <v>12</v>
      </c>
      <c r="F768" s="105">
        <v>2</v>
      </c>
      <c r="X768" t="s">
        <v>782</v>
      </c>
      <c r="Y768" t="s">
        <v>783</v>
      </c>
    </row>
    <row r="769" spans="1:25" hidden="1" x14ac:dyDescent="0.25">
      <c r="A769" s="103" t="s">
        <v>6</v>
      </c>
      <c r="B769" s="104">
        <v>46266</v>
      </c>
      <c r="C769" s="105" t="s">
        <v>12</v>
      </c>
      <c r="D769" s="106">
        <v>8</v>
      </c>
      <c r="F769" s="105">
        <v>341</v>
      </c>
      <c r="X769" t="s">
        <v>782</v>
      </c>
      <c r="Y769" t="s">
        <v>781</v>
      </c>
    </row>
    <row r="770" spans="1:25" hidden="1" x14ac:dyDescent="0.25">
      <c r="A770" s="103" t="s">
        <v>7</v>
      </c>
      <c r="B770" s="104">
        <v>46266</v>
      </c>
      <c r="C770" s="105" t="s">
        <v>11</v>
      </c>
      <c r="D770" s="106">
        <v>8</v>
      </c>
      <c r="F770" s="105">
        <v>118</v>
      </c>
      <c r="X770" t="s">
        <v>782</v>
      </c>
      <c r="Y770" t="s">
        <v>20</v>
      </c>
    </row>
    <row r="771" spans="1:25" hidden="1" x14ac:dyDescent="0.25">
      <c r="A771" s="103" t="s">
        <v>6</v>
      </c>
      <c r="B771" s="104">
        <v>46266</v>
      </c>
      <c r="C771" s="105" t="s">
        <v>11</v>
      </c>
      <c r="D771" s="106">
        <v>8</v>
      </c>
      <c r="F771" s="105">
        <v>80</v>
      </c>
      <c r="X771" t="s">
        <v>782</v>
      </c>
      <c r="Y771" t="s">
        <v>780</v>
      </c>
    </row>
    <row r="772" spans="1:25" hidden="1" x14ac:dyDescent="0.25">
      <c r="A772" s="103" t="s">
        <v>7</v>
      </c>
      <c r="B772" s="104">
        <v>46266</v>
      </c>
      <c r="C772" s="105" t="s">
        <v>11</v>
      </c>
      <c r="D772" s="106">
        <v>14</v>
      </c>
      <c r="F772" s="105">
        <v>2</v>
      </c>
      <c r="X772" t="s">
        <v>782</v>
      </c>
      <c r="Y772" t="s">
        <v>20</v>
      </c>
    </row>
    <row r="773" spans="1:25" hidden="1" x14ac:dyDescent="0.25">
      <c r="A773" s="103" t="s">
        <v>8</v>
      </c>
      <c r="B773" s="104">
        <v>46266</v>
      </c>
      <c r="C773" s="105" t="s">
        <v>12</v>
      </c>
      <c r="D773" s="106">
        <v>11</v>
      </c>
      <c r="F773" s="105">
        <v>1</v>
      </c>
      <c r="X773" t="s">
        <v>782</v>
      </c>
    </row>
    <row r="774" spans="1:25" hidden="1" x14ac:dyDescent="0.25">
      <c r="A774" s="103" t="s">
        <v>7</v>
      </c>
      <c r="B774" s="104">
        <v>46266</v>
      </c>
      <c r="C774" s="105" t="s">
        <v>11</v>
      </c>
      <c r="D774" s="106">
        <v>10</v>
      </c>
      <c r="F774" s="105">
        <v>12</v>
      </c>
      <c r="X774" t="s">
        <v>782</v>
      </c>
      <c r="Y774" t="s">
        <v>20</v>
      </c>
    </row>
    <row r="775" spans="1:25" hidden="1" x14ac:dyDescent="0.25">
      <c r="A775" s="103" t="s">
        <v>7</v>
      </c>
      <c r="B775" s="104">
        <v>46266</v>
      </c>
      <c r="C775" s="105" t="s">
        <v>11</v>
      </c>
      <c r="D775" s="106">
        <v>8</v>
      </c>
      <c r="F775" s="105">
        <v>10</v>
      </c>
      <c r="X775" t="s">
        <v>778</v>
      </c>
      <c r="Y775" t="s">
        <v>780</v>
      </c>
    </row>
    <row r="776" spans="1:25" hidden="1" x14ac:dyDescent="0.25">
      <c r="A776" s="103" t="s">
        <v>7</v>
      </c>
      <c r="B776" s="104">
        <v>46266</v>
      </c>
      <c r="C776" s="105" t="s">
        <v>12</v>
      </c>
      <c r="D776" s="106">
        <v>8</v>
      </c>
      <c r="F776" s="105">
        <v>966</v>
      </c>
      <c r="X776" t="s">
        <v>782</v>
      </c>
      <c r="Y776" t="s">
        <v>779</v>
      </c>
    </row>
    <row r="777" spans="1:25" hidden="1" x14ac:dyDescent="0.25">
      <c r="A777" s="103" t="s">
        <v>6</v>
      </c>
      <c r="B777" s="104">
        <v>46266</v>
      </c>
      <c r="C777" s="105" t="s">
        <v>11</v>
      </c>
      <c r="D777" s="106">
        <v>15</v>
      </c>
      <c r="F777" s="105">
        <v>4</v>
      </c>
      <c r="X777" t="s">
        <v>782</v>
      </c>
      <c r="Y777" t="s">
        <v>784</v>
      </c>
    </row>
    <row r="778" spans="1:25" hidden="1" x14ac:dyDescent="0.25">
      <c r="A778" s="103" t="s">
        <v>6</v>
      </c>
      <c r="B778" s="104">
        <v>46266</v>
      </c>
      <c r="C778" s="105" t="s">
        <v>12</v>
      </c>
      <c r="D778" s="106">
        <v>13</v>
      </c>
      <c r="F778" s="105">
        <v>92</v>
      </c>
      <c r="X778" t="s">
        <v>782</v>
      </c>
      <c r="Y778" t="s">
        <v>779</v>
      </c>
    </row>
    <row r="779" spans="1:25" hidden="1" x14ac:dyDescent="0.25">
      <c r="A779" s="103" t="s">
        <v>6</v>
      </c>
      <c r="B779" s="104">
        <v>46266</v>
      </c>
      <c r="C779" s="105" t="s">
        <v>11</v>
      </c>
      <c r="D779" s="106">
        <v>8</v>
      </c>
      <c r="F779" s="105">
        <v>4</v>
      </c>
      <c r="X779" t="s">
        <v>782</v>
      </c>
      <c r="Y779" t="s">
        <v>21</v>
      </c>
    </row>
    <row r="780" spans="1:25" hidden="1" x14ac:dyDescent="0.25">
      <c r="A780" s="103" t="s">
        <v>6</v>
      </c>
      <c r="B780" s="104">
        <v>46266</v>
      </c>
      <c r="C780" s="105" t="s">
        <v>11</v>
      </c>
      <c r="D780" s="106">
        <v>14</v>
      </c>
      <c r="F780" s="105">
        <v>1</v>
      </c>
      <c r="X780" t="s">
        <v>778</v>
      </c>
      <c r="Y780" t="s">
        <v>20</v>
      </c>
    </row>
    <row r="781" spans="1:25" hidden="1" x14ac:dyDescent="0.25">
      <c r="A781" s="103" t="s">
        <v>8</v>
      </c>
      <c r="B781" s="104">
        <v>46266</v>
      </c>
      <c r="C781" s="105" t="s">
        <v>12</v>
      </c>
      <c r="D781" s="106">
        <v>11</v>
      </c>
      <c r="F781" s="105">
        <v>108</v>
      </c>
      <c r="X781" t="s">
        <v>778</v>
      </c>
      <c r="Y781" t="s">
        <v>779</v>
      </c>
    </row>
    <row r="782" spans="1:25" hidden="1" x14ac:dyDescent="0.25">
      <c r="A782" s="103" t="s">
        <v>8</v>
      </c>
      <c r="B782" s="104">
        <v>46266</v>
      </c>
      <c r="C782" s="105" t="s">
        <v>11</v>
      </c>
      <c r="D782" s="106">
        <v>16</v>
      </c>
      <c r="F782" s="105">
        <v>3</v>
      </c>
      <c r="X782" t="s">
        <v>782</v>
      </c>
      <c r="Y782" t="s">
        <v>783</v>
      </c>
    </row>
    <row r="783" spans="1:25" hidden="1" x14ac:dyDescent="0.25">
      <c r="A783" s="103" t="s">
        <v>8</v>
      </c>
      <c r="B783" s="104">
        <v>46266</v>
      </c>
      <c r="C783" s="105" t="s">
        <v>12</v>
      </c>
      <c r="D783" s="106">
        <v>9</v>
      </c>
      <c r="F783" s="105">
        <v>373</v>
      </c>
      <c r="X783" t="s">
        <v>782</v>
      </c>
      <c r="Y783" t="s">
        <v>779</v>
      </c>
    </row>
    <row r="784" spans="1:25" hidden="1" x14ac:dyDescent="0.25">
      <c r="A784" s="103" t="s">
        <v>6</v>
      </c>
      <c r="B784" s="104">
        <v>46266</v>
      </c>
      <c r="C784" s="105" t="s">
        <v>12</v>
      </c>
      <c r="D784" s="106">
        <v>13</v>
      </c>
      <c r="F784" s="105">
        <v>5</v>
      </c>
      <c r="X784" t="s">
        <v>782</v>
      </c>
    </row>
    <row r="785" spans="1:25" hidden="1" x14ac:dyDescent="0.25">
      <c r="A785" s="103" t="s">
        <v>8</v>
      </c>
      <c r="B785" s="104">
        <v>46266</v>
      </c>
      <c r="C785" s="105" t="s">
        <v>12</v>
      </c>
      <c r="D785" s="106">
        <v>8</v>
      </c>
      <c r="F785" s="105">
        <v>2</v>
      </c>
      <c r="X785" t="s">
        <v>782</v>
      </c>
      <c r="Y785" t="s">
        <v>779</v>
      </c>
    </row>
    <row r="786" spans="1:25" hidden="1" x14ac:dyDescent="0.25">
      <c r="A786" s="103" t="s">
        <v>7</v>
      </c>
      <c r="B786" s="104">
        <v>46266</v>
      </c>
      <c r="C786" s="105" t="s">
        <v>11</v>
      </c>
      <c r="D786" s="106">
        <v>9</v>
      </c>
      <c r="F786" s="105">
        <v>1</v>
      </c>
      <c r="X786" t="s">
        <v>782</v>
      </c>
      <c r="Y786" t="s">
        <v>23</v>
      </c>
    </row>
    <row r="787" spans="1:25" hidden="1" x14ac:dyDescent="0.25">
      <c r="A787" s="103" t="s">
        <v>7</v>
      </c>
      <c r="B787" s="104">
        <v>46266</v>
      </c>
      <c r="C787" s="105" t="s">
        <v>11</v>
      </c>
      <c r="D787" s="106">
        <v>14</v>
      </c>
      <c r="F787" s="105">
        <v>2</v>
      </c>
      <c r="X787" t="s">
        <v>782</v>
      </c>
      <c r="Y787" t="s">
        <v>784</v>
      </c>
    </row>
    <row r="788" spans="1:25" hidden="1" x14ac:dyDescent="0.25">
      <c r="A788" s="103" t="s">
        <v>8</v>
      </c>
      <c r="B788" s="104">
        <v>46266</v>
      </c>
      <c r="C788" s="105" t="s">
        <v>11</v>
      </c>
      <c r="D788" s="106">
        <v>10</v>
      </c>
      <c r="F788" s="105">
        <v>4</v>
      </c>
      <c r="X788" t="s">
        <v>778</v>
      </c>
      <c r="Y788" t="s">
        <v>783</v>
      </c>
    </row>
    <row r="789" spans="1:25" hidden="1" x14ac:dyDescent="0.25">
      <c r="A789" s="103" t="s">
        <v>8</v>
      </c>
      <c r="B789" s="104">
        <v>46266</v>
      </c>
      <c r="C789" s="105" t="s">
        <v>12</v>
      </c>
      <c r="D789" s="106">
        <v>13</v>
      </c>
      <c r="F789" s="105">
        <v>11</v>
      </c>
      <c r="X789" t="s">
        <v>778</v>
      </c>
      <c r="Y789" t="s">
        <v>779</v>
      </c>
    </row>
    <row r="790" spans="1:25" hidden="1" x14ac:dyDescent="0.25">
      <c r="A790" s="103" t="s">
        <v>6</v>
      </c>
      <c r="B790" s="104">
        <v>46266</v>
      </c>
      <c r="C790" s="105" t="s">
        <v>11</v>
      </c>
      <c r="D790" s="106">
        <v>8</v>
      </c>
      <c r="F790" s="105">
        <v>10</v>
      </c>
      <c r="X790" t="s">
        <v>778</v>
      </c>
      <c r="Y790" t="s">
        <v>780</v>
      </c>
    </row>
    <row r="791" spans="1:25" hidden="1" x14ac:dyDescent="0.25">
      <c r="A791" s="103" t="s">
        <v>6</v>
      </c>
      <c r="B791" s="104">
        <v>46266</v>
      </c>
      <c r="C791" s="105" t="s">
        <v>12</v>
      </c>
      <c r="D791" s="106">
        <v>11</v>
      </c>
      <c r="F791" s="105">
        <v>211</v>
      </c>
      <c r="X791" t="s">
        <v>782</v>
      </c>
      <c r="Y791" t="s">
        <v>779</v>
      </c>
    </row>
    <row r="792" spans="1:25" hidden="1" x14ac:dyDescent="0.25">
      <c r="A792" s="103" t="s">
        <v>7</v>
      </c>
      <c r="B792" s="104">
        <v>46266</v>
      </c>
      <c r="C792" s="105" t="s">
        <v>11</v>
      </c>
      <c r="D792" s="106">
        <v>11</v>
      </c>
      <c r="F792" s="105">
        <v>18</v>
      </c>
      <c r="X792" t="s">
        <v>782</v>
      </c>
      <c r="Y792" t="s">
        <v>783</v>
      </c>
    </row>
    <row r="793" spans="1:25" hidden="1" x14ac:dyDescent="0.25">
      <c r="A793" s="103" t="s">
        <v>7</v>
      </c>
      <c r="B793" s="104">
        <v>46266</v>
      </c>
      <c r="C793" s="105" t="s">
        <v>12</v>
      </c>
      <c r="D793" s="106">
        <v>11</v>
      </c>
      <c r="F793" s="105">
        <v>1</v>
      </c>
      <c r="X793" t="s">
        <v>782</v>
      </c>
    </row>
    <row r="794" spans="1:25" hidden="1" x14ac:dyDescent="0.25">
      <c r="A794" s="103" t="s">
        <v>7</v>
      </c>
      <c r="B794" s="104">
        <v>46266</v>
      </c>
      <c r="C794" s="105" t="s">
        <v>11</v>
      </c>
      <c r="D794" s="106">
        <v>9</v>
      </c>
      <c r="F794" s="105">
        <v>9</v>
      </c>
      <c r="X794" t="s">
        <v>782</v>
      </c>
      <c r="Y794" t="s">
        <v>784</v>
      </c>
    </row>
    <row r="795" spans="1:25" hidden="1" x14ac:dyDescent="0.25">
      <c r="B795" s="104">
        <v>46266</v>
      </c>
      <c r="C795" s="105" t="s">
        <v>12</v>
      </c>
      <c r="D795" s="106">
        <v>9</v>
      </c>
      <c r="F795" s="105">
        <v>1</v>
      </c>
      <c r="X795" t="s">
        <v>782</v>
      </c>
    </row>
    <row r="796" spans="1:25" hidden="1" x14ac:dyDescent="0.25">
      <c r="A796" s="103" t="s">
        <v>6</v>
      </c>
      <c r="B796" s="104">
        <v>46266</v>
      </c>
      <c r="C796" s="105" t="s">
        <v>11</v>
      </c>
      <c r="D796" s="106">
        <v>15</v>
      </c>
      <c r="F796" s="105">
        <v>1</v>
      </c>
      <c r="X796" t="s">
        <v>778</v>
      </c>
      <c r="Y796" t="s">
        <v>783</v>
      </c>
    </row>
    <row r="797" spans="1:25" hidden="1" x14ac:dyDescent="0.25">
      <c r="A797" s="103" t="s">
        <v>7</v>
      </c>
      <c r="B797" s="104">
        <v>46266</v>
      </c>
      <c r="C797" s="105" t="s">
        <v>11</v>
      </c>
      <c r="D797" s="106">
        <v>8</v>
      </c>
      <c r="F797" s="105">
        <v>4</v>
      </c>
      <c r="X797" t="s">
        <v>782</v>
      </c>
      <c r="Y797" t="s">
        <v>23</v>
      </c>
    </row>
    <row r="798" spans="1:25" hidden="1" x14ac:dyDescent="0.25">
      <c r="A798" s="103" t="s">
        <v>8</v>
      </c>
      <c r="B798" s="104">
        <v>46266</v>
      </c>
      <c r="C798" s="105" t="s">
        <v>12</v>
      </c>
      <c r="D798" s="106">
        <v>9</v>
      </c>
      <c r="F798" s="105">
        <v>27</v>
      </c>
      <c r="X798" t="s">
        <v>778</v>
      </c>
      <c r="Y798" t="s">
        <v>779</v>
      </c>
    </row>
    <row r="799" spans="1:25" hidden="1" x14ac:dyDescent="0.25">
      <c r="A799" s="103" t="s">
        <v>7</v>
      </c>
      <c r="B799" s="104">
        <v>46266</v>
      </c>
      <c r="C799" s="105" t="s">
        <v>11</v>
      </c>
      <c r="D799" s="106">
        <v>15</v>
      </c>
      <c r="F799" s="105">
        <v>1</v>
      </c>
      <c r="X799" t="s">
        <v>778</v>
      </c>
      <c r="Y799" t="s">
        <v>783</v>
      </c>
    </row>
    <row r="800" spans="1:25" hidden="1" x14ac:dyDescent="0.25">
      <c r="A800" s="103" t="s">
        <v>7</v>
      </c>
      <c r="B800" s="104">
        <v>46266</v>
      </c>
      <c r="C800" s="105" t="s">
        <v>12</v>
      </c>
      <c r="D800" s="106">
        <v>11</v>
      </c>
      <c r="F800" s="105">
        <v>1</v>
      </c>
      <c r="X800" t="s">
        <v>782</v>
      </c>
      <c r="Y800" t="s">
        <v>169</v>
      </c>
    </row>
    <row r="801" spans="1:25" hidden="1" x14ac:dyDescent="0.25">
      <c r="A801" s="103" t="s">
        <v>6</v>
      </c>
      <c r="B801" s="104">
        <v>46266</v>
      </c>
      <c r="C801" s="105" t="s">
        <v>12</v>
      </c>
      <c r="D801" s="106">
        <v>13</v>
      </c>
      <c r="F801" s="105">
        <v>6</v>
      </c>
      <c r="X801" t="s">
        <v>778</v>
      </c>
      <c r="Y801" t="s">
        <v>993</v>
      </c>
    </row>
    <row r="802" spans="1:25" hidden="1" x14ac:dyDescent="0.25">
      <c r="A802" s="103" t="s">
        <v>7</v>
      </c>
      <c r="B802" s="104">
        <v>46266</v>
      </c>
      <c r="C802" s="105" t="s">
        <v>12</v>
      </c>
      <c r="D802" s="106">
        <v>8</v>
      </c>
      <c r="F802" s="105">
        <v>6</v>
      </c>
      <c r="X802" t="s">
        <v>782</v>
      </c>
      <c r="Y802" t="s">
        <v>779</v>
      </c>
    </row>
    <row r="803" spans="1:25" hidden="1" x14ac:dyDescent="0.25">
      <c r="A803" s="103" t="s">
        <v>6</v>
      </c>
      <c r="B803" s="104">
        <v>46266</v>
      </c>
      <c r="C803" s="105" t="s">
        <v>11</v>
      </c>
      <c r="D803" s="106">
        <v>11</v>
      </c>
      <c r="F803" s="105">
        <v>1</v>
      </c>
      <c r="X803" t="s">
        <v>778</v>
      </c>
      <c r="Y803" t="s">
        <v>20</v>
      </c>
    </row>
    <row r="804" spans="1:25" hidden="1" x14ac:dyDescent="0.25">
      <c r="A804" s="103" t="s">
        <v>6</v>
      </c>
      <c r="B804" s="104">
        <v>46266</v>
      </c>
      <c r="C804" s="105" t="s">
        <v>12</v>
      </c>
      <c r="D804" s="106">
        <v>11</v>
      </c>
      <c r="F804" s="105">
        <v>18</v>
      </c>
      <c r="X804" t="s">
        <v>778</v>
      </c>
      <c r="Y804" t="s">
        <v>779</v>
      </c>
    </row>
    <row r="805" spans="1:25" hidden="1" x14ac:dyDescent="0.25">
      <c r="A805" s="103" t="s">
        <v>7</v>
      </c>
      <c r="B805" s="104">
        <v>46266</v>
      </c>
      <c r="C805" s="105" t="s">
        <v>12</v>
      </c>
      <c r="D805" s="106">
        <v>16</v>
      </c>
      <c r="F805" s="105">
        <v>8</v>
      </c>
      <c r="X805" t="s">
        <v>782</v>
      </c>
      <c r="Y805" t="s">
        <v>781</v>
      </c>
    </row>
    <row r="806" spans="1:25" hidden="1" x14ac:dyDescent="0.25">
      <c r="A806" s="103" t="s">
        <v>6</v>
      </c>
      <c r="B806" s="104">
        <v>46266</v>
      </c>
      <c r="C806" s="105" t="s">
        <v>12</v>
      </c>
      <c r="D806" s="106">
        <v>11</v>
      </c>
      <c r="F806" s="105">
        <v>112</v>
      </c>
      <c r="X806" t="s">
        <v>778</v>
      </c>
      <c r="Y806" t="s">
        <v>779</v>
      </c>
    </row>
    <row r="807" spans="1:25" hidden="1" x14ac:dyDescent="0.25">
      <c r="A807" s="103" t="s">
        <v>6</v>
      </c>
      <c r="B807" s="104">
        <v>46266</v>
      </c>
      <c r="C807" s="105" t="s">
        <v>12</v>
      </c>
      <c r="D807" s="106">
        <v>16</v>
      </c>
      <c r="F807" s="105">
        <v>11</v>
      </c>
      <c r="X807" t="s">
        <v>782</v>
      </c>
      <c r="Y807" t="s">
        <v>779</v>
      </c>
    </row>
    <row r="808" spans="1:25" hidden="1" x14ac:dyDescent="0.25">
      <c r="A808" s="103" t="s">
        <v>6</v>
      </c>
      <c r="B808" s="104">
        <v>46266</v>
      </c>
      <c r="C808" s="105" t="s">
        <v>12</v>
      </c>
      <c r="D808" s="106">
        <v>8</v>
      </c>
      <c r="F808" s="105">
        <v>37</v>
      </c>
      <c r="X808" t="s">
        <v>778</v>
      </c>
      <c r="Y808" t="s">
        <v>781</v>
      </c>
    </row>
    <row r="809" spans="1:25" hidden="1" x14ac:dyDescent="0.25">
      <c r="A809" s="103" t="s">
        <v>6</v>
      </c>
      <c r="B809" s="104">
        <v>46266</v>
      </c>
      <c r="C809" s="105" t="s">
        <v>12</v>
      </c>
      <c r="D809" s="106">
        <v>12</v>
      </c>
      <c r="F809" s="105">
        <v>252</v>
      </c>
      <c r="X809" t="s">
        <v>782</v>
      </c>
      <c r="Y809" t="s">
        <v>779</v>
      </c>
    </row>
    <row r="810" spans="1:25" hidden="1" x14ac:dyDescent="0.25">
      <c r="A810" s="103" t="s">
        <v>8</v>
      </c>
      <c r="B810" s="104">
        <v>46266</v>
      </c>
      <c r="C810" s="105" t="s">
        <v>11</v>
      </c>
      <c r="D810" s="106">
        <v>15</v>
      </c>
      <c r="F810" s="105">
        <v>1</v>
      </c>
      <c r="X810" t="s">
        <v>782</v>
      </c>
      <c r="Y810" t="s">
        <v>783</v>
      </c>
    </row>
    <row r="811" spans="1:25" hidden="1" x14ac:dyDescent="0.25">
      <c r="A811" s="103" t="s">
        <v>7</v>
      </c>
      <c r="B811" s="104">
        <v>46266</v>
      </c>
      <c r="C811" s="105" t="s">
        <v>12</v>
      </c>
      <c r="D811" s="106">
        <v>14</v>
      </c>
      <c r="F811" s="105">
        <v>12</v>
      </c>
      <c r="X811" t="s">
        <v>782</v>
      </c>
      <c r="Y811" t="s">
        <v>779</v>
      </c>
    </row>
    <row r="812" spans="1:25" hidden="1" x14ac:dyDescent="0.25">
      <c r="A812" s="103" t="s">
        <v>8</v>
      </c>
      <c r="B812" s="104">
        <v>46266</v>
      </c>
      <c r="C812" s="105" t="s">
        <v>11</v>
      </c>
      <c r="D812" s="106">
        <v>8</v>
      </c>
      <c r="F812" s="105">
        <v>6</v>
      </c>
      <c r="X812" t="s">
        <v>778</v>
      </c>
      <c r="Y812" t="s">
        <v>784</v>
      </c>
    </row>
    <row r="813" spans="1:25" hidden="1" x14ac:dyDescent="0.25">
      <c r="A813" s="103" t="s">
        <v>27</v>
      </c>
      <c r="B813" s="104">
        <v>46266</v>
      </c>
      <c r="C813" s="105" t="s">
        <v>11</v>
      </c>
      <c r="D813" s="106">
        <v>8</v>
      </c>
      <c r="F813" s="105">
        <v>1</v>
      </c>
      <c r="X813" t="s">
        <v>782</v>
      </c>
      <c r="Y813" t="s">
        <v>20</v>
      </c>
    </row>
    <row r="814" spans="1:25" hidden="1" x14ac:dyDescent="0.25">
      <c r="A814" s="103" t="s">
        <v>7</v>
      </c>
      <c r="B814" s="104">
        <v>46266</v>
      </c>
      <c r="C814" s="105" t="s">
        <v>11</v>
      </c>
      <c r="D814" s="106">
        <v>10</v>
      </c>
      <c r="F814" s="105">
        <v>8</v>
      </c>
      <c r="X814" t="s">
        <v>778</v>
      </c>
      <c r="Y814" t="s">
        <v>783</v>
      </c>
    </row>
    <row r="815" spans="1:25" hidden="1" x14ac:dyDescent="0.25">
      <c r="A815" s="103" t="s">
        <v>8</v>
      </c>
      <c r="B815" s="104">
        <v>46266</v>
      </c>
      <c r="C815" s="105" t="s">
        <v>12</v>
      </c>
      <c r="D815" s="106">
        <v>9</v>
      </c>
      <c r="F815" s="105">
        <v>3</v>
      </c>
      <c r="X815" t="s">
        <v>782</v>
      </c>
    </row>
    <row r="816" spans="1:25" hidden="1" x14ac:dyDescent="0.25">
      <c r="A816" s="103" t="s">
        <v>8</v>
      </c>
      <c r="B816" s="104">
        <v>46266</v>
      </c>
      <c r="C816" s="105" t="s">
        <v>12</v>
      </c>
      <c r="D816" s="106">
        <v>11</v>
      </c>
      <c r="F816" s="105">
        <v>25</v>
      </c>
      <c r="X816" t="s">
        <v>778</v>
      </c>
      <c r="Y816" t="s">
        <v>779</v>
      </c>
    </row>
    <row r="817" spans="1:25" hidden="1" x14ac:dyDescent="0.25">
      <c r="A817" s="103" t="s">
        <v>8</v>
      </c>
      <c r="B817" s="104">
        <v>46266</v>
      </c>
      <c r="C817" s="105" t="s">
        <v>11</v>
      </c>
      <c r="D817" s="106">
        <v>8</v>
      </c>
      <c r="F817" s="105">
        <v>5</v>
      </c>
      <c r="X817" t="s">
        <v>782</v>
      </c>
      <c r="Y817" t="s">
        <v>780</v>
      </c>
    </row>
    <row r="818" spans="1:25" hidden="1" x14ac:dyDescent="0.25">
      <c r="A818" s="103" t="s">
        <v>7</v>
      </c>
      <c r="B818" s="104">
        <v>46266</v>
      </c>
      <c r="C818" s="105" t="s">
        <v>12</v>
      </c>
      <c r="D818" s="106">
        <v>8</v>
      </c>
      <c r="F818" s="105">
        <v>1</v>
      </c>
      <c r="X818" t="s">
        <v>778</v>
      </c>
      <c r="Y818" t="s">
        <v>785</v>
      </c>
    </row>
    <row r="819" spans="1:25" hidden="1" x14ac:dyDescent="0.25">
      <c r="A819" s="103" t="s">
        <v>6</v>
      </c>
      <c r="B819" s="104">
        <v>46266</v>
      </c>
      <c r="C819" s="105" t="s">
        <v>12</v>
      </c>
      <c r="D819" s="106">
        <v>12</v>
      </c>
      <c r="F819" s="105">
        <v>3</v>
      </c>
      <c r="X819" t="s">
        <v>778</v>
      </c>
      <c r="Y819" t="s">
        <v>779</v>
      </c>
    </row>
    <row r="820" spans="1:25" hidden="1" x14ac:dyDescent="0.25">
      <c r="A820" s="103" t="s">
        <v>7</v>
      </c>
      <c r="B820" s="104">
        <v>46266</v>
      </c>
      <c r="C820" s="105" t="s">
        <v>12</v>
      </c>
      <c r="D820" s="106">
        <v>8</v>
      </c>
      <c r="F820" s="105">
        <v>22</v>
      </c>
      <c r="X820" t="s">
        <v>778</v>
      </c>
      <c r="Y820" t="s">
        <v>781</v>
      </c>
    </row>
    <row r="821" spans="1:25" hidden="1" x14ac:dyDescent="0.25">
      <c r="A821" s="103" t="s">
        <v>8</v>
      </c>
      <c r="B821" s="104">
        <v>46266</v>
      </c>
      <c r="C821" s="105" t="s">
        <v>12</v>
      </c>
      <c r="D821" s="106">
        <v>11</v>
      </c>
      <c r="F821" s="105">
        <v>7</v>
      </c>
      <c r="X821" t="s">
        <v>782</v>
      </c>
      <c r="Y821" t="s">
        <v>779</v>
      </c>
    </row>
    <row r="822" spans="1:25" hidden="1" x14ac:dyDescent="0.25">
      <c r="A822" s="103" t="s">
        <v>8</v>
      </c>
      <c r="B822" s="104">
        <v>46266</v>
      </c>
      <c r="C822" s="105" t="s">
        <v>12</v>
      </c>
      <c r="D822" s="106">
        <v>9</v>
      </c>
      <c r="F822" s="105">
        <v>2</v>
      </c>
      <c r="X822" t="s">
        <v>778</v>
      </c>
      <c r="Y822" t="s">
        <v>781</v>
      </c>
    </row>
    <row r="823" spans="1:25" hidden="1" x14ac:dyDescent="0.25">
      <c r="A823" s="103" t="s">
        <v>6</v>
      </c>
      <c r="B823" s="104">
        <v>46266</v>
      </c>
      <c r="C823" s="105" t="s">
        <v>11</v>
      </c>
      <c r="D823" s="106">
        <v>8</v>
      </c>
      <c r="F823" s="105">
        <v>32</v>
      </c>
      <c r="X823" t="s">
        <v>778</v>
      </c>
      <c r="Y823" t="s">
        <v>784</v>
      </c>
    </row>
    <row r="824" spans="1:25" hidden="1" x14ac:dyDescent="0.25">
      <c r="A824" s="103" t="s">
        <v>7</v>
      </c>
      <c r="B824" s="104">
        <v>46266</v>
      </c>
      <c r="C824" s="105" t="s">
        <v>12</v>
      </c>
      <c r="D824" s="106">
        <v>13</v>
      </c>
      <c r="F824" s="105">
        <v>26</v>
      </c>
      <c r="X824" t="s">
        <v>778</v>
      </c>
      <c r="Y824" t="s">
        <v>779</v>
      </c>
    </row>
    <row r="825" spans="1:25" hidden="1" x14ac:dyDescent="0.25">
      <c r="A825" s="103" t="s">
        <v>8</v>
      </c>
      <c r="B825" s="104">
        <v>46266</v>
      </c>
      <c r="C825" s="105" t="s">
        <v>11</v>
      </c>
      <c r="D825" s="106">
        <v>9</v>
      </c>
      <c r="F825" s="105">
        <v>138</v>
      </c>
      <c r="X825" t="s">
        <v>782</v>
      </c>
      <c r="Y825" t="s">
        <v>784</v>
      </c>
    </row>
    <row r="826" spans="1:25" hidden="1" x14ac:dyDescent="0.25">
      <c r="A826" s="103" t="s">
        <v>6</v>
      </c>
      <c r="B826" s="104">
        <v>46266</v>
      </c>
      <c r="C826" s="105" t="s">
        <v>12</v>
      </c>
      <c r="D826" s="106">
        <v>9</v>
      </c>
      <c r="F826" s="105">
        <v>7</v>
      </c>
      <c r="X826" t="s">
        <v>782</v>
      </c>
    </row>
    <row r="827" spans="1:25" hidden="1" x14ac:dyDescent="0.25">
      <c r="A827" s="103" t="s">
        <v>6</v>
      </c>
      <c r="B827" s="104">
        <v>46266</v>
      </c>
      <c r="C827" s="105" t="s">
        <v>12</v>
      </c>
      <c r="D827" s="106">
        <v>12</v>
      </c>
      <c r="F827" s="105">
        <v>3</v>
      </c>
      <c r="X827" t="s">
        <v>778</v>
      </c>
    </row>
    <row r="828" spans="1:25" hidden="1" x14ac:dyDescent="0.25">
      <c r="A828" s="103" t="s">
        <v>8</v>
      </c>
      <c r="B828" s="104">
        <v>46266</v>
      </c>
      <c r="C828" s="105" t="s">
        <v>11</v>
      </c>
      <c r="D828" s="106">
        <v>11</v>
      </c>
      <c r="F828" s="105">
        <v>14</v>
      </c>
      <c r="X828" t="s">
        <v>782</v>
      </c>
      <c r="Y828" t="s">
        <v>783</v>
      </c>
    </row>
    <row r="829" spans="1:25" hidden="1" x14ac:dyDescent="0.25">
      <c r="A829" s="103" t="s">
        <v>7</v>
      </c>
      <c r="B829" s="104">
        <v>46266</v>
      </c>
      <c r="C829" s="105" t="s">
        <v>11</v>
      </c>
      <c r="D829" s="106">
        <v>8</v>
      </c>
      <c r="F829" s="105">
        <v>26</v>
      </c>
      <c r="X829" t="s">
        <v>778</v>
      </c>
      <c r="Y829" t="s">
        <v>784</v>
      </c>
    </row>
    <row r="830" spans="1:25" hidden="1" x14ac:dyDescent="0.25">
      <c r="A830" s="103" t="s">
        <v>7</v>
      </c>
      <c r="B830" s="104">
        <v>46266</v>
      </c>
      <c r="C830" s="105" t="s">
        <v>12</v>
      </c>
      <c r="D830" s="106">
        <v>9</v>
      </c>
      <c r="F830" s="105">
        <v>1</v>
      </c>
      <c r="X830" t="s">
        <v>778</v>
      </c>
    </row>
    <row r="831" spans="1:25" hidden="1" x14ac:dyDescent="0.25">
      <c r="A831" s="103" t="s">
        <v>7</v>
      </c>
      <c r="B831" s="104">
        <v>46266</v>
      </c>
      <c r="C831" s="105" t="s">
        <v>12</v>
      </c>
      <c r="D831" s="106">
        <v>13</v>
      </c>
      <c r="F831" s="105">
        <v>26</v>
      </c>
      <c r="X831" t="s">
        <v>782</v>
      </c>
      <c r="Y831" t="s">
        <v>779</v>
      </c>
    </row>
    <row r="832" spans="1:25" hidden="1" x14ac:dyDescent="0.25">
      <c r="A832" s="103" t="s">
        <v>6</v>
      </c>
      <c r="B832" s="104">
        <v>46266</v>
      </c>
      <c r="C832" s="105" t="s">
        <v>12</v>
      </c>
      <c r="D832" s="106">
        <v>13</v>
      </c>
      <c r="F832" s="105">
        <v>1</v>
      </c>
      <c r="X832" t="s">
        <v>778</v>
      </c>
      <c r="Y832" t="s">
        <v>779</v>
      </c>
    </row>
    <row r="833" spans="1:25" hidden="1" x14ac:dyDescent="0.25">
      <c r="A833" s="103" t="s">
        <v>6</v>
      </c>
      <c r="B833" s="104">
        <v>46266</v>
      </c>
      <c r="C833" s="105" t="s">
        <v>11</v>
      </c>
      <c r="D833" s="106">
        <v>16</v>
      </c>
      <c r="F833" s="105">
        <v>1</v>
      </c>
      <c r="X833" t="s">
        <v>778</v>
      </c>
      <c r="Y833" t="s">
        <v>783</v>
      </c>
    </row>
    <row r="834" spans="1:25" hidden="1" x14ac:dyDescent="0.25">
      <c r="A834" s="103" t="s">
        <v>6</v>
      </c>
      <c r="B834" s="104">
        <v>46266</v>
      </c>
      <c r="C834" s="105" t="s">
        <v>11</v>
      </c>
      <c r="D834" s="106">
        <v>15</v>
      </c>
      <c r="F834" s="105">
        <v>7</v>
      </c>
      <c r="X834" t="s">
        <v>782</v>
      </c>
      <c r="Y834" t="s">
        <v>783</v>
      </c>
    </row>
    <row r="835" spans="1:25" hidden="1" x14ac:dyDescent="0.25">
      <c r="A835" s="103" t="s">
        <v>8</v>
      </c>
      <c r="B835" s="104">
        <v>46266</v>
      </c>
      <c r="C835" s="105" t="s">
        <v>12</v>
      </c>
      <c r="D835" s="106">
        <v>10</v>
      </c>
      <c r="F835" s="105">
        <v>1</v>
      </c>
      <c r="X835" t="s">
        <v>778</v>
      </c>
    </row>
    <row r="836" spans="1:25" hidden="1" x14ac:dyDescent="0.25">
      <c r="A836" s="103" t="s">
        <v>8</v>
      </c>
      <c r="B836" s="104">
        <v>46266</v>
      </c>
      <c r="C836" s="105" t="s">
        <v>11</v>
      </c>
      <c r="D836" s="106">
        <v>9</v>
      </c>
      <c r="F836" s="105">
        <v>30</v>
      </c>
      <c r="X836" t="s">
        <v>782</v>
      </c>
      <c r="Y836" t="s">
        <v>780</v>
      </c>
    </row>
    <row r="837" spans="1:25" hidden="1" x14ac:dyDescent="0.25">
      <c r="A837" s="103" t="s">
        <v>6</v>
      </c>
      <c r="B837" s="104">
        <v>46266</v>
      </c>
      <c r="C837" s="105" t="s">
        <v>11</v>
      </c>
      <c r="D837" s="106">
        <v>14</v>
      </c>
      <c r="F837" s="105">
        <v>1</v>
      </c>
      <c r="X837" t="s">
        <v>778</v>
      </c>
      <c r="Y837" t="s">
        <v>783</v>
      </c>
    </row>
    <row r="838" spans="1:25" hidden="1" x14ac:dyDescent="0.25">
      <c r="A838" s="103" t="s">
        <v>7</v>
      </c>
      <c r="B838" s="104">
        <v>46266</v>
      </c>
      <c r="C838" s="105" t="s">
        <v>12</v>
      </c>
      <c r="D838" s="106">
        <v>16</v>
      </c>
      <c r="F838" s="105">
        <v>1</v>
      </c>
      <c r="X838" t="s">
        <v>778</v>
      </c>
      <c r="Y838" t="s">
        <v>779</v>
      </c>
    </row>
    <row r="839" spans="1:25" hidden="1" x14ac:dyDescent="0.25">
      <c r="A839" s="103" t="s">
        <v>7</v>
      </c>
      <c r="B839" s="104">
        <v>46266</v>
      </c>
      <c r="C839" s="105" t="s">
        <v>12</v>
      </c>
      <c r="D839" s="106">
        <v>9</v>
      </c>
      <c r="F839" s="105">
        <v>51</v>
      </c>
      <c r="X839" t="s">
        <v>778</v>
      </c>
      <c r="Y839" t="s">
        <v>779</v>
      </c>
    </row>
    <row r="840" spans="1:25" hidden="1" x14ac:dyDescent="0.25">
      <c r="A840" s="103" t="s">
        <v>8</v>
      </c>
      <c r="B840" s="104">
        <v>46266</v>
      </c>
      <c r="C840" s="105" t="s">
        <v>11</v>
      </c>
      <c r="D840" s="106">
        <v>14</v>
      </c>
      <c r="F840" s="105">
        <v>1</v>
      </c>
      <c r="X840" t="s">
        <v>782</v>
      </c>
      <c r="Y840" t="s">
        <v>784</v>
      </c>
    </row>
    <row r="841" spans="1:25" hidden="1" x14ac:dyDescent="0.25">
      <c r="A841" s="103" t="s">
        <v>8</v>
      </c>
      <c r="B841" s="104">
        <v>46266</v>
      </c>
      <c r="C841" s="105" t="s">
        <v>12</v>
      </c>
      <c r="D841" s="106">
        <v>8</v>
      </c>
      <c r="F841" s="105">
        <v>1</v>
      </c>
      <c r="X841" t="s">
        <v>778</v>
      </c>
      <c r="Y841" t="s">
        <v>781</v>
      </c>
    </row>
    <row r="842" spans="1:25" hidden="1" x14ac:dyDescent="0.25">
      <c r="A842" s="103" t="s">
        <v>6</v>
      </c>
      <c r="B842" s="104">
        <v>46266</v>
      </c>
      <c r="C842" s="105" t="s">
        <v>11</v>
      </c>
      <c r="D842" s="106">
        <v>8</v>
      </c>
      <c r="F842" s="105">
        <v>11</v>
      </c>
      <c r="X842" t="s">
        <v>782</v>
      </c>
    </row>
    <row r="843" spans="1:25" hidden="1" x14ac:dyDescent="0.25">
      <c r="A843" s="103" t="s">
        <v>827</v>
      </c>
      <c r="B843" s="104">
        <v>46266</v>
      </c>
      <c r="C843" s="105" t="s">
        <v>12</v>
      </c>
      <c r="D843" s="106">
        <v>12</v>
      </c>
      <c r="F843" s="105">
        <v>1</v>
      </c>
      <c r="X843" t="s">
        <v>782</v>
      </c>
    </row>
    <row r="844" spans="1:25" hidden="1" x14ac:dyDescent="0.25">
      <c r="A844" s="103" t="s">
        <v>7</v>
      </c>
      <c r="B844" s="104">
        <v>46266</v>
      </c>
      <c r="C844" s="105" t="s">
        <v>11</v>
      </c>
      <c r="D844" s="106">
        <v>16</v>
      </c>
      <c r="F844" s="105">
        <v>3</v>
      </c>
      <c r="X844" t="s">
        <v>782</v>
      </c>
      <c r="Y844" t="s">
        <v>783</v>
      </c>
    </row>
    <row r="845" spans="1:25" hidden="1" x14ac:dyDescent="0.25">
      <c r="A845" s="103" t="s">
        <v>6</v>
      </c>
      <c r="B845" s="104">
        <v>46266</v>
      </c>
      <c r="C845" s="105" t="s">
        <v>11</v>
      </c>
      <c r="D845" s="106">
        <v>12</v>
      </c>
      <c r="F845" s="105">
        <v>2</v>
      </c>
      <c r="X845" t="s">
        <v>782</v>
      </c>
      <c r="Y845" t="s">
        <v>20</v>
      </c>
    </row>
    <row r="846" spans="1:25" hidden="1" x14ac:dyDescent="0.25">
      <c r="A846" s="103" t="s">
        <v>8</v>
      </c>
      <c r="B846" s="104">
        <v>46266</v>
      </c>
      <c r="C846" s="105" t="s">
        <v>11</v>
      </c>
      <c r="D846" s="106">
        <v>11</v>
      </c>
      <c r="F846" s="105">
        <v>2</v>
      </c>
      <c r="X846" t="s">
        <v>778</v>
      </c>
      <c r="Y846" t="s">
        <v>783</v>
      </c>
    </row>
    <row r="847" spans="1:25" hidden="1" x14ac:dyDescent="0.25">
      <c r="A847" s="103" t="s">
        <v>6</v>
      </c>
      <c r="B847" s="104">
        <v>46266</v>
      </c>
      <c r="C847" s="105" t="s">
        <v>12</v>
      </c>
      <c r="D847" s="106">
        <v>16</v>
      </c>
      <c r="F847" s="105">
        <v>5</v>
      </c>
      <c r="X847" t="s">
        <v>782</v>
      </c>
      <c r="Y847" t="s">
        <v>781</v>
      </c>
    </row>
    <row r="848" spans="1:25" hidden="1" x14ac:dyDescent="0.25">
      <c r="A848" s="103" t="s">
        <v>8</v>
      </c>
      <c r="B848" s="104">
        <v>46266</v>
      </c>
      <c r="C848" s="105" t="s">
        <v>11</v>
      </c>
      <c r="D848" s="106">
        <v>10</v>
      </c>
      <c r="F848" s="105">
        <v>26</v>
      </c>
      <c r="X848" t="s">
        <v>782</v>
      </c>
      <c r="Y848" t="s">
        <v>783</v>
      </c>
    </row>
    <row r="849" spans="1:25" hidden="1" x14ac:dyDescent="0.25">
      <c r="A849" s="103" t="s">
        <v>7</v>
      </c>
      <c r="B849" s="104">
        <v>46266</v>
      </c>
      <c r="C849" s="105" t="s">
        <v>12</v>
      </c>
      <c r="D849" s="106">
        <v>9</v>
      </c>
      <c r="F849" s="105">
        <v>5</v>
      </c>
      <c r="X849" t="s">
        <v>782</v>
      </c>
    </row>
    <row r="850" spans="1:25" hidden="1" x14ac:dyDescent="0.25">
      <c r="A850" s="103" t="s">
        <v>7</v>
      </c>
      <c r="B850" s="104">
        <v>46266</v>
      </c>
      <c r="C850" s="105" t="s">
        <v>12</v>
      </c>
      <c r="D850" s="106">
        <v>8</v>
      </c>
      <c r="F850" s="105">
        <v>5</v>
      </c>
      <c r="X850" t="s">
        <v>778</v>
      </c>
      <c r="Y850" t="s">
        <v>779</v>
      </c>
    </row>
    <row r="851" spans="1:25" hidden="1" x14ac:dyDescent="0.25">
      <c r="A851" s="103" t="s">
        <v>6</v>
      </c>
      <c r="B851" s="104">
        <v>46266</v>
      </c>
      <c r="C851" s="105" t="s">
        <v>12</v>
      </c>
      <c r="D851" s="106">
        <v>8</v>
      </c>
      <c r="F851" s="105">
        <v>1</v>
      </c>
      <c r="X851" t="s">
        <v>778</v>
      </c>
      <c r="Y851" t="s">
        <v>786</v>
      </c>
    </row>
    <row r="852" spans="1:25" hidden="1" x14ac:dyDescent="0.25">
      <c r="A852" s="103" t="s">
        <v>8</v>
      </c>
      <c r="B852" s="104">
        <v>46266</v>
      </c>
      <c r="C852" s="105" t="s">
        <v>12</v>
      </c>
      <c r="D852" s="106">
        <v>11</v>
      </c>
      <c r="F852" s="105">
        <v>8</v>
      </c>
      <c r="X852" t="s">
        <v>778</v>
      </c>
      <c r="Y852" t="s">
        <v>781</v>
      </c>
    </row>
    <row r="853" spans="1:25" hidden="1" x14ac:dyDescent="0.25">
      <c r="A853" s="103" t="s">
        <v>8</v>
      </c>
      <c r="B853" s="104">
        <v>46266</v>
      </c>
      <c r="C853" s="105" t="s">
        <v>12</v>
      </c>
      <c r="D853" s="106">
        <v>12</v>
      </c>
      <c r="F853" s="105">
        <v>1</v>
      </c>
      <c r="X853" t="s">
        <v>778</v>
      </c>
      <c r="Y853" t="s">
        <v>781</v>
      </c>
    </row>
    <row r="854" spans="1:25" hidden="1" x14ac:dyDescent="0.25">
      <c r="A854" s="103" t="s">
        <v>7</v>
      </c>
      <c r="B854" s="104">
        <v>46266</v>
      </c>
      <c r="C854" s="105" t="s">
        <v>11</v>
      </c>
      <c r="D854" s="106">
        <v>12</v>
      </c>
      <c r="F854" s="105">
        <v>1</v>
      </c>
      <c r="X854" t="s">
        <v>782</v>
      </c>
      <c r="Y854" t="s">
        <v>783</v>
      </c>
    </row>
    <row r="855" spans="1:25" hidden="1" x14ac:dyDescent="0.25">
      <c r="A855" s="103" t="s">
        <v>6</v>
      </c>
      <c r="B855" s="104">
        <v>46266</v>
      </c>
      <c r="C855" s="105" t="s">
        <v>12</v>
      </c>
      <c r="D855" s="106">
        <v>8</v>
      </c>
      <c r="F855" s="105">
        <v>1</v>
      </c>
      <c r="X855" t="s">
        <v>778</v>
      </c>
      <c r="Y855" t="s">
        <v>22</v>
      </c>
    </row>
    <row r="856" spans="1:25" hidden="1" x14ac:dyDescent="0.25">
      <c r="A856" s="103" t="s">
        <v>7</v>
      </c>
      <c r="B856" s="104">
        <v>46266</v>
      </c>
      <c r="C856" s="105" t="s">
        <v>12</v>
      </c>
      <c r="D856" s="106">
        <v>10</v>
      </c>
      <c r="F856" s="105">
        <v>44</v>
      </c>
      <c r="X856" t="s">
        <v>778</v>
      </c>
      <c r="Y856" t="s">
        <v>779</v>
      </c>
    </row>
    <row r="857" spans="1:25" hidden="1" x14ac:dyDescent="0.25">
      <c r="A857" s="103" t="s">
        <v>7</v>
      </c>
      <c r="B857" s="104">
        <v>46266</v>
      </c>
      <c r="C857" s="105" t="s">
        <v>11</v>
      </c>
      <c r="D857" s="106">
        <v>8</v>
      </c>
      <c r="F857" s="105">
        <v>40</v>
      </c>
      <c r="X857" t="s">
        <v>778</v>
      </c>
      <c r="Y857" t="s">
        <v>20</v>
      </c>
    </row>
    <row r="858" spans="1:25" hidden="1" x14ac:dyDescent="0.25">
      <c r="A858" s="103" t="s">
        <v>6</v>
      </c>
      <c r="B858" s="104">
        <v>46266</v>
      </c>
      <c r="C858" s="105" t="s">
        <v>12</v>
      </c>
      <c r="D858" s="106">
        <v>8</v>
      </c>
      <c r="F858" s="105">
        <v>26</v>
      </c>
      <c r="X858" t="s">
        <v>782</v>
      </c>
      <c r="Y858" t="s">
        <v>779</v>
      </c>
    </row>
    <row r="859" spans="1:25" hidden="1" x14ac:dyDescent="0.25">
      <c r="A859" s="103" t="s">
        <v>7</v>
      </c>
      <c r="B859" s="104">
        <v>46266</v>
      </c>
      <c r="C859" s="105" t="s">
        <v>11</v>
      </c>
      <c r="D859" s="106">
        <v>11</v>
      </c>
      <c r="F859" s="105">
        <v>5</v>
      </c>
      <c r="X859" t="s">
        <v>782</v>
      </c>
      <c r="Y859" t="s">
        <v>780</v>
      </c>
    </row>
    <row r="860" spans="1:25" hidden="1" x14ac:dyDescent="0.25">
      <c r="A860" s="103" t="s">
        <v>6</v>
      </c>
      <c r="B860" s="104">
        <v>46266</v>
      </c>
      <c r="C860" s="105" t="s">
        <v>11</v>
      </c>
      <c r="D860" s="106">
        <v>8</v>
      </c>
      <c r="F860" s="105">
        <v>432</v>
      </c>
      <c r="X860" t="s">
        <v>782</v>
      </c>
      <c r="Y860" t="s">
        <v>783</v>
      </c>
    </row>
    <row r="861" spans="1:25" hidden="1" x14ac:dyDescent="0.25">
      <c r="A861" s="103" t="s">
        <v>8</v>
      </c>
      <c r="B861" s="104">
        <v>46266</v>
      </c>
      <c r="C861" s="105" t="s">
        <v>11</v>
      </c>
      <c r="D861" s="106">
        <v>16</v>
      </c>
      <c r="F861" s="105">
        <v>1</v>
      </c>
      <c r="X861" t="s">
        <v>778</v>
      </c>
      <c r="Y861" t="s">
        <v>783</v>
      </c>
    </row>
    <row r="862" spans="1:25" hidden="1" x14ac:dyDescent="0.25">
      <c r="A862" s="103" t="s">
        <v>6</v>
      </c>
      <c r="B862" s="104">
        <v>46266</v>
      </c>
      <c r="C862" s="105" t="s">
        <v>11</v>
      </c>
      <c r="D862" s="106">
        <v>16</v>
      </c>
      <c r="F862" s="105">
        <v>3</v>
      </c>
      <c r="X862" t="s">
        <v>782</v>
      </c>
      <c r="Y862" t="s">
        <v>783</v>
      </c>
    </row>
    <row r="863" spans="1:25" hidden="1" x14ac:dyDescent="0.25">
      <c r="A863" s="103" t="s">
        <v>8</v>
      </c>
      <c r="B863" s="104">
        <v>46266</v>
      </c>
      <c r="C863" s="105" t="s">
        <v>11</v>
      </c>
      <c r="D863" s="106">
        <v>9</v>
      </c>
      <c r="F863" s="105">
        <v>36</v>
      </c>
      <c r="X863" t="s">
        <v>778</v>
      </c>
      <c r="Y863" t="s">
        <v>783</v>
      </c>
    </row>
    <row r="864" spans="1:25" hidden="1" x14ac:dyDescent="0.25">
      <c r="A864" s="103" t="s">
        <v>7</v>
      </c>
      <c r="B864" s="104">
        <v>46266</v>
      </c>
      <c r="C864" s="105" t="s">
        <v>11</v>
      </c>
      <c r="D864" s="106">
        <v>12</v>
      </c>
      <c r="F864" s="105">
        <v>1</v>
      </c>
      <c r="X864" t="s">
        <v>782</v>
      </c>
      <c r="Y864" t="s">
        <v>784</v>
      </c>
    </row>
    <row r="865" spans="1:25" hidden="1" x14ac:dyDescent="0.25">
      <c r="A865" s="103" t="s">
        <v>6</v>
      </c>
      <c r="B865" s="104">
        <v>46266</v>
      </c>
      <c r="C865" s="105" t="s">
        <v>12</v>
      </c>
      <c r="D865" s="106">
        <v>14</v>
      </c>
      <c r="F865" s="105">
        <v>18</v>
      </c>
      <c r="X865" t="s">
        <v>782</v>
      </c>
      <c r="Y865" t="s">
        <v>779</v>
      </c>
    </row>
    <row r="866" spans="1:25" hidden="1" x14ac:dyDescent="0.25">
      <c r="A866" s="103" t="s">
        <v>7</v>
      </c>
      <c r="B866" s="104">
        <v>46266</v>
      </c>
      <c r="C866" s="105" t="s">
        <v>12</v>
      </c>
      <c r="D866" s="106">
        <v>12</v>
      </c>
      <c r="F866" s="105">
        <v>3</v>
      </c>
      <c r="X866" t="s">
        <v>782</v>
      </c>
      <c r="Y866" t="s">
        <v>779</v>
      </c>
    </row>
    <row r="867" spans="1:25" hidden="1" x14ac:dyDescent="0.25">
      <c r="A867" s="103" t="s">
        <v>7</v>
      </c>
      <c r="B867" s="104">
        <v>46266</v>
      </c>
      <c r="C867" s="105" t="s">
        <v>12</v>
      </c>
      <c r="D867" s="106">
        <v>9</v>
      </c>
      <c r="F867" s="105">
        <v>1</v>
      </c>
      <c r="X867" t="s">
        <v>782</v>
      </c>
      <c r="Y867" t="s">
        <v>169</v>
      </c>
    </row>
    <row r="868" spans="1:25" hidden="1" x14ac:dyDescent="0.25">
      <c r="A868" s="103" t="s">
        <v>8</v>
      </c>
      <c r="B868" s="104">
        <v>46266</v>
      </c>
      <c r="C868" s="105" t="s">
        <v>12</v>
      </c>
      <c r="D868" s="106">
        <v>10</v>
      </c>
      <c r="F868" s="105">
        <v>124</v>
      </c>
      <c r="X868" t="s">
        <v>778</v>
      </c>
      <c r="Y868" t="s">
        <v>779</v>
      </c>
    </row>
    <row r="869" spans="1:25" hidden="1" x14ac:dyDescent="0.25">
      <c r="A869" s="103" t="s">
        <v>8</v>
      </c>
      <c r="B869" s="104">
        <v>46266</v>
      </c>
      <c r="C869" s="105" t="s">
        <v>11</v>
      </c>
      <c r="D869" s="106">
        <v>9</v>
      </c>
      <c r="F869" s="105">
        <v>28</v>
      </c>
      <c r="X869" t="s">
        <v>778</v>
      </c>
      <c r="Y869" t="s">
        <v>784</v>
      </c>
    </row>
    <row r="870" spans="1:25" hidden="1" x14ac:dyDescent="0.25">
      <c r="A870" s="103" t="s">
        <v>8</v>
      </c>
      <c r="B870" s="104">
        <v>46266</v>
      </c>
      <c r="C870" s="105" t="s">
        <v>12</v>
      </c>
      <c r="D870" s="106">
        <v>8</v>
      </c>
      <c r="F870" s="105">
        <v>1</v>
      </c>
      <c r="X870" t="s">
        <v>782</v>
      </c>
    </row>
    <row r="871" spans="1:25" hidden="1" x14ac:dyDescent="0.25">
      <c r="A871" s="103" t="s">
        <v>6</v>
      </c>
      <c r="B871" s="104">
        <v>46266</v>
      </c>
      <c r="C871" s="105" t="s">
        <v>12</v>
      </c>
      <c r="D871" s="106">
        <v>12</v>
      </c>
      <c r="F871" s="105">
        <v>1</v>
      </c>
      <c r="X871" t="s">
        <v>778</v>
      </c>
      <c r="Y871" t="s">
        <v>786</v>
      </c>
    </row>
    <row r="872" spans="1:25" hidden="1" x14ac:dyDescent="0.25">
      <c r="A872" s="103" t="s">
        <v>6</v>
      </c>
      <c r="B872" s="104">
        <v>46266</v>
      </c>
      <c r="C872" s="105" t="s">
        <v>11</v>
      </c>
      <c r="D872" s="106">
        <v>11</v>
      </c>
      <c r="F872" s="105">
        <v>1</v>
      </c>
      <c r="X872" t="s">
        <v>782</v>
      </c>
      <c r="Y872" t="s">
        <v>21</v>
      </c>
    </row>
    <row r="873" spans="1:25" hidden="1" x14ac:dyDescent="0.25">
      <c r="A873" s="103" t="s">
        <v>7</v>
      </c>
      <c r="B873" s="104">
        <v>46266</v>
      </c>
      <c r="C873" s="105" t="s">
        <v>11</v>
      </c>
      <c r="D873" s="106">
        <v>8</v>
      </c>
      <c r="F873" s="105">
        <v>34</v>
      </c>
      <c r="X873" t="s">
        <v>778</v>
      </c>
      <c r="Y873" t="s">
        <v>783</v>
      </c>
    </row>
    <row r="874" spans="1:25" hidden="1" x14ac:dyDescent="0.25">
      <c r="A874" s="103" t="s">
        <v>8</v>
      </c>
      <c r="B874" s="104">
        <v>46266</v>
      </c>
      <c r="C874" s="105" t="s">
        <v>12</v>
      </c>
      <c r="D874" s="106">
        <v>8</v>
      </c>
      <c r="F874" s="105">
        <v>1</v>
      </c>
      <c r="X874" t="s">
        <v>778</v>
      </c>
      <c r="Y874" t="s">
        <v>779</v>
      </c>
    </row>
    <row r="875" spans="1:25" hidden="1" x14ac:dyDescent="0.25">
      <c r="A875" s="103" t="s">
        <v>8</v>
      </c>
      <c r="B875" s="104">
        <v>46266</v>
      </c>
      <c r="C875" s="105" t="s">
        <v>12</v>
      </c>
      <c r="D875" s="106">
        <v>14</v>
      </c>
      <c r="F875" s="105">
        <v>3</v>
      </c>
      <c r="X875" t="s">
        <v>778</v>
      </c>
      <c r="Y875" t="s">
        <v>779</v>
      </c>
    </row>
    <row r="876" spans="1:25" hidden="1" x14ac:dyDescent="0.25">
      <c r="A876" s="103" t="s">
        <v>6</v>
      </c>
      <c r="B876" s="104">
        <v>46266</v>
      </c>
      <c r="C876" s="105" t="s">
        <v>12</v>
      </c>
      <c r="D876" s="106">
        <v>10</v>
      </c>
      <c r="F876" s="105">
        <v>1</v>
      </c>
      <c r="X876" t="s">
        <v>778</v>
      </c>
      <c r="Y876" t="s">
        <v>169</v>
      </c>
    </row>
    <row r="877" spans="1:25" hidden="1" x14ac:dyDescent="0.25">
      <c r="A877" s="103" t="s">
        <v>8</v>
      </c>
      <c r="B877" s="104">
        <v>46266</v>
      </c>
      <c r="C877" s="105" t="s">
        <v>12</v>
      </c>
      <c r="D877" s="106">
        <v>13</v>
      </c>
      <c r="F877" s="105">
        <v>24</v>
      </c>
      <c r="X877" t="s">
        <v>782</v>
      </c>
      <c r="Y877" t="s">
        <v>779</v>
      </c>
    </row>
    <row r="878" spans="1:25" hidden="1" x14ac:dyDescent="0.25">
      <c r="A878" s="103" t="s">
        <v>6</v>
      </c>
      <c r="B878" s="104">
        <v>46266</v>
      </c>
      <c r="C878" s="105" t="s">
        <v>12</v>
      </c>
      <c r="D878" s="106">
        <v>10</v>
      </c>
      <c r="F878" s="105">
        <v>3</v>
      </c>
      <c r="X878" t="s">
        <v>782</v>
      </c>
    </row>
    <row r="879" spans="1:25" hidden="1" x14ac:dyDescent="0.25">
      <c r="A879" s="103" t="s">
        <v>6</v>
      </c>
      <c r="B879" s="104">
        <v>46266</v>
      </c>
      <c r="C879" s="105" t="s">
        <v>11</v>
      </c>
      <c r="D879" s="106">
        <v>8</v>
      </c>
      <c r="F879" s="105">
        <v>52</v>
      </c>
      <c r="X879" t="s">
        <v>778</v>
      </c>
      <c r="Y879" t="s">
        <v>20</v>
      </c>
    </row>
    <row r="880" spans="1:25" hidden="1" x14ac:dyDescent="0.25">
      <c r="A880" s="103" t="s">
        <v>8</v>
      </c>
      <c r="B880" s="104">
        <v>46266</v>
      </c>
      <c r="C880" s="105" t="s">
        <v>11</v>
      </c>
      <c r="D880" s="106">
        <v>10</v>
      </c>
      <c r="F880" s="105">
        <v>1</v>
      </c>
      <c r="X880" t="s">
        <v>778</v>
      </c>
      <c r="Y880" t="s">
        <v>20</v>
      </c>
    </row>
    <row r="881" spans="1:25" hidden="1" x14ac:dyDescent="0.25">
      <c r="B881" s="104">
        <v>46266</v>
      </c>
      <c r="C881" s="105" t="s">
        <v>11</v>
      </c>
      <c r="D881" s="106">
        <v>9</v>
      </c>
      <c r="F881" s="105">
        <v>1</v>
      </c>
      <c r="X881" t="s">
        <v>782</v>
      </c>
    </row>
    <row r="882" spans="1:25" hidden="1" x14ac:dyDescent="0.25">
      <c r="A882" s="103" t="s">
        <v>7</v>
      </c>
      <c r="B882" s="104">
        <v>46266</v>
      </c>
      <c r="C882" s="105" t="s">
        <v>12</v>
      </c>
      <c r="D882" s="106">
        <v>12</v>
      </c>
      <c r="F882" s="105">
        <v>87</v>
      </c>
      <c r="X882" t="s">
        <v>778</v>
      </c>
      <c r="Y882" t="s">
        <v>779</v>
      </c>
    </row>
    <row r="883" spans="1:25" hidden="1" x14ac:dyDescent="0.25">
      <c r="A883" s="103" t="s">
        <v>8</v>
      </c>
      <c r="B883" s="104">
        <v>46266</v>
      </c>
      <c r="C883" s="105" t="s">
        <v>11</v>
      </c>
      <c r="D883" s="106">
        <v>10</v>
      </c>
      <c r="F883" s="105">
        <v>1</v>
      </c>
      <c r="X883" t="s">
        <v>782</v>
      </c>
      <c r="Y883" t="s">
        <v>21</v>
      </c>
    </row>
    <row r="884" spans="1:25" hidden="1" x14ac:dyDescent="0.25">
      <c r="A884" s="103" t="s">
        <v>6</v>
      </c>
      <c r="B884" s="104">
        <v>46266</v>
      </c>
      <c r="C884" s="105" t="s">
        <v>12</v>
      </c>
      <c r="D884" s="106">
        <v>10</v>
      </c>
      <c r="F884" s="105">
        <v>86</v>
      </c>
      <c r="X884" t="s">
        <v>782</v>
      </c>
      <c r="Y884" t="s">
        <v>779</v>
      </c>
    </row>
    <row r="885" spans="1:25" hidden="1" x14ac:dyDescent="0.25">
      <c r="A885" s="103" t="s">
        <v>6</v>
      </c>
      <c r="B885" s="104">
        <v>46266</v>
      </c>
      <c r="C885" s="105" t="s">
        <v>11</v>
      </c>
      <c r="D885" s="106">
        <v>12</v>
      </c>
      <c r="F885" s="105">
        <v>4</v>
      </c>
      <c r="X885" t="s">
        <v>782</v>
      </c>
      <c r="Y885" t="s">
        <v>784</v>
      </c>
    </row>
    <row r="886" spans="1:25" hidden="1" x14ac:dyDescent="0.25">
      <c r="A886" s="103" t="s">
        <v>827</v>
      </c>
      <c r="B886" s="104">
        <v>46266</v>
      </c>
      <c r="C886" s="105" t="s">
        <v>12</v>
      </c>
      <c r="D886" s="106">
        <v>12</v>
      </c>
      <c r="F886" s="105">
        <v>1</v>
      </c>
      <c r="X886" t="s">
        <v>778</v>
      </c>
      <c r="Y886" t="s">
        <v>779</v>
      </c>
    </row>
    <row r="887" spans="1:25" hidden="1" x14ac:dyDescent="0.25">
      <c r="A887" s="103" t="s">
        <v>7</v>
      </c>
      <c r="B887" s="104">
        <v>46266</v>
      </c>
      <c r="C887" s="105" t="s">
        <v>12</v>
      </c>
      <c r="D887" s="106">
        <v>12</v>
      </c>
      <c r="F887" s="105">
        <v>5</v>
      </c>
      <c r="X887" t="s">
        <v>778</v>
      </c>
      <c r="Y887" t="s">
        <v>779</v>
      </c>
    </row>
    <row r="888" spans="1:25" hidden="1" x14ac:dyDescent="0.25">
      <c r="A888" s="103" t="s">
        <v>6</v>
      </c>
      <c r="B888" s="104">
        <v>46266</v>
      </c>
      <c r="C888" s="105" t="s">
        <v>11</v>
      </c>
      <c r="D888" s="106">
        <v>15</v>
      </c>
      <c r="F888" s="105">
        <v>2</v>
      </c>
      <c r="X888" t="s">
        <v>782</v>
      </c>
      <c r="Y888" t="s">
        <v>780</v>
      </c>
    </row>
    <row r="889" spans="1:25" hidden="1" x14ac:dyDescent="0.25">
      <c r="A889" s="103" t="s">
        <v>7</v>
      </c>
      <c r="B889" s="104">
        <v>46266</v>
      </c>
      <c r="C889" s="105" t="s">
        <v>11</v>
      </c>
      <c r="D889" s="106">
        <v>8</v>
      </c>
      <c r="F889" s="105">
        <v>41</v>
      </c>
      <c r="X889" t="s">
        <v>782</v>
      </c>
      <c r="Y889" t="s">
        <v>780</v>
      </c>
    </row>
    <row r="890" spans="1:25" hidden="1" x14ac:dyDescent="0.25">
      <c r="A890" s="103" t="s">
        <v>28</v>
      </c>
      <c r="B890" s="104">
        <v>46266</v>
      </c>
      <c r="C890" s="105" t="s">
        <v>11</v>
      </c>
      <c r="D890" s="106">
        <v>11</v>
      </c>
      <c r="F890" s="105">
        <v>1</v>
      </c>
      <c r="X890" t="s">
        <v>782</v>
      </c>
    </row>
    <row r="891" spans="1:25" hidden="1" x14ac:dyDescent="0.25">
      <c r="A891" s="103" t="s">
        <v>7</v>
      </c>
      <c r="B891" s="104">
        <v>46266</v>
      </c>
      <c r="C891" s="105" t="s">
        <v>12</v>
      </c>
      <c r="D891" s="106">
        <v>12</v>
      </c>
      <c r="F891" s="105">
        <v>113</v>
      </c>
      <c r="X891" t="s">
        <v>782</v>
      </c>
      <c r="Y891" t="s">
        <v>779</v>
      </c>
    </row>
    <row r="892" spans="1:25" hidden="1" x14ac:dyDescent="0.25">
      <c r="A892" s="103" t="s">
        <v>7</v>
      </c>
      <c r="B892" s="104">
        <v>46266</v>
      </c>
      <c r="C892" s="105" t="s">
        <v>12</v>
      </c>
      <c r="D892" s="106">
        <v>10</v>
      </c>
      <c r="F892" s="105">
        <v>3</v>
      </c>
      <c r="X892" t="s">
        <v>782</v>
      </c>
      <c r="Y892" t="s">
        <v>779</v>
      </c>
    </row>
    <row r="893" spans="1:25" hidden="1" x14ac:dyDescent="0.25">
      <c r="A893" s="103" t="s">
        <v>8</v>
      </c>
      <c r="B893" s="104">
        <v>46266</v>
      </c>
      <c r="C893" s="105" t="s">
        <v>12</v>
      </c>
      <c r="D893" s="106">
        <v>8</v>
      </c>
      <c r="F893" s="105">
        <v>12</v>
      </c>
      <c r="X893" t="s">
        <v>782</v>
      </c>
      <c r="Y893" t="s">
        <v>781</v>
      </c>
    </row>
    <row r="894" spans="1:25" hidden="1" x14ac:dyDescent="0.25">
      <c r="A894" s="103" t="s">
        <v>8</v>
      </c>
      <c r="B894" s="104">
        <v>46266</v>
      </c>
      <c r="C894" s="105" t="s">
        <v>11</v>
      </c>
      <c r="D894" s="106">
        <v>9</v>
      </c>
      <c r="F894" s="105">
        <v>176</v>
      </c>
      <c r="X894" t="s">
        <v>782</v>
      </c>
      <c r="Y894" t="s">
        <v>783</v>
      </c>
    </row>
    <row r="895" spans="1:25" hidden="1" x14ac:dyDescent="0.25">
      <c r="A895" s="103" t="s">
        <v>7</v>
      </c>
      <c r="B895" s="104">
        <v>46266</v>
      </c>
      <c r="C895" s="105" t="s">
        <v>11</v>
      </c>
      <c r="D895" s="106">
        <v>8</v>
      </c>
      <c r="F895" s="105">
        <v>4</v>
      </c>
      <c r="X895" t="s">
        <v>782</v>
      </c>
      <c r="Y895" t="s">
        <v>21</v>
      </c>
    </row>
    <row r="896" spans="1:25" hidden="1" x14ac:dyDescent="0.25">
      <c r="A896" s="103" t="s">
        <v>6</v>
      </c>
      <c r="B896" s="104">
        <v>46266</v>
      </c>
      <c r="C896" s="105" t="s">
        <v>11</v>
      </c>
      <c r="D896" s="106">
        <v>14</v>
      </c>
      <c r="F896" s="105">
        <v>3</v>
      </c>
      <c r="X896" t="s">
        <v>782</v>
      </c>
      <c r="Y896" t="s">
        <v>784</v>
      </c>
    </row>
    <row r="897" spans="1:25" hidden="1" x14ac:dyDescent="0.25">
      <c r="A897" s="103" t="s">
        <v>6</v>
      </c>
      <c r="B897" s="104">
        <v>46266</v>
      </c>
      <c r="C897" s="105" t="s">
        <v>12</v>
      </c>
      <c r="D897" s="106">
        <v>13</v>
      </c>
      <c r="F897" s="105">
        <v>1</v>
      </c>
      <c r="X897" t="s">
        <v>778</v>
      </c>
      <c r="Y897" t="s">
        <v>22</v>
      </c>
    </row>
    <row r="898" spans="1:25" hidden="1" x14ac:dyDescent="0.25">
      <c r="A898" s="103" t="s">
        <v>8</v>
      </c>
      <c r="B898" s="104">
        <v>46266</v>
      </c>
      <c r="C898" s="105" t="s">
        <v>12</v>
      </c>
      <c r="D898" s="106">
        <v>12</v>
      </c>
      <c r="F898" s="105">
        <v>63</v>
      </c>
      <c r="X898" t="s">
        <v>778</v>
      </c>
      <c r="Y898" t="s">
        <v>779</v>
      </c>
    </row>
    <row r="899" spans="1:25" hidden="1" x14ac:dyDescent="0.25">
      <c r="A899" s="103" t="s">
        <v>8</v>
      </c>
      <c r="B899" s="104">
        <v>46266</v>
      </c>
      <c r="C899" s="105" t="s">
        <v>12</v>
      </c>
      <c r="D899" s="106">
        <v>9</v>
      </c>
      <c r="F899" s="105">
        <v>2</v>
      </c>
      <c r="X899" t="s">
        <v>778</v>
      </c>
      <c r="Y899" t="s">
        <v>779</v>
      </c>
    </row>
    <row r="900" spans="1:25" hidden="1" x14ac:dyDescent="0.25">
      <c r="A900" s="103" t="s">
        <v>6</v>
      </c>
      <c r="B900" s="104">
        <v>46266</v>
      </c>
      <c r="C900" s="105" t="s">
        <v>12</v>
      </c>
      <c r="D900" s="106">
        <v>14</v>
      </c>
      <c r="F900" s="105">
        <v>1</v>
      </c>
      <c r="X900" t="s">
        <v>782</v>
      </c>
      <c r="Y900" t="s">
        <v>781</v>
      </c>
    </row>
    <row r="901" spans="1:25" hidden="1" x14ac:dyDescent="0.25">
      <c r="A901" s="103" t="s">
        <v>6</v>
      </c>
      <c r="B901" s="104">
        <v>46266</v>
      </c>
      <c r="C901" s="105" t="s">
        <v>11</v>
      </c>
      <c r="D901" s="106">
        <v>9</v>
      </c>
      <c r="F901" s="105">
        <v>5</v>
      </c>
      <c r="X901" t="s">
        <v>782</v>
      </c>
      <c r="Y901" t="s">
        <v>784</v>
      </c>
    </row>
    <row r="902" spans="1:25" hidden="1" x14ac:dyDescent="0.25">
      <c r="A902" s="103" t="s">
        <v>8</v>
      </c>
      <c r="B902" s="104">
        <v>46266</v>
      </c>
      <c r="C902" s="105" t="s">
        <v>11</v>
      </c>
      <c r="D902" s="106">
        <v>8</v>
      </c>
      <c r="F902" s="105">
        <v>2</v>
      </c>
      <c r="X902" t="s">
        <v>778</v>
      </c>
      <c r="Y902" t="s">
        <v>20</v>
      </c>
    </row>
    <row r="903" spans="1:25" hidden="1" x14ac:dyDescent="0.25">
      <c r="A903" s="103" t="s">
        <v>8</v>
      </c>
      <c r="B903" s="104">
        <v>46266</v>
      </c>
      <c r="C903" s="105" t="s">
        <v>11</v>
      </c>
      <c r="D903" s="106">
        <v>11</v>
      </c>
      <c r="F903" s="105">
        <v>14</v>
      </c>
      <c r="X903" t="s">
        <v>782</v>
      </c>
      <c r="Y903" t="s">
        <v>784</v>
      </c>
    </row>
    <row r="904" spans="1:25" hidden="1" x14ac:dyDescent="0.25">
      <c r="A904" s="103" t="s">
        <v>6</v>
      </c>
      <c r="B904" s="104">
        <v>46266</v>
      </c>
      <c r="C904" s="105" t="s">
        <v>12</v>
      </c>
      <c r="D904" s="106">
        <v>15</v>
      </c>
      <c r="F904" s="105">
        <v>7</v>
      </c>
      <c r="X904" t="s">
        <v>782</v>
      </c>
      <c r="Y904" t="s">
        <v>779</v>
      </c>
    </row>
    <row r="905" spans="1:25" hidden="1" x14ac:dyDescent="0.25">
      <c r="A905" s="103" t="s">
        <v>6</v>
      </c>
      <c r="B905" s="104">
        <v>46266</v>
      </c>
      <c r="C905" s="105" t="s">
        <v>11</v>
      </c>
      <c r="D905" s="106">
        <v>14</v>
      </c>
      <c r="F905" s="105">
        <v>1</v>
      </c>
      <c r="X905" t="s">
        <v>782</v>
      </c>
      <c r="Y905" t="s">
        <v>783</v>
      </c>
    </row>
    <row r="906" spans="1:25" hidden="1" x14ac:dyDescent="0.25">
      <c r="A906" s="103" t="s">
        <v>8</v>
      </c>
      <c r="B906" s="104">
        <v>46266</v>
      </c>
      <c r="C906" s="105" t="s">
        <v>12</v>
      </c>
      <c r="D906" s="106">
        <v>10</v>
      </c>
      <c r="F906" s="105">
        <v>2</v>
      </c>
      <c r="X906" t="s">
        <v>782</v>
      </c>
    </row>
    <row r="907" spans="1:25" hidden="1" x14ac:dyDescent="0.25">
      <c r="A907" s="103" t="s">
        <v>6</v>
      </c>
      <c r="B907" s="104">
        <v>46266</v>
      </c>
      <c r="C907" s="105" t="s">
        <v>12</v>
      </c>
      <c r="D907" s="106">
        <v>11</v>
      </c>
      <c r="F907" s="105">
        <v>2</v>
      </c>
      <c r="X907" t="s">
        <v>782</v>
      </c>
    </row>
    <row r="908" spans="1:25" hidden="1" x14ac:dyDescent="0.25">
      <c r="A908" s="103" t="s">
        <v>7</v>
      </c>
      <c r="B908" s="104">
        <v>46266</v>
      </c>
      <c r="C908" s="105" t="s">
        <v>12</v>
      </c>
      <c r="D908" s="106">
        <v>8</v>
      </c>
      <c r="F908" s="105">
        <v>216</v>
      </c>
      <c r="X908" t="s">
        <v>782</v>
      </c>
      <c r="Y908" t="s">
        <v>781</v>
      </c>
    </row>
    <row r="909" spans="1:25" hidden="1" x14ac:dyDescent="0.25">
      <c r="A909" s="103" t="s">
        <v>6</v>
      </c>
      <c r="B909" s="104">
        <v>46266</v>
      </c>
      <c r="C909" s="105" t="s">
        <v>11</v>
      </c>
      <c r="D909" s="106">
        <v>16</v>
      </c>
      <c r="F909" s="105">
        <v>1</v>
      </c>
      <c r="X909" t="s">
        <v>782</v>
      </c>
      <c r="Y909" t="s">
        <v>780</v>
      </c>
    </row>
    <row r="910" spans="1:25" hidden="1" x14ac:dyDescent="0.25">
      <c r="A910" s="103" t="s">
        <v>6</v>
      </c>
      <c r="B910" s="104">
        <v>46266</v>
      </c>
      <c r="C910" s="105" t="s">
        <v>12</v>
      </c>
      <c r="D910" s="106">
        <v>10</v>
      </c>
      <c r="F910" s="105">
        <v>3</v>
      </c>
      <c r="X910" t="s">
        <v>782</v>
      </c>
      <c r="Y910" t="s">
        <v>781</v>
      </c>
    </row>
    <row r="911" spans="1:25" hidden="1" x14ac:dyDescent="0.25">
      <c r="A911" s="103" t="s">
        <v>6</v>
      </c>
      <c r="B911" s="104">
        <v>46266</v>
      </c>
      <c r="C911" s="105" t="s">
        <v>12</v>
      </c>
      <c r="D911" s="106">
        <v>13</v>
      </c>
      <c r="F911" s="105">
        <v>2</v>
      </c>
      <c r="X911" t="s">
        <v>778</v>
      </c>
      <c r="Y911" t="s">
        <v>785</v>
      </c>
    </row>
    <row r="912" spans="1:25" hidden="1" x14ac:dyDescent="0.25">
      <c r="A912" s="103" t="s">
        <v>6</v>
      </c>
      <c r="B912" s="104">
        <v>46266</v>
      </c>
      <c r="C912" s="105" t="s">
        <v>11</v>
      </c>
      <c r="D912" s="106">
        <v>8</v>
      </c>
      <c r="F912" s="105">
        <v>241</v>
      </c>
      <c r="X912" t="s">
        <v>782</v>
      </c>
      <c r="Y912" t="s">
        <v>20</v>
      </c>
    </row>
    <row r="913" spans="1:25" hidden="1" x14ac:dyDescent="0.25">
      <c r="A913" s="103" t="s">
        <v>7</v>
      </c>
      <c r="B913" s="104">
        <v>46266</v>
      </c>
      <c r="C913" s="105" t="s">
        <v>12</v>
      </c>
      <c r="D913" s="106">
        <v>10</v>
      </c>
      <c r="F913" s="105">
        <v>194</v>
      </c>
      <c r="X913" t="s">
        <v>782</v>
      </c>
      <c r="Y913" t="s">
        <v>779</v>
      </c>
    </row>
    <row r="914" spans="1:25" hidden="1" x14ac:dyDescent="0.25">
      <c r="A914" s="103" t="s">
        <v>8</v>
      </c>
      <c r="B914" s="104">
        <v>46266</v>
      </c>
      <c r="C914" s="105" t="s">
        <v>11</v>
      </c>
      <c r="D914" s="106">
        <v>10</v>
      </c>
      <c r="F914" s="105">
        <v>3</v>
      </c>
      <c r="X914" t="s">
        <v>778</v>
      </c>
      <c r="Y914" t="s">
        <v>784</v>
      </c>
    </row>
    <row r="915" spans="1:25" hidden="1" x14ac:dyDescent="0.25">
      <c r="A915" s="103" t="s">
        <v>7</v>
      </c>
      <c r="B915" s="104">
        <v>46266</v>
      </c>
      <c r="C915" s="105" t="s">
        <v>11</v>
      </c>
      <c r="D915" s="106">
        <v>10</v>
      </c>
      <c r="F915" s="105">
        <v>39</v>
      </c>
      <c r="X915" t="s">
        <v>782</v>
      </c>
      <c r="Y915" t="s">
        <v>783</v>
      </c>
    </row>
    <row r="916" spans="1:25" hidden="1" x14ac:dyDescent="0.25">
      <c r="A916" s="103" t="s">
        <v>6</v>
      </c>
      <c r="B916" s="104">
        <v>46266</v>
      </c>
      <c r="C916" s="105" t="s">
        <v>11</v>
      </c>
      <c r="D916" s="106">
        <v>12</v>
      </c>
      <c r="F916" s="105">
        <v>1</v>
      </c>
      <c r="X916" t="s">
        <v>782</v>
      </c>
      <c r="Y916" t="s">
        <v>780</v>
      </c>
    </row>
    <row r="917" spans="1:25" hidden="1" x14ac:dyDescent="0.25">
      <c r="A917" s="103" t="s">
        <v>7</v>
      </c>
      <c r="B917" s="104">
        <v>46266</v>
      </c>
      <c r="C917" s="105" t="s">
        <v>12</v>
      </c>
      <c r="D917" s="106">
        <v>8</v>
      </c>
      <c r="F917" s="105">
        <v>128</v>
      </c>
      <c r="X917" t="s">
        <v>778</v>
      </c>
      <c r="Y917" t="s">
        <v>779</v>
      </c>
    </row>
    <row r="918" spans="1:25" hidden="1" x14ac:dyDescent="0.25">
      <c r="A918" s="103" t="s">
        <v>6</v>
      </c>
      <c r="B918" s="104">
        <v>46266</v>
      </c>
      <c r="C918" s="105" t="s">
        <v>12</v>
      </c>
      <c r="D918" s="106">
        <v>9</v>
      </c>
      <c r="F918" s="105">
        <v>352</v>
      </c>
      <c r="X918" t="s">
        <v>782</v>
      </c>
      <c r="Y918" t="s">
        <v>779</v>
      </c>
    </row>
    <row r="919" spans="1:25" hidden="1" x14ac:dyDescent="0.25">
      <c r="A919" s="103" t="s">
        <v>7</v>
      </c>
      <c r="B919" s="104">
        <v>46266</v>
      </c>
      <c r="C919" s="105" t="s">
        <v>12</v>
      </c>
      <c r="D919" s="106">
        <v>16</v>
      </c>
      <c r="F919" s="105">
        <v>2</v>
      </c>
      <c r="X919" t="s">
        <v>778</v>
      </c>
      <c r="Y919" t="s">
        <v>781</v>
      </c>
    </row>
    <row r="920" spans="1:25" hidden="1" x14ac:dyDescent="0.25">
      <c r="A920" s="103" t="s">
        <v>8</v>
      </c>
      <c r="B920" s="104">
        <v>46266</v>
      </c>
      <c r="C920" s="105" t="s">
        <v>11</v>
      </c>
      <c r="D920" s="106">
        <v>14</v>
      </c>
      <c r="F920" s="105">
        <v>1</v>
      </c>
      <c r="X920" t="s">
        <v>782</v>
      </c>
      <c r="Y920" t="s">
        <v>783</v>
      </c>
    </row>
    <row r="921" spans="1:25" hidden="1" x14ac:dyDescent="0.25">
      <c r="A921" s="103" t="s">
        <v>6</v>
      </c>
      <c r="B921" s="104">
        <v>46266</v>
      </c>
      <c r="C921" s="105" t="s">
        <v>12</v>
      </c>
      <c r="D921" s="106">
        <v>15</v>
      </c>
      <c r="F921" s="105">
        <v>1</v>
      </c>
      <c r="X921" t="s">
        <v>782</v>
      </c>
      <c r="Y921" t="s">
        <v>779</v>
      </c>
    </row>
    <row r="922" spans="1:25" hidden="1" x14ac:dyDescent="0.25">
      <c r="A922" s="103" t="s">
        <v>8</v>
      </c>
      <c r="B922" s="104">
        <v>46266</v>
      </c>
      <c r="C922" s="105" t="s">
        <v>12</v>
      </c>
      <c r="D922" s="106">
        <v>15</v>
      </c>
      <c r="F922" s="105">
        <v>1</v>
      </c>
      <c r="X922" t="s">
        <v>782</v>
      </c>
      <c r="Y922" t="s">
        <v>781</v>
      </c>
    </row>
    <row r="923" spans="1:25" hidden="1" x14ac:dyDescent="0.25">
      <c r="A923" s="103" t="s">
        <v>7</v>
      </c>
      <c r="B923" s="104">
        <v>46266</v>
      </c>
      <c r="C923" s="105" t="s">
        <v>11</v>
      </c>
      <c r="D923" s="106">
        <v>16</v>
      </c>
      <c r="F923" s="105">
        <v>1</v>
      </c>
      <c r="X923" t="s">
        <v>782</v>
      </c>
      <c r="Y923" t="s">
        <v>784</v>
      </c>
    </row>
    <row r="924" spans="1:25" hidden="1" x14ac:dyDescent="0.25">
      <c r="A924" s="103" t="s">
        <v>6</v>
      </c>
      <c r="B924" s="104">
        <v>46266</v>
      </c>
      <c r="C924" s="105" t="s">
        <v>12</v>
      </c>
      <c r="D924" s="106">
        <v>8</v>
      </c>
      <c r="F924" s="105">
        <v>7</v>
      </c>
      <c r="X924" t="s">
        <v>778</v>
      </c>
      <c r="Y924" t="s">
        <v>779</v>
      </c>
    </row>
    <row r="925" spans="1:25" hidden="1" x14ac:dyDescent="0.25">
      <c r="A925" s="103" t="s">
        <v>8</v>
      </c>
      <c r="B925" s="104">
        <v>46266</v>
      </c>
      <c r="C925" s="105" t="s">
        <v>12</v>
      </c>
      <c r="D925" s="106">
        <v>16</v>
      </c>
      <c r="F925" s="105">
        <v>51</v>
      </c>
      <c r="X925" t="s">
        <v>782</v>
      </c>
      <c r="Y925" t="s">
        <v>781</v>
      </c>
    </row>
    <row r="926" spans="1:25" hidden="1" x14ac:dyDescent="0.25">
      <c r="A926" s="103" t="s">
        <v>8</v>
      </c>
      <c r="B926" s="104">
        <v>46266</v>
      </c>
      <c r="C926" s="105" t="s">
        <v>12</v>
      </c>
      <c r="D926" s="106">
        <v>12</v>
      </c>
      <c r="F926" s="105">
        <v>143</v>
      </c>
      <c r="X926" t="s">
        <v>782</v>
      </c>
      <c r="Y926" t="s">
        <v>779</v>
      </c>
    </row>
    <row r="927" spans="1:25" hidden="1" x14ac:dyDescent="0.25">
      <c r="A927" s="103" t="s">
        <v>6</v>
      </c>
      <c r="B927" s="104">
        <v>46266</v>
      </c>
      <c r="C927" s="105" t="s">
        <v>11</v>
      </c>
      <c r="D927" s="106">
        <v>15</v>
      </c>
      <c r="F927" s="105">
        <v>1</v>
      </c>
      <c r="X927" t="s">
        <v>782</v>
      </c>
      <c r="Y927" t="s">
        <v>20</v>
      </c>
    </row>
    <row r="928" spans="1:25" hidden="1" x14ac:dyDescent="0.25">
      <c r="A928" s="103" t="s">
        <v>7</v>
      </c>
      <c r="B928" s="104">
        <v>46266</v>
      </c>
      <c r="C928" s="105" t="s">
        <v>11</v>
      </c>
      <c r="D928" s="106">
        <v>10</v>
      </c>
      <c r="F928" s="105">
        <v>1</v>
      </c>
      <c r="X928" t="s">
        <v>782</v>
      </c>
      <c r="Y928" t="s">
        <v>23</v>
      </c>
    </row>
    <row r="929" spans="1:25" hidden="1" x14ac:dyDescent="0.25">
      <c r="A929" s="103" t="s">
        <v>6</v>
      </c>
      <c r="B929" s="104">
        <v>46266</v>
      </c>
      <c r="C929" s="105" t="s">
        <v>12</v>
      </c>
      <c r="D929" s="106">
        <v>10</v>
      </c>
      <c r="F929" s="105">
        <v>1</v>
      </c>
      <c r="X929" t="s">
        <v>778</v>
      </c>
      <c r="Y929" t="s">
        <v>781</v>
      </c>
    </row>
    <row r="930" spans="1:25" hidden="1" x14ac:dyDescent="0.25">
      <c r="A930" s="103" t="s">
        <v>6</v>
      </c>
      <c r="B930" s="104">
        <v>46266</v>
      </c>
      <c r="C930" s="105" t="s">
        <v>11</v>
      </c>
      <c r="D930" s="106">
        <v>10</v>
      </c>
      <c r="F930" s="105">
        <v>10</v>
      </c>
      <c r="X930" t="s">
        <v>782</v>
      </c>
      <c r="Y930" t="s">
        <v>784</v>
      </c>
    </row>
    <row r="931" spans="1:25" hidden="1" x14ac:dyDescent="0.25">
      <c r="A931" s="103" t="s">
        <v>7</v>
      </c>
      <c r="B931" s="104">
        <v>46266</v>
      </c>
      <c r="C931" s="105" t="s">
        <v>11</v>
      </c>
      <c r="D931" s="106">
        <v>11</v>
      </c>
      <c r="F931" s="105">
        <v>1</v>
      </c>
      <c r="X931" t="s">
        <v>778</v>
      </c>
      <c r="Y931" t="s">
        <v>784</v>
      </c>
    </row>
    <row r="932" spans="1:25" hidden="1" x14ac:dyDescent="0.25">
      <c r="A932" s="103" t="s">
        <v>6</v>
      </c>
      <c r="B932" s="104">
        <v>46266</v>
      </c>
      <c r="C932" s="105" t="s">
        <v>12</v>
      </c>
      <c r="D932" s="106">
        <v>13</v>
      </c>
      <c r="F932" s="105">
        <v>36</v>
      </c>
      <c r="X932" t="s">
        <v>778</v>
      </c>
      <c r="Y932" t="s">
        <v>779</v>
      </c>
    </row>
    <row r="933" spans="1:25" hidden="1" x14ac:dyDescent="0.25">
      <c r="A933" s="103" t="s">
        <v>6</v>
      </c>
      <c r="B933" s="104">
        <v>46266</v>
      </c>
      <c r="C933" s="105" t="s">
        <v>12</v>
      </c>
      <c r="D933" s="106">
        <v>15</v>
      </c>
      <c r="F933" s="105">
        <v>3</v>
      </c>
      <c r="X933" t="s">
        <v>782</v>
      </c>
      <c r="Y933" t="s">
        <v>781</v>
      </c>
    </row>
    <row r="934" spans="1:25" hidden="1" x14ac:dyDescent="0.25">
      <c r="A934" s="103" t="s">
        <v>6</v>
      </c>
      <c r="B934" s="104">
        <v>46266</v>
      </c>
      <c r="C934" s="105" t="s">
        <v>12</v>
      </c>
      <c r="D934" s="106">
        <v>12</v>
      </c>
      <c r="F934" s="105">
        <v>1</v>
      </c>
      <c r="X934" t="s">
        <v>782</v>
      </c>
      <c r="Y934" t="s">
        <v>781</v>
      </c>
    </row>
    <row r="935" spans="1:25" hidden="1" x14ac:dyDescent="0.25">
      <c r="A935" s="103" t="s">
        <v>8</v>
      </c>
      <c r="B935" s="104">
        <v>46266</v>
      </c>
      <c r="C935" s="105" t="s">
        <v>11</v>
      </c>
      <c r="D935" s="106">
        <v>11</v>
      </c>
      <c r="F935" s="105">
        <v>1</v>
      </c>
      <c r="X935" t="s">
        <v>782</v>
      </c>
    </row>
    <row r="936" spans="1:25" hidden="1" x14ac:dyDescent="0.25">
      <c r="A936" s="103" t="s">
        <v>8</v>
      </c>
      <c r="B936" s="104">
        <v>46266</v>
      </c>
      <c r="C936" s="105" t="s">
        <v>12</v>
      </c>
      <c r="D936" s="106">
        <v>9</v>
      </c>
      <c r="F936" s="105">
        <v>20</v>
      </c>
      <c r="X936" t="s">
        <v>782</v>
      </c>
      <c r="Y936" t="s">
        <v>781</v>
      </c>
    </row>
    <row r="937" spans="1:25" hidden="1" x14ac:dyDescent="0.25">
      <c r="A937" s="103" t="s">
        <v>6</v>
      </c>
      <c r="B937" s="104">
        <v>46266</v>
      </c>
      <c r="C937" s="105" t="s">
        <v>12</v>
      </c>
      <c r="D937" s="106">
        <v>8</v>
      </c>
      <c r="F937" s="105">
        <v>177</v>
      </c>
      <c r="X937" t="s">
        <v>778</v>
      </c>
      <c r="Y937" t="s">
        <v>779</v>
      </c>
    </row>
    <row r="938" spans="1:25" hidden="1" x14ac:dyDescent="0.25">
      <c r="A938" s="103" t="s">
        <v>7</v>
      </c>
      <c r="B938" s="104">
        <v>46266</v>
      </c>
      <c r="C938" s="105" t="s">
        <v>12</v>
      </c>
      <c r="D938" s="106">
        <v>14</v>
      </c>
      <c r="F938" s="105">
        <v>2</v>
      </c>
      <c r="X938" t="s">
        <v>782</v>
      </c>
    </row>
    <row r="939" spans="1:25" hidden="1" x14ac:dyDescent="0.25">
      <c r="A939" s="103" t="s">
        <v>8</v>
      </c>
      <c r="B939" s="104">
        <v>46266</v>
      </c>
      <c r="C939" s="105" t="s">
        <v>12</v>
      </c>
      <c r="D939" s="106">
        <v>12</v>
      </c>
      <c r="F939" s="105">
        <v>16</v>
      </c>
      <c r="X939" t="s">
        <v>782</v>
      </c>
      <c r="Y939" t="s">
        <v>781</v>
      </c>
    </row>
    <row r="940" spans="1:25" hidden="1" x14ac:dyDescent="0.25">
      <c r="A940" s="103" t="s">
        <v>7</v>
      </c>
      <c r="B940" s="104">
        <v>46266</v>
      </c>
      <c r="C940" s="105" t="s">
        <v>12</v>
      </c>
      <c r="D940" s="106">
        <v>15</v>
      </c>
      <c r="F940" s="105">
        <v>1</v>
      </c>
      <c r="X940" t="s">
        <v>778</v>
      </c>
      <c r="Y940" t="s">
        <v>781</v>
      </c>
    </row>
    <row r="941" spans="1:25" hidden="1" x14ac:dyDescent="0.25">
      <c r="A941" s="103" t="s">
        <v>7</v>
      </c>
      <c r="B941" s="104">
        <v>46266</v>
      </c>
      <c r="C941" s="105" t="s">
        <v>12</v>
      </c>
      <c r="D941" s="106">
        <v>11</v>
      </c>
      <c r="F941" s="105">
        <v>3</v>
      </c>
      <c r="X941" t="s">
        <v>782</v>
      </c>
      <c r="Y941" t="s">
        <v>779</v>
      </c>
    </row>
    <row r="942" spans="1:25" hidden="1" x14ac:dyDescent="0.25">
      <c r="A942" s="103" t="s">
        <v>7</v>
      </c>
      <c r="B942" s="104">
        <v>46266</v>
      </c>
      <c r="C942" s="105" t="s">
        <v>12</v>
      </c>
      <c r="D942" s="106">
        <v>11</v>
      </c>
      <c r="F942" s="105">
        <v>233</v>
      </c>
      <c r="X942" t="s">
        <v>782</v>
      </c>
      <c r="Y942" t="s">
        <v>779</v>
      </c>
    </row>
    <row r="943" spans="1:25" hidden="1" x14ac:dyDescent="0.25">
      <c r="A943" s="103" t="s">
        <v>6</v>
      </c>
      <c r="B943" s="104">
        <v>46266</v>
      </c>
      <c r="C943" s="105" t="s">
        <v>12</v>
      </c>
      <c r="D943" s="106">
        <v>9</v>
      </c>
      <c r="F943" s="105">
        <v>6</v>
      </c>
      <c r="X943" t="s">
        <v>778</v>
      </c>
      <c r="Y943" t="s">
        <v>779</v>
      </c>
    </row>
    <row r="944" spans="1:25" hidden="1" x14ac:dyDescent="0.25">
      <c r="A944" s="103" t="s">
        <v>7</v>
      </c>
      <c r="B944" s="104">
        <v>46266</v>
      </c>
      <c r="C944" s="105" t="s">
        <v>12</v>
      </c>
      <c r="D944" s="106">
        <v>11</v>
      </c>
      <c r="F944" s="105">
        <v>1</v>
      </c>
      <c r="X944" t="s">
        <v>778</v>
      </c>
      <c r="Y944" t="s">
        <v>811</v>
      </c>
    </row>
    <row r="945" spans="1:25" hidden="1" x14ac:dyDescent="0.25">
      <c r="A945" s="103" t="s">
        <v>7</v>
      </c>
      <c r="B945" s="104">
        <v>46266</v>
      </c>
      <c r="C945" s="105" t="s">
        <v>12</v>
      </c>
      <c r="D945" s="106">
        <v>12</v>
      </c>
      <c r="F945" s="105">
        <v>11</v>
      </c>
      <c r="X945" t="s">
        <v>782</v>
      </c>
    </row>
    <row r="946" spans="1:25" hidden="1" x14ac:dyDescent="0.25">
      <c r="A946" s="103" t="s">
        <v>8</v>
      </c>
      <c r="B946" s="104">
        <v>46266</v>
      </c>
      <c r="C946" s="105" t="s">
        <v>12</v>
      </c>
      <c r="D946" s="106">
        <v>11</v>
      </c>
      <c r="N946" s="44">
        <v>117760</v>
      </c>
      <c r="X946" t="s">
        <v>782</v>
      </c>
      <c r="Y946" t="s">
        <v>779</v>
      </c>
    </row>
    <row r="947" spans="1:25" hidden="1" x14ac:dyDescent="0.25">
      <c r="A947" s="103" t="s">
        <v>7</v>
      </c>
      <c r="B947" s="104">
        <v>46266</v>
      </c>
      <c r="C947" s="105" t="s">
        <v>11</v>
      </c>
      <c r="D947" s="106">
        <v>12</v>
      </c>
      <c r="N947" s="44">
        <v>221741</v>
      </c>
      <c r="X947" t="s">
        <v>782</v>
      </c>
      <c r="Y947" t="s">
        <v>20</v>
      </c>
    </row>
    <row r="948" spans="1:25" hidden="1" x14ac:dyDescent="0.25">
      <c r="A948" s="103" t="s">
        <v>7</v>
      </c>
      <c r="B948" s="104">
        <v>46266</v>
      </c>
      <c r="C948" s="105" t="s">
        <v>12</v>
      </c>
      <c r="D948" s="106">
        <v>11</v>
      </c>
      <c r="N948" s="44">
        <v>164969</v>
      </c>
      <c r="X948" t="s">
        <v>782</v>
      </c>
      <c r="Y948" t="s">
        <v>781</v>
      </c>
    </row>
    <row r="949" spans="1:25" hidden="1" x14ac:dyDescent="0.25">
      <c r="A949" s="103" t="s">
        <v>8</v>
      </c>
      <c r="B949" s="104">
        <v>46266</v>
      </c>
      <c r="C949" s="105" t="s">
        <v>12</v>
      </c>
      <c r="D949" s="106">
        <v>15</v>
      </c>
      <c r="N949" s="44">
        <v>100543</v>
      </c>
      <c r="X949" t="s">
        <v>782</v>
      </c>
      <c r="Y949" t="s">
        <v>779</v>
      </c>
    </row>
    <row r="950" spans="1:25" hidden="1" x14ac:dyDescent="0.25">
      <c r="A950" s="103" t="s">
        <v>7</v>
      </c>
      <c r="B950" s="104">
        <v>46266</v>
      </c>
      <c r="C950" s="105" t="s">
        <v>11</v>
      </c>
      <c r="D950" s="106">
        <v>11</v>
      </c>
      <c r="N950" s="44">
        <v>235026</v>
      </c>
      <c r="X950" t="s">
        <v>782</v>
      </c>
      <c r="Y950" t="s">
        <v>20</v>
      </c>
    </row>
    <row r="951" spans="1:25" hidden="1" x14ac:dyDescent="0.25">
      <c r="A951" s="103" t="s">
        <v>6</v>
      </c>
      <c r="B951" s="104">
        <v>46266</v>
      </c>
      <c r="C951" s="105" t="s">
        <v>12</v>
      </c>
      <c r="D951" s="106">
        <v>11</v>
      </c>
      <c r="N951" s="44">
        <v>1650598</v>
      </c>
      <c r="X951" t="s">
        <v>782</v>
      </c>
      <c r="Y951" t="s">
        <v>781</v>
      </c>
    </row>
    <row r="952" spans="1:25" hidden="1" x14ac:dyDescent="0.25">
      <c r="A952" s="103" t="s">
        <v>7</v>
      </c>
      <c r="B952" s="104">
        <v>46266</v>
      </c>
      <c r="C952" s="105" t="s">
        <v>12</v>
      </c>
      <c r="D952" s="106">
        <v>15</v>
      </c>
      <c r="N952" s="44">
        <v>194215</v>
      </c>
      <c r="X952" t="s">
        <v>782</v>
      </c>
      <c r="Y952" t="s">
        <v>779</v>
      </c>
    </row>
    <row r="953" spans="1:25" hidden="1" x14ac:dyDescent="0.25">
      <c r="A953" s="103" t="s">
        <v>7</v>
      </c>
      <c r="B953" s="104">
        <v>46266</v>
      </c>
      <c r="C953" s="105" t="s">
        <v>11</v>
      </c>
      <c r="D953" s="106">
        <v>15</v>
      </c>
      <c r="N953" s="44">
        <v>72927</v>
      </c>
      <c r="X953" t="s">
        <v>782</v>
      </c>
      <c r="Y953" t="s">
        <v>783</v>
      </c>
    </row>
    <row r="954" spans="1:25" hidden="1" x14ac:dyDescent="0.25">
      <c r="A954" s="103" t="s">
        <v>7</v>
      </c>
      <c r="B954" s="104">
        <v>46266</v>
      </c>
      <c r="C954" s="105" t="s">
        <v>12</v>
      </c>
      <c r="D954" s="106">
        <v>9</v>
      </c>
      <c r="N954" s="44">
        <v>457385</v>
      </c>
      <c r="X954" t="s">
        <v>782</v>
      </c>
      <c r="Y954" t="s">
        <v>779</v>
      </c>
    </row>
    <row r="955" spans="1:25" hidden="1" x14ac:dyDescent="0.25">
      <c r="A955" s="103" t="s">
        <v>6</v>
      </c>
      <c r="B955" s="104">
        <v>46266</v>
      </c>
      <c r="C955" s="105" t="s">
        <v>12</v>
      </c>
      <c r="D955" s="106">
        <v>12</v>
      </c>
      <c r="N955" s="44">
        <v>15820</v>
      </c>
      <c r="X955" t="s">
        <v>778</v>
      </c>
      <c r="Y955" t="s">
        <v>779</v>
      </c>
    </row>
    <row r="956" spans="1:25" hidden="1" x14ac:dyDescent="0.25">
      <c r="A956" s="103" t="s">
        <v>6</v>
      </c>
      <c r="B956" s="104">
        <v>46266</v>
      </c>
      <c r="C956" s="105" t="s">
        <v>12</v>
      </c>
      <c r="D956" s="106">
        <v>9</v>
      </c>
      <c r="N956" s="44">
        <v>284206</v>
      </c>
      <c r="X956" t="s">
        <v>782</v>
      </c>
      <c r="Y956" t="s">
        <v>781</v>
      </c>
    </row>
    <row r="957" spans="1:25" hidden="1" x14ac:dyDescent="0.25">
      <c r="A957" s="103" t="s">
        <v>8</v>
      </c>
      <c r="B957" s="104">
        <v>46266</v>
      </c>
      <c r="C957" s="105" t="s">
        <v>11</v>
      </c>
      <c r="D957" s="106">
        <v>16</v>
      </c>
      <c r="N957" s="44">
        <v>17707</v>
      </c>
      <c r="X957" t="s">
        <v>782</v>
      </c>
      <c r="Y957" t="s">
        <v>784</v>
      </c>
    </row>
    <row r="958" spans="1:25" hidden="1" x14ac:dyDescent="0.25">
      <c r="A958" s="103" t="s">
        <v>8</v>
      </c>
      <c r="B958" s="104">
        <v>46266</v>
      </c>
      <c r="C958" s="105" t="s">
        <v>11</v>
      </c>
      <c r="D958" s="106">
        <v>15</v>
      </c>
      <c r="N958" s="44">
        <v>17707</v>
      </c>
      <c r="X958" t="s">
        <v>782</v>
      </c>
      <c r="Y958" t="s">
        <v>784</v>
      </c>
    </row>
    <row r="959" spans="1:25" hidden="1" x14ac:dyDescent="0.25">
      <c r="A959" s="103" t="s">
        <v>6</v>
      </c>
      <c r="B959" s="104">
        <v>46266</v>
      </c>
      <c r="C959" s="105" t="s">
        <v>12</v>
      </c>
      <c r="D959" s="106">
        <v>15</v>
      </c>
      <c r="N959" s="44">
        <v>6231</v>
      </c>
      <c r="X959" t="s">
        <v>778</v>
      </c>
      <c r="Y959" t="s">
        <v>779</v>
      </c>
    </row>
    <row r="960" spans="1:25" hidden="1" x14ac:dyDescent="0.25">
      <c r="A960" s="103" t="s">
        <v>8</v>
      </c>
      <c r="B960" s="104">
        <v>46266</v>
      </c>
      <c r="C960" s="105" t="s">
        <v>11</v>
      </c>
      <c r="D960" s="106">
        <v>16</v>
      </c>
      <c r="N960" s="44">
        <v>79068</v>
      </c>
      <c r="X960" t="s">
        <v>778</v>
      </c>
      <c r="Y960" t="s">
        <v>20</v>
      </c>
    </row>
    <row r="961" spans="1:25" hidden="1" x14ac:dyDescent="0.25">
      <c r="A961" s="103" t="s">
        <v>6</v>
      </c>
      <c r="B961" s="104">
        <v>46266</v>
      </c>
      <c r="C961" s="105" t="s">
        <v>11</v>
      </c>
      <c r="D961" s="106">
        <v>9</v>
      </c>
      <c r="N961" s="44">
        <v>91631</v>
      </c>
      <c r="X961" t="s">
        <v>782</v>
      </c>
      <c r="Y961" t="s">
        <v>783</v>
      </c>
    </row>
    <row r="962" spans="1:25" hidden="1" x14ac:dyDescent="0.25">
      <c r="A962" s="103" t="s">
        <v>7</v>
      </c>
      <c r="B962" s="104">
        <v>46266</v>
      </c>
      <c r="C962" s="105" t="s">
        <v>12</v>
      </c>
      <c r="D962" s="106">
        <v>16</v>
      </c>
      <c r="N962" s="44">
        <v>121552</v>
      </c>
      <c r="X962" t="s">
        <v>782</v>
      </c>
      <c r="Y962" t="s">
        <v>779</v>
      </c>
    </row>
    <row r="963" spans="1:25" hidden="1" x14ac:dyDescent="0.25">
      <c r="A963" s="103" t="s">
        <v>6</v>
      </c>
      <c r="B963" s="104">
        <v>46266</v>
      </c>
      <c r="C963" s="105" t="s">
        <v>12</v>
      </c>
      <c r="D963" s="106">
        <v>10</v>
      </c>
      <c r="N963" s="44">
        <v>8071</v>
      </c>
      <c r="X963" t="s">
        <v>778</v>
      </c>
      <c r="Y963" t="s">
        <v>779</v>
      </c>
    </row>
    <row r="964" spans="1:25" hidden="1" x14ac:dyDescent="0.25">
      <c r="A964" s="103" t="s">
        <v>8</v>
      </c>
      <c r="B964" s="104">
        <v>46266</v>
      </c>
      <c r="C964" s="105" t="s">
        <v>11</v>
      </c>
      <c r="D964" s="106">
        <v>15</v>
      </c>
      <c r="N964" s="44">
        <v>5524</v>
      </c>
      <c r="X964" t="s">
        <v>778</v>
      </c>
      <c r="Y964" t="s">
        <v>784</v>
      </c>
    </row>
    <row r="965" spans="1:25" hidden="1" x14ac:dyDescent="0.25">
      <c r="A965" s="103" t="s">
        <v>8</v>
      </c>
      <c r="B965" s="104">
        <v>46266</v>
      </c>
      <c r="C965" s="105" t="s">
        <v>12</v>
      </c>
      <c r="D965" s="106">
        <v>14</v>
      </c>
      <c r="N965" s="44">
        <v>478429</v>
      </c>
      <c r="X965" t="s">
        <v>782</v>
      </c>
      <c r="Y965" t="s">
        <v>779</v>
      </c>
    </row>
    <row r="966" spans="1:25" hidden="1" x14ac:dyDescent="0.25">
      <c r="A966" s="103" t="s">
        <v>8</v>
      </c>
      <c r="B966" s="104">
        <v>46266</v>
      </c>
      <c r="C966" s="105" t="s">
        <v>11</v>
      </c>
      <c r="D966" s="106">
        <v>16</v>
      </c>
      <c r="N966" s="44">
        <v>29736</v>
      </c>
      <c r="X966" t="s">
        <v>778</v>
      </c>
      <c r="Y966" t="s">
        <v>784</v>
      </c>
    </row>
    <row r="967" spans="1:25" hidden="1" x14ac:dyDescent="0.25">
      <c r="A967" s="103" t="s">
        <v>8</v>
      </c>
      <c r="B967" s="104">
        <v>46266</v>
      </c>
      <c r="C967" s="105" t="s">
        <v>11</v>
      </c>
      <c r="D967" s="106">
        <v>8</v>
      </c>
      <c r="N967" s="44">
        <v>252227</v>
      </c>
      <c r="X967" t="s">
        <v>782</v>
      </c>
      <c r="Y967" t="s">
        <v>20</v>
      </c>
    </row>
    <row r="968" spans="1:25" hidden="1" x14ac:dyDescent="0.25">
      <c r="A968" s="103" t="s">
        <v>8</v>
      </c>
      <c r="B968" s="104">
        <v>46266</v>
      </c>
      <c r="C968" s="105" t="s">
        <v>12</v>
      </c>
      <c r="D968" s="106">
        <v>12</v>
      </c>
      <c r="N968" s="44">
        <v>68762</v>
      </c>
      <c r="X968" t="s">
        <v>778</v>
      </c>
      <c r="Y968" t="s">
        <v>779</v>
      </c>
    </row>
    <row r="969" spans="1:25" hidden="1" x14ac:dyDescent="0.25">
      <c r="A969" s="103" t="s">
        <v>8</v>
      </c>
      <c r="B969" s="104">
        <v>46266</v>
      </c>
      <c r="C969" s="105" t="s">
        <v>12</v>
      </c>
      <c r="D969" s="106">
        <v>16</v>
      </c>
      <c r="N969" s="44">
        <v>66285</v>
      </c>
      <c r="X969" t="s">
        <v>778</v>
      </c>
      <c r="Y969" t="s">
        <v>779</v>
      </c>
    </row>
    <row r="970" spans="1:25" hidden="1" x14ac:dyDescent="0.25">
      <c r="A970" s="103" t="s">
        <v>6</v>
      </c>
      <c r="B970" s="104">
        <v>46266</v>
      </c>
      <c r="C970" s="105" t="s">
        <v>11</v>
      </c>
      <c r="D970" s="106">
        <v>8</v>
      </c>
      <c r="N970" s="44">
        <v>130170</v>
      </c>
      <c r="X970" t="s">
        <v>778</v>
      </c>
      <c r="Y970" t="s">
        <v>783</v>
      </c>
    </row>
    <row r="971" spans="1:25" hidden="1" x14ac:dyDescent="0.25">
      <c r="A971" s="103" t="s">
        <v>7</v>
      </c>
      <c r="B971" s="104">
        <v>46266</v>
      </c>
      <c r="C971" s="105" t="s">
        <v>12</v>
      </c>
      <c r="D971" s="106">
        <v>11</v>
      </c>
      <c r="N971" s="44">
        <v>15699</v>
      </c>
      <c r="X971" t="s">
        <v>778</v>
      </c>
      <c r="Y971" t="s">
        <v>779</v>
      </c>
    </row>
    <row r="972" spans="1:25" hidden="1" x14ac:dyDescent="0.25">
      <c r="A972" s="103" t="s">
        <v>8</v>
      </c>
      <c r="B972" s="104">
        <v>46266</v>
      </c>
      <c r="C972" s="105" t="s">
        <v>12</v>
      </c>
      <c r="D972" s="106">
        <v>10</v>
      </c>
      <c r="N972" s="44">
        <v>872158</v>
      </c>
      <c r="X972" t="s">
        <v>782</v>
      </c>
      <c r="Y972" t="s">
        <v>779</v>
      </c>
    </row>
    <row r="973" spans="1:25" hidden="1" x14ac:dyDescent="0.25">
      <c r="A973" s="103" t="s">
        <v>6</v>
      </c>
      <c r="B973" s="104">
        <v>46266</v>
      </c>
      <c r="C973" s="105" t="s">
        <v>11</v>
      </c>
      <c r="D973" s="106">
        <v>8</v>
      </c>
      <c r="N973" s="44">
        <v>17682</v>
      </c>
      <c r="X973" t="s">
        <v>782</v>
      </c>
      <c r="Y973" t="s">
        <v>784</v>
      </c>
    </row>
    <row r="974" spans="1:25" hidden="1" x14ac:dyDescent="0.25">
      <c r="A974" s="103" t="s">
        <v>6</v>
      </c>
      <c r="B974" s="104">
        <v>46266</v>
      </c>
      <c r="C974" s="105" t="s">
        <v>12</v>
      </c>
      <c r="D974" s="106">
        <v>12</v>
      </c>
      <c r="N974" s="44">
        <v>31311</v>
      </c>
      <c r="X974" t="s">
        <v>782</v>
      </c>
    </row>
    <row r="975" spans="1:25" hidden="1" x14ac:dyDescent="0.25">
      <c r="A975" s="103" t="s">
        <v>7</v>
      </c>
      <c r="B975" s="104">
        <v>46266</v>
      </c>
      <c r="C975" s="105" t="s">
        <v>11</v>
      </c>
      <c r="D975" s="106">
        <v>8</v>
      </c>
      <c r="N975" s="44">
        <v>37752</v>
      </c>
      <c r="X975" t="s">
        <v>782</v>
      </c>
      <c r="Y975" t="s">
        <v>784</v>
      </c>
    </row>
    <row r="976" spans="1:25" hidden="1" x14ac:dyDescent="0.25">
      <c r="A976" s="103" t="s">
        <v>8</v>
      </c>
      <c r="B976" s="104">
        <v>46266</v>
      </c>
      <c r="C976" s="105" t="s">
        <v>12</v>
      </c>
      <c r="D976" s="106">
        <v>15</v>
      </c>
      <c r="N976" s="44">
        <v>180350</v>
      </c>
      <c r="X976" t="s">
        <v>778</v>
      </c>
      <c r="Y976" t="s">
        <v>781</v>
      </c>
    </row>
    <row r="977" spans="1:25" hidden="1" x14ac:dyDescent="0.25">
      <c r="A977" s="103" t="s">
        <v>8</v>
      </c>
      <c r="B977" s="104">
        <v>46266</v>
      </c>
      <c r="C977" s="105" t="s">
        <v>11</v>
      </c>
      <c r="D977" s="106">
        <v>12</v>
      </c>
      <c r="N977" s="44">
        <v>60658</v>
      </c>
      <c r="X977" t="s">
        <v>778</v>
      </c>
      <c r="Y977" t="s">
        <v>20</v>
      </c>
    </row>
    <row r="978" spans="1:25" hidden="1" x14ac:dyDescent="0.25">
      <c r="A978" s="103" t="s">
        <v>6</v>
      </c>
      <c r="B978" s="104">
        <v>46266</v>
      </c>
      <c r="C978" s="105" t="s">
        <v>11</v>
      </c>
      <c r="D978" s="106">
        <v>12</v>
      </c>
      <c r="N978" s="44">
        <v>62727</v>
      </c>
      <c r="X978" t="s">
        <v>778</v>
      </c>
      <c r="Y978" t="s">
        <v>784</v>
      </c>
    </row>
    <row r="979" spans="1:25" hidden="1" x14ac:dyDescent="0.25">
      <c r="A979" s="103" t="s">
        <v>7</v>
      </c>
      <c r="B979" s="104">
        <v>46266</v>
      </c>
      <c r="C979" s="105" t="s">
        <v>11</v>
      </c>
      <c r="D979" s="106">
        <v>16</v>
      </c>
      <c r="N979" s="44">
        <v>221741</v>
      </c>
      <c r="X979" t="s">
        <v>782</v>
      </c>
      <c r="Y979" t="s">
        <v>20</v>
      </c>
    </row>
    <row r="980" spans="1:25" hidden="1" x14ac:dyDescent="0.25">
      <c r="A980" s="103" t="s">
        <v>7</v>
      </c>
      <c r="B980" s="104">
        <v>46266</v>
      </c>
      <c r="C980" s="105" t="s">
        <v>12</v>
      </c>
      <c r="D980" s="106">
        <v>15</v>
      </c>
      <c r="N980" s="44">
        <v>19145</v>
      </c>
      <c r="X980" t="s">
        <v>778</v>
      </c>
      <c r="Y980" t="s">
        <v>779</v>
      </c>
    </row>
    <row r="981" spans="1:25" hidden="1" x14ac:dyDescent="0.25">
      <c r="A981" s="103" t="s">
        <v>7</v>
      </c>
      <c r="B981" s="104">
        <v>46266</v>
      </c>
      <c r="C981" s="105" t="s">
        <v>12</v>
      </c>
      <c r="D981" s="106">
        <v>9</v>
      </c>
      <c r="N981" s="44">
        <v>678246</v>
      </c>
      <c r="X981" t="s">
        <v>782</v>
      </c>
      <c r="Y981" t="s">
        <v>781</v>
      </c>
    </row>
    <row r="982" spans="1:25" hidden="1" x14ac:dyDescent="0.25">
      <c r="A982" s="103" t="s">
        <v>7</v>
      </c>
      <c r="B982" s="104">
        <v>46266</v>
      </c>
      <c r="C982" s="105" t="s">
        <v>11</v>
      </c>
      <c r="D982" s="106">
        <v>14</v>
      </c>
      <c r="N982" s="44">
        <v>72927</v>
      </c>
      <c r="X982" t="s">
        <v>782</v>
      </c>
      <c r="Y982" t="s">
        <v>783</v>
      </c>
    </row>
    <row r="983" spans="1:25" hidden="1" x14ac:dyDescent="0.25">
      <c r="A983" s="103" t="s">
        <v>6</v>
      </c>
      <c r="B983" s="104">
        <v>46266</v>
      </c>
      <c r="C983" s="105" t="s">
        <v>11</v>
      </c>
      <c r="D983" s="106">
        <v>11</v>
      </c>
      <c r="N983" s="44">
        <v>614193</v>
      </c>
      <c r="X983" t="s">
        <v>782</v>
      </c>
      <c r="Y983" t="s">
        <v>784</v>
      </c>
    </row>
    <row r="984" spans="1:25" hidden="1" x14ac:dyDescent="0.25">
      <c r="A984" s="103" t="s">
        <v>6</v>
      </c>
      <c r="B984" s="104">
        <v>46266</v>
      </c>
      <c r="C984" s="105" t="s">
        <v>11</v>
      </c>
      <c r="D984" s="106">
        <v>12</v>
      </c>
      <c r="N984" s="44">
        <v>362389</v>
      </c>
      <c r="X984" t="s">
        <v>782</v>
      </c>
      <c r="Y984" t="s">
        <v>783</v>
      </c>
    </row>
    <row r="985" spans="1:25" hidden="1" x14ac:dyDescent="0.25">
      <c r="A985" s="103" t="s">
        <v>7</v>
      </c>
      <c r="B985" s="104">
        <v>46266</v>
      </c>
      <c r="C985" s="105" t="s">
        <v>12</v>
      </c>
      <c r="D985" s="106">
        <v>8</v>
      </c>
      <c r="N985" s="44">
        <v>431805</v>
      </c>
      <c r="X985" t="s">
        <v>782</v>
      </c>
      <c r="Y985" t="s">
        <v>779</v>
      </c>
    </row>
    <row r="986" spans="1:25" hidden="1" x14ac:dyDescent="0.25">
      <c r="A986" s="103" t="s">
        <v>6</v>
      </c>
      <c r="B986" s="104">
        <v>46266</v>
      </c>
      <c r="C986" s="105" t="s">
        <v>12</v>
      </c>
      <c r="D986" s="106">
        <v>13</v>
      </c>
      <c r="N986" s="44">
        <v>16018</v>
      </c>
      <c r="X986" t="s">
        <v>782</v>
      </c>
      <c r="Y986" t="s">
        <v>779</v>
      </c>
    </row>
    <row r="987" spans="1:25" hidden="1" x14ac:dyDescent="0.25">
      <c r="A987" s="103" t="s">
        <v>8</v>
      </c>
      <c r="B987" s="104">
        <v>46266</v>
      </c>
      <c r="C987" s="105" t="s">
        <v>12</v>
      </c>
      <c r="D987" s="106">
        <v>9</v>
      </c>
      <c r="N987" s="44">
        <v>373060</v>
      </c>
      <c r="X987" t="s">
        <v>782</v>
      </c>
      <c r="Y987" t="s">
        <v>779</v>
      </c>
    </row>
    <row r="988" spans="1:25" hidden="1" x14ac:dyDescent="0.25">
      <c r="A988" s="103" t="s">
        <v>8</v>
      </c>
      <c r="B988" s="104">
        <v>46266</v>
      </c>
      <c r="C988" s="105" t="s">
        <v>12</v>
      </c>
      <c r="D988" s="106">
        <v>13</v>
      </c>
      <c r="N988" s="44">
        <v>2198</v>
      </c>
      <c r="X988" t="s">
        <v>778</v>
      </c>
      <c r="Y988" t="s">
        <v>779</v>
      </c>
    </row>
    <row r="989" spans="1:25" hidden="1" x14ac:dyDescent="0.25">
      <c r="A989" s="103" t="s">
        <v>6</v>
      </c>
      <c r="B989" s="104">
        <v>46266</v>
      </c>
      <c r="C989" s="105" t="s">
        <v>12</v>
      </c>
      <c r="D989" s="106">
        <v>11</v>
      </c>
      <c r="N989" s="44">
        <v>197470</v>
      </c>
      <c r="X989" t="s">
        <v>782</v>
      </c>
      <c r="Y989" t="s">
        <v>779</v>
      </c>
    </row>
    <row r="990" spans="1:25" hidden="1" x14ac:dyDescent="0.25">
      <c r="A990" s="103" t="s">
        <v>7</v>
      </c>
      <c r="B990" s="104">
        <v>46266</v>
      </c>
      <c r="C990" s="105" t="s">
        <v>11</v>
      </c>
      <c r="D990" s="106">
        <v>9</v>
      </c>
      <c r="N990" s="44">
        <v>42834</v>
      </c>
      <c r="X990" t="s">
        <v>782</v>
      </c>
      <c r="Y990" t="s">
        <v>784</v>
      </c>
    </row>
    <row r="991" spans="1:25" hidden="1" x14ac:dyDescent="0.25">
      <c r="B991" s="104">
        <v>46266</v>
      </c>
      <c r="C991" s="105" t="s">
        <v>12</v>
      </c>
      <c r="D991" s="106">
        <v>9</v>
      </c>
      <c r="X991" t="s">
        <v>782</v>
      </c>
    </row>
    <row r="992" spans="1:25" hidden="1" x14ac:dyDescent="0.25">
      <c r="A992" s="103" t="s">
        <v>6</v>
      </c>
      <c r="B992" s="104">
        <v>46266</v>
      </c>
      <c r="C992" s="105" t="s">
        <v>12</v>
      </c>
      <c r="D992" s="106">
        <v>11</v>
      </c>
      <c r="N992" s="44">
        <v>87082</v>
      </c>
      <c r="X992" t="s">
        <v>778</v>
      </c>
      <c r="Y992" t="s">
        <v>779</v>
      </c>
    </row>
    <row r="993" spans="1:25" hidden="1" x14ac:dyDescent="0.25">
      <c r="A993" s="103" t="s">
        <v>6</v>
      </c>
      <c r="B993" s="104">
        <v>46266</v>
      </c>
      <c r="C993" s="105" t="s">
        <v>12</v>
      </c>
      <c r="D993" s="106">
        <v>16</v>
      </c>
      <c r="N993" s="44">
        <v>61154</v>
      </c>
      <c r="X993" t="s">
        <v>782</v>
      </c>
      <c r="Y993" t="s">
        <v>779</v>
      </c>
    </row>
    <row r="994" spans="1:25" hidden="1" x14ac:dyDescent="0.25">
      <c r="A994" s="103" t="s">
        <v>6</v>
      </c>
      <c r="B994" s="104">
        <v>46266</v>
      </c>
      <c r="C994" s="105" t="s">
        <v>12</v>
      </c>
      <c r="D994" s="106">
        <v>12</v>
      </c>
      <c r="N994" s="44">
        <v>36158</v>
      </c>
      <c r="X994" t="s">
        <v>782</v>
      </c>
      <c r="Y994" t="s">
        <v>779</v>
      </c>
    </row>
    <row r="995" spans="1:25" hidden="1" x14ac:dyDescent="0.25">
      <c r="A995" s="103" t="s">
        <v>7</v>
      </c>
      <c r="B995" s="104">
        <v>46266</v>
      </c>
      <c r="C995" s="105" t="s">
        <v>12</v>
      </c>
      <c r="D995" s="106">
        <v>14</v>
      </c>
      <c r="N995" s="44">
        <v>101349</v>
      </c>
      <c r="X995" t="s">
        <v>782</v>
      </c>
      <c r="Y995" t="s">
        <v>779</v>
      </c>
    </row>
    <row r="996" spans="1:25" hidden="1" x14ac:dyDescent="0.25">
      <c r="A996" s="103" t="s">
        <v>27</v>
      </c>
      <c r="B996" s="104">
        <v>46266</v>
      </c>
      <c r="C996" s="105" t="s">
        <v>11</v>
      </c>
      <c r="D996" s="106">
        <v>8</v>
      </c>
      <c r="N996" s="44">
        <v>125693</v>
      </c>
      <c r="X996" t="s">
        <v>782</v>
      </c>
      <c r="Y996" t="s">
        <v>20</v>
      </c>
    </row>
    <row r="997" spans="1:25" hidden="1" x14ac:dyDescent="0.25">
      <c r="A997" s="103" t="s">
        <v>7</v>
      </c>
      <c r="B997" s="104">
        <v>46266</v>
      </c>
      <c r="C997" s="105" t="s">
        <v>12</v>
      </c>
      <c r="D997" s="106">
        <v>13</v>
      </c>
      <c r="N997" s="44">
        <v>122</v>
      </c>
      <c r="X997" t="s">
        <v>778</v>
      </c>
      <c r="Y997" t="s">
        <v>779</v>
      </c>
    </row>
    <row r="998" spans="1:25" hidden="1" x14ac:dyDescent="0.25">
      <c r="A998" s="103" t="s">
        <v>8</v>
      </c>
      <c r="B998" s="104">
        <v>46266</v>
      </c>
      <c r="C998" s="105" t="s">
        <v>11</v>
      </c>
      <c r="D998" s="106">
        <v>11</v>
      </c>
      <c r="N998" s="44">
        <v>92774</v>
      </c>
      <c r="X998" t="s">
        <v>782</v>
      </c>
      <c r="Y998" t="s">
        <v>783</v>
      </c>
    </row>
    <row r="999" spans="1:25" hidden="1" x14ac:dyDescent="0.25">
      <c r="A999" s="103" t="s">
        <v>6</v>
      </c>
      <c r="B999" s="104">
        <v>46266</v>
      </c>
      <c r="C999" s="105" t="s">
        <v>11</v>
      </c>
      <c r="D999" s="106">
        <v>16</v>
      </c>
      <c r="N999" s="44">
        <v>72936</v>
      </c>
      <c r="X999" t="s">
        <v>778</v>
      </c>
      <c r="Y999" t="s">
        <v>783</v>
      </c>
    </row>
    <row r="1000" spans="1:25" hidden="1" x14ac:dyDescent="0.25">
      <c r="A1000" s="103" t="s">
        <v>7</v>
      </c>
      <c r="B1000" s="104">
        <v>46266</v>
      </c>
      <c r="C1000" s="105" t="s">
        <v>12</v>
      </c>
      <c r="D1000" s="106">
        <v>16</v>
      </c>
      <c r="N1000" s="44">
        <v>19145</v>
      </c>
      <c r="X1000" t="s">
        <v>778</v>
      </c>
      <c r="Y1000" t="s">
        <v>779</v>
      </c>
    </row>
    <row r="1001" spans="1:25" hidden="1" x14ac:dyDescent="0.25">
      <c r="A1001" s="103" t="s">
        <v>7</v>
      </c>
      <c r="B1001" s="104">
        <v>46266</v>
      </c>
      <c r="C1001" s="105" t="s">
        <v>11</v>
      </c>
      <c r="D1001" s="106">
        <v>12</v>
      </c>
      <c r="N1001" s="44">
        <v>64694</v>
      </c>
      <c r="X1001" t="s">
        <v>782</v>
      </c>
      <c r="Y1001" t="s">
        <v>783</v>
      </c>
    </row>
    <row r="1002" spans="1:25" hidden="1" x14ac:dyDescent="0.25">
      <c r="A1002" s="103" t="s">
        <v>7</v>
      </c>
      <c r="B1002" s="104">
        <v>46266</v>
      </c>
      <c r="C1002" s="105" t="s">
        <v>12</v>
      </c>
      <c r="D1002" s="106">
        <v>10</v>
      </c>
      <c r="N1002" s="44">
        <v>25450</v>
      </c>
      <c r="X1002" t="s">
        <v>778</v>
      </c>
      <c r="Y1002" t="s">
        <v>779</v>
      </c>
    </row>
    <row r="1003" spans="1:25" hidden="1" x14ac:dyDescent="0.25">
      <c r="A1003" s="103" t="s">
        <v>6</v>
      </c>
      <c r="B1003" s="104">
        <v>46266</v>
      </c>
      <c r="C1003" s="105" t="s">
        <v>11</v>
      </c>
      <c r="D1003" s="106">
        <v>8</v>
      </c>
      <c r="N1003" s="44">
        <v>117875</v>
      </c>
      <c r="X1003" t="s">
        <v>782</v>
      </c>
      <c r="Y1003" t="s">
        <v>783</v>
      </c>
    </row>
    <row r="1004" spans="1:25" hidden="1" x14ac:dyDescent="0.25">
      <c r="A1004" s="103" t="s">
        <v>8</v>
      </c>
      <c r="B1004" s="104">
        <v>46266</v>
      </c>
      <c r="C1004" s="105" t="s">
        <v>11</v>
      </c>
      <c r="D1004" s="106">
        <v>16</v>
      </c>
      <c r="N1004" s="44">
        <v>42679</v>
      </c>
      <c r="X1004" t="s">
        <v>778</v>
      </c>
      <c r="Y1004" t="s">
        <v>783</v>
      </c>
    </row>
    <row r="1005" spans="1:25" hidden="1" x14ac:dyDescent="0.25">
      <c r="A1005" s="103" t="s">
        <v>6</v>
      </c>
      <c r="B1005" s="104">
        <v>46266</v>
      </c>
      <c r="C1005" s="105" t="s">
        <v>12</v>
      </c>
      <c r="D1005" s="106">
        <v>14</v>
      </c>
      <c r="N1005" s="44">
        <v>48720</v>
      </c>
      <c r="X1005" t="s">
        <v>782</v>
      </c>
      <c r="Y1005" t="s">
        <v>779</v>
      </c>
    </row>
    <row r="1006" spans="1:25" hidden="1" x14ac:dyDescent="0.25">
      <c r="A1006" s="103" t="s">
        <v>8</v>
      </c>
      <c r="B1006" s="104">
        <v>46266</v>
      </c>
      <c r="C1006" s="105" t="s">
        <v>11</v>
      </c>
      <c r="D1006" s="106">
        <v>9</v>
      </c>
      <c r="N1006" s="44">
        <v>55142</v>
      </c>
      <c r="X1006" t="s">
        <v>778</v>
      </c>
      <c r="Y1006" t="s">
        <v>784</v>
      </c>
    </row>
    <row r="1007" spans="1:25" hidden="1" x14ac:dyDescent="0.25">
      <c r="A1007" s="103" t="s">
        <v>8</v>
      </c>
      <c r="B1007" s="104">
        <v>46266</v>
      </c>
      <c r="C1007" s="105" t="s">
        <v>12</v>
      </c>
      <c r="D1007" s="106">
        <v>14</v>
      </c>
      <c r="N1007" s="44">
        <v>144024</v>
      </c>
      <c r="X1007" t="s">
        <v>778</v>
      </c>
      <c r="Y1007" t="s">
        <v>779</v>
      </c>
    </row>
    <row r="1008" spans="1:25" hidden="1" x14ac:dyDescent="0.25">
      <c r="A1008" s="103" t="s">
        <v>8</v>
      </c>
      <c r="B1008" s="104">
        <v>46266</v>
      </c>
      <c r="C1008" s="105" t="s">
        <v>12</v>
      </c>
      <c r="D1008" s="106">
        <v>13</v>
      </c>
      <c r="N1008" s="44">
        <v>171218</v>
      </c>
      <c r="X1008" t="s">
        <v>782</v>
      </c>
      <c r="Y1008" t="s">
        <v>779</v>
      </c>
    </row>
    <row r="1009" spans="1:25" hidden="1" x14ac:dyDescent="0.25">
      <c r="A1009" s="103" t="s">
        <v>6</v>
      </c>
      <c r="B1009" s="104">
        <v>46266</v>
      </c>
      <c r="C1009" s="105" t="s">
        <v>11</v>
      </c>
      <c r="D1009" s="106">
        <v>12</v>
      </c>
      <c r="N1009" s="44">
        <v>149994</v>
      </c>
      <c r="X1009" t="s">
        <v>782</v>
      </c>
      <c r="Y1009" t="s">
        <v>784</v>
      </c>
    </row>
    <row r="1010" spans="1:25" hidden="1" x14ac:dyDescent="0.25">
      <c r="A1010" s="103" t="s">
        <v>7</v>
      </c>
      <c r="B1010" s="104">
        <v>46266</v>
      </c>
      <c r="C1010" s="105" t="s">
        <v>12</v>
      </c>
      <c r="D1010" s="106">
        <v>12</v>
      </c>
      <c r="N1010" s="44">
        <v>20142</v>
      </c>
      <c r="X1010" t="s">
        <v>782</v>
      </c>
      <c r="Y1010" t="s">
        <v>779</v>
      </c>
    </row>
    <row r="1011" spans="1:25" hidden="1" x14ac:dyDescent="0.25">
      <c r="A1011" s="103" t="s">
        <v>8</v>
      </c>
      <c r="B1011" s="104">
        <v>46266</v>
      </c>
      <c r="C1011" s="105" t="s">
        <v>12</v>
      </c>
      <c r="D1011" s="106">
        <v>8</v>
      </c>
      <c r="N1011" s="44">
        <v>370693</v>
      </c>
      <c r="X1011" t="s">
        <v>782</v>
      </c>
      <c r="Y1011" t="s">
        <v>781</v>
      </c>
    </row>
    <row r="1012" spans="1:25" hidden="1" x14ac:dyDescent="0.25">
      <c r="A1012" s="103" t="s">
        <v>8</v>
      </c>
      <c r="B1012" s="104">
        <v>46266</v>
      </c>
      <c r="C1012" s="105" t="s">
        <v>12</v>
      </c>
      <c r="D1012" s="106">
        <v>15</v>
      </c>
      <c r="N1012" s="44">
        <v>72012</v>
      </c>
      <c r="X1012" t="s">
        <v>778</v>
      </c>
      <c r="Y1012" t="s">
        <v>779</v>
      </c>
    </row>
    <row r="1013" spans="1:25" hidden="1" x14ac:dyDescent="0.25">
      <c r="A1013" s="103" t="s">
        <v>8</v>
      </c>
      <c r="B1013" s="104">
        <v>46266</v>
      </c>
      <c r="C1013" s="105" t="s">
        <v>12</v>
      </c>
      <c r="D1013" s="106">
        <v>12</v>
      </c>
      <c r="N1013" s="44">
        <v>0</v>
      </c>
      <c r="X1013" t="s">
        <v>778</v>
      </c>
      <c r="Y1013" t="s">
        <v>779</v>
      </c>
    </row>
    <row r="1014" spans="1:25" hidden="1" x14ac:dyDescent="0.25">
      <c r="A1014" s="103" t="s">
        <v>6</v>
      </c>
      <c r="B1014" s="104">
        <v>46266</v>
      </c>
      <c r="C1014" s="105" t="s">
        <v>11</v>
      </c>
      <c r="D1014" s="106">
        <v>9</v>
      </c>
      <c r="N1014" s="44">
        <v>60595</v>
      </c>
      <c r="X1014" t="s">
        <v>782</v>
      </c>
      <c r="Y1014" t="s">
        <v>784</v>
      </c>
    </row>
    <row r="1015" spans="1:25" hidden="1" x14ac:dyDescent="0.25">
      <c r="A1015" s="103" t="s">
        <v>8</v>
      </c>
      <c r="B1015" s="104">
        <v>46266</v>
      </c>
      <c r="C1015" s="105" t="s">
        <v>11</v>
      </c>
      <c r="D1015" s="106">
        <v>11</v>
      </c>
      <c r="N1015" s="44">
        <v>14056</v>
      </c>
      <c r="X1015" t="s">
        <v>782</v>
      </c>
      <c r="Y1015" t="s">
        <v>784</v>
      </c>
    </row>
    <row r="1016" spans="1:25" hidden="1" x14ac:dyDescent="0.25">
      <c r="A1016" s="103" t="s">
        <v>6</v>
      </c>
      <c r="B1016" s="104">
        <v>46266</v>
      </c>
      <c r="C1016" s="105" t="s">
        <v>12</v>
      </c>
      <c r="D1016" s="106">
        <v>15</v>
      </c>
      <c r="N1016" s="44">
        <v>278129</v>
      </c>
      <c r="X1016" t="s">
        <v>782</v>
      </c>
      <c r="Y1016" t="s">
        <v>779</v>
      </c>
    </row>
    <row r="1017" spans="1:25" hidden="1" x14ac:dyDescent="0.25">
      <c r="A1017" s="103" t="s">
        <v>6</v>
      </c>
      <c r="B1017" s="104">
        <v>46266</v>
      </c>
      <c r="C1017" s="105" t="s">
        <v>11</v>
      </c>
      <c r="D1017" s="106">
        <v>16</v>
      </c>
      <c r="N1017" s="44">
        <v>181860</v>
      </c>
      <c r="X1017" t="s">
        <v>782</v>
      </c>
      <c r="Y1017" t="s">
        <v>20</v>
      </c>
    </row>
    <row r="1018" spans="1:25" hidden="1" x14ac:dyDescent="0.25">
      <c r="A1018" s="103" t="s">
        <v>6</v>
      </c>
      <c r="B1018" s="104">
        <v>46266</v>
      </c>
      <c r="C1018" s="105" t="s">
        <v>12</v>
      </c>
      <c r="D1018" s="106">
        <v>10</v>
      </c>
      <c r="N1018" s="44">
        <v>1390767</v>
      </c>
      <c r="X1018" t="s">
        <v>782</v>
      </c>
      <c r="Y1018" t="s">
        <v>781</v>
      </c>
    </row>
    <row r="1019" spans="1:25" hidden="1" x14ac:dyDescent="0.25">
      <c r="A1019" s="103" t="s">
        <v>7</v>
      </c>
      <c r="B1019" s="104">
        <v>46266</v>
      </c>
      <c r="C1019" s="105" t="s">
        <v>12</v>
      </c>
      <c r="D1019" s="106">
        <v>10</v>
      </c>
      <c r="N1019" s="44">
        <v>14311</v>
      </c>
      <c r="X1019" t="s">
        <v>782</v>
      </c>
      <c r="Y1019" t="s">
        <v>779</v>
      </c>
    </row>
    <row r="1020" spans="1:25" hidden="1" x14ac:dyDescent="0.25">
      <c r="A1020" s="103" t="s">
        <v>7</v>
      </c>
      <c r="B1020" s="104">
        <v>46266</v>
      </c>
      <c r="C1020" s="105" t="s">
        <v>11</v>
      </c>
      <c r="D1020" s="106">
        <v>10</v>
      </c>
      <c r="N1020" s="44">
        <v>139770</v>
      </c>
      <c r="X1020" t="s">
        <v>782</v>
      </c>
      <c r="Y1020" t="s">
        <v>783</v>
      </c>
    </row>
    <row r="1021" spans="1:25" hidden="1" x14ac:dyDescent="0.25">
      <c r="A1021" s="103" t="s">
        <v>6</v>
      </c>
      <c r="B1021" s="104">
        <v>46266</v>
      </c>
      <c r="C1021" s="105" t="s">
        <v>11</v>
      </c>
      <c r="D1021" s="106">
        <v>12</v>
      </c>
      <c r="N1021" s="44">
        <v>20514</v>
      </c>
      <c r="X1021" t="s">
        <v>782</v>
      </c>
      <c r="Y1021" t="s">
        <v>780</v>
      </c>
    </row>
    <row r="1022" spans="1:25" hidden="1" x14ac:dyDescent="0.25">
      <c r="A1022" s="103" t="s">
        <v>8</v>
      </c>
      <c r="B1022" s="104">
        <v>46266</v>
      </c>
      <c r="C1022" s="105" t="s">
        <v>12</v>
      </c>
      <c r="D1022" s="106">
        <v>14</v>
      </c>
      <c r="N1022" s="44">
        <v>263461</v>
      </c>
      <c r="X1022" t="s">
        <v>782</v>
      </c>
      <c r="Y1022" t="s">
        <v>781</v>
      </c>
    </row>
    <row r="1023" spans="1:25" hidden="1" x14ac:dyDescent="0.25">
      <c r="A1023" s="103" t="s">
        <v>6</v>
      </c>
      <c r="B1023" s="104">
        <v>46266</v>
      </c>
      <c r="C1023" s="105" t="s">
        <v>12</v>
      </c>
      <c r="D1023" s="106">
        <v>9</v>
      </c>
      <c r="N1023" s="44">
        <v>785810</v>
      </c>
      <c r="X1023" t="s">
        <v>782</v>
      </c>
      <c r="Y1023" t="s">
        <v>779</v>
      </c>
    </row>
    <row r="1024" spans="1:25" hidden="1" x14ac:dyDescent="0.25">
      <c r="A1024" s="103" t="s">
        <v>8</v>
      </c>
      <c r="B1024" s="104">
        <v>46266</v>
      </c>
      <c r="C1024" s="105" t="s">
        <v>12</v>
      </c>
      <c r="D1024" s="106">
        <v>12</v>
      </c>
      <c r="N1024" s="44">
        <v>54243</v>
      </c>
      <c r="X1024" t="s">
        <v>782</v>
      </c>
      <c r="Y1024" t="s">
        <v>779</v>
      </c>
    </row>
    <row r="1025" spans="1:25" hidden="1" x14ac:dyDescent="0.25">
      <c r="A1025" s="103" t="s">
        <v>6</v>
      </c>
      <c r="B1025" s="104">
        <v>46266</v>
      </c>
      <c r="C1025" s="105" t="s">
        <v>11</v>
      </c>
      <c r="D1025" s="106">
        <v>10</v>
      </c>
      <c r="N1025" s="44">
        <v>78206</v>
      </c>
      <c r="X1025" t="s">
        <v>782</v>
      </c>
      <c r="Y1025" t="s">
        <v>784</v>
      </c>
    </row>
    <row r="1026" spans="1:25" hidden="1" x14ac:dyDescent="0.25">
      <c r="A1026" s="103" t="s">
        <v>6</v>
      </c>
      <c r="B1026" s="104">
        <v>46266</v>
      </c>
      <c r="C1026" s="105" t="s">
        <v>12</v>
      </c>
      <c r="D1026" s="106">
        <v>13</v>
      </c>
      <c r="N1026" s="44">
        <v>5247</v>
      </c>
      <c r="X1026" t="s">
        <v>778</v>
      </c>
      <c r="Y1026" t="s">
        <v>779</v>
      </c>
    </row>
    <row r="1027" spans="1:25" hidden="1" x14ac:dyDescent="0.25">
      <c r="A1027" s="103" t="s">
        <v>8</v>
      </c>
      <c r="B1027" s="104">
        <v>46266</v>
      </c>
      <c r="C1027" s="105" t="s">
        <v>12</v>
      </c>
      <c r="D1027" s="106">
        <v>9</v>
      </c>
      <c r="N1027" s="44">
        <v>1106969</v>
      </c>
      <c r="X1027" t="s">
        <v>782</v>
      </c>
      <c r="Y1027" t="s">
        <v>781</v>
      </c>
    </row>
    <row r="1028" spans="1:25" hidden="1" x14ac:dyDescent="0.25">
      <c r="A1028" s="103" t="s">
        <v>6</v>
      </c>
      <c r="B1028" s="104">
        <v>46266</v>
      </c>
      <c r="C1028" s="105" t="s">
        <v>12</v>
      </c>
      <c r="D1028" s="106">
        <v>8</v>
      </c>
      <c r="N1028" s="44">
        <v>128219</v>
      </c>
      <c r="X1028" t="s">
        <v>778</v>
      </c>
      <c r="Y1028" t="s">
        <v>779</v>
      </c>
    </row>
    <row r="1029" spans="1:25" hidden="1" x14ac:dyDescent="0.25">
      <c r="A1029" s="103" t="s">
        <v>8</v>
      </c>
      <c r="B1029" s="104">
        <v>46266</v>
      </c>
      <c r="C1029" s="105" t="s">
        <v>12</v>
      </c>
      <c r="D1029" s="106">
        <v>12</v>
      </c>
      <c r="N1029" s="44">
        <v>443721</v>
      </c>
      <c r="X1029" t="s">
        <v>782</v>
      </c>
      <c r="Y1029" t="s">
        <v>781</v>
      </c>
    </row>
    <row r="1030" spans="1:25" hidden="1" x14ac:dyDescent="0.25">
      <c r="A1030" s="103" t="s">
        <v>6</v>
      </c>
      <c r="B1030" s="104">
        <v>46266</v>
      </c>
      <c r="C1030" s="105" t="s">
        <v>12</v>
      </c>
      <c r="D1030" s="106">
        <v>11</v>
      </c>
      <c r="O1030" s="44">
        <v>297138</v>
      </c>
      <c r="X1030" t="s">
        <v>782</v>
      </c>
      <c r="Y1030" t="s">
        <v>781</v>
      </c>
    </row>
    <row r="1031" spans="1:25" hidden="1" x14ac:dyDescent="0.25">
      <c r="A1031" s="103" t="s">
        <v>7</v>
      </c>
      <c r="B1031" s="104">
        <v>46266</v>
      </c>
      <c r="C1031" s="105" t="s">
        <v>12</v>
      </c>
      <c r="D1031" s="106">
        <v>15</v>
      </c>
      <c r="O1031" s="44">
        <v>21207</v>
      </c>
      <c r="X1031" t="s">
        <v>782</v>
      </c>
      <c r="Y1031" t="s">
        <v>779</v>
      </c>
    </row>
    <row r="1032" spans="1:25" hidden="1" x14ac:dyDescent="0.25">
      <c r="A1032" s="103" t="s">
        <v>7</v>
      </c>
      <c r="B1032" s="104">
        <v>46266</v>
      </c>
      <c r="C1032" s="105" t="s">
        <v>12</v>
      </c>
      <c r="D1032" s="106">
        <v>9</v>
      </c>
      <c r="O1032" s="44">
        <v>31715</v>
      </c>
      <c r="X1032" t="s">
        <v>782</v>
      </c>
      <c r="Y1032" t="s">
        <v>779</v>
      </c>
    </row>
    <row r="1033" spans="1:25" hidden="1" x14ac:dyDescent="0.25">
      <c r="A1033" s="103" t="s">
        <v>6</v>
      </c>
      <c r="B1033" s="104">
        <v>46266</v>
      </c>
      <c r="C1033" s="105" t="s">
        <v>12</v>
      </c>
      <c r="D1033" s="106">
        <v>9</v>
      </c>
      <c r="O1033" s="44">
        <v>172376</v>
      </c>
      <c r="X1033" t="s">
        <v>782</v>
      </c>
      <c r="Y1033" t="s">
        <v>781</v>
      </c>
    </row>
    <row r="1034" spans="1:25" hidden="1" x14ac:dyDescent="0.25">
      <c r="A1034" s="103" t="s">
        <v>7</v>
      </c>
      <c r="B1034" s="104">
        <v>46266</v>
      </c>
      <c r="C1034" s="105" t="s">
        <v>12</v>
      </c>
      <c r="D1034" s="106">
        <v>16</v>
      </c>
      <c r="O1034" s="44">
        <v>86732</v>
      </c>
      <c r="X1034" t="s">
        <v>782</v>
      </c>
      <c r="Y1034" t="s">
        <v>779</v>
      </c>
    </row>
    <row r="1035" spans="1:25" hidden="1" x14ac:dyDescent="0.25">
      <c r="A1035" s="103" t="s">
        <v>7</v>
      </c>
      <c r="B1035" s="104">
        <v>46266</v>
      </c>
      <c r="C1035" s="105" t="s">
        <v>12</v>
      </c>
      <c r="D1035" s="106">
        <v>11</v>
      </c>
      <c r="O1035" s="44">
        <v>15699</v>
      </c>
      <c r="X1035" t="s">
        <v>778</v>
      </c>
      <c r="Y1035" t="s">
        <v>779</v>
      </c>
    </row>
    <row r="1036" spans="1:25" hidden="1" x14ac:dyDescent="0.25">
      <c r="A1036" s="103" t="s">
        <v>8</v>
      </c>
      <c r="B1036" s="104">
        <v>46266</v>
      </c>
      <c r="C1036" s="105" t="s">
        <v>12</v>
      </c>
      <c r="D1036" s="106">
        <v>10</v>
      </c>
      <c r="O1036" s="44">
        <v>186636</v>
      </c>
      <c r="X1036" t="s">
        <v>782</v>
      </c>
      <c r="Y1036" t="s">
        <v>779</v>
      </c>
    </row>
    <row r="1037" spans="1:25" hidden="1" x14ac:dyDescent="0.25">
      <c r="A1037" s="103" t="s">
        <v>6</v>
      </c>
      <c r="B1037" s="104">
        <v>46266</v>
      </c>
      <c r="C1037" s="105" t="s">
        <v>12</v>
      </c>
      <c r="D1037" s="106">
        <v>12</v>
      </c>
      <c r="O1037" s="44">
        <v>31311</v>
      </c>
      <c r="X1037" t="s">
        <v>782</v>
      </c>
    </row>
    <row r="1038" spans="1:25" hidden="1" x14ac:dyDescent="0.25">
      <c r="A1038" s="103" t="s">
        <v>7</v>
      </c>
      <c r="B1038" s="104">
        <v>46266</v>
      </c>
      <c r="C1038" s="105" t="s">
        <v>12</v>
      </c>
      <c r="D1038" s="106">
        <v>16</v>
      </c>
      <c r="O1038" s="44">
        <v>19145</v>
      </c>
      <c r="X1038" t="s">
        <v>778</v>
      </c>
      <c r="Y1038" t="s">
        <v>779</v>
      </c>
    </row>
    <row r="1039" spans="1:25" hidden="1" x14ac:dyDescent="0.25">
      <c r="A1039" s="103" t="s">
        <v>7</v>
      </c>
      <c r="B1039" s="104">
        <v>46266</v>
      </c>
      <c r="C1039" s="105" t="s">
        <v>12</v>
      </c>
      <c r="D1039" s="106">
        <v>10</v>
      </c>
      <c r="O1039" s="44">
        <v>9751</v>
      </c>
      <c r="X1039" t="s">
        <v>778</v>
      </c>
      <c r="Y1039" t="s">
        <v>779</v>
      </c>
    </row>
    <row r="1040" spans="1:25" hidden="1" x14ac:dyDescent="0.25">
      <c r="A1040" s="103" t="s">
        <v>6</v>
      </c>
      <c r="B1040" s="104">
        <v>46266</v>
      </c>
      <c r="C1040" s="105" t="s">
        <v>12</v>
      </c>
      <c r="D1040" s="106">
        <v>14</v>
      </c>
      <c r="O1040" s="44">
        <v>35768</v>
      </c>
      <c r="X1040" t="s">
        <v>782</v>
      </c>
      <c r="Y1040" t="s">
        <v>779</v>
      </c>
    </row>
    <row r="1041" spans="1:25" hidden="1" x14ac:dyDescent="0.25">
      <c r="A1041" s="103" t="s">
        <v>8</v>
      </c>
      <c r="B1041" s="104">
        <v>46266</v>
      </c>
      <c r="C1041" s="105" t="s">
        <v>12</v>
      </c>
      <c r="D1041" s="106">
        <v>8</v>
      </c>
      <c r="O1041" s="44">
        <v>370693</v>
      </c>
      <c r="X1041" t="s">
        <v>782</v>
      </c>
      <c r="Y1041" t="s">
        <v>781</v>
      </c>
    </row>
    <row r="1042" spans="1:25" hidden="1" x14ac:dyDescent="0.25">
      <c r="A1042" s="103" t="s">
        <v>8</v>
      </c>
      <c r="B1042" s="104">
        <v>46266</v>
      </c>
      <c r="C1042" s="105" t="s">
        <v>12</v>
      </c>
      <c r="D1042" s="106">
        <v>15</v>
      </c>
      <c r="O1042" s="44">
        <v>72012</v>
      </c>
      <c r="X1042" t="s">
        <v>778</v>
      </c>
      <c r="Y1042" t="s">
        <v>779</v>
      </c>
    </row>
    <row r="1043" spans="1:25" hidden="1" x14ac:dyDescent="0.25">
      <c r="A1043" s="103" t="s">
        <v>6</v>
      </c>
      <c r="B1043" s="104">
        <v>46266</v>
      </c>
      <c r="C1043" s="105" t="s">
        <v>11</v>
      </c>
      <c r="D1043" s="106">
        <v>16</v>
      </c>
      <c r="O1043" s="44">
        <v>90930</v>
      </c>
      <c r="X1043" t="s">
        <v>782</v>
      </c>
      <c r="Y1043" t="s">
        <v>20</v>
      </c>
    </row>
    <row r="1044" spans="1:25" hidden="1" x14ac:dyDescent="0.25">
      <c r="A1044" s="103" t="s">
        <v>8</v>
      </c>
      <c r="B1044" s="104">
        <v>46266</v>
      </c>
      <c r="C1044" s="105" t="s">
        <v>12</v>
      </c>
      <c r="D1044" s="106">
        <v>12</v>
      </c>
      <c r="O1044" s="44">
        <v>443721</v>
      </c>
      <c r="X1044" t="s">
        <v>782</v>
      </c>
      <c r="Y1044" t="s">
        <v>781</v>
      </c>
    </row>
    <row r="1045" spans="1:25" hidden="1" x14ac:dyDescent="0.25">
      <c r="B1045" s="104">
        <v>46266</v>
      </c>
      <c r="C1045" s="105" t="s">
        <v>11</v>
      </c>
      <c r="P1045" s="44" t="s">
        <v>1162</v>
      </c>
      <c r="Q1045" s="109">
        <v>1</v>
      </c>
      <c r="R1045" s="44" t="s">
        <v>1010</v>
      </c>
      <c r="S1045" s="109">
        <v>1</v>
      </c>
      <c r="T1045" s="109">
        <v>1</v>
      </c>
      <c r="U1045" s="109">
        <v>0</v>
      </c>
      <c r="V1045" s="109">
        <v>0</v>
      </c>
      <c r="W1045" s="109">
        <v>0</v>
      </c>
    </row>
    <row r="1046" spans="1:25" hidden="1" x14ac:dyDescent="0.25">
      <c r="B1046" s="104">
        <v>46266</v>
      </c>
      <c r="C1046" s="105" t="s">
        <v>11</v>
      </c>
      <c r="P1046" s="44" t="s">
        <v>1163</v>
      </c>
      <c r="Q1046" s="109">
        <v>6</v>
      </c>
      <c r="R1046" s="44" t="s">
        <v>1099</v>
      </c>
      <c r="S1046" s="109">
        <v>29</v>
      </c>
      <c r="T1046" s="109">
        <v>22</v>
      </c>
      <c r="U1046" s="109">
        <v>1</v>
      </c>
      <c r="V1046" s="109">
        <v>0</v>
      </c>
      <c r="W1046" s="109">
        <v>0</v>
      </c>
      <c r="Y1046" t="s">
        <v>783</v>
      </c>
    </row>
    <row r="1047" spans="1:25" hidden="1" x14ac:dyDescent="0.25">
      <c r="B1047" s="104">
        <v>46266</v>
      </c>
      <c r="C1047" s="105" t="s">
        <v>11</v>
      </c>
      <c r="P1047" s="44" t="s">
        <v>1163</v>
      </c>
      <c r="Q1047" s="109">
        <v>6</v>
      </c>
      <c r="R1047" s="44" t="s">
        <v>1099</v>
      </c>
      <c r="S1047" s="109">
        <v>6</v>
      </c>
      <c r="T1047" s="109">
        <v>5</v>
      </c>
      <c r="U1047" s="109">
        <v>0</v>
      </c>
      <c r="V1047" s="109">
        <v>0</v>
      </c>
      <c r="W1047" s="109">
        <v>0</v>
      </c>
      <c r="Y1047" t="s">
        <v>780</v>
      </c>
    </row>
    <row r="1048" spans="1:25" hidden="1" x14ac:dyDescent="0.25">
      <c r="B1048" s="104">
        <v>46266</v>
      </c>
      <c r="C1048" s="105" t="s">
        <v>11</v>
      </c>
      <c r="P1048" s="44" t="s">
        <v>1163</v>
      </c>
      <c r="Q1048" s="109">
        <v>6</v>
      </c>
      <c r="R1048" s="44" t="s">
        <v>1099</v>
      </c>
      <c r="S1048" s="109">
        <v>11</v>
      </c>
      <c r="T1048" s="109">
        <v>9</v>
      </c>
      <c r="U1048" s="109">
        <v>1</v>
      </c>
      <c r="V1048" s="109">
        <v>0</v>
      </c>
      <c r="W1048" s="109">
        <v>0</v>
      </c>
      <c r="Y1048" t="s">
        <v>20</v>
      </c>
    </row>
    <row r="1049" spans="1:25" hidden="1" x14ac:dyDescent="0.25">
      <c r="B1049" s="104">
        <v>46266</v>
      </c>
      <c r="C1049" s="105" t="s">
        <v>11</v>
      </c>
      <c r="P1049" s="44" t="s">
        <v>1163</v>
      </c>
      <c r="Q1049" s="109">
        <v>6</v>
      </c>
      <c r="R1049" s="44" t="s">
        <v>1099</v>
      </c>
      <c r="S1049" s="109">
        <v>32</v>
      </c>
      <c r="T1049" s="109">
        <v>29</v>
      </c>
      <c r="U1049" s="109">
        <v>1</v>
      </c>
      <c r="V1049" s="109">
        <v>0</v>
      </c>
      <c r="W1049" s="109">
        <v>0</v>
      </c>
      <c r="Y1049" t="s">
        <v>784</v>
      </c>
    </row>
    <row r="1050" spans="1:25" hidden="1" x14ac:dyDescent="0.25">
      <c r="B1050" s="104">
        <v>46266</v>
      </c>
      <c r="C1050" s="105" t="s">
        <v>12</v>
      </c>
      <c r="P1050" s="44" t="s">
        <v>1164</v>
      </c>
      <c r="Q1050" s="109">
        <v>14</v>
      </c>
      <c r="R1050" s="44" t="s">
        <v>1039</v>
      </c>
      <c r="S1050" s="109">
        <v>150</v>
      </c>
      <c r="T1050" s="109">
        <v>109</v>
      </c>
      <c r="U1050" s="109">
        <v>7</v>
      </c>
      <c r="V1050" s="109">
        <v>3</v>
      </c>
      <c r="W1050" s="109">
        <v>0</v>
      </c>
      <c r="Y1050" t="s">
        <v>779</v>
      </c>
    </row>
    <row r="1051" spans="1:25" hidden="1" x14ac:dyDescent="0.25">
      <c r="B1051" s="104">
        <v>46266</v>
      </c>
      <c r="C1051" s="105" t="s">
        <v>12</v>
      </c>
      <c r="P1051" s="44" t="s">
        <v>1164</v>
      </c>
      <c r="Q1051" s="109">
        <v>14</v>
      </c>
      <c r="R1051" s="44" t="s">
        <v>1039</v>
      </c>
      <c r="S1051" s="109">
        <v>1</v>
      </c>
      <c r="T1051" s="109">
        <v>1</v>
      </c>
      <c r="U1051" s="109">
        <v>0</v>
      </c>
      <c r="V1051" s="109">
        <v>0</v>
      </c>
      <c r="W1051" s="109">
        <v>0</v>
      </c>
      <c r="Y1051" t="s">
        <v>929</v>
      </c>
    </row>
    <row r="1052" spans="1:25" hidden="1" x14ac:dyDescent="0.25">
      <c r="B1052" s="104">
        <v>46266</v>
      </c>
      <c r="C1052" s="105" t="s">
        <v>12</v>
      </c>
      <c r="P1052" s="44" t="s">
        <v>1165</v>
      </c>
      <c r="Q1052" s="109">
        <v>4</v>
      </c>
      <c r="R1052" s="44" t="s">
        <v>817</v>
      </c>
      <c r="S1052" s="109">
        <v>2</v>
      </c>
      <c r="T1052" s="109">
        <v>2</v>
      </c>
      <c r="U1052" s="109">
        <v>0</v>
      </c>
      <c r="V1052" s="109">
        <v>0</v>
      </c>
      <c r="W1052" s="109">
        <v>0</v>
      </c>
      <c r="Y1052" t="s">
        <v>779</v>
      </c>
    </row>
    <row r="1053" spans="1:25" hidden="1" x14ac:dyDescent="0.25">
      <c r="B1053" s="104">
        <v>46266</v>
      </c>
      <c r="C1053" s="105" t="s">
        <v>12</v>
      </c>
      <c r="P1053" s="44" t="s">
        <v>1165</v>
      </c>
      <c r="Q1053" s="109">
        <v>4</v>
      </c>
      <c r="R1053" s="44" t="s">
        <v>817</v>
      </c>
      <c r="S1053" s="109">
        <v>2</v>
      </c>
      <c r="T1053" s="109">
        <v>2</v>
      </c>
      <c r="U1053" s="109">
        <v>1</v>
      </c>
      <c r="V1053" s="109">
        <v>1</v>
      </c>
      <c r="W1053" s="109">
        <v>1</v>
      </c>
    </row>
    <row r="1054" spans="1:25" hidden="1" x14ac:dyDescent="0.25">
      <c r="B1054" s="104">
        <v>46266</v>
      </c>
      <c r="C1054" s="105" t="s">
        <v>12</v>
      </c>
      <c r="P1054" s="44" t="s">
        <v>1165</v>
      </c>
      <c r="Q1054" s="109">
        <v>4</v>
      </c>
      <c r="R1054" s="44" t="s">
        <v>817</v>
      </c>
      <c r="S1054" s="109">
        <v>119</v>
      </c>
      <c r="T1054" s="109">
        <v>108</v>
      </c>
      <c r="U1054" s="109">
        <v>9</v>
      </c>
      <c r="V1054" s="109">
        <v>5</v>
      </c>
      <c r="W1054" s="109">
        <v>0</v>
      </c>
      <c r="Y1054" t="s">
        <v>779</v>
      </c>
    </row>
    <row r="1055" spans="1:25" hidden="1" x14ac:dyDescent="0.25">
      <c r="B1055" s="104">
        <v>46266</v>
      </c>
      <c r="C1055" s="105" t="s">
        <v>12</v>
      </c>
      <c r="P1055" s="44" t="s">
        <v>1166</v>
      </c>
      <c r="Q1055" s="109">
        <v>11</v>
      </c>
      <c r="R1055" s="44" t="s">
        <v>919</v>
      </c>
      <c r="S1055" s="109">
        <v>1</v>
      </c>
      <c r="T1055" s="109">
        <v>1</v>
      </c>
      <c r="U1055" s="109">
        <v>0</v>
      </c>
      <c r="V1055" s="109">
        <v>0</v>
      </c>
      <c r="W1055" s="109">
        <v>0</v>
      </c>
      <c r="Y1055" t="s">
        <v>779</v>
      </c>
    </row>
    <row r="1056" spans="1:25" hidden="1" x14ac:dyDescent="0.25">
      <c r="B1056" s="104">
        <v>46266</v>
      </c>
      <c r="C1056" s="105" t="s">
        <v>12</v>
      </c>
      <c r="P1056" s="44" t="s">
        <v>1166</v>
      </c>
      <c r="Q1056" s="109">
        <v>11</v>
      </c>
      <c r="R1056" s="44" t="s">
        <v>919</v>
      </c>
      <c r="S1056" s="109">
        <v>1</v>
      </c>
      <c r="T1056" s="109">
        <v>1</v>
      </c>
      <c r="U1056" s="109">
        <v>0</v>
      </c>
      <c r="V1056" s="109">
        <v>0</v>
      </c>
      <c r="W1056" s="109">
        <v>0</v>
      </c>
    </row>
    <row r="1057" spans="2:25" hidden="1" x14ac:dyDescent="0.25">
      <c r="B1057" s="104">
        <v>46266</v>
      </c>
      <c r="C1057" s="105" t="s">
        <v>12</v>
      </c>
      <c r="P1057" s="44" t="s">
        <v>1166</v>
      </c>
      <c r="Q1057" s="109">
        <v>11</v>
      </c>
      <c r="R1057" s="44" t="s">
        <v>919</v>
      </c>
      <c r="S1057" s="109">
        <v>34</v>
      </c>
      <c r="T1057" s="109">
        <v>27</v>
      </c>
      <c r="U1057" s="109">
        <v>1</v>
      </c>
      <c r="V1057" s="109">
        <v>1</v>
      </c>
      <c r="W1057" s="109">
        <v>0</v>
      </c>
      <c r="Y1057" t="s">
        <v>779</v>
      </c>
    </row>
    <row r="1058" spans="2:25" hidden="1" x14ac:dyDescent="0.25">
      <c r="B1058" s="104">
        <v>46266</v>
      </c>
      <c r="C1058" s="105" t="s">
        <v>11</v>
      </c>
      <c r="P1058" s="44" t="s">
        <v>1167</v>
      </c>
      <c r="Q1058" s="109">
        <v>9</v>
      </c>
      <c r="R1058" s="44" t="s">
        <v>924</v>
      </c>
      <c r="S1058" s="109">
        <v>15</v>
      </c>
      <c r="T1058" s="109">
        <v>15</v>
      </c>
      <c r="U1058" s="109">
        <v>0</v>
      </c>
      <c r="V1058" s="109">
        <v>0</v>
      </c>
      <c r="W1058" s="109">
        <v>0</v>
      </c>
      <c r="Y1058" t="s">
        <v>20</v>
      </c>
    </row>
    <row r="1059" spans="2:25" hidden="1" x14ac:dyDescent="0.25">
      <c r="B1059" s="104">
        <v>46266</v>
      </c>
      <c r="C1059" s="105" t="s">
        <v>11</v>
      </c>
      <c r="P1059" s="44" t="s">
        <v>1167</v>
      </c>
      <c r="Q1059" s="109">
        <v>9</v>
      </c>
      <c r="R1059" s="44" t="s">
        <v>924</v>
      </c>
      <c r="S1059" s="109">
        <v>35</v>
      </c>
      <c r="T1059" s="109">
        <v>31</v>
      </c>
      <c r="U1059" s="109">
        <v>4</v>
      </c>
      <c r="V1059" s="109">
        <v>0</v>
      </c>
      <c r="W1059" s="109">
        <v>0</v>
      </c>
      <c r="Y1059" t="s">
        <v>783</v>
      </c>
    </row>
    <row r="1060" spans="2:25" hidden="1" x14ac:dyDescent="0.25">
      <c r="B1060" s="104">
        <v>46266</v>
      </c>
      <c r="C1060" s="105" t="s">
        <v>11</v>
      </c>
      <c r="P1060" s="44" t="s">
        <v>1167</v>
      </c>
      <c r="Q1060" s="109">
        <v>9</v>
      </c>
      <c r="R1060" s="44" t="s">
        <v>924</v>
      </c>
      <c r="S1060" s="109">
        <v>3</v>
      </c>
      <c r="T1060" s="109">
        <v>3</v>
      </c>
      <c r="U1060" s="109">
        <v>0</v>
      </c>
      <c r="V1060" s="109">
        <v>0</v>
      </c>
      <c r="W1060" s="109">
        <v>0</v>
      </c>
      <c r="Y1060" t="s">
        <v>780</v>
      </c>
    </row>
    <row r="1061" spans="2:25" hidden="1" x14ac:dyDescent="0.25">
      <c r="B1061" s="104">
        <v>46266</v>
      </c>
      <c r="C1061" s="105" t="s">
        <v>11</v>
      </c>
      <c r="P1061" s="44" t="s">
        <v>1167</v>
      </c>
      <c r="Q1061" s="109">
        <v>9</v>
      </c>
      <c r="R1061" s="44" t="s">
        <v>924</v>
      </c>
      <c r="S1061" s="109">
        <v>1</v>
      </c>
      <c r="T1061" s="109">
        <v>1</v>
      </c>
      <c r="U1061" s="109">
        <v>0</v>
      </c>
      <c r="V1061" s="109">
        <v>0</v>
      </c>
      <c r="W1061" s="109">
        <v>0</v>
      </c>
      <c r="Y1061" t="s">
        <v>23</v>
      </c>
    </row>
    <row r="1062" spans="2:25" hidden="1" x14ac:dyDescent="0.25">
      <c r="B1062" s="104">
        <v>46266</v>
      </c>
      <c r="C1062" s="105" t="s">
        <v>11</v>
      </c>
      <c r="P1062" s="44" t="s">
        <v>1167</v>
      </c>
      <c r="Q1062" s="109">
        <v>9</v>
      </c>
      <c r="R1062" s="44" t="s">
        <v>924</v>
      </c>
      <c r="S1062" s="109">
        <v>32</v>
      </c>
      <c r="T1062" s="109">
        <v>32</v>
      </c>
      <c r="U1062" s="109">
        <v>3</v>
      </c>
      <c r="V1062" s="109">
        <v>0</v>
      </c>
      <c r="W1062" s="109">
        <v>0</v>
      </c>
      <c r="Y1062" t="s">
        <v>784</v>
      </c>
    </row>
    <row r="1063" spans="2:25" hidden="1" x14ac:dyDescent="0.25">
      <c r="B1063" s="104">
        <v>46266</v>
      </c>
      <c r="C1063" s="105" t="s">
        <v>11</v>
      </c>
      <c r="P1063" s="44" t="s">
        <v>1168</v>
      </c>
      <c r="Q1063" s="109">
        <v>7</v>
      </c>
      <c r="R1063" s="44" t="s">
        <v>940</v>
      </c>
      <c r="S1063" s="109">
        <v>5</v>
      </c>
      <c r="T1063" s="109">
        <v>4</v>
      </c>
      <c r="U1063" s="109">
        <v>0</v>
      </c>
      <c r="V1063" s="109">
        <v>0</v>
      </c>
      <c r="W1063" s="109">
        <v>0</v>
      </c>
      <c r="Y1063" t="s">
        <v>780</v>
      </c>
    </row>
    <row r="1064" spans="2:25" hidden="1" x14ac:dyDescent="0.25">
      <c r="B1064" s="104">
        <v>46266</v>
      </c>
      <c r="C1064" s="105" t="s">
        <v>11</v>
      </c>
      <c r="P1064" s="44" t="s">
        <v>1168</v>
      </c>
      <c r="Q1064" s="109">
        <v>7</v>
      </c>
      <c r="R1064" s="44" t="s">
        <v>940</v>
      </c>
      <c r="S1064" s="109">
        <v>20</v>
      </c>
      <c r="T1064" s="109">
        <v>16</v>
      </c>
      <c r="U1064" s="109">
        <v>4</v>
      </c>
      <c r="V1064" s="109">
        <v>3</v>
      </c>
      <c r="W1064" s="109">
        <v>1</v>
      </c>
      <c r="Y1064" t="s">
        <v>20</v>
      </c>
    </row>
    <row r="1065" spans="2:25" hidden="1" x14ac:dyDescent="0.25">
      <c r="B1065" s="104">
        <v>46266</v>
      </c>
      <c r="C1065" s="105" t="s">
        <v>11</v>
      </c>
      <c r="P1065" s="44" t="s">
        <v>1168</v>
      </c>
      <c r="Q1065" s="109">
        <v>7</v>
      </c>
      <c r="R1065" s="44" t="s">
        <v>940</v>
      </c>
      <c r="S1065" s="109">
        <v>36</v>
      </c>
      <c r="T1065" s="109">
        <v>33</v>
      </c>
      <c r="U1065" s="109">
        <v>3</v>
      </c>
      <c r="V1065" s="109">
        <v>0</v>
      </c>
      <c r="W1065" s="109">
        <v>0</v>
      </c>
      <c r="Y1065" t="s">
        <v>784</v>
      </c>
    </row>
    <row r="1066" spans="2:25" hidden="1" x14ac:dyDescent="0.25">
      <c r="B1066" s="104">
        <v>46266</v>
      </c>
      <c r="C1066" s="105" t="s">
        <v>11</v>
      </c>
      <c r="P1066" s="44" t="s">
        <v>1168</v>
      </c>
      <c r="Q1066" s="109">
        <v>7</v>
      </c>
      <c r="R1066" s="44" t="s">
        <v>940</v>
      </c>
      <c r="S1066" s="109">
        <v>29</v>
      </c>
      <c r="T1066" s="109">
        <v>26</v>
      </c>
      <c r="U1066" s="109">
        <v>1</v>
      </c>
      <c r="V1066" s="109">
        <v>0</v>
      </c>
      <c r="W1066" s="109">
        <v>0</v>
      </c>
      <c r="Y1066" t="s">
        <v>783</v>
      </c>
    </row>
    <row r="1067" spans="2:25" hidden="1" x14ac:dyDescent="0.25">
      <c r="B1067" s="104">
        <v>46266</v>
      </c>
      <c r="C1067" s="105" t="s">
        <v>12</v>
      </c>
      <c r="P1067" s="44" t="s">
        <v>1169</v>
      </c>
      <c r="Q1067" s="109">
        <v>5</v>
      </c>
      <c r="R1067" s="44" t="s">
        <v>812</v>
      </c>
      <c r="S1067" s="109">
        <v>2</v>
      </c>
      <c r="T1067" s="109">
        <v>0</v>
      </c>
      <c r="U1067" s="109">
        <v>0</v>
      </c>
      <c r="V1067" s="109">
        <v>0</v>
      </c>
      <c r="W1067" s="109">
        <v>0</v>
      </c>
      <c r="Y1067" t="s">
        <v>779</v>
      </c>
    </row>
    <row r="1068" spans="2:25" hidden="1" x14ac:dyDescent="0.25">
      <c r="B1068" s="104">
        <v>46266</v>
      </c>
      <c r="C1068" s="105" t="s">
        <v>12</v>
      </c>
      <c r="P1068" s="44" t="s">
        <v>1169</v>
      </c>
      <c r="Q1068" s="109">
        <v>5</v>
      </c>
      <c r="R1068" s="44" t="s">
        <v>812</v>
      </c>
      <c r="S1068" s="109">
        <v>161</v>
      </c>
      <c r="T1068" s="109">
        <v>57</v>
      </c>
      <c r="U1068" s="109">
        <v>8</v>
      </c>
      <c r="V1068" s="109">
        <v>2</v>
      </c>
      <c r="W1068" s="109">
        <v>1</v>
      </c>
      <c r="Y1068" t="s">
        <v>779</v>
      </c>
    </row>
    <row r="1069" spans="2:25" hidden="1" x14ac:dyDescent="0.25">
      <c r="B1069" s="104">
        <v>46266</v>
      </c>
      <c r="C1069" s="105" t="s">
        <v>11</v>
      </c>
      <c r="P1069" s="44" t="s">
        <v>1170</v>
      </c>
      <c r="Q1069" s="109">
        <v>2</v>
      </c>
      <c r="R1069" s="44" t="s">
        <v>939</v>
      </c>
      <c r="S1069" s="109">
        <v>1</v>
      </c>
      <c r="T1069" s="109">
        <v>1</v>
      </c>
      <c r="U1069" s="109">
        <v>0</v>
      </c>
      <c r="V1069" s="109">
        <v>0</v>
      </c>
      <c r="W1069" s="109">
        <v>0</v>
      </c>
    </row>
    <row r="1070" spans="2:25" hidden="1" x14ac:dyDescent="0.25">
      <c r="B1070" s="104">
        <v>46266</v>
      </c>
      <c r="C1070" s="105" t="s">
        <v>11</v>
      </c>
      <c r="P1070" s="44" t="s">
        <v>1170</v>
      </c>
      <c r="Q1070" s="109">
        <v>2</v>
      </c>
      <c r="R1070" s="44" t="s">
        <v>939</v>
      </c>
      <c r="S1070" s="109">
        <v>7</v>
      </c>
      <c r="T1070" s="109">
        <v>7</v>
      </c>
      <c r="U1070" s="109">
        <v>1</v>
      </c>
      <c r="V1070" s="109">
        <v>0</v>
      </c>
      <c r="W1070" s="109">
        <v>0</v>
      </c>
      <c r="Y1070" t="s">
        <v>780</v>
      </c>
    </row>
    <row r="1071" spans="2:25" hidden="1" x14ac:dyDescent="0.25">
      <c r="B1071" s="104">
        <v>46266</v>
      </c>
      <c r="C1071" s="105" t="s">
        <v>11</v>
      </c>
      <c r="P1071" s="44" t="s">
        <v>1170</v>
      </c>
      <c r="Q1071" s="109">
        <v>2</v>
      </c>
      <c r="R1071" s="44" t="s">
        <v>939</v>
      </c>
      <c r="S1071" s="109">
        <v>37</v>
      </c>
      <c r="T1071" s="109">
        <v>27</v>
      </c>
      <c r="U1071" s="109">
        <v>4</v>
      </c>
      <c r="V1071" s="109">
        <v>0</v>
      </c>
      <c r="W1071" s="109">
        <v>0</v>
      </c>
      <c r="Y1071" t="s">
        <v>783</v>
      </c>
    </row>
    <row r="1072" spans="2:25" hidden="1" x14ac:dyDescent="0.25">
      <c r="B1072" s="104">
        <v>46266</v>
      </c>
      <c r="C1072" s="105" t="s">
        <v>11</v>
      </c>
      <c r="P1072" s="44" t="s">
        <v>1170</v>
      </c>
      <c r="Q1072" s="109">
        <v>2</v>
      </c>
      <c r="R1072" s="44" t="s">
        <v>939</v>
      </c>
      <c r="S1072" s="109">
        <v>29</v>
      </c>
      <c r="T1072" s="109">
        <v>25</v>
      </c>
      <c r="U1072" s="109">
        <v>4</v>
      </c>
      <c r="V1072" s="109">
        <v>0</v>
      </c>
      <c r="W1072" s="109">
        <v>0</v>
      </c>
      <c r="Y1072" t="s">
        <v>784</v>
      </c>
    </row>
    <row r="1073" spans="2:25" hidden="1" x14ac:dyDescent="0.25">
      <c r="B1073" s="104">
        <v>46266</v>
      </c>
      <c r="C1073" s="105" t="s">
        <v>11</v>
      </c>
      <c r="P1073" s="44" t="s">
        <v>1170</v>
      </c>
      <c r="Q1073" s="109">
        <v>2</v>
      </c>
      <c r="R1073" s="44" t="s">
        <v>939</v>
      </c>
      <c r="S1073" s="109">
        <v>21</v>
      </c>
      <c r="T1073" s="109">
        <v>19</v>
      </c>
      <c r="U1073" s="109">
        <v>1</v>
      </c>
      <c r="V1073" s="109">
        <v>0</v>
      </c>
      <c r="W1073" s="109">
        <v>0</v>
      </c>
      <c r="Y1073" t="s">
        <v>20</v>
      </c>
    </row>
    <row r="1074" spans="2:25" hidden="1" x14ac:dyDescent="0.25">
      <c r="B1074" s="104">
        <v>46266</v>
      </c>
      <c r="C1074" s="105" t="s">
        <v>12</v>
      </c>
      <c r="P1074" s="44" t="s">
        <v>1171</v>
      </c>
      <c r="Q1074" s="109">
        <v>12</v>
      </c>
      <c r="R1074" s="44" t="s">
        <v>789</v>
      </c>
      <c r="S1074" s="109">
        <v>1</v>
      </c>
      <c r="T1074" s="109">
        <v>1</v>
      </c>
      <c r="U1074" s="109">
        <v>0</v>
      </c>
      <c r="V1074" s="109">
        <v>0</v>
      </c>
      <c r="W1074" s="109">
        <v>0</v>
      </c>
    </row>
    <row r="1075" spans="2:25" hidden="1" x14ac:dyDescent="0.25">
      <c r="B1075" s="104">
        <v>46266</v>
      </c>
      <c r="C1075" s="105" t="s">
        <v>12</v>
      </c>
      <c r="P1075" s="44" t="s">
        <v>1171</v>
      </c>
      <c r="Q1075" s="109">
        <v>12</v>
      </c>
      <c r="R1075" s="44" t="s">
        <v>789</v>
      </c>
      <c r="S1075" s="109">
        <v>17</v>
      </c>
      <c r="T1075" s="109">
        <v>14</v>
      </c>
      <c r="U1075" s="109">
        <v>2</v>
      </c>
      <c r="V1075" s="109">
        <v>2</v>
      </c>
      <c r="W1075" s="109">
        <v>1</v>
      </c>
      <c r="Y1075" t="s">
        <v>781</v>
      </c>
    </row>
    <row r="1076" spans="2:25" hidden="1" x14ac:dyDescent="0.25">
      <c r="B1076" s="104">
        <v>46266</v>
      </c>
      <c r="C1076" s="105" t="s">
        <v>12</v>
      </c>
      <c r="P1076" s="44" t="s">
        <v>1171</v>
      </c>
      <c r="Q1076" s="109">
        <v>12</v>
      </c>
      <c r="R1076" s="44" t="s">
        <v>789</v>
      </c>
      <c r="S1076" s="109">
        <v>13</v>
      </c>
      <c r="T1076" s="109">
        <v>13</v>
      </c>
      <c r="U1076" s="109">
        <v>3</v>
      </c>
      <c r="V1076" s="109">
        <v>3</v>
      </c>
      <c r="W1076" s="109">
        <v>1</v>
      </c>
      <c r="Y1076" t="s">
        <v>779</v>
      </c>
    </row>
    <row r="1077" spans="2:25" hidden="1" x14ac:dyDescent="0.25">
      <c r="B1077" s="104">
        <v>46266</v>
      </c>
      <c r="C1077" s="105" t="s">
        <v>11</v>
      </c>
      <c r="P1077" s="44" t="s">
        <v>1172</v>
      </c>
      <c r="Q1077" s="109">
        <v>5</v>
      </c>
      <c r="R1077" s="44" t="s">
        <v>787</v>
      </c>
      <c r="S1077" s="109">
        <v>3</v>
      </c>
      <c r="T1077" s="109">
        <v>3</v>
      </c>
      <c r="U1077" s="109">
        <v>3</v>
      </c>
      <c r="V1077" s="109">
        <v>3</v>
      </c>
      <c r="W1077" s="109">
        <v>0</v>
      </c>
      <c r="Y1077" t="s">
        <v>20</v>
      </c>
    </row>
    <row r="1078" spans="2:25" hidden="1" x14ac:dyDescent="0.25">
      <c r="B1078" s="104">
        <v>46266</v>
      </c>
      <c r="C1078" s="105" t="s">
        <v>11</v>
      </c>
      <c r="P1078" s="44" t="s">
        <v>1172</v>
      </c>
      <c r="Q1078" s="109">
        <v>5</v>
      </c>
      <c r="R1078" s="44" t="s">
        <v>787</v>
      </c>
      <c r="S1078" s="109">
        <v>6</v>
      </c>
      <c r="T1078" s="109">
        <v>6</v>
      </c>
      <c r="U1078" s="109">
        <v>2</v>
      </c>
      <c r="V1078" s="109">
        <v>1</v>
      </c>
      <c r="W1078" s="109">
        <v>0</v>
      </c>
      <c r="Y1078" t="s">
        <v>784</v>
      </c>
    </row>
    <row r="1079" spans="2:25" hidden="1" x14ac:dyDescent="0.25">
      <c r="B1079" s="104">
        <v>46266</v>
      </c>
      <c r="C1079" s="105" t="s">
        <v>11</v>
      </c>
      <c r="P1079" s="44" t="s">
        <v>1172</v>
      </c>
      <c r="Q1079" s="109">
        <v>5</v>
      </c>
      <c r="R1079" s="44" t="s">
        <v>787</v>
      </c>
      <c r="S1079" s="109">
        <v>1</v>
      </c>
      <c r="T1079" s="109">
        <v>1</v>
      </c>
      <c r="U1079" s="109">
        <v>0</v>
      </c>
      <c r="V1079" s="109">
        <v>0</v>
      </c>
      <c r="W1079" s="109">
        <v>0</v>
      </c>
      <c r="Y1079" t="s">
        <v>780</v>
      </c>
    </row>
    <row r="1080" spans="2:25" hidden="1" x14ac:dyDescent="0.25">
      <c r="B1080" s="104">
        <v>46266</v>
      </c>
      <c r="C1080" s="105" t="s">
        <v>11</v>
      </c>
      <c r="P1080" s="44" t="s">
        <v>1172</v>
      </c>
      <c r="Q1080" s="109">
        <v>5</v>
      </c>
      <c r="R1080" s="44" t="s">
        <v>787</v>
      </c>
      <c r="S1080" s="109">
        <v>5</v>
      </c>
      <c r="T1080" s="109">
        <v>5</v>
      </c>
      <c r="U1080" s="109">
        <v>1</v>
      </c>
      <c r="V1080" s="109">
        <v>1</v>
      </c>
      <c r="W1080" s="109">
        <v>0</v>
      </c>
      <c r="Y1080" t="s">
        <v>783</v>
      </c>
    </row>
    <row r="1081" spans="2:25" hidden="1" x14ac:dyDescent="0.25">
      <c r="B1081" s="104">
        <v>46266</v>
      </c>
      <c r="C1081" s="105" t="s">
        <v>12</v>
      </c>
      <c r="P1081" s="44" t="s">
        <v>1173</v>
      </c>
      <c r="Q1081" s="109">
        <v>13</v>
      </c>
      <c r="R1081" s="44" t="s">
        <v>791</v>
      </c>
      <c r="S1081" s="109">
        <v>69</v>
      </c>
      <c r="T1081" s="109">
        <v>68</v>
      </c>
      <c r="U1081" s="109">
        <v>11</v>
      </c>
      <c r="V1081" s="109">
        <v>11</v>
      </c>
      <c r="W1081" s="109">
        <v>3</v>
      </c>
      <c r="Y1081" t="s">
        <v>781</v>
      </c>
    </row>
    <row r="1082" spans="2:25" hidden="1" x14ac:dyDescent="0.25">
      <c r="B1082" s="104">
        <v>46266</v>
      </c>
      <c r="C1082" s="105" t="s">
        <v>12</v>
      </c>
      <c r="P1082" s="44" t="s">
        <v>1173</v>
      </c>
      <c r="Q1082" s="109">
        <v>13</v>
      </c>
      <c r="R1082" s="44" t="s">
        <v>791</v>
      </c>
      <c r="S1082" s="109">
        <v>1</v>
      </c>
      <c r="T1082" s="109">
        <v>1</v>
      </c>
      <c r="U1082" s="109">
        <v>0</v>
      </c>
      <c r="V1082" s="109">
        <v>0</v>
      </c>
      <c r="W1082" s="109">
        <v>0</v>
      </c>
    </row>
    <row r="1083" spans="2:25" hidden="1" x14ac:dyDescent="0.25">
      <c r="B1083" s="104">
        <v>46266</v>
      </c>
      <c r="C1083" s="105" t="s">
        <v>12</v>
      </c>
      <c r="P1083" s="44" t="s">
        <v>1173</v>
      </c>
      <c r="Q1083" s="109">
        <v>13</v>
      </c>
      <c r="R1083" s="44" t="s">
        <v>791</v>
      </c>
      <c r="S1083" s="109">
        <v>1</v>
      </c>
      <c r="T1083" s="109">
        <v>1</v>
      </c>
      <c r="U1083" s="109">
        <v>0</v>
      </c>
      <c r="V1083" s="109">
        <v>0</v>
      </c>
      <c r="W1083" s="109">
        <v>0</v>
      </c>
      <c r="Y1083" t="s">
        <v>779</v>
      </c>
    </row>
    <row r="1084" spans="2:25" hidden="1" x14ac:dyDescent="0.25">
      <c r="B1084" s="104">
        <v>46266</v>
      </c>
      <c r="C1084" s="105" t="s">
        <v>11</v>
      </c>
      <c r="P1084" s="44" t="s">
        <v>1174</v>
      </c>
      <c r="Q1084" s="109">
        <v>3</v>
      </c>
      <c r="R1084" s="44" t="s">
        <v>826</v>
      </c>
      <c r="S1084" s="109">
        <v>28</v>
      </c>
      <c r="T1084" s="109">
        <v>26</v>
      </c>
      <c r="U1084" s="109">
        <v>3</v>
      </c>
      <c r="V1084" s="109">
        <v>3</v>
      </c>
      <c r="W1084" s="109">
        <v>0</v>
      </c>
      <c r="Y1084" t="s">
        <v>784</v>
      </c>
    </row>
    <row r="1085" spans="2:25" hidden="1" x14ac:dyDescent="0.25">
      <c r="B1085" s="104">
        <v>46266</v>
      </c>
      <c r="C1085" s="105" t="s">
        <v>11</v>
      </c>
      <c r="P1085" s="44" t="s">
        <v>1174</v>
      </c>
      <c r="Q1085" s="109">
        <v>3</v>
      </c>
      <c r="R1085" s="44" t="s">
        <v>826</v>
      </c>
      <c r="S1085" s="109">
        <v>7</v>
      </c>
      <c r="T1085" s="109">
        <v>5</v>
      </c>
      <c r="U1085" s="109">
        <v>0</v>
      </c>
      <c r="V1085" s="109">
        <v>0</v>
      </c>
      <c r="W1085" s="109">
        <v>0</v>
      </c>
      <c r="Y1085" t="s">
        <v>780</v>
      </c>
    </row>
    <row r="1086" spans="2:25" hidden="1" x14ac:dyDescent="0.25">
      <c r="B1086" s="104">
        <v>46266</v>
      </c>
      <c r="C1086" s="105" t="s">
        <v>11</v>
      </c>
      <c r="P1086" s="44" t="s">
        <v>1174</v>
      </c>
      <c r="Q1086" s="109">
        <v>3</v>
      </c>
      <c r="R1086" s="44" t="s">
        <v>826</v>
      </c>
      <c r="S1086" s="109">
        <v>1</v>
      </c>
      <c r="T1086" s="109">
        <v>1</v>
      </c>
      <c r="U1086" s="109">
        <v>0</v>
      </c>
      <c r="V1086" s="109">
        <v>0</v>
      </c>
      <c r="W1086" s="109">
        <v>0</v>
      </c>
    </row>
    <row r="1087" spans="2:25" hidden="1" x14ac:dyDescent="0.25">
      <c r="B1087" s="104">
        <v>46266</v>
      </c>
      <c r="C1087" s="105" t="s">
        <v>11</v>
      </c>
      <c r="P1087" s="44" t="s">
        <v>1174</v>
      </c>
      <c r="Q1087" s="109">
        <v>3</v>
      </c>
      <c r="R1087" s="44" t="s">
        <v>826</v>
      </c>
      <c r="S1087" s="109">
        <v>31</v>
      </c>
      <c r="T1087" s="109">
        <v>29</v>
      </c>
      <c r="U1087" s="109">
        <v>1</v>
      </c>
      <c r="V1087" s="109">
        <v>0</v>
      </c>
      <c r="W1087" s="109">
        <v>0</v>
      </c>
      <c r="Y1087" t="s">
        <v>783</v>
      </c>
    </row>
    <row r="1088" spans="2:25" hidden="1" x14ac:dyDescent="0.25">
      <c r="B1088" s="104">
        <v>46266</v>
      </c>
      <c r="C1088" s="105" t="s">
        <v>11</v>
      </c>
      <c r="P1088" s="44" t="s">
        <v>1174</v>
      </c>
      <c r="Q1088" s="109">
        <v>3</v>
      </c>
      <c r="R1088" s="44" t="s">
        <v>826</v>
      </c>
      <c r="S1088" s="109">
        <v>20</v>
      </c>
      <c r="T1088" s="109">
        <v>14</v>
      </c>
      <c r="U1088" s="109">
        <v>0</v>
      </c>
      <c r="V1088" s="109">
        <v>0</v>
      </c>
      <c r="W1088" s="109">
        <v>0</v>
      </c>
      <c r="Y1088" t="s">
        <v>20</v>
      </c>
    </row>
    <row r="1089" spans="2:25" hidden="1" x14ac:dyDescent="0.25">
      <c r="B1089" s="104">
        <v>46266</v>
      </c>
      <c r="C1089" s="105" t="s">
        <v>11</v>
      </c>
      <c r="P1089" s="44" t="s">
        <v>1175</v>
      </c>
      <c r="Q1089" s="109">
        <v>10</v>
      </c>
      <c r="R1089" s="44" t="s">
        <v>790</v>
      </c>
      <c r="S1089" s="109">
        <v>5</v>
      </c>
      <c r="T1089" s="109">
        <v>5</v>
      </c>
      <c r="U1089" s="109">
        <v>0</v>
      </c>
      <c r="V1089" s="109">
        <v>0</v>
      </c>
      <c r="W1089" s="109">
        <v>0</v>
      </c>
      <c r="Y1089" t="s">
        <v>20</v>
      </c>
    </row>
    <row r="1090" spans="2:25" hidden="1" x14ac:dyDescent="0.25">
      <c r="B1090" s="104">
        <v>46266</v>
      </c>
      <c r="C1090" s="105" t="s">
        <v>11</v>
      </c>
      <c r="P1090" s="44" t="s">
        <v>1175</v>
      </c>
      <c r="Q1090" s="109">
        <v>10</v>
      </c>
      <c r="R1090" s="44" t="s">
        <v>790</v>
      </c>
      <c r="S1090" s="109">
        <v>3</v>
      </c>
      <c r="T1090" s="109">
        <v>2</v>
      </c>
      <c r="U1090" s="109">
        <v>1</v>
      </c>
      <c r="V1090" s="109">
        <v>1</v>
      </c>
      <c r="W1090" s="109">
        <v>0</v>
      </c>
      <c r="Y1090" t="s">
        <v>783</v>
      </c>
    </row>
    <row r="1091" spans="2:25" hidden="1" x14ac:dyDescent="0.25">
      <c r="B1091" s="104">
        <v>46266</v>
      </c>
      <c r="C1091" s="105" t="s">
        <v>11</v>
      </c>
      <c r="P1091" s="44" t="s">
        <v>1175</v>
      </c>
      <c r="Q1091" s="109">
        <v>10</v>
      </c>
      <c r="R1091" s="44" t="s">
        <v>790</v>
      </c>
      <c r="S1091" s="109">
        <v>4</v>
      </c>
      <c r="T1091" s="109">
        <v>4</v>
      </c>
      <c r="U1091" s="109">
        <v>0</v>
      </c>
      <c r="V1091" s="109">
        <v>0</v>
      </c>
      <c r="W1091" s="109">
        <v>0</v>
      </c>
      <c r="Y1091" t="s">
        <v>784</v>
      </c>
    </row>
    <row r="1092" spans="2:25" hidden="1" x14ac:dyDescent="0.25">
      <c r="B1092" s="104">
        <v>46266</v>
      </c>
      <c r="C1092" s="105" t="s">
        <v>11</v>
      </c>
      <c r="P1092" s="44" t="s">
        <v>1176</v>
      </c>
      <c r="Q1092" s="109">
        <v>11</v>
      </c>
      <c r="R1092" s="44" t="s">
        <v>1039</v>
      </c>
      <c r="S1092" s="109">
        <v>1</v>
      </c>
      <c r="T1092" s="109">
        <v>1</v>
      </c>
      <c r="U1092" s="109">
        <v>0</v>
      </c>
      <c r="V1092" s="109">
        <v>0</v>
      </c>
      <c r="W1092" s="109">
        <v>0</v>
      </c>
      <c r="Y1092" t="s">
        <v>783</v>
      </c>
    </row>
    <row r="1093" spans="2:25" hidden="1" x14ac:dyDescent="0.25">
      <c r="B1093" s="104">
        <v>46266</v>
      </c>
      <c r="C1093" s="105" t="s">
        <v>12</v>
      </c>
      <c r="P1093" s="44" t="s">
        <v>1177</v>
      </c>
      <c r="Q1093" s="109">
        <v>7</v>
      </c>
      <c r="R1093" s="44" t="s">
        <v>809</v>
      </c>
      <c r="S1093" s="109">
        <v>5</v>
      </c>
      <c r="T1093" s="109">
        <v>4</v>
      </c>
      <c r="U1093" s="109">
        <v>4</v>
      </c>
      <c r="V1093" s="109">
        <v>4</v>
      </c>
      <c r="W1093" s="109">
        <v>2</v>
      </c>
      <c r="Y1093" t="s">
        <v>779</v>
      </c>
    </row>
    <row r="1094" spans="2:25" hidden="1" x14ac:dyDescent="0.25">
      <c r="B1094" s="104">
        <v>46266</v>
      </c>
      <c r="C1094" s="105" t="s">
        <v>12</v>
      </c>
      <c r="P1094" s="44" t="s">
        <v>1178</v>
      </c>
      <c r="Q1094" s="109">
        <v>3</v>
      </c>
      <c r="R1094" s="44" t="s">
        <v>939</v>
      </c>
      <c r="S1094" s="109">
        <v>1</v>
      </c>
      <c r="T1094" s="109">
        <v>1</v>
      </c>
      <c r="U1094" s="109">
        <v>1</v>
      </c>
      <c r="V1094" s="109">
        <v>1</v>
      </c>
      <c r="W1094" s="109">
        <v>0</v>
      </c>
      <c r="Y1094" t="s">
        <v>779</v>
      </c>
    </row>
    <row r="1095" spans="2:25" hidden="1" x14ac:dyDescent="0.25">
      <c r="B1095" s="104">
        <v>46266</v>
      </c>
      <c r="C1095" s="105" t="s">
        <v>12</v>
      </c>
      <c r="P1095" s="44" t="s">
        <v>1179</v>
      </c>
      <c r="Q1095" s="109">
        <v>10</v>
      </c>
      <c r="R1095" s="44" t="s">
        <v>813</v>
      </c>
      <c r="S1095" s="109">
        <v>7</v>
      </c>
      <c r="T1095" s="109">
        <v>7</v>
      </c>
      <c r="U1095" s="109">
        <v>0</v>
      </c>
      <c r="V1095" s="109">
        <v>0</v>
      </c>
      <c r="W1095" s="109">
        <v>0</v>
      </c>
    </row>
    <row r="1096" spans="2:25" hidden="1" x14ac:dyDescent="0.25">
      <c r="B1096" s="104">
        <v>46266</v>
      </c>
      <c r="C1096" s="105" t="s">
        <v>12</v>
      </c>
      <c r="P1096" s="44" t="s">
        <v>1179</v>
      </c>
      <c r="Q1096" s="109">
        <v>10</v>
      </c>
      <c r="R1096" s="44" t="s">
        <v>813</v>
      </c>
      <c r="S1096" s="109">
        <v>138</v>
      </c>
      <c r="T1096" s="109">
        <v>133</v>
      </c>
      <c r="U1096" s="109">
        <v>7</v>
      </c>
      <c r="V1096" s="109">
        <v>3</v>
      </c>
      <c r="W1096" s="109">
        <v>0</v>
      </c>
      <c r="Y1096" t="s">
        <v>779</v>
      </c>
    </row>
    <row r="1097" spans="2:25" hidden="1" x14ac:dyDescent="0.25">
      <c r="B1097" s="104">
        <v>46266</v>
      </c>
      <c r="C1097" s="105" t="s">
        <v>12</v>
      </c>
      <c r="P1097" s="44" t="s">
        <v>1179</v>
      </c>
      <c r="Q1097" s="109">
        <v>10</v>
      </c>
      <c r="R1097" s="44" t="s">
        <v>813</v>
      </c>
      <c r="S1097" s="109">
        <v>1</v>
      </c>
      <c r="T1097" s="109">
        <v>1</v>
      </c>
      <c r="U1097" s="109">
        <v>0</v>
      </c>
      <c r="V1097" s="109">
        <v>0</v>
      </c>
      <c r="W1097" s="109">
        <v>0</v>
      </c>
      <c r="Y1097" t="s">
        <v>785</v>
      </c>
    </row>
    <row r="1098" spans="2:25" hidden="1" x14ac:dyDescent="0.25">
      <c r="B1098" s="104">
        <v>46266</v>
      </c>
      <c r="C1098" s="105" t="s">
        <v>12</v>
      </c>
      <c r="P1098" s="44" t="s">
        <v>1179</v>
      </c>
      <c r="Q1098" s="109">
        <v>10</v>
      </c>
      <c r="R1098" s="44" t="s">
        <v>813</v>
      </c>
      <c r="S1098" s="109">
        <v>2</v>
      </c>
      <c r="T1098" s="109">
        <v>2</v>
      </c>
      <c r="U1098" s="109">
        <v>0</v>
      </c>
      <c r="V1098" s="109">
        <v>0</v>
      </c>
      <c r="W1098" s="109">
        <v>0</v>
      </c>
      <c r="Y1098" t="s">
        <v>779</v>
      </c>
    </row>
    <row r="1099" spans="2:25" hidden="1" x14ac:dyDescent="0.25">
      <c r="B1099" s="104">
        <v>46266</v>
      </c>
      <c r="C1099" s="105" t="s">
        <v>12</v>
      </c>
      <c r="P1099" s="44" t="s">
        <v>1179</v>
      </c>
      <c r="Q1099" s="109">
        <v>10</v>
      </c>
      <c r="R1099" s="44" t="s">
        <v>813</v>
      </c>
      <c r="S1099" s="109">
        <v>1</v>
      </c>
      <c r="T1099" s="109">
        <v>1</v>
      </c>
      <c r="U1099" s="109">
        <v>0</v>
      </c>
      <c r="V1099" s="109">
        <v>0</v>
      </c>
      <c r="W1099" s="109">
        <v>0</v>
      </c>
      <c r="Y1099" t="s">
        <v>993</v>
      </c>
    </row>
    <row r="1100" spans="2:25" hidden="1" x14ac:dyDescent="0.25">
      <c r="B1100" s="104">
        <v>46266</v>
      </c>
      <c r="C1100" s="105" t="s">
        <v>12</v>
      </c>
      <c r="P1100" s="44" t="s">
        <v>1180</v>
      </c>
      <c r="Q1100" s="109">
        <v>1</v>
      </c>
      <c r="R1100" s="44" t="s">
        <v>945</v>
      </c>
      <c r="S1100" s="109">
        <v>5</v>
      </c>
      <c r="T1100" s="109">
        <v>5</v>
      </c>
      <c r="U1100" s="109">
        <v>5</v>
      </c>
      <c r="V1100" s="109">
        <v>5</v>
      </c>
      <c r="W1100" s="109">
        <v>1</v>
      </c>
      <c r="Y1100" t="s">
        <v>779</v>
      </c>
    </row>
    <row r="1101" spans="2:25" hidden="1" x14ac:dyDescent="0.25">
      <c r="B1101" s="104">
        <v>46266</v>
      </c>
      <c r="C1101" s="105" t="s">
        <v>12</v>
      </c>
      <c r="P1101" s="44" t="s">
        <v>1180</v>
      </c>
      <c r="Q1101" s="109">
        <v>1</v>
      </c>
      <c r="R1101" s="44" t="s">
        <v>945</v>
      </c>
      <c r="S1101" s="109">
        <v>29</v>
      </c>
      <c r="T1101" s="109">
        <v>28</v>
      </c>
      <c r="U1101" s="109">
        <v>3</v>
      </c>
      <c r="V1101" s="109">
        <v>3</v>
      </c>
      <c r="W1101" s="109">
        <v>1</v>
      </c>
      <c r="Y1101" t="s">
        <v>781</v>
      </c>
    </row>
    <row r="1102" spans="2:25" hidden="1" x14ac:dyDescent="0.25">
      <c r="B1102" s="104">
        <v>46266</v>
      </c>
      <c r="C1102" s="105" t="s">
        <v>11</v>
      </c>
      <c r="P1102" s="44" t="s">
        <v>1181</v>
      </c>
      <c r="Q1102" s="109">
        <v>8</v>
      </c>
      <c r="R1102" s="44" t="s">
        <v>1038</v>
      </c>
      <c r="S1102" s="109">
        <v>14</v>
      </c>
      <c r="T1102" s="109">
        <v>12</v>
      </c>
      <c r="U1102" s="109">
        <v>1</v>
      </c>
      <c r="V1102" s="109">
        <v>1</v>
      </c>
      <c r="W1102" s="109">
        <v>0</v>
      </c>
      <c r="Y1102" t="s">
        <v>20</v>
      </c>
    </row>
    <row r="1103" spans="2:25" hidden="1" x14ac:dyDescent="0.25">
      <c r="B1103" s="104">
        <v>46266</v>
      </c>
      <c r="C1103" s="105" t="s">
        <v>11</v>
      </c>
      <c r="P1103" s="44" t="s">
        <v>1181</v>
      </c>
      <c r="Q1103" s="109">
        <v>8</v>
      </c>
      <c r="R1103" s="44" t="s">
        <v>1038</v>
      </c>
      <c r="S1103" s="109">
        <v>39</v>
      </c>
      <c r="T1103" s="109">
        <v>36</v>
      </c>
      <c r="U1103" s="109">
        <v>2</v>
      </c>
      <c r="V1103" s="109">
        <v>1</v>
      </c>
      <c r="W1103" s="109">
        <v>0</v>
      </c>
      <c r="Y1103" t="s">
        <v>784</v>
      </c>
    </row>
    <row r="1104" spans="2:25" hidden="1" x14ac:dyDescent="0.25">
      <c r="B1104" s="104">
        <v>46266</v>
      </c>
      <c r="C1104" s="105" t="s">
        <v>11</v>
      </c>
      <c r="P1104" s="44" t="s">
        <v>1181</v>
      </c>
      <c r="Q1104" s="109">
        <v>8</v>
      </c>
      <c r="R1104" s="44" t="s">
        <v>1038</v>
      </c>
      <c r="S1104" s="109">
        <v>2</v>
      </c>
      <c r="T1104" s="109">
        <v>2</v>
      </c>
      <c r="U1104" s="109">
        <v>0</v>
      </c>
      <c r="V1104" s="109">
        <v>0</v>
      </c>
      <c r="W1104" s="109">
        <v>0</v>
      </c>
      <c r="Y1104" t="s">
        <v>780</v>
      </c>
    </row>
    <row r="1105" spans="2:25" hidden="1" x14ac:dyDescent="0.25">
      <c r="B1105" s="104">
        <v>46266</v>
      </c>
      <c r="C1105" s="105" t="s">
        <v>11</v>
      </c>
      <c r="P1105" s="44" t="s">
        <v>1181</v>
      </c>
      <c r="Q1105" s="109">
        <v>8</v>
      </c>
      <c r="R1105" s="44" t="s">
        <v>1038</v>
      </c>
      <c r="S1105" s="109">
        <v>33</v>
      </c>
      <c r="T1105" s="109">
        <v>30</v>
      </c>
      <c r="U1105" s="109">
        <v>2</v>
      </c>
      <c r="V1105" s="109">
        <v>0</v>
      </c>
      <c r="W1105" s="109">
        <v>0</v>
      </c>
      <c r="Y1105" t="s">
        <v>783</v>
      </c>
    </row>
    <row r="1106" spans="2:25" hidden="1" x14ac:dyDescent="0.25">
      <c r="B1106" s="104">
        <v>46266</v>
      </c>
      <c r="C1106" s="105" t="s">
        <v>12</v>
      </c>
      <c r="P1106" s="44" t="s">
        <v>1182</v>
      </c>
      <c r="Q1106" s="109">
        <v>9</v>
      </c>
      <c r="R1106" s="44" t="s">
        <v>824</v>
      </c>
      <c r="S1106" s="109">
        <v>1</v>
      </c>
      <c r="T1106" s="109">
        <v>1</v>
      </c>
      <c r="U1106" s="109">
        <v>0</v>
      </c>
      <c r="V1106" s="109">
        <v>0</v>
      </c>
      <c r="W1106" s="109">
        <v>0</v>
      </c>
      <c r="Y1106" t="s">
        <v>169</v>
      </c>
    </row>
    <row r="1107" spans="2:25" hidden="1" x14ac:dyDescent="0.25">
      <c r="B1107" s="104">
        <v>46266</v>
      </c>
      <c r="C1107" s="105" t="s">
        <v>12</v>
      </c>
      <c r="P1107" s="44" t="s">
        <v>1182</v>
      </c>
      <c r="Q1107" s="109">
        <v>9</v>
      </c>
      <c r="R1107" s="44" t="s">
        <v>824</v>
      </c>
      <c r="S1107" s="109">
        <v>125</v>
      </c>
      <c r="T1107" s="109">
        <v>119</v>
      </c>
      <c r="U1107" s="109">
        <v>1</v>
      </c>
      <c r="V1107" s="109">
        <v>0</v>
      </c>
      <c r="W1107" s="109">
        <v>0</v>
      </c>
      <c r="Y1107" t="s">
        <v>779</v>
      </c>
    </row>
    <row r="1108" spans="2:25" hidden="1" x14ac:dyDescent="0.25">
      <c r="B1108" s="104">
        <v>46266</v>
      </c>
      <c r="C1108" s="105" t="s">
        <v>12</v>
      </c>
      <c r="P1108" s="44" t="s">
        <v>1182</v>
      </c>
      <c r="Q1108" s="109">
        <v>9</v>
      </c>
      <c r="R1108" s="44" t="s">
        <v>824</v>
      </c>
      <c r="S1108" s="109">
        <v>2</v>
      </c>
      <c r="T1108" s="109">
        <v>2</v>
      </c>
      <c r="U1108" s="109">
        <v>0</v>
      </c>
      <c r="V1108" s="109">
        <v>0</v>
      </c>
      <c r="W1108" s="109">
        <v>0</v>
      </c>
      <c r="Y1108" t="s">
        <v>993</v>
      </c>
    </row>
    <row r="1109" spans="2:25" hidden="1" x14ac:dyDescent="0.25">
      <c r="B1109" s="104">
        <v>46266</v>
      </c>
      <c r="C1109" s="105" t="s">
        <v>12</v>
      </c>
      <c r="P1109" s="44" t="s">
        <v>1182</v>
      </c>
      <c r="Q1109" s="109">
        <v>9</v>
      </c>
      <c r="R1109" s="44" t="s">
        <v>824</v>
      </c>
      <c r="S1109" s="109">
        <v>3</v>
      </c>
      <c r="T1109" s="109">
        <v>3</v>
      </c>
      <c r="U1109" s="109">
        <v>0</v>
      </c>
      <c r="V1109" s="109">
        <v>0</v>
      </c>
      <c r="W1109" s="109">
        <v>0</v>
      </c>
      <c r="Y1109" t="s">
        <v>779</v>
      </c>
    </row>
    <row r="1110" spans="2:25" hidden="1" x14ac:dyDescent="0.25">
      <c r="B1110" s="104">
        <v>46266</v>
      </c>
      <c r="C1110" s="105" t="s">
        <v>12</v>
      </c>
      <c r="P1110" s="44" t="s">
        <v>1182</v>
      </c>
      <c r="Q1110" s="109">
        <v>9</v>
      </c>
      <c r="R1110" s="44" t="s">
        <v>824</v>
      </c>
      <c r="S1110" s="109">
        <v>3</v>
      </c>
      <c r="T1110" s="109">
        <v>3</v>
      </c>
      <c r="U1110" s="109">
        <v>0</v>
      </c>
      <c r="V1110" s="109">
        <v>0</v>
      </c>
      <c r="W1110" s="109">
        <v>0</v>
      </c>
    </row>
    <row r="1111" spans="2:25" hidden="1" x14ac:dyDescent="0.25">
      <c r="B1111" s="104">
        <v>46266</v>
      </c>
      <c r="C1111" s="105" t="s">
        <v>12</v>
      </c>
      <c r="P1111" s="44" t="s">
        <v>1183</v>
      </c>
      <c r="Q1111" s="109">
        <v>8</v>
      </c>
      <c r="R1111" s="44" t="s">
        <v>946</v>
      </c>
      <c r="S1111" s="109">
        <v>1</v>
      </c>
      <c r="T1111" s="109">
        <v>1</v>
      </c>
      <c r="U1111" s="109">
        <v>0</v>
      </c>
      <c r="V1111" s="109">
        <v>0</v>
      </c>
      <c r="W1111" s="109">
        <v>0</v>
      </c>
    </row>
    <row r="1112" spans="2:25" hidden="1" x14ac:dyDescent="0.25">
      <c r="B1112" s="104">
        <v>46266</v>
      </c>
      <c r="C1112" s="105" t="s">
        <v>12</v>
      </c>
      <c r="P1112" s="44" t="s">
        <v>1183</v>
      </c>
      <c r="Q1112" s="109">
        <v>8</v>
      </c>
      <c r="R1112" s="44" t="s">
        <v>946</v>
      </c>
      <c r="S1112" s="109">
        <v>90</v>
      </c>
      <c r="T1112" s="109">
        <v>82</v>
      </c>
      <c r="U1112" s="109">
        <v>2</v>
      </c>
      <c r="V1112" s="109">
        <v>1</v>
      </c>
      <c r="W1112" s="109">
        <v>1</v>
      </c>
      <c r="Y1112" t="s">
        <v>779</v>
      </c>
    </row>
    <row r="1113" spans="2:25" hidden="1" x14ac:dyDescent="0.25">
      <c r="B1113" s="104">
        <v>46266</v>
      </c>
      <c r="C1113" s="105" t="s">
        <v>12</v>
      </c>
      <c r="P1113" s="44" t="s">
        <v>1184</v>
      </c>
      <c r="Q1113" s="109">
        <v>6</v>
      </c>
      <c r="R1113" s="44" t="s">
        <v>788</v>
      </c>
      <c r="S1113" s="109">
        <v>1</v>
      </c>
      <c r="T1113" s="109">
        <v>1</v>
      </c>
      <c r="U1113" s="109">
        <v>1</v>
      </c>
      <c r="V1113" s="109">
        <v>1</v>
      </c>
      <c r="W1113" s="109">
        <v>0</v>
      </c>
    </row>
    <row r="1114" spans="2:25" hidden="1" x14ac:dyDescent="0.25">
      <c r="B1114" s="104">
        <v>46266</v>
      </c>
      <c r="C1114" s="105" t="s">
        <v>12</v>
      </c>
      <c r="P1114" s="44" t="s">
        <v>1184</v>
      </c>
      <c r="Q1114" s="109">
        <v>6</v>
      </c>
      <c r="R1114" s="44" t="s">
        <v>788</v>
      </c>
      <c r="S1114" s="109">
        <v>1</v>
      </c>
      <c r="T1114" s="109">
        <v>1</v>
      </c>
      <c r="U1114" s="109">
        <v>0</v>
      </c>
      <c r="V1114" s="109">
        <v>0</v>
      </c>
      <c r="W1114" s="109">
        <v>0</v>
      </c>
      <c r="Y1114" t="s">
        <v>779</v>
      </c>
    </row>
    <row r="1115" spans="2:25" hidden="1" x14ac:dyDescent="0.25">
      <c r="B1115" s="104">
        <v>46266</v>
      </c>
      <c r="C1115" s="105" t="s">
        <v>12</v>
      </c>
      <c r="P1115" s="44" t="s">
        <v>1184</v>
      </c>
      <c r="Q1115" s="109">
        <v>6</v>
      </c>
      <c r="R1115" s="44" t="s">
        <v>788</v>
      </c>
      <c r="S1115" s="109">
        <v>97</v>
      </c>
      <c r="T1115" s="109">
        <v>91</v>
      </c>
      <c r="U1115" s="109">
        <v>14</v>
      </c>
      <c r="V1115" s="109">
        <v>11</v>
      </c>
      <c r="W1115" s="109">
        <v>2</v>
      </c>
      <c r="Y1115" t="s">
        <v>779</v>
      </c>
    </row>
    <row r="1116" spans="2:25" hidden="1" x14ac:dyDescent="0.25">
      <c r="B1116" s="104">
        <v>46266</v>
      </c>
      <c r="C1116" s="105" t="s">
        <v>12</v>
      </c>
      <c r="P1116" s="44" t="s">
        <v>1185</v>
      </c>
      <c r="Q1116" s="109">
        <v>2</v>
      </c>
      <c r="R1116" s="44" t="s">
        <v>1010</v>
      </c>
      <c r="S1116" s="109">
        <v>1</v>
      </c>
      <c r="T1116" s="109">
        <v>1</v>
      </c>
      <c r="U1116" s="109">
        <v>0</v>
      </c>
      <c r="V1116" s="109">
        <v>0</v>
      </c>
      <c r="W1116" s="109">
        <v>0</v>
      </c>
      <c r="Y1116" t="s">
        <v>169</v>
      </c>
    </row>
    <row r="1117" spans="2:25" hidden="1" x14ac:dyDescent="0.25">
      <c r="B1117" s="104">
        <v>46266</v>
      </c>
      <c r="C1117" s="105" t="s">
        <v>12</v>
      </c>
      <c r="P1117" s="44" t="s">
        <v>1185</v>
      </c>
      <c r="Q1117" s="109">
        <v>2</v>
      </c>
      <c r="R1117" s="44" t="s">
        <v>1010</v>
      </c>
      <c r="S1117" s="109">
        <v>4</v>
      </c>
      <c r="T1117" s="109">
        <v>4</v>
      </c>
      <c r="U1117" s="109">
        <v>1</v>
      </c>
      <c r="V1117" s="109">
        <v>0</v>
      </c>
      <c r="W1117" s="109">
        <v>0</v>
      </c>
      <c r="Y1117" t="s">
        <v>779</v>
      </c>
    </row>
    <row r="1118" spans="2:25" hidden="1" x14ac:dyDescent="0.25">
      <c r="B1118" s="104">
        <v>46266</v>
      </c>
      <c r="C1118" s="105" t="s">
        <v>12</v>
      </c>
      <c r="P1118" s="44" t="s">
        <v>1185</v>
      </c>
      <c r="Q1118" s="109">
        <v>2</v>
      </c>
      <c r="R1118" s="44" t="s">
        <v>1010</v>
      </c>
      <c r="S1118" s="109">
        <v>2</v>
      </c>
      <c r="T1118" s="109">
        <v>2</v>
      </c>
      <c r="U1118" s="109">
        <v>0</v>
      </c>
      <c r="V1118" s="109">
        <v>0</v>
      </c>
      <c r="W1118" s="109">
        <v>0</v>
      </c>
    </row>
    <row r="1119" spans="2:25" hidden="1" x14ac:dyDescent="0.25">
      <c r="B1119" s="104">
        <v>46266</v>
      </c>
      <c r="C1119" s="105" t="s">
        <v>12</v>
      </c>
      <c r="P1119" s="44" t="s">
        <v>1185</v>
      </c>
      <c r="Q1119" s="109">
        <v>2</v>
      </c>
      <c r="R1119" s="44" t="s">
        <v>1010</v>
      </c>
      <c r="S1119" s="109">
        <v>135</v>
      </c>
      <c r="T1119" s="109">
        <v>121</v>
      </c>
      <c r="U1119" s="109">
        <v>7</v>
      </c>
      <c r="V1119" s="109">
        <v>4</v>
      </c>
      <c r="W1119" s="109">
        <v>1</v>
      </c>
      <c r="Y1119" t="s">
        <v>779</v>
      </c>
    </row>
    <row r="1120" spans="2:25" x14ac:dyDescent="0.25">
      <c r="B1120" s="104">
        <v>46266</v>
      </c>
      <c r="C1120" s="105" t="s">
        <v>11</v>
      </c>
      <c r="P1120" s="44" t="s">
        <v>1186</v>
      </c>
      <c r="Q1120" s="109">
        <v>4</v>
      </c>
      <c r="R1120" s="44" t="s">
        <v>817</v>
      </c>
      <c r="S1120" s="109">
        <v>1</v>
      </c>
      <c r="T1120" s="109">
        <v>1</v>
      </c>
      <c r="U1120" s="109">
        <v>0</v>
      </c>
      <c r="V1120" s="109">
        <v>0</v>
      </c>
      <c r="W1120" s="109">
        <v>0</v>
      </c>
    </row>
    <row r="1121" spans="1:25" hidden="1" x14ac:dyDescent="0.25">
      <c r="A1121" s="103" t="s">
        <v>6</v>
      </c>
      <c r="B1121" s="104">
        <v>46267</v>
      </c>
      <c r="C1121" s="105" t="s">
        <v>12</v>
      </c>
      <c r="D1121" s="106">
        <v>9</v>
      </c>
      <c r="G1121" s="106">
        <v>4</v>
      </c>
      <c r="H1121" s="107">
        <v>0</v>
      </c>
      <c r="I1121" s="107">
        <v>0</v>
      </c>
      <c r="J1121" s="107">
        <v>0</v>
      </c>
      <c r="K1121" s="107">
        <v>0</v>
      </c>
      <c r="L1121" s="108">
        <v>0</v>
      </c>
      <c r="X1121" t="s">
        <v>778</v>
      </c>
      <c r="Y1121" t="s">
        <v>22</v>
      </c>
    </row>
    <row r="1122" spans="1:25" hidden="1" x14ac:dyDescent="0.25">
      <c r="A1122" s="103" t="s">
        <v>7</v>
      </c>
      <c r="B1122" s="104">
        <v>46267</v>
      </c>
      <c r="C1122" s="105" t="s">
        <v>11</v>
      </c>
      <c r="D1122" s="106">
        <v>15</v>
      </c>
      <c r="G1122" s="106">
        <v>96</v>
      </c>
      <c r="H1122" s="107">
        <v>1</v>
      </c>
      <c r="I1122" s="107">
        <v>1</v>
      </c>
      <c r="J1122" s="107">
        <v>0</v>
      </c>
      <c r="K1122" s="107">
        <v>0</v>
      </c>
      <c r="L1122" s="108">
        <v>0</v>
      </c>
      <c r="X1122" t="s">
        <v>778</v>
      </c>
      <c r="Y1122" t="s">
        <v>784</v>
      </c>
    </row>
    <row r="1123" spans="1:25" hidden="1" x14ac:dyDescent="0.25">
      <c r="A1123" s="103" t="s">
        <v>6</v>
      </c>
      <c r="B1123" s="104">
        <v>46267</v>
      </c>
      <c r="C1123" s="105" t="s">
        <v>11</v>
      </c>
      <c r="D1123" s="106">
        <v>9</v>
      </c>
      <c r="G1123" s="106">
        <v>1013</v>
      </c>
      <c r="H1123" s="107">
        <v>14</v>
      </c>
      <c r="I1123" s="107">
        <v>11</v>
      </c>
      <c r="J1123" s="107">
        <v>3</v>
      </c>
      <c r="K1123" s="107">
        <v>0</v>
      </c>
      <c r="L1123" s="108">
        <v>0</v>
      </c>
      <c r="X1123" t="s">
        <v>782</v>
      </c>
      <c r="Y1123" t="s">
        <v>784</v>
      </c>
    </row>
    <row r="1124" spans="1:25" x14ac:dyDescent="0.25">
      <c r="A1124" s="103" t="s">
        <v>8</v>
      </c>
      <c r="B1124" s="104">
        <v>46267</v>
      </c>
      <c r="C1124" s="105" t="s">
        <v>11</v>
      </c>
      <c r="D1124" s="106">
        <v>15</v>
      </c>
      <c r="G1124" s="106">
        <v>76</v>
      </c>
      <c r="H1124" s="107">
        <v>0</v>
      </c>
      <c r="I1124" s="107">
        <v>0</v>
      </c>
      <c r="J1124" s="107">
        <v>0</v>
      </c>
      <c r="K1124" s="107">
        <v>0</v>
      </c>
      <c r="L1124" s="108">
        <v>0</v>
      </c>
      <c r="X1124" t="s">
        <v>778</v>
      </c>
      <c r="Y1124" t="s">
        <v>784</v>
      </c>
    </row>
    <row r="1125" spans="1:25" x14ac:dyDescent="0.25">
      <c r="A1125" s="103" t="s">
        <v>6</v>
      </c>
      <c r="B1125" s="104">
        <v>46267</v>
      </c>
      <c r="C1125" s="105" t="s">
        <v>12</v>
      </c>
      <c r="D1125" s="106">
        <v>12</v>
      </c>
      <c r="G1125" s="106">
        <v>9</v>
      </c>
      <c r="H1125" s="107">
        <v>0</v>
      </c>
      <c r="I1125" s="107">
        <v>0</v>
      </c>
      <c r="J1125" s="107">
        <v>0</v>
      </c>
      <c r="K1125" s="107">
        <v>0</v>
      </c>
      <c r="L1125" s="108">
        <v>0</v>
      </c>
      <c r="X1125" t="s">
        <v>778</v>
      </c>
      <c r="Y1125" t="s">
        <v>785</v>
      </c>
    </row>
    <row r="1126" spans="1:25" hidden="1" x14ac:dyDescent="0.25">
      <c r="A1126" s="103" t="s">
        <v>827</v>
      </c>
      <c r="B1126" s="104">
        <v>46267</v>
      </c>
      <c r="C1126" s="105" t="s">
        <v>12</v>
      </c>
      <c r="D1126" s="106">
        <v>9</v>
      </c>
      <c r="G1126" s="106">
        <v>1</v>
      </c>
      <c r="H1126" s="107">
        <v>0</v>
      </c>
      <c r="I1126" s="107">
        <v>0</v>
      </c>
      <c r="J1126" s="107">
        <v>0</v>
      </c>
      <c r="K1126" s="107">
        <v>0</v>
      </c>
      <c r="L1126" s="108">
        <v>0</v>
      </c>
      <c r="X1126" t="s">
        <v>778</v>
      </c>
      <c r="Y1126" t="s">
        <v>779</v>
      </c>
    </row>
    <row r="1127" spans="1:25" hidden="1" x14ac:dyDescent="0.25">
      <c r="A1127" s="103" t="s">
        <v>8</v>
      </c>
      <c r="B1127" s="104">
        <v>46267</v>
      </c>
      <c r="C1127" s="105" t="s">
        <v>11</v>
      </c>
      <c r="D1127" s="106">
        <v>10</v>
      </c>
      <c r="G1127" s="106">
        <v>239</v>
      </c>
      <c r="H1127" s="107">
        <v>5</v>
      </c>
      <c r="I1127" s="107">
        <v>4</v>
      </c>
      <c r="J1127" s="107">
        <v>1</v>
      </c>
      <c r="K1127" s="107">
        <v>0</v>
      </c>
      <c r="L1127" s="108">
        <v>0</v>
      </c>
      <c r="X1127" t="s">
        <v>778</v>
      </c>
      <c r="Y1127" t="s">
        <v>783</v>
      </c>
    </row>
    <row r="1128" spans="1:25" x14ac:dyDescent="0.25">
      <c r="A1128" s="103" t="s">
        <v>8</v>
      </c>
      <c r="B1128" s="104">
        <v>46267</v>
      </c>
      <c r="C1128" s="105" t="s">
        <v>11</v>
      </c>
      <c r="D1128" s="106">
        <v>9</v>
      </c>
      <c r="G1128" s="106">
        <v>363</v>
      </c>
      <c r="H1128" s="107">
        <v>5</v>
      </c>
      <c r="I1128" s="107">
        <v>4</v>
      </c>
      <c r="J1128" s="107">
        <v>0</v>
      </c>
      <c r="K1128" s="107">
        <v>0</v>
      </c>
      <c r="L1128" s="108">
        <v>0</v>
      </c>
      <c r="X1128" t="s">
        <v>782</v>
      </c>
      <c r="Y1128" t="s">
        <v>784</v>
      </c>
    </row>
    <row r="1129" spans="1:25" hidden="1" x14ac:dyDescent="0.25">
      <c r="A1129" s="103" t="s">
        <v>8</v>
      </c>
      <c r="B1129" s="104">
        <v>46267</v>
      </c>
      <c r="C1129" s="105" t="s">
        <v>12</v>
      </c>
      <c r="D1129" s="106">
        <v>8</v>
      </c>
      <c r="G1129" s="106">
        <v>2</v>
      </c>
      <c r="H1129" s="107">
        <v>0</v>
      </c>
      <c r="I1129" s="107">
        <v>0</v>
      </c>
      <c r="J1129" s="107">
        <v>0</v>
      </c>
      <c r="K1129" s="107">
        <v>0</v>
      </c>
      <c r="L1129" s="108">
        <v>0</v>
      </c>
      <c r="X1129" t="s">
        <v>782</v>
      </c>
      <c r="Y1129" t="s">
        <v>779</v>
      </c>
    </row>
    <row r="1130" spans="1:25" x14ac:dyDescent="0.25">
      <c r="A1130" s="103" t="s">
        <v>7</v>
      </c>
      <c r="B1130" s="104">
        <v>46267</v>
      </c>
      <c r="C1130" s="105" t="s">
        <v>11</v>
      </c>
      <c r="D1130" s="106">
        <v>9</v>
      </c>
      <c r="G1130" s="106">
        <v>171</v>
      </c>
      <c r="H1130" s="107">
        <v>5</v>
      </c>
      <c r="I1130" s="107">
        <v>4</v>
      </c>
      <c r="J1130" s="107">
        <v>1</v>
      </c>
      <c r="K1130" s="107">
        <v>0</v>
      </c>
      <c r="L1130" s="108">
        <v>0</v>
      </c>
      <c r="X1130" t="s">
        <v>778</v>
      </c>
      <c r="Y1130" t="s">
        <v>783</v>
      </c>
    </row>
    <row r="1131" spans="1:25" hidden="1" x14ac:dyDescent="0.25">
      <c r="A1131" s="103" t="s">
        <v>6</v>
      </c>
      <c r="B1131" s="104">
        <v>46267</v>
      </c>
      <c r="C1131" s="105" t="s">
        <v>12</v>
      </c>
      <c r="D1131" s="106">
        <v>10</v>
      </c>
      <c r="G1131" s="106">
        <v>394</v>
      </c>
      <c r="H1131" s="107">
        <v>25</v>
      </c>
      <c r="I1131" s="107">
        <v>22</v>
      </c>
      <c r="J1131" s="107">
        <v>0</v>
      </c>
      <c r="K1131" s="107">
        <v>0</v>
      </c>
      <c r="L1131" s="108">
        <v>0</v>
      </c>
      <c r="X1131" t="s">
        <v>778</v>
      </c>
      <c r="Y1131" t="s">
        <v>779</v>
      </c>
    </row>
    <row r="1132" spans="1:25" x14ac:dyDescent="0.25">
      <c r="A1132" s="103" t="s">
        <v>8</v>
      </c>
      <c r="B1132" s="104">
        <v>46267</v>
      </c>
      <c r="C1132" s="105" t="s">
        <v>12</v>
      </c>
      <c r="D1132" s="106">
        <v>11</v>
      </c>
      <c r="G1132" s="106">
        <v>16</v>
      </c>
      <c r="H1132" s="107">
        <v>0</v>
      </c>
      <c r="I1132" s="107">
        <v>0</v>
      </c>
      <c r="J1132" s="107">
        <v>0</v>
      </c>
      <c r="K1132" s="107">
        <v>0</v>
      </c>
      <c r="L1132" s="108">
        <v>0</v>
      </c>
      <c r="X1132" t="s">
        <v>778</v>
      </c>
      <c r="Y1132" t="s">
        <v>781</v>
      </c>
    </row>
    <row r="1133" spans="1:25" hidden="1" x14ac:dyDescent="0.25">
      <c r="A1133" s="103" t="s">
        <v>7</v>
      </c>
      <c r="B1133" s="104">
        <v>46267</v>
      </c>
      <c r="C1133" s="105" t="s">
        <v>12</v>
      </c>
      <c r="D1133" s="106">
        <v>9</v>
      </c>
      <c r="G1133" s="106">
        <v>1454</v>
      </c>
      <c r="H1133" s="107">
        <v>32</v>
      </c>
      <c r="I1133" s="107">
        <v>22</v>
      </c>
      <c r="J1133" s="107">
        <v>3</v>
      </c>
      <c r="K1133" s="107">
        <v>2</v>
      </c>
      <c r="L1133" s="108">
        <v>0</v>
      </c>
      <c r="X1133" t="s">
        <v>782</v>
      </c>
      <c r="Y1133" t="s">
        <v>779</v>
      </c>
    </row>
    <row r="1134" spans="1:25" x14ac:dyDescent="0.25">
      <c r="A1134" s="103" t="s">
        <v>6</v>
      </c>
      <c r="B1134" s="104">
        <v>46267</v>
      </c>
      <c r="C1134" s="105" t="s">
        <v>11</v>
      </c>
      <c r="D1134" s="106">
        <v>12</v>
      </c>
      <c r="G1134" s="106">
        <v>212</v>
      </c>
      <c r="H1134" s="107">
        <v>1</v>
      </c>
      <c r="I1134" s="107">
        <v>0</v>
      </c>
      <c r="J1134" s="107">
        <v>0</v>
      </c>
      <c r="K1134" s="107">
        <v>0</v>
      </c>
      <c r="L1134" s="108">
        <v>0</v>
      </c>
      <c r="X1134" t="s">
        <v>778</v>
      </c>
      <c r="Y1134" t="s">
        <v>20</v>
      </c>
    </row>
    <row r="1135" spans="1:25" hidden="1" x14ac:dyDescent="0.25">
      <c r="A1135" s="103" t="s">
        <v>8</v>
      </c>
      <c r="B1135" s="104">
        <v>46267</v>
      </c>
      <c r="C1135" s="105" t="s">
        <v>12</v>
      </c>
      <c r="D1135" s="106">
        <v>12</v>
      </c>
      <c r="G1135" s="106">
        <v>7</v>
      </c>
      <c r="H1135" s="107">
        <v>0</v>
      </c>
      <c r="I1135" s="107">
        <v>0</v>
      </c>
      <c r="J1135" s="107">
        <v>0</v>
      </c>
      <c r="K1135" s="107">
        <v>0</v>
      </c>
      <c r="L1135" s="108">
        <v>0</v>
      </c>
      <c r="X1135" t="s">
        <v>778</v>
      </c>
      <c r="Y1135" t="s">
        <v>779</v>
      </c>
    </row>
    <row r="1136" spans="1:25" x14ac:dyDescent="0.25">
      <c r="A1136" s="103" t="s">
        <v>6</v>
      </c>
      <c r="B1136" s="104">
        <v>46267</v>
      </c>
      <c r="C1136" s="105" t="s">
        <v>11</v>
      </c>
      <c r="D1136" s="106">
        <v>16</v>
      </c>
      <c r="G1136" s="106">
        <v>21</v>
      </c>
      <c r="H1136" s="107">
        <v>0</v>
      </c>
      <c r="I1136" s="107">
        <v>0</v>
      </c>
      <c r="J1136" s="107">
        <v>0</v>
      </c>
      <c r="K1136" s="107">
        <v>0</v>
      </c>
      <c r="L1136" s="108">
        <v>0</v>
      </c>
      <c r="X1136" t="s">
        <v>778</v>
      </c>
      <c r="Y1136" t="s">
        <v>780</v>
      </c>
    </row>
    <row r="1137" spans="1:25" hidden="1" x14ac:dyDescent="0.25">
      <c r="A1137" s="103" t="s">
        <v>6</v>
      </c>
      <c r="B1137" s="104">
        <v>46267</v>
      </c>
      <c r="C1137" s="105" t="s">
        <v>12</v>
      </c>
      <c r="D1137" s="106">
        <v>13</v>
      </c>
      <c r="G1137" s="106">
        <v>7</v>
      </c>
      <c r="H1137" s="107">
        <v>0</v>
      </c>
      <c r="I1137" s="107">
        <v>0</v>
      </c>
      <c r="J1137" s="107">
        <v>0</v>
      </c>
      <c r="K1137" s="107">
        <v>0</v>
      </c>
      <c r="L1137" s="108">
        <v>0</v>
      </c>
      <c r="X1137" t="s">
        <v>782</v>
      </c>
      <c r="Y1137" t="s">
        <v>169</v>
      </c>
    </row>
    <row r="1138" spans="1:25" hidden="1" x14ac:dyDescent="0.25">
      <c r="A1138" s="103" t="s">
        <v>8</v>
      </c>
      <c r="B1138" s="104">
        <v>46267</v>
      </c>
      <c r="C1138" s="105" t="s">
        <v>11</v>
      </c>
      <c r="D1138" s="106">
        <v>12</v>
      </c>
      <c r="G1138" s="106">
        <v>173</v>
      </c>
      <c r="H1138" s="107">
        <v>1</v>
      </c>
      <c r="I1138" s="107">
        <v>0</v>
      </c>
      <c r="J1138" s="107">
        <v>0</v>
      </c>
      <c r="K1138" s="107">
        <v>0</v>
      </c>
      <c r="L1138" s="108">
        <v>0</v>
      </c>
      <c r="X1138" t="s">
        <v>778</v>
      </c>
      <c r="Y1138" t="s">
        <v>783</v>
      </c>
    </row>
    <row r="1139" spans="1:25" x14ac:dyDescent="0.25">
      <c r="A1139" s="103" t="s">
        <v>8</v>
      </c>
      <c r="B1139" s="104">
        <v>46267</v>
      </c>
      <c r="C1139" s="105" t="s">
        <v>11</v>
      </c>
      <c r="D1139" s="106">
        <v>8</v>
      </c>
      <c r="G1139" s="106">
        <v>7</v>
      </c>
      <c r="H1139" s="107">
        <v>0</v>
      </c>
      <c r="I1139" s="107">
        <v>0</v>
      </c>
      <c r="J1139" s="107">
        <v>0</v>
      </c>
      <c r="K1139" s="107">
        <v>0</v>
      </c>
      <c r="L1139" s="108">
        <v>0</v>
      </c>
      <c r="X1139" t="s">
        <v>782</v>
      </c>
      <c r="Y1139" t="s">
        <v>780</v>
      </c>
    </row>
    <row r="1140" spans="1:25" hidden="1" x14ac:dyDescent="0.25">
      <c r="A1140" s="103" t="s">
        <v>7</v>
      </c>
      <c r="B1140" s="104">
        <v>46267</v>
      </c>
      <c r="C1140" s="105" t="s">
        <v>12</v>
      </c>
      <c r="D1140" s="106">
        <v>13</v>
      </c>
      <c r="G1140" s="106">
        <v>1</v>
      </c>
      <c r="H1140" s="107">
        <v>0</v>
      </c>
      <c r="I1140" s="107">
        <v>0</v>
      </c>
      <c r="J1140" s="107">
        <v>0</v>
      </c>
      <c r="K1140" s="107">
        <v>0</v>
      </c>
      <c r="L1140" s="108">
        <v>0</v>
      </c>
      <c r="X1140" t="s">
        <v>782</v>
      </c>
      <c r="Y1140" t="s">
        <v>169</v>
      </c>
    </row>
    <row r="1141" spans="1:25" hidden="1" x14ac:dyDescent="0.25">
      <c r="A1141" s="103" t="s">
        <v>7</v>
      </c>
      <c r="B1141" s="104">
        <v>46267</v>
      </c>
      <c r="C1141" s="105" t="s">
        <v>12</v>
      </c>
      <c r="D1141" s="106">
        <v>11</v>
      </c>
      <c r="G1141" s="106">
        <v>307</v>
      </c>
      <c r="H1141" s="107">
        <v>9</v>
      </c>
      <c r="I1141" s="107">
        <v>5</v>
      </c>
      <c r="J1141" s="107">
        <v>1</v>
      </c>
      <c r="K1141" s="107">
        <v>1</v>
      </c>
      <c r="L1141" s="108">
        <v>0</v>
      </c>
      <c r="X1141" t="s">
        <v>782</v>
      </c>
      <c r="Y1141" t="s">
        <v>781</v>
      </c>
    </row>
    <row r="1142" spans="1:25" x14ac:dyDescent="0.25">
      <c r="A1142" s="103" t="s">
        <v>6</v>
      </c>
      <c r="B1142" s="104">
        <v>46267</v>
      </c>
      <c r="C1142" s="105" t="s">
        <v>11</v>
      </c>
      <c r="D1142" s="106">
        <v>16</v>
      </c>
      <c r="G1142" s="106">
        <v>10</v>
      </c>
      <c r="H1142" s="107">
        <v>0</v>
      </c>
      <c r="I1142" s="107">
        <v>0</v>
      </c>
      <c r="J1142" s="107">
        <v>0</v>
      </c>
      <c r="K1142" s="107">
        <v>0</v>
      </c>
      <c r="L1142" s="108">
        <v>0</v>
      </c>
      <c r="X1142" t="s">
        <v>782</v>
      </c>
      <c r="Y1142" t="s">
        <v>23</v>
      </c>
    </row>
    <row r="1143" spans="1:25" x14ac:dyDescent="0.25">
      <c r="A1143" s="103" t="s">
        <v>7</v>
      </c>
      <c r="B1143" s="104">
        <v>46267</v>
      </c>
      <c r="C1143" s="105" t="s">
        <v>12</v>
      </c>
      <c r="D1143" s="106">
        <v>11</v>
      </c>
      <c r="G1143" s="106">
        <v>298</v>
      </c>
      <c r="H1143" s="107">
        <v>10</v>
      </c>
      <c r="I1143" s="107">
        <v>6</v>
      </c>
      <c r="J1143" s="107">
        <v>0</v>
      </c>
      <c r="K1143" s="107">
        <v>0</v>
      </c>
      <c r="L1143" s="108">
        <v>0</v>
      </c>
      <c r="X1143" t="s">
        <v>778</v>
      </c>
      <c r="Y1143" t="s">
        <v>779</v>
      </c>
    </row>
    <row r="1144" spans="1:25" hidden="1" x14ac:dyDescent="0.25">
      <c r="A1144" s="103" t="s">
        <v>7</v>
      </c>
      <c r="B1144" s="104">
        <v>46267</v>
      </c>
      <c r="C1144" s="105" t="s">
        <v>12</v>
      </c>
      <c r="D1144" s="106">
        <v>8</v>
      </c>
      <c r="G1144" s="106">
        <v>81</v>
      </c>
      <c r="H1144" s="107">
        <v>1</v>
      </c>
      <c r="I1144" s="107">
        <v>1</v>
      </c>
      <c r="J1144" s="107">
        <v>0</v>
      </c>
      <c r="K1144" s="107">
        <v>0</v>
      </c>
      <c r="L1144" s="108">
        <v>0</v>
      </c>
      <c r="X1144" t="s">
        <v>778</v>
      </c>
      <c r="Y1144" t="s">
        <v>779</v>
      </c>
    </row>
    <row r="1145" spans="1:25" hidden="1" x14ac:dyDescent="0.25">
      <c r="A1145" s="103" t="s">
        <v>7</v>
      </c>
      <c r="B1145" s="104">
        <v>46267</v>
      </c>
      <c r="C1145" s="105" t="s">
        <v>11</v>
      </c>
      <c r="D1145" s="106">
        <v>11</v>
      </c>
      <c r="G1145" s="106">
        <v>154</v>
      </c>
      <c r="H1145" s="107">
        <v>1</v>
      </c>
      <c r="I1145" s="107">
        <v>0</v>
      </c>
      <c r="J1145" s="107">
        <v>0</v>
      </c>
      <c r="K1145" s="107">
        <v>0</v>
      </c>
      <c r="L1145" s="108">
        <v>0</v>
      </c>
      <c r="X1145" t="s">
        <v>782</v>
      </c>
      <c r="Y1145" t="s">
        <v>780</v>
      </c>
    </row>
    <row r="1146" spans="1:25" x14ac:dyDescent="0.25">
      <c r="A1146" s="103" t="s">
        <v>8</v>
      </c>
      <c r="B1146" s="104">
        <v>46267</v>
      </c>
      <c r="C1146" s="105" t="s">
        <v>11</v>
      </c>
      <c r="D1146" s="106">
        <v>16</v>
      </c>
      <c r="G1146" s="106">
        <v>7</v>
      </c>
      <c r="H1146" s="107">
        <v>0</v>
      </c>
      <c r="I1146" s="107">
        <v>0</v>
      </c>
      <c r="J1146" s="107">
        <v>0</v>
      </c>
      <c r="K1146" s="107">
        <v>0</v>
      </c>
      <c r="L1146" s="108">
        <v>0</v>
      </c>
      <c r="X1146" t="s">
        <v>782</v>
      </c>
      <c r="Y1146" t="s">
        <v>21</v>
      </c>
    </row>
    <row r="1147" spans="1:25" x14ac:dyDescent="0.25">
      <c r="A1147" s="103" t="s">
        <v>6</v>
      </c>
      <c r="B1147" s="104">
        <v>46267</v>
      </c>
      <c r="C1147" s="105" t="s">
        <v>12</v>
      </c>
      <c r="D1147" s="106">
        <v>13</v>
      </c>
      <c r="G1147" s="106">
        <v>1</v>
      </c>
      <c r="H1147" s="107">
        <v>0</v>
      </c>
      <c r="I1147" s="107">
        <v>0</v>
      </c>
      <c r="J1147" s="107">
        <v>0</v>
      </c>
      <c r="K1147" s="107">
        <v>0</v>
      </c>
      <c r="L1147" s="108">
        <v>0</v>
      </c>
      <c r="X1147" t="s">
        <v>778</v>
      </c>
      <c r="Y1147" t="s">
        <v>785</v>
      </c>
    </row>
    <row r="1148" spans="1:25" hidden="1" x14ac:dyDescent="0.25">
      <c r="A1148" s="103" t="s">
        <v>6</v>
      </c>
      <c r="B1148" s="104">
        <v>46267</v>
      </c>
      <c r="C1148" s="105" t="s">
        <v>12</v>
      </c>
      <c r="D1148" s="106">
        <v>9</v>
      </c>
      <c r="G1148" s="106">
        <v>19</v>
      </c>
      <c r="H1148" s="107">
        <v>2</v>
      </c>
      <c r="I1148" s="107">
        <v>2</v>
      </c>
      <c r="J1148" s="107">
        <v>0</v>
      </c>
      <c r="K1148" s="107">
        <v>0</v>
      </c>
      <c r="L1148" s="108">
        <v>0</v>
      </c>
      <c r="X1148" t="s">
        <v>778</v>
      </c>
      <c r="Y1148" t="s">
        <v>993</v>
      </c>
    </row>
    <row r="1149" spans="1:25" x14ac:dyDescent="0.25">
      <c r="A1149" s="103" t="s">
        <v>8</v>
      </c>
      <c r="B1149" s="104">
        <v>46267</v>
      </c>
      <c r="C1149" s="105" t="s">
        <v>11</v>
      </c>
      <c r="D1149" s="106">
        <v>14</v>
      </c>
      <c r="G1149" s="106">
        <v>16</v>
      </c>
      <c r="H1149" s="107">
        <v>0</v>
      </c>
      <c r="I1149" s="107">
        <v>0</v>
      </c>
      <c r="J1149" s="107">
        <v>0</v>
      </c>
      <c r="K1149" s="107">
        <v>0</v>
      </c>
      <c r="L1149" s="108">
        <v>0</v>
      </c>
      <c r="X1149" t="s">
        <v>782</v>
      </c>
    </row>
    <row r="1150" spans="1:25" hidden="1" x14ac:dyDescent="0.25">
      <c r="A1150" s="103" t="s">
        <v>6</v>
      </c>
      <c r="B1150" s="104">
        <v>46267</v>
      </c>
      <c r="C1150" s="105" t="s">
        <v>12</v>
      </c>
      <c r="D1150" s="106">
        <v>9</v>
      </c>
      <c r="G1150" s="106">
        <v>79</v>
      </c>
      <c r="H1150" s="107">
        <v>2</v>
      </c>
      <c r="I1150" s="107">
        <v>1</v>
      </c>
      <c r="J1150" s="107">
        <v>0</v>
      </c>
      <c r="K1150" s="107">
        <v>0</v>
      </c>
      <c r="L1150" s="108">
        <v>0</v>
      </c>
      <c r="X1150" t="s">
        <v>782</v>
      </c>
    </row>
    <row r="1151" spans="1:25" x14ac:dyDescent="0.25">
      <c r="A1151" s="103" t="s">
        <v>8</v>
      </c>
      <c r="B1151" s="104">
        <v>46267</v>
      </c>
      <c r="C1151" s="105" t="s">
        <v>12</v>
      </c>
      <c r="D1151" s="106">
        <v>12</v>
      </c>
      <c r="G1151" s="106">
        <v>362</v>
      </c>
      <c r="H1151" s="107">
        <v>13</v>
      </c>
      <c r="I1151" s="107">
        <v>12</v>
      </c>
      <c r="J1151" s="107">
        <v>0</v>
      </c>
      <c r="K1151" s="107">
        <v>0</v>
      </c>
      <c r="L1151" s="108">
        <v>0</v>
      </c>
      <c r="X1151" t="s">
        <v>782</v>
      </c>
      <c r="Y1151" t="s">
        <v>781</v>
      </c>
    </row>
    <row r="1152" spans="1:25" x14ac:dyDescent="0.25">
      <c r="A1152" s="103" t="s">
        <v>6</v>
      </c>
      <c r="B1152" s="104">
        <v>46267</v>
      </c>
      <c r="C1152" s="105" t="s">
        <v>12</v>
      </c>
      <c r="D1152" s="106">
        <v>16</v>
      </c>
      <c r="G1152" s="106">
        <v>5</v>
      </c>
      <c r="H1152" s="107">
        <v>0</v>
      </c>
      <c r="I1152" s="107">
        <v>0</v>
      </c>
      <c r="J1152" s="107">
        <v>0</v>
      </c>
      <c r="K1152" s="107">
        <v>0</v>
      </c>
      <c r="L1152" s="108">
        <v>0</v>
      </c>
      <c r="X1152" t="s">
        <v>778</v>
      </c>
    </row>
    <row r="1153" spans="1:25" hidden="1" x14ac:dyDescent="0.25">
      <c r="A1153" s="103" t="s">
        <v>7</v>
      </c>
      <c r="B1153" s="104">
        <v>46267</v>
      </c>
      <c r="C1153" s="105" t="s">
        <v>12</v>
      </c>
      <c r="D1153" s="106">
        <v>14</v>
      </c>
      <c r="G1153" s="106">
        <v>3</v>
      </c>
      <c r="H1153" s="107">
        <v>0</v>
      </c>
      <c r="I1153" s="107">
        <v>0</v>
      </c>
      <c r="J1153" s="107">
        <v>0</v>
      </c>
      <c r="K1153" s="107">
        <v>0</v>
      </c>
      <c r="L1153" s="108">
        <v>0</v>
      </c>
      <c r="X1153" t="s">
        <v>778</v>
      </c>
      <c r="Y1153" t="s">
        <v>785</v>
      </c>
    </row>
    <row r="1154" spans="1:25" hidden="1" x14ac:dyDescent="0.25">
      <c r="A1154" s="103" t="s">
        <v>7</v>
      </c>
      <c r="B1154" s="104">
        <v>46267</v>
      </c>
      <c r="C1154" s="105" t="s">
        <v>11</v>
      </c>
      <c r="D1154" s="106">
        <v>11</v>
      </c>
      <c r="G1154" s="106">
        <v>172</v>
      </c>
      <c r="H1154" s="107">
        <v>0</v>
      </c>
      <c r="I1154" s="107">
        <v>0</v>
      </c>
      <c r="J1154" s="107">
        <v>0</v>
      </c>
      <c r="K1154" s="107">
        <v>0</v>
      </c>
      <c r="L1154" s="108">
        <v>0</v>
      </c>
      <c r="X1154" t="s">
        <v>778</v>
      </c>
      <c r="Y1154" t="s">
        <v>783</v>
      </c>
    </row>
    <row r="1155" spans="1:25" x14ac:dyDescent="0.25">
      <c r="A1155" s="103" t="s">
        <v>7</v>
      </c>
      <c r="B1155" s="104">
        <v>46267</v>
      </c>
      <c r="C1155" s="105" t="s">
        <v>11</v>
      </c>
      <c r="D1155" s="106">
        <v>9</v>
      </c>
      <c r="G1155" s="106">
        <v>134</v>
      </c>
      <c r="H1155" s="107">
        <v>1</v>
      </c>
      <c r="I1155" s="107">
        <v>1</v>
      </c>
      <c r="J1155" s="107">
        <v>0</v>
      </c>
      <c r="K1155" s="107">
        <v>0</v>
      </c>
      <c r="L1155" s="108">
        <v>0</v>
      </c>
      <c r="X1155" t="s">
        <v>782</v>
      </c>
      <c r="Y1155" t="s">
        <v>780</v>
      </c>
    </row>
    <row r="1156" spans="1:25" hidden="1" x14ac:dyDescent="0.25">
      <c r="A1156" s="103" t="s">
        <v>7</v>
      </c>
      <c r="B1156" s="104">
        <v>46267</v>
      </c>
      <c r="C1156" s="105" t="s">
        <v>12</v>
      </c>
      <c r="D1156" s="106">
        <v>10</v>
      </c>
      <c r="G1156" s="106">
        <v>4</v>
      </c>
      <c r="H1156" s="107">
        <v>0</v>
      </c>
      <c r="I1156" s="107">
        <v>0</v>
      </c>
      <c r="J1156" s="107">
        <v>0</v>
      </c>
      <c r="K1156" s="107">
        <v>0</v>
      </c>
      <c r="L1156" s="108">
        <v>0</v>
      </c>
      <c r="X1156" t="s">
        <v>778</v>
      </c>
      <c r="Y1156" t="s">
        <v>779</v>
      </c>
    </row>
    <row r="1157" spans="1:25" x14ac:dyDescent="0.25">
      <c r="A1157" s="103" t="s">
        <v>6</v>
      </c>
      <c r="B1157" s="104">
        <v>46267</v>
      </c>
      <c r="C1157" s="105" t="s">
        <v>11</v>
      </c>
      <c r="D1157" s="106">
        <v>9</v>
      </c>
      <c r="G1157" s="106">
        <v>236</v>
      </c>
      <c r="H1157" s="107">
        <v>0</v>
      </c>
      <c r="I1157" s="107">
        <v>0</v>
      </c>
      <c r="J1157" s="107">
        <v>0</v>
      </c>
      <c r="K1157" s="107">
        <v>0</v>
      </c>
      <c r="L1157" s="108">
        <v>0</v>
      </c>
      <c r="X1157" t="s">
        <v>778</v>
      </c>
      <c r="Y1157" t="s">
        <v>783</v>
      </c>
    </row>
    <row r="1158" spans="1:25" hidden="1" x14ac:dyDescent="0.25">
      <c r="A1158" s="103" t="s">
        <v>6</v>
      </c>
      <c r="B1158" s="104">
        <v>46267</v>
      </c>
      <c r="C1158" s="105" t="s">
        <v>12</v>
      </c>
      <c r="D1158" s="106">
        <v>8</v>
      </c>
      <c r="G1158" s="106">
        <v>22</v>
      </c>
      <c r="H1158" s="107">
        <v>0</v>
      </c>
      <c r="I1158" s="107">
        <v>0</v>
      </c>
      <c r="J1158" s="107">
        <v>0</v>
      </c>
      <c r="K1158" s="107">
        <v>0</v>
      </c>
      <c r="L1158" s="108">
        <v>0</v>
      </c>
      <c r="X1158" t="s">
        <v>782</v>
      </c>
      <c r="Y1158" t="s">
        <v>779</v>
      </c>
    </row>
    <row r="1159" spans="1:25" hidden="1" x14ac:dyDescent="0.25">
      <c r="A1159" s="103" t="s">
        <v>6</v>
      </c>
      <c r="B1159" s="104">
        <v>46267</v>
      </c>
      <c r="C1159" s="105" t="s">
        <v>11</v>
      </c>
      <c r="D1159" s="106">
        <v>14</v>
      </c>
      <c r="G1159" s="106">
        <v>273</v>
      </c>
      <c r="H1159" s="107">
        <v>0</v>
      </c>
      <c r="I1159" s="107">
        <v>0</v>
      </c>
      <c r="J1159" s="107">
        <v>0</v>
      </c>
      <c r="K1159" s="107">
        <v>0</v>
      </c>
      <c r="L1159" s="108">
        <v>0</v>
      </c>
      <c r="X1159" t="s">
        <v>778</v>
      </c>
      <c r="Y1159" t="s">
        <v>20</v>
      </c>
    </row>
    <row r="1160" spans="1:25" hidden="1" x14ac:dyDescent="0.25">
      <c r="A1160" s="103" t="s">
        <v>7</v>
      </c>
      <c r="B1160" s="104">
        <v>46267</v>
      </c>
      <c r="C1160" s="105" t="s">
        <v>11</v>
      </c>
      <c r="D1160" s="106">
        <v>10</v>
      </c>
      <c r="G1160" s="106">
        <v>151</v>
      </c>
      <c r="H1160" s="107">
        <v>1</v>
      </c>
      <c r="I1160" s="107">
        <v>0</v>
      </c>
      <c r="J1160" s="107">
        <v>0</v>
      </c>
      <c r="K1160" s="107">
        <v>0</v>
      </c>
      <c r="L1160" s="108">
        <v>0</v>
      </c>
      <c r="X1160" t="s">
        <v>778</v>
      </c>
      <c r="Y1160" t="s">
        <v>20</v>
      </c>
    </row>
    <row r="1161" spans="1:25" hidden="1" x14ac:dyDescent="0.25">
      <c r="A1161" s="103" t="s">
        <v>7</v>
      </c>
      <c r="B1161" s="104">
        <v>46267</v>
      </c>
      <c r="C1161" s="105" t="s">
        <v>11</v>
      </c>
      <c r="D1161" s="106">
        <v>15</v>
      </c>
      <c r="G1161" s="106">
        <v>17</v>
      </c>
      <c r="H1161" s="107">
        <v>0</v>
      </c>
      <c r="I1161" s="107">
        <v>0</v>
      </c>
      <c r="J1161" s="107">
        <v>0</v>
      </c>
      <c r="K1161" s="107">
        <v>0</v>
      </c>
      <c r="L1161" s="108">
        <v>0</v>
      </c>
      <c r="X1161" t="s">
        <v>778</v>
      </c>
      <c r="Y1161" t="s">
        <v>780</v>
      </c>
    </row>
    <row r="1162" spans="1:25" x14ac:dyDescent="0.25">
      <c r="A1162" s="103" t="s">
        <v>6</v>
      </c>
      <c r="B1162" s="104">
        <v>46267</v>
      </c>
      <c r="C1162" s="105" t="s">
        <v>11</v>
      </c>
      <c r="D1162" s="106">
        <v>11</v>
      </c>
      <c r="G1162" s="106">
        <v>598</v>
      </c>
      <c r="H1162" s="107">
        <v>14</v>
      </c>
      <c r="I1162" s="107">
        <v>12</v>
      </c>
      <c r="J1162" s="107">
        <v>2</v>
      </c>
      <c r="K1162" s="107">
        <v>1</v>
      </c>
      <c r="L1162" s="108">
        <v>0</v>
      </c>
      <c r="X1162" t="s">
        <v>782</v>
      </c>
      <c r="Y1162" t="s">
        <v>784</v>
      </c>
    </row>
    <row r="1163" spans="1:25" x14ac:dyDescent="0.25">
      <c r="A1163" s="103" t="s">
        <v>7</v>
      </c>
      <c r="B1163" s="104">
        <v>46267</v>
      </c>
      <c r="C1163" s="105" t="s">
        <v>12</v>
      </c>
      <c r="D1163" s="106">
        <v>14</v>
      </c>
      <c r="G1163" s="106">
        <v>17</v>
      </c>
      <c r="H1163" s="107">
        <v>0</v>
      </c>
      <c r="I1163" s="107">
        <v>0</v>
      </c>
      <c r="J1163" s="107">
        <v>0</v>
      </c>
      <c r="K1163" s="107">
        <v>0</v>
      </c>
      <c r="L1163" s="108">
        <v>0</v>
      </c>
      <c r="X1163" t="s">
        <v>782</v>
      </c>
      <c r="Y1163" t="s">
        <v>779</v>
      </c>
    </row>
    <row r="1164" spans="1:25" hidden="1" x14ac:dyDescent="0.25">
      <c r="A1164" s="103" t="s">
        <v>6</v>
      </c>
      <c r="B1164" s="104">
        <v>46267</v>
      </c>
      <c r="C1164" s="105" t="s">
        <v>12</v>
      </c>
      <c r="D1164" s="106">
        <v>16</v>
      </c>
      <c r="G1164" s="106">
        <v>13</v>
      </c>
      <c r="H1164" s="107">
        <v>0</v>
      </c>
      <c r="I1164" s="107">
        <v>0</v>
      </c>
      <c r="J1164" s="107">
        <v>0</v>
      </c>
      <c r="K1164" s="107">
        <v>0</v>
      </c>
      <c r="L1164" s="108">
        <v>0</v>
      </c>
      <c r="X1164" t="s">
        <v>782</v>
      </c>
      <c r="Y1164" t="s">
        <v>779</v>
      </c>
    </row>
    <row r="1165" spans="1:25" x14ac:dyDescent="0.25">
      <c r="A1165" s="103" t="s">
        <v>7</v>
      </c>
      <c r="B1165" s="104">
        <v>46267</v>
      </c>
      <c r="C1165" s="105" t="s">
        <v>11</v>
      </c>
      <c r="D1165" s="106">
        <v>9</v>
      </c>
      <c r="G1165" s="106">
        <v>4</v>
      </c>
      <c r="H1165" s="107">
        <v>0</v>
      </c>
      <c r="I1165" s="107">
        <v>0</v>
      </c>
      <c r="J1165" s="107">
        <v>0</v>
      </c>
      <c r="K1165" s="107">
        <v>0</v>
      </c>
      <c r="L1165" s="108">
        <v>0</v>
      </c>
      <c r="X1165" t="s">
        <v>782</v>
      </c>
    </row>
    <row r="1166" spans="1:25" hidden="1" x14ac:dyDescent="0.25">
      <c r="A1166" s="103" t="s">
        <v>8</v>
      </c>
      <c r="B1166" s="104">
        <v>46267</v>
      </c>
      <c r="C1166" s="105" t="s">
        <v>12</v>
      </c>
      <c r="D1166" s="106">
        <v>14</v>
      </c>
      <c r="G1166" s="106">
        <v>395</v>
      </c>
      <c r="H1166" s="107">
        <v>9</v>
      </c>
      <c r="I1166" s="107">
        <v>8</v>
      </c>
      <c r="J1166" s="107">
        <v>1</v>
      </c>
      <c r="K1166" s="107">
        <v>0</v>
      </c>
      <c r="L1166" s="108">
        <v>0</v>
      </c>
      <c r="X1166" t="s">
        <v>778</v>
      </c>
      <c r="Y1166" t="s">
        <v>779</v>
      </c>
    </row>
    <row r="1167" spans="1:25" x14ac:dyDescent="0.25">
      <c r="A1167" s="103" t="s">
        <v>6</v>
      </c>
      <c r="B1167" s="104">
        <v>46267</v>
      </c>
      <c r="C1167" s="105" t="s">
        <v>12</v>
      </c>
      <c r="D1167" s="106">
        <v>14</v>
      </c>
      <c r="G1167" s="106">
        <v>20</v>
      </c>
      <c r="H1167" s="107">
        <v>1</v>
      </c>
      <c r="I1167" s="107">
        <v>1</v>
      </c>
      <c r="J1167" s="107">
        <v>1</v>
      </c>
      <c r="K1167" s="107">
        <v>1</v>
      </c>
      <c r="L1167" s="108">
        <v>0</v>
      </c>
      <c r="X1167" t="s">
        <v>778</v>
      </c>
      <c r="Y1167" t="s">
        <v>781</v>
      </c>
    </row>
    <row r="1168" spans="1:25" hidden="1" x14ac:dyDescent="0.25">
      <c r="A1168" s="103" t="s">
        <v>7</v>
      </c>
      <c r="B1168" s="104">
        <v>46267</v>
      </c>
      <c r="C1168" s="105" t="s">
        <v>12</v>
      </c>
      <c r="D1168" s="106">
        <v>16</v>
      </c>
      <c r="G1168" s="106">
        <v>207</v>
      </c>
      <c r="H1168" s="107">
        <v>3</v>
      </c>
      <c r="I1168" s="107">
        <v>3</v>
      </c>
      <c r="J1168" s="107">
        <v>0</v>
      </c>
      <c r="K1168" s="107">
        <v>0</v>
      </c>
      <c r="L1168" s="108">
        <v>0</v>
      </c>
      <c r="X1168" t="s">
        <v>778</v>
      </c>
      <c r="Y1168" t="s">
        <v>779</v>
      </c>
    </row>
    <row r="1169" spans="1:25" hidden="1" x14ac:dyDescent="0.25">
      <c r="A1169" s="103" t="s">
        <v>7</v>
      </c>
      <c r="B1169" s="104">
        <v>46267</v>
      </c>
      <c r="C1169" s="105" t="s">
        <v>11</v>
      </c>
      <c r="D1169" s="106">
        <v>11</v>
      </c>
      <c r="G1169" s="106">
        <v>2</v>
      </c>
      <c r="H1169" s="107">
        <v>0</v>
      </c>
      <c r="I1169" s="107">
        <v>0</v>
      </c>
      <c r="J1169" s="107">
        <v>0</v>
      </c>
      <c r="K1169" s="107">
        <v>0</v>
      </c>
      <c r="L1169" s="108">
        <v>0</v>
      </c>
      <c r="X1169" t="s">
        <v>782</v>
      </c>
    </row>
    <row r="1170" spans="1:25" hidden="1" x14ac:dyDescent="0.25">
      <c r="A1170" s="103" t="s">
        <v>6</v>
      </c>
      <c r="B1170" s="104">
        <v>46267</v>
      </c>
      <c r="C1170" s="105" t="s">
        <v>12</v>
      </c>
      <c r="D1170" s="106">
        <v>13</v>
      </c>
      <c r="G1170" s="106">
        <v>97</v>
      </c>
      <c r="H1170" s="107">
        <v>3</v>
      </c>
      <c r="I1170" s="107">
        <v>2</v>
      </c>
      <c r="J1170" s="107">
        <v>0</v>
      </c>
      <c r="K1170" s="107">
        <v>0</v>
      </c>
      <c r="L1170" s="108">
        <v>0</v>
      </c>
      <c r="X1170" t="s">
        <v>782</v>
      </c>
      <c r="Y1170" t="s">
        <v>781</v>
      </c>
    </row>
    <row r="1171" spans="1:25" x14ac:dyDescent="0.25">
      <c r="A1171" s="103" t="s">
        <v>8</v>
      </c>
      <c r="B1171" s="104">
        <v>46267</v>
      </c>
      <c r="C1171" s="105" t="s">
        <v>11</v>
      </c>
      <c r="D1171" s="106">
        <v>9</v>
      </c>
      <c r="G1171" s="106">
        <v>516</v>
      </c>
      <c r="H1171" s="107">
        <v>10</v>
      </c>
      <c r="I1171" s="107">
        <v>7</v>
      </c>
      <c r="J1171" s="107">
        <v>0</v>
      </c>
      <c r="K1171" s="107">
        <v>0</v>
      </c>
      <c r="L1171" s="108">
        <v>0</v>
      </c>
      <c r="X1171" t="s">
        <v>782</v>
      </c>
      <c r="Y1171" t="s">
        <v>783</v>
      </c>
    </row>
    <row r="1172" spans="1:25" hidden="1" x14ac:dyDescent="0.25">
      <c r="A1172" s="103" t="s">
        <v>7</v>
      </c>
      <c r="B1172" s="104">
        <v>46267</v>
      </c>
      <c r="C1172" s="105" t="s">
        <v>12</v>
      </c>
      <c r="D1172" s="106">
        <v>13</v>
      </c>
      <c r="G1172" s="106">
        <v>765</v>
      </c>
      <c r="H1172" s="107">
        <v>14</v>
      </c>
      <c r="I1172" s="107">
        <v>13</v>
      </c>
      <c r="J1172" s="107">
        <v>0</v>
      </c>
      <c r="K1172" s="107">
        <v>0</v>
      </c>
      <c r="L1172" s="108">
        <v>0</v>
      </c>
      <c r="X1172" t="s">
        <v>782</v>
      </c>
      <c r="Y1172" t="s">
        <v>779</v>
      </c>
    </row>
    <row r="1173" spans="1:25" hidden="1" x14ac:dyDescent="0.25">
      <c r="A1173" s="103" t="s">
        <v>7</v>
      </c>
      <c r="B1173" s="104">
        <v>46267</v>
      </c>
      <c r="C1173" s="105" t="s">
        <v>11</v>
      </c>
      <c r="D1173" s="106">
        <v>9</v>
      </c>
      <c r="G1173" s="106">
        <v>668</v>
      </c>
      <c r="H1173" s="107">
        <v>12</v>
      </c>
      <c r="I1173" s="107">
        <v>9</v>
      </c>
      <c r="J1173" s="107">
        <v>0</v>
      </c>
      <c r="K1173" s="107">
        <v>0</v>
      </c>
      <c r="L1173" s="108">
        <v>0</v>
      </c>
      <c r="X1173" t="s">
        <v>782</v>
      </c>
      <c r="Y1173" t="s">
        <v>784</v>
      </c>
    </row>
    <row r="1174" spans="1:25" x14ac:dyDescent="0.25">
      <c r="A1174" s="103" t="s">
        <v>7</v>
      </c>
      <c r="B1174" s="104">
        <v>46267</v>
      </c>
      <c r="C1174" s="105" t="s">
        <v>12</v>
      </c>
      <c r="D1174" s="106">
        <v>13</v>
      </c>
      <c r="G1174" s="106">
        <v>3</v>
      </c>
      <c r="H1174" s="107">
        <v>0</v>
      </c>
      <c r="I1174" s="107">
        <v>0</v>
      </c>
      <c r="J1174" s="107">
        <v>0</v>
      </c>
      <c r="K1174" s="107">
        <v>0</v>
      </c>
      <c r="L1174" s="108">
        <v>0</v>
      </c>
      <c r="X1174" t="s">
        <v>778</v>
      </c>
      <c r="Y1174" t="s">
        <v>781</v>
      </c>
    </row>
    <row r="1175" spans="1:25" x14ac:dyDescent="0.25">
      <c r="A1175" s="103" t="s">
        <v>6</v>
      </c>
      <c r="B1175" s="104">
        <v>46267</v>
      </c>
      <c r="C1175" s="105" t="s">
        <v>12</v>
      </c>
      <c r="D1175" s="106">
        <v>15</v>
      </c>
      <c r="G1175" s="106">
        <v>5</v>
      </c>
      <c r="H1175" s="107">
        <v>0</v>
      </c>
      <c r="I1175" s="107">
        <v>0</v>
      </c>
      <c r="J1175" s="107">
        <v>0</v>
      </c>
      <c r="K1175" s="107">
        <v>0</v>
      </c>
      <c r="L1175" s="108">
        <v>0</v>
      </c>
      <c r="X1175" t="s">
        <v>782</v>
      </c>
      <c r="Y1175" t="s">
        <v>169</v>
      </c>
    </row>
    <row r="1176" spans="1:25" x14ac:dyDescent="0.25">
      <c r="A1176" s="103" t="s">
        <v>8</v>
      </c>
      <c r="B1176" s="104">
        <v>46267</v>
      </c>
      <c r="C1176" s="105" t="s">
        <v>12</v>
      </c>
      <c r="D1176" s="106">
        <v>13</v>
      </c>
      <c r="G1176" s="106">
        <v>10</v>
      </c>
      <c r="H1176" s="107">
        <v>0</v>
      </c>
      <c r="I1176" s="107">
        <v>0</v>
      </c>
      <c r="J1176" s="107">
        <v>0</v>
      </c>
      <c r="K1176" s="107">
        <v>0</v>
      </c>
      <c r="L1176" s="108">
        <v>0</v>
      </c>
      <c r="X1176" t="s">
        <v>782</v>
      </c>
    </row>
    <row r="1177" spans="1:25" hidden="1" x14ac:dyDescent="0.25">
      <c r="A1177" s="103" t="s">
        <v>6</v>
      </c>
      <c r="B1177" s="104">
        <v>46267</v>
      </c>
      <c r="C1177" s="105" t="s">
        <v>12</v>
      </c>
      <c r="D1177" s="106">
        <v>14</v>
      </c>
      <c r="G1177" s="106">
        <v>613</v>
      </c>
      <c r="H1177" s="107">
        <v>20</v>
      </c>
      <c r="I1177" s="107">
        <v>16</v>
      </c>
      <c r="J1177" s="107">
        <v>0</v>
      </c>
      <c r="K1177" s="107">
        <v>0</v>
      </c>
      <c r="L1177" s="108">
        <v>0</v>
      </c>
      <c r="X1177" t="s">
        <v>778</v>
      </c>
      <c r="Y1177" t="s">
        <v>779</v>
      </c>
    </row>
    <row r="1178" spans="1:25" x14ac:dyDescent="0.25">
      <c r="A1178" s="103" t="s">
        <v>6</v>
      </c>
      <c r="B1178" s="104">
        <v>46267</v>
      </c>
      <c r="C1178" s="105" t="s">
        <v>11</v>
      </c>
      <c r="D1178" s="106">
        <v>10</v>
      </c>
      <c r="G1178" s="106">
        <v>102</v>
      </c>
      <c r="H1178" s="107">
        <v>3</v>
      </c>
      <c r="I1178" s="107">
        <v>3</v>
      </c>
      <c r="J1178" s="107">
        <v>0</v>
      </c>
      <c r="K1178" s="107">
        <v>0</v>
      </c>
      <c r="L1178" s="108">
        <v>0</v>
      </c>
      <c r="X1178" t="s">
        <v>778</v>
      </c>
      <c r="Y1178" t="s">
        <v>784</v>
      </c>
    </row>
    <row r="1179" spans="1:25" hidden="1" x14ac:dyDescent="0.25">
      <c r="A1179" s="103" t="s">
        <v>7</v>
      </c>
      <c r="B1179" s="104">
        <v>46267</v>
      </c>
      <c r="C1179" s="105" t="s">
        <v>12</v>
      </c>
      <c r="D1179" s="106">
        <v>10</v>
      </c>
      <c r="G1179" s="106">
        <v>37</v>
      </c>
      <c r="H1179" s="107">
        <v>1</v>
      </c>
      <c r="I1179" s="107">
        <v>1</v>
      </c>
      <c r="J1179" s="107">
        <v>0</v>
      </c>
      <c r="K1179" s="107">
        <v>0</v>
      </c>
      <c r="L1179" s="108">
        <v>0</v>
      </c>
      <c r="X1179" t="s">
        <v>782</v>
      </c>
    </row>
    <row r="1180" spans="1:25" x14ac:dyDescent="0.25">
      <c r="A1180" s="103" t="s">
        <v>7</v>
      </c>
      <c r="B1180" s="104">
        <v>46267</v>
      </c>
      <c r="C1180" s="105" t="s">
        <v>11</v>
      </c>
      <c r="D1180" s="106">
        <v>14</v>
      </c>
      <c r="G1180" s="106">
        <v>181</v>
      </c>
      <c r="H1180" s="107">
        <v>0</v>
      </c>
      <c r="I1180" s="107">
        <v>0</v>
      </c>
      <c r="J1180" s="107">
        <v>0</v>
      </c>
      <c r="K1180" s="107">
        <v>0</v>
      </c>
      <c r="L1180" s="108">
        <v>0</v>
      </c>
      <c r="X1180" t="s">
        <v>778</v>
      </c>
      <c r="Y1180" t="s">
        <v>783</v>
      </c>
    </row>
    <row r="1181" spans="1:25" hidden="1" x14ac:dyDescent="0.25">
      <c r="A1181" s="103" t="s">
        <v>7</v>
      </c>
      <c r="B1181" s="104">
        <v>46267</v>
      </c>
      <c r="C1181" s="105" t="s">
        <v>12</v>
      </c>
      <c r="D1181" s="106">
        <v>9</v>
      </c>
      <c r="G1181" s="106">
        <v>321</v>
      </c>
      <c r="H1181" s="107">
        <v>15</v>
      </c>
      <c r="I1181" s="107">
        <v>13</v>
      </c>
      <c r="J1181" s="107">
        <v>0</v>
      </c>
      <c r="K1181" s="107">
        <v>0</v>
      </c>
      <c r="L1181" s="108">
        <v>0</v>
      </c>
      <c r="X1181" t="s">
        <v>778</v>
      </c>
      <c r="Y1181" t="s">
        <v>779</v>
      </c>
    </row>
    <row r="1182" spans="1:25" hidden="1" x14ac:dyDescent="0.25">
      <c r="A1182" s="103" t="s">
        <v>6</v>
      </c>
      <c r="B1182" s="104">
        <v>46267</v>
      </c>
      <c r="C1182" s="105" t="s">
        <v>11</v>
      </c>
      <c r="D1182" s="106">
        <v>16</v>
      </c>
      <c r="G1182" s="106">
        <v>740</v>
      </c>
      <c r="H1182" s="107">
        <v>7</v>
      </c>
      <c r="I1182" s="107">
        <v>6</v>
      </c>
      <c r="J1182" s="107">
        <v>1</v>
      </c>
      <c r="K1182" s="107">
        <v>0</v>
      </c>
      <c r="L1182" s="108">
        <v>0</v>
      </c>
      <c r="X1182" t="s">
        <v>782</v>
      </c>
      <c r="Y1182" t="s">
        <v>20</v>
      </c>
    </row>
    <row r="1183" spans="1:25" hidden="1" x14ac:dyDescent="0.25">
      <c r="A1183" s="103" t="s">
        <v>6</v>
      </c>
      <c r="B1183" s="104">
        <v>46267</v>
      </c>
      <c r="C1183" s="105" t="s">
        <v>11</v>
      </c>
      <c r="D1183" s="106">
        <v>15</v>
      </c>
      <c r="G1183" s="106">
        <v>15</v>
      </c>
      <c r="H1183" s="107">
        <v>0</v>
      </c>
      <c r="I1183" s="107">
        <v>0</v>
      </c>
      <c r="J1183" s="107">
        <v>0</v>
      </c>
      <c r="K1183" s="107">
        <v>0</v>
      </c>
      <c r="L1183" s="108">
        <v>0</v>
      </c>
      <c r="X1183" t="s">
        <v>782</v>
      </c>
      <c r="Y1183" t="s">
        <v>21</v>
      </c>
    </row>
    <row r="1184" spans="1:25" hidden="1" x14ac:dyDescent="0.25">
      <c r="A1184" s="103" t="s">
        <v>8</v>
      </c>
      <c r="B1184" s="104">
        <v>46267</v>
      </c>
      <c r="C1184" s="105" t="s">
        <v>11</v>
      </c>
      <c r="D1184" s="106">
        <v>16</v>
      </c>
      <c r="G1184" s="106">
        <v>530</v>
      </c>
      <c r="H1184" s="107">
        <v>7</v>
      </c>
      <c r="I1184" s="107">
        <v>6</v>
      </c>
      <c r="J1184" s="107">
        <v>0</v>
      </c>
      <c r="K1184" s="107">
        <v>0</v>
      </c>
      <c r="L1184" s="108">
        <v>0</v>
      </c>
      <c r="X1184" t="s">
        <v>782</v>
      </c>
      <c r="Y1184" t="s">
        <v>20</v>
      </c>
    </row>
    <row r="1185" spans="1:25" x14ac:dyDescent="0.25">
      <c r="A1185" s="103" t="s">
        <v>7</v>
      </c>
      <c r="B1185" s="104">
        <v>46267</v>
      </c>
      <c r="C1185" s="105" t="s">
        <v>11</v>
      </c>
      <c r="D1185" s="106">
        <v>15</v>
      </c>
      <c r="G1185" s="106">
        <v>5</v>
      </c>
      <c r="H1185" s="107">
        <v>0</v>
      </c>
      <c r="I1185" s="107">
        <v>0</v>
      </c>
      <c r="J1185" s="107">
        <v>0</v>
      </c>
      <c r="K1185" s="107">
        <v>0</v>
      </c>
      <c r="L1185" s="108">
        <v>0</v>
      </c>
      <c r="X1185" t="s">
        <v>782</v>
      </c>
    </row>
    <row r="1186" spans="1:25" x14ac:dyDescent="0.25">
      <c r="A1186" s="103" t="s">
        <v>6</v>
      </c>
      <c r="B1186" s="104">
        <v>46267</v>
      </c>
      <c r="C1186" s="105" t="s">
        <v>12</v>
      </c>
      <c r="D1186" s="106">
        <v>12</v>
      </c>
      <c r="G1186" s="106">
        <v>14</v>
      </c>
      <c r="H1186" s="107">
        <v>0</v>
      </c>
      <c r="I1186" s="107">
        <v>0</v>
      </c>
      <c r="J1186" s="107">
        <v>0</v>
      </c>
      <c r="K1186" s="107">
        <v>0</v>
      </c>
      <c r="L1186" s="108">
        <v>0</v>
      </c>
      <c r="X1186" t="s">
        <v>782</v>
      </c>
      <c r="Y1186" t="s">
        <v>779</v>
      </c>
    </row>
    <row r="1187" spans="1:25" hidden="1" x14ac:dyDescent="0.25">
      <c r="A1187" s="103" t="s">
        <v>6</v>
      </c>
      <c r="B1187" s="104">
        <v>46267</v>
      </c>
      <c r="C1187" s="105" t="s">
        <v>12</v>
      </c>
      <c r="D1187" s="106">
        <v>14</v>
      </c>
      <c r="G1187" s="106">
        <v>1</v>
      </c>
      <c r="H1187" s="107">
        <v>0</v>
      </c>
      <c r="I1187" s="107">
        <v>0</v>
      </c>
      <c r="J1187" s="107">
        <v>0</v>
      </c>
      <c r="K1187" s="107">
        <v>0</v>
      </c>
      <c r="L1187" s="108">
        <v>0</v>
      </c>
      <c r="X1187" t="s">
        <v>778</v>
      </c>
      <c r="Y1187" t="s">
        <v>786</v>
      </c>
    </row>
    <row r="1188" spans="1:25" hidden="1" x14ac:dyDescent="0.25">
      <c r="A1188" s="103" t="s">
        <v>6</v>
      </c>
      <c r="B1188" s="104">
        <v>46267</v>
      </c>
      <c r="C1188" s="105" t="s">
        <v>11</v>
      </c>
      <c r="D1188" s="106">
        <v>12</v>
      </c>
      <c r="G1188" s="106">
        <v>2</v>
      </c>
      <c r="H1188" s="107">
        <v>0</v>
      </c>
      <c r="I1188" s="107">
        <v>0</v>
      </c>
      <c r="J1188" s="107">
        <v>0</v>
      </c>
      <c r="K1188" s="107">
        <v>0</v>
      </c>
      <c r="L1188" s="108">
        <v>0</v>
      </c>
      <c r="X1188" t="s">
        <v>782</v>
      </c>
    </row>
    <row r="1189" spans="1:25" hidden="1" x14ac:dyDescent="0.25">
      <c r="A1189" s="103" t="s">
        <v>8</v>
      </c>
      <c r="B1189" s="104">
        <v>46267</v>
      </c>
      <c r="C1189" s="105" t="s">
        <v>11</v>
      </c>
      <c r="D1189" s="106">
        <v>12</v>
      </c>
      <c r="G1189" s="106">
        <v>170</v>
      </c>
      <c r="H1189" s="107">
        <v>2</v>
      </c>
      <c r="I1189" s="107">
        <v>1</v>
      </c>
      <c r="J1189" s="107">
        <v>1</v>
      </c>
      <c r="K1189" s="107">
        <v>0</v>
      </c>
      <c r="L1189" s="108">
        <v>0</v>
      </c>
      <c r="X1189" t="s">
        <v>778</v>
      </c>
      <c r="Y1189" t="s">
        <v>784</v>
      </c>
    </row>
    <row r="1190" spans="1:25" hidden="1" x14ac:dyDescent="0.25">
      <c r="A1190" s="103" t="s">
        <v>7</v>
      </c>
      <c r="B1190" s="104">
        <v>46267</v>
      </c>
      <c r="C1190" s="105" t="s">
        <v>11</v>
      </c>
      <c r="D1190" s="106">
        <v>16</v>
      </c>
      <c r="G1190" s="106">
        <v>609</v>
      </c>
      <c r="H1190" s="107">
        <v>8</v>
      </c>
      <c r="I1190" s="107">
        <v>8</v>
      </c>
      <c r="J1190" s="107">
        <v>3</v>
      </c>
      <c r="K1190" s="107">
        <v>0</v>
      </c>
      <c r="L1190" s="108">
        <v>0</v>
      </c>
      <c r="X1190" t="s">
        <v>782</v>
      </c>
      <c r="Y1190" t="s">
        <v>784</v>
      </c>
    </row>
    <row r="1191" spans="1:25" hidden="1" x14ac:dyDescent="0.25">
      <c r="A1191" s="103" t="s">
        <v>8</v>
      </c>
      <c r="B1191" s="104">
        <v>46267</v>
      </c>
      <c r="C1191" s="105" t="s">
        <v>11</v>
      </c>
      <c r="D1191" s="106">
        <v>11</v>
      </c>
      <c r="G1191" s="106">
        <v>659</v>
      </c>
      <c r="H1191" s="107">
        <v>1</v>
      </c>
      <c r="I1191" s="107">
        <v>1</v>
      </c>
      <c r="J1191" s="107">
        <v>1</v>
      </c>
      <c r="K1191" s="107">
        <v>1</v>
      </c>
      <c r="L1191" s="108">
        <v>0</v>
      </c>
      <c r="X1191" t="s">
        <v>782</v>
      </c>
      <c r="Y1191" t="s">
        <v>20</v>
      </c>
    </row>
    <row r="1192" spans="1:25" x14ac:dyDescent="0.25">
      <c r="A1192" s="103" t="s">
        <v>8</v>
      </c>
      <c r="B1192" s="104">
        <v>46267</v>
      </c>
      <c r="C1192" s="105" t="s">
        <v>11</v>
      </c>
      <c r="D1192" s="106">
        <v>11</v>
      </c>
      <c r="G1192" s="106">
        <v>112</v>
      </c>
      <c r="H1192" s="107">
        <v>2</v>
      </c>
      <c r="I1192" s="107">
        <v>2</v>
      </c>
      <c r="J1192" s="107">
        <v>0</v>
      </c>
      <c r="K1192" s="107">
        <v>0</v>
      </c>
      <c r="L1192" s="108">
        <v>0</v>
      </c>
      <c r="X1192" t="s">
        <v>782</v>
      </c>
      <c r="Y1192" t="s">
        <v>780</v>
      </c>
    </row>
    <row r="1193" spans="1:25" hidden="1" x14ac:dyDescent="0.25">
      <c r="A1193" s="103" t="s">
        <v>6</v>
      </c>
      <c r="B1193" s="104">
        <v>46267</v>
      </c>
      <c r="C1193" s="105" t="s">
        <v>12</v>
      </c>
      <c r="D1193" s="106">
        <v>13</v>
      </c>
      <c r="G1193" s="106">
        <v>4</v>
      </c>
      <c r="H1193" s="107">
        <v>0</v>
      </c>
      <c r="I1193" s="107">
        <v>0</v>
      </c>
      <c r="J1193" s="107">
        <v>0</v>
      </c>
      <c r="K1193" s="107">
        <v>0</v>
      </c>
      <c r="L1193" s="108">
        <v>0</v>
      </c>
      <c r="X1193" t="s">
        <v>778</v>
      </c>
    </row>
    <row r="1194" spans="1:25" x14ac:dyDescent="0.25">
      <c r="A1194" s="103" t="s">
        <v>7</v>
      </c>
      <c r="B1194" s="104">
        <v>46267</v>
      </c>
      <c r="C1194" s="105" t="s">
        <v>11</v>
      </c>
      <c r="D1194" s="106">
        <v>10</v>
      </c>
      <c r="G1194" s="106">
        <v>3</v>
      </c>
      <c r="H1194" s="107">
        <v>0</v>
      </c>
      <c r="I1194" s="107">
        <v>0</v>
      </c>
      <c r="J1194" s="107">
        <v>0</v>
      </c>
      <c r="K1194" s="107">
        <v>0</v>
      </c>
      <c r="L1194" s="108">
        <v>0</v>
      </c>
      <c r="X1194" t="s">
        <v>782</v>
      </c>
      <c r="Y1194" t="s">
        <v>21</v>
      </c>
    </row>
    <row r="1195" spans="1:25" x14ac:dyDescent="0.25">
      <c r="A1195" s="103" t="s">
        <v>8</v>
      </c>
      <c r="B1195" s="104">
        <v>46267</v>
      </c>
      <c r="C1195" s="105" t="s">
        <v>12</v>
      </c>
      <c r="D1195" s="106">
        <v>15</v>
      </c>
      <c r="G1195" s="106">
        <v>8</v>
      </c>
      <c r="H1195" s="107">
        <v>0</v>
      </c>
      <c r="I1195" s="107">
        <v>0</v>
      </c>
      <c r="J1195" s="107">
        <v>0</v>
      </c>
      <c r="K1195" s="107">
        <v>0</v>
      </c>
      <c r="L1195" s="108">
        <v>0</v>
      </c>
      <c r="X1195" t="s">
        <v>782</v>
      </c>
    </row>
    <row r="1196" spans="1:25" hidden="1" x14ac:dyDescent="0.25">
      <c r="A1196" s="103" t="s">
        <v>6</v>
      </c>
      <c r="B1196" s="104">
        <v>46267</v>
      </c>
      <c r="C1196" s="105" t="s">
        <v>12</v>
      </c>
      <c r="D1196" s="106">
        <v>14</v>
      </c>
      <c r="G1196" s="106">
        <v>53</v>
      </c>
      <c r="H1196" s="107">
        <v>2</v>
      </c>
      <c r="I1196" s="107">
        <v>2</v>
      </c>
      <c r="J1196" s="107">
        <v>0</v>
      </c>
      <c r="K1196" s="107">
        <v>0</v>
      </c>
      <c r="L1196" s="108">
        <v>0</v>
      </c>
      <c r="X1196" t="s">
        <v>782</v>
      </c>
    </row>
    <row r="1197" spans="1:25" hidden="1" x14ac:dyDescent="0.25">
      <c r="A1197" s="103" t="s">
        <v>8</v>
      </c>
      <c r="B1197" s="104">
        <v>46267</v>
      </c>
      <c r="C1197" s="105" t="s">
        <v>11</v>
      </c>
      <c r="D1197" s="106">
        <v>12</v>
      </c>
      <c r="G1197" s="106">
        <v>34</v>
      </c>
      <c r="H1197" s="107">
        <v>0</v>
      </c>
      <c r="I1197" s="107">
        <v>0</v>
      </c>
      <c r="J1197" s="107">
        <v>0</v>
      </c>
      <c r="K1197" s="107">
        <v>0</v>
      </c>
      <c r="L1197" s="108">
        <v>0</v>
      </c>
      <c r="X1197" t="s">
        <v>778</v>
      </c>
      <c r="Y1197" t="s">
        <v>780</v>
      </c>
    </row>
    <row r="1198" spans="1:25" hidden="1" x14ac:dyDescent="0.25">
      <c r="A1198" s="103" t="s">
        <v>7</v>
      </c>
      <c r="B1198" s="104">
        <v>46267</v>
      </c>
      <c r="C1198" s="105" t="s">
        <v>11</v>
      </c>
      <c r="D1198" s="106">
        <v>13</v>
      </c>
      <c r="G1198" s="106">
        <v>1</v>
      </c>
      <c r="H1198" s="107">
        <v>0</v>
      </c>
      <c r="I1198" s="107">
        <v>0</v>
      </c>
      <c r="J1198" s="107">
        <v>0</v>
      </c>
      <c r="K1198" s="107">
        <v>0</v>
      </c>
      <c r="L1198" s="108">
        <v>0</v>
      </c>
      <c r="X1198" t="s">
        <v>782</v>
      </c>
      <c r="Y1198" t="s">
        <v>23</v>
      </c>
    </row>
    <row r="1199" spans="1:25" hidden="1" x14ac:dyDescent="0.25">
      <c r="A1199" s="103" t="s">
        <v>8</v>
      </c>
      <c r="B1199" s="104">
        <v>46267</v>
      </c>
      <c r="C1199" s="105" t="s">
        <v>11</v>
      </c>
      <c r="D1199" s="106">
        <v>11</v>
      </c>
      <c r="G1199" s="106">
        <v>250</v>
      </c>
      <c r="H1199" s="107">
        <v>4</v>
      </c>
      <c r="I1199" s="107">
        <v>4</v>
      </c>
      <c r="J1199" s="107">
        <v>3</v>
      </c>
      <c r="K1199" s="107">
        <v>3</v>
      </c>
      <c r="L1199" s="108">
        <v>0</v>
      </c>
      <c r="X1199" t="s">
        <v>778</v>
      </c>
      <c r="Y1199" t="s">
        <v>20</v>
      </c>
    </row>
    <row r="1200" spans="1:25" hidden="1" x14ac:dyDescent="0.25">
      <c r="A1200" s="103" t="s">
        <v>7</v>
      </c>
      <c r="B1200" s="104">
        <v>46267</v>
      </c>
      <c r="C1200" s="105" t="s">
        <v>11</v>
      </c>
      <c r="D1200" s="106">
        <v>8</v>
      </c>
      <c r="G1200" s="106">
        <v>75</v>
      </c>
      <c r="H1200" s="107">
        <v>4</v>
      </c>
      <c r="I1200" s="107">
        <v>2</v>
      </c>
      <c r="J1200" s="107">
        <v>0</v>
      </c>
      <c r="K1200" s="107">
        <v>0</v>
      </c>
      <c r="L1200" s="108">
        <v>0</v>
      </c>
      <c r="X1200" t="s">
        <v>778</v>
      </c>
      <c r="Y1200" t="s">
        <v>783</v>
      </c>
    </row>
    <row r="1201" spans="1:25" hidden="1" x14ac:dyDescent="0.25">
      <c r="A1201" s="103" t="s">
        <v>8</v>
      </c>
      <c r="B1201" s="104">
        <v>46267</v>
      </c>
      <c r="C1201" s="105" t="s">
        <v>12</v>
      </c>
      <c r="D1201" s="106">
        <v>9</v>
      </c>
      <c r="G1201" s="106">
        <v>179</v>
      </c>
      <c r="H1201" s="107">
        <v>3</v>
      </c>
      <c r="I1201" s="107">
        <v>2</v>
      </c>
      <c r="J1201" s="107">
        <v>0</v>
      </c>
      <c r="K1201" s="107">
        <v>0</v>
      </c>
      <c r="L1201" s="108">
        <v>0</v>
      </c>
      <c r="X1201" t="s">
        <v>782</v>
      </c>
      <c r="Y1201" t="s">
        <v>781</v>
      </c>
    </row>
    <row r="1202" spans="1:25" hidden="1" x14ac:dyDescent="0.25">
      <c r="A1202" s="103" t="s">
        <v>8</v>
      </c>
      <c r="B1202" s="104">
        <v>46267</v>
      </c>
      <c r="C1202" s="105" t="s">
        <v>11</v>
      </c>
      <c r="D1202" s="106">
        <v>16</v>
      </c>
      <c r="G1202" s="106">
        <v>107</v>
      </c>
      <c r="H1202" s="107">
        <v>0</v>
      </c>
      <c r="I1202" s="107">
        <v>0</v>
      </c>
      <c r="J1202" s="107">
        <v>0</v>
      </c>
      <c r="K1202" s="107">
        <v>0</v>
      </c>
      <c r="L1202" s="108">
        <v>0</v>
      </c>
      <c r="X1202" t="s">
        <v>782</v>
      </c>
      <c r="Y1202" t="s">
        <v>780</v>
      </c>
    </row>
    <row r="1203" spans="1:25" hidden="1" x14ac:dyDescent="0.25">
      <c r="A1203" s="103" t="s">
        <v>6</v>
      </c>
      <c r="B1203" s="104">
        <v>46267</v>
      </c>
      <c r="C1203" s="105" t="s">
        <v>11</v>
      </c>
      <c r="D1203" s="106">
        <v>14</v>
      </c>
      <c r="G1203" s="106">
        <v>26</v>
      </c>
      <c r="H1203" s="107">
        <v>0</v>
      </c>
      <c r="I1203" s="107">
        <v>0</v>
      </c>
      <c r="J1203" s="107">
        <v>0</v>
      </c>
      <c r="K1203" s="107">
        <v>0</v>
      </c>
      <c r="L1203" s="108">
        <v>0</v>
      </c>
      <c r="X1203" t="s">
        <v>782</v>
      </c>
      <c r="Y1203" t="s">
        <v>23</v>
      </c>
    </row>
    <row r="1204" spans="1:25" x14ac:dyDescent="0.25">
      <c r="A1204" s="103" t="s">
        <v>8</v>
      </c>
      <c r="B1204" s="104">
        <v>46267</v>
      </c>
      <c r="C1204" s="105" t="s">
        <v>11</v>
      </c>
      <c r="D1204" s="106">
        <v>16</v>
      </c>
      <c r="G1204" s="106">
        <v>675</v>
      </c>
      <c r="H1204" s="107">
        <v>4</v>
      </c>
      <c r="I1204" s="107">
        <v>3</v>
      </c>
      <c r="J1204" s="107">
        <v>0</v>
      </c>
      <c r="K1204" s="107">
        <v>0</v>
      </c>
      <c r="L1204" s="108">
        <v>0</v>
      </c>
      <c r="X1204" t="s">
        <v>782</v>
      </c>
      <c r="Y1204" t="s">
        <v>783</v>
      </c>
    </row>
    <row r="1205" spans="1:25" hidden="1" x14ac:dyDescent="0.25">
      <c r="A1205" s="103" t="s">
        <v>6</v>
      </c>
      <c r="B1205" s="104">
        <v>46267</v>
      </c>
      <c r="C1205" s="105" t="s">
        <v>12</v>
      </c>
      <c r="D1205" s="106">
        <v>15</v>
      </c>
      <c r="G1205" s="106">
        <v>20</v>
      </c>
      <c r="H1205" s="107">
        <v>0</v>
      </c>
      <c r="I1205" s="107">
        <v>0</v>
      </c>
      <c r="J1205" s="107">
        <v>0</v>
      </c>
      <c r="K1205" s="107">
        <v>0</v>
      </c>
      <c r="L1205" s="108">
        <v>0</v>
      </c>
      <c r="X1205" t="s">
        <v>782</v>
      </c>
      <c r="Y1205" t="s">
        <v>779</v>
      </c>
    </row>
    <row r="1206" spans="1:25" x14ac:dyDescent="0.25">
      <c r="A1206" s="103" t="s">
        <v>6</v>
      </c>
      <c r="B1206" s="104">
        <v>46267</v>
      </c>
      <c r="C1206" s="105" t="s">
        <v>11</v>
      </c>
      <c r="D1206" s="106">
        <v>10</v>
      </c>
      <c r="G1206" s="106">
        <v>203</v>
      </c>
      <c r="H1206" s="107">
        <v>2</v>
      </c>
      <c r="I1206" s="107">
        <v>2</v>
      </c>
      <c r="J1206" s="107">
        <v>0</v>
      </c>
      <c r="K1206" s="107">
        <v>0</v>
      </c>
      <c r="L1206" s="108">
        <v>0</v>
      </c>
      <c r="X1206" t="s">
        <v>778</v>
      </c>
      <c r="Y1206" t="s">
        <v>783</v>
      </c>
    </row>
    <row r="1207" spans="1:25" x14ac:dyDescent="0.25">
      <c r="A1207" s="103" t="s">
        <v>6</v>
      </c>
      <c r="B1207" s="104">
        <v>46267</v>
      </c>
      <c r="C1207" s="105" t="s">
        <v>12</v>
      </c>
      <c r="D1207" s="106">
        <v>16</v>
      </c>
      <c r="G1207" s="106">
        <v>1</v>
      </c>
      <c r="H1207" s="107">
        <v>0</v>
      </c>
      <c r="I1207" s="107">
        <v>0</v>
      </c>
      <c r="J1207" s="107">
        <v>0</v>
      </c>
      <c r="K1207" s="107">
        <v>0</v>
      </c>
      <c r="L1207" s="108">
        <v>0</v>
      </c>
      <c r="X1207" t="s">
        <v>778</v>
      </c>
      <c r="Y1207" t="s">
        <v>786</v>
      </c>
    </row>
    <row r="1208" spans="1:25" hidden="1" x14ac:dyDescent="0.25">
      <c r="A1208" s="103" t="s">
        <v>6</v>
      </c>
      <c r="B1208" s="104">
        <v>46267</v>
      </c>
      <c r="C1208" s="105" t="s">
        <v>12</v>
      </c>
      <c r="D1208" s="106">
        <v>13</v>
      </c>
      <c r="G1208" s="106">
        <v>1015</v>
      </c>
      <c r="H1208" s="107">
        <v>22</v>
      </c>
      <c r="I1208" s="107">
        <v>19</v>
      </c>
      <c r="J1208" s="107">
        <v>1</v>
      </c>
      <c r="K1208" s="107">
        <v>1</v>
      </c>
      <c r="L1208" s="108">
        <v>1</v>
      </c>
      <c r="X1208" t="s">
        <v>782</v>
      </c>
      <c r="Y1208" t="s">
        <v>779</v>
      </c>
    </row>
    <row r="1209" spans="1:25" hidden="1" x14ac:dyDescent="0.25">
      <c r="A1209" s="103" t="s">
        <v>8</v>
      </c>
      <c r="B1209" s="104">
        <v>46267</v>
      </c>
      <c r="C1209" s="105" t="s">
        <v>11</v>
      </c>
      <c r="D1209" s="106">
        <v>16</v>
      </c>
      <c r="G1209" s="106">
        <v>47</v>
      </c>
      <c r="H1209" s="107">
        <v>3</v>
      </c>
      <c r="I1209" s="107">
        <v>3</v>
      </c>
      <c r="J1209" s="107">
        <v>0</v>
      </c>
      <c r="K1209" s="107">
        <v>0</v>
      </c>
      <c r="L1209" s="108">
        <v>0</v>
      </c>
      <c r="X1209" t="s">
        <v>778</v>
      </c>
      <c r="Y1209" t="s">
        <v>20</v>
      </c>
    </row>
    <row r="1210" spans="1:25" x14ac:dyDescent="0.25">
      <c r="A1210" s="103" t="s">
        <v>7</v>
      </c>
      <c r="B1210" s="104">
        <v>46267</v>
      </c>
      <c r="C1210" s="105" t="s">
        <v>12</v>
      </c>
      <c r="D1210" s="106">
        <v>15</v>
      </c>
      <c r="G1210" s="106">
        <v>5</v>
      </c>
      <c r="H1210" s="107">
        <v>1</v>
      </c>
      <c r="I1210" s="107">
        <v>1</v>
      </c>
      <c r="J1210" s="107">
        <v>1</v>
      </c>
      <c r="K1210" s="107">
        <v>1</v>
      </c>
      <c r="L1210" s="108">
        <v>0</v>
      </c>
      <c r="X1210" t="s">
        <v>778</v>
      </c>
      <c r="Y1210" t="s">
        <v>781</v>
      </c>
    </row>
    <row r="1211" spans="1:25" hidden="1" x14ac:dyDescent="0.25">
      <c r="A1211" s="103" t="s">
        <v>7</v>
      </c>
      <c r="B1211" s="104">
        <v>46267</v>
      </c>
      <c r="C1211" s="105" t="s">
        <v>12</v>
      </c>
      <c r="D1211" s="106">
        <v>16</v>
      </c>
      <c r="G1211" s="106">
        <v>15</v>
      </c>
      <c r="H1211" s="107">
        <v>0</v>
      </c>
      <c r="I1211" s="107">
        <v>0</v>
      </c>
      <c r="J1211" s="107">
        <v>0</v>
      </c>
      <c r="K1211" s="107">
        <v>0</v>
      </c>
      <c r="L1211" s="108">
        <v>0</v>
      </c>
      <c r="X1211" t="s">
        <v>782</v>
      </c>
    </row>
    <row r="1212" spans="1:25" hidden="1" x14ac:dyDescent="0.25">
      <c r="A1212" s="103" t="s">
        <v>6</v>
      </c>
      <c r="B1212" s="104">
        <v>46267</v>
      </c>
      <c r="C1212" s="105" t="s">
        <v>11</v>
      </c>
      <c r="D1212" s="106">
        <v>14</v>
      </c>
      <c r="G1212" s="106">
        <v>1608</v>
      </c>
      <c r="H1212" s="107">
        <v>22</v>
      </c>
      <c r="I1212" s="107">
        <v>18</v>
      </c>
      <c r="J1212" s="107">
        <v>0</v>
      </c>
      <c r="K1212" s="107">
        <v>0</v>
      </c>
      <c r="L1212" s="108">
        <v>0</v>
      </c>
      <c r="X1212" t="s">
        <v>782</v>
      </c>
      <c r="Y1212" t="s">
        <v>783</v>
      </c>
    </row>
    <row r="1213" spans="1:25" hidden="1" x14ac:dyDescent="0.25">
      <c r="A1213" s="103" t="s">
        <v>6</v>
      </c>
      <c r="B1213" s="104">
        <v>46267</v>
      </c>
      <c r="C1213" s="105" t="s">
        <v>12</v>
      </c>
      <c r="D1213" s="106">
        <v>10</v>
      </c>
      <c r="G1213" s="106">
        <v>60</v>
      </c>
      <c r="H1213" s="107">
        <v>1</v>
      </c>
      <c r="I1213" s="107">
        <v>0</v>
      </c>
      <c r="J1213" s="107">
        <v>0</v>
      </c>
      <c r="K1213" s="107">
        <v>0</v>
      </c>
      <c r="L1213" s="108">
        <v>0</v>
      </c>
      <c r="X1213" t="s">
        <v>778</v>
      </c>
      <c r="Y1213" t="s">
        <v>781</v>
      </c>
    </row>
    <row r="1214" spans="1:25" hidden="1" x14ac:dyDescent="0.25">
      <c r="A1214" s="103" t="s">
        <v>6</v>
      </c>
      <c r="B1214" s="104">
        <v>46267</v>
      </c>
      <c r="C1214" s="105" t="s">
        <v>11</v>
      </c>
      <c r="D1214" s="106">
        <v>10</v>
      </c>
      <c r="G1214" s="106">
        <v>127</v>
      </c>
      <c r="H1214" s="107">
        <v>1</v>
      </c>
      <c r="I1214" s="107">
        <v>0</v>
      </c>
      <c r="J1214" s="107">
        <v>0</v>
      </c>
      <c r="K1214" s="107">
        <v>0</v>
      </c>
      <c r="L1214" s="108">
        <v>0</v>
      </c>
      <c r="X1214" t="s">
        <v>782</v>
      </c>
      <c r="Y1214" t="s">
        <v>780</v>
      </c>
    </row>
    <row r="1215" spans="1:25" x14ac:dyDescent="0.25">
      <c r="A1215" s="103" t="s">
        <v>8</v>
      </c>
      <c r="B1215" s="104">
        <v>46267</v>
      </c>
      <c r="C1215" s="105" t="s">
        <v>11</v>
      </c>
      <c r="D1215" s="106">
        <v>8</v>
      </c>
      <c r="G1215" s="106">
        <v>1</v>
      </c>
      <c r="H1215" s="107">
        <v>0</v>
      </c>
      <c r="I1215" s="107">
        <v>0</v>
      </c>
      <c r="J1215" s="107">
        <v>0</v>
      </c>
      <c r="K1215" s="107">
        <v>0</v>
      </c>
      <c r="L1215" s="108">
        <v>0</v>
      </c>
      <c r="X1215" t="s">
        <v>782</v>
      </c>
    </row>
    <row r="1216" spans="1:25" hidden="1" x14ac:dyDescent="0.25">
      <c r="A1216" s="103" t="s">
        <v>7</v>
      </c>
      <c r="B1216" s="104">
        <v>46267</v>
      </c>
      <c r="C1216" s="105" t="s">
        <v>12</v>
      </c>
      <c r="D1216" s="106">
        <v>11</v>
      </c>
      <c r="G1216" s="106">
        <v>1589</v>
      </c>
      <c r="H1216" s="107">
        <v>40</v>
      </c>
      <c r="I1216" s="107">
        <v>29</v>
      </c>
      <c r="J1216" s="107">
        <v>2</v>
      </c>
      <c r="K1216" s="107">
        <v>0</v>
      </c>
      <c r="L1216" s="108">
        <v>0</v>
      </c>
      <c r="X1216" t="s">
        <v>782</v>
      </c>
      <c r="Y1216" t="s">
        <v>779</v>
      </c>
    </row>
    <row r="1217" spans="1:25" hidden="1" x14ac:dyDescent="0.25">
      <c r="A1217" s="103" t="s">
        <v>6</v>
      </c>
      <c r="B1217" s="104">
        <v>46267</v>
      </c>
      <c r="C1217" s="105" t="s">
        <v>11</v>
      </c>
      <c r="D1217" s="106">
        <v>11</v>
      </c>
      <c r="G1217" s="106">
        <v>5</v>
      </c>
      <c r="H1217" s="107">
        <v>0</v>
      </c>
      <c r="I1217" s="107">
        <v>0</v>
      </c>
      <c r="J1217" s="107">
        <v>0</v>
      </c>
      <c r="K1217" s="107">
        <v>0</v>
      </c>
      <c r="L1217" s="108">
        <v>0</v>
      </c>
      <c r="X1217" t="s">
        <v>782</v>
      </c>
    </row>
    <row r="1218" spans="1:25" hidden="1" x14ac:dyDescent="0.25">
      <c r="A1218" s="103" t="s">
        <v>8</v>
      </c>
      <c r="B1218" s="104">
        <v>46267</v>
      </c>
      <c r="C1218" s="105" t="s">
        <v>11</v>
      </c>
      <c r="D1218" s="106">
        <v>8</v>
      </c>
      <c r="G1218" s="106">
        <v>11</v>
      </c>
      <c r="H1218" s="107">
        <v>0</v>
      </c>
      <c r="I1218" s="107">
        <v>0</v>
      </c>
      <c r="J1218" s="107">
        <v>0</v>
      </c>
      <c r="K1218" s="107">
        <v>0</v>
      </c>
      <c r="L1218" s="108">
        <v>0</v>
      </c>
      <c r="X1218" t="s">
        <v>782</v>
      </c>
      <c r="Y1218" t="s">
        <v>20</v>
      </c>
    </row>
    <row r="1219" spans="1:25" hidden="1" x14ac:dyDescent="0.25">
      <c r="A1219" s="103" t="s">
        <v>7</v>
      </c>
      <c r="B1219" s="104">
        <v>46267</v>
      </c>
      <c r="C1219" s="105" t="s">
        <v>11</v>
      </c>
      <c r="D1219" s="106">
        <v>10</v>
      </c>
      <c r="G1219" s="106">
        <v>392</v>
      </c>
      <c r="H1219" s="107">
        <v>5</v>
      </c>
      <c r="I1219" s="107">
        <v>4</v>
      </c>
      <c r="J1219" s="107">
        <v>1</v>
      </c>
      <c r="K1219" s="107">
        <v>0</v>
      </c>
      <c r="L1219" s="108">
        <v>0</v>
      </c>
      <c r="X1219" t="s">
        <v>782</v>
      </c>
      <c r="Y1219" t="s">
        <v>784</v>
      </c>
    </row>
    <row r="1220" spans="1:25" x14ac:dyDescent="0.25">
      <c r="A1220" s="103" t="s">
        <v>7</v>
      </c>
      <c r="B1220" s="104">
        <v>46267</v>
      </c>
      <c r="C1220" s="105" t="s">
        <v>11</v>
      </c>
      <c r="D1220" s="106">
        <v>12</v>
      </c>
      <c r="G1220" s="106">
        <v>14</v>
      </c>
      <c r="H1220" s="107">
        <v>0</v>
      </c>
      <c r="I1220" s="107">
        <v>0</v>
      </c>
      <c r="J1220" s="107">
        <v>0</v>
      </c>
      <c r="K1220" s="107">
        <v>0</v>
      </c>
      <c r="L1220" s="108">
        <v>0</v>
      </c>
      <c r="X1220" t="s">
        <v>782</v>
      </c>
      <c r="Y1220" t="s">
        <v>21</v>
      </c>
    </row>
    <row r="1221" spans="1:25" hidden="1" x14ac:dyDescent="0.25">
      <c r="A1221" s="103" t="s">
        <v>827</v>
      </c>
      <c r="B1221" s="104">
        <v>46267</v>
      </c>
      <c r="C1221" s="105" t="s">
        <v>12</v>
      </c>
      <c r="D1221" s="106">
        <v>11</v>
      </c>
      <c r="G1221" s="106">
        <v>2</v>
      </c>
      <c r="H1221" s="107">
        <v>0</v>
      </c>
      <c r="I1221" s="107">
        <v>0</v>
      </c>
      <c r="J1221" s="107">
        <v>0</v>
      </c>
      <c r="K1221" s="107">
        <v>0</v>
      </c>
      <c r="L1221" s="108">
        <v>0</v>
      </c>
      <c r="X1221" t="s">
        <v>778</v>
      </c>
      <c r="Y1221" t="s">
        <v>779</v>
      </c>
    </row>
    <row r="1222" spans="1:25" x14ac:dyDescent="0.25">
      <c r="A1222" s="103" t="s">
        <v>7</v>
      </c>
      <c r="B1222" s="104">
        <v>46267</v>
      </c>
      <c r="C1222" s="105" t="s">
        <v>12</v>
      </c>
      <c r="D1222" s="106">
        <v>11</v>
      </c>
      <c r="G1222" s="106">
        <v>38</v>
      </c>
      <c r="H1222" s="107">
        <v>2</v>
      </c>
      <c r="I1222" s="107">
        <v>2</v>
      </c>
      <c r="J1222" s="107">
        <v>0</v>
      </c>
      <c r="K1222" s="107">
        <v>0</v>
      </c>
      <c r="L1222" s="108">
        <v>0</v>
      </c>
      <c r="X1222" t="s">
        <v>778</v>
      </c>
      <c r="Y1222" t="s">
        <v>781</v>
      </c>
    </row>
    <row r="1223" spans="1:25" hidden="1" x14ac:dyDescent="0.25">
      <c r="A1223" s="103" t="s">
        <v>7</v>
      </c>
      <c r="B1223" s="104">
        <v>46267</v>
      </c>
      <c r="C1223" s="105" t="s">
        <v>12</v>
      </c>
      <c r="D1223" s="106">
        <v>12</v>
      </c>
      <c r="G1223" s="106">
        <v>243</v>
      </c>
      <c r="H1223" s="107">
        <v>4</v>
      </c>
      <c r="I1223" s="107">
        <v>4</v>
      </c>
      <c r="J1223" s="107">
        <v>0</v>
      </c>
      <c r="K1223" s="107">
        <v>0</v>
      </c>
      <c r="L1223" s="108">
        <v>0</v>
      </c>
      <c r="X1223" t="s">
        <v>778</v>
      </c>
      <c r="Y1223" t="s">
        <v>779</v>
      </c>
    </row>
    <row r="1224" spans="1:25" hidden="1" x14ac:dyDescent="0.25">
      <c r="A1224" s="103" t="s">
        <v>7</v>
      </c>
      <c r="B1224" s="104">
        <v>46267</v>
      </c>
      <c r="C1224" s="105" t="s">
        <v>11</v>
      </c>
      <c r="D1224" s="106">
        <v>11</v>
      </c>
      <c r="G1224" s="106">
        <v>2</v>
      </c>
      <c r="H1224" s="107">
        <v>0</v>
      </c>
      <c r="I1224" s="107">
        <v>0</v>
      </c>
      <c r="J1224" s="107">
        <v>0</v>
      </c>
      <c r="K1224" s="107">
        <v>0</v>
      </c>
      <c r="L1224" s="108">
        <v>0</v>
      </c>
      <c r="X1224" t="s">
        <v>778</v>
      </c>
      <c r="Y1224" t="s">
        <v>22</v>
      </c>
    </row>
    <row r="1225" spans="1:25" x14ac:dyDescent="0.25">
      <c r="A1225" s="103" t="s">
        <v>6</v>
      </c>
      <c r="B1225" s="104">
        <v>46267</v>
      </c>
      <c r="C1225" s="105" t="s">
        <v>11</v>
      </c>
      <c r="D1225" s="106">
        <v>15</v>
      </c>
      <c r="G1225" s="106">
        <v>14</v>
      </c>
      <c r="H1225" s="107">
        <v>0</v>
      </c>
      <c r="I1225" s="107">
        <v>0</v>
      </c>
      <c r="J1225" s="107">
        <v>0</v>
      </c>
      <c r="K1225" s="107">
        <v>0</v>
      </c>
      <c r="L1225" s="108">
        <v>0</v>
      </c>
      <c r="X1225" t="s">
        <v>782</v>
      </c>
      <c r="Y1225" t="s">
        <v>23</v>
      </c>
    </row>
    <row r="1226" spans="1:25" hidden="1" x14ac:dyDescent="0.25">
      <c r="A1226" s="103" t="s">
        <v>7</v>
      </c>
      <c r="B1226" s="104">
        <v>46267</v>
      </c>
      <c r="C1226" s="105" t="s">
        <v>12</v>
      </c>
      <c r="D1226" s="106">
        <v>13</v>
      </c>
      <c r="G1226" s="106">
        <v>2</v>
      </c>
      <c r="H1226" s="107">
        <v>0</v>
      </c>
      <c r="I1226" s="107">
        <v>0</v>
      </c>
      <c r="J1226" s="107">
        <v>0</v>
      </c>
      <c r="K1226" s="107">
        <v>0</v>
      </c>
      <c r="L1226" s="108">
        <v>0</v>
      </c>
      <c r="X1226" t="s">
        <v>782</v>
      </c>
      <c r="Y1226" t="s">
        <v>779</v>
      </c>
    </row>
    <row r="1227" spans="1:25" hidden="1" x14ac:dyDescent="0.25">
      <c r="A1227" s="103" t="s">
        <v>6</v>
      </c>
      <c r="B1227" s="104">
        <v>46267</v>
      </c>
      <c r="C1227" s="105" t="s">
        <v>11</v>
      </c>
      <c r="D1227" s="106">
        <v>13</v>
      </c>
      <c r="G1227" s="106">
        <v>11</v>
      </c>
      <c r="H1227" s="107">
        <v>0</v>
      </c>
      <c r="I1227" s="107">
        <v>0</v>
      </c>
      <c r="J1227" s="107">
        <v>0</v>
      </c>
      <c r="K1227" s="107">
        <v>0</v>
      </c>
      <c r="L1227" s="108">
        <v>0</v>
      </c>
      <c r="X1227" t="s">
        <v>778</v>
      </c>
      <c r="Y1227" t="s">
        <v>784</v>
      </c>
    </row>
    <row r="1228" spans="1:25" x14ac:dyDescent="0.25">
      <c r="A1228" s="103" t="s">
        <v>8</v>
      </c>
      <c r="B1228" s="104">
        <v>46267</v>
      </c>
      <c r="C1228" s="105" t="s">
        <v>11</v>
      </c>
      <c r="D1228" s="106">
        <v>13</v>
      </c>
      <c r="G1228" s="106">
        <v>27</v>
      </c>
      <c r="H1228" s="107">
        <v>0</v>
      </c>
      <c r="I1228" s="107">
        <v>0</v>
      </c>
      <c r="J1228" s="107">
        <v>0</v>
      </c>
      <c r="K1228" s="107">
        <v>0</v>
      </c>
      <c r="L1228" s="108">
        <v>0</v>
      </c>
      <c r="X1228" t="s">
        <v>778</v>
      </c>
      <c r="Y1228" t="s">
        <v>20</v>
      </c>
    </row>
    <row r="1229" spans="1:25" hidden="1" x14ac:dyDescent="0.25">
      <c r="A1229" s="103" t="s">
        <v>6</v>
      </c>
      <c r="B1229" s="104">
        <v>46267</v>
      </c>
      <c r="C1229" s="105" t="s">
        <v>12</v>
      </c>
      <c r="D1229" s="106">
        <v>11</v>
      </c>
      <c r="G1229" s="106">
        <v>2</v>
      </c>
      <c r="H1229" s="107">
        <v>1</v>
      </c>
      <c r="I1229" s="107">
        <v>1</v>
      </c>
      <c r="J1229" s="107">
        <v>0</v>
      </c>
      <c r="K1229" s="107">
        <v>0</v>
      </c>
      <c r="L1229" s="108">
        <v>0</v>
      </c>
      <c r="X1229" t="s">
        <v>778</v>
      </c>
      <c r="Y1229" t="s">
        <v>993</v>
      </c>
    </row>
    <row r="1230" spans="1:25" hidden="1" x14ac:dyDescent="0.25">
      <c r="A1230" s="103" t="s">
        <v>8</v>
      </c>
      <c r="B1230" s="104">
        <v>46267</v>
      </c>
      <c r="C1230" s="105" t="s">
        <v>12</v>
      </c>
      <c r="D1230" s="106">
        <v>16</v>
      </c>
      <c r="G1230" s="106">
        <v>367</v>
      </c>
      <c r="H1230" s="107">
        <v>5</v>
      </c>
      <c r="I1230" s="107">
        <v>5</v>
      </c>
      <c r="J1230" s="107">
        <v>0</v>
      </c>
      <c r="K1230" s="107">
        <v>0</v>
      </c>
      <c r="L1230" s="108">
        <v>0</v>
      </c>
      <c r="X1230" t="s">
        <v>782</v>
      </c>
      <c r="Y1230" t="s">
        <v>781</v>
      </c>
    </row>
    <row r="1231" spans="1:25" x14ac:dyDescent="0.25">
      <c r="A1231" s="103" t="s">
        <v>8</v>
      </c>
      <c r="B1231" s="104">
        <v>46267</v>
      </c>
      <c r="C1231" s="105" t="s">
        <v>11</v>
      </c>
      <c r="D1231" s="106">
        <v>13</v>
      </c>
      <c r="G1231" s="106">
        <v>5</v>
      </c>
      <c r="H1231" s="107">
        <v>2</v>
      </c>
      <c r="I1231" s="107">
        <v>2</v>
      </c>
      <c r="J1231" s="107">
        <v>0</v>
      </c>
      <c r="K1231" s="107">
        <v>0</v>
      </c>
      <c r="L1231" s="108">
        <v>0</v>
      </c>
      <c r="X1231" t="s">
        <v>782</v>
      </c>
      <c r="Y1231" t="s">
        <v>780</v>
      </c>
    </row>
    <row r="1232" spans="1:25" hidden="1" x14ac:dyDescent="0.25">
      <c r="A1232" s="103" t="s">
        <v>6</v>
      </c>
      <c r="B1232" s="104">
        <v>46267</v>
      </c>
      <c r="C1232" s="105" t="s">
        <v>12</v>
      </c>
      <c r="D1232" s="106">
        <v>16</v>
      </c>
      <c r="G1232" s="106">
        <v>10</v>
      </c>
      <c r="H1232" s="107">
        <v>0</v>
      </c>
      <c r="I1232" s="107">
        <v>0</v>
      </c>
      <c r="J1232" s="107">
        <v>0</v>
      </c>
      <c r="K1232" s="107">
        <v>0</v>
      </c>
      <c r="L1232" s="108">
        <v>0</v>
      </c>
      <c r="X1232" t="s">
        <v>778</v>
      </c>
      <c r="Y1232" t="s">
        <v>779</v>
      </c>
    </row>
    <row r="1233" spans="1:25" x14ac:dyDescent="0.25">
      <c r="A1233" s="103" t="s">
        <v>8</v>
      </c>
      <c r="B1233" s="104">
        <v>46267</v>
      </c>
      <c r="C1233" s="105" t="s">
        <v>11</v>
      </c>
      <c r="D1233" s="106">
        <v>10</v>
      </c>
      <c r="G1233" s="106">
        <v>87</v>
      </c>
      <c r="H1233" s="107">
        <v>2</v>
      </c>
      <c r="I1233" s="107">
        <v>2</v>
      </c>
      <c r="J1233" s="107">
        <v>0</v>
      </c>
      <c r="K1233" s="107">
        <v>0</v>
      </c>
      <c r="L1233" s="108">
        <v>0</v>
      </c>
      <c r="X1233" t="s">
        <v>782</v>
      </c>
      <c r="Y1233" t="s">
        <v>780</v>
      </c>
    </row>
    <row r="1234" spans="1:25" x14ac:dyDescent="0.25">
      <c r="A1234" s="103" t="s">
        <v>7</v>
      </c>
      <c r="B1234" s="104">
        <v>46267</v>
      </c>
      <c r="C1234" s="105" t="s">
        <v>12</v>
      </c>
      <c r="D1234" s="106">
        <v>9</v>
      </c>
      <c r="G1234" s="106">
        <v>2</v>
      </c>
      <c r="H1234" s="107">
        <v>0</v>
      </c>
      <c r="I1234" s="107">
        <v>0</v>
      </c>
      <c r="J1234" s="107">
        <v>0</v>
      </c>
      <c r="K1234" s="107">
        <v>0</v>
      </c>
      <c r="L1234" s="108">
        <v>0</v>
      </c>
      <c r="X1234" t="s">
        <v>778</v>
      </c>
      <c r="Y1234" t="s">
        <v>785</v>
      </c>
    </row>
    <row r="1235" spans="1:25" hidden="1" x14ac:dyDescent="0.25">
      <c r="A1235" s="103" t="s">
        <v>7</v>
      </c>
      <c r="B1235" s="104">
        <v>46267</v>
      </c>
      <c r="C1235" s="105" t="s">
        <v>12</v>
      </c>
      <c r="D1235" s="106">
        <v>11</v>
      </c>
      <c r="G1235" s="106">
        <v>45</v>
      </c>
      <c r="H1235" s="107">
        <v>2</v>
      </c>
      <c r="I1235" s="107">
        <v>2</v>
      </c>
      <c r="J1235" s="107">
        <v>0</v>
      </c>
      <c r="K1235" s="107">
        <v>0</v>
      </c>
      <c r="L1235" s="108">
        <v>0</v>
      </c>
      <c r="X1235" t="s">
        <v>782</v>
      </c>
    </row>
    <row r="1236" spans="1:25" x14ac:dyDescent="0.25">
      <c r="A1236" s="103" t="s">
        <v>7</v>
      </c>
      <c r="B1236" s="104">
        <v>46267</v>
      </c>
      <c r="C1236" s="105" t="s">
        <v>12</v>
      </c>
      <c r="D1236" s="106">
        <v>9</v>
      </c>
      <c r="G1236" s="106">
        <v>227</v>
      </c>
      <c r="H1236" s="107">
        <v>7</v>
      </c>
      <c r="I1236" s="107">
        <v>4</v>
      </c>
      <c r="J1236" s="107">
        <v>0</v>
      </c>
      <c r="K1236" s="107">
        <v>0</v>
      </c>
      <c r="L1236" s="108">
        <v>0</v>
      </c>
      <c r="X1236" t="s">
        <v>782</v>
      </c>
      <c r="Y1236" t="s">
        <v>781</v>
      </c>
    </row>
    <row r="1237" spans="1:25" hidden="1" x14ac:dyDescent="0.25">
      <c r="A1237" s="103" t="s">
        <v>8</v>
      </c>
      <c r="B1237" s="104">
        <v>46267</v>
      </c>
      <c r="C1237" s="105" t="s">
        <v>12</v>
      </c>
      <c r="D1237" s="106">
        <v>9</v>
      </c>
      <c r="G1237" s="106">
        <v>16</v>
      </c>
      <c r="H1237" s="107">
        <v>1</v>
      </c>
      <c r="I1237" s="107">
        <v>1</v>
      </c>
      <c r="J1237" s="107">
        <v>0</v>
      </c>
      <c r="K1237" s="107">
        <v>0</v>
      </c>
      <c r="L1237" s="108">
        <v>0</v>
      </c>
      <c r="X1237" t="s">
        <v>778</v>
      </c>
      <c r="Y1237" t="s">
        <v>779</v>
      </c>
    </row>
    <row r="1238" spans="1:25" hidden="1" x14ac:dyDescent="0.25">
      <c r="A1238" s="103" t="s">
        <v>6</v>
      </c>
      <c r="B1238" s="104">
        <v>46267</v>
      </c>
      <c r="C1238" s="105" t="s">
        <v>11</v>
      </c>
      <c r="D1238" s="106">
        <v>13</v>
      </c>
      <c r="G1238" s="106">
        <v>3</v>
      </c>
      <c r="H1238" s="107">
        <v>0</v>
      </c>
      <c r="I1238" s="107">
        <v>0</v>
      </c>
      <c r="J1238" s="107">
        <v>0</v>
      </c>
      <c r="K1238" s="107">
        <v>0</v>
      </c>
      <c r="L1238" s="108">
        <v>0</v>
      </c>
      <c r="X1238" t="s">
        <v>782</v>
      </c>
      <c r="Y1238" t="s">
        <v>21</v>
      </c>
    </row>
    <row r="1239" spans="1:25" x14ac:dyDescent="0.25">
      <c r="A1239" s="103" t="s">
        <v>7</v>
      </c>
      <c r="B1239" s="104">
        <v>46267</v>
      </c>
      <c r="C1239" s="105" t="s">
        <v>11</v>
      </c>
      <c r="D1239" s="106">
        <v>8</v>
      </c>
      <c r="G1239" s="106">
        <v>5</v>
      </c>
      <c r="H1239" s="107">
        <v>0</v>
      </c>
      <c r="I1239" s="107">
        <v>0</v>
      </c>
      <c r="J1239" s="107">
        <v>0</v>
      </c>
      <c r="K1239" s="107">
        <v>0</v>
      </c>
      <c r="L1239" s="108">
        <v>0</v>
      </c>
      <c r="X1239" t="s">
        <v>782</v>
      </c>
      <c r="Y1239" t="s">
        <v>21</v>
      </c>
    </row>
    <row r="1240" spans="1:25" hidden="1" x14ac:dyDescent="0.25">
      <c r="A1240" s="103" t="s">
        <v>6</v>
      </c>
      <c r="B1240" s="104">
        <v>46267</v>
      </c>
      <c r="C1240" s="105" t="s">
        <v>12</v>
      </c>
      <c r="D1240" s="106">
        <v>12</v>
      </c>
      <c r="G1240" s="106">
        <v>68</v>
      </c>
      <c r="H1240" s="107">
        <v>4</v>
      </c>
      <c r="I1240" s="107">
        <v>4</v>
      </c>
      <c r="J1240" s="107">
        <v>0</v>
      </c>
      <c r="K1240" s="107">
        <v>0</v>
      </c>
      <c r="L1240" s="108">
        <v>0</v>
      </c>
      <c r="X1240" t="s">
        <v>782</v>
      </c>
    </row>
    <row r="1241" spans="1:25" x14ac:dyDescent="0.25">
      <c r="A1241" s="103" t="s">
        <v>6</v>
      </c>
      <c r="B1241" s="104">
        <v>46267</v>
      </c>
      <c r="C1241" s="105" t="s">
        <v>11</v>
      </c>
      <c r="D1241" s="106">
        <v>12</v>
      </c>
      <c r="G1241" s="106">
        <v>201</v>
      </c>
      <c r="H1241" s="107">
        <v>0</v>
      </c>
      <c r="I1241" s="107">
        <v>0</v>
      </c>
      <c r="J1241" s="107">
        <v>0</v>
      </c>
      <c r="K1241" s="107">
        <v>0</v>
      </c>
      <c r="L1241" s="108">
        <v>0</v>
      </c>
      <c r="X1241" t="s">
        <v>778</v>
      </c>
      <c r="Y1241" t="s">
        <v>783</v>
      </c>
    </row>
    <row r="1242" spans="1:25" hidden="1" x14ac:dyDescent="0.25">
      <c r="A1242" s="103" t="s">
        <v>6</v>
      </c>
      <c r="B1242" s="104">
        <v>46267</v>
      </c>
      <c r="C1242" s="105" t="s">
        <v>12</v>
      </c>
      <c r="D1242" s="106">
        <v>16</v>
      </c>
      <c r="G1242" s="106">
        <v>1</v>
      </c>
      <c r="H1242" s="107">
        <v>0</v>
      </c>
      <c r="I1242" s="107">
        <v>0</v>
      </c>
      <c r="J1242" s="107">
        <v>0</v>
      </c>
      <c r="K1242" s="107">
        <v>0</v>
      </c>
      <c r="L1242" s="108">
        <v>0</v>
      </c>
      <c r="X1242" t="s">
        <v>778</v>
      </c>
      <c r="Y1242" t="s">
        <v>22</v>
      </c>
    </row>
    <row r="1243" spans="1:25" hidden="1" x14ac:dyDescent="0.25">
      <c r="A1243" s="103" t="s">
        <v>7</v>
      </c>
      <c r="B1243" s="104">
        <v>46267</v>
      </c>
      <c r="C1243" s="105" t="s">
        <v>11</v>
      </c>
      <c r="D1243" s="106">
        <v>12</v>
      </c>
      <c r="G1243" s="106">
        <v>111</v>
      </c>
      <c r="H1243" s="107">
        <v>1</v>
      </c>
      <c r="I1243" s="107">
        <v>1</v>
      </c>
      <c r="J1243" s="107">
        <v>0</v>
      </c>
      <c r="K1243" s="107">
        <v>0</v>
      </c>
      <c r="L1243" s="108">
        <v>0</v>
      </c>
      <c r="X1243" t="s">
        <v>778</v>
      </c>
      <c r="Y1243" t="s">
        <v>784</v>
      </c>
    </row>
    <row r="1244" spans="1:25" x14ac:dyDescent="0.25">
      <c r="A1244" s="103" t="s">
        <v>7</v>
      </c>
      <c r="B1244" s="104">
        <v>46267</v>
      </c>
      <c r="C1244" s="105" t="s">
        <v>11</v>
      </c>
      <c r="D1244" s="106">
        <v>9</v>
      </c>
      <c r="G1244" s="106">
        <v>6</v>
      </c>
      <c r="H1244" s="107">
        <v>0</v>
      </c>
      <c r="I1244" s="107">
        <v>0</v>
      </c>
      <c r="J1244" s="107">
        <v>0</v>
      </c>
      <c r="K1244" s="107">
        <v>0</v>
      </c>
      <c r="L1244" s="108">
        <v>0</v>
      </c>
      <c r="X1244" t="s">
        <v>778</v>
      </c>
      <c r="Y1244" t="s">
        <v>21</v>
      </c>
    </row>
    <row r="1245" spans="1:25" hidden="1" x14ac:dyDescent="0.25">
      <c r="A1245" s="103" t="s">
        <v>6</v>
      </c>
      <c r="B1245" s="104">
        <v>46267</v>
      </c>
      <c r="C1245" s="105" t="s">
        <v>12</v>
      </c>
      <c r="D1245" s="106">
        <v>16</v>
      </c>
      <c r="G1245" s="106">
        <v>244</v>
      </c>
      <c r="H1245" s="107">
        <v>4</v>
      </c>
      <c r="I1245" s="107">
        <v>4</v>
      </c>
      <c r="J1245" s="107">
        <v>0</v>
      </c>
      <c r="K1245" s="107">
        <v>0</v>
      </c>
      <c r="L1245" s="108">
        <v>0</v>
      </c>
      <c r="X1245" t="s">
        <v>778</v>
      </c>
      <c r="Y1245" t="s">
        <v>779</v>
      </c>
    </row>
    <row r="1246" spans="1:25" hidden="1" x14ac:dyDescent="0.25">
      <c r="A1246" s="103" t="s">
        <v>7</v>
      </c>
      <c r="B1246" s="104">
        <v>46267</v>
      </c>
      <c r="C1246" s="105" t="s">
        <v>12</v>
      </c>
      <c r="D1246" s="106">
        <v>16</v>
      </c>
      <c r="G1246" s="106">
        <v>18</v>
      </c>
      <c r="H1246" s="107">
        <v>1</v>
      </c>
      <c r="I1246" s="107">
        <v>1</v>
      </c>
      <c r="J1246" s="107">
        <v>1</v>
      </c>
      <c r="K1246" s="107">
        <v>1</v>
      </c>
      <c r="L1246" s="108">
        <v>1</v>
      </c>
      <c r="X1246" t="s">
        <v>778</v>
      </c>
      <c r="Y1246" t="s">
        <v>781</v>
      </c>
    </row>
    <row r="1247" spans="1:25" hidden="1" x14ac:dyDescent="0.25">
      <c r="A1247" s="103" t="s">
        <v>7</v>
      </c>
      <c r="B1247" s="104">
        <v>46267</v>
      </c>
      <c r="C1247" s="105" t="s">
        <v>11</v>
      </c>
      <c r="D1247" s="106">
        <v>8</v>
      </c>
      <c r="G1247" s="106">
        <v>258</v>
      </c>
      <c r="H1247" s="107">
        <v>2</v>
      </c>
      <c r="I1247" s="107">
        <v>1</v>
      </c>
      <c r="J1247" s="107">
        <v>1</v>
      </c>
      <c r="K1247" s="107">
        <v>0</v>
      </c>
      <c r="L1247" s="108">
        <v>0</v>
      </c>
      <c r="X1247" t="s">
        <v>782</v>
      </c>
      <c r="Y1247" t="s">
        <v>783</v>
      </c>
    </row>
    <row r="1248" spans="1:25" hidden="1" x14ac:dyDescent="0.25">
      <c r="A1248" s="103" t="s">
        <v>8</v>
      </c>
      <c r="B1248" s="104">
        <v>46267</v>
      </c>
      <c r="C1248" s="105" t="s">
        <v>12</v>
      </c>
      <c r="D1248" s="106">
        <v>8</v>
      </c>
      <c r="G1248" s="106">
        <v>5</v>
      </c>
      <c r="H1248" s="107">
        <v>1</v>
      </c>
      <c r="I1248" s="107">
        <v>1</v>
      </c>
      <c r="J1248" s="107">
        <v>0</v>
      </c>
      <c r="K1248" s="107">
        <v>0</v>
      </c>
      <c r="L1248" s="108">
        <v>0</v>
      </c>
      <c r="X1248" t="s">
        <v>782</v>
      </c>
      <c r="Y1248" t="s">
        <v>781</v>
      </c>
    </row>
    <row r="1249" spans="1:25" x14ac:dyDescent="0.25">
      <c r="A1249" s="103" t="s">
        <v>6</v>
      </c>
      <c r="B1249" s="104">
        <v>46267</v>
      </c>
      <c r="C1249" s="105" t="s">
        <v>11</v>
      </c>
      <c r="D1249" s="106">
        <v>8</v>
      </c>
      <c r="G1249" s="106">
        <v>470</v>
      </c>
      <c r="H1249" s="107">
        <v>6</v>
      </c>
      <c r="I1249" s="107">
        <v>5</v>
      </c>
      <c r="J1249" s="107">
        <v>1</v>
      </c>
      <c r="K1249" s="107">
        <v>0</v>
      </c>
      <c r="L1249" s="108">
        <v>0</v>
      </c>
      <c r="X1249" t="s">
        <v>782</v>
      </c>
      <c r="Y1249" t="s">
        <v>784</v>
      </c>
    </row>
    <row r="1250" spans="1:25" x14ac:dyDescent="0.25">
      <c r="A1250" s="103" t="s">
        <v>7</v>
      </c>
      <c r="B1250" s="104">
        <v>46267</v>
      </c>
      <c r="C1250" s="105" t="s">
        <v>12</v>
      </c>
      <c r="D1250" s="106">
        <v>12</v>
      </c>
      <c r="G1250" s="106">
        <v>1</v>
      </c>
      <c r="H1250" s="107">
        <v>0</v>
      </c>
      <c r="I1250" s="107">
        <v>0</v>
      </c>
      <c r="J1250" s="107">
        <v>0</v>
      </c>
      <c r="K1250" s="107">
        <v>0</v>
      </c>
      <c r="L1250" s="108">
        <v>0</v>
      </c>
      <c r="X1250" t="s">
        <v>782</v>
      </c>
      <c r="Y1250" t="s">
        <v>169</v>
      </c>
    </row>
    <row r="1251" spans="1:25" x14ac:dyDescent="0.25">
      <c r="A1251" s="103" t="s">
        <v>827</v>
      </c>
      <c r="B1251" s="104">
        <v>46267</v>
      </c>
      <c r="C1251" s="105" t="s">
        <v>12</v>
      </c>
      <c r="D1251" s="106">
        <v>9</v>
      </c>
      <c r="G1251" s="106">
        <v>1</v>
      </c>
      <c r="H1251" s="107">
        <v>0</v>
      </c>
      <c r="I1251" s="107">
        <v>0</v>
      </c>
      <c r="J1251" s="107">
        <v>0</v>
      </c>
      <c r="K1251" s="107">
        <v>0</v>
      </c>
      <c r="L1251" s="108">
        <v>0</v>
      </c>
      <c r="X1251" t="s">
        <v>782</v>
      </c>
    </row>
    <row r="1252" spans="1:25" x14ac:dyDescent="0.25">
      <c r="A1252" s="103" t="s">
        <v>27</v>
      </c>
      <c r="B1252" s="104">
        <v>46267</v>
      </c>
      <c r="C1252" s="105" t="s">
        <v>12</v>
      </c>
      <c r="D1252" s="106">
        <v>14</v>
      </c>
      <c r="G1252" s="106">
        <v>1</v>
      </c>
      <c r="H1252" s="107">
        <v>1</v>
      </c>
      <c r="I1252" s="107">
        <v>1</v>
      </c>
      <c r="J1252" s="107">
        <v>1</v>
      </c>
      <c r="K1252" s="107">
        <v>1</v>
      </c>
      <c r="L1252" s="108">
        <v>0</v>
      </c>
      <c r="X1252" t="s">
        <v>782</v>
      </c>
      <c r="Y1252" t="s">
        <v>779</v>
      </c>
    </row>
    <row r="1253" spans="1:25" hidden="1" x14ac:dyDescent="0.25">
      <c r="A1253" s="103" t="s">
        <v>7</v>
      </c>
      <c r="B1253" s="104">
        <v>46267</v>
      </c>
      <c r="C1253" s="105" t="s">
        <v>12</v>
      </c>
      <c r="D1253" s="106">
        <v>11</v>
      </c>
      <c r="G1253" s="106">
        <v>9</v>
      </c>
      <c r="H1253" s="107">
        <v>1</v>
      </c>
      <c r="I1253" s="107">
        <v>1</v>
      </c>
      <c r="J1253" s="107">
        <v>0</v>
      </c>
      <c r="K1253" s="107">
        <v>0</v>
      </c>
      <c r="L1253" s="108">
        <v>0</v>
      </c>
      <c r="X1253" t="s">
        <v>778</v>
      </c>
      <c r="Y1253" t="s">
        <v>779</v>
      </c>
    </row>
    <row r="1254" spans="1:25" x14ac:dyDescent="0.25">
      <c r="A1254" s="103" t="s">
        <v>7</v>
      </c>
      <c r="B1254" s="104">
        <v>46267</v>
      </c>
      <c r="C1254" s="105" t="s">
        <v>11</v>
      </c>
      <c r="D1254" s="106">
        <v>14</v>
      </c>
      <c r="G1254" s="106">
        <v>639</v>
      </c>
      <c r="H1254" s="107">
        <v>5</v>
      </c>
      <c r="I1254" s="107">
        <v>3</v>
      </c>
      <c r="J1254" s="107">
        <v>0</v>
      </c>
      <c r="K1254" s="107">
        <v>0</v>
      </c>
      <c r="L1254" s="108">
        <v>0</v>
      </c>
      <c r="X1254" t="s">
        <v>782</v>
      </c>
      <c r="Y1254" t="s">
        <v>20</v>
      </c>
    </row>
    <row r="1255" spans="1:25" x14ac:dyDescent="0.25">
      <c r="A1255" s="103" t="s">
        <v>8</v>
      </c>
      <c r="B1255" s="104">
        <v>46267</v>
      </c>
      <c r="C1255" s="105" t="s">
        <v>12</v>
      </c>
      <c r="D1255" s="106">
        <v>15</v>
      </c>
      <c r="G1255" s="106">
        <v>5</v>
      </c>
      <c r="H1255" s="107">
        <v>0</v>
      </c>
      <c r="I1255" s="107">
        <v>0</v>
      </c>
      <c r="J1255" s="107">
        <v>0</v>
      </c>
      <c r="K1255" s="107">
        <v>0</v>
      </c>
      <c r="L1255" s="108">
        <v>0</v>
      </c>
      <c r="X1255" t="s">
        <v>782</v>
      </c>
      <c r="Y1255" t="s">
        <v>779</v>
      </c>
    </row>
    <row r="1256" spans="1:25" x14ac:dyDescent="0.25">
      <c r="A1256" s="103" t="s">
        <v>8</v>
      </c>
      <c r="B1256" s="104">
        <v>46267</v>
      </c>
      <c r="C1256" s="105" t="s">
        <v>12</v>
      </c>
      <c r="D1256" s="106">
        <v>16</v>
      </c>
      <c r="G1256" s="106">
        <v>1269</v>
      </c>
      <c r="H1256" s="107">
        <v>25</v>
      </c>
      <c r="I1256" s="107">
        <v>21</v>
      </c>
      <c r="J1256" s="107">
        <v>2</v>
      </c>
      <c r="K1256" s="107">
        <v>1</v>
      </c>
      <c r="L1256" s="108">
        <v>0</v>
      </c>
      <c r="X1256" t="s">
        <v>782</v>
      </c>
      <c r="Y1256" t="s">
        <v>779</v>
      </c>
    </row>
    <row r="1257" spans="1:25" hidden="1" x14ac:dyDescent="0.25">
      <c r="A1257" s="103" t="s">
        <v>6</v>
      </c>
      <c r="B1257" s="104">
        <v>46267</v>
      </c>
      <c r="C1257" s="105" t="s">
        <v>12</v>
      </c>
      <c r="D1257" s="106">
        <v>11</v>
      </c>
      <c r="G1257" s="106">
        <v>3</v>
      </c>
      <c r="H1257" s="107">
        <v>0</v>
      </c>
      <c r="I1257" s="107">
        <v>0</v>
      </c>
      <c r="J1257" s="107">
        <v>0</v>
      </c>
      <c r="K1257" s="107">
        <v>0</v>
      </c>
      <c r="L1257" s="108">
        <v>0</v>
      </c>
      <c r="X1257" t="s">
        <v>778</v>
      </c>
      <c r="Y1257" t="s">
        <v>779</v>
      </c>
    </row>
    <row r="1258" spans="1:25" hidden="1" x14ac:dyDescent="0.25">
      <c r="A1258" s="103" t="s">
        <v>6</v>
      </c>
      <c r="B1258" s="104">
        <v>46267</v>
      </c>
      <c r="C1258" s="105" t="s">
        <v>12</v>
      </c>
      <c r="D1258" s="106">
        <v>9</v>
      </c>
      <c r="G1258" s="106">
        <v>31</v>
      </c>
      <c r="H1258" s="107">
        <v>2</v>
      </c>
      <c r="I1258" s="107">
        <v>1</v>
      </c>
      <c r="J1258" s="107">
        <v>1</v>
      </c>
      <c r="K1258" s="107">
        <v>1</v>
      </c>
      <c r="L1258" s="108">
        <v>1</v>
      </c>
      <c r="X1258" t="s">
        <v>778</v>
      </c>
      <c r="Y1258" t="s">
        <v>781</v>
      </c>
    </row>
    <row r="1259" spans="1:25" hidden="1" x14ac:dyDescent="0.25">
      <c r="A1259" s="103" t="s">
        <v>8</v>
      </c>
      <c r="B1259" s="104">
        <v>46267</v>
      </c>
      <c r="C1259" s="105" t="s">
        <v>11</v>
      </c>
      <c r="D1259" s="106">
        <v>11</v>
      </c>
      <c r="G1259" s="106">
        <v>5</v>
      </c>
      <c r="H1259" s="107">
        <v>0</v>
      </c>
      <c r="I1259" s="107">
        <v>0</v>
      </c>
      <c r="J1259" s="107">
        <v>0</v>
      </c>
      <c r="K1259" s="107">
        <v>0</v>
      </c>
      <c r="L1259" s="108">
        <v>0</v>
      </c>
      <c r="X1259" t="s">
        <v>778</v>
      </c>
      <c r="Y1259" t="s">
        <v>21</v>
      </c>
    </row>
    <row r="1260" spans="1:25" x14ac:dyDescent="0.25">
      <c r="A1260" s="103" t="s">
        <v>8</v>
      </c>
      <c r="B1260" s="104">
        <v>46267</v>
      </c>
      <c r="C1260" s="105" t="s">
        <v>11</v>
      </c>
      <c r="D1260" s="106">
        <v>9</v>
      </c>
      <c r="G1260" s="106">
        <v>307</v>
      </c>
      <c r="H1260" s="107">
        <v>1</v>
      </c>
      <c r="I1260" s="107">
        <v>0</v>
      </c>
      <c r="J1260" s="107">
        <v>0</v>
      </c>
      <c r="K1260" s="107">
        <v>0</v>
      </c>
      <c r="L1260" s="108">
        <v>0</v>
      </c>
      <c r="X1260" t="s">
        <v>782</v>
      </c>
      <c r="Y1260" t="s">
        <v>20</v>
      </c>
    </row>
    <row r="1261" spans="1:25" hidden="1" x14ac:dyDescent="0.25">
      <c r="A1261" s="103" t="s">
        <v>7</v>
      </c>
      <c r="B1261" s="104">
        <v>46267</v>
      </c>
      <c r="C1261" s="105" t="s">
        <v>12</v>
      </c>
      <c r="D1261" s="106">
        <v>9</v>
      </c>
      <c r="G1261" s="106">
        <v>1</v>
      </c>
      <c r="H1261" s="107">
        <v>0</v>
      </c>
      <c r="I1261" s="107">
        <v>0</v>
      </c>
      <c r="J1261" s="107">
        <v>0</v>
      </c>
      <c r="K1261" s="107">
        <v>0</v>
      </c>
      <c r="L1261" s="108">
        <v>0</v>
      </c>
      <c r="X1261" t="s">
        <v>778</v>
      </c>
      <c r="Y1261" t="s">
        <v>169</v>
      </c>
    </row>
    <row r="1262" spans="1:25" hidden="1" x14ac:dyDescent="0.25">
      <c r="A1262" s="103" t="s">
        <v>7</v>
      </c>
      <c r="B1262" s="104">
        <v>46267</v>
      </c>
      <c r="C1262" s="105" t="s">
        <v>11</v>
      </c>
      <c r="D1262" s="106">
        <v>16</v>
      </c>
      <c r="G1262" s="106">
        <v>838</v>
      </c>
      <c r="H1262" s="107">
        <v>9</v>
      </c>
      <c r="I1262" s="107">
        <v>6</v>
      </c>
      <c r="J1262" s="107">
        <v>0</v>
      </c>
      <c r="K1262" s="107">
        <v>0</v>
      </c>
      <c r="L1262" s="108">
        <v>0</v>
      </c>
      <c r="X1262" t="s">
        <v>782</v>
      </c>
      <c r="Y1262" t="s">
        <v>783</v>
      </c>
    </row>
    <row r="1263" spans="1:25" hidden="1" x14ac:dyDescent="0.25">
      <c r="A1263" s="103" t="s">
        <v>8</v>
      </c>
      <c r="B1263" s="104">
        <v>46267</v>
      </c>
      <c r="C1263" s="105" t="s">
        <v>11</v>
      </c>
      <c r="D1263" s="106">
        <v>13</v>
      </c>
      <c r="G1263" s="106">
        <v>2</v>
      </c>
      <c r="H1263" s="107">
        <v>0</v>
      </c>
      <c r="I1263" s="107">
        <v>0</v>
      </c>
      <c r="J1263" s="107">
        <v>0</v>
      </c>
      <c r="K1263" s="107">
        <v>0</v>
      </c>
      <c r="L1263" s="108">
        <v>0</v>
      </c>
      <c r="X1263" t="s">
        <v>778</v>
      </c>
      <c r="Y1263" t="s">
        <v>780</v>
      </c>
    </row>
    <row r="1264" spans="1:25" hidden="1" x14ac:dyDescent="0.25">
      <c r="A1264" s="103" t="s">
        <v>6</v>
      </c>
      <c r="B1264" s="104">
        <v>46267</v>
      </c>
      <c r="C1264" s="105" t="s">
        <v>11</v>
      </c>
      <c r="D1264" s="106">
        <v>13</v>
      </c>
      <c r="G1264" s="106">
        <v>8</v>
      </c>
      <c r="H1264" s="107">
        <v>0</v>
      </c>
      <c r="I1264" s="107">
        <v>0</v>
      </c>
      <c r="J1264" s="107">
        <v>0</v>
      </c>
      <c r="K1264" s="107">
        <v>0</v>
      </c>
      <c r="L1264" s="108">
        <v>0</v>
      </c>
      <c r="X1264" t="s">
        <v>782</v>
      </c>
      <c r="Y1264" t="s">
        <v>780</v>
      </c>
    </row>
    <row r="1265" spans="1:25" hidden="1" x14ac:dyDescent="0.25">
      <c r="A1265" s="103" t="s">
        <v>6</v>
      </c>
      <c r="B1265" s="104">
        <v>46267</v>
      </c>
      <c r="C1265" s="105" t="s">
        <v>11</v>
      </c>
      <c r="D1265" s="106">
        <v>14</v>
      </c>
      <c r="G1265" s="106">
        <v>208</v>
      </c>
      <c r="H1265" s="107">
        <v>2</v>
      </c>
      <c r="I1265" s="107">
        <v>2</v>
      </c>
      <c r="J1265" s="107">
        <v>0</v>
      </c>
      <c r="K1265" s="107">
        <v>0</v>
      </c>
      <c r="L1265" s="108">
        <v>0</v>
      </c>
      <c r="X1265" t="s">
        <v>782</v>
      </c>
      <c r="Y1265" t="s">
        <v>780</v>
      </c>
    </row>
    <row r="1266" spans="1:25" hidden="1" x14ac:dyDescent="0.25">
      <c r="A1266" s="103" t="s">
        <v>7</v>
      </c>
      <c r="B1266" s="104">
        <v>46267</v>
      </c>
      <c r="C1266" s="105" t="s">
        <v>11</v>
      </c>
      <c r="D1266" s="106">
        <v>8</v>
      </c>
      <c r="G1266" s="106">
        <v>5</v>
      </c>
      <c r="H1266" s="107">
        <v>0</v>
      </c>
      <c r="I1266" s="107">
        <v>0</v>
      </c>
      <c r="J1266" s="107">
        <v>0</v>
      </c>
      <c r="K1266" s="107">
        <v>0</v>
      </c>
      <c r="L1266" s="108">
        <v>0</v>
      </c>
      <c r="X1266" t="s">
        <v>782</v>
      </c>
      <c r="Y1266" t="s">
        <v>23</v>
      </c>
    </row>
    <row r="1267" spans="1:25" hidden="1" x14ac:dyDescent="0.25">
      <c r="A1267" s="103" t="s">
        <v>7</v>
      </c>
      <c r="B1267" s="104">
        <v>46267</v>
      </c>
      <c r="C1267" s="105" t="s">
        <v>11</v>
      </c>
      <c r="D1267" s="106">
        <v>11</v>
      </c>
      <c r="G1267" s="106">
        <v>707</v>
      </c>
      <c r="H1267" s="107">
        <v>5</v>
      </c>
      <c r="I1267" s="107">
        <v>4</v>
      </c>
      <c r="J1267" s="107">
        <v>0</v>
      </c>
      <c r="K1267" s="107">
        <v>0</v>
      </c>
      <c r="L1267" s="108">
        <v>0</v>
      </c>
      <c r="X1267" t="s">
        <v>782</v>
      </c>
      <c r="Y1267" t="s">
        <v>783</v>
      </c>
    </row>
    <row r="1268" spans="1:25" hidden="1" x14ac:dyDescent="0.25">
      <c r="A1268" s="103" t="s">
        <v>7</v>
      </c>
      <c r="B1268" s="104">
        <v>46267</v>
      </c>
      <c r="C1268" s="105" t="s">
        <v>11</v>
      </c>
      <c r="D1268" s="106">
        <v>10</v>
      </c>
      <c r="G1268" s="106">
        <v>95</v>
      </c>
      <c r="H1268" s="107">
        <v>2</v>
      </c>
      <c r="I1268" s="107">
        <v>1</v>
      </c>
      <c r="J1268" s="107">
        <v>0</v>
      </c>
      <c r="K1268" s="107">
        <v>0</v>
      </c>
      <c r="L1268" s="108">
        <v>0</v>
      </c>
      <c r="X1268" t="s">
        <v>782</v>
      </c>
      <c r="Y1268" t="s">
        <v>780</v>
      </c>
    </row>
    <row r="1269" spans="1:25" x14ac:dyDescent="0.25">
      <c r="A1269" s="103" t="s">
        <v>8</v>
      </c>
      <c r="B1269" s="104">
        <v>46267</v>
      </c>
      <c r="C1269" s="105" t="s">
        <v>11</v>
      </c>
      <c r="D1269" s="106">
        <v>9</v>
      </c>
      <c r="G1269" s="106">
        <v>89</v>
      </c>
      <c r="H1269" s="107">
        <v>2</v>
      </c>
      <c r="I1269" s="107">
        <v>2</v>
      </c>
      <c r="J1269" s="107">
        <v>1</v>
      </c>
      <c r="K1269" s="107">
        <v>0</v>
      </c>
      <c r="L1269" s="108">
        <v>0</v>
      </c>
      <c r="X1269" t="s">
        <v>782</v>
      </c>
      <c r="Y1269" t="s">
        <v>780</v>
      </c>
    </row>
    <row r="1270" spans="1:25" x14ac:dyDescent="0.25">
      <c r="A1270" s="103" t="s">
        <v>7</v>
      </c>
      <c r="B1270" s="104">
        <v>46267</v>
      </c>
      <c r="C1270" s="105" t="s">
        <v>12</v>
      </c>
      <c r="D1270" s="106">
        <v>13</v>
      </c>
      <c r="G1270" s="106">
        <v>219</v>
      </c>
      <c r="H1270" s="107">
        <v>9</v>
      </c>
      <c r="I1270" s="107">
        <v>7</v>
      </c>
      <c r="J1270" s="107">
        <v>2</v>
      </c>
      <c r="K1270" s="107">
        <v>0</v>
      </c>
      <c r="L1270" s="108">
        <v>0</v>
      </c>
      <c r="X1270" t="s">
        <v>778</v>
      </c>
      <c r="Y1270" t="s">
        <v>779</v>
      </c>
    </row>
    <row r="1271" spans="1:25" x14ac:dyDescent="0.25">
      <c r="A1271" s="103" t="s">
        <v>8</v>
      </c>
      <c r="B1271" s="104">
        <v>46267</v>
      </c>
      <c r="C1271" s="105" t="s">
        <v>12</v>
      </c>
      <c r="D1271" s="106">
        <v>10</v>
      </c>
      <c r="G1271" s="106">
        <v>2</v>
      </c>
      <c r="H1271" s="107">
        <v>1</v>
      </c>
      <c r="I1271" s="107">
        <v>1</v>
      </c>
      <c r="J1271" s="107">
        <v>1</v>
      </c>
      <c r="K1271" s="107">
        <v>0</v>
      </c>
      <c r="L1271" s="108">
        <v>0</v>
      </c>
      <c r="X1271" t="s">
        <v>778</v>
      </c>
      <c r="Y1271" t="s">
        <v>779</v>
      </c>
    </row>
    <row r="1272" spans="1:25" x14ac:dyDescent="0.25">
      <c r="A1272" s="103" t="s">
        <v>6</v>
      </c>
      <c r="B1272" s="104">
        <v>46267</v>
      </c>
      <c r="C1272" s="105" t="s">
        <v>12</v>
      </c>
      <c r="D1272" s="106">
        <v>11</v>
      </c>
      <c r="G1272" s="106">
        <v>15</v>
      </c>
      <c r="H1272" s="107">
        <v>1</v>
      </c>
      <c r="I1272" s="107">
        <v>0</v>
      </c>
      <c r="J1272" s="107">
        <v>0</v>
      </c>
      <c r="K1272" s="107">
        <v>0</v>
      </c>
      <c r="L1272" s="108">
        <v>0</v>
      </c>
      <c r="X1272" t="s">
        <v>778</v>
      </c>
    </row>
    <row r="1273" spans="1:25" hidden="1" x14ac:dyDescent="0.25">
      <c r="A1273" s="103" t="s">
        <v>8</v>
      </c>
      <c r="B1273" s="104">
        <v>46267</v>
      </c>
      <c r="C1273" s="105" t="s">
        <v>12</v>
      </c>
      <c r="D1273" s="106">
        <v>9</v>
      </c>
      <c r="G1273" s="106">
        <v>16</v>
      </c>
      <c r="H1273" s="107">
        <v>0</v>
      </c>
      <c r="I1273" s="107">
        <v>0</v>
      </c>
      <c r="J1273" s="107">
        <v>0</v>
      </c>
      <c r="K1273" s="107">
        <v>0</v>
      </c>
      <c r="L1273" s="108">
        <v>0</v>
      </c>
      <c r="X1273" t="s">
        <v>782</v>
      </c>
      <c r="Y1273" t="s">
        <v>779</v>
      </c>
    </row>
    <row r="1274" spans="1:25" hidden="1" x14ac:dyDescent="0.25">
      <c r="A1274" s="103" t="s">
        <v>6</v>
      </c>
      <c r="B1274" s="104">
        <v>46267</v>
      </c>
      <c r="C1274" s="105" t="s">
        <v>11</v>
      </c>
      <c r="D1274" s="106">
        <v>14</v>
      </c>
      <c r="G1274" s="106">
        <v>114</v>
      </c>
      <c r="H1274" s="107">
        <v>1</v>
      </c>
      <c r="I1274" s="107">
        <v>1</v>
      </c>
      <c r="J1274" s="107">
        <v>0</v>
      </c>
      <c r="K1274" s="107">
        <v>0</v>
      </c>
      <c r="L1274" s="108">
        <v>0</v>
      </c>
      <c r="X1274" t="s">
        <v>778</v>
      </c>
      <c r="Y1274" t="s">
        <v>784</v>
      </c>
    </row>
    <row r="1275" spans="1:25" hidden="1" x14ac:dyDescent="0.25">
      <c r="A1275" s="103" t="s">
        <v>6</v>
      </c>
      <c r="B1275" s="104">
        <v>46267</v>
      </c>
      <c r="C1275" s="105" t="s">
        <v>11</v>
      </c>
      <c r="D1275" s="106">
        <v>15</v>
      </c>
      <c r="G1275" s="106">
        <v>18</v>
      </c>
      <c r="H1275" s="107">
        <v>0</v>
      </c>
      <c r="I1275" s="107">
        <v>0</v>
      </c>
      <c r="J1275" s="107">
        <v>0</v>
      </c>
      <c r="K1275" s="107">
        <v>0</v>
      </c>
      <c r="L1275" s="108">
        <v>0</v>
      </c>
      <c r="X1275" t="s">
        <v>778</v>
      </c>
      <c r="Y1275" t="s">
        <v>780</v>
      </c>
    </row>
    <row r="1276" spans="1:25" hidden="1" x14ac:dyDescent="0.25">
      <c r="A1276" s="103" t="s">
        <v>7</v>
      </c>
      <c r="B1276" s="104">
        <v>46267</v>
      </c>
      <c r="C1276" s="105" t="s">
        <v>12</v>
      </c>
      <c r="D1276" s="106">
        <v>10</v>
      </c>
      <c r="G1276" s="106">
        <v>31</v>
      </c>
      <c r="H1276" s="107">
        <v>0</v>
      </c>
      <c r="I1276" s="107">
        <v>0</v>
      </c>
      <c r="J1276" s="107">
        <v>0</v>
      </c>
      <c r="K1276" s="107">
        <v>0</v>
      </c>
      <c r="L1276" s="108">
        <v>0</v>
      </c>
      <c r="X1276" t="s">
        <v>778</v>
      </c>
      <c r="Y1276" t="s">
        <v>781</v>
      </c>
    </row>
    <row r="1277" spans="1:25" hidden="1" x14ac:dyDescent="0.25">
      <c r="A1277" s="103" t="s">
        <v>7</v>
      </c>
      <c r="B1277" s="104">
        <v>46267</v>
      </c>
      <c r="C1277" s="105" t="s">
        <v>11</v>
      </c>
      <c r="D1277" s="106">
        <v>9</v>
      </c>
      <c r="G1277" s="106">
        <v>814</v>
      </c>
      <c r="H1277" s="107">
        <v>8</v>
      </c>
      <c r="I1277" s="107">
        <v>5</v>
      </c>
      <c r="J1277" s="107">
        <v>2</v>
      </c>
      <c r="K1277" s="107">
        <v>0</v>
      </c>
      <c r="L1277" s="108">
        <v>0</v>
      </c>
      <c r="X1277" t="s">
        <v>782</v>
      </c>
      <c r="Y1277" t="s">
        <v>783</v>
      </c>
    </row>
    <row r="1278" spans="1:25" x14ac:dyDescent="0.25">
      <c r="A1278" s="103" t="s">
        <v>7</v>
      </c>
      <c r="B1278" s="104">
        <v>46267</v>
      </c>
      <c r="C1278" s="105" t="s">
        <v>11</v>
      </c>
      <c r="D1278" s="106">
        <v>16</v>
      </c>
      <c r="G1278" s="106">
        <v>115</v>
      </c>
      <c r="H1278" s="107">
        <v>0</v>
      </c>
      <c r="I1278" s="107">
        <v>0</v>
      </c>
      <c r="J1278" s="107">
        <v>0</v>
      </c>
      <c r="K1278" s="107">
        <v>0</v>
      </c>
      <c r="L1278" s="108">
        <v>0</v>
      </c>
      <c r="X1278" t="s">
        <v>782</v>
      </c>
      <c r="Y1278" t="s">
        <v>780</v>
      </c>
    </row>
    <row r="1279" spans="1:25" hidden="1" x14ac:dyDescent="0.25">
      <c r="A1279" s="103" t="s">
        <v>6</v>
      </c>
      <c r="B1279" s="104">
        <v>46267</v>
      </c>
      <c r="C1279" s="105" t="s">
        <v>12</v>
      </c>
      <c r="D1279" s="106">
        <v>14</v>
      </c>
      <c r="G1279" s="106">
        <v>1</v>
      </c>
      <c r="H1279" s="107">
        <v>0</v>
      </c>
      <c r="I1279" s="107">
        <v>0</v>
      </c>
      <c r="J1279" s="107">
        <v>0</v>
      </c>
      <c r="K1279" s="107">
        <v>0</v>
      </c>
      <c r="L1279" s="108">
        <v>0</v>
      </c>
      <c r="X1279" t="s">
        <v>782</v>
      </c>
      <c r="Y1279" t="s">
        <v>22</v>
      </c>
    </row>
    <row r="1280" spans="1:25" hidden="1" x14ac:dyDescent="0.25">
      <c r="A1280" s="103" t="s">
        <v>7</v>
      </c>
      <c r="B1280" s="104">
        <v>46267</v>
      </c>
      <c r="C1280" s="105" t="s">
        <v>11</v>
      </c>
      <c r="D1280" s="106">
        <v>9</v>
      </c>
      <c r="G1280" s="106">
        <v>202</v>
      </c>
      <c r="H1280" s="107">
        <v>1</v>
      </c>
      <c r="I1280" s="107">
        <v>1</v>
      </c>
      <c r="J1280" s="107">
        <v>0</v>
      </c>
      <c r="K1280" s="107">
        <v>0</v>
      </c>
      <c r="L1280" s="108">
        <v>0</v>
      </c>
      <c r="X1280" t="s">
        <v>778</v>
      </c>
      <c r="Y1280" t="s">
        <v>20</v>
      </c>
    </row>
    <row r="1281" spans="1:25" hidden="1" x14ac:dyDescent="0.25">
      <c r="A1281" s="103" t="s">
        <v>6</v>
      </c>
      <c r="B1281" s="104">
        <v>46267</v>
      </c>
      <c r="C1281" s="105" t="s">
        <v>11</v>
      </c>
      <c r="D1281" s="106">
        <v>8</v>
      </c>
      <c r="G1281" s="106">
        <v>69</v>
      </c>
      <c r="H1281" s="107">
        <v>3</v>
      </c>
      <c r="I1281" s="107">
        <v>3</v>
      </c>
      <c r="J1281" s="107">
        <v>0</v>
      </c>
      <c r="K1281" s="107">
        <v>0</v>
      </c>
      <c r="L1281" s="108">
        <v>0</v>
      </c>
      <c r="X1281" t="s">
        <v>782</v>
      </c>
      <c r="Y1281" t="s">
        <v>780</v>
      </c>
    </row>
    <row r="1282" spans="1:25" x14ac:dyDescent="0.25">
      <c r="A1282" s="103" t="s">
        <v>7</v>
      </c>
      <c r="B1282" s="104">
        <v>46267</v>
      </c>
      <c r="C1282" s="105" t="s">
        <v>11</v>
      </c>
      <c r="D1282" s="106">
        <v>9</v>
      </c>
      <c r="G1282" s="106">
        <v>504</v>
      </c>
      <c r="H1282" s="107">
        <v>2</v>
      </c>
      <c r="I1282" s="107">
        <v>2</v>
      </c>
      <c r="J1282" s="107">
        <v>0</v>
      </c>
      <c r="K1282" s="107">
        <v>0</v>
      </c>
      <c r="L1282" s="108">
        <v>0</v>
      </c>
      <c r="X1282" t="s">
        <v>782</v>
      </c>
      <c r="Y1282" t="s">
        <v>20</v>
      </c>
    </row>
    <row r="1283" spans="1:25" hidden="1" x14ac:dyDescent="0.25">
      <c r="A1283" s="103" t="s">
        <v>28</v>
      </c>
      <c r="B1283" s="104">
        <v>46267</v>
      </c>
      <c r="C1283" s="105" t="s">
        <v>12</v>
      </c>
      <c r="D1283" s="106">
        <v>16</v>
      </c>
      <c r="G1283" s="106">
        <v>3</v>
      </c>
      <c r="H1283" s="107">
        <v>3</v>
      </c>
      <c r="I1283" s="107">
        <v>2</v>
      </c>
      <c r="J1283" s="107">
        <v>0</v>
      </c>
      <c r="K1283" s="107">
        <v>0</v>
      </c>
      <c r="L1283" s="108">
        <v>0</v>
      </c>
      <c r="X1283" t="s">
        <v>782</v>
      </c>
      <c r="Y1283" t="s">
        <v>779</v>
      </c>
    </row>
    <row r="1284" spans="1:25" x14ac:dyDescent="0.25">
      <c r="A1284" s="103" t="s">
        <v>6</v>
      </c>
      <c r="B1284" s="104">
        <v>46267</v>
      </c>
      <c r="C1284" s="105" t="s">
        <v>11</v>
      </c>
      <c r="D1284" s="106">
        <v>11</v>
      </c>
      <c r="G1284" s="106">
        <v>830</v>
      </c>
      <c r="H1284" s="107">
        <v>10</v>
      </c>
      <c r="I1284" s="107">
        <v>5</v>
      </c>
      <c r="J1284" s="107">
        <v>1</v>
      </c>
      <c r="K1284" s="107">
        <v>1</v>
      </c>
      <c r="L1284" s="108">
        <v>0</v>
      </c>
      <c r="X1284" t="s">
        <v>782</v>
      </c>
      <c r="Y1284" t="s">
        <v>20</v>
      </c>
    </row>
    <row r="1285" spans="1:25" hidden="1" x14ac:dyDescent="0.25">
      <c r="A1285" s="103" t="s">
        <v>6</v>
      </c>
      <c r="B1285" s="104">
        <v>46267</v>
      </c>
      <c r="C1285" s="105" t="s">
        <v>12</v>
      </c>
      <c r="D1285" s="106">
        <v>15</v>
      </c>
      <c r="G1285" s="106">
        <v>2</v>
      </c>
      <c r="H1285" s="107">
        <v>0</v>
      </c>
      <c r="I1285" s="107">
        <v>0</v>
      </c>
      <c r="J1285" s="107">
        <v>0</v>
      </c>
      <c r="K1285" s="107">
        <v>0</v>
      </c>
      <c r="L1285" s="108">
        <v>0</v>
      </c>
      <c r="X1285" t="s">
        <v>778</v>
      </c>
    </row>
    <row r="1286" spans="1:25" x14ac:dyDescent="0.25">
      <c r="A1286" s="103" t="s">
        <v>6</v>
      </c>
      <c r="B1286" s="104">
        <v>46267</v>
      </c>
      <c r="C1286" s="105" t="s">
        <v>11</v>
      </c>
      <c r="D1286" s="106">
        <v>11</v>
      </c>
      <c r="G1286" s="106">
        <v>188</v>
      </c>
      <c r="H1286" s="107">
        <v>3</v>
      </c>
      <c r="I1286" s="107">
        <v>1</v>
      </c>
      <c r="J1286" s="107">
        <v>0</v>
      </c>
      <c r="K1286" s="107">
        <v>0</v>
      </c>
      <c r="L1286" s="108">
        <v>0</v>
      </c>
      <c r="X1286" t="s">
        <v>782</v>
      </c>
      <c r="Y1286" t="s">
        <v>780</v>
      </c>
    </row>
    <row r="1287" spans="1:25" hidden="1" x14ac:dyDescent="0.25">
      <c r="A1287" s="103" t="s">
        <v>6</v>
      </c>
      <c r="B1287" s="104">
        <v>46267</v>
      </c>
      <c r="C1287" s="105" t="s">
        <v>12</v>
      </c>
      <c r="D1287" s="106">
        <v>9</v>
      </c>
      <c r="G1287" s="106">
        <v>37</v>
      </c>
      <c r="H1287" s="107">
        <v>4</v>
      </c>
      <c r="I1287" s="107">
        <v>4</v>
      </c>
      <c r="J1287" s="107">
        <v>0</v>
      </c>
      <c r="K1287" s="107">
        <v>0</v>
      </c>
      <c r="L1287" s="108">
        <v>0</v>
      </c>
      <c r="X1287" t="s">
        <v>782</v>
      </c>
      <c r="Y1287" t="s">
        <v>779</v>
      </c>
    </row>
    <row r="1288" spans="1:25" hidden="1" x14ac:dyDescent="0.25">
      <c r="A1288" s="103" t="s">
        <v>8</v>
      </c>
      <c r="B1288" s="104">
        <v>46267</v>
      </c>
      <c r="C1288" s="105" t="s">
        <v>11</v>
      </c>
      <c r="D1288" s="106">
        <v>16</v>
      </c>
      <c r="G1288" s="106">
        <v>516</v>
      </c>
      <c r="H1288" s="107">
        <v>4</v>
      </c>
      <c r="I1288" s="107">
        <v>3</v>
      </c>
      <c r="J1288" s="107">
        <v>0</v>
      </c>
      <c r="K1288" s="107">
        <v>0</v>
      </c>
      <c r="L1288" s="108">
        <v>0</v>
      </c>
      <c r="X1288" t="s">
        <v>782</v>
      </c>
      <c r="Y1288" t="s">
        <v>784</v>
      </c>
    </row>
    <row r="1289" spans="1:25" x14ac:dyDescent="0.25">
      <c r="A1289" s="103" t="s">
        <v>8</v>
      </c>
      <c r="B1289" s="104">
        <v>46267</v>
      </c>
      <c r="C1289" s="105" t="s">
        <v>11</v>
      </c>
      <c r="D1289" s="106">
        <v>8</v>
      </c>
      <c r="G1289" s="106">
        <v>41</v>
      </c>
      <c r="H1289" s="107">
        <v>0</v>
      </c>
      <c r="I1289" s="107">
        <v>0</v>
      </c>
      <c r="J1289" s="107">
        <v>0</v>
      </c>
      <c r="K1289" s="107">
        <v>0</v>
      </c>
      <c r="L1289" s="108">
        <v>0</v>
      </c>
      <c r="X1289" t="s">
        <v>782</v>
      </c>
      <c r="Y1289" t="s">
        <v>783</v>
      </c>
    </row>
    <row r="1290" spans="1:25" x14ac:dyDescent="0.25">
      <c r="A1290" s="103" t="s">
        <v>7</v>
      </c>
      <c r="B1290" s="104">
        <v>46267</v>
      </c>
      <c r="C1290" s="105" t="s">
        <v>12</v>
      </c>
      <c r="D1290" s="106">
        <v>16</v>
      </c>
      <c r="G1290" s="106">
        <v>11</v>
      </c>
      <c r="H1290" s="107">
        <v>0</v>
      </c>
      <c r="I1290" s="107">
        <v>0</v>
      </c>
      <c r="J1290" s="107">
        <v>0</v>
      </c>
      <c r="K1290" s="107">
        <v>0</v>
      </c>
      <c r="L1290" s="108">
        <v>0</v>
      </c>
      <c r="X1290" t="s">
        <v>778</v>
      </c>
      <c r="Y1290" t="s">
        <v>779</v>
      </c>
    </row>
    <row r="1291" spans="1:25" x14ac:dyDescent="0.25">
      <c r="A1291" s="103" t="s">
        <v>8</v>
      </c>
      <c r="B1291" s="104">
        <v>46267</v>
      </c>
      <c r="C1291" s="105" t="s">
        <v>12</v>
      </c>
      <c r="D1291" s="106">
        <v>15</v>
      </c>
      <c r="G1291" s="106">
        <v>138</v>
      </c>
      <c r="H1291" s="107">
        <v>2</v>
      </c>
      <c r="I1291" s="107">
        <v>2</v>
      </c>
      <c r="J1291" s="107">
        <v>0</v>
      </c>
      <c r="K1291" s="107">
        <v>0</v>
      </c>
      <c r="L1291" s="108">
        <v>0</v>
      </c>
      <c r="X1291" t="s">
        <v>778</v>
      </c>
      <c r="Y1291" t="s">
        <v>779</v>
      </c>
    </row>
    <row r="1292" spans="1:25" hidden="1" x14ac:dyDescent="0.25">
      <c r="A1292" s="103" t="s">
        <v>8</v>
      </c>
      <c r="B1292" s="104">
        <v>46267</v>
      </c>
      <c r="C1292" s="105" t="s">
        <v>12</v>
      </c>
      <c r="D1292" s="106">
        <v>12</v>
      </c>
      <c r="G1292" s="106">
        <v>9</v>
      </c>
      <c r="H1292" s="107">
        <v>0</v>
      </c>
      <c r="I1292" s="107">
        <v>0</v>
      </c>
      <c r="J1292" s="107">
        <v>0</v>
      </c>
      <c r="K1292" s="107">
        <v>0</v>
      </c>
      <c r="L1292" s="108">
        <v>0</v>
      </c>
      <c r="X1292" t="s">
        <v>782</v>
      </c>
      <c r="Y1292" t="s">
        <v>779</v>
      </c>
    </row>
    <row r="1293" spans="1:25" hidden="1" x14ac:dyDescent="0.25">
      <c r="A1293" s="103" t="s">
        <v>6</v>
      </c>
      <c r="B1293" s="104">
        <v>46267</v>
      </c>
      <c r="C1293" s="105" t="s">
        <v>11</v>
      </c>
      <c r="D1293" s="106">
        <v>12</v>
      </c>
      <c r="G1293" s="106">
        <v>97</v>
      </c>
      <c r="H1293" s="107">
        <v>1</v>
      </c>
      <c r="I1293" s="107">
        <v>1</v>
      </c>
      <c r="J1293" s="107">
        <v>0</v>
      </c>
      <c r="K1293" s="107">
        <v>0</v>
      </c>
      <c r="L1293" s="108">
        <v>0</v>
      </c>
      <c r="X1293" t="s">
        <v>778</v>
      </c>
      <c r="Y1293" t="s">
        <v>784</v>
      </c>
    </row>
    <row r="1294" spans="1:25" x14ac:dyDescent="0.25">
      <c r="A1294" s="103" t="s">
        <v>6</v>
      </c>
      <c r="B1294" s="104">
        <v>46267</v>
      </c>
      <c r="C1294" s="105" t="s">
        <v>11</v>
      </c>
      <c r="D1294" s="106">
        <v>15</v>
      </c>
      <c r="G1294" s="106">
        <v>73</v>
      </c>
      <c r="H1294" s="107">
        <v>3</v>
      </c>
      <c r="I1294" s="107">
        <v>3</v>
      </c>
      <c r="J1294" s="107">
        <v>0</v>
      </c>
      <c r="K1294" s="107">
        <v>0</v>
      </c>
      <c r="L1294" s="108">
        <v>0</v>
      </c>
      <c r="X1294" t="s">
        <v>778</v>
      </c>
      <c r="Y1294" t="s">
        <v>784</v>
      </c>
    </row>
    <row r="1295" spans="1:25" x14ac:dyDescent="0.25">
      <c r="A1295" s="103" t="s">
        <v>6</v>
      </c>
      <c r="B1295" s="104">
        <v>46267</v>
      </c>
      <c r="C1295" s="105" t="s">
        <v>12</v>
      </c>
      <c r="D1295" s="106">
        <v>11</v>
      </c>
      <c r="G1295" s="106">
        <v>360</v>
      </c>
      <c r="H1295" s="107">
        <v>16</v>
      </c>
      <c r="I1295" s="107">
        <v>13</v>
      </c>
      <c r="J1295" s="107">
        <v>0</v>
      </c>
      <c r="K1295" s="107">
        <v>0</v>
      </c>
      <c r="L1295" s="108">
        <v>0</v>
      </c>
      <c r="X1295" t="s">
        <v>778</v>
      </c>
      <c r="Y1295" t="s">
        <v>779</v>
      </c>
    </row>
    <row r="1296" spans="1:25" hidden="1" x14ac:dyDescent="0.25">
      <c r="A1296" s="103" t="s">
        <v>8</v>
      </c>
      <c r="B1296" s="104">
        <v>46267</v>
      </c>
      <c r="C1296" s="105" t="s">
        <v>12</v>
      </c>
      <c r="D1296" s="106">
        <v>11</v>
      </c>
      <c r="G1296" s="106">
        <v>147</v>
      </c>
      <c r="H1296" s="107">
        <v>1</v>
      </c>
      <c r="I1296" s="107">
        <v>0</v>
      </c>
      <c r="J1296" s="107">
        <v>0</v>
      </c>
      <c r="K1296" s="107">
        <v>0</v>
      </c>
      <c r="L1296" s="108">
        <v>0</v>
      </c>
      <c r="X1296" t="s">
        <v>778</v>
      </c>
      <c r="Y1296" t="s">
        <v>779</v>
      </c>
    </row>
    <row r="1297" spans="1:25" hidden="1" x14ac:dyDescent="0.25">
      <c r="A1297" s="103" t="s">
        <v>8</v>
      </c>
      <c r="B1297" s="104">
        <v>46267</v>
      </c>
      <c r="C1297" s="105" t="s">
        <v>11</v>
      </c>
      <c r="D1297" s="106">
        <v>13</v>
      </c>
      <c r="G1297" s="106">
        <v>46</v>
      </c>
      <c r="H1297" s="107">
        <v>0</v>
      </c>
      <c r="I1297" s="107">
        <v>0</v>
      </c>
      <c r="J1297" s="107">
        <v>0</v>
      </c>
      <c r="K1297" s="107">
        <v>0</v>
      </c>
      <c r="L1297" s="108">
        <v>0</v>
      </c>
      <c r="X1297" t="s">
        <v>782</v>
      </c>
      <c r="Y1297" t="s">
        <v>20</v>
      </c>
    </row>
    <row r="1298" spans="1:25" x14ac:dyDescent="0.25">
      <c r="A1298" s="103" t="s">
        <v>7</v>
      </c>
      <c r="B1298" s="104">
        <v>46267</v>
      </c>
      <c r="C1298" s="105" t="s">
        <v>11</v>
      </c>
      <c r="D1298" s="106">
        <v>11</v>
      </c>
      <c r="G1298" s="106">
        <v>527</v>
      </c>
      <c r="H1298" s="107">
        <v>6</v>
      </c>
      <c r="I1298" s="107">
        <v>5</v>
      </c>
      <c r="J1298" s="107">
        <v>0</v>
      </c>
      <c r="K1298" s="107">
        <v>0</v>
      </c>
      <c r="L1298" s="108">
        <v>0</v>
      </c>
      <c r="X1298" t="s">
        <v>782</v>
      </c>
      <c r="Y1298" t="s">
        <v>20</v>
      </c>
    </row>
    <row r="1299" spans="1:25" hidden="1" x14ac:dyDescent="0.25">
      <c r="A1299" s="103" t="s">
        <v>6</v>
      </c>
      <c r="B1299" s="104">
        <v>46267</v>
      </c>
      <c r="C1299" s="105" t="s">
        <v>12</v>
      </c>
      <c r="D1299" s="106">
        <v>9</v>
      </c>
      <c r="G1299" s="106">
        <v>464</v>
      </c>
      <c r="H1299" s="107">
        <v>18</v>
      </c>
      <c r="I1299" s="107">
        <v>15</v>
      </c>
      <c r="J1299" s="107">
        <v>2</v>
      </c>
      <c r="K1299" s="107">
        <v>1</v>
      </c>
      <c r="L1299" s="108">
        <v>1</v>
      </c>
      <c r="X1299" t="s">
        <v>778</v>
      </c>
      <c r="Y1299" t="s">
        <v>779</v>
      </c>
    </row>
    <row r="1300" spans="1:25" x14ac:dyDescent="0.25">
      <c r="A1300" s="103" t="s">
        <v>7</v>
      </c>
      <c r="B1300" s="104">
        <v>46267</v>
      </c>
      <c r="C1300" s="105" t="s">
        <v>11</v>
      </c>
      <c r="D1300" s="106">
        <v>12</v>
      </c>
      <c r="G1300" s="106">
        <v>602</v>
      </c>
      <c r="H1300" s="107">
        <v>9</v>
      </c>
      <c r="I1300" s="107">
        <v>7</v>
      </c>
      <c r="J1300" s="107">
        <v>0</v>
      </c>
      <c r="K1300" s="107">
        <v>0</v>
      </c>
      <c r="L1300" s="108">
        <v>0</v>
      </c>
      <c r="X1300" t="s">
        <v>782</v>
      </c>
      <c r="Y1300" t="s">
        <v>20</v>
      </c>
    </row>
    <row r="1301" spans="1:25" x14ac:dyDescent="0.25">
      <c r="A1301" s="103" t="s">
        <v>6</v>
      </c>
      <c r="B1301" s="104">
        <v>46267</v>
      </c>
      <c r="C1301" s="105" t="s">
        <v>12</v>
      </c>
      <c r="D1301" s="106">
        <v>12</v>
      </c>
      <c r="G1301" s="106">
        <v>429</v>
      </c>
      <c r="H1301" s="107">
        <v>12</v>
      </c>
      <c r="I1301" s="107">
        <v>10</v>
      </c>
      <c r="J1301" s="107">
        <v>0</v>
      </c>
      <c r="K1301" s="107">
        <v>0</v>
      </c>
      <c r="L1301" s="108">
        <v>0</v>
      </c>
      <c r="X1301" t="s">
        <v>778</v>
      </c>
      <c r="Y1301" t="s">
        <v>779</v>
      </c>
    </row>
    <row r="1302" spans="1:25" hidden="1" x14ac:dyDescent="0.25">
      <c r="A1302" s="103" t="s">
        <v>6</v>
      </c>
      <c r="B1302" s="104">
        <v>46267</v>
      </c>
      <c r="C1302" s="105" t="s">
        <v>12</v>
      </c>
      <c r="D1302" s="106">
        <v>16</v>
      </c>
      <c r="G1302" s="106">
        <v>2529</v>
      </c>
      <c r="H1302" s="107">
        <v>66</v>
      </c>
      <c r="I1302" s="107">
        <v>59</v>
      </c>
      <c r="J1302" s="107">
        <v>0</v>
      </c>
      <c r="K1302" s="107">
        <v>0</v>
      </c>
      <c r="L1302" s="108">
        <v>0</v>
      </c>
      <c r="X1302" t="s">
        <v>782</v>
      </c>
      <c r="Y1302" t="s">
        <v>779</v>
      </c>
    </row>
    <row r="1303" spans="1:25" hidden="1" x14ac:dyDescent="0.25">
      <c r="A1303" s="103" t="s">
        <v>6</v>
      </c>
      <c r="B1303" s="104">
        <v>46267</v>
      </c>
      <c r="C1303" s="105" t="s">
        <v>11</v>
      </c>
      <c r="D1303" s="106">
        <v>15</v>
      </c>
      <c r="G1303" s="106">
        <v>197</v>
      </c>
      <c r="H1303" s="107">
        <v>1</v>
      </c>
      <c r="I1303" s="107">
        <v>1</v>
      </c>
      <c r="J1303" s="107">
        <v>0</v>
      </c>
      <c r="K1303" s="107">
        <v>0</v>
      </c>
      <c r="L1303" s="108">
        <v>0</v>
      </c>
      <c r="X1303" t="s">
        <v>778</v>
      </c>
      <c r="Y1303" t="s">
        <v>783</v>
      </c>
    </row>
    <row r="1304" spans="1:25" hidden="1" x14ac:dyDescent="0.25">
      <c r="A1304" s="103" t="s">
        <v>6</v>
      </c>
      <c r="B1304" s="104">
        <v>46267</v>
      </c>
      <c r="C1304" s="105" t="s">
        <v>12</v>
      </c>
      <c r="D1304" s="106">
        <v>8</v>
      </c>
      <c r="G1304" s="106">
        <v>185</v>
      </c>
      <c r="H1304" s="107">
        <v>6</v>
      </c>
      <c r="I1304" s="107">
        <v>5</v>
      </c>
      <c r="J1304" s="107">
        <v>0</v>
      </c>
      <c r="K1304" s="107">
        <v>0</v>
      </c>
      <c r="L1304" s="108">
        <v>0</v>
      </c>
      <c r="X1304" t="s">
        <v>782</v>
      </c>
      <c r="Y1304" t="s">
        <v>781</v>
      </c>
    </row>
    <row r="1305" spans="1:25" hidden="1" x14ac:dyDescent="0.25">
      <c r="A1305" s="103" t="s">
        <v>7</v>
      </c>
      <c r="B1305" s="104">
        <v>46267</v>
      </c>
      <c r="C1305" s="105" t="s">
        <v>11</v>
      </c>
      <c r="D1305" s="106">
        <v>10</v>
      </c>
      <c r="G1305" s="106">
        <v>2</v>
      </c>
      <c r="H1305" s="107">
        <v>0</v>
      </c>
      <c r="I1305" s="107">
        <v>0</v>
      </c>
      <c r="J1305" s="107">
        <v>0</v>
      </c>
      <c r="K1305" s="107">
        <v>0</v>
      </c>
      <c r="L1305" s="108">
        <v>0</v>
      </c>
      <c r="X1305" t="s">
        <v>782</v>
      </c>
    </row>
    <row r="1306" spans="1:25" hidden="1" x14ac:dyDescent="0.25">
      <c r="A1306" s="103" t="s">
        <v>6</v>
      </c>
      <c r="B1306" s="104">
        <v>46267</v>
      </c>
      <c r="C1306" s="105" t="s">
        <v>11</v>
      </c>
      <c r="D1306" s="106">
        <v>16</v>
      </c>
      <c r="G1306" s="106">
        <v>7</v>
      </c>
      <c r="H1306" s="107">
        <v>0</v>
      </c>
      <c r="I1306" s="107">
        <v>0</v>
      </c>
      <c r="J1306" s="107">
        <v>0</v>
      </c>
      <c r="K1306" s="107">
        <v>0</v>
      </c>
      <c r="L1306" s="108">
        <v>0</v>
      </c>
      <c r="X1306" t="s">
        <v>782</v>
      </c>
      <c r="Y1306" t="s">
        <v>21</v>
      </c>
    </row>
    <row r="1307" spans="1:25" x14ac:dyDescent="0.25">
      <c r="A1307" s="103" t="s">
        <v>8</v>
      </c>
      <c r="B1307" s="104">
        <v>46267</v>
      </c>
      <c r="C1307" s="105" t="s">
        <v>12</v>
      </c>
      <c r="D1307" s="106">
        <v>15</v>
      </c>
      <c r="G1307" s="106">
        <v>83</v>
      </c>
      <c r="H1307" s="107">
        <v>1</v>
      </c>
      <c r="I1307" s="107">
        <v>1</v>
      </c>
      <c r="J1307" s="107">
        <v>0</v>
      </c>
      <c r="K1307" s="107">
        <v>0</v>
      </c>
      <c r="L1307" s="108">
        <v>0</v>
      </c>
      <c r="X1307" t="s">
        <v>782</v>
      </c>
      <c r="Y1307" t="s">
        <v>781</v>
      </c>
    </row>
    <row r="1308" spans="1:25" x14ac:dyDescent="0.25">
      <c r="A1308" s="103" t="s">
        <v>8</v>
      </c>
      <c r="B1308" s="104">
        <v>46267</v>
      </c>
      <c r="C1308" s="105" t="s">
        <v>12</v>
      </c>
      <c r="D1308" s="106">
        <v>16</v>
      </c>
      <c r="G1308" s="106">
        <v>10</v>
      </c>
      <c r="H1308" s="107">
        <v>0</v>
      </c>
      <c r="I1308" s="107">
        <v>0</v>
      </c>
      <c r="J1308" s="107">
        <v>0</v>
      </c>
      <c r="K1308" s="107">
        <v>0</v>
      </c>
      <c r="L1308" s="108">
        <v>0</v>
      </c>
      <c r="X1308" t="s">
        <v>782</v>
      </c>
    </row>
    <row r="1309" spans="1:25" x14ac:dyDescent="0.25">
      <c r="A1309" s="103" t="s">
        <v>6</v>
      </c>
      <c r="B1309" s="104">
        <v>46267</v>
      </c>
      <c r="C1309" s="105" t="s">
        <v>12</v>
      </c>
      <c r="D1309" s="106">
        <v>9</v>
      </c>
      <c r="G1309" s="106">
        <v>9</v>
      </c>
      <c r="H1309" s="107">
        <v>0</v>
      </c>
      <c r="I1309" s="107">
        <v>0</v>
      </c>
      <c r="J1309" s="107">
        <v>0</v>
      </c>
      <c r="K1309" s="107">
        <v>0</v>
      </c>
      <c r="L1309" s="108">
        <v>0</v>
      </c>
      <c r="X1309" t="s">
        <v>778</v>
      </c>
    </row>
    <row r="1310" spans="1:25" hidden="1" x14ac:dyDescent="0.25">
      <c r="A1310" s="103" t="s">
        <v>8</v>
      </c>
      <c r="B1310" s="104">
        <v>46267</v>
      </c>
      <c r="C1310" s="105" t="s">
        <v>12</v>
      </c>
      <c r="D1310" s="106">
        <v>11</v>
      </c>
      <c r="G1310" s="106">
        <v>3</v>
      </c>
      <c r="H1310" s="107">
        <v>0</v>
      </c>
      <c r="I1310" s="107">
        <v>0</v>
      </c>
      <c r="J1310" s="107">
        <v>0</v>
      </c>
      <c r="K1310" s="107">
        <v>0</v>
      </c>
      <c r="L1310" s="108">
        <v>0</v>
      </c>
      <c r="X1310" t="s">
        <v>782</v>
      </c>
      <c r="Y1310" t="s">
        <v>779</v>
      </c>
    </row>
    <row r="1311" spans="1:25" hidden="1" x14ac:dyDescent="0.25">
      <c r="A1311" s="103" t="s">
        <v>7</v>
      </c>
      <c r="B1311" s="104">
        <v>46267</v>
      </c>
      <c r="C1311" s="105" t="s">
        <v>11</v>
      </c>
      <c r="D1311" s="106">
        <v>12</v>
      </c>
      <c r="G1311" s="106">
        <v>637</v>
      </c>
      <c r="H1311" s="107">
        <v>4</v>
      </c>
      <c r="I1311" s="107">
        <v>3</v>
      </c>
      <c r="J1311" s="107">
        <v>0</v>
      </c>
      <c r="K1311" s="107">
        <v>0</v>
      </c>
      <c r="L1311" s="108">
        <v>0</v>
      </c>
      <c r="X1311" t="s">
        <v>782</v>
      </c>
      <c r="Y1311" t="s">
        <v>784</v>
      </c>
    </row>
    <row r="1312" spans="1:25" x14ac:dyDescent="0.25">
      <c r="A1312" s="103" t="s">
        <v>7</v>
      </c>
      <c r="B1312" s="104">
        <v>46267</v>
      </c>
      <c r="C1312" s="105" t="s">
        <v>11</v>
      </c>
      <c r="D1312" s="106">
        <v>8</v>
      </c>
      <c r="G1312" s="106">
        <v>2</v>
      </c>
      <c r="H1312" s="107">
        <v>0</v>
      </c>
      <c r="I1312" s="107">
        <v>0</v>
      </c>
      <c r="J1312" s="107">
        <v>0</v>
      </c>
      <c r="K1312" s="107">
        <v>0</v>
      </c>
      <c r="L1312" s="108">
        <v>0</v>
      </c>
      <c r="X1312" t="s">
        <v>782</v>
      </c>
    </row>
    <row r="1313" spans="1:25" x14ac:dyDescent="0.25">
      <c r="A1313" s="103" t="s">
        <v>7</v>
      </c>
      <c r="B1313" s="104">
        <v>46267</v>
      </c>
      <c r="C1313" s="105" t="s">
        <v>12</v>
      </c>
      <c r="D1313" s="106">
        <v>11</v>
      </c>
      <c r="G1313" s="106">
        <v>4</v>
      </c>
      <c r="H1313" s="107">
        <v>0</v>
      </c>
      <c r="I1313" s="107">
        <v>0</v>
      </c>
      <c r="J1313" s="107">
        <v>0</v>
      </c>
      <c r="K1313" s="107">
        <v>0</v>
      </c>
      <c r="L1313" s="108">
        <v>0</v>
      </c>
      <c r="X1313" t="s">
        <v>778</v>
      </c>
    </row>
    <row r="1314" spans="1:25" x14ac:dyDescent="0.25">
      <c r="A1314" s="103" t="s">
        <v>28</v>
      </c>
      <c r="B1314" s="104">
        <v>46267</v>
      </c>
      <c r="C1314" s="105" t="s">
        <v>12</v>
      </c>
      <c r="D1314" s="106">
        <v>15</v>
      </c>
      <c r="G1314" s="106">
        <v>1</v>
      </c>
      <c r="H1314" s="107">
        <v>1</v>
      </c>
      <c r="I1314" s="107">
        <v>1</v>
      </c>
      <c r="J1314" s="107">
        <v>0</v>
      </c>
      <c r="K1314" s="107">
        <v>0</v>
      </c>
      <c r="L1314" s="108">
        <v>0</v>
      </c>
      <c r="X1314" t="s">
        <v>782</v>
      </c>
      <c r="Y1314" t="s">
        <v>779</v>
      </c>
    </row>
    <row r="1315" spans="1:25" hidden="1" x14ac:dyDescent="0.25">
      <c r="A1315" s="103" t="s">
        <v>6</v>
      </c>
      <c r="B1315" s="104">
        <v>46267</v>
      </c>
      <c r="C1315" s="105" t="s">
        <v>12</v>
      </c>
      <c r="D1315" s="106">
        <v>9</v>
      </c>
      <c r="G1315" s="106">
        <v>2</v>
      </c>
      <c r="H1315" s="107">
        <v>0</v>
      </c>
      <c r="I1315" s="107">
        <v>0</v>
      </c>
      <c r="J1315" s="107">
        <v>0</v>
      </c>
      <c r="K1315" s="107">
        <v>0</v>
      </c>
      <c r="L1315" s="108">
        <v>0</v>
      </c>
      <c r="X1315" t="s">
        <v>778</v>
      </c>
      <c r="Y1315" t="s">
        <v>786</v>
      </c>
    </row>
    <row r="1316" spans="1:25" hidden="1" x14ac:dyDescent="0.25">
      <c r="A1316" s="103" t="s">
        <v>7</v>
      </c>
      <c r="B1316" s="104">
        <v>46267</v>
      </c>
      <c r="C1316" s="105" t="s">
        <v>11</v>
      </c>
      <c r="D1316" s="106">
        <v>10</v>
      </c>
      <c r="G1316" s="106">
        <v>194</v>
      </c>
      <c r="H1316" s="107">
        <v>4</v>
      </c>
      <c r="I1316" s="107">
        <v>4</v>
      </c>
      <c r="J1316" s="107">
        <v>0</v>
      </c>
      <c r="K1316" s="107">
        <v>0</v>
      </c>
      <c r="L1316" s="108">
        <v>0</v>
      </c>
      <c r="X1316" t="s">
        <v>778</v>
      </c>
      <c r="Y1316" t="s">
        <v>783</v>
      </c>
    </row>
    <row r="1317" spans="1:25" x14ac:dyDescent="0.25">
      <c r="A1317" s="103" t="s">
        <v>8</v>
      </c>
      <c r="B1317" s="104">
        <v>46267</v>
      </c>
      <c r="C1317" s="105" t="s">
        <v>11</v>
      </c>
      <c r="D1317" s="106">
        <v>13</v>
      </c>
      <c r="G1317" s="106">
        <v>1</v>
      </c>
      <c r="H1317" s="107">
        <v>0</v>
      </c>
      <c r="I1317" s="107">
        <v>0</v>
      </c>
      <c r="J1317" s="107">
        <v>0</v>
      </c>
      <c r="K1317" s="107">
        <v>0</v>
      </c>
      <c r="L1317" s="108">
        <v>0</v>
      </c>
      <c r="X1317" t="s">
        <v>782</v>
      </c>
    </row>
    <row r="1318" spans="1:25" hidden="1" x14ac:dyDescent="0.25">
      <c r="A1318" s="103" t="s">
        <v>6</v>
      </c>
      <c r="B1318" s="104">
        <v>46267</v>
      </c>
      <c r="C1318" s="105" t="s">
        <v>12</v>
      </c>
      <c r="D1318" s="106">
        <v>9</v>
      </c>
      <c r="G1318" s="106">
        <v>9</v>
      </c>
      <c r="H1318" s="107">
        <v>0</v>
      </c>
      <c r="I1318" s="107">
        <v>0</v>
      </c>
      <c r="J1318" s="107">
        <v>0</v>
      </c>
      <c r="K1318" s="107">
        <v>0</v>
      </c>
      <c r="L1318" s="108">
        <v>0</v>
      </c>
      <c r="X1318" t="s">
        <v>782</v>
      </c>
      <c r="Y1318" t="s">
        <v>169</v>
      </c>
    </row>
    <row r="1319" spans="1:25" x14ac:dyDescent="0.25">
      <c r="A1319" s="103" t="s">
        <v>7</v>
      </c>
      <c r="B1319" s="104">
        <v>46267</v>
      </c>
      <c r="C1319" s="105" t="s">
        <v>11</v>
      </c>
      <c r="D1319" s="106">
        <v>14</v>
      </c>
      <c r="G1319" s="106">
        <v>62</v>
      </c>
      <c r="H1319" s="107">
        <v>1</v>
      </c>
      <c r="I1319" s="107">
        <v>0</v>
      </c>
      <c r="J1319" s="107">
        <v>0</v>
      </c>
      <c r="K1319" s="107">
        <v>0</v>
      </c>
      <c r="L1319" s="108">
        <v>0</v>
      </c>
      <c r="X1319" t="s">
        <v>782</v>
      </c>
      <c r="Y1319" t="s">
        <v>23</v>
      </c>
    </row>
    <row r="1320" spans="1:25" hidden="1" x14ac:dyDescent="0.25">
      <c r="A1320" s="103" t="s">
        <v>7</v>
      </c>
      <c r="B1320" s="104">
        <v>46267</v>
      </c>
      <c r="C1320" s="105" t="s">
        <v>12</v>
      </c>
      <c r="D1320" s="106">
        <v>14</v>
      </c>
      <c r="G1320" s="106">
        <v>1</v>
      </c>
      <c r="H1320" s="107">
        <v>0</v>
      </c>
      <c r="I1320" s="107">
        <v>0</v>
      </c>
      <c r="J1320" s="107">
        <v>0</v>
      </c>
      <c r="K1320" s="107">
        <v>0</v>
      </c>
      <c r="L1320" s="108">
        <v>0</v>
      </c>
      <c r="X1320" t="s">
        <v>778</v>
      </c>
      <c r="Y1320" t="s">
        <v>169</v>
      </c>
    </row>
    <row r="1321" spans="1:25" hidden="1" x14ac:dyDescent="0.25">
      <c r="A1321" s="103" t="s">
        <v>7</v>
      </c>
      <c r="B1321" s="104">
        <v>46267</v>
      </c>
      <c r="C1321" s="105" t="s">
        <v>12</v>
      </c>
      <c r="D1321" s="106">
        <v>8</v>
      </c>
      <c r="G1321" s="106">
        <v>76</v>
      </c>
      <c r="H1321" s="107">
        <v>1</v>
      </c>
      <c r="I1321" s="107">
        <v>1</v>
      </c>
      <c r="J1321" s="107">
        <v>0</v>
      </c>
      <c r="K1321" s="107">
        <v>0</v>
      </c>
      <c r="L1321" s="108">
        <v>0</v>
      </c>
      <c r="X1321" t="s">
        <v>782</v>
      </c>
      <c r="Y1321" t="s">
        <v>781</v>
      </c>
    </row>
    <row r="1322" spans="1:25" x14ac:dyDescent="0.25">
      <c r="A1322" s="103" t="s">
        <v>8</v>
      </c>
      <c r="B1322" s="104">
        <v>46267</v>
      </c>
      <c r="C1322" s="105" t="s">
        <v>11</v>
      </c>
      <c r="D1322" s="106">
        <v>10</v>
      </c>
      <c r="G1322" s="106">
        <v>185</v>
      </c>
      <c r="H1322" s="107">
        <v>7</v>
      </c>
      <c r="I1322" s="107">
        <v>6</v>
      </c>
      <c r="J1322" s="107">
        <v>3</v>
      </c>
      <c r="K1322" s="107">
        <v>1</v>
      </c>
      <c r="L1322" s="108">
        <v>0</v>
      </c>
      <c r="X1322" t="s">
        <v>778</v>
      </c>
      <c r="Y1322" t="s">
        <v>784</v>
      </c>
    </row>
    <row r="1323" spans="1:25" x14ac:dyDescent="0.25">
      <c r="A1323" s="103" t="s">
        <v>6</v>
      </c>
      <c r="B1323" s="104">
        <v>46267</v>
      </c>
      <c r="C1323" s="105" t="s">
        <v>12</v>
      </c>
      <c r="D1323" s="106">
        <v>10</v>
      </c>
      <c r="G1323" s="106">
        <v>7</v>
      </c>
      <c r="H1323" s="107">
        <v>0</v>
      </c>
      <c r="I1323" s="107">
        <v>0</v>
      </c>
      <c r="J1323" s="107">
        <v>0</v>
      </c>
      <c r="K1323" s="107">
        <v>0</v>
      </c>
      <c r="L1323" s="108">
        <v>0</v>
      </c>
      <c r="X1323" t="s">
        <v>778</v>
      </c>
      <c r="Y1323" t="s">
        <v>993</v>
      </c>
    </row>
    <row r="1324" spans="1:25" x14ac:dyDescent="0.25">
      <c r="A1324" s="103" t="s">
        <v>6</v>
      </c>
      <c r="B1324" s="104">
        <v>46267</v>
      </c>
      <c r="C1324" s="105" t="s">
        <v>12</v>
      </c>
      <c r="D1324" s="106">
        <v>12</v>
      </c>
      <c r="G1324" s="106">
        <v>17</v>
      </c>
      <c r="H1324" s="107">
        <v>1</v>
      </c>
      <c r="I1324" s="107">
        <v>1</v>
      </c>
      <c r="J1324" s="107">
        <v>0</v>
      </c>
      <c r="K1324" s="107">
        <v>0</v>
      </c>
      <c r="L1324" s="108">
        <v>0</v>
      </c>
      <c r="X1324" t="s">
        <v>782</v>
      </c>
      <c r="Y1324" t="s">
        <v>169</v>
      </c>
    </row>
    <row r="1325" spans="1:25" hidden="1" x14ac:dyDescent="0.25">
      <c r="A1325" s="103" t="s">
        <v>7</v>
      </c>
      <c r="B1325" s="104">
        <v>46267</v>
      </c>
      <c r="C1325" s="105" t="s">
        <v>12</v>
      </c>
      <c r="D1325" s="106">
        <v>14</v>
      </c>
      <c r="G1325" s="106">
        <v>29</v>
      </c>
      <c r="H1325" s="107">
        <v>2</v>
      </c>
      <c r="I1325" s="107">
        <v>1</v>
      </c>
      <c r="J1325" s="107">
        <v>0</v>
      </c>
      <c r="K1325" s="107">
        <v>0</v>
      </c>
      <c r="L1325" s="108">
        <v>0</v>
      </c>
      <c r="X1325" t="s">
        <v>782</v>
      </c>
    </row>
    <row r="1326" spans="1:25" hidden="1" x14ac:dyDescent="0.25">
      <c r="A1326" s="103" t="s">
        <v>7</v>
      </c>
      <c r="B1326" s="104">
        <v>46267</v>
      </c>
      <c r="C1326" s="105" t="s">
        <v>11</v>
      </c>
      <c r="D1326" s="106">
        <v>13</v>
      </c>
      <c r="G1326" s="106">
        <v>13</v>
      </c>
      <c r="H1326" s="107">
        <v>0</v>
      </c>
      <c r="I1326" s="107">
        <v>0</v>
      </c>
      <c r="J1326" s="107">
        <v>0</v>
      </c>
      <c r="K1326" s="107">
        <v>0</v>
      </c>
      <c r="L1326" s="108">
        <v>0</v>
      </c>
      <c r="X1326" t="s">
        <v>778</v>
      </c>
      <c r="Y1326" t="s">
        <v>20</v>
      </c>
    </row>
    <row r="1327" spans="1:25" x14ac:dyDescent="0.25">
      <c r="A1327" s="103" t="s">
        <v>6</v>
      </c>
      <c r="B1327" s="104">
        <v>46267</v>
      </c>
      <c r="C1327" s="105" t="s">
        <v>11</v>
      </c>
      <c r="D1327" s="106">
        <v>12</v>
      </c>
      <c r="G1327" s="106">
        <v>1310</v>
      </c>
      <c r="H1327" s="107">
        <v>13</v>
      </c>
      <c r="I1327" s="107">
        <v>11</v>
      </c>
      <c r="J1327" s="107">
        <v>0</v>
      </c>
      <c r="K1327" s="107">
        <v>0</v>
      </c>
      <c r="L1327" s="108">
        <v>0</v>
      </c>
      <c r="X1327" t="s">
        <v>782</v>
      </c>
      <c r="Y1327" t="s">
        <v>783</v>
      </c>
    </row>
    <row r="1328" spans="1:25" x14ac:dyDescent="0.25">
      <c r="A1328" s="103" t="s">
        <v>8</v>
      </c>
      <c r="B1328" s="104">
        <v>46267</v>
      </c>
      <c r="C1328" s="105" t="s">
        <v>12</v>
      </c>
      <c r="D1328" s="106">
        <v>12</v>
      </c>
      <c r="G1328" s="106">
        <v>7</v>
      </c>
      <c r="H1328" s="107">
        <v>1</v>
      </c>
      <c r="I1328" s="107">
        <v>1</v>
      </c>
      <c r="J1328" s="107">
        <v>0</v>
      </c>
      <c r="K1328" s="107">
        <v>0</v>
      </c>
      <c r="L1328" s="108">
        <v>0</v>
      </c>
      <c r="X1328" t="s">
        <v>782</v>
      </c>
    </row>
    <row r="1329" spans="1:25" hidden="1" x14ac:dyDescent="0.25">
      <c r="A1329" s="103" t="s">
        <v>6</v>
      </c>
      <c r="B1329" s="104">
        <v>46267</v>
      </c>
      <c r="C1329" s="105" t="s">
        <v>12</v>
      </c>
      <c r="D1329" s="106">
        <v>11</v>
      </c>
      <c r="G1329" s="106">
        <v>17</v>
      </c>
      <c r="H1329" s="107">
        <v>0</v>
      </c>
      <c r="I1329" s="107">
        <v>0</v>
      </c>
      <c r="J1329" s="107">
        <v>0</v>
      </c>
      <c r="K1329" s="107">
        <v>0</v>
      </c>
      <c r="L1329" s="108">
        <v>0</v>
      </c>
      <c r="X1329" t="s">
        <v>782</v>
      </c>
      <c r="Y1329" t="s">
        <v>779</v>
      </c>
    </row>
    <row r="1330" spans="1:25" x14ac:dyDescent="0.25">
      <c r="A1330" s="103" t="s">
        <v>7</v>
      </c>
      <c r="B1330" s="104">
        <v>46267</v>
      </c>
      <c r="C1330" s="105" t="s">
        <v>11</v>
      </c>
      <c r="D1330" s="106">
        <v>16</v>
      </c>
      <c r="G1330" s="106">
        <v>8</v>
      </c>
      <c r="H1330" s="107">
        <v>0</v>
      </c>
      <c r="I1330" s="107">
        <v>0</v>
      </c>
      <c r="J1330" s="107">
        <v>0</v>
      </c>
      <c r="K1330" s="107">
        <v>0</v>
      </c>
      <c r="L1330" s="108">
        <v>0</v>
      </c>
      <c r="X1330" t="s">
        <v>782</v>
      </c>
      <c r="Y1330" t="s">
        <v>21</v>
      </c>
    </row>
    <row r="1331" spans="1:25" hidden="1" x14ac:dyDescent="0.25">
      <c r="A1331" s="103" t="s">
        <v>6</v>
      </c>
      <c r="B1331" s="104">
        <v>46267</v>
      </c>
      <c r="C1331" s="105" t="s">
        <v>12</v>
      </c>
      <c r="D1331" s="106">
        <v>14</v>
      </c>
      <c r="G1331" s="106">
        <v>5</v>
      </c>
      <c r="H1331" s="107">
        <v>1</v>
      </c>
      <c r="I1331" s="107">
        <v>1</v>
      </c>
      <c r="J1331" s="107">
        <v>0</v>
      </c>
      <c r="K1331" s="107">
        <v>0</v>
      </c>
      <c r="L1331" s="108">
        <v>0</v>
      </c>
      <c r="X1331" t="s">
        <v>778</v>
      </c>
      <c r="Y1331" t="s">
        <v>785</v>
      </c>
    </row>
    <row r="1332" spans="1:25" x14ac:dyDescent="0.25">
      <c r="A1332" s="103" t="s">
        <v>7</v>
      </c>
      <c r="B1332" s="104">
        <v>46267</v>
      </c>
      <c r="C1332" s="105" t="s">
        <v>11</v>
      </c>
      <c r="D1332" s="106">
        <v>14</v>
      </c>
      <c r="G1332" s="106">
        <v>49</v>
      </c>
      <c r="H1332" s="107">
        <v>2</v>
      </c>
      <c r="I1332" s="107">
        <v>2</v>
      </c>
      <c r="J1332" s="107">
        <v>0</v>
      </c>
      <c r="K1332" s="107">
        <v>0</v>
      </c>
      <c r="L1332" s="108">
        <v>0</v>
      </c>
      <c r="X1332" t="s">
        <v>778</v>
      </c>
      <c r="Y1332" t="s">
        <v>780</v>
      </c>
    </row>
    <row r="1333" spans="1:25" hidden="1" x14ac:dyDescent="0.25">
      <c r="A1333" s="103" t="s">
        <v>6</v>
      </c>
      <c r="B1333" s="104">
        <v>46267</v>
      </c>
      <c r="C1333" s="105" t="s">
        <v>12</v>
      </c>
      <c r="D1333" s="106">
        <v>11</v>
      </c>
      <c r="G1333" s="106">
        <v>43</v>
      </c>
      <c r="H1333" s="107">
        <v>2</v>
      </c>
      <c r="I1333" s="107">
        <v>1</v>
      </c>
      <c r="J1333" s="107">
        <v>0</v>
      </c>
      <c r="K1333" s="107">
        <v>0</v>
      </c>
      <c r="L1333" s="108">
        <v>0</v>
      </c>
      <c r="X1333" t="s">
        <v>782</v>
      </c>
    </row>
    <row r="1334" spans="1:25" x14ac:dyDescent="0.25">
      <c r="A1334" s="103" t="s">
        <v>7</v>
      </c>
      <c r="B1334" s="104">
        <v>46267</v>
      </c>
      <c r="C1334" s="105" t="s">
        <v>11</v>
      </c>
      <c r="D1334" s="106">
        <v>15</v>
      </c>
      <c r="G1334" s="106">
        <v>1060</v>
      </c>
      <c r="H1334" s="107">
        <v>14</v>
      </c>
      <c r="I1334" s="107">
        <v>8</v>
      </c>
      <c r="J1334" s="107">
        <v>0</v>
      </c>
      <c r="K1334" s="107">
        <v>0</v>
      </c>
      <c r="L1334" s="108">
        <v>0</v>
      </c>
      <c r="X1334" t="s">
        <v>782</v>
      </c>
      <c r="Y1334" t="s">
        <v>783</v>
      </c>
    </row>
    <row r="1335" spans="1:25" hidden="1" x14ac:dyDescent="0.25">
      <c r="A1335" s="103" t="s">
        <v>6</v>
      </c>
      <c r="B1335" s="104">
        <v>46267</v>
      </c>
      <c r="C1335" s="105" t="s">
        <v>12</v>
      </c>
      <c r="D1335" s="106">
        <v>15</v>
      </c>
      <c r="G1335" s="106">
        <v>27</v>
      </c>
      <c r="H1335" s="107">
        <v>1</v>
      </c>
      <c r="I1335" s="107">
        <v>1</v>
      </c>
      <c r="J1335" s="107">
        <v>0</v>
      </c>
      <c r="K1335" s="107">
        <v>0</v>
      </c>
      <c r="L1335" s="108">
        <v>0</v>
      </c>
      <c r="X1335" t="s">
        <v>782</v>
      </c>
    </row>
    <row r="1336" spans="1:25" hidden="1" x14ac:dyDescent="0.25">
      <c r="A1336" s="103" t="s">
        <v>7</v>
      </c>
      <c r="B1336" s="104">
        <v>46267</v>
      </c>
      <c r="C1336" s="105" t="s">
        <v>11</v>
      </c>
      <c r="D1336" s="106">
        <v>16</v>
      </c>
      <c r="G1336" s="106">
        <v>61</v>
      </c>
      <c r="H1336" s="107">
        <v>3</v>
      </c>
      <c r="I1336" s="107">
        <v>3</v>
      </c>
      <c r="J1336" s="107">
        <v>0</v>
      </c>
      <c r="K1336" s="107">
        <v>0</v>
      </c>
      <c r="L1336" s="108">
        <v>0</v>
      </c>
      <c r="X1336" t="s">
        <v>778</v>
      </c>
      <c r="Y1336" t="s">
        <v>784</v>
      </c>
    </row>
    <row r="1337" spans="1:25" hidden="1" x14ac:dyDescent="0.25">
      <c r="A1337" s="103" t="s">
        <v>7</v>
      </c>
      <c r="B1337" s="104">
        <v>46267</v>
      </c>
      <c r="C1337" s="105" t="s">
        <v>11</v>
      </c>
      <c r="D1337" s="106">
        <v>10</v>
      </c>
      <c r="G1337" s="106">
        <v>412</v>
      </c>
      <c r="H1337" s="107">
        <v>5</v>
      </c>
      <c r="I1337" s="107">
        <v>3</v>
      </c>
      <c r="J1337" s="107">
        <v>0</v>
      </c>
      <c r="K1337" s="107">
        <v>0</v>
      </c>
      <c r="L1337" s="108">
        <v>0</v>
      </c>
      <c r="X1337" t="s">
        <v>782</v>
      </c>
      <c r="Y1337" t="s">
        <v>20</v>
      </c>
    </row>
    <row r="1338" spans="1:25" hidden="1" x14ac:dyDescent="0.25">
      <c r="A1338" s="103" t="s">
        <v>8</v>
      </c>
      <c r="B1338" s="104">
        <v>46267</v>
      </c>
      <c r="C1338" s="105" t="s">
        <v>11</v>
      </c>
      <c r="D1338" s="106">
        <v>13</v>
      </c>
      <c r="G1338" s="106">
        <v>37</v>
      </c>
      <c r="H1338" s="107">
        <v>0</v>
      </c>
      <c r="I1338" s="107">
        <v>0</v>
      </c>
      <c r="J1338" s="107">
        <v>0</v>
      </c>
      <c r="K1338" s="107">
        <v>0</v>
      </c>
      <c r="L1338" s="108">
        <v>0</v>
      </c>
      <c r="X1338" t="s">
        <v>782</v>
      </c>
      <c r="Y1338" t="s">
        <v>783</v>
      </c>
    </row>
    <row r="1339" spans="1:25" x14ac:dyDescent="0.25">
      <c r="A1339" s="103" t="s">
        <v>8</v>
      </c>
      <c r="B1339" s="104">
        <v>46267</v>
      </c>
      <c r="C1339" s="105" t="s">
        <v>11</v>
      </c>
      <c r="D1339" s="106">
        <v>16</v>
      </c>
      <c r="G1339" s="106">
        <v>70</v>
      </c>
      <c r="H1339" s="107">
        <v>1</v>
      </c>
      <c r="I1339" s="107">
        <v>0</v>
      </c>
      <c r="J1339" s="107">
        <v>0</v>
      </c>
      <c r="K1339" s="107">
        <v>0</v>
      </c>
      <c r="L1339" s="108">
        <v>0</v>
      </c>
      <c r="X1339" t="s">
        <v>778</v>
      </c>
      <c r="Y1339" t="s">
        <v>784</v>
      </c>
    </row>
    <row r="1340" spans="1:25" x14ac:dyDescent="0.25">
      <c r="A1340" s="103" t="s">
        <v>8</v>
      </c>
      <c r="B1340" s="104">
        <v>46267</v>
      </c>
      <c r="C1340" s="105" t="s">
        <v>12</v>
      </c>
      <c r="D1340" s="106">
        <v>14</v>
      </c>
      <c r="G1340" s="106">
        <v>1828</v>
      </c>
      <c r="H1340" s="107">
        <v>41</v>
      </c>
      <c r="I1340" s="107">
        <v>31</v>
      </c>
      <c r="J1340" s="107">
        <v>2</v>
      </c>
      <c r="K1340" s="107">
        <v>1</v>
      </c>
      <c r="L1340" s="108">
        <v>0</v>
      </c>
      <c r="X1340" t="s">
        <v>782</v>
      </c>
      <c r="Y1340" t="s">
        <v>779</v>
      </c>
    </row>
    <row r="1341" spans="1:25" hidden="1" x14ac:dyDescent="0.25">
      <c r="A1341" s="103" t="s">
        <v>6</v>
      </c>
      <c r="B1341" s="104">
        <v>46267</v>
      </c>
      <c r="C1341" s="105" t="s">
        <v>12</v>
      </c>
      <c r="D1341" s="106">
        <v>11</v>
      </c>
      <c r="G1341" s="106">
        <v>1</v>
      </c>
      <c r="H1341" s="107">
        <v>0</v>
      </c>
      <c r="I1341" s="107">
        <v>0</v>
      </c>
      <c r="J1341" s="107">
        <v>0</v>
      </c>
      <c r="K1341" s="107">
        <v>0</v>
      </c>
      <c r="L1341" s="108">
        <v>0</v>
      </c>
      <c r="X1341" t="s">
        <v>778</v>
      </c>
      <c r="Y1341" t="s">
        <v>22</v>
      </c>
    </row>
    <row r="1342" spans="1:25" x14ac:dyDescent="0.25">
      <c r="A1342" s="103" t="s">
        <v>7</v>
      </c>
      <c r="B1342" s="104">
        <v>46267</v>
      </c>
      <c r="C1342" s="105" t="s">
        <v>11</v>
      </c>
      <c r="D1342" s="106">
        <v>12</v>
      </c>
      <c r="G1342" s="106">
        <v>178</v>
      </c>
      <c r="H1342" s="107">
        <v>1</v>
      </c>
      <c r="I1342" s="107">
        <v>1</v>
      </c>
      <c r="J1342" s="107">
        <v>0</v>
      </c>
      <c r="K1342" s="107">
        <v>0</v>
      </c>
      <c r="L1342" s="108">
        <v>0</v>
      </c>
      <c r="X1342" t="s">
        <v>778</v>
      </c>
      <c r="Y1342" t="s">
        <v>783</v>
      </c>
    </row>
    <row r="1343" spans="1:25" x14ac:dyDescent="0.25">
      <c r="A1343" s="103" t="s">
        <v>6</v>
      </c>
      <c r="B1343" s="104">
        <v>46267</v>
      </c>
      <c r="C1343" s="105" t="s">
        <v>12</v>
      </c>
      <c r="D1343" s="106">
        <v>13</v>
      </c>
      <c r="G1343" s="106">
        <v>1</v>
      </c>
      <c r="H1343" s="107">
        <v>0</v>
      </c>
      <c r="I1343" s="107">
        <v>0</v>
      </c>
      <c r="J1343" s="107">
        <v>0</v>
      </c>
      <c r="K1343" s="107">
        <v>0</v>
      </c>
      <c r="L1343" s="108">
        <v>0</v>
      </c>
      <c r="X1343" t="s">
        <v>778</v>
      </c>
      <c r="Y1343" t="s">
        <v>22</v>
      </c>
    </row>
    <row r="1344" spans="1:25" x14ac:dyDescent="0.25">
      <c r="A1344" s="103" t="s">
        <v>7</v>
      </c>
      <c r="B1344" s="104">
        <v>46267</v>
      </c>
      <c r="C1344" s="105" t="s">
        <v>12</v>
      </c>
      <c r="D1344" s="106">
        <v>13</v>
      </c>
      <c r="G1344" s="106">
        <v>22</v>
      </c>
      <c r="H1344" s="107">
        <v>0</v>
      </c>
      <c r="I1344" s="107">
        <v>0</v>
      </c>
      <c r="J1344" s="107">
        <v>0</v>
      </c>
      <c r="K1344" s="107">
        <v>0</v>
      </c>
      <c r="L1344" s="108">
        <v>0</v>
      </c>
      <c r="X1344" t="s">
        <v>782</v>
      </c>
    </row>
    <row r="1345" spans="1:25" hidden="1" x14ac:dyDescent="0.25">
      <c r="A1345" s="103" t="s">
        <v>6</v>
      </c>
      <c r="B1345" s="104">
        <v>46267</v>
      </c>
      <c r="C1345" s="105" t="s">
        <v>12</v>
      </c>
      <c r="D1345" s="106">
        <v>8</v>
      </c>
      <c r="G1345" s="106">
        <v>1</v>
      </c>
      <c r="H1345" s="107">
        <v>0</v>
      </c>
      <c r="I1345" s="107">
        <v>0</v>
      </c>
      <c r="J1345" s="107">
        <v>0</v>
      </c>
      <c r="K1345" s="107">
        <v>0</v>
      </c>
      <c r="L1345" s="108">
        <v>0</v>
      </c>
      <c r="X1345" t="s">
        <v>782</v>
      </c>
      <c r="Y1345" t="s">
        <v>169</v>
      </c>
    </row>
    <row r="1346" spans="1:25" hidden="1" x14ac:dyDescent="0.25">
      <c r="A1346" s="103" t="s">
        <v>7</v>
      </c>
      <c r="B1346" s="104">
        <v>46267</v>
      </c>
      <c r="C1346" s="105" t="s">
        <v>12</v>
      </c>
      <c r="D1346" s="106">
        <v>12</v>
      </c>
      <c r="G1346" s="106">
        <v>382</v>
      </c>
      <c r="H1346" s="107">
        <v>7</v>
      </c>
      <c r="I1346" s="107">
        <v>4</v>
      </c>
      <c r="J1346" s="107">
        <v>0</v>
      </c>
      <c r="K1346" s="107">
        <v>0</v>
      </c>
      <c r="L1346" s="108">
        <v>0</v>
      </c>
      <c r="X1346" t="s">
        <v>782</v>
      </c>
      <c r="Y1346" t="s">
        <v>781</v>
      </c>
    </row>
    <row r="1347" spans="1:25" x14ac:dyDescent="0.25">
      <c r="A1347" s="103" t="s">
        <v>7</v>
      </c>
      <c r="B1347" s="104">
        <v>46267</v>
      </c>
      <c r="C1347" s="105" t="s">
        <v>11</v>
      </c>
      <c r="D1347" s="106">
        <v>11</v>
      </c>
      <c r="G1347" s="106">
        <v>29</v>
      </c>
      <c r="H1347" s="107">
        <v>1</v>
      </c>
      <c r="I1347" s="107">
        <v>0</v>
      </c>
      <c r="J1347" s="107">
        <v>0</v>
      </c>
      <c r="K1347" s="107">
        <v>0</v>
      </c>
      <c r="L1347" s="108">
        <v>0</v>
      </c>
      <c r="X1347" t="s">
        <v>782</v>
      </c>
      <c r="Y1347" t="s">
        <v>23</v>
      </c>
    </row>
    <row r="1348" spans="1:25" x14ac:dyDescent="0.25">
      <c r="A1348" s="103" t="s">
        <v>7</v>
      </c>
      <c r="B1348" s="104">
        <v>46267</v>
      </c>
      <c r="C1348" s="105" t="s">
        <v>12</v>
      </c>
      <c r="D1348" s="106">
        <v>9</v>
      </c>
      <c r="G1348" s="106">
        <v>5</v>
      </c>
      <c r="H1348" s="107">
        <v>0</v>
      </c>
      <c r="I1348" s="107">
        <v>0</v>
      </c>
      <c r="J1348" s="107">
        <v>0</v>
      </c>
      <c r="K1348" s="107">
        <v>0</v>
      </c>
      <c r="L1348" s="108">
        <v>0</v>
      </c>
      <c r="X1348" t="s">
        <v>782</v>
      </c>
      <c r="Y1348" t="s">
        <v>169</v>
      </c>
    </row>
    <row r="1349" spans="1:25" hidden="1" x14ac:dyDescent="0.25">
      <c r="A1349" s="103" t="s">
        <v>6</v>
      </c>
      <c r="B1349" s="104">
        <v>46267</v>
      </c>
      <c r="C1349" s="105" t="s">
        <v>12</v>
      </c>
      <c r="D1349" s="106">
        <v>13</v>
      </c>
      <c r="G1349" s="106">
        <v>60</v>
      </c>
      <c r="H1349" s="107">
        <v>3</v>
      </c>
      <c r="I1349" s="107">
        <v>3</v>
      </c>
      <c r="J1349" s="107">
        <v>0</v>
      </c>
      <c r="K1349" s="107">
        <v>0</v>
      </c>
      <c r="L1349" s="108">
        <v>0</v>
      </c>
      <c r="X1349" t="s">
        <v>782</v>
      </c>
    </row>
    <row r="1350" spans="1:25" hidden="1" x14ac:dyDescent="0.25">
      <c r="A1350" s="103" t="s">
        <v>7</v>
      </c>
      <c r="B1350" s="104">
        <v>46267</v>
      </c>
      <c r="C1350" s="105" t="s">
        <v>11</v>
      </c>
      <c r="D1350" s="106">
        <v>11</v>
      </c>
      <c r="G1350" s="106">
        <v>119</v>
      </c>
      <c r="H1350" s="107">
        <v>2</v>
      </c>
      <c r="I1350" s="107">
        <v>1</v>
      </c>
      <c r="J1350" s="107">
        <v>0</v>
      </c>
      <c r="K1350" s="107">
        <v>0</v>
      </c>
      <c r="L1350" s="108">
        <v>0</v>
      </c>
      <c r="X1350" t="s">
        <v>778</v>
      </c>
      <c r="Y1350" t="s">
        <v>784</v>
      </c>
    </row>
    <row r="1351" spans="1:25" x14ac:dyDescent="0.25">
      <c r="A1351" s="103" t="s">
        <v>6</v>
      </c>
      <c r="B1351" s="104">
        <v>46267</v>
      </c>
      <c r="C1351" s="105" t="s">
        <v>11</v>
      </c>
      <c r="D1351" s="106">
        <v>8</v>
      </c>
      <c r="G1351" s="106">
        <v>337</v>
      </c>
      <c r="H1351" s="107">
        <v>8</v>
      </c>
      <c r="I1351" s="107">
        <v>6</v>
      </c>
      <c r="J1351" s="107">
        <v>2</v>
      </c>
      <c r="K1351" s="107">
        <v>1</v>
      </c>
      <c r="L1351" s="108">
        <v>0</v>
      </c>
      <c r="X1351" t="s">
        <v>782</v>
      </c>
      <c r="Y1351" t="s">
        <v>20</v>
      </c>
    </row>
    <row r="1352" spans="1:25" hidden="1" x14ac:dyDescent="0.25">
      <c r="A1352" s="103" t="s">
        <v>28</v>
      </c>
      <c r="B1352" s="104">
        <v>46267</v>
      </c>
      <c r="C1352" s="105" t="s">
        <v>12</v>
      </c>
      <c r="D1352" s="106">
        <v>10</v>
      </c>
      <c r="G1352" s="106">
        <v>1</v>
      </c>
      <c r="H1352" s="107">
        <v>1</v>
      </c>
      <c r="I1352" s="107">
        <v>1</v>
      </c>
      <c r="J1352" s="107">
        <v>0</v>
      </c>
      <c r="K1352" s="107">
        <v>0</v>
      </c>
      <c r="L1352" s="108">
        <v>0</v>
      </c>
      <c r="X1352" t="s">
        <v>782</v>
      </c>
      <c r="Y1352" t="s">
        <v>779</v>
      </c>
    </row>
    <row r="1353" spans="1:25" hidden="1" x14ac:dyDescent="0.25">
      <c r="A1353" s="103" t="s">
        <v>6</v>
      </c>
      <c r="B1353" s="104">
        <v>46267</v>
      </c>
      <c r="C1353" s="105" t="s">
        <v>12</v>
      </c>
      <c r="D1353" s="106">
        <v>14</v>
      </c>
      <c r="G1353" s="106">
        <v>288</v>
      </c>
      <c r="H1353" s="107">
        <v>6</v>
      </c>
      <c r="I1353" s="107">
        <v>3</v>
      </c>
      <c r="J1353" s="107">
        <v>0</v>
      </c>
      <c r="K1353" s="107">
        <v>0</v>
      </c>
      <c r="L1353" s="108">
        <v>0</v>
      </c>
      <c r="X1353" t="s">
        <v>782</v>
      </c>
      <c r="Y1353" t="s">
        <v>781</v>
      </c>
    </row>
    <row r="1354" spans="1:25" hidden="1" x14ac:dyDescent="0.25">
      <c r="A1354" s="103" t="s">
        <v>6</v>
      </c>
      <c r="B1354" s="104">
        <v>46267</v>
      </c>
      <c r="C1354" s="105" t="s">
        <v>11</v>
      </c>
      <c r="D1354" s="106">
        <v>10</v>
      </c>
      <c r="G1354" s="106">
        <v>8</v>
      </c>
      <c r="H1354" s="107">
        <v>1</v>
      </c>
      <c r="I1354" s="107">
        <v>1</v>
      </c>
      <c r="J1354" s="107">
        <v>0</v>
      </c>
      <c r="K1354" s="107">
        <v>0</v>
      </c>
      <c r="L1354" s="108">
        <v>0</v>
      </c>
      <c r="X1354" t="s">
        <v>782</v>
      </c>
      <c r="Y1354" t="s">
        <v>23</v>
      </c>
    </row>
    <row r="1355" spans="1:25" hidden="1" x14ac:dyDescent="0.25">
      <c r="A1355" s="103" t="s">
        <v>7</v>
      </c>
      <c r="B1355" s="104">
        <v>46267</v>
      </c>
      <c r="C1355" s="105" t="s">
        <v>11</v>
      </c>
      <c r="D1355" s="106">
        <v>14</v>
      </c>
      <c r="G1355" s="106">
        <v>9</v>
      </c>
      <c r="H1355" s="107">
        <v>0</v>
      </c>
      <c r="I1355" s="107">
        <v>0</v>
      </c>
      <c r="J1355" s="107">
        <v>0</v>
      </c>
      <c r="K1355" s="107">
        <v>0</v>
      </c>
      <c r="L1355" s="108">
        <v>0</v>
      </c>
      <c r="X1355" t="s">
        <v>782</v>
      </c>
    </row>
    <row r="1356" spans="1:25" x14ac:dyDescent="0.25">
      <c r="A1356" s="103" t="s">
        <v>7</v>
      </c>
      <c r="B1356" s="104">
        <v>46267</v>
      </c>
      <c r="C1356" s="105" t="s">
        <v>11</v>
      </c>
      <c r="D1356" s="106">
        <v>15</v>
      </c>
      <c r="G1356" s="106">
        <v>96</v>
      </c>
      <c r="H1356" s="107">
        <v>0</v>
      </c>
      <c r="I1356" s="107">
        <v>0</v>
      </c>
      <c r="J1356" s="107">
        <v>0</v>
      </c>
      <c r="K1356" s="107">
        <v>0</v>
      </c>
      <c r="L1356" s="108">
        <v>0</v>
      </c>
      <c r="X1356" t="s">
        <v>778</v>
      </c>
      <c r="Y1356" t="s">
        <v>20</v>
      </c>
    </row>
    <row r="1357" spans="1:25" x14ac:dyDescent="0.25">
      <c r="A1357" s="103" t="s">
        <v>6</v>
      </c>
      <c r="B1357" s="104">
        <v>46267</v>
      </c>
      <c r="C1357" s="105" t="s">
        <v>12</v>
      </c>
      <c r="D1357" s="106">
        <v>10</v>
      </c>
      <c r="G1357" s="106">
        <v>100</v>
      </c>
      <c r="H1357" s="107">
        <v>5</v>
      </c>
      <c r="I1357" s="107">
        <v>4</v>
      </c>
      <c r="J1357" s="107">
        <v>0</v>
      </c>
      <c r="K1357" s="107">
        <v>0</v>
      </c>
      <c r="L1357" s="108">
        <v>0</v>
      </c>
      <c r="X1357" t="s">
        <v>782</v>
      </c>
    </row>
    <row r="1358" spans="1:25" x14ac:dyDescent="0.25">
      <c r="A1358" s="103" t="s">
        <v>7</v>
      </c>
      <c r="B1358" s="104">
        <v>46267</v>
      </c>
      <c r="C1358" s="105" t="s">
        <v>12</v>
      </c>
      <c r="D1358" s="106">
        <v>10</v>
      </c>
      <c r="G1358" s="106">
        <v>1185</v>
      </c>
      <c r="H1358" s="107">
        <v>24</v>
      </c>
      <c r="I1358" s="107">
        <v>16</v>
      </c>
      <c r="J1358" s="107">
        <v>0</v>
      </c>
      <c r="K1358" s="107">
        <v>0</v>
      </c>
      <c r="L1358" s="108">
        <v>0</v>
      </c>
      <c r="X1358" t="s">
        <v>782</v>
      </c>
      <c r="Y1358" t="s">
        <v>779</v>
      </c>
    </row>
    <row r="1359" spans="1:25" hidden="1" x14ac:dyDescent="0.25">
      <c r="A1359" s="103" t="s">
        <v>7</v>
      </c>
      <c r="B1359" s="104">
        <v>46267</v>
      </c>
      <c r="C1359" s="105" t="s">
        <v>12</v>
      </c>
      <c r="D1359" s="106">
        <v>8</v>
      </c>
      <c r="G1359" s="106">
        <v>10</v>
      </c>
      <c r="H1359" s="107">
        <v>0</v>
      </c>
      <c r="I1359" s="107">
        <v>0</v>
      </c>
      <c r="J1359" s="107">
        <v>0</v>
      </c>
      <c r="K1359" s="107">
        <v>0</v>
      </c>
      <c r="L1359" s="108">
        <v>0</v>
      </c>
      <c r="X1359" t="s">
        <v>782</v>
      </c>
    </row>
    <row r="1360" spans="1:25" hidden="1" x14ac:dyDescent="0.25">
      <c r="A1360" s="103" t="s">
        <v>8</v>
      </c>
      <c r="B1360" s="104">
        <v>46267</v>
      </c>
      <c r="C1360" s="105" t="s">
        <v>11</v>
      </c>
      <c r="D1360" s="106">
        <v>12</v>
      </c>
      <c r="G1360" s="106">
        <v>7</v>
      </c>
      <c r="H1360" s="107">
        <v>0</v>
      </c>
      <c r="I1360" s="107">
        <v>0</v>
      </c>
      <c r="J1360" s="107">
        <v>0</v>
      </c>
      <c r="K1360" s="107">
        <v>0</v>
      </c>
      <c r="L1360" s="108">
        <v>0</v>
      </c>
      <c r="X1360" t="s">
        <v>782</v>
      </c>
    </row>
    <row r="1361" spans="1:25" hidden="1" x14ac:dyDescent="0.25">
      <c r="A1361" s="103" t="s">
        <v>7</v>
      </c>
      <c r="B1361" s="104">
        <v>46267</v>
      </c>
      <c r="C1361" s="105" t="s">
        <v>11</v>
      </c>
      <c r="D1361" s="106">
        <v>15</v>
      </c>
      <c r="G1361" s="106">
        <v>24</v>
      </c>
      <c r="H1361" s="107">
        <v>1</v>
      </c>
      <c r="I1361" s="107">
        <v>1</v>
      </c>
      <c r="J1361" s="107">
        <v>0</v>
      </c>
      <c r="K1361" s="107">
        <v>0</v>
      </c>
      <c r="L1361" s="108">
        <v>0</v>
      </c>
      <c r="X1361" t="s">
        <v>782</v>
      </c>
      <c r="Y1361" t="s">
        <v>23</v>
      </c>
    </row>
    <row r="1362" spans="1:25" hidden="1" x14ac:dyDescent="0.25">
      <c r="A1362" s="103" t="s">
        <v>6</v>
      </c>
      <c r="B1362" s="104">
        <v>46267</v>
      </c>
      <c r="C1362" s="105" t="s">
        <v>11</v>
      </c>
      <c r="D1362" s="106">
        <v>8</v>
      </c>
      <c r="G1362" s="106">
        <v>6</v>
      </c>
      <c r="H1362" s="107">
        <v>0</v>
      </c>
      <c r="I1362" s="107">
        <v>0</v>
      </c>
      <c r="J1362" s="107">
        <v>0</v>
      </c>
      <c r="K1362" s="107">
        <v>0</v>
      </c>
      <c r="L1362" s="108">
        <v>0</v>
      </c>
      <c r="X1362" t="s">
        <v>782</v>
      </c>
      <c r="Y1362" t="s">
        <v>21</v>
      </c>
    </row>
    <row r="1363" spans="1:25" x14ac:dyDescent="0.25">
      <c r="A1363" s="103" t="s">
        <v>6</v>
      </c>
      <c r="B1363" s="104">
        <v>46267</v>
      </c>
      <c r="C1363" s="105" t="s">
        <v>12</v>
      </c>
      <c r="D1363" s="106">
        <v>8</v>
      </c>
      <c r="G1363" s="106">
        <v>21</v>
      </c>
      <c r="H1363" s="107">
        <v>0</v>
      </c>
      <c r="I1363" s="107">
        <v>0</v>
      </c>
      <c r="J1363" s="107">
        <v>0</v>
      </c>
      <c r="K1363" s="107">
        <v>0</v>
      </c>
      <c r="L1363" s="108">
        <v>0</v>
      </c>
      <c r="X1363" t="s">
        <v>778</v>
      </c>
      <c r="Y1363" t="s">
        <v>781</v>
      </c>
    </row>
    <row r="1364" spans="1:25" x14ac:dyDescent="0.25">
      <c r="A1364" s="103" t="s">
        <v>8</v>
      </c>
      <c r="B1364" s="104">
        <v>46267</v>
      </c>
      <c r="C1364" s="105" t="s">
        <v>12</v>
      </c>
      <c r="D1364" s="106">
        <v>15</v>
      </c>
      <c r="G1364" s="106">
        <v>5</v>
      </c>
      <c r="H1364" s="107">
        <v>0</v>
      </c>
      <c r="I1364" s="107">
        <v>0</v>
      </c>
      <c r="J1364" s="107">
        <v>0</v>
      </c>
      <c r="K1364" s="107">
        <v>0</v>
      </c>
      <c r="L1364" s="108">
        <v>0</v>
      </c>
      <c r="X1364" t="s">
        <v>778</v>
      </c>
      <c r="Y1364" t="s">
        <v>779</v>
      </c>
    </row>
    <row r="1365" spans="1:25" hidden="1" x14ac:dyDescent="0.25">
      <c r="A1365" s="103" t="s">
        <v>8</v>
      </c>
      <c r="B1365" s="104">
        <v>46267</v>
      </c>
      <c r="C1365" s="105" t="s">
        <v>12</v>
      </c>
      <c r="D1365" s="106">
        <v>16</v>
      </c>
      <c r="G1365" s="106">
        <v>192</v>
      </c>
      <c r="H1365" s="107">
        <v>2</v>
      </c>
      <c r="I1365" s="107">
        <v>2</v>
      </c>
      <c r="J1365" s="107">
        <v>0</v>
      </c>
      <c r="K1365" s="107">
        <v>0</v>
      </c>
      <c r="L1365" s="108">
        <v>0</v>
      </c>
      <c r="X1365" t="s">
        <v>778</v>
      </c>
      <c r="Y1365" t="s">
        <v>779</v>
      </c>
    </row>
    <row r="1366" spans="1:25" hidden="1" x14ac:dyDescent="0.25">
      <c r="A1366" s="103" t="s">
        <v>8</v>
      </c>
      <c r="B1366" s="104">
        <v>46267</v>
      </c>
      <c r="C1366" s="105" t="s">
        <v>11</v>
      </c>
      <c r="D1366" s="106">
        <v>11</v>
      </c>
      <c r="G1366" s="106">
        <v>60</v>
      </c>
      <c r="H1366" s="107">
        <v>0</v>
      </c>
      <c r="I1366" s="107">
        <v>0</v>
      </c>
      <c r="J1366" s="107">
        <v>0</v>
      </c>
      <c r="K1366" s="107">
        <v>0</v>
      </c>
      <c r="L1366" s="108">
        <v>0</v>
      </c>
      <c r="X1366" t="s">
        <v>778</v>
      </c>
      <c r="Y1366" t="s">
        <v>780</v>
      </c>
    </row>
    <row r="1367" spans="1:25" hidden="1" x14ac:dyDescent="0.25">
      <c r="A1367" s="103" t="s">
        <v>6</v>
      </c>
      <c r="B1367" s="104">
        <v>46267</v>
      </c>
      <c r="C1367" s="105" t="s">
        <v>11</v>
      </c>
      <c r="D1367" s="106">
        <v>8</v>
      </c>
      <c r="G1367" s="106">
        <v>107</v>
      </c>
      <c r="H1367" s="107">
        <v>0</v>
      </c>
      <c r="I1367" s="107">
        <v>0</v>
      </c>
      <c r="J1367" s="107">
        <v>0</v>
      </c>
      <c r="K1367" s="107">
        <v>0</v>
      </c>
      <c r="L1367" s="108">
        <v>0</v>
      </c>
      <c r="X1367" t="s">
        <v>778</v>
      </c>
      <c r="Y1367" t="s">
        <v>20</v>
      </c>
    </row>
    <row r="1368" spans="1:25" hidden="1" x14ac:dyDescent="0.25">
      <c r="A1368" s="103" t="s">
        <v>6</v>
      </c>
      <c r="B1368" s="104">
        <v>46267</v>
      </c>
      <c r="C1368" s="105" t="s">
        <v>11</v>
      </c>
      <c r="D1368" s="106">
        <v>13</v>
      </c>
      <c r="G1368" s="106">
        <v>47</v>
      </c>
      <c r="H1368" s="107">
        <v>0</v>
      </c>
      <c r="I1368" s="107">
        <v>0</v>
      </c>
      <c r="J1368" s="107">
        <v>0</v>
      </c>
      <c r="K1368" s="107">
        <v>0</v>
      </c>
      <c r="L1368" s="108">
        <v>0</v>
      </c>
      <c r="X1368" t="s">
        <v>782</v>
      </c>
      <c r="Y1368" t="s">
        <v>20</v>
      </c>
    </row>
    <row r="1369" spans="1:25" hidden="1" x14ac:dyDescent="0.25">
      <c r="A1369" s="103" t="s">
        <v>7</v>
      </c>
      <c r="B1369" s="104">
        <v>46267</v>
      </c>
      <c r="C1369" s="105" t="s">
        <v>11</v>
      </c>
      <c r="D1369" s="106">
        <v>13</v>
      </c>
      <c r="G1369" s="106">
        <v>5</v>
      </c>
      <c r="H1369" s="107">
        <v>0</v>
      </c>
      <c r="I1369" s="107">
        <v>0</v>
      </c>
      <c r="J1369" s="107">
        <v>0</v>
      </c>
      <c r="K1369" s="107">
        <v>0</v>
      </c>
      <c r="L1369" s="108">
        <v>0</v>
      </c>
      <c r="X1369" t="s">
        <v>778</v>
      </c>
      <c r="Y1369" t="s">
        <v>783</v>
      </c>
    </row>
    <row r="1370" spans="1:25" x14ac:dyDescent="0.25">
      <c r="A1370" s="103" t="s">
        <v>7</v>
      </c>
      <c r="B1370" s="104">
        <v>46267</v>
      </c>
      <c r="C1370" s="105" t="s">
        <v>11</v>
      </c>
      <c r="D1370" s="106">
        <v>8</v>
      </c>
      <c r="G1370" s="106">
        <v>13</v>
      </c>
      <c r="H1370" s="107">
        <v>1</v>
      </c>
      <c r="I1370" s="107">
        <v>0</v>
      </c>
      <c r="J1370" s="107">
        <v>0</v>
      </c>
      <c r="K1370" s="107">
        <v>0</v>
      </c>
      <c r="L1370" s="108">
        <v>0</v>
      </c>
      <c r="X1370" t="s">
        <v>778</v>
      </c>
      <c r="Y1370" t="s">
        <v>780</v>
      </c>
    </row>
    <row r="1371" spans="1:25" hidden="1" x14ac:dyDescent="0.25">
      <c r="A1371" s="103" t="s">
        <v>6</v>
      </c>
      <c r="B1371" s="104">
        <v>46267</v>
      </c>
      <c r="C1371" s="105" t="s">
        <v>12</v>
      </c>
      <c r="D1371" s="106">
        <v>9</v>
      </c>
      <c r="G1371" s="106">
        <v>6</v>
      </c>
      <c r="H1371" s="107">
        <v>1</v>
      </c>
      <c r="I1371" s="107">
        <v>1</v>
      </c>
      <c r="J1371" s="107">
        <v>0</v>
      </c>
      <c r="K1371" s="107">
        <v>0</v>
      </c>
      <c r="L1371" s="108">
        <v>0</v>
      </c>
      <c r="X1371" t="s">
        <v>778</v>
      </c>
      <c r="Y1371" t="s">
        <v>785</v>
      </c>
    </row>
    <row r="1372" spans="1:25" x14ac:dyDescent="0.25">
      <c r="A1372" s="103" t="s">
        <v>7</v>
      </c>
      <c r="B1372" s="104">
        <v>46267</v>
      </c>
      <c r="C1372" s="105" t="s">
        <v>11</v>
      </c>
      <c r="D1372" s="106">
        <v>15</v>
      </c>
      <c r="G1372" s="106">
        <v>122</v>
      </c>
      <c r="H1372" s="107">
        <v>0</v>
      </c>
      <c r="I1372" s="107">
        <v>0</v>
      </c>
      <c r="J1372" s="107">
        <v>0</v>
      </c>
      <c r="K1372" s="107">
        <v>0</v>
      </c>
      <c r="L1372" s="108">
        <v>0</v>
      </c>
      <c r="X1372" t="s">
        <v>778</v>
      </c>
      <c r="Y1372" t="s">
        <v>783</v>
      </c>
    </row>
    <row r="1373" spans="1:25" hidden="1" x14ac:dyDescent="0.25">
      <c r="A1373" s="103" t="s">
        <v>6</v>
      </c>
      <c r="B1373" s="104">
        <v>46267</v>
      </c>
      <c r="C1373" s="105" t="s">
        <v>12</v>
      </c>
      <c r="D1373" s="106">
        <v>8</v>
      </c>
      <c r="G1373" s="106">
        <v>6</v>
      </c>
      <c r="H1373" s="107">
        <v>0</v>
      </c>
      <c r="I1373" s="107">
        <v>0</v>
      </c>
      <c r="J1373" s="107">
        <v>0</v>
      </c>
      <c r="K1373" s="107">
        <v>0</v>
      </c>
      <c r="L1373" s="108">
        <v>0</v>
      </c>
      <c r="X1373" t="s">
        <v>778</v>
      </c>
      <c r="Y1373" t="s">
        <v>779</v>
      </c>
    </row>
    <row r="1374" spans="1:25" x14ac:dyDescent="0.25">
      <c r="A1374" s="103" t="s">
        <v>8</v>
      </c>
      <c r="B1374" s="104">
        <v>46267</v>
      </c>
      <c r="C1374" s="105" t="s">
        <v>11</v>
      </c>
      <c r="D1374" s="106">
        <v>8</v>
      </c>
      <c r="G1374" s="106">
        <v>25</v>
      </c>
      <c r="H1374" s="107">
        <v>0</v>
      </c>
      <c r="I1374" s="107">
        <v>0</v>
      </c>
      <c r="J1374" s="107">
        <v>0</v>
      </c>
      <c r="K1374" s="107">
        <v>0</v>
      </c>
      <c r="L1374" s="108">
        <v>0</v>
      </c>
      <c r="X1374" t="s">
        <v>782</v>
      </c>
      <c r="Y1374" t="s">
        <v>784</v>
      </c>
    </row>
    <row r="1375" spans="1:25" hidden="1" x14ac:dyDescent="0.25">
      <c r="A1375" s="103" t="s">
        <v>6</v>
      </c>
      <c r="B1375" s="104">
        <v>46267</v>
      </c>
      <c r="C1375" s="105" t="s">
        <v>12</v>
      </c>
      <c r="D1375" s="106">
        <v>14</v>
      </c>
      <c r="G1375" s="106">
        <v>44</v>
      </c>
      <c r="H1375" s="107">
        <v>2</v>
      </c>
      <c r="I1375" s="107">
        <v>2</v>
      </c>
      <c r="J1375" s="107">
        <v>0</v>
      </c>
      <c r="K1375" s="107">
        <v>0</v>
      </c>
      <c r="L1375" s="108">
        <v>0</v>
      </c>
      <c r="X1375" t="s">
        <v>778</v>
      </c>
      <c r="Y1375" t="s">
        <v>779</v>
      </c>
    </row>
    <row r="1376" spans="1:25" x14ac:dyDescent="0.25">
      <c r="A1376" s="103" t="s">
        <v>8</v>
      </c>
      <c r="B1376" s="104">
        <v>46267</v>
      </c>
      <c r="C1376" s="105" t="s">
        <v>12</v>
      </c>
      <c r="D1376" s="106">
        <v>15</v>
      </c>
      <c r="G1376" s="106">
        <v>2</v>
      </c>
      <c r="H1376" s="107">
        <v>0</v>
      </c>
      <c r="I1376" s="107">
        <v>0</v>
      </c>
      <c r="J1376" s="107">
        <v>0</v>
      </c>
      <c r="K1376" s="107">
        <v>0</v>
      </c>
      <c r="L1376" s="108">
        <v>0</v>
      </c>
      <c r="X1376" t="s">
        <v>778</v>
      </c>
      <c r="Y1376" t="s">
        <v>781</v>
      </c>
    </row>
    <row r="1377" spans="1:25" hidden="1" x14ac:dyDescent="0.25">
      <c r="A1377" s="103" t="s">
        <v>8</v>
      </c>
      <c r="B1377" s="104">
        <v>46267</v>
      </c>
      <c r="C1377" s="105" t="s">
        <v>12</v>
      </c>
      <c r="D1377" s="106">
        <v>13</v>
      </c>
      <c r="G1377" s="106">
        <v>527</v>
      </c>
      <c r="H1377" s="107">
        <v>7</v>
      </c>
      <c r="I1377" s="107">
        <v>2</v>
      </c>
      <c r="J1377" s="107">
        <v>0</v>
      </c>
      <c r="K1377" s="107">
        <v>0</v>
      </c>
      <c r="L1377" s="108">
        <v>0</v>
      </c>
      <c r="X1377" t="s">
        <v>782</v>
      </c>
      <c r="Y1377" t="s">
        <v>779</v>
      </c>
    </row>
    <row r="1378" spans="1:25" hidden="1" x14ac:dyDescent="0.25">
      <c r="A1378" s="103" t="s">
        <v>8</v>
      </c>
      <c r="B1378" s="104">
        <v>46267</v>
      </c>
      <c r="C1378" s="105" t="s">
        <v>11</v>
      </c>
      <c r="D1378" s="106">
        <v>14</v>
      </c>
      <c r="G1378" s="106">
        <v>203</v>
      </c>
      <c r="H1378" s="107">
        <v>0</v>
      </c>
      <c r="I1378" s="107">
        <v>0</v>
      </c>
      <c r="J1378" s="107">
        <v>0</v>
      </c>
      <c r="K1378" s="107">
        <v>0</v>
      </c>
      <c r="L1378" s="108">
        <v>0</v>
      </c>
      <c r="X1378" t="s">
        <v>782</v>
      </c>
      <c r="Y1378" t="s">
        <v>780</v>
      </c>
    </row>
    <row r="1379" spans="1:25" hidden="1" x14ac:dyDescent="0.25">
      <c r="A1379" s="103" t="s">
        <v>6</v>
      </c>
      <c r="B1379" s="104">
        <v>46267</v>
      </c>
      <c r="C1379" s="105" t="s">
        <v>11</v>
      </c>
      <c r="D1379" s="106">
        <v>16</v>
      </c>
      <c r="G1379" s="106">
        <v>1103</v>
      </c>
      <c r="H1379" s="107">
        <v>15</v>
      </c>
      <c r="I1379" s="107">
        <v>13</v>
      </c>
      <c r="J1379" s="107">
        <v>1</v>
      </c>
      <c r="K1379" s="107">
        <v>0</v>
      </c>
      <c r="L1379" s="108">
        <v>0</v>
      </c>
      <c r="X1379" t="s">
        <v>782</v>
      </c>
      <c r="Y1379" t="s">
        <v>784</v>
      </c>
    </row>
    <row r="1380" spans="1:25" x14ac:dyDescent="0.25">
      <c r="A1380" s="103" t="s">
        <v>8</v>
      </c>
      <c r="B1380" s="104">
        <v>46267</v>
      </c>
      <c r="C1380" s="105" t="s">
        <v>12</v>
      </c>
      <c r="D1380" s="106">
        <v>12</v>
      </c>
      <c r="G1380" s="106">
        <v>38</v>
      </c>
      <c r="H1380" s="107">
        <v>2</v>
      </c>
      <c r="I1380" s="107">
        <v>2</v>
      </c>
      <c r="J1380" s="107">
        <v>0</v>
      </c>
      <c r="K1380" s="107">
        <v>0</v>
      </c>
      <c r="L1380" s="108">
        <v>0</v>
      </c>
      <c r="X1380" t="s">
        <v>778</v>
      </c>
      <c r="Y1380" t="s">
        <v>781</v>
      </c>
    </row>
    <row r="1381" spans="1:25" x14ac:dyDescent="0.25">
      <c r="A1381" s="103" t="s">
        <v>6</v>
      </c>
      <c r="B1381" s="104">
        <v>46267</v>
      </c>
      <c r="C1381" s="105" t="s">
        <v>12</v>
      </c>
      <c r="D1381" s="106">
        <v>14</v>
      </c>
      <c r="G1381" s="106">
        <v>1</v>
      </c>
      <c r="H1381" s="107">
        <v>0</v>
      </c>
      <c r="I1381" s="107">
        <v>0</v>
      </c>
      <c r="J1381" s="107">
        <v>0</v>
      </c>
      <c r="K1381" s="107">
        <v>0</v>
      </c>
      <c r="L1381" s="108">
        <v>0</v>
      </c>
      <c r="X1381" t="s">
        <v>778</v>
      </c>
      <c r="Y1381" t="s">
        <v>811</v>
      </c>
    </row>
    <row r="1382" spans="1:25" hidden="1" x14ac:dyDescent="0.25">
      <c r="A1382" s="103" t="s">
        <v>8</v>
      </c>
      <c r="B1382" s="104">
        <v>46267</v>
      </c>
      <c r="C1382" s="105" t="s">
        <v>12</v>
      </c>
      <c r="D1382" s="106">
        <v>12</v>
      </c>
      <c r="G1382" s="106">
        <v>1040</v>
      </c>
      <c r="H1382" s="107">
        <v>29</v>
      </c>
      <c r="I1382" s="107">
        <v>21</v>
      </c>
      <c r="J1382" s="107">
        <v>0</v>
      </c>
      <c r="K1382" s="107">
        <v>0</v>
      </c>
      <c r="L1382" s="108">
        <v>0</v>
      </c>
      <c r="X1382" t="s">
        <v>782</v>
      </c>
      <c r="Y1382" t="s">
        <v>779</v>
      </c>
    </row>
    <row r="1383" spans="1:25" hidden="1" x14ac:dyDescent="0.25">
      <c r="A1383" s="103" t="s">
        <v>7</v>
      </c>
      <c r="B1383" s="104">
        <v>46267</v>
      </c>
      <c r="C1383" s="105" t="s">
        <v>11</v>
      </c>
      <c r="D1383" s="106">
        <v>12</v>
      </c>
      <c r="G1383" s="106">
        <v>27</v>
      </c>
      <c r="H1383" s="107">
        <v>1</v>
      </c>
      <c r="I1383" s="107">
        <v>1</v>
      </c>
      <c r="J1383" s="107">
        <v>0</v>
      </c>
      <c r="K1383" s="107">
        <v>0</v>
      </c>
      <c r="L1383" s="108">
        <v>0</v>
      </c>
      <c r="X1383" t="s">
        <v>782</v>
      </c>
      <c r="Y1383" t="s">
        <v>23</v>
      </c>
    </row>
    <row r="1384" spans="1:25" x14ac:dyDescent="0.25">
      <c r="A1384" s="103" t="s">
        <v>6</v>
      </c>
      <c r="B1384" s="104">
        <v>46267</v>
      </c>
      <c r="C1384" s="105" t="s">
        <v>11</v>
      </c>
      <c r="D1384" s="106">
        <v>16</v>
      </c>
      <c r="G1384" s="106">
        <v>43</v>
      </c>
      <c r="H1384" s="107">
        <v>2</v>
      </c>
      <c r="I1384" s="107">
        <v>1</v>
      </c>
      <c r="J1384" s="107">
        <v>0</v>
      </c>
      <c r="K1384" s="107">
        <v>0</v>
      </c>
      <c r="L1384" s="108">
        <v>0</v>
      </c>
      <c r="X1384" t="s">
        <v>778</v>
      </c>
      <c r="Y1384" t="s">
        <v>784</v>
      </c>
    </row>
    <row r="1385" spans="1:25" hidden="1" x14ac:dyDescent="0.25">
      <c r="A1385" s="103" t="s">
        <v>8</v>
      </c>
      <c r="B1385" s="104">
        <v>46267</v>
      </c>
      <c r="C1385" s="105" t="s">
        <v>12</v>
      </c>
      <c r="D1385" s="106">
        <v>16</v>
      </c>
      <c r="G1385" s="106">
        <v>1</v>
      </c>
      <c r="H1385" s="107">
        <v>0</v>
      </c>
      <c r="I1385" s="107">
        <v>0</v>
      </c>
      <c r="J1385" s="107">
        <v>0</v>
      </c>
      <c r="K1385" s="107">
        <v>0</v>
      </c>
      <c r="L1385" s="108">
        <v>0</v>
      </c>
      <c r="X1385" t="s">
        <v>778</v>
      </c>
    </row>
    <row r="1386" spans="1:25" hidden="1" x14ac:dyDescent="0.25">
      <c r="A1386" s="103" t="s">
        <v>6</v>
      </c>
      <c r="B1386" s="104">
        <v>46267</v>
      </c>
      <c r="C1386" s="105" t="s">
        <v>11</v>
      </c>
      <c r="D1386" s="106">
        <v>11</v>
      </c>
      <c r="G1386" s="106">
        <v>40</v>
      </c>
      <c r="H1386" s="107">
        <v>0</v>
      </c>
      <c r="I1386" s="107">
        <v>0</v>
      </c>
      <c r="J1386" s="107">
        <v>0</v>
      </c>
      <c r="K1386" s="107">
        <v>0</v>
      </c>
      <c r="L1386" s="108">
        <v>0</v>
      </c>
      <c r="X1386" t="s">
        <v>778</v>
      </c>
      <c r="Y1386" t="s">
        <v>780</v>
      </c>
    </row>
    <row r="1387" spans="1:25" hidden="1" x14ac:dyDescent="0.25">
      <c r="A1387" s="103" t="s">
        <v>8</v>
      </c>
      <c r="B1387" s="104">
        <v>46267</v>
      </c>
      <c r="C1387" s="105" t="s">
        <v>11</v>
      </c>
      <c r="D1387" s="106">
        <v>10</v>
      </c>
      <c r="G1387" s="106">
        <v>614</v>
      </c>
      <c r="H1387" s="107">
        <v>6</v>
      </c>
      <c r="I1387" s="107">
        <v>6</v>
      </c>
      <c r="J1387" s="107">
        <v>2</v>
      </c>
      <c r="K1387" s="107">
        <v>1</v>
      </c>
      <c r="L1387" s="108">
        <v>0</v>
      </c>
      <c r="X1387" t="s">
        <v>782</v>
      </c>
      <c r="Y1387" t="s">
        <v>20</v>
      </c>
    </row>
    <row r="1388" spans="1:25" hidden="1" x14ac:dyDescent="0.25">
      <c r="A1388" s="103" t="s">
        <v>6</v>
      </c>
      <c r="B1388" s="104">
        <v>46267</v>
      </c>
      <c r="C1388" s="105" t="s">
        <v>12</v>
      </c>
      <c r="D1388" s="106">
        <v>12</v>
      </c>
      <c r="G1388" s="106">
        <v>346</v>
      </c>
      <c r="H1388" s="107">
        <v>21</v>
      </c>
      <c r="I1388" s="107">
        <v>19</v>
      </c>
      <c r="J1388" s="107">
        <v>1</v>
      </c>
      <c r="K1388" s="107">
        <v>0</v>
      </c>
      <c r="L1388" s="108">
        <v>0</v>
      </c>
      <c r="X1388" t="s">
        <v>782</v>
      </c>
      <c r="Y1388" t="s">
        <v>781</v>
      </c>
    </row>
    <row r="1389" spans="1:25" hidden="1" x14ac:dyDescent="0.25">
      <c r="A1389" s="103" t="s">
        <v>7</v>
      </c>
      <c r="B1389" s="104">
        <v>46267</v>
      </c>
      <c r="C1389" s="105" t="s">
        <v>11</v>
      </c>
      <c r="D1389" s="106">
        <v>15</v>
      </c>
      <c r="G1389" s="106">
        <v>122</v>
      </c>
      <c r="H1389" s="107">
        <v>0</v>
      </c>
      <c r="I1389" s="107">
        <v>0</v>
      </c>
      <c r="J1389" s="107">
        <v>0</v>
      </c>
      <c r="K1389" s="107">
        <v>0</v>
      </c>
      <c r="L1389" s="108">
        <v>0</v>
      </c>
      <c r="X1389" t="s">
        <v>782</v>
      </c>
      <c r="Y1389" t="s">
        <v>780</v>
      </c>
    </row>
    <row r="1390" spans="1:25" hidden="1" x14ac:dyDescent="0.25">
      <c r="A1390" s="103" t="s">
        <v>6</v>
      </c>
      <c r="B1390" s="104">
        <v>46267</v>
      </c>
      <c r="C1390" s="105" t="s">
        <v>11</v>
      </c>
      <c r="D1390" s="106">
        <v>11</v>
      </c>
      <c r="G1390" s="106">
        <v>16</v>
      </c>
      <c r="H1390" s="107">
        <v>0</v>
      </c>
      <c r="I1390" s="107">
        <v>0</v>
      </c>
      <c r="J1390" s="107">
        <v>0</v>
      </c>
      <c r="K1390" s="107">
        <v>0</v>
      </c>
      <c r="L1390" s="108">
        <v>0</v>
      </c>
      <c r="X1390" t="s">
        <v>782</v>
      </c>
      <c r="Y1390" t="s">
        <v>23</v>
      </c>
    </row>
    <row r="1391" spans="1:25" x14ac:dyDescent="0.25">
      <c r="A1391" s="103" t="s">
        <v>8</v>
      </c>
      <c r="B1391" s="104">
        <v>46267</v>
      </c>
      <c r="C1391" s="105" t="s">
        <v>11</v>
      </c>
      <c r="D1391" s="106">
        <v>8</v>
      </c>
      <c r="G1391" s="106">
        <v>1</v>
      </c>
      <c r="H1391" s="107">
        <v>0</v>
      </c>
      <c r="I1391" s="107">
        <v>0</v>
      </c>
      <c r="J1391" s="107">
        <v>0</v>
      </c>
      <c r="K1391" s="107">
        <v>0</v>
      </c>
      <c r="L1391" s="108">
        <v>0</v>
      </c>
      <c r="X1391" t="s">
        <v>778</v>
      </c>
      <c r="Y1391" t="s">
        <v>20</v>
      </c>
    </row>
    <row r="1392" spans="1:25" hidden="1" x14ac:dyDescent="0.25">
      <c r="A1392" s="103" t="s">
        <v>7</v>
      </c>
      <c r="B1392" s="104">
        <v>46267</v>
      </c>
      <c r="C1392" s="105" t="s">
        <v>12</v>
      </c>
      <c r="D1392" s="106">
        <v>14</v>
      </c>
      <c r="G1392" s="106">
        <v>1</v>
      </c>
      <c r="H1392" s="107">
        <v>0</v>
      </c>
      <c r="I1392" s="107">
        <v>0</v>
      </c>
      <c r="J1392" s="107">
        <v>0</v>
      </c>
      <c r="K1392" s="107">
        <v>0</v>
      </c>
      <c r="L1392" s="108">
        <v>0</v>
      </c>
      <c r="X1392" t="s">
        <v>778</v>
      </c>
    </row>
    <row r="1393" spans="1:25" x14ac:dyDescent="0.25">
      <c r="A1393" s="103" t="s">
        <v>7</v>
      </c>
      <c r="B1393" s="104">
        <v>46267</v>
      </c>
      <c r="C1393" s="105" t="s">
        <v>11</v>
      </c>
      <c r="D1393" s="106">
        <v>14</v>
      </c>
      <c r="G1393" s="106">
        <v>1186</v>
      </c>
      <c r="H1393" s="107">
        <v>8</v>
      </c>
      <c r="I1393" s="107">
        <v>5</v>
      </c>
      <c r="J1393" s="107">
        <v>0</v>
      </c>
      <c r="K1393" s="107">
        <v>0</v>
      </c>
      <c r="L1393" s="108">
        <v>0</v>
      </c>
      <c r="X1393" t="s">
        <v>782</v>
      </c>
      <c r="Y1393" t="s">
        <v>783</v>
      </c>
    </row>
    <row r="1394" spans="1:25" hidden="1" x14ac:dyDescent="0.25">
      <c r="A1394" s="103" t="s">
        <v>8</v>
      </c>
      <c r="B1394" s="104">
        <v>46267</v>
      </c>
      <c r="C1394" s="105" t="s">
        <v>12</v>
      </c>
      <c r="D1394" s="106">
        <v>14</v>
      </c>
      <c r="G1394" s="106">
        <v>13</v>
      </c>
      <c r="H1394" s="107">
        <v>0</v>
      </c>
      <c r="I1394" s="107">
        <v>0</v>
      </c>
      <c r="J1394" s="107">
        <v>0</v>
      </c>
      <c r="K1394" s="107">
        <v>0</v>
      </c>
      <c r="L1394" s="108">
        <v>0</v>
      </c>
      <c r="X1394" t="s">
        <v>782</v>
      </c>
    </row>
    <row r="1395" spans="1:25" hidden="1" x14ac:dyDescent="0.25">
      <c r="A1395" s="103" t="s">
        <v>7</v>
      </c>
      <c r="B1395" s="104">
        <v>46267</v>
      </c>
      <c r="C1395" s="105" t="s">
        <v>11</v>
      </c>
      <c r="D1395" s="106">
        <v>16</v>
      </c>
      <c r="G1395" s="106">
        <v>358</v>
      </c>
      <c r="H1395" s="107">
        <v>4</v>
      </c>
      <c r="I1395" s="107">
        <v>4</v>
      </c>
      <c r="J1395" s="107">
        <v>0</v>
      </c>
      <c r="K1395" s="107">
        <v>0</v>
      </c>
      <c r="L1395" s="108">
        <v>0</v>
      </c>
      <c r="X1395" t="s">
        <v>782</v>
      </c>
      <c r="Y1395" t="s">
        <v>20</v>
      </c>
    </row>
    <row r="1396" spans="1:25" x14ac:dyDescent="0.25">
      <c r="A1396" s="103" t="s">
        <v>8</v>
      </c>
      <c r="B1396" s="104">
        <v>46267</v>
      </c>
      <c r="C1396" s="105" t="s">
        <v>11</v>
      </c>
      <c r="D1396" s="106">
        <v>16</v>
      </c>
      <c r="G1396" s="106">
        <v>3</v>
      </c>
      <c r="H1396" s="107">
        <v>0</v>
      </c>
      <c r="I1396" s="107">
        <v>0</v>
      </c>
      <c r="J1396" s="107">
        <v>0</v>
      </c>
      <c r="K1396" s="107">
        <v>0</v>
      </c>
      <c r="L1396" s="108">
        <v>0</v>
      </c>
      <c r="X1396" t="s">
        <v>782</v>
      </c>
    </row>
    <row r="1397" spans="1:25" hidden="1" x14ac:dyDescent="0.25">
      <c r="A1397" s="103" t="s">
        <v>6</v>
      </c>
      <c r="B1397" s="104">
        <v>46267</v>
      </c>
      <c r="C1397" s="105" t="s">
        <v>12</v>
      </c>
      <c r="D1397" s="106">
        <v>10</v>
      </c>
      <c r="G1397" s="106">
        <v>3</v>
      </c>
      <c r="H1397" s="107">
        <v>0</v>
      </c>
      <c r="I1397" s="107">
        <v>0</v>
      </c>
      <c r="J1397" s="107">
        <v>0</v>
      </c>
      <c r="K1397" s="107">
        <v>0</v>
      </c>
      <c r="L1397" s="108">
        <v>0</v>
      </c>
      <c r="X1397" t="s">
        <v>778</v>
      </c>
      <c r="Y1397" t="s">
        <v>786</v>
      </c>
    </row>
    <row r="1398" spans="1:25" hidden="1" x14ac:dyDescent="0.25">
      <c r="A1398" s="103" t="s">
        <v>6</v>
      </c>
      <c r="B1398" s="104">
        <v>46267</v>
      </c>
      <c r="C1398" s="105" t="s">
        <v>11</v>
      </c>
      <c r="D1398" s="106">
        <v>12</v>
      </c>
      <c r="G1398" s="106">
        <v>202</v>
      </c>
      <c r="H1398" s="107">
        <v>1</v>
      </c>
      <c r="I1398" s="107">
        <v>1</v>
      </c>
      <c r="J1398" s="107">
        <v>0</v>
      </c>
      <c r="K1398" s="107">
        <v>0</v>
      </c>
      <c r="L1398" s="108">
        <v>0</v>
      </c>
      <c r="X1398" t="s">
        <v>782</v>
      </c>
      <c r="Y1398" t="s">
        <v>780</v>
      </c>
    </row>
    <row r="1399" spans="1:25" x14ac:dyDescent="0.25">
      <c r="A1399" s="103" t="s">
        <v>8</v>
      </c>
      <c r="B1399" s="104">
        <v>46267</v>
      </c>
      <c r="C1399" s="105" t="s">
        <v>11</v>
      </c>
      <c r="D1399" s="106">
        <v>15</v>
      </c>
      <c r="G1399" s="106">
        <v>17</v>
      </c>
      <c r="H1399" s="107">
        <v>0</v>
      </c>
      <c r="I1399" s="107">
        <v>0</v>
      </c>
      <c r="J1399" s="107">
        <v>0</v>
      </c>
      <c r="K1399" s="107">
        <v>0</v>
      </c>
      <c r="L1399" s="108">
        <v>0</v>
      </c>
      <c r="X1399" t="s">
        <v>778</v>
      </c>
      <c r="Y1399" t="s">
        <v>780</v>
      </c>
    </row>
    <row r="1400" spans="1:25" hidden="1" x14ac:dyDescent="0.25">
      <c r="A1400" s="103" t="s">
        <v>6</v>
      </c>
      <c r="B1400" s="104">
        <v>46267</v>
      </c>
      <c r="C1400" s="105" t="s">
        <v>12</v>
      </c>
      <c r="D1400" s="106">
        <v>13</v>
      </c>
      <c r="G1400" s="106">
        <v>5</v>
      </c>
      <c r="H1400" s="107">
        <v>0</v>
      </c>
      <c r="I1400" s="107">
        <v>0</v>
      </c>
      <c r="J1400" s="107">
        <v>0</v>
      </c>
      <c r="K1400" s="107">
        <v>0</v>
      </c>
      <c r="L1400" s="108">
        <v>0</v>
      </c>
      <c r="X1400" t="s">
        <v>778</v>
      </c>
      <c r="Y1400" t="s">
        <v>779</v>
      </c>
    </row>
    <row r="1401" spans="1:25" hidden="1" x14ac:dyDescent="0.25">
      <c r="A1401" s="103" t="s">
        <v>8</v>
      </c>
      <c r="B1401" s="104">
        <v>46267</v>
      </c>
      <c r="C1401" s="105" t="s">
        <v>11</v>
      </c>
      <c r="D1401" s="106">
        <v>14</v>
      </c>
      <c r="G1401" s="106">
        <v>185</v>
      </c>
      <c r="H1401" s="107">
        <v>4</v>
      </c>
      <c r="I1401" s="107">
        <v>4</v>
      </c>
      <c r="J1401" s="107">
        <v>0</v>
      </c>
      <c r="K1401" s="107">
        <v>0</v>
      </c>
      <c r="L1401" s="108">
        <v>0</v>
      </c>
      <c r="X1401" t="s">
        <v>778</v>
      </c>
      <c r="Y1401" t="s">
        <v>783</v>
      </c>
    </row>
    <row r="1402" spans="1:25" hidden="1" x14ac:dyDescent="0.25">
      <c r="A1402" s="103" t="s">
        <v>6</v>
      </c>
      <c r="B1402" s="104">
        <v>46267</v>
      </c>
      <c r="C1402" s="105" t="s">
        <v>11</v>
      </c>
      <c r="D1402" s="106">
        <v>12</v>
      </c>
      <c r="G1402" s="106">
        <v>41</v>
      </c>
      <c r="H1402" s="107">
        <v>0</v>
      </c>
      <c r="I1402" s="107">
        <v>0</v>
      </c>
      <c r="J1402" s="107">
        <v>0</v>
      </c>
      <c r="K1402" s="107">
        <v>0</v>
      </c>
      <c r="L1402" s="108">
        <v>0</v>
      </c>
      <c r="X1402" t="s">
        <v>778</v>
      </c>
      <c r="Y1402" t="s">
        <v>780</v>
      </c>
    </row>
    <row r="1403" spans="1:25" x14ac:dyDescent="0.25">
      <c r="A1403" s="103" t="s">
        <v>8</v>
      </c>
      <c r="B1403" s="104">
        <v>46267</v>
      </c>
      <c r="C1403" s="105" t="s">
        <v>11</v>
      </c>
      <c r="D1403" s="106">
        <v>9</v>
      </c>
      <c r="G1403" s="106">
        <v>8</v>
      </c>
      <c r="H1403" s="107">
        <v>0</v>
      </c>
      <c r="I1403" s="107">
        <v>0</v>
      </c>
      <c r="J1403" s="107">
        <v>0</v>
      </c>
      <c r="K1403" s="107">
        <v>0</v>
      </c>
      <c r="L1403" s="108">
        <v>0</v>
      </c>
      <c r="X1403" t="s">
        <v>778</v>
      </c>
      <c r="Y1403" t="s">
        <v>780</v>
      </c>
    </row>
    <row r="1404" spans="1:25" hidden="1" x14ac:dyDescent="0.25">
      <c r="A1404" s="103" t="s">
        <v>6</v>
      </c>
      <c r="B1404" s="104">
        <v>46267</v>
      </c>
      <c r="C1404" s="105" t="s">
        <v>12</v>
      </c>
      <c r="D1404" s="106">
        <v>15</v>
      </c>
      <c r="G1404" s="106">
        <v>4</v>
      </c>
      <c r="H1404" s="107">
        <v>0</v>
      </c>
      <c r="I1404" s="107">
        <v>0</v>
      </c>
      <c r="J1404" s="107">
        <v>0</v>
      </c>
      <c r="K1404" s="107">
        <v>0</v>
      </c>
      <c r="L1404" s="108">
        <v>0</v>
      </c>
      <c r="X1404" t="s">
        <v>778</v>
      </c>
      <c r="Y1404" t="s">
        <v>779</v>
      </c>
    </row>
    <row r="1405" spans="1:25" x14ac:dyDescent="0.25">
      <c r="A1405" s="103" t="s">
        <v>8</v>
      </c>
      <c r="B1405" s="104">
        <v>46267</v>
      </c>
      <c r="C1405" s="105" t="s">
        <v>11</v>
      </c>
      <c r="D1405" s="106">
        <v>16</v>
      </c>
      <c r="G1405" s="106">
        <v>7</v>
      </c>
      <c r="H1405" s="107">
        <v>0</v>
      </c>
      <c r="I1405" s="107">
        <v>0</v>
      </c>
      <c r="J1405" s="107">
        <v>0</v>
      </c>
      <c r="K1405" s="107">
        <v>0</v>
      </c>
      <c r="L1405" s="108">
        <v>0</v>
      </c>
      <c r="X1405" t="s">
        <v>778</v>
      </c>
      <c r="Y1405" t="s">
        <v>780</v>
      </c>
    </row>
    <row r="1406" spans="1:25" hidden="1" x14ac:dyDescent="0.25">
      <c r="A1406" s="103" t="s">
        <v>8</v>
      </c>
      <c r="B1406" s="104">
        <v>46267</v>
      </c>
      <c r="C1406" s="105" t="s">
        <v>12</v>
      </c>
      <c r="D1406" s="106">
        <v>14</v>
      </c>
      <c r="G1406" s="106">
        <v>26</v>
      </c>
      <c r="H1406" s="107">
        <v>1</v>
      </c>
      <c r="I1406" s="107">
        <v>1</v>
      </c>
      <c r="J1406" s="107">
        <v>0</v>
      </c>
      <c r="K1406" s="107">
        <v>0</v>
      </c>
      <c r="L1406" s="108">
        <v>0</v>
      </c>
      <c r="X1406" t="s">
        <v>778</v>
      </c>
      <c r="Y1406" t="s">
        <v>779</v>
      </c>
    </row>
    <row r="1407" spans="1:25" x14ac:dyDescent="0.25">
      <c r="A1407" s="103" t="s">
        <v>8</v>
      </c>
      <c r="B1407" s="104">
        <v>46267</v>
      </c>
      <c r="C1407" s="105" t="s">
        <v>12</v>
      </c>
      <c r="D1407" s="106">
        <v>14</v>
      </c>
      <c r="G1407" s="106">
        <v>15</v>
      </c>
      <c r="H1407" s="107">
        <v>0</v>
      </c>
      <c r="I1407" s="107">
        <v>0</v>
      </c>
      <c r="J1407" s="107">
        <v>0</v>
      </c>
      <c r="K1407" s="107">
        <v>0</v>
      </c>
      <c r="L1407" s="108">
        <v>0</v>
      </c>
      <c r="X1407" t="s">
        <v>778</v>
      </c>
      <c r="Y1407" t="s">
        <v>781</v>
      </c>
    </row>
    <row r="1408" spans="1:25" hidden="1" x14ac:dyDescent="0.25">
      <c r="A1408" s="103" t="s">
        <v>827</v>
      </c>
      <c r="B1408" s="104">
        <v>46267</v>
      </c>
      <c r="C1408" s="105" t="s">
        <v>12</v>
      </c>
      <c r="D1408" s="106">
        <v>10</v>
      </c>
      <c r="G1408" s="106">
        <v>1</v>
      </c>
      <c r="H1408" s="107">
        <v>0</v>
      </c>
      <c r="I1408" s="107">
        <v>0</v>
      </c>
      <c r="J1408" s="107">
        <v>0</v>
      </c>
      <c r="K1408" s="107">
        <v>0</v>
      </c>
      <c r="L1408" s="108">
        <v>0</v>
      </c>
      <c r="X1408" t="s">
        <v>782</v>
      </c>
    </row>
    <row r="1409" spans="1:25" hidden="1" x14ac:dyDescent="0.25">
      <c r="A1409" s="103" t="s">
        <v>8</v>
      </c>
      <c r="B1409" s="104">
        <v>46267</v>
      </c>
      <c r="C1409" s="105" t="s">
        <v>11</v>
      </c>
      <c r="D1409" s="106">
        <v>15</v>
      </c>
      <c r="G1409" s="106">
        <v>3</v>
      </c>
      <c r="H1409" s="107">
        <v>0</v>
      </c>
      <c r="I1409" s="107">
        <v>0</v>
      </c>
      <c r="J1409" s="107">
        <v>0</v>
      </c>
      <c r="K1409" s="107">
        <v>0</v>
      </c>
      <c r="L1409" s="108">
        <v>0</v>
      </c>
      <c r="X1409" t="s">
        <v>782</v>
      </c>
      <c r="Y1409" t="s">
        <v>21</v>
      </c>
    </row>
    <row r="1410" spans="1:25" hidden="1" x14ac:dyDescent="0.25">
      <c r="A1410" s="103" t="s">
        <v>6</v>
      </c>
      <c r="B1410" s="104">
        <v>46267</v>
      </c>
      <c r="C1410" s="105" t="s">
        <v>11</v>
      </c>
      <c r="D1410" s="106">
        <v>8</v>
      </c>
      <c r="G1410" s="106">
        <v>97</v>
      </c>
      <c r="H1410" s="107">
        <v>2</v>
      </c>
      <c r="I1410" s="107">
        <v>2</v>
      </c>
      <c r="J1410" s="107">
        <v>1</v>
      </c>
      <c r="K1410" s="107">
        <v>1</v>
      </c>
      <c r="L1410" s="108">
        <v>1</v>
      </c>
      <c r="X1410" t="s">
        <v>778</v>
      </c>
      <c r="Y1410" t="s">
        <v>783</v>
      </c>
    </row>
    <row r="1411" spans="1:25" hidden="1" x14ac:dyDescent="0.25">
      <c r="A1411" s="103" t="s">
        <v>6</v>
      </c>
      <c r="B1411" s="104">
        <v>46267</v>
      </c>
      <c r="C1411" s="105" t="s">
        <v>11</v>
      </c>
      <c r="D1411" s="106">
        <v>9</v>
      </c>
      <c r="G1411" s="106">
        <v>1367</v>
      </c>
      <c r="H1411" s="107">
        <v>14</v>
      </c>
      <c r="I1411" s="107">
        <v>12</v>
      </c>
      <c r="J1411" s="107">
        <v>1</v>
      </c>
      <c r="K1411" s="107">
        <v>0</v>
      </c>
      <c r="L1411" s="108">
        <v>0</v>
      </c>
      <c r="X1411" t="s">
        <v>782</v>
      </c>
      <c r="Y1411" t="s">
        <v>783</v>
      </c>
    </row>
    <row r="1412" spans="1:25" hidden="1" x14ac:dyDescent="0.25">
      <c r="A1412" s="103" t="s">
        <v>8</v>
      </c>
      <c r="B1412" s="104">
        <v>46267</v>
      </c>
      <c r="C1412" s="105" t="s">
        <v>11</v>
      </c>
      <c r="D1412" s="106">
        <v>12</v>
      </c>
      <c r="G1412" s="106">
        <v>188</v>
      </c>
      <c r="H1412" s="107">
        <v>1</v>
      </c>
      <c r="I1412" s="107">
        <v>1</v>
      </c>
      <c r="J1412" s="107">
        <v>0</v>
      </c>
      <c r="K1412" s="107">
        <v>0</v>
      </c>
      <c r="L1412" s="108">
        <v>0</v>
      </c>
      <c r="X1412" t="s">
        <v>778</v>
      </c>
      <c r="Y1412" t="s">
        <v>20</v>
      </c>
    </row>
    <row r="1413" spans="1:25" x14ac:dyDescent="0.25">
      <c r="A1413" s="103" t="s">
        <v>6</v>
      </c>
      <c r="B1413" s="104">
        <v>46267</v>
      </c>
      <c r="C1413" s="105" t="s">
        <v>11</v>
      </c>
      <c r="D1413" s="106">
        <v>9</v>
      </c>
      <c r="G1413" s="106">
        <v>5</v>
      </c>
      <c r="H1413" s="107">
        <v>1</v>
      </c>
      <c r="I1413" s="107">
        <v>1</v>
      </c>
      <c r="J1413" s="107">
        <v>0</v>
      </c>
      <c r="K1413" s="107">
        <v>0</v>
      </c>
      <c r="L1413" s="108">
        <v>0</v>
      </c>
      <c r="X1413" t="s">
        <v>782</v>
      </c>
      <c r="Y1413" t="s">
        <v>21</v>
      </c>
    </row>
    <row r="1414" spans="1:25" hidden="1" x14ac:dyDescent="0.25">
      <c r="A1414" s="103" t="s">
        <v>7</v>
      </c>
      <c r="B1414" s="104">
        <v>46267</v>
      </c>
      <c r="C1414" s="105" t="s">
        <v>12</v>
      </c>
      <c r="D1414" s="106">
        <v>16</v>
      </c>
      <c r="G1414" s="106">
        <v>4</v>
      </c>
      <c r="H1414" s="107">
        <v>0</v>
      </c>
      <c r="I1414" s="107">
        <v>0</v>
      </c>
      <c r="J1414" s="107">
        <v>0</v>
      </c>
      <c r="K1414" s="107">
        <v>0</v>
      </c>
      <c r="L1414" s="108">
        <v>0</v>
      </c>
      <c r="X1414" t="s">
        <v>782</v>
      </c>
      <c r="Y1414" t="s">
        <v>779</v>
      </c>
    </row>
    <row r="1415" spans="1:25" hidden="1" x14ac:dyDescent="0.25">
      <c r="A1415" s="103" t="s">
        <v>7</v>
      </c>
      <c r="B1415" s="104">
        <v>46267</v>
      </c>
      <c r="C1415" s="105" t="s">
        <v>12</v>
      </c>
      <c r="D1415" s="106">
        <v>10</v>
      </c>
      <c r="G1415" s="106">
        <v>643</v>
      </c>
      <c r="H1415" s="107">
        <v>10</v>
      </c>
      <c r="I1415" s="107">
        <v>8</v>
      </c>
      <c r="J1415" s="107">
        <v>0</v>
      </c>
      <c r="K1415" s="107">
        <v>0</v>
      </c>
      <c r="L1415" s="108">
        <v>0</v>
      </c>
      <c r="X1415" t="s">
        <v>782</v>
      </c>
      <c r="Y1415" t="s">
        <v>781</v>
      </c>
    </row>
    <row r="1416" spans="1:25" x14ac:dyDescent="0.25">
      <c r="A1416" s="103" t="s">
        <v>6</v>
      </c>
      <c r="B1416" s="104">
        <v>46267</v>
      </c>
      <c r="C1416" s="105" t="s">
        <v>11</v>
      </c>
      <c r="D1416" s="106">
        <v>9</v>
      </c>
      <c r="G1416" s="106">
        <v>6</v>
      </c>
      <c r="H1416" s="107">
        <v>0</v>
      </c>
      <c r="I1416" s="107">
        <v>0</v>
      </c>
      <c r="J1416" s="107">
        <v>0</v>
      </c>
      <c r="K1416" s="107">
        <v>0</v>
      </c>
      <c r="L1416" s="108">
        <v>0</v>
      </c>
      <c r="X1416" t="s">
        <v>782</v>
      </c>
    </row>
    <row r="1417" spans="1:25" hidden="1" x14ac:dyDescent="0.25">
      <c r="A1417" s="103" t="s">
        <v>7</v>
      </c>
      <c r="B1417" s="104">
        <v>46267</v>
      </c>
      <c r="C1417" s="105" t="s">
        <v>12</v>
      </c>
      <c r="D1417" s="106">
        <v>12</v>
      </c>
      <c r="G1417" s="106">
        <v>5</v>
      </c>
      <c r="H1417" s="107">
        <v>1</v>
      </c>
      <c r="I1417" s="107">
        <v>1</v>
      </c>
      <c r="J1417" s="107">
        <v>0</v>
      </c>
      <c r="K1417" s="107">
        <v>0</v>
      </c>
      <c r="L1417" s="108">
        <v>0</v>
      </c>
      <c r="X1417" t="s">
        <v>782</v>
      </c>
      <c r="Y1417" t="s">
        <v>779</v>
      </c>
    </row>
    <row r="1418" spans="1:25" hidden="1" x14ac:dyDescent="0.25">
      <c r="A1418" s="103" t="s">
        <v>7</v>
      </c>
      <c r="B1418" s="104">
        <v>46267</v>
      </c>
      <c r="C1418" s="105" t="s">
        <v>11</v>
      </c>
      <c r="D1418" s="106">
        <v>9</v>
      </c>
      <c r="G1418" s="106">
        <v>135</v>
      </c>
      <c r="H1418" s="107">
        <v>4</v>
      </c>
      <c r="I1418" s="107">
        <v>4</v>
      </c>
      <c r="J1418" s="107">
        <v>1</v>
      </c>
      <c r="K1418" s="107">
        <v>0</v>
      </c>
      <c r="L1418" s="108">
        <v>0</v>
      </c>
      <c r="X1418" t="s">
        <v>778</v>
      </c>
      <c r="Y1418" t="s">
        <v>784</v>
      </c>
    </row>
    <row r="1419" spans="1:25" hidden="1" x14ac:dyDescent="0.25">
      <c r="A1419" s="103" t="s">
        <v>8</v>
      </c>
      <c r="B1419" s="104">
        <v>46267</v>
      </c>
      <c r="C1419" s="105" t="s">
        <v>12</v>
      </c>
      <c r="D1419" s="106">
        <v>11</v>
      </c>
      <c r="G1419" s="106">
        <v>303</v>
      </c>
      <c r="H1419" s="107">
        <v>9</v>
      </c>
      <c r="I1419" s="107">
        <v>7</v>
      </c>
      <c r="J1419" s="107">
        <v>0</v>
      </c>
      <c r="K1419" s="107">
        <v>0</v>
      </c>
      <c r="L1419" s="108">
        <v>0</v>
      </c>
      <c r="X1419" t="s">
        <v>782</v>
      </c>
      <c r="Y1419" t="s">
        <v>781</v>
      </c>
    </row>
    <row r="1420" spans="1:25" hidden="1" x14ac:dyDescent="0.25">
      <c r="A1420" s="103" t="s">
        <v>6</v>
      </c>
      <c r="B1420" s="104">
        <v>46267</v>
      </c>
      <c r="C1420" s="105" t="s">
        <v>11</v>
      </c>
      <c r="D1420" s="106">
        <v>11</v>
      </c>
      <c r="G1420" s="106">
        <v>240</v>
      </c>
      <c r="H1420" s="107">
        <v>1</v>
      </c>
      <c r="I1420" s="107">
        <v>1</v>
      </c>
      <c r="J1420" s="107">
        <v>0</v>
      </c>
      <c r="K1420" s="107">
        <v>0</v>
      </c>
      <c r="L1420" s="108">
        <v>0</v>
      </c>
      <c r="X1420" t="s">
        <v>778</v>
      </c>
      <c r="Y1420" t="s">
        <v>783</v>
      </c>
    </row>
    <row r="1421" spans="1:25" x14ac:dyDescent="0.25">
      <c r="A1421" s="103" t="s">
        <v>7</v>
      </c>
      <c r="B1421" s="104">
        <v>46267</v>
      </c>
      <c r="C1421" s="105" t="s">
        <v>12</v>
      </c>
      <c r="D1421" s="106">
        <v>8</v>
      </c>
      <c r="G1421" s="106">
        <v>10</v>
      </c>
      <c r="H1421" s="107">
        <v>0</v>
      </c>
      <c r="I1421" s="107">
        <v>0</v>
      </c>
      <c r="J1421" s="107">
        <v>0</v>
      </c>
      <c r="K1421" s="107">
        <v>0</v>
      </c>
      <c r="L1421" s="108">
        <v>0</v>
      </c>
      <c r="X1421" t="s">
        <v>778</v>
      </c>
      <c r="Y1421" t="s">
        <v>781</v>
      </c>
    </row>
    <row r="1422" spans="1:25" x14ac:dyDescent="0.25">
      <c r="A1422" s="103" t="s">
        <v>7</v>
      </c>
      <c r="B1422" s="104">
        <v>46267</v>
      </c>
      <c r="C1422" s="105" t="s">
        <v>12</v>
      </c>
      <c r="D1422" s="106">
        <v>15</v>
      </c>
      <c r="G1422" s="106">
        <v>129</v>
      </c>
      <c r="H1422" s="107">
        <v>0</v>
      </c>
      <c r="I1422" s="107">
        <v>0</v>
      </c>
      <c r="J1422" s="107">
        <v>0</v>
      </c>
      <c r="K1422" s="107">
        <v>0</v>
      </c>
      <c r="L1422" s="108">
        <v>0</v>
      </c>
      <c r="X1422" t="s">
        <v>778</v>
      </c>
      <c r="Y1422" t="s">
        <v>779</v>
      </c>
    </row>
    <row r="1423" spans="1:25" hidden="1" x14ac:dyDescent="0.25">
      <c r="A1423" s="103" t="s">
        <v>7</v>
      </c>
      <c r="B1423" s="104">
        <v>46267</v>
      </c>
      <c r="C1423" s="105" t="s">
        <v>12</v>
      </c>
      <c r="D1423" s="106">
        <v>14</v>
      </c>
      <c r="G1423" s="106">
        <v>1</v>
      </c>
      <c r="H1423" s="107">
        <v>0</v>
      </c>
      <c r="I1423" s="107">
        <v>0</v>
      </c>
      <c r="J1423" s="107">
        <v>0</v>
      </c>
      <c r="K1423" s="107">
        <v>0</v>
      </c>
      <c r="L1423" s="108">
        <v>0</v>
      </c>
      <c r="X1423" t="s">
        <v>778</v>
      </c>
      <c r="Y1423" t="s">
        <v>993</v>
      </c>
    </row>
    <row r="1424" spans="1:25" x14ac:dyDescent="0.25">
      <c r="A1424" s="103" t="s">
        <v>6</v>
      </c>
      <c r="B1424" s="104">
        <v>46267</v>
      </c>
      <c r="C1424" s="105" t="s">
        <v>11</v>
      </c>
      <c r="D1424" s="106">
        <v>8</v>
      </c>
      <c r="G1424" s="106">
        <v>550</v>
      </c>
      <c r="H1424" s="107">
        <v>12</v>
      </c>
      <c r="I1424" s="107">
        <v>11</v>
      </c>
      <c r="J1424" s="107">
        <v>0</v>
      </c>
      <c r="K1424" s="107">
        <v>0</v>
      </c>
      <c r="L1424" s="108">
        <v>0</v>
      </c>
      <c r="X1424" t="s">
        <v>782</v>
      </c>
      <c r="Y1424" t="s">
        <v>783</v>
      </c>
    </row>
    <row r="1425" spans="1:25" hidden="1" x14ac:dyDescent="0.25">
      <c r="A1425" s="103" t="s">
        <v>8</v>
      </c>
      <c r="B1425" s="104">
        <v>46267</v>
      </c>
      <c r="C1425" s="105" t="s">
        <v>12</v>
      </c>
      <c r="D1425" s="106">
        <v>13</v>
      </c>
      <c r="G1425" s="106">
        <v>1</v>
      </c>
      <c r="H1425" s="107">
        <v>0</v>
      </c>
      <c r="I1425" s="107">
        <v>0</v>
      </c>
      <c r="J1425" s="107">
        <v>0</v>
      </c>
      <c r="K1425" s="107">
        <v>0</v>
      </c>
      <c r="L1425" s="108">
        <v>0</v>
      </c>
      <c r="X1425" t="s">
        <v>778</v>
      </c>
    </row>
    <row r="1426" spans="1:25" x14ac:dyDescent="0.25">
      <c r="A1426" s="103" t="s">
        <v>8</v>
      </c>
      <c r="B1426" s="104">
        <v>46267</v>
      </c>
      <c r="C1426" s="105" t="s">
        <v>11</v>
      </c>
      <c r="D1426" s="106">
        <v>15</v>
      </c>
      <c r="G1426" s="106">
        <v>602</v>
      </c>
      <c r="H1426" s="107">
        <v>1</v>
      </c>
      <c r="I1426" s="107">
        <v>1</v>
      </c>
      <c r="J1426" s="107">
        <v>0</v>
      </c>
      <c r="K1426" s="107">
        <v>0</v>
      </c>
      <c r="L1426" s="108">
        <v>0</v>
      </c>
      <c r="X1426" t="s">
        <v>782</v>
      </c>
      <c r="Y1426" t="s">
        <v>20</v>
      </c>
    </row>
    <row r="1427" spans="1:25" hidden="1" x14ac:dyDescent="0.25">
      <c r="A1427" s="103" t="s">
        <v>6</v>
      </c>
      <c r="B1427" s="104">
        <v>46267</v>
      </c>
      <c r="C1427" s="105" t="s">
        <v>12</v>
      </c>
      <c r="D1427" s="106">
        <v>8</v>
      </c>
      <c r="G1427" s="106">
        <v>956</v>
      </c>
      <c r="H1427" s="107">
        <v>30</v>
      </c>
      <c r="I1427" s="107">
        <v>21</v>
      </c>
      <c r="J1427" s="107">
        <v>1</v>
      </c>
      <c r="K1427" s="107">
        <v>1</v>
      </c>
      <c r="L1427" s="108">
        <v>0</v>
      </c>
      <c r="X1427" t="s">
        <v>782</v>
      </c>
      <c r="Y1427" t="s">
        <v>779</v>
      </c>
    </row>
    <row r="1428" spans="1:25" x14ac:dyDescent="0.25">
      <c r="A1428" s="103" t="s">
        <v>8</v>
      </c>
      <c r="B1428" s="104">
        <v>46267</v>
      </c>
      <c r="C1428" s="105" t="s">
        <v>11</v>
      </c>
      <c r="D1428" s="106">
        <v>13</v>
      </c>
      <c r="G1428" s="106">
        <v>18</v>
      </c>
      <c r="H1428" s="107">
        <v>0</v>
      </c>
      <c r="I1428" s="107">
        <v>0</v>
      </c>
      <c r="J1428" s="107">
        <v>0</v>
      </c>
      <c r="K1428" s="107">
        <v>0</v>
      </c>
      <c r="L1428" s="108">
        <v>0</v>
      </c>
      <c r="X1428" t="s">
        <v>778</v>
      </c>
      <c r="Y1428" t="s">
        <v>783</v>
      </c>
    </row>
    <row r="1429" spans="1:25" x14ac:dyDescent="0.25">
      <c r="A1429" s="103" t="s">
        <v>8</v>
      </c>
      <c r="B1429" s="104">
        <v>46267</v>
      </c>
      <c r="C1429" s="105" t="s">
        <v>12</v>
      </c>
      <c r="D1429" s="106">
        <v>9</v>
      </c>
      <c r="G1429" s="106">
        <v>10</v>
      </c>
      <c r="H1429" s="107">
        <v>1</v>
      </c>
      <c r="I1429" s="107">
        <v>1</v>
      </c>
      <c r="J1429" s="107">
        <v>0</v>
      </c>
      <c r="K1429" s="107">
        <v>0</v>
      </c>
      <c r="L1429" s="108">
        <v>0</v>
      </c>
      <c r="X1429" t="s">
        <v>782</v>
      </c>
    </row>
    <row r="1430" spans="1:25" hidden="1" x14ac:dyDescent="0.25">
      <c r="A1430" s="103" t="s">
        <v>7</v>
      </c>
      <c r="B1430" s="104">
        <v>46267</v>
      </c>
      <c r="C1430" s="105" t="s">
        <v>12</v>
      </c>
      <c r="D1430" s="106">
        <v>8</v>
      </c>
      <c r="G1430" s="106">
        <v>1</v>
      </c>
      <c r="H1430" s="107">
        <v>0</v>
      </c>
      <c r="I1430" s="107">
        <v>0</v>
      </c>
      <c r="J1430" s="107">
        <v>0</v>
      </c>
      <c r="K1430" s="107">
        <v>0</v>
      </c>
      <c r="L1430" s="108">
        <v>0</v>
      </c>
      <c r="X1430" t="s">
        <v>778</v>
      </c>
      <c r="Y1430" t="s">
        <v>779</v>
      </c>
    </row>
    <row r="1431" spans="1:25" x14ac:dyDescent="0.25">
      <c r="A1431" s="103" t="s">
        <v>6</v>
      </c>
      <c r="B1431" s="104">
        <v>46267</v>
      </c>
      <c r="C1431" s="105" t="s">
        <v>11</v>
      </c>
      <c r="D1431" s="106">
        <v>12</v>
      </c>
      <c r="G1431" s="106">
        <v>986</v>
      </c>
      <c r="H1431" s="107">
        <v>11</v>
      </c>
      <c r="I1431" s="107">
        <v>10</v>
      </c>
      <c r="J1431" s="107">
        <v>0</v>
      </c>
      <c r="K1431" s="107">
        <v>0</v>
      </c>
      <c r="L1431" s="108">
        <v>0</v>
      </c>
      <c r="X1431" t="s">
        <v>782</v>
      </c>
      <c r="Y1431" t="s">
        <v>20</v>
      </c>
    </row>
    <row r="1432" spans="1:25" hidden="1" x14ac:dyDescent="0.25">
      <c r="A1432" s="103" t="s">
        <v>6</v>
      </c>
      <c r="B1432" s="104">
        <v>46267</v>
      </c>
      <c r="C1432" s="105" t="s">
        <v>12</v>
      </c>
      <c r="D1432" s="106">
        <v>15</v>
      </c>
      <c r="G1432" s="106">
        <v>1</v>
      </c>
      <c r="H1432" s="107">
        <v>0</v>
      </c>
      <c r="I1432" s="107">
        <v>0</v>
      </c>
      <c r="J1432" s="107">
        <v>0</v>
      </c>
      <c r="K1432" s="107">
        <v>0</v>
      </c>
      <c r="L1432" s="108">
        <v>0</v>
      </c>
      <c r="X1432" t="s">
        <v>778</v>
      </c>
      <c r="Y1432" t="s">
        <v>786</v>
      </c>
    </row>
    <row r="1433" spans="1:25" hidden="1" x14ac:dyDescent="0.25">
      <c r="A1433" s="103" t="s">
        <v>7</v>
      </c>
      <c r="B1433" s="104">
        <v>46267</v>
      </c>
      <c r="C1433" s="105" t="s">
        <v>11</v>
      </c>
      <c r="D1433" s="106">
        <v>11</v>
      </c>
      <c r="G1433" s="106">
        <v>67</v>
      </c>
      <c r="H1433" s="107">
        <v>0</v>
      </c>
      <c r="I1433" s="107">
        <v>0</v>
      </c>
      <c r="J1433" s="107">
        <v>0</v>
      </c>
      <c r="K1433" s="107">
        <v>0</v>
      </c>
      <c r="L1433" s="108">
        <v>0</v>
      </c>
      <c r="X1433" t="s">
        <v>778</v>
      </c>
      <c r="Y1433" t="s">
        <v>780</v>
      </c>
    </row>
    <row r="1434" spans="1:25" x14ac:dyDescent="0.25">
      <c r="A1434" s="103" t="s">
        <v>8</v>
      </c>
      <c r="B1434" s="104">
        <v>46267</v>
      </c>
      <c r="C1434" s="105" t="s">
        <v>11</v>
      </c>
      <c r="D1434" s="106">
        <v>10</v>
      </c>
      <c r="G1434" s="106">
        <v>41</v>
      </c>
      <c r="H1434" s="107">
        <v>0</v>
      </c>
      <c r="I1434" s="107">
        <v>0</v>
      </c>
      <c r="J1434" s="107">
        <v>0</v>
      </c>
      <c r="K1434" s="107">
        <v>0</v>
      </c>
      <c r="L1434" s="108">
        <v>0</v>
      </c>
      <c r="X1434" t="s">
        <v>778</v>
      </c>
      <c r="Y1434" t="s">
        <v>780</v>
      </c>
    </row>
    <row r="1435" spans="1:25" hidden="1" x14ac:dyDescent="0.25">
      <c r="A1435" s="103" t="s">
        <v>7</v>
      </c>
      <c r="B1435" s="104">
        <v>46267</v>
      </c>
      <c r="C1435" s="105" t="s">
        <v>12</v>
      </c>
      <c r="D1435" s="106">
        <v>14</v>
      </c>
      <c r="G1435" s="106">
        <v>459</v>
      </c>
      <c r="H1435" s="107">
        <v>8</v>
      </c>
      <c r="I1435" s="107">
        <v>6</v>
      </c>
      <c r="J1435" s="107">
        <v>1</v>
      </c>
      <c r="K1435" s="107">
        <v>1</v>
      </c>
      <c r="L1435" s="108">
        <v>0</v>
      </c>
      <c r="X1435" t="s">
        <v>778</v>
      </c>
      <c r="Y1435" t="s">
        <v>779</v>
      </c>
    </row>
    <row r="1436" spans="1:25" x14ac:dyDescent="0.25">
      <c r="A1436" s="103" t="s">
        <v>7</v>
      </c>
      <c r="B1436" s="104">
        <v>46267</v>
      </c>
      <c r="C1436" s="105" t="s">
        <v>11</v>
      </c>
      <c r="D1436" s="106">
        <v>16</v>
      </c>
      <c r="G1436" s="106">
        <v>11</v>
      </c>
      <c r="H1436" s="107">
        <v>0</v>
      </c>
      <c r="I1436" s="107">
        <v>0</v>
      </c>
      <c r="J1436" s="107">
        <v>0</v>
      </c>
      <c r="K1436" s="107">
        <v>0</v>
      </c>
      <c r="L1436" s="108">
        <v>0</v>
      </c>
      <c r="X1436" t="s">
        <v>782</v>
      </c>
      <c r="Y1436" t="s">
        <v>23</v>
      </c>
    </row>
    <row r="1437" spans="1:25" hidden="1" x14ac:dyDescent="0.25">
      <c r="A1437" s="103" t="s">
        <v>7</v>
      </c>
      <c r="B1437" s="104">
        <v>46267</v>
      </c>
      <c r="C1437" s="105" t="s">
        <v>12</v>
      </c>
      <c r="D1437" s="106">
        <v>12</v>
      </c>
      <c r="G1437" s="106">
        <v>13</v>
      </c>
      <c r="H1437" s="107">
        <v>0</v>
      </c>
      <c r="I1437" s="107">
        <v>0</v>
      </c>
      <c r="J1437" s="107">
        <v>0</v>
      </c>
      <c r="K1437" s="107">
        <v>0</v>
      </c>
      <c r="L1437" s="108">
        <v>0</v>
      </c>
      <c r="X1437" t="s">
        <v>778</v>
      </c>
      <c r="Y1437" t="s">
        <v>779</v>
      </c>
    </row>
    <row r="1438" spans="1:25" hidden="1" x14ac:dyDescent="0.25">
      <c r="A1438" s="103" t="s">
        <v>6</v>
      </c>
      <c r="B1438" s="104">
        <v>46267</v>
      </c>
      <c r="C1438" s="105" t="s">
        <v>11</v>
      </c>
      <c r="D1438" s="106">
        <v>14</v>
      </c>
      <c r="G1438" s="106">
        <v>30</v>
      </c>
      <c r="H1438" s="107">
        <v>0</v>
      </c>
      <c r="I1438" s="107">
        <v>0</v>
      </c>
      <c r="J1438" s="107">
        <v>0</v>
      </c>
      <c r="K1438" s="107">
        <v>0</v>
      </c>
      <c r="L1438" s="108">
        <v>0</v>
      </c>
      <c r="X1438" t="s">
        <v>778</v>
      </c>
      <c r="Y1438" t="s">
        <v>780</v>
      </c>
    </row>
    <row r="1439" spans="1:25" hidden="1" x14ac:dyDescent="0.25">
      <c r="A1439" s="103" t="s">
        <v>6</v>
      </c>
      <c r="B1439" s="104">
        <v>46267</v>
      </c>
      <c r="C1439" s="105" t="s">
        <v>11</v>
      </c>
      <c r="D1439" s="106">
        <v>16</v>
      </c>
      <c r="G1439" s="106">
        <v>106</v>
      </c>
      <c r="H1439" s="107">
        <v>3</v>
      </c>
      <c r="I1439" s="107">
        <v>2</v>
      </c>
      <c r="J1439" s="107">
        <v>0</v>
      </c>
      <c r="K1439" s="107">
        <v>0</v>
      </c>
      <c r="L1439" s="108">
        <v>0</v>
      </c>
      <c r="X1439" t="s">
        <v>778</v>
      </c>
      <c r="Y1439" t="s">
        <v>783</v>
      </c>
    </row>
    <row r="1440" spans="1:25" x14ac:dyDescent="0.25">
      <c r="A1440" s="103" t="s">
        <v>6</v>
      </c>
      <c r="B1440" s="104">
        <v>46267</v>
      </c>
      <c r="C1440" s="105" t="s">
        <v>11</v>
      </c>
      <c r="D1440" s="106">
        <v>10</v>
      </c>
      <c r="G1440" s="106">
        <v>648</v>
      </c>
      <c r="H1440" s="107">
        <v>3</v>
      </c>
      <c r="I1440" s="107">
        <v>2</v>
      </c>
      <c r="J1440" s="107">
        <v>0</v>
      </c>
      <c r="K1440" s="107">
        <v>0</v>
      </c>
      <c r="L1440" s="108">
        <v>0</v>
      </c>
      <c r="X1440" t="s">
        <v>782</v>
      </c>
      <c r="Y1440" t="s">
        <v>20</v>
      </c>
    </row>
    <row r="1441" spans="1:25" hidden="1" x14ac:dyDescent="0.25">
      <c r="A1441" s="103" t="s">
        <v>6</v>
      </c>
      <c r="B1441" s="104">
        <v>46267</v>
      </c>
      <c r="C1441" s="105" t="s">
        <v>12</v>
      </c>
      <c r="D1441" s="106">
        <v>15</v>
      </c>
      <c r="G1441" s="106">
        <v>142</v>
      </c>
      <c r="H1441" s="107">
        <v>5</v>
      </c>
      <c r="I1441" s="107">
        <v>4</v>
      </c>
      <c r="J1441" s="107">
        <v>0</v>
      </c>
      <c r="K1441" s="107">
        <v>0</v>
      </c>
      <c r="L1441" s="108">
        <v>0</v>
      </c>
      <c r="X1441" t="s">
        <v>778</v>
      </c>
      <c r="Y1441" t="s">
        <v>779</v>
      </c>
    </row>
    <row r="1442" spans="1:25" x14ac:dyDescent="0.25">
      <c r="A1442" s="103" t="s">
        <v>6</v>
      </c>
      <c r="B1442" s="104">
        <v>46267</v>
      </c>
      <c r="C1442" s="105" t="s">
        <v>12</v>
      </c>
      <c r="D1442" s="106">
        <v>15</v>
      </c>
      <c r="G1442" s="106">
        <v>137</v>
      </c>
      <c r="H1442" s="107">
        <v>5</v>
      </c>
      <c r="I1442" s="107">
        <v>5</v>
      </c>
      <c r="J1442" s="107">
        <v>0</v>
      </c>
      <c r="K1442" s="107">
        <v>0</v>
      </c>
      <c r="L1442" s="108">
        <v>0</v>
      </c>
      <c r="X1442" t="s">
        <v>782</v>
      </c>
      <c r="Y1442" t="s">
        <v>781</v>
      </c>
    </row>
    <row r="1443" spans="1:25" x14ac:dyDescent="0.25">
      <c r="A1443" s="103" t="s">
        <v>6</v>
      </c>
      <c r="B1443" s="104">
        <v>46267</v>
      </c>
      <c r="C1443" s="105" t="s">
        <v>12</v>
      </c>
      <c r="D1443" s="106">
        <v>9</v>
      </c>
      <c r="G1443" s="106">
        <v>2241</v>
      </c>
      <c r="H1443" s="107">
        <v>63</v>
      </c>
      <c r="I1443" s="107">
        <v>51</v>
      </c>
      <c r="J1443" s="107">
        <v>0</v>
      </c>
      <c r="K1443" s="107">
        <v>0</v>
      </c>
      <c r="L1443" s="108">
        <v>0</v>
      </c>
      <c r="X1443" t="s">
        <v>782</v>
      </c>
      <c r="Y1443" t="s">
        <v>779</v>
      </c>
    </row>
    <row r="1444" spans="1:25" x14ac:dyDescent="0.25">
      <c r="A1444" s="103" t="s">
        <v>7</v>
      </c>
      <c r="B1444" s="104">
        <v>46267</v>
      </c>
      <c r="C1444" s="105" t="s">
        <v>12</v>
      </c>
      <c r="D1444" s="106">
        <v>12</v>
      </c>
      <c r="G1444" s="106">
        <v>1361</v>
      </c>
      <c r="H1444" s="107">
        <v>30</v>
      </c>
      <c r="I1444" s="107">
        <v>21</v>
      </c>
      <c r="J1444" s="107">
        <v>2</v>
      </c>
      <c r="K1444" s="107">
        <v>2</v>
      </c>
      <c r="L1444" s="108">
        <v>0</v>
      </c>
      <c r="X1444" t="s">
        <v>782</v>
      </c>
      <c r="Y1444" t="s">
        <v>779</v>
      </c>
    </row>
    <row r="1445" spans="1:25" hidden="1" x14ac:dyDescent="0.25">
      <c r="A1445" s="103" t="s">
        <v>7</v>
      </c>
      <c r="B1445" s="104">
        <v>46267</v>
      </c>
      <c r="C1445" s="105" t="s">
        <v>12</v>
      </c>
      <c r="D1445" s="106">
        <v>11</v>
      </c>
      <c r="G1445" s="106">
        <v>11</v>
      </c>
      <c r="H1445" s="107">
        <v>0</v>
      </c>
      <c r="I1445" s="107">
        <v>0</v>
      </c>
      <c r="J1445" s="107">
        <v>0</v>
      </c>
      <c r="K1445" s="107">
        <v>0</v>
      </c>
      <c r="L1445" s="108">
        <v>0</v>
      </c>
      <c r="X1445" t="s">
        <v>782</v>
      </c>
      <c r="Y1445" t="s">
        <v>779</v>
      </c>
    </row>
    <row r="1446" spans="1:25" hidden="1" x14ac:dyDescent="0.25">
      <c r="A1446" s="103" t="s">
        <v>6</v>
      </c>
      <c r="B1446" s="104">
        <v>46267</v>
      </c>
      <c r="C1446" s="105" t="s">
        <v>12</v>
      </c>
      <c r="D1446" s="106">
        <v>9</v>
      </c>
      <c r="G1446" s="106">
        <v>299</v>
      </c>
      <c r="H1446" s="107">
        <v>5</v>
      </c>
      <c r="I1446" s="107">
        <v>5</v>
      </c>
      <c r="J1446" s="107">
        <v>0</v>
      </c>
      <c r="K1446" s="107">
        <v>0</v>
      </c>
      <c r="L1446" s="108">
        <v>0</v>
      </c>
      <c r="X1446" t="s">
        <v>782</v>
      </c>
      <c r="Y1446" t="s">
        <v>781</v>
      </c>
    </row>
    <row r="1447" spans="1:25" hidden="1" x14ac:dyDescent="0.25">
      <c r="A1447" s="103" t="s">
        <v>7</v>
      </c>
      <c r="B1447" s="104">
        <v>46267</v>
      </c>
      <c r="C1447" s="105" t="s">
        <v>11</v>
      </c>
      <c r="D1447" s="106">
        <v>15</v>
      </c>
      <c r="G1447" s="106">
        <v>749</v>
      </c>
      <c r="H1447" s="107">
        <v>6</v>
      </c>
      <c r="I1447" s="107">
        <v>3</v>
      </c>
      <c r="J1447" s="107">
        <v>0</v>
      </c>
      <c r="K1447" s="107">
        <v>0</v>
      </c>
      <c r="L1447" s="108">
        <v>0</v>
      </c>
      <c r="X1447" t="s">
        <v>782</v>
      </c>
      <c r="Y1447" t="s">
        <v>784</v>
      </c>
    </row>
    <row r="1448" spans="1:25" hidden="1" x14ac:dyDescent="0.25">
      <c r="A1448" s="103" t="s">
        <v>7</v>
      </c>
      <c r="B1448" s="104">
        <v>46267</v>
      </c>
      <c r="C1448" s="105" t="s">
        <v>11</v>
      </c>
      <c r="D1448" s="106">
        <v>13</v>
      </c>
      <c r="G1448" s="106">
        <v>20</v>
      </c>
      <c r="H1448" s="107">
        <v>0</v>
      </c>
      <c r="I1448" s="107">
        <v>0</v>
      </c>
      <c r="J1448" s="107">
        <v>0</v>
      </c>
      <c r="K1448" s="107">
        <v>0</v>
      </c>
      <c r="L1448" s="108">
        <v>0</v>
      </c>
      <c r="X1448" t="s">
        <v>782</v>
      </c>
      <c r="Y1448" t="s">
        <v>784</v>
      </c>
    </row>
    <row r="1449" spans="1:25" hidden="1" x14ac:dyDescent="0.25">
      <c r="A1449" s="103" t="s">
        <v>6</v>
      </c>
      <c r="B1449" s="104">
        <v>46267</v>
      </c>
      <c r="C1449" s="105" t="s">
        <v>11</v>
      </c>
      <c r="D1449" s="106">
        <v>15</v>
      </c>
      <c r="G1449" s="106">
        <v>1261</v>
      </c>
      <c r="H1449" s="107">
        <v>15</v>
      </c>
      <c r="I1449" s="107">
        <v>14</v>
      </c>
      <c r="J1449" s="107">
        <v>0</v>
      </c>
      <c r="K1449" s="107">
        <v>0</v>
      </c>
      <c r="L1449" s="108">
        <v>0</v>
      </c>
      <c r="X1449" t="s">
        <v>782</v>
      </c>
      <c r="Y1449" t="s">
        <v>784</v>
      </c>
    </row>
    <row r="1450" spans="1:25" hidden="1" x14ac:dyDescent="0.25">
      <c r="A1450" s="103" t="s">
        <v>6</v>
      </c>
      <c r="B1450" s="104">
        <v>46267</v>
      </c>
      <c r="C1450" s="105" t="s">
        <v>11</v>
      </c>
      <c r="D1450" s="106">
        <v>8</v>
      </c>
      <c r="G1450" s="106">
        <v>6</v>
      </c>
      <c r="H1450" s="107">
        <v>0</v>
      </c>
      <c r="I1450" s="107">
        <v>0</v>
      </c>
      <c r="J1450" s="107">
        <v>0</v>
      </c>
      <c r="K1450" s="107">
        <v>0</v>
      </c>
      <c r="L1450" s="108">
        <v>0</v>
      </c>
      <c r="X1450" t="s">
        <v>782</v>
      </c>
    </row>
    <row r="1451" spans="1:25" x14ac:dyDescent="0.25">
      <c r="A1451" s="103" t="s">
        <v>8</v>
      </c>
      <c r="B1451" s="104">
        <v>46267</v>
      </c>
      <c r="C1451" s="105" t="s">
        <v>11</v>
      </c>
      <c r="D1451" s="106">
        <v>14</v>
      </c>
      <c r="G1451" s="106">
        <v>1129</v>
      </c>
      <c r="H1451" s="107">
        <v>11</v>
      </c>
      <c r="I1451" s="107">
        <v>7</v>
      </c>
      <c r="J1451" s="107">
        <v>0</v>
      </c>
      <c r="K1451" s="107">
        <v>0</v>
      </c>
      <c r="L1451" s="108">
        <v>0</v>
      </c>
      <c r="X1451" t="s">
        <v>782</v>
      </c>
      <c r="Y1451" t="s">
        <v>783</v>
      </c>
    </row>
    <row r="1452" spans="1:25" x14ac:dyDescent="0.25">
      <c r="A1452" s="103" t="s">
        <v>6</v>
      </c>
      <c r="B1452" s="104">
        <v>46267</v>
      </c>
      <c r="C1452" s="105" t="s">
        <v>12</v>
      </c>
      <c r="D1452" s="106">
        <v>15</v>
      </c>
      <c r="G1452" s="106">
        <v>2287</v>
      </c>
      <c r="H1452" s="107">
        <v>47</v>
      </c>
      <c r="I1452" s="107">
        <v>43</v>
      </c>
      <c r="J1452" s="107">
        <v>2</v>
      </c>
      <c r="K1452" s="107">
        <v>2</v>
      </c>
      <c r="L1452" s="108">
        <v>0</v>
      </c>
      <c r="X1452" t="s">
        <v>782</v>
      </c>
      <c r="Y1452" t="s">
        <v>779</v>
      </c>
    </row>
    <row r="1453" spans="1:25" x14ac:dyDescent="0.25">
      <c r="A1453" s="103" t="s">
        <v>6</v>
      </c>
      <c r="B1453" s="104">
        <v>46267</v>
      </c>
      <c r="C1453" s="105" t="s">
        <v>12</v>
      </c>
      <c r="D1453" s="106">
        <v>9</v>
      </c>
      <c r="G1453" s="106">
        <v>2</v>
      </c>
      <c r="H1453" s="107">
        <v>0</v>
      </c>
      <c r="I1453" s="107">
        <v>0</v>
      </c>
      <c r="J1453" s="107">
        <v>0</v>
      </c>
      <c r="K1453" s="107">
        <v>0</v>
      </c>
      <c r="L1453" s="108">
        <v>0</v>
      </c>
      <c r="X1453" t="s">
        <v>778</v>
      </c>
      <c r="Y1453" t="s">
        <v>811</v>
      </c>
    </row>
    <row r="1454" spans="1:25" x14ac:dyDescent="0.25">
      <c r="A1454" s="103" t="s">
        <v>6</v>
      </c>
      <c r="B1454" s="104">
        <v>46267</v>
      </c>
      <c r="C1454" s="105" t="s">
        <v>12</v>
      </c>
      <c r="D1454" s="106">
        <v>8</v>
      </c>
      <c r="G1454" s="106">
        <v>1</v>
      </c>
      <c r="H1454" s="107">
        <v>0</v>
      </c>
      <c r="I1454" s="107">
        <v>0</v>
      </c>
      <c r="J1454" s="107">
        <v>0</v>
      </c>
      <c r="K1454" s="107">
        <v>0</v>
      </c>
      <c r="L1454" s="108">
        <v>0</v>
      </c>
      <c r="X1454" t="s">
        <v>778</v>
      </c>
      <c r="Y1454" t="s">
        <v>22</v>
      </c>
    </row>
    <row r="1455" spans="1:25" hidden="1" x14ac:dyDescent="0.25">
      <c r="A1455" s="103" t="s">
        <v>8</v>
      </c>
      <c r="B1455" s="104">
        <v>46267</v>
      </c>
      <c r="C1455" s="105" t="s">
        <v>12</v>
      </c>
      <c r="D1455" s="106">
        <v>13</v>
      </c>
      <c r="G1455" s="106">
        <v>1</v>
      </c>
      <c r="H1455" s="107">
        <v>0</v>
      </c>
      <c r="I1455" s="107">
        <v>0</v>
      </c>
      <c r="J1455" s="107">
        <v>0</v>
      </c>
      <c r="K1455" s="107">
        <v>0</v>
      </c>
      <c r="L1455" s="108">
        <v>0</v>
      </c>
      <c r="X1455" t="s">
        <v>782</v>
      </c>
      <c r="Y1455" t="s">
        <v>779</v>
      </c>
    </row>
    <row r="1456" spans="1:25" hidden="1" x14ac:dyDescent="0.25">
      <c r="A1456" s="103" t="s">
        <v>8</v>
      </c>
      <c r="B1456" s="104">
        <v>46267</v>
      </c>
      <c r="C1456" s="105" t="s">
        <v>11</v>
      </c>
      <c r="D1456" s="106">
        <v>9</v>
      </c>
      <c r="G1456" s="106">
        <v>52</v>
      </c>
      <c r="H1456" s="107">
        <v>2</v>
      </c>
      <c r="I1456" s="107">
        <v>2</v>
      </c>
      <c r="J1456" s="107">
        <v>0</v>
      </c>
      <c r="K1456" s="107">
        <v>0</v>
      </c>
      <c r="L1456" s="108">
        <v>0</v>
      </c>
      <c r="X1456" t="s">
        <v>778</v>
      </c>
      <c r="Y1456" t="s">
        <v>783</v>
      </c>
    </row>
    <row r="1457" spans="1:25" x14ac:dyDescent="0.25">
      <c r="A1457" s="103" t="s">
        <v>7</v>
      </c>
      <c r="B1457" s="104">
        <v>46267</v>
      </c>
      <c r="C1457" s="105" t="s">
        <v>11</v>
      </c>
      <c r="D1457" s="106">
        <v>16</v>
      </c>
      <c r="G1457" s="106">
        <v>58</v>
      </c>
      <c r="H1457" s="107">
        <v>1</v>
      </c>
      <c r="I1457" s="107">
        <v>1</v>
      </c>
      <c r="J1457" s="107">
        <v>0</v>
      </c>
      <c r="K1457" s="107">
        <v>0</v>
      </c>
      <c r="L1457" s="108">
        <v>0</v>
      </c>
      <c r="X1457" t="s">
        <v>778</v>
      </c>
      <c r="Y1457" t="s">
        <v>20</v>
      </c>
    </row>
    <row r="1458" spans="1:25" hidden="1" x14ac:dyDescent="0.25">
      <c r="A1458" s="103" t="s">
        <v>8</v>
      </c>
      <c r="B1458" s="104">
        <v>46267</v>
      </c>
      <c r="C1458" s="105" t="s">
        <v>12</v>
      </c>
      <c r="D1458" s="106">
        <v>10</v>
      </c>
      <c r="G1458" s="106">
        <v>247</v>
      </c>
      <c r="H1458" s="107">
        <v>3</v>
      </c>
      <c r="I1458" s="107">
        <v>3</v>
      </c>
      <c r="J1458" s="107">
        <v>0</v>
      </c>
      <c r="K1458" s="107">
        <v>0</v>
      </c>
      <c r="L1458" s="108">
        <v>0</v>
      </c>
      <c r="X1458" t="s">
        <v>778</v>
      </c>
      <c r="Y1458" t="s">
        <v>779</v>
      </c>
    </row>
    <row r="1459" spans="1:25" hidden="1" x14ac:dyDescent="0.25">
      <c r="A1459" s="103" t="s">
        <v>7</v>
      </c>
      <c r="B1459" s="104">
        <v>46267</v>
      </c>
      <c r="C1459" s="105" t="s">
        <v>11</v>
      </c>
      <c r="D1459" s="106">
        <v>14</v>
      </c>
      <c r="G1459" s="106">
        <v>24</v>
      </c>
      <c r="H1459" s="107">
        <v>0</v>
      </c>
      <c r="I1459" s="107">
        <v>0</v>
      </c>
      <c r="J1459" s="107">
        <v>0</v>
      </c>
      <c r="K1459" s="107">
        <v>0</v>
      </c>
      <c r="L1459" s="108">
        <v>0</v>
      </c>
      <c r="X1459" t="s">
        <v>782</v>
      </c>
      <c r="Y1459" t="s">
        <v>21</v>
      </c>
    </row>
    <row r="1460" spans="1:25" hidden="1" x14ac:dyDescent="0.25">
      <c r="A1460" s="103" t="s">
        <v>7</v>
      </c>
      <c r="B1460" s="104">
        <v>46267</v>
      </c>
      <c r="C1460" s="105" t="s">
        <v>11</v>
      </c>
      <c r="D1460" s="106">
        <v>10</v>
      </c>
      <c r="G1460" s="106">
        <v>521</v>
      </c>
      <c r="H1460" s="107">
        <v>4</v>
      </c>
      <c r="I1460" s="107">
        <v>3</v>
      </c>
      <c r="J1460" s="107">
        <v>0</v>
      </c>
      <c r="K1460" s="107">
        <v>0</v>
      </c>
      <c r="L1460" s="108">
        <v>0</v>
      </c>
      <c r="X1460" t="s">
        <v>782</v>
      </c>
      <c r="Y1460" t="s">
        <v>783</v>
      </c>
    </row>
    <row r="1461" spans="1:25" x14ac:dyDescent="0.25">
      <c r="A1461" s="103" t="s">
        <v>8</v>
      </c>
      <c r="B1461" s="104">
        <v>46267</v>
      </c>
      <c r="C1461" s="105" t="s">
        <v>11</v>
      </c>
      <c r="D1461" s="106">
        <v>14</v>
      </c>
      <c r="G1461" s="106">
        <v>15</v>
      </c>
      <c r="H1461" s="107">
        <v>0</v>
      </c>
      <c r="I1461" s="107">
        <v>0</v>
      </c>
      <c r="J1461" s="107">
        <v>0</v>
      </c>
      <c r="K1461" s="107">
        <v>0</v>
      </c>
      <c r="L1461" s="108">
        <v>0</v>
      </c>
      <c r="X1461" t="s">
        <v>778</v>
      </c>
      <c r="Y1461" t="s">
        <v>780</v>
      </c>
    </row>
    <row r="1462" spans="1:25" x14ac:dyDescent="0.25">
      <c r="A1462" s="103" t="s">
        <v>6</v>
      </c>
      <c r="B1462" s="104">
        <v>46267</v>
      </c>
      <c r="C1462" s="105" t="s">
        <v>12</v>
      </c>
      <c r="D1462" s="106">
        <v>10</v>
      </c>
      <c r="G1462" s="106">
        <v>12</v>
      </c>
      <c r="H1462" s="107">
        <v>1</v>
      </c>
      <c r="I1462" s="107">
        <v>1</v>
      </c>
      <c r="J1462" s="107">
        <v>0</v>
      </c>
      <c r="K1462" s="107">
        <v>0</v>
      </c>
      <c r="L1462" s="108">
        <v>0</v>
      </c>
      <c r="X1462" t="s">
        <v>782</v>
      </c>
      <c r="Y1462" t="s">
        <v>779</v>
      </c>
    </row>
    <row r="1463" spans="1:25" hidden="1" x14ac:dyDescent="0.25">
      <c r="A1463" s="103" t="s">
        <v>6</v>
      </c>
      <c r="B1463" s="104">
        <v>46267</v>
      </c>
      <c r="C1463" s="105" t="s">
        <v>12</v>
      </c>
      <c r="D1463" s="106">
        <v>14</v>
      </c>
      <c r="G1463" s="106">
        <v>2</v>
      </c>
      <c r="H1463" s="107">
        <v>0</v>
      </c>
      <c r="I1463" s="107">
        <v>0</v>
      </c>
      <c r="J1463" s="107">
        <v>0</v>
      </c>
      <c r="K1463" s="107">
        <v>0</v>
      </c>
      <c r="L1463" s="108">
        <v>0</v>
      </c>
      <c r="X1463" t="s">
        <v>778</v>
      </c>
      <c r="Y1463" t="s">
        <v>169</v>
      </c>
    </row>
    <row r="1464" spans="1:25" x14ac:dyDescent="0.25">
      <c r="A1464" s="103" t="s">
        <v>8</v>
      </c>
      <c r="B1464" s="104">
        <v>46267</v>
      </c>
      <c r="C1464" s="105" t="s">
        <v>11</v>
      </c>
      <c r="D1464" s="106">
        <v>10</v>
      </c>
      <c r="G1464" s="106">
        <v>3</v>
      </c>
      <c r="H1464" s="107">
        <v>0</v>
      </c>
      <c r="I1464" s="107">
        <v>0</v>
      </c>
      <c r="J1464" s="107">
        <v>0</v>
      </c>
      <c r="K1464" s="107">
        <v>0</v>
      </c>
      <c r="L1464" s="108">
        <v>0</v>
      </c>
      <c r="X1464" t="s">
        <v>782</v>
      </c>
    </row>
    <row r="1465" spans="1:25" x14ac:dyDescent="0.25">
      <c r="A1465" s="103" t="s">
        <v>7</v>
      </c>
      <c r="B1465" s="104">
        <v>46267</v>
      </c>
      <c r="C1465" s="105" t="s">
        <v>12</v>
      </c>
      <c r="D1465" s="106">
        <v>13</v>
      </c>
      <c r="G1465" s="106">
        <v>4</v>
      </c>
      <c r="H1465" s="107">
        <v>0</v>
      </c>
      <c r="I1465" s="107">
        <v>0</v>
      </c>
      <c r="J1465" s="107">
        <v>0</v>
      </c>
      <c r="K1465" s="107">
        <v>0</v>
      </c>
      <c r="L1465" s="108">
        <v>0</v>
      </c>
      <c r="X1465" t="s">
        <v>778</v>
      </c>
      <c r="Y1465" t="s">
        <v>785</v>
      </c>
    </row>
    <row r="1466" spans="1:25" hidden="1" x14ac:dyDescent="0.25">
      <c r="A1466" s="103" t="s">
        <v>6</v>
      </c>
      <c r="B1466" s="104">
        <v>46267</v>
      </c>
      <c r="C1466" s="105" t="s">
        <v>12</v>
      </c>
      <c r="D1466" s="106">
        <v>11</v>
      </c>
      <c r="G1466" s="106">
        <v>4</v>
      </c>
      <c r="H1466" s="107">
        <v>0</v>
      </c>
      <c r="I1466" s="107">
        <v>0</v>
      </c>
      <c r="J1466" s="107">
        <v>0</v>
      </c>
      <c r="K1466" s="107">
        <v>0</v>
      </c>
      <c r="L1466" s="108">
        <v>0</v>
      </c>
      <c r="X1466" t="s">
        <v>778</v>
      </c>
      <c r="Y1466" t="s">
        <v>811</v>
      </c>
    </row>
    <row r="1467" spans="1:25" hidden="1" x14ac:dyDescent="0.25">
      <c r="A1467" s="103" t="s">
        <v>8</v>
      </c>
      <c r="B1467" s="104">
        <v>46267</v>
      </c>
      <c r="C1467" s="105" t="s">
        <v>11</v>
      </c>
      <c r="D1467" s="106">
        <v>12</v>
      </c>
      <c r="G1467" s="106">
        <v>151</v>
      </c>
      <c r="H1467" s="107">
        <v>3</v>
      </c>
      <c r="I1467" s="107">
        <v>2</v>
      </c>
      <c r="J1467" s="107">
        <v>0</v>
      </c>
      <c r="K1467" s="107">
        <v>0</v>
      </c>
      <c r="L1467" s="108">
        <v>0</v>
      </c>
      <c r="X1467" t="s">
        <v>782</v>
      </c>
      <c r="Y1467" t="s">
        <v>780</v>
      </c>
    </row>
    <row r="1468" spans="1:25" x14ac:dyDescent="0.25">
      <c r="A1468" s="103" t="s">
        <v>6</v>
      </c>
      <c r="B1468" s="104">
        <v>46267</v>
      </c>
      <c r="C1468" s="105" t="s">
        <v>11</v>
      </c>
      <c r="D1468" s="106">
        <v>13</v>
      </c>
      <c r="G1468" s="106">
        <v>46</v>
      </c>
      <c r="H1468" s="107">
        <v>0</v>
      </c>
      <c r="I1468" s="107">
        <v>0</v>
      </c>
      <c r="J1468" s="107">
        <v>0</v>
      </c>
      <c r="K1468" s="107">
        <v>0</v>
      </c>
      <c r="L1468" s="108">
        <v>0</v>
      </c>
      <c r="X1468" t="s">
        <v>782</v>
      </c>
      <c r="Y1468" t="s">
        <v>783</v>
      </c>
    </row>
    <row r="1469" spans="1:25" hidden="1" x14ac:dyDescent="0.25">
      <c r="A1469" s="103" t="s">
        <v>6</v>
      </c>
      <c r="B1469" s="104">
        <v>46267</v>
      </c>
      <c r="C1469" s="105" t="s">
        <v>12</v>
      </c>
      <c r="D1469" s="106">
        <v>10</v>
      </c>
      <c r="G1469" s="106">
        <v>6</v>
      </c>
      <c r="H1469" s="107">
        <v>0</v>
      </c>
      <c r="I1469" s="107">
        <v>0</v>
      </c>
      <c r="J1469" s="107">
        <v>0</v>
      </c>
      <c r="K1469" s="107">
        <v>0</v>
      </c>
      <c r="L1469" s="108">
        <v>0</v>
      </c>
      <c r="X1469" t="s">
        <v>782</v>
      </c>
      <c r="Y1469" t="s">
        <v>169</v>
      </c>
    </row>
    <row r="1470" spans="1:25" hidden="1" x14ac:dyDescent="0.25">
      <c r="A1470" s="103" t="s">
        <v>8</v>
      </c>
      <c r="B1470" s="104">
        <v>46267</v>
      </c>
      <c r="C1470" s="105" t="s">
        <v>11</v>
      </c>
      <c r="D1470" s="106">
        <v>12</v>
      </c>
      <c r="G1470" s="106">
        <v>1066</v>
      </c>
      <c r="H1470" s="107">
        <v>9</v>
      </c>
      <c r="I1470" s="107">
        <v>7</v>
      </c>
      <c r="J1470" s="107">
        <v>0</v>
      </c>
      <c r="K1470" s="107">
        <v>0</v>
      </c>
      <c r="L1470" s="108">
        <v>0</v>
      </c>
      <c r="X1470" t="s">
        <v>782</v>
      </c>
      <c r="Y1470" t="s">
        <v>783</v>
      </c>
    </row>
    <row r="1471" spans="1:25" x14ac:dyDescent="0.25">
      <c r="A1471" s="103" t="s">
        <v>7</v>
      </c>
      <c r="B1471" s="104">
        <v>46267</v>
      </c>
      <c r="C1471" s="105" t="s">
        <v>11</v>
      </c>
      <c r="D1471" s="106">
        <v>8</v>
      </c>
      <c r="G1471" s="106">
        <v>42</v>
      </c>
      <c r="H1471" s="107">
        <v>0</v>
      </c>
      <c r="I1471" s="107">
        <v>0</v>
      </c>
      <c r="J1471" s="107">
        <v>0</v>
      </c>
      <c r="K1471" s="107">
        <v>0</v>
      </c>
      <c r="L1471" s="108">
        <v>0</v>
      </c>
      <c r="X1471" t="s">
        <v>778</v>
      </c>
      <c r="Y1471" t="s">
        <v>784</v>
      </c>
    </row>
    <row r="1472" spans="1:25" x14ac:dyDescent="0.25">
      <c r="A1472" s="103" t="s">
        <v>6</v>
      </c>
      <c r="B1472" s="104">
        <v>46267</v>
      </c>
      <c r="C1472" s="105" t="s">
        <v>12</v>
      </c>
      <c r="D1472" s="106">
        <v>14</v>
      </c>
      <c r="G1472" s="106">
        <v>3138</v>
      </c>
      <c r="H1472" s="107">
        <v>71</v>
      </c>
      <c r="I1472" s="107">
        <v>60</v>
      </c>
      <c r="J1472" s="107">
        <v>0</v>
      </c>
      <c r="K1472" s="107">
        <v>0</v>
      </c>
      <c r="L1472" s="108">
        <v>0</v>
      </c>
      <c r="X1472" t="s">
        <v>782</v>
      </c>
      <c r="Y1472" t="s">
        <v>779</v>
      </c>
    </row>
    <row r="1473" spans="1:25" hidden="1" x14ac:dyDescent="0.25">
      <c r="A1473" s="103" t="s">
        <v>8</v>
      </c>
      <c r="B1473" s="104">
        <v>46267</v>
      </c>
      <c r="C1473" s="105" t="s">
        <v>12</v>
      </c>
      <c r="D1473" s="106">
        <v>14</v>
      </c>
      <c r="G1473" s="106">
        <v>1</v>
      </c>
      <c r="H1473" s="107">
        <v>0</v>
      </c>
      <c r="I1473" s="107">
        <v>0</v>
      </c>
      <c r="J1473" s="107">
        <v>0</v>
      </c>
      <c r="K1473" s="107">
        <v>0</v>
      </c>
      <c r="L1473" s="108">
        <v>0</v>
      </c>
      <c r="X1473" t="s">
        <v>778</v>
      </c>
      <c r="Y1473" t="s">
        <v>929</v>
      </c>
    </row>
    <row r="1474" spans="1:25" hidden="1" x14ac:dyDescent="0.25">
      <c r="A1474" s="103" t="s">
        <v>7</v>
      </c>
      <c r="B1474" s="104">
        <v>46267</v>
      </c>
      <c r="C1474" s="105" t="s">
        <v>12</v>
      </c>
      <c r="D1474" s="106">
        <v>13</v>
      </c>
      <c r="G1474" s="106">
        <v>102</v>
      </c>
      <c r="H1474" s="107">
        <v>0</v>
      </c>
      <c r="I1474" s="107">
        <v>0</v>
      </c>
      <c r="J1474" s="107">
        <v>0</v>
      </c>
      <c r="K1474" s="107">
        <v>0</v>
      </c>
      <c r="L1474" s="108">
        <v>0</v>
      </c>
      <c r="X1474" t="s">
        <v>782</v>
      </c>
      <c r="Y1474" t="s">
        <v>781</v>
      </c>
    </row>
    <row r="1475" spans="1:25" x14ac:dyDescent="0.25">
      <c r="A1475" s="103" t="s">
        <v>6</v>
      </c>
      <c r="B1475" s="104">
        <v>46267</v>
      </c>
      <c r="C1475" s="105" t="s">
        <v>11</v>
      </c>
      <c r="D1475" s="106">
        <v>14</v>
      </c>
      <c r="G1475" s="106">
        <v>4</v>
      </c>
      <c r="H1475" s="107">
        <v>0</v>
      </c>
      <c r="I1475" s="107">
        <v>0</v>
      </c>
      <c r="J1475" s="107">
        <v>0</v>
      </c>
      <c r="K1475" s="107">
        <v>0</v>
      </c>
      <c r="L1475" s="108">
        <v>0</v>
      </c>
      <c r="X1475" t="s">
        <v>782</v>
      </c>
    </row>
    <row r="1476" spans="1:25" x14ac:dyDescent="0.25">
      <c r="A1476" s="103" t="s">
        <v>8</v>
      </c>
      <c r="B1476" s="104">
        <v>46267</v>
      </c>
      <c r="C1476" s="105" t="s">
        <v>12</v>
      </c>
      <c r="D1476" s="106">
        <v>8</v>
      </c>
      <c r="G1476" s="106">
        <v>2</v>
      </c>
      <c r="H1476" s="107">
        <v>0</v>
      </c>
      <c r="I1476" s="107">
        <v>0</v>
      </c>
      <c r="J1476" s="107">
        <v>0</v>
      </c>
      <c r="K1476" s="107">
        <v>0</v>
      </c>
      <c r="L1476" s="108">
        <v>0</v>
      </c>
      <c r="X1476" t="s">
        <v>778</v>
      </c>
      <c r="Y1476" t="s">
        <v>779</v>
      </c>
    </row>
    <row r="1477" spans="1:25" x14ac:dyDescent="0.25">
      <c r="A1477" s="103" t="s">
        <v>6</v>
      </c>
      <c r="B1477" s="104">
        <v>46267</v>
      </c>
      <c r="C1477" s="105" t="s">
        <v>12</v>
      </c>
      <c r="D1477" s="106">
        <v>11</v>
      </c>
      <c r="G1477" s="106">
        <v>2291</v>
      </c>
      <c r="H1477" s="107">
        <v>91</v>
      </c>
      <c r="I1477" s="107">
        <v>76</v>
      </c>
      <c r="J1477" s="107">
        <v>3</v>
      </c>
      <c r="K1477" s="107">
        <v>3</v>
      </c>
      <c r="L1477" s="108">
        <v>1</v>
      </c>
      <c r="X1477" t="s">
        <v>782</v>
      </c>
      <c r="Y1477" t="s">
        <v>779</v>
      </c>
    </row>
    <row r="1478" spans="1:25" x14ac:dyDescent="0.25">
      <c r="A1478" s="103" t="s">
        <v>8</v>
      </c>
      <c r="B1478" s="104">
        <v>46267</v>
      </c>
      <c r="C1478" s="105" t="s">
        <v>12</v>
      </c>
      <c r="D1478" s="106">
        <v>13</v>
      </c>
      <c r="G1478" s="106">
        <v>231</v>
      </c>
      <c r="H1478" s="107">
        <v>9</v>
      </c>
      <c r="I1478" s="107">
        <v>7</v>
      </c>
      <c r="J1478" s="107">
        <v>2</v>
      </c>
      <c r="K1478" s="107">
        <v>2</v>
      </c>
      <c r="L1478" s="108">
        <v>0</v>
      </c>
      <c r="X1478" t="s">
        <v>778</v>
      </c>
      <c r="Y1478" t="s">
        <v>779</v>
      </c>
    </row>
    <row r="1479" spans="1:25" hidden="1" x14ac:dyDescent="0.25">
      <c r="A1479" s="103" t="s">
        <v>8</v>
      </c>
      <c r="B1479" s="104">
        <v>46267</v>
      </c>
      <c r="C1479" s="105" t="s">
        <v>12</v>
      </c>
      <c r="D1479" s="106">
        <v>13</v>
      </c>
      <c r="G1479" s="106">
        <v>2</v>
      </c>
      <c r="H1479" s="107">
        <v>0</v>
      </c>
      <c r="I1479" s="107">
        <v>0</v>
      </c>
      <c r="J1479" s="107">
        <v>0</v>
      </c>
      <c r="K1479" s="107">
        <v>0</v>
      </c>
      <c r="L1479" s="108">
        <v>0</v>
      </c>
      <c r="X1479" t="s">
        <v>778</v>
      </c>
      <c r="Y1479" t="s">
        <v>779</v>
      </c>
    </row>
    <row r="1480" spans="1:25" hidden="1" x14ac:dyDescent="0.25">
      <c r="A1480" s="103" t="s">
        <v>6</v>
      </c>
      <c r="B1480" s="104">
        <v>46267</v>
      </c>
      <c r="C1480" s="105" t="s">
        <v>11</v>
      </c>
      <c r="D1480" s="106">
        <v>14</v>
      </c>
      <c r="G1480" s="106">
        <v>1327</v>
      </c>
      <c r="H1480" s="107">
        <v>19</v>
      </c>
      <c r="I1480" s="107">
        <v>14</v>
      </c>
      <c r="J1480" s="107">
        <v>0</v>
      </c>
      <c r="K1480" s="107">
        <v>0</v>
      </c>
      <c r="L1480" s="108">
        <v>0</v>
      </c>
      <c r="X1480" t="s">
        <v>782</v>
      </c>
      <c r="Y1480" t="s">
        <v>784</v>
      </c>
    </row>
    <row r="1481" spans="1:25" hidden="1" x14ac:dyDescent="0.25">
      <c r="A1481" s="103" t="s">
        <v>8</v>
      </c>
      <c r="B1481" s="104">
        <v>46267</v>
      </c>
      <c r="C1481" s="105" t="s">
        <v>11</v>
      </c>
      <c r="D1481" s="106">
        <v>9</v>
      </c>
      <c r="G1481" s="106">
        <v>4</v>
      </c>
      <c r="H1481" s="107">
        <v>0</v>
      </c>
      <c r="I1481" s="107">
        <v>0</v>
      </c>
      <c r="J1481" s="107">
        <v>0</v>
      </c>
      <c r="K1481" s="107">
        <v>0</v>
      </c>
      <c r="L1481" s="108">
        <v>0</v>
      </c>
      <c r="X1481" t="s">
        <v>782</v>
      </c>
    </row>
    <row r="1482" spans="1:25" x14ac:dyDescent="0.25">
      <c r="A1482" s="103" t="s">
        <v>6</v>
      </c>
      <c r="B1482" s="104">
        <v>46267</v>
      </c>
      <c r="C1482" s="105" t="s">
        <v>11</v>
      </c>
      <c r="D1482" s="106">
        <v>9</v>
      </c>
      <c r="G1482" s="106">
        <v>12</v>
      </c>
      <c r="H1482" s="107">
        <v>0</v>
      </c>
      <c r="I1482" s="107">
        <v>0</v>
      </c>
      <c r="J1482" s="107">
        <v>0</v>
      </c>
      <c r="K1482" s="107">
        <v>0</v>
      </c>
      <c r="L1482" s="108">
        <v>0</v>
      </c>
      <c r="X1482" t="s">
        <v>782</v>
      </c>
      <c r="Y1482" t="s">
        <v>23</v>
      </c>
    </row>
    <row r="1483" spans="1:25" hidden="1" x14ac:dyDescent="0.25">
      <c r="A1483" s="103" t="s">
        <v>6</v>
      </c>
      <c r="B1483" s="104">
        <v>46267</v>
      </c>
      <c r="C1483" s="105" t="s">
        <v>12</v>
      </c>
      <c r="D1483" s="106">
        <v>13</v>
      </c>
      <c r="G1483" s="106">
        <v>1</v>
      </c>
      <c r="H1483" s="107">
        <v>0</v>
      </c>
      <c r="I1483" s="107">
        <v>0</v>
      </c>
      <c r="J1483" s="107">
        <v>0</v>
      </c>
      <c r="K1483" s="107">
        <v>0</v>
      </c>
      <c r="L1483" s="108">
        <v>0</v>
      </c>
      <c r="X1483" t="s">
        <v>782</v>
      </c>
      <c r="Y1483" t="s">
        <v>779</v>
      </c>
    </row>
    <row r="1484" spans="1:25" hidden="1" x14ac:dyDescent="0.25">
      <c r="A1484" s="103" t="s">
        <v>8</v>
      </c>
      <c r="B1484" s="104">
        <v>46267</v>
      </c>
      <c r="C1484" s="105" t="s">
        <v>11</v>
      </c>
      <c r="D1484" s="106">
        <v>13</v>
      </c>
      <c r="G1484" s="106">
        <v>22</v>
      </c>
      <c r="H1484" s="107">
        <v>0</v>
      </c>
      <c r="I1484" s="107">
        <v>0</v>
      </c>
      <c r="J1484" s="107">
        <v>0</v>
      </c>
      <c r="K1484" s="107">
        <v>0</v>
      </c>
      <c r="L1484" s="108">
        <v>0</v>
      </c>
      <c r="X1484" t="s">
        <v>782</v>
      </c>
      <c r="Y1484" t="s">
        <v>784</v>
      </c>
    </row>
    <row r="1485" spans="1:25" x14ac:dyDescent="0.25">
      <c r="A1485" s="103" t="s">
        <v>7</v>
      </c>
      <c r="B1485" s="104">
        <v>46267</v>
      </c>
      <c r="C1485" s="105" t="s">
        <v>11</v>
      </c>
      <c r="D1485" s="106">
        <v>15</v>
      </c>
      <c r="G1485" s="106">
        <v>453</v>
      </c>
      <c r="H1485" s="107">
        <v>7</v>
      </c>
      <c r="I1485" s="107">
        <v>5</v>
      </c>
      <c r="J1485" s="107">
        <v>0</v>
      </c>
      <c r="K1485" s="107">
        <v>0</v>
      </c>
      <c r="L1485" s="108">
        <v>0</v>
      </c>
      <c r="X1485" t="s">
        <v>782</v>
      </c>
      <c r="Y1485" t="s">
        <v>20</v>
      </c>
    </row>
    <row r="1486" spans="1:25" hidden="1" x14ac:dyDescent="0.25">
      <c r="A1486" s="103" t="s">
        <v>6</v>
      </c>
      <c r="B1486" s="104">
        <v>46267</v>
      </c>
      <c r="C1486" s="105" t="s">
        <v>12</v>
      </c>
      <c r="D1486" s="106">
        <v>13</v>
      </c>
      <c r="G1486" s="106">
        <v>323</v>
      </c>
      <c r="H1486" s="107">
        <v>10</v>
      </c>
      <c r="I1486" s="107">
        <v>7</v>
      </c>
      <c r="J1486" s="107">
        <v>0</v>
      </c>
      <c r="K1486" s="107">
        <v>0</v>
      </c>
      <c r="L1486" s="108">
        <v>0</v>
      </c>
      <c r="X1486" t="s">
        <v>778</v>
      </c>
      <c r="Y1486" t="s">
        <v>779</v>
      </c>
    </row>
    <row r="1487" spans="1:25" x14ac:dyDescent="0.25">
      <c r="A1487" s="103" t="s">
        <v>8</v>
      </c>
      <c r="B1487" s="104">
        <v>46267</v>
      </c>
      <c r="C1487" s="105" t="s">
        <v>11</v>
      </c>
      <c r="D1487" s="106">
        <v>15</v>
      </c>
      <c r="G1487" s="106">
        <v>132</v>
      </c>
      <c r="H1487" s="107">
        <v>0</v>
      </c>
      <c r="I1487" s="107">
        <v>0</v>
      </c>
      <c r="J1487" s="107">
        <v>0</v>
      </c>
      <c r="K1487" s="107">
        <v>0</v>
      </c>
      <c r="L1487" s="108">
        <v>0</v>
      </c>
      <c r="X1487" t="s">
        <v>782</v>
      </c>
      <c r="Y1487" t="s">
        <v>780</v>
      </c>
    </row>
    <row r="1488" spans="1:25" hidden="1" x14ac:dyDescent="0.25">
      <c r="A1488" s="103" t="s">
        <v>8</v>
      </c>
      <c r="B1488" s="104">
        <v>46267</v>
      </c>
      <c r="C1488" s="105" t="s">
        <v>12</v>
      </c>
      <c r="D1488" s="106">
        <v>16</v>
      </c>
      <c r="G1488" s="106">
        <v>5</v>
      </c>
      <c r="H1488" s="107">
        <v>0</v>
      </c>
      <c r="I1488" s="107">
        <v>0</v>
      </c>
      <c r="J1488" s="107">
        <v>0</v>
      </c>
      <c r="K1488" s="107">
        <v>0</v>
      </c>
      <c r="L1488" s="108">
        <v>0</v>
      </c>
      <c r="X1488" t="s">
        <v>782</v>
      </c>
      <c r="Y1488" t="s">
        <v>779</v>
      </c>
    </row>
    <row r="1489" spans="1:25" hidden="1" x14ac:dyDescent="0.25">
      <c r="A1489" s="103" t="s">
        <v>6</v>
      </c>
      <c r="B1489" s="104">
        <v>46267</v>
      </c>
      <c r="C1489" s="105" t="s">
        <v>11</v>
      </c>
      <c r="D1489" s="106">
        <v>8</v>
      </c>
      <c r="G1489" s="106">
        <v>5</v>
      </c>
      <c r="H1489" s="107">
        <v>0</v>
      </c>
      <c r="I1489" s="107">
        <v>0</v>
      </c>
      <c r="J1489" s="107">
        <v>0</v>
      </c>
      <c r="K1489" s="107">
        <v>0</v>
      </c>
      <c r="L1489" s="108">
        <v>0</v>
      </c>
      <c r="X1489" t="s">
        <v>782</v>
      </c>
      <c r="Y1489" t="s">
        <v>23</v>
      </c>
    </row>
    <row r="1490" spans="1:25" x14ac:dyDescent="0.25">
      <c r="A1490" s="103" t="s">
        <v>6</v>
      </c>
      <c r="B1490" s="104">
        <v>46267</v>
      </c>
      <c r="C1490" s="105" t="s">
        <v>12</v>
      </c>
      <c r="D1490" s="106">
        <v>13</v>
      </c>
      <c r="G1490" s="106">
        <v>5</v>
      </c>
      <c r="H1490" s="107">
        <v>1</v>
      </c>
      <c r="I1490" s="107">
        <v>1</v>
      </c>
      <c r="J1490" s="107">
        <v>1</v>
      </c>
      <c r="K1490" s="107">
        <v>1</v>
      </c>
      <c r="L1490" s="108">
        <v>1</v>
      </c>
      <c r="X1490" t="s">
        <v>778</v>
      </c>
      <c r="Y1490" t="s">
        <v>781</v>
      </c>
    </row>
    <row r="1491" spans="1:25" hidden="1" x14ac:dyDescent="0.25">
      <c r="A1491" s="103" t="s">
        <v>8</v>
      </c>
      <c r="B1491" s="104">
        <v>46267</v>
      </c>
      <c r="C1491" s="105" t="s">
        <v>12</v>
      </c>
      <c r="D1491" s="106">
        <v>15</v>
      </c>
      <c r="G1491" s="106">
        <v>1138</v>
      </c>
      <c r="H1491" s="107">
        <v>19</v>
      </c>
      <c r="I1491" s="107">
        <v>15</v>
      </c>
      <c r="J1491" s="107">
        <v>1</v>
      </c>
      <c r="K1491" s="107">
        <v>0</v>
      </c>
      <c r="L1491" s="108">
        <v>0</v>
      </c>
      <c r="X1491" t="s">
        <v>782</v>
      </c>
      <c r="Y1491" t="s">
        <v>779</v>
      </c>
    </row>
    <row r="1492" spans="1:25" hidden="1" x14ac:dyDescent="0.25">
      <c r="A1492" s="103" t="s">
        <v>6</v>
      </c>
      <c r="B1492" s="104">
        <v>46267</v>
      </c>
      <c r="C1492" s="105" t="s">
        <v>11</v>
      </c>
      <c r="D1492" s="106">
        <v>12</v>
      </c>
      <c r="G1492" s="106">
        <v>1</v>
      </c>
      <c r="H1492" s="107">
        <v>0</v>
      </c>
      <c r="I1492" s="107">
        <v>0</v>
      </c>
      <c r="J1492" s="107">
        <v>0</v>
      </c>
      <c r="K1492" s="107">
        <v>0</v>
      </c>
      <c r="L1492" s="108">
        <v>0</v>
      </c>
      <c r="X1492" t="s">
        <v>778</v>
      </c>
      <c r="Y1492" t="s">
        <v>21</v>
      </c>
    </row>
    <row r="1493" spans="1:25" x14ac:dyDescent="0.25">
      <c r="A1493" s="103" t="s">
        <v>8</v>
      </c>
      <c r="B1493" s="104">
        <v>46267</v>
      </c>
      <c r="C1493" s="105" t="s">
        <v>11</v>
      </c>
      <c r="D1493" s="106">
        <v>14</v>
      </c>
      <c r="G1493" s="106">
        <v>204</v>
      </c>
      <c r="H1493" s="107">
        <v>1</v>
      </c>
      <c r="I1493" s="107">
        <v>0</v>
      </c>
      <c r="J1493" s="107">
        <v>0</v>
      </c>
      <c r="K1493" s="107">
        <v>0</v>
      </c>
      <c r="L1493" s="108">
        <v>0</v>
      </c>
      <c r="X1493" t="s">
        <v>778</v>
      </c>
      <c r="Y1493" t="s">
        <v>20</v>
      </c>
    </row>
    <row r="1494" spans="1:25" x14ac:dyDescent="0.25">
      <c r="A1494" s="103" t="s">
        <v>6</v>
      </c>
      <c r="B1494" s="104">
        <v>46267</v>
      </c>
      <c r="C1494" s="105" t="s">
        <v>12</v>
      </c>
      <c r="D1494" s="106">
        <v>14</v>
      </c>
      <c r="G1494" s="106">
        <v>10</v>
      </c>
      <c r="H1494" s="107">
        <v>0</v>
      </c>
      <c r="I1494" s="107">
        <v>0</v>
      </c>
      <c r="J1494" s="107">
        <v>0</v>
      </c>
      <c r="K1494" s="107">
        <v>0</v>
      </c>
      <c r="L1494" s="108">
        <v>0</v>
      </c>
      <c r="X1494" t="s">
        <v>778</v>
      </c>
    </row>
    <row r="1495" spans="1:25" hidden="1" x14ac:dyDescent="0.25">
      <c r="A1495" s="103" t="s">
        <v>8</v>
      </c>
      <c r="B1495" s="104">
        <v>46267</v>
      </c>
      <c r="C1495" s="105" t="s">
        <v>12</v>
      </c>
      <c r="D1495" s="106">
        <v>10</v>
      </c>
      <c r="G1495" s="106">
        <v>5</v>
      </c>
      <c r="H1495" s="107">
        <v>0</v>
      </c>
      <c r="I1495" s="107">
        <v>0</v>
      </c>
      <c r="J1495" s="107">
        <v>0</v>
      </c>
      <c r="K1495" s="107">
        <v>0</v>
      </c>
      <c r="L1495" s="108">
        <v>0</v>
      </c>
      <c r="X1495" t="s">
        <v>782</v>
      </c>
      <c r="Y1495" t="s">
        <v>779</v>
      </c>
    </row>
    <row r="1496" spans="1:25" x14ac:dyDescent="0.25">
      <c r="A1496" s="103" t="s">
        <v>8</v>
      </c>
      <c r="B1496" s="104">
        <v>46267</v>
      </c>
      <c r="C1496" s="105" t="s">
        <v>11</v>
      </c>
      <c r="D1496" s="106">
        <v>9</v>
      </c>
      <c r="G1496" s="106">
        <v>26</v>
      </c>
      <c r="H1496" s="107">
        <v>3</v>
      </c>
      <c r="I1496" s="107">
        <v>3</v>
      </c>
      <c r="J1496" s="107">
        <v>0</v>
      </c>
      <c r="K1496" s="107">
        <v>0</v>
      </c>
      <c r="L1496" s="108">
        <v>0</v>
      </c>
      <c r="X1496" t="s">
        <v>778</v>
      </c>
      <c r="Y1496" t="s">
        <v>784</v>
      </c>
    </row>
    <row r="1497" spans="1:25" hidden="1" x14ac:dyDescent="0.25">
      <c r="B1497" s="104">
        <v>46267</v>
      </c>
      <c r="C1497" s="105" t="s">
        <v>12</v>
      </c>
      <c r="D1497" s="106">
        <v>9</v>
      </c>
      <c r="G1497" s="106">
        <v>1</v>
      </c>
      <c r="H1497" s="107">
        <v>1</v>
      </c>
      <c r="I1497" s="107">
        <v>1</v>
      </c>
      <c r="J1497" s="107">
        <v>1</v>
      </c>
      <c r="K1497" s="107">
        <v>1</v>
      </c>
      <c r="L1497" s="108">
        <v>0</v>
      </c>
      <c r="X1497" t="s">
        <v>782</v>
      </c>
    </row>
    <row r="1498" spans="1:25" x14ac:dyDescent="0.25">
      <c r="A1498" s="103" t="s">
        <v>8</v>
      </c>
      <c r="B1498" s="104">
        <v>46267</v>
      </c>
      <c r="C1498" s="105" t="s">
        <v>11</v>
      </c>
      <c r="D1498" s="106">
        <v>16</v>
      </c>
      <c r="G1498" s="106">
        <v>50</v>
      </c>
      <c r="H1498" s="107">
        <v>0</v>
      </c>
      <c r="I1498" s="107">
        <v>0</v>
      </c>
      <c r="J1498" s="107">
        <v>0</v>
      </c>
      <c r="K1498" s="107">
        <v>0</v>
      </c>
      <c r="L1498" s="108">
        <v>0</v>
      </c>
      <c r="X1498" t="s">
        <v>778</v>
      </c>
      <c r="Y1498" t="s">
        <v>783</v>
      </c>
    </row>
    <row r="1499" spans="1:25" x14ac:dyDescent="0.25">
      <c r="A1499" s="103" t="s">
        <v>6</v>
      </c>
      <c r="B1499" s="104">
        <v>46267</v>
      </c>
      <c r="C1499" s="105" t="s">
        <v>12</v>
      </c>
      <c r="D1499" s="106">
        <v>10</v>
      </c>
      <c r="G1499" s="106">
        <v>1756</v>
      </c>
      <c r="H1499" s="107">
        <v>60</v>
      </c>
      <c r="I1499" s="107">
        <v>45</v>
      </c>
      <c r="J1499" s="107">
        <v>2</v>
      </c>
      <c r="K1499" s="107">
        <v>2</v>
      </c>
      <c r="L1499" s="108">
        <v>0</v>
      </c>
      <c r="X1499" t="s">
        <v>782</v>
      </c>
      <c r="Y1499" t="s">
        <v>779</v>
      </c>
    </row>
    <row r="1500" spans="1:25" x14ac:dyDescent="0.25">
      <c r="A1500" s="103" t="s">
        <v>8</v>
      </c>
      <c r="B1500" s="104">
        <v>46267</v>
      </c>
      <c r="C1500" s="105" t="s">
        <v>12</v>
      </c>
      <c r="D1500" s="106">
        <v>9</v>
      </c>
      <c r="G1500" s="106">
        <v>187</v>
      </c>
      <c r="H1500" s="107">
        <v>5</v>
      </c>
      <c r="I1500" s="107">
        <v>4</v>
      </c>
      <c r="J1500" s="107">
        <v>1</v>
      </c>
      <c r="K1500" s="107">
        <v>1</v>
      </c>
      <c r="L1500" s="108">
        <v>1</v>
      </c>
      <c r="X1500" t="s">
        <v>778</v>
      </c>
      <c r="Y1500" t="s">
        <v>779</v>
      </c>
    </row>
    <row r="1501" spans="1:25" x14ac:dyDescent="0.25">
      <c r="A1501" s="103" t="s">
        <v>7</v>
      </c>
      <c r="B1501" s="104">
        <v>46267</v>
      </c>
      <c r="C1501" s="105" t="s">
        <v>12</v>
      </c>
      <c r="D1501" s="106">
        <v>16</v>
      </c>
      <c r="G1501" s="106">
        <v>1795</v>
      </c>
      <c r="H1501" s="107">
        <v>25</v>
      </c>
      <c r="I1501" s="107">
        <v>16</v>
      </c>
      <c r="J1501" s="107">
        <v>0</v>
      </c>
      <c r="K1501" s="107">
        <v>0</v>
      </c>
      <c r="L1501" s="108">
        <v>0</v>
      </c>
      <c r="X1501" t="s">
        <v>782</v>
      </c>
      <c r="Y1501" t="s">
        <v>779</v>
      </c>
    </row>
    <row r="1502" spans="1:25" hidden="1" x14ac:dyDescent="0.25">
      <c r="A1502" s="103" t="s">
        <v>8</v>
      </c>
      <c r="B1502" s="104">
        <v>46267</v>
      </c>
      <c r="C1502" s="105" t="s">
        <v>12</v>
      </c>
      <c r="D1502" s="106">
        <v>11</v>
      </c>
      <c r="G1502" s="106">
        <v>1020</v>
      </c>
      <c r="H1502" s="107">
        <v>16</v>
      </c>
      <c r="I1502" s="107">
        <v>13</v>
      </c>
      <c r="J1502" s="107">
        <v>0</v>
      </c>
      <c r="K1502" s="107">
        <v>0</v>
      </c>
      <c r="L1502" s="108">
        <v>0</v>
      </c>
      <c r="X1502" t="s">
        <v>782</v>
      </c>
      <c r="Y1502" t="s">
        <v>779</v>
      </c>
    </row>
    <row r="1503" spans="1:25" hidden="1" x14ac:dyDescent="0.25">
      <c r="A1503" s="103" t="s">
        <v>6</v>
      </c>
      <c r="B1503" s="104">
        <v>46267</v>
      </c>
      <c r="C1503" s="105" t="s">
        <v>11</v>
      </c>
      <c r="D1503" s="106">
        <v>10</v>
      </c>
      <c r="G1503" s="106">
        <v>485</v>
      </c>
      <c r="H1503" s="107">
        <v>7</v>
      </c>
      <c r="I1503" s="107">
        <v>5</v>
      </c>
      <c r="J1503" s="107">
        <v>0</v>
      </c>
      <c r="K1503" s="107">
        <v>0</v>
      </c>
      <c r="L1503" s="108">
        <v>0</v>
      </c>
      <c r="X1503" t="s">
        <v>782</v>
      </c>
      <c r="Y1503" t="s">
        <v>784</v>
      </c>
    </row>
    <row r="1504" spans="1:25" x14ac:dyDescent="0.25">
      <c r="A1504" s="103" t="s">
        <v>6</v>
      </c>
      <c r="B1504" s="104">
        <v>46267</v>
      </c>
      <c r="C1504" s="105" t="s">
        <v>12</v>
      </c>
      <c r="D1504" s="106">
        <v>16</v>
      </c>
      <c r="G1504" s="106">
        <v>463</v>
      </c>
      <c r="H1504" s="107">
        <v>11</v>
      </c>
      <c r="I1504" s="107">
        <v>10</v>
      </c>
      <c r="J1504" s="107">
        <v>0</v>
      </c>
      <c r="K1504" s="107">
        <v>0</v>
      </c>
      <c r="L1504" s="108">
        <v>0</v>
      </c>
      <c r="X1504" t="s">
        <v>782</v>
      </c>
      <c r="Y1504" t="s">
        <v>781</v>
      </c>
    </row>
    <row r="1505" spans="1:25" hidden="1" x14ac:dyDescent="0.25">
      <c r="A1505" s="103" t="s">
        <v>6</v>
      </c>
      <c r="B1505" s="104">
        <v>46267</v>
      </c>
      <c r="C1505" s="105" t="s">
        <v>12</v>
      </c>
      <c r="D1505" s="106">
        <v>10</v>
      </c>
      <c r="G1505" s="106">
        <v>8</v>
      </c>
      <c r="H1505" s="107">
        <v>0</v>
      </c>
      <c r="I1505" s="107">
        <v>0</v>
      </c>
      <c r="J1505" s="107">
        <v>0</v>
      </c>
      <c r="K1505" s="107">
        <v>0</v>
      </c>
      <c r="L1505" s="108">
        <v>0</v>
      </c>
      <c r="X1505" t="s">
        <v>778</v>
      </c>
      <c r="Y1505" t="s">
        <v>811</v>
      </c>
    </row>
    <row r="1506" spans="1:25" hidden="1" x14ac:dyDescent="0.25">
      <c r="A1506" s="103" t="s">
        <v>7</v>
      </c>
      <c r="B1506" s="104">
        <v>46267</v>
      </c>
      <c r="C1506" s="105" t="s">
        <v>11</v>
      </c>
      <c r="D1506" s="106">
        <v>13</v>
      </c>
      <c r="G1506" s="106">
        <v>6</v>
      </c>
      <c r="H1506" s="107">
        <v>0</v>
      </c>
      <c r="I1506" s="107">
        <v>0</v>
      </c>
      <c r="J1506" s="107">
        <v>0</v>
      </c>
      <c r="K1506" s="107">
        <v>0</v>
      </c>
      <c r="L1506" s="108">
        <v>0</v>
      </c>
      <c r="X1506" t="s">
        <v>778</v>
      </c>
      <c r="Y1506" t="s">
        <v>784</v>
      </c>
    </row>
    <row r="1507" spans="1:25" hidden="1" x14ac:dyDescent="0.25">
      <c r="A1507" s="103" t="s">
        <v>6</v>
      </c>
      <c r="B1507" s="104">
        <v>46267</v>
      </c>
      <c r="C1507" s="105" t="s">
        <v>11</v>
      </c>
      <c r="D1507" s="106">
        <v>8</v>
      </c>
      <c r="G1507" s="106">
        <v>3</v>
      </c>
      <c r="H1507" s="107">
        <v>0</v>
      </c>
      <c r="I1507" s="107">
        <v>0</v>
      </c>
      <c r="J1507" s="107">
        <v>0</v>
      </c>
      <c r="K1507" s="107">
        <v>0</v>
      </c>
      <c r="L1507" s="108">
        <v>0</v>
      </c>
      <c r="X1507" t="s">
        <v>778</v>
      </c>
      <c r="Y1507" t="s">
        <v>21</v>
      </c>
    </row>
    <row r="1508" spans="1:25" hidden="1" x14ac:dyDescent="0.25">
      <c r="A1508" s="103" t="s">
        <v>6</v>
      </c>
      <c r="B1508" s="104">
        <v>46267</v>
      </c>
      <c r="C1508" s="105" t="s">
        <v>11</v>
      </c>
      <c r="D1508" s="106">
        <v>15</v>
      </c>
      <c r="G1508" s="106">
        <v>9</v>
      </c>
      <c r="H1508" s="107">
        <v>0</v>
      </c>
      <c r="I1508" s="107">
        <v>0</v>
      </c>
      <c r="J1508" s="107">
        <v>0</v>
      </c>
      <c r="K1508" s="107">
        <v>0</v>
      </c>
      <c r="L1508" s="108">
        <v>0</v>
      </c>
      <c r="X1508" t="s">
        <v>782</v>
      </c>
    </row>
    <row r="1509" spans="1:25" hidden="1" x14ac:dyDescent="0.25">
      <c r="A1509" s="103" t="s">
        <v>6</v>
      </c>
      <c r="B1509" s="104">
        <v>46267</v>
      </c>
      <c r="C1509" s="105" t="s">
        <v>11</v>
      </c>
      <c r="D1509" s="106">
        <v>9</v>
      </c>
      <c r="G1509" s="106">
        <v>6</v>
      </c>
      <c r="H1509" s="107">
        <v>1</v>
      </c>
      <c r="I1509" s="107">
        <v>1</v>
      </c>
      <c r="J1509" s="107">
        <v>1</v>
      </c>
      <c r="K1509" s="107">
        <v>0</v>
      </c>
      <c r="L1509" s="108">
        <v>0</v>
      </c>
      <c r="X1509" t="s">
        <v>778</v>
      </c>
      <c r="Y1509" t="s">
        <v>21</v>
      </c>
    </row>
    <row r="1510" spans="1:25" x14ac:dyDescent="0.25">
      <c r="A1510" s="103" t="s">
        <v>6</v>
      </c>
      <c r="B1510" s="104">
        <v>46267</v>
      </c>
      <c r="C1510" s="105" t="s">
        <v>11</v>
      </c>
      <c r="D1510" s="106">
        <v>10</v>
      </c>
      <c r="G1510" s="106">
        <v>29</v>
      </c>
      <c r="H1510" s="107">
        <v>0</v>
      </c>
      <c r="I1510" s="107">
        <v>0</v>
      </c>
      <c r="J1510" s="107">
        <v>0</v>
      </c>
      <c r="K1510" s="107">
        <v>0</v>
      </c>
      <c r="L1510" s="108">
        <v>0</v>
      </c>
      <c r="X1510" t="s">
        <v>778</v>
      </c>
      <c r="Y1510" t="s">
        <v>780</v>
      </c>
    </row>
    <row r="1511" spans="1:25" hidden="1" x14ac:dyDescent="0.25">
      <c r="A1511" s="103" t="s">
        <v>6</v>
      </c>
      <c r="B1511" s="104">
        <v>46267</v>
      </c>
      <c r="C1511" s="105" t="s">
        <v>12</v>
      </c>
      <c r="D1511" s="106">
        <v>14</v>
      </c>
      <c r="G1511" s="106">
        <v>42</v>
      </c>
      <c r="H1511" s="107">
        <v>0</v>
      </c>
      <c r="I1511" s="107">
        <v>0</v>
      </c>
      <c r="J1511" s="107">
        <v>0</v>
      </c>
      <c r="K1511" s="107">
        <v>0</v>
      </c>
      <c r="L1511" s="108">
        <v>0</v>
      </c>
      <c r="X1511" t="s">
        <v>782</v>
      </c>
      <c r="Y1511" t="s">
        <v>779</v>
      </c>
    </row>
    <row r="1512" spans="1:25" x14ac:dyDescent="0.25">
      <c r="A1512" s="103" t="s">
        <v>7</v>
      </c>
      <c r="B1512" s="104">
        <v>46267</v>
      </c>
      <c r="C1512" s="105" t="s">
        <v>11</v>
      </c>
      <c r="D1512" s="106">
        <v>14</v>
      </c>
      <c r="G1512" s="106">
        <v>822</v>
      </c>
      <c r="H1512" s="107">
        <v>9</v>
      </c>
      <c r="I1512" s="107">
        <v>5</v>
      </c>
      <c r="J1512" s="107">
        <v>0</v>
      </c>
      <c r="K1512" s="107">
        <v>0</v>
      </c>
      <c r="L1512" s="108">
        <v>0</v>
      </c>
      <c r="X1512" t="s">
        <v>782</v>
      </c>
      <c r="Y1512" t="s">
        <v>784</v>
      </c>
    </row>
    <row r="1513" spans="1:25" hidden="1" x14ac:dyDescent="0.25">
      <c r="A1513" s="103" t="s">
        <v>6</v>
      </c>
      <c r="B1513" s="104">
        <v>46267</v>
      </c>
      <c r="C1513" s="105" t="s">
        <v>12</v>
      </c>
      <c r="D1513" s="106">
        <v>14</v>
      </c>
      <c r="G1513" s="106">
        <v>4</v>
      </c>
      <c r="H1513" s="107">
        <v>0</v>
      </c>
      <c r="I1513" s="107">
        <v>0</v>
      </c>
      <c r="J1513" s="107">
        <v>0</v>
      </c>
      <c r="K1513" s="107">
        <v>0</v>
      </c>
      <c r="L1513" s="108">
        <v>0</v>
      </c>
      <c r="X1513" t="s">
        <v>778</v>
      </c>
      <c r="Y1513" t="s">
        <v>22</v>
      </c>
    </row>
    <row r="1514" spans="1:25" hidden="1" x14ac:dyDescent="0.25">
      <c r="A1514" s="103" t="s">
        <v>6</v>
      </c>
      <c r="B1514" s="104">
        <v>46267</v>
      </c>
      <c r="C1514" s="105" t="s">
        <v>11</v>
      </c>
      <c r="D1514" s="106">
        <v>11</v>
      </c>
      <c r="G1514" s="106">
        <v>1</v>
      </c>
      <c r="H1514" s="107">
        <v>1</v>
      </c>
      <c r="I1514" s="107">
        <v>1</v>
      </c>
      <c r="J1514" s="107">
        <v>0</v>
      </c>
      <c r="K1514" s="107">
        <v>0</v>
      </c>
      <c r="L1514" s="108">
        <v>0</v>
      </c>
      <c r="X1514" t="s">
        <v>778</v>
      </c>
      <c r="Y1514" t="s">
        <v>779</v>
      </c>
    </row>
    <row r="1515" spans="1:25" hidden="1" x14ac:dyDescent="0.25">
      <c r="A1515" s="103" t="s">
        <v>6</v>
      </c>
      <c r="B1515" s="104">
        <v>46267</v>
      </c>
      <c r="C1515" s="105" t="s">
        <v>11</v>
      </c>
      <c r="D1515" s="106">
        <v>15</v>
      </c>
      <c r="G1515" s="106">
        <v>1615</v>
      </c>
      <c r="H1515" s="107">
        <v>11</v>
      </c>
      <c r="I1515" s="107">
        <v>5</v>
      </c>
      <c r="J1515" s="107">
        <v>0</v>
      </c>
      <c r="K1515" s="107">
        <v>0</v>
      </c>
      <c r="L1515" s="108">
        <v>0</v>
      </c>
      <c r="X1515" t="s">
        <v>782</v>
      </c>
      <c r="Y1515" t="s">
        <v>783</v>
      </c>
    </row>
    <row r="1516" spans="1:25" x14ac:dyDescent="0.25">
      <c r="A1516" s="103" t="s">
        <v>7</v>
      </c>
      <c r="B1516" s="104">
        <v>46267</v>
      </c>
      <c r="C1516" s="105" t="s">
        <v>11</v>
      </c>
      <c r="D1516" s="106">
        <v>15</v>
      </c>
      <c r="G1516" s="106">
        <v>17</v>
      </c>
      <c r="H1516" s="107">
        <v>0</v>
      </c>
      <c r="I1516" s="107">
        <v>0</v>
      </c>
      <c r="J1516" s="107">
        <v>0</v>
      </c>
      <c r="K1516" s="107">
        <v>0</v>
      </c>
      <c r="L1516" s="108">
        <v>0</v>
      </c>
      <c r="X1516" t="s">
        <v>782</v>
      </c>
      <c r="Y1516" t="s">
        <v>21</v>
      </c>
    </row>
    <row r="1517" spans="1:25" hidden="1" x14ac:dyDescent="0.25">
      <c r="A1517" s="103" t="s">
        <v>7</v>
      </c>
      <c r="B1517" s="104">
        <v>46267</v>
      </c>
      <c r="C1517" s="105" t="s">
        <v>12</v>
      </c>
      <c r="D1517" s="106">
        <v>10</v>
      </c>
      <c r="G1517" s="106">
        <v>242</v>
      </c>
      <c r="H1517" s="107">
        <v>6</v>
      </c>
      <c r="I1517" s="107">
        <v>5</v>
      </c>
      <c r="J1517" s="107">
        <v>1</v>
      </c>
      <c r="K1517" s="107">
        <v>1</v>
      </c>
      <c r="L1517" s="108">
        <v>0</v>
      </c>
      <c r="X1517" t="s">
        <v>778</v>
      </c>
      <c r="Y1517" t="s">
        <v>779</v>
      </c>
    </row>
    <row r="1518" spans="1:25" hidden="1" x14ac:dyDescent="0.25">
      <c r="A1518" s="103" t="s">
        <v>7</v>
      </c>
      <c r="B1518" s="104">
        <v>46267</v>
      </c>
      <c r="C1518" s="105" t="s">
        <v>12</v>
      </c>
      <c r="D1518" s="106">
        <v>16</v>
      </c>
      <c r="G1518" s="106">
        <v>461</v>
      </c>
      <c r="H1518" s="107">
        <v>6</v>
      </c>
      <c r="I1518" s="107">
        <v>5</v>
      </c>
      <c r="J1518" s="107">
        <v>0</v>
      </c>
      <c r="K1518" s="107">
        <v>0</v>
      </c>
      <c r="L1518" s="108">
        <v>0</v>
      </c>
      <c r="X1518" t="s">
        <v>782</v>
      </c>
      <c r="Y1518" t="s">
        <v>781</v>
      </c>
    </row>
    <row r="1519" spans="1:25" x14ac:dyDescent="0.25">
      <c r="A1519" s="103" t="s">
        <v>8</v>
      </c>
      <c r="B1519" s="104">
        <v>46267</v>
      </c>
      <c r="C1519" s="105" t="s">
        <v>11</v>
      </c>
      <c r="D1519" s="106">
        <v>12</v>
      </c>
      <c r="G1519" s="106">
        <v>847</v>
      </c>
      <c r="H1519" s="107">
        <v>5</v>
      </c>
      <c r="I1519" s="107">
        <v>4</v>
      </c>
      <c r="J1519" s="107">
        <v>1</v>
      </c>
      <c r="K1519" s="107">
        <v>1</v>
      </c>
      <c r="L1519" s="108">
        <v>1</v>
      </c>
      <c r="X1519" t="s">
        <v>782</v>
      </c>
      <c r="Y1519" t="s">
        <v>20</v>
      </c>
    </row>
    <row r="1520" spans="1:25" x14ac:dyDescent="0.25">
      <c r="A1520" s="103" t="s">
        <v>6</v>
      </c>
      <c r="B1520" s="104">
        <v>46267</v>
      </c>
      <c r="C1520" s="105" t="s">
        <v>12</v>
      </c>
      <c r="D1520" s="106">
        <v>10</v>
      </c>
      <c r="G1520" s="106">
        <v>1</v>
      </c>
      <c r="H1520" s="107">
        <v>0</v>
      </c>
      <c r="I1520" s="107">
        <v>0</v>
      </c>
      <c r="J1520" s="107">
        <v>0</v>
      </c>
      <c r="K1520" s="107">
        <v>0</v>
      </c>
      <c r="L1520" s="108">
        <v>0</v>
      </c>
      <c r="X1520" t="s">
        <v>778</v>
      </c>
      <c r="Y1520" t="s">
        <v>22</v>
      </c>
    </row>
    <row r="1521" spans="1:25" x14ac:dyDescent="0.25">
      <c r="A1521" s="103" t="s">
        <v>7</v>
      </c>
      <c r="B1521" s="104">
        <v>46267</v>
      </c>
      <c r="C1521" s="105" t="s">
        <v>12</v>
      </c>
      <c r="D1521" s="106">
        <v>14</v>
      </c>
      <c r="G1521" s="106">
        <v>3</v>
      </c>
      <c r="H1521" s="107">
        <v>0</v>
      </c>
      <c r="I1521" s="107">
        <v>0</v>
      </c>
      <c r="J1521" s="107">
        <v>0</v>
      </c>
      <c r="K1521" s="107">
        <v>0</v>
      </c>
      <c r="L1521" s="108">
        <v>0</v>
      </c>
      <c r="X1521" t="s">
        <v>782</v>
      </c>
      <c r="Y1521" t="s">
        <v>169</v>
      </c>
    </row>
    <row r="1522" spans="1:25" x14ac:dyDescent="0.25">
      <c r="A1522" s="103" t="s">
        <v>6</v>
      </c>
      <c r="B1522" s="104">
        <v>46267</v>
      </c>
      <c r="C1522" s="105" t="s">
        <v>12</v>
      </c>
      <c r="D1522" s="106">
        <v>13</v>
      </c>
      <c r="G1522" s="106">
        <v>1</v>
      </c>
      <c r="H1522" s="107">
        <v>0</v>
      </c>
      <c r="I1522" s="107">
        <v>0</v>
      </c>
      <c r="J1522" s="107">
        <v>0</v>
      </c>
      <c r="K1522" s="107">
        <v>0</v>
      </c>
      <c r="L1522" s="108">
        <v>0</v>
      </c>
      <c r="X1522" t="s">
        <v>778</v>
      </c>
      <c r="Y1522" t="s">
        <v>993</v>
      </c>
    </row>
    <row r="1523" spans="1:25" x14ac:dyDescent="0.25">
      <c r="A1523" s="103" t="s">
        <v>6</v>
      </c>
      <c r="B1523" s="104">
        <v>46267</v>
      </c>
      <c r="C1523" s="105" t="s">
        <v>12</v>
      </c>
      <c r="D1523" s="106">
        <v>8</v>
      </c>
      <c r="G1523" s="106">
        <v>157</v>
      </c>
      <c r="H1523" s="107">
        <v>3</v>
      </c>
      <c r="I1523" s="107">
        <v>3</v>
      </c>
      <c r="J1523" s="107">
        <v>0</v>
      </c>
      <c r="K1523" s="107">
        <v>0</v>
      </c>
      <c r="L1523" s="108">
        <v>0</v>
      </c>
      <c r="X1523" t="s">
        <v>778</v>
      </c>
      <c r="Y1523" t="s">
        <v>779</v>
      </c>
    </row>
    <row r="1524" spans="1:25" x14ac:dyDescent="0.25">
      <c r="A1524" s="103" t="s">
        <v>8</v>
      </c>
      <c r="B1524" s="104">
        <v>46267</v>
      </c>
      <c r="C1524" s="105" t="s">
        <v>12</v>
      </c>
      <c r="D1524" s="106">
        <v>14</v>
      </c>
      <c r="G1524" s="106">
        <v>4</v>
      </c>
      <c r="H1524" s="107">
        <v>0</v>
      </c>
      <c r="I1524" s="107">
        <v>0</v>
      </c>
      <c r="J1524" s="107">
        <v>0</v>
      </c>
      <c r="K1524" s="107">
        <v>0</v>
      </c>
      <c r="L1524" s="108">
        <v>0</v>
      </c>
      <c r="X1524" t="s">
        <v>778</v>
      </c>
    </row>
    <row r="1525" spans="1:25" hidden="1" x14ac:dyDescent="0.25">
      <c r="A1525" s="103" t="s">
        <v>7</v>
      </c>
      <c r="B1525" s="104">
        <v>46267</v>
      </c>
      <c r="C1525" s="105" t="s">
        <v>12</v>
      </c>
      <c r="D1525" s="106">
        <v>12</v>
      </c>
      <c r="G1525" s="106">
        <v>1</v>
      </c>
      <c r="H1525" s="107">
        <v>0</v>
      </c>
      <c r="I1525" s="107">
        <v>0</v>
      </c>
      <c r="J1525" s="107">
        <v>0</v>
      </c>
      <c r="K1525" s="107">
        <v>0</v>
      </c>
      <c r="L1525" s="108">
        <v>0</v>
      </c>
      <c r="X1525" t="s">
        <v>778</v>
      </c>
      <c r="Y1525" t="s">
        <v>993</v>
      </c>
    </row>
    <row r="1526" spans="1:25" hidden="1" x14ac:dyDescent="0.25">
      <c r="A1526" s="103" t="s">
        <v>7</v>
      </c>
      <c r="B1526" s="104">
        <v>46267</v>
      </c>
      <c r="C1526" s="105" t="s">
        <v>11</v>
      </c>
      <c r="D1526" s="106">
        <v>12</v>
      </c>
      <c r="G1526" s="106">
        <v>167</v>
      </c>
      <c r="H1526" s="107">
        <v>1</v>
      </c>
      <c r="I1526" s="107">
        <v>1</v>
      </c>
      <c r="J1526" s="107">
        <v>0</v>
      </c>
      <c r="K1526" s="107">
        <v>0</v>
      </c>
      <c r="L1526" s="108">
        <v>0</v>
      </c>
      <c r="X1526" t="s">
        <v>778</v>
      </c>
      <c r="Y1526" t="s">
        <v>20</v>
      </c>
    </row>
    <row r="1527" spans="1:25" hidden="1" x14ac:dyDescent="0.25">
      <c r="A1527" s="103" t="s">
        <v>7</v>
      </c>
      <c r="B1527" s="104">
        <v>46267</v>
      </c>
      <c r="C1527" s="105" t="s">
        <v>11</v>
      </c>
      <c r="D1527" s="106">
        <v>12</v>
      </c>
      <c r="G1527" s="106">
        <v>41</v>
      </c>
      <c r="H1527" s="107">
        <v>0</v>
      </c>
      <c r="I1527" s="107">
        <v>0</v>
      </c>
      <c r="J1527" s="107">
        <v>0</v>
      </c>
      <c r="K1527" s="107">
        <v>0</v>
      </c>
      <c r="L1527" s="108">
        <v>0</v>
      </c>
      <c r="X1527" t="s">
        <v>778</v>
      </c>
      <c r="Y1527" t="s">
        <v>780</v>
      </c>
    </row>
    <row r="1528" spans="1:25" hidden="1" x14ac:dyDescent="0.25">
      <c r="A1528" s="103" t="s">
        <v>7</v>
      </c>
      <c r="B1528" s="104">
        <v>46267</v>
      </c>
      <c r="C1528" s="105" t="s">
        <v>12</v>
      </c>
      <c r="D1528" s="106">
        <v>15</v>
      </c>
      <c r="G1528" s="106">
        <v>132</v>
      </c>
      <c r="H1528" s="107">
        <v>2</v>
      </c>
      <c r="I1528" s="107">
        <v>2</v>
      </c>
      <c r="J1528" s="107">
        <v>2</v>
      </c>
      <c r="K1528" s="107">
        <v>2</v>
      </c>
      <c r="L1528" s="108">
        <v>0</v>
      </c>
      <c r="X1528" t="s">
        <v>782</v>
      </c>
      <c r="Y1528" t="s">
        <v>781</v>
      </c>
    </row>
    <row r="1529" spans="1:25" hidden="1" x14ac:dyDescent="0.25">
      <c r="A1529" s="103" t="s">
        <v>6</v>
      </c>
      <c r="B1529" s="104">
        <v>46267</v>
      </c>
      <c r="C1529" s="105" t="s">
        <v>11</v>
      </c>
      <c r="D1529" s="106">
        <v>11</v>
      </c>
      <c r="G1529" s="106">
        <v>133</v>
      </c>
      <c r="H1529" s="107">
        <v>1</v>
      </c>
      <c r="I1529" s="107">
        <v>1</v>
      </c>
      <c r="J1529" s="107">
        <v>0</v>
      </c>
      <c r="K1529" s="107">
        <v>0</v>
      </c>
      <c r="L1529" s="108">
        <v>0</v>
      </c>
      <c r="X1529" t="s">
        <v>778</v>
      </c>
      <c r="Y1529" t="s">
        <v>784</v>
      </c>
    </row>
    <row r="1530" spans="1:25" x14ac:dyDescent="0.25">
      <c r="A1530" s="103" t="s">
        <v>7</v>
      </c>
      <c r="B1530" s="104">
        <v>46267</v>
      </c>
      <c r="C1530" s="105" t="s">
        <v>11</v>
      </c>
      <c r="D1530" s="106">
        <v>13</v>
      </c>
      <c r="G1530" s="106">
        <v>11</v>
      </c>
      <c r="H1530" s="107">
        <v>1</v>
      </c>
      <c r="I1530" s="107">
        <v>0</v>
      </c>
      <c r="J1530" s="107">
        <v>0</v>
      </c>
      <c r="K1530" s="107">
        <v>0</v>
      </c>
      <c r="L1530" s="108">
        <v>0</v>
      </c>
      <c r="X1530" t="s">
        <v>782</v>
      </c>
      <c r="Y1530" t="s">
        <v>780</v>
      </c>
    </row>
    <row r="1531" spans="1:25" hidden="1" x14ac:dyDescent="0.25">
      <c r="A1531" s="103" t="s">
        <v>6</v>
      </c>
      <c r="B1531" s="104">
        <v>46267</v>
      </c>
      <c r="C1531" s="105" t="s">
        <v>12</v>
      </c>
      <c r="D1531" s="106">
        <v>12</v>
      </c>
      <c r="G1531" s="106">
        <v>1862</v>
      </c>
      <c r="H1531" s="107">
        <v>70</v>
      </c>
      <c r="I1531" s="107">
        <v>59</v>
      </c>
      <c r="J1531" s="107">
        <v>2</v>
      </c>
      <c r="K1531" s="107">
        <v>1</v>
      </c>
      <c r="L1531" s="108">
        <v>0</v>
      </c>
      <c r="X1531" t="s">
        <v>782</v>
      </c>
      <c r="Y1531" t="s">
        <v>779</v>
      </c>
    </row>
    <row r="1532" spans="1:25" hidden="1" x14ac:dyDescent="0.25">
      <c r="A1532" s="103" t="s">
        <v>7</v>
      </c>
      <c r="B1532" s="104">
        <v>46267</v>
      </c>
      <c r="C1532" s="105" t="s">
        <v>11</v>
      </c>
      <c r="D1532" s="106">
        <v>8</v>
      </c>
      <c r="G1532" s="106">
        <v>156</v>
      </c>
      <c r="H1532" s="107">
        <v>3</v>
      </c>
      <c r="I1532" s="107">
        <v>2</v>
      </c>
      <c r="J1532" s="107">
        <v>0</v>
      </c>
      <c r="K1532" s="107">
        <v>0</v>
      </c>
      <c r="L1532" s="108">
        <v>0</v>
      </c>
      <c r="X1532" t="s">
        <v>782</v>
      </c>
      <c r="Y1532" t="s">
        <v>20</v>
      </c>
    </row>
    <row r="1533" spans="1:25" x14ac:dyDescent="0.25">
      <c r="A1533" s="103" t="s">
        <v>7</v>
      </c>
      <c r="B1533" s="104">
        <v>46267</v>
      </c>
      <c r="C1533" s="105" t="s">
        <v>11</v>
      </c>
      <c r="D1533" s="106">
        <v>12</v>
      </c>
      <c r="G1533" s="106">
        <v>2</v>
      </c>
      <c r="H1533" s="107">
        <v>0</v>
      </c>
      <c r="I1533" s="107">
        <v>0</v>
      </c>
      <c r="J1533" s="107">
        <v>0</v>
      </c>
      <c r="K1533" s="107">
        <v>0</v>
      </c>
      <c r="L1533" s="108">
        <v>0</v>
      </c>
      <c r="X1533" t="s">
        <v>782</v>
      </c>
    </row>
    <row r="1534" spans="1:25" x14ac:dyDescent="0.25">
      <c r="A1534" s="103" t="s">
        <v>8</v>
      </c>
      <c r="B1534" s="104">
        <v>46267</v>
      </c>
      <c r="C1534" s="105" t="s">
        <v>12</v>
      </c>
      <c r="D1534" s="106">
        <v>15</v>
      </c>
      <c r="G1534" s="106">
        <v>1</v>
      </c>
      <c r="H1534" s="107">
        <v>0</v>
      </c>
      <c r="I1534" s="107">
        <v>0</v>
      </c>
      <c r="J1534" s="107">
        <v>0</v>
      </c>
      <c r="K1534" s="107">
        <v>0</v>
      </c>
      <c r="L1534" s="108">
        <v>0</v>
      </c>
      <c r="X1534" t="s">
        <v>778</v>
      </c>
    </row>
    <row r="1535" spans="1:25" hidden="1" x14ac:dyDescent="0.25">
      <c r="A1535" s="103" t="s">
        <v>6</v>
      </c>
      <c r="B1535" s="104">
        <v>46267</v>
      </c>
      <c r="C1535" s="105" t="s">
        <v>12</v>
      </c>
      <c r="D1535" s="106">
        <v>10</v>
      </c>
      <c r="G1535" s="106">
        <v>6</v>
      </c>
      <c r="H1535" s="107">
        <v>0</v>
      </c>
      <c r="I1535" s="107">
        <v>0</v>
      </c>
      <c r="J1535" s="107">
        <v>0</v>
      </c>
      <c r="K1535" s="107">
        <v>0</v>
      </c>
      <c r="L1535" s="108">
        <v>0</v>
      </c>
      <c r="X1535" t="s">
        <v>778</v>
      </c>
      <c r="Y1535" t="s">
        <v>785</v>
      </c>
    </row>
    <row r="1536" spans="1:25" hidden="1" x14ac:dyDescent="0.25">
      <c r="A1536" s="103" t="s">
        <v>7</v>
      </c>
      <c r="B1536" s="104">
        <v>46267</v>
      </c>
      <c r="C1536" s="105" t="s">
        <v>11</v>
      </c>
      <c r="D1536" s="106">
        <v>10</v>
      </c>
      <c r="G1536" s="106">
        <v>13</v>
      </c>
      <c r="H1536" s="107">
        <v>0</v>
      </c>
      <c r="I1536" s="107">
        <v>0</v>
      </c>
      <c r="J1536" s="107">
        <v>0</v>
      </c>
      <c r="K1536" s="107">
        <v>0</v>
      </c>
      <c r="L1536" s="108">
        <v>0</v>
      </c>
      <c r="X1536" t="s">
        <v>782</v>
      </c>
      <c r="Y1536" t="s">
        <v>23</v>
      </c>
    </row>
    <row r="1537" spans="1:25" x14ac:dyDescent="0.25">
      <c r="A1537" s="103" t="s">
        <v>8</v>
      </c>
      <c r="B1537" s="104">
        <v>46267</v>
      </c>
      <c r="C1537" s="105" t="s">
        <v>12</v>
      </c>
      <c r="D1537" s="106">
        <v>10</v>
      </c>
      <c r="G1537" s="106">
        <v>494</v>
      </c>
      <c r="H1537" s="107">
        <v>11</v>
      </c>
      <c r="I1537" s="107">
        <v>7</v>
      </c>
      <c r="J1537" s="107">
        <v>0</v>
      </c>
      <c r="K1537" s="107">
        <v>0</v>
      </c>
      <c r="L1537" s="108">
        <v>0</v>
      </c>
      <c r="X1537" t="s">
        <v>782</v>
      </c>
      <c r="Y1537" t="s">
        <v>781</v>
      </c>
    </row>
    <row r="1538" spans="1:25" hidden="1" x14ac:dyDescent="0.25">
      <c r="A1538" s="103" t="s">
        <v>7</v>
      </c>
      <c r="B1538" s="104">
        <v>46267</v>
      </c>
      <c r="C1538" s="105" t="s">
        <v>12</v>
      </c>
      <c r="D1538" s="106">
        <v>15</v>
      </c>
      <c r="G1538" s="106">
        <v>1657</v>
      </c>
      <c r="H1538" s="107">
        <v>29</v>
      </c>
      <c r="I1538" s="107">
        <v>23</v>
      </c>
      <c r="J1538" s="107">
        <v>1</v>
      </c>
      <c r="K1538" s="107">
        <v>0</v>
      </c>
      <c r="L1538" s="108">
        <v>0</v>
      </c>
      <c r="X1538" t="s">
        <v>782</v>
      </c>
      <c r="Y1538" t="s">
        <v>779</v>
      </c>
    </row>
    <row r="1539" spans="1:25" x14ac:dyDescent="0.25">
      <c r="A1539" s="103" t="s">
        <v>8</v>
      </c>
      <c r="B1539" s="104">
        <v>46267</v>
      </c>
      <c r="C1539" s="105" t="s">
        <v>11</v>
      </c>
      <c r="D1539" s="106">
        <v>10</v>
      </c>
      <c r="G1539" s="106">
        <v>354</v>
      </c>
      <c r="H1539" s="107">
        <v>2</v>
      </c>
      <c r="I1539" s="107">
        <v>2</v>
      </c>
      <c r="J1539" s="107">
        <v>0</v>
      </c>
      <c r="K1539" s="107">
        <v>0</v>
      </c>
      <c r="L1539" s="108">
        <v>0</v>
      </c>
      <c r="X1539" t="s">
        <v>782</v>
      </c>
      <c r="Y1539" t="s">
        <v>784</v>
      </c>
    </row>
    <row r="1540" spans="1:25" hidden="1" x14ac:dyDescent="0.25">
      <c r="A1540" s="103" t="s">
        <v>6</v>
      </c>
      <c r="B1540" s="104">
        <v>46267</v>
      </c>
      <c r="C1540" s="105" t="s">
        <v>12</v>
      </c>
      <c r="D1540" s="106">
        <v>12</v>
      </c>
      <c r="G1540" s="106">
        <v>5</v>
      </c>
      <c r="H1540" s="107">
        <v>1</v>
      </c>
      <c r="I1540" s="107">
        <v>0</v>
      </c>
      <c r="J1540" s="107">
        <v>0</v>
      </c>
      <c r="K1540" s="107">
        <v>0</v>
      </c>
      <c r="L1540" s="108">
        <v>0</v>
      </c>
      <c r="X1540" t="s">
        <v>778</v>
      </c>
      <c r="Y1540" t="s">
        <v>811</v>
      </c>
    </row>
    <row r="1541" spans="1:25" hidden="1" x14ac:dyDescent="0.25">
      <c r="A1541" s="103" t="s">
        <v>6</v>
      </c>
      <c r="B1541" s="104">
        <v>46267</v>
      </c>
      <c r="C1541" s="105" t="s">
        <v>12</v>
      </c>
      <c r="D1541" s="106">
        <v>12</v>
      </c>
      <c r="G1541" s="106">
        <v>40</v>
      </c>
      <c r="H1541" s="107">
        <v>3</v>
      </c>
      <c r="I1541" s="107">
        <v>3</v>
      </c>
      <c r="J1541" s="107">
        <v>1</v>
      </c>
      <c r="K1541" s="107">
        <v>1</v>
      </c>
      <c r="L1541" s="108">
        <v>0</v>
      </c>
      <c r="X1541" t="s">
        <v>778</v>
      </c>
      <c r="Y1541" t="s">
        <v>781</v>
      </c>
    </row>
    <row r="1542" spans="1:25" x14ac:dyDescent="0.25">
      <c r="A1542" s="103" t="s">
        <v>6</v>
      </c>
      <c r="B1542" s="104">
        <v>46267</v>
      </c>
      <c r="C1542" s="105" t="s">
        <v>11</v>
      </c>
      <c r="D1542" s="106">
        <v>16</v>
      </c>
      <c r="G1542" s="106">
        <v>1358</v>
      </c>
      <c r="H1542" s="107">
        <v>14</v>
      </c>
      <c r="I1542" s="107">
        <v>9</v>
      </c>
      <c r="J1542" s="107">
        <v>0</v>
      </c>
      <c r="K1542" s="107">
        <v>0</v>
      </c>
      <c r="L1542" s="108">
        <v>0</v>
      </c>
      <c r="X1542" t="s">
        <v>782</v>
      </c>
      <c r="Y1542" t="s">
        <v>783</v>
      </c>
    </row>
    <row r="1543" spans="1:25" hidden="1" x14ac:dyDescent="0.25">
      <c r="A1543" s="103" t="s">
        <v>6</v>
      </c>
      <c r="B1543" s="104">
        <v>46267</v>
      </c>
      <c r="C1543" s="105" t="s">
        <v>12</v>
      </c>
      <c r="D1543" s="106">
        <v>14</v>
      </c>
      <c r="G1543" s="106">
        <v>8</v>
      </c>
      <c r="H1543" s="107">
        <v>0</v>
      </c>
      <c r="I1543" s="107">
        <v>0</v>
      </c>
      <c r="J1543" s="107">
        <v>0</v>
      </c>
      <c r="K1543" s="107">
        <v>0</v>
      </c>
      <c r="L1543" s="108">
        <v>0</v>
      </c>
      <c r="X1543" t="s">
        <v>782</v>
      </c>
      <c r="Y1543" t="s">
        <v>169</v>
      </c>
    </row>
    <row r="1544" spans="1:25" x14ac:dyDescent="0.25">
      <c r="A1544" s="103" t="s">
        <v>8</v>
      </c>
      <c r="B1544" s="104">
        <v>46267</v>
      </c>
      <c r="C1544" s="105" t="s">
        <v>11</v>
      </c>
      <c r="D1544" s="106">
        <v>8</v>
      </c>
      <c r="G1544" s="106">
        <v>6</v>
      </c>
      <c r="H1544" s="107">
        <v>0</v>
      </c>
      <c r="I1544" s="107">
        <v>0</v>
      </c>
      <c r="J1544" s="107">
        <v>0</v>
      </c>
      <c r="K1544" s="107">
        <v>0</v>
      </c>
      <c r="L1544" s="108">
        <v>0</v>
      </c>
      <c r="X1544" t="s">
        <v>778</v>
      </c>
      <c r="Y1544" t="s">
        <v>784</v>
      </c>
    </row>
    <row r="1545" spans="1:25" hidden="1" x14ac:dyDescent="0.25">
      <c r="A1545" s="103" t="s">
        <v>6</v>
      </c>
      <c r="B1545" s="104">
        <v>46267</v>
      </c>
      <c r="C1545" s="105" t="s">
        <v>12</v>
      </c>
      <c r="D1545" s="106">
        <v>12</v>
      </c>
      <c r="G1545" s="106">
        <v>2</v>
      </c>
      <c r="H1545" s="107">
        <v>0</v>
      </c>
      <c r="I1545" s="107">
        <v>0</v>
      </c>
      <c r="J1545" s="107">
        <v>0</v>
      </c>
      <c r="K1545" s="107">
        <v>0</v>
      </c>
      <c r="L1545" s="108">
        <v>0</v>
      </c>
      <c r="X1545" t="s">
        <v>778</v>
      </c>
    </row>
    <row r="1546" spans="1:25" hidden="1" x14ac:dyDescent="0.25">
      <c r="A1546" s="103" t="s">
        <v>6</v>
      </c>
      <c r="B1546" s="104">
        <v>46267</v>
      </c>
      <c r="C1546" s="105" t="s">
        <v>11</v>
      </c>
      <c r="D1546" s="106">
        <v>9</v>
      </c>
      <c r="G1546" s="106">
        <v>224</v>
      </c>
      <c r="H1546" s="107">
        <v>3</v>
      </c>
      <c r="I1546" s="107">
        <v>3</v>
      </c>
      <c r="J1546" s="107">
        <v>2</v>
      </c>
      <c r="K1546" s="107">
        <v>0</v>
      </c>
      <c r="L1546" s="108">
        <v>0</v>
      </c>
      <c r="X1546" t="s">
        <v>782</v>
      </c>
      <c r="Y1546" t="s">
        <v>780</v>
      </c>
    </row>
    <row r="1547" spans="1:25" x14ac:dyDescent="0.25">
      <c r="A1547" s="103" t="s">
        <v>6</v>
      </c>
      <c r="B1547" s="104">
        <v>46267</v>
      </c>
      <c r="C1547" s="105" t="s">
        <v>11</v>
      </c>
      <c r="D1547" s="106">
        <v>10</v>
      </c>
      <c r="G1547" s="106">
        <v>200</v>
      </c>
      <c r="H1547" s="107">
        <v>0</v>
      </c>
      <c r="I1547" s="107">
        <v>0</v>
      </c>
      <c r="J1547" s="107">
        <v>0</v>
      </c>
      <c r="K1547" s="107">
        <v>0</v>
      </c>
      <c r="L1547" s="108">
        <v>0</v>
      </c>
      <c r="X1547" t="s">
        <v>778</v>
      </c>
      <c r="Y1547" t="s">
        <v>20</v>
      </c>
    </row>
    <row r="1548" spans="1:25" x14ac:dyDescent="0.25">
      <c r="A1548" s="103" t="s">
        <v>6</v>
      </c>
      <c r="B1548" s="104">
        <v>46267</v>
      </c>
      <c r="C1548" s="105" t="s">
        <v>12</v>
      </c>
      <c r="D1548" s="106">
        <v>12</v>
      </c>
      <c r="G1548" s="106">
        <v>16</v>
      </c>
      <c r="H1548" s="107">
        <v>1</v>
      </c>
      <c r="I1548" s="107">
        <v>1</v>
      </c>
      <c r="J1548" s="107">
        <v>0</v>
      </c>
      <c r="K1548" s="107">
        <v>0</v>
      </c>
      <c r="L1548" s="108">
        <v>0</v>
      </c>
      <c r="X1548" t="s">
        <v>778</v>
      </c>
      <c r="Y1548" t="s">
        <v>779</v>
      </c>
    </row>
    <row r="1549" spans="1:25" hidden="1" x14ac:dyDescent="0.25">
      <c r="A1549" s="103" t="s">
        <v>8</v>
      </c>
      <c r="B1549" s="104">
        <v>46267</v>
      </c>
      <c r="C1549" s="105" t="s">
        <v>12</v>
      </c>
      <c r="D1549" s="106">
        <v>16</v>
      </c>
      <c r="G1549" s="106">
        <v>5</v>
      </c>
      <c r="H1549" s="107">
        <v>0</v>
      </c>
      <c r="I1549" s="107">
        <v>0</v>
      </c>
      <c r="J1549" s="107">
        <v>0</v>
      </c>
      <c r="K1549" s="107">
        <v>0</v>
      </c>
      <c r="L1549" s="108">
        <v>0</v>
      </c>
      <c r="X1549" t="s">
        <v>778</v>
      </c>
      <c r="Y1549" t="s">
        <v>779</v>
      </c>
    </row>
    <row r="1550" spans="1:25" hidden="1" x14ac:dyDescent="0.25">
      <c r="A1550" s="103" t="s">
        <v>7</v>
      </c>
      <c r="B1550" s="104">
        <v>46267</v>
      </c>
      <c r="C1550" s="105" t="s">
        <v>11</v>
      </c>
      <c r="D1550" s="106">
        <v>16</v>
      </c>
      <c r="G1550" s="106">
        <v>97</v>
      </c>
      <c r="H1550" s="107">
        <v>3</v>
      </c>
      <c r="I1550" s="107">
        <v>0</v>
      </c>
      <c r="J1550" s="107">
        <v>0</v>
      </c>
      <c r="K1550" s="107">
        <v>0</v>
      </c>
      <c r="L1550" s="108">
        <v>0</v>
      </c>
      <c r="X1550" t="s">
        <v>778</v>
      </c>
      <c r="Y1550" t="s">
        <v>783</v>
      </c>
    </row>
    <row r="1551" spans="1:25" hidden="1" x14ac:dyDescent="0.25">
      <c r="A1551" s="103" t="s">
        <v>8</v>
      </c>
      <c r="B1551" s="104">
        <v>46267</v>
      </c>
      <c r="C1551" s="105" t="s">
        <v>11</v>
      </c>
      <c r="D1551" s="106">
        <v>12</v>
      </c>
      <c r="G1551" s="106">
        <v>648</v>
      </c>
      <c r="H1551" s="107">
        <v>8</v>
      </c>
      <c r="I1551" s="107">
        <v>6</v>
      </c>
      <c r="J1551" s="107">
        <v>1</v>
      </c>
      <c r="K1551" s="107">
        <v>1</v>
      </c>
      <c r="L1551" s="108">
        <v>1</v>
      </c>
      <c r="X1551" t="s">
        <v>782</v>
      </c>
      <c r="Y1551" t="s">
        <v>784</v>
      </c>
    </row>
    <row r="1552" spans="1:25" hidden="1" x14ac:dyDescent="0.25">
      <c r="A1552" s="103" t="s">
        <v>7</v>
      </c>
      <c r="B1552" s="104">
        <v>46267</v>
      </c>
      <c r="C1552" s="105" t="s">
        <v>11</v>
      </c>
      <c r="D1552" s="106">
        <v>8</v>
      </c>
      <c r="G1552" s="106">
        <v>51</v>
      </c>
      <c r="H1552" s="107">
        <v>2</v>
      </c>
      <c r="I1552" s="107">
        <v>1</v>
      </c>
      <c r="J1552" s="107">
        <v>0</v>
      </c>
      <c r="K1552" s="107">
        <v>0</v>
      </c>
      <c r="L1552" s="108">
        <v>0</v>
      </c>
      <c r="X1552" t="s">
        <v>782</v>
      </c>
      <c r="Y1552" t="s">
        <v>780</v>
      </c>
    </row>
    <row r="1553" spans="1:25" x14ac:dyDescent="0.25">
      <c r="A1553" s="103" t="s">
        <v>7</v>
      </c>
      <c r="B1553" s="104">
        <v>46267</v>
      </c>
      <c r="C1553" s="105" t="s">
        <v>11</v>
      </c>
      <c r="D1553" s="106">
        <v>10</v>
      </c>
      <c r="G1553" s="106">
        <v>30</v>
      </c>
      <c r="H1553" s="107">
        <v>0</v>
      </c>
      <c r="I1553" s="107">
        <v>0</v>
      </c>
      <c r="J1553" s="107">
        <v>0</v>
      </c>
      <c r="K1553" s="107">
        <v>0</v>
      </c>
      <c r="L1553" s="108">
        <v>0</v>
      </c>
      <c r="X1553" t="s">
        <v>778</v>
      </c>
      <c r="Y1553" t="s">
        <v>780</v>
      </c>
    </row>
    <row r="1554" spans="1:25" hidden="1" x14ac:dyDescent="0.25">
      <c r="A1554" s="103" t="s">
        <v>7</v>
      </c>
      <c r="B1554" s="104">
        <v>46267</v>
      </c>
      <c r="C1554" s="105" t="s">
        <v>12</v>
      </c>
      <c r="D1554" s="106">
        <v>15</v>
      </c>
      <c r="G1554" s="106">
        <v>13</v>
      </c>
      <c r="H1554" s="107">
        <v>0</v>
      </c>
      <c r="I1554" s="107">
        <v>0</v>
      </c>
      <c r="J1554" s="107">
        <v>0</v>
      </c>
      <c r="K1554" s="107">
        <v>0</v>
      </c>
      <c r="L1554" s="108">
        <v>0</v>
      </c>
      <c r="X1554" t="s">
        <v>782</v>
      </c>
    </row>
    <row r="1555" spans="1:25" hidden="1" x14ac:dyDescent="0.25">
      <c r="A1555" s="103" t="s">
        <v>6</v>
      </c>
      <c r="B1555" s="104">
        <v>46267</v>
      </c>
      <c r="C1555" s="105" t="s">
        <v>11</v>
      </c>
      <c r="D1555" s="106">
        <v>8</v>
      </c>
      <c r="G1555" s="106">
        <v>53</v>
      </c>
      <c r="H1555" s="107">
        <v>1</v>
      </c>
      <c r="I1555" s="107">
        <v>0</v>
      </c>
      <c r="J1555" s="107">
        <v>0</v>
      </c>
      <c r="K1555" s="107">
        <v>0</v>
      </c>
      <c r="L1555" s="108">
        <v>0</v>
      </c>
      <c r="X1555" t="s">
        <v>778</v>
      </c>
      <c r="Y1555" t="s">
        <v>784</v>
      </c>
    </row>
    <row r="1556" spans="1:25" hidden="1" x14ac:dyDescent="0.25">
      <c r="A1556" s="103" t="s">
        <v>8</v>
      </c>
      <c r="B1556" s="104">
        <v>46267</v>
      </c>
      <c r="C1556" s="105" t="s">
        <v>11</v>
      </c>
      <c r="D1556" s="106">
        <v>10</v>
      </c>
      <c r="G1556" s="106">
        <v>243</v>
      </c>
      <c r="H1556" s="107">
        <v>1</v>
      </c>
      <c r="I1556" s="107">
        <v>1</v>
      </c>
      <c r="J1556" s="107">
        <v>0</v>
      </c>
      <c r="K1556" s="107">
        <v>0</v>
      </c>
      <c r="L1556" s="108">
        <v>0</v>
      </c>
      <c r="X1556" t="s">
        <v>778</v>
      </c>
      <c r="Y1556" t="s">
        <v>20</v>
      </c>
    </row>
    <row r="1557" spans="1:25" x14ac:dyDescent="0.25">
      <c r="A1557" s="103" t="s">
        <v>7</v>
      </c>
      <c r="B1557" s="104">
        <v>46267</v>
      </c>
      <c r="C1557" s="105" t="s">
        <v>11</v>
      </c>
      <c r="D1557" s="106">
        <v>11</v>
      </c>
      <c r="G1557" s="106">
        <v>226</v>
      </c>
      <c r="H1557" s="107">
        <v>0</v>
      </c>
      <c r="I1557" s="107">
        <v>0</v>
      </c>
      <c r="J1557" s="107">
        <v>0</v>
      </c>
      <c r="K1557" s="107">
        <v>0</v>
      </c>
      <c r="L1557" s="108">
        <v>0</v>
      </c>
      <c r="X1557" t="s">
        <v>778</v>
      </c>
      <c r="Y1557" t="s">
        <v>20</v>
      </c>
    </row>
    <row r="1558" spans="1:25" x14ac:dyDescent="0.25">
      <c r="A1558" s="103" t="s">
        <v>8</v>
      </c>
      <c r="B1558" s="104">
        <v>46267</v>
      </c>
      <c r="C1558" s="105" t="s">
        <v>12</v>
      </c>
      <c r="D1558" s="106">
        <v>11</v>
      </c>
      <c r="G1558" s="106">
        <v>9</v>
      </c>
      <c r="H1558" s="107">
        <v>1</v>
      </c>
      <c r="I1558" s="107">
        <v>1</v>
      </c>
      <c r="J1558" s="107">
        <v>0</v>
      </c>
      <c r="K1558" s="107">
        <v>0</v>
      </c>
      <c r="L1558" s="108">
        <v>0</v>
      </c>
      <c r="X1558" t="s">
        <v>782</v>
      </c>
    </row>
    <row r="1559" spans="1:25" hidden="1" x14ac:dyDescent="0.25">
      <c r="A1559" s="103" t="s">
        <v>6</v>
      </c>
      <c r="B1559" s="104">
        <v>46267</v>
      </c>
      <c r="C1559" s="105" t="s">
        <v>12</v>
      </c>
      <c r="D1559" s="106">
        <v>15</v>
      </c>
      <c r="G1559" s="106">
        <v>1</v>
      </c>
      <c r="H1559" s="107">
        <v>0</v>
      </c>
      <c r="I1559" s="107">
        <v>0</v>
      </c>
      <c r="J1559" s="107">
        <v>0</v>
      </c>
      <c r="K1559" s="107">
        <v>0</v>
      </c>
      <c r="L1559" s="108">
        <v>0</v>
      </c>
      <c r="X1559" t="s">
        <v>778</v>
      </c>
      <c r="Y1559" t="s">
        <v>22</v>
      </c>
    </row>
    <row r="1560" spans="1:25" x14ac:dyDescent="0.25">
      <c r="A1560" s="103" t="s">
        <v>8</v>
      </c>
      <c r="B1560" s="104">
        <v>46267</v>
      </c>
      <c r="C1560" s="105" t="s">
        <v>11</v>
      </c>
      <c r="D1560" s="106">
        <v>11</v>
      </c>
      <c r="G1560" s="106">
        <v>247</v>
      </c>
      <c r="H1560" s="107">
        <v>4</v>
      </c>
      <c r="I1560" s="107">
        <v>2</v>
      </c>
      <c r="J1560" s="107">
        <v>1</v>
      </c>
      <c r="K1560" s="107">
        <v>0</v>
      </c>
      <c r="L1560" s="108">
        <v>0</v>
      </c>
      <c r="X1560" t="s">
        <v>778</v>
      </c>
      <c r="Y1560" t="s">
        <v>783</v>
      </c>
    </row>
    <row r="1561" spans="1:25" hidden="1" x14ac:dyDescent="0.25">
      <c r="A1561" s="103" t="s">
        <v>7</v>
      </c>
      <c r="B1561" s="104">
        <v>46267</v>
      </c>
      <c r="C1561" s="105" t="s">
        <v>12</v>
      </c>
      <c r="D1561" s="106">
        <v>9</v>
      </c>
      <c r="G1561" s="106">
        <v>10</v>
      </c>
      <c r="H1561" s="107">
        <v>0</v>
      </c>
      <c r="I1561" s="107">
        <v>0</v>
      </c>
      <c r="J1561" s="107">
        <v>0</v>
      </c>
      <c r="K1561" s="107">
        <v>0</v>
      </c>
      <c r="L1561" s="108">
        <v>0</v>
      </c>
      <c r="X1561" t="s">
        <v>782</v>
      </c>
      <c r="Y1561" t="s">
        <v>779</v>
      </c>
    </row>
    <row r="1562" spans="1:25" hidden="1" x14ac:dyDescent="0.25">
      <c r="A1562" s="103" t="s">
        <v>7</v>
      </c>
      <c r="B1562" s="104">
        <v>46267</v>
      </c>
      <c r="C1562" s="105" t="s">
        <v>11</v>
      </c>
      <c r="D1562" s="106">
        <v>8</v>
      </c>
      <c r="G1562" s="106">
        <v>2</v>
      </c>
      <c r="H1562" s="107">
        <v>0</v>
      </c>
      <c r="I1562" s="107">
        <v>0</v>
      </c>
      <c r="J1562" s="107">
        <v>0</v>
      </c>
      <c r="K1562" s="107">
        <v>0</v>
      </c>
      <c r="L1562" s="108">
        <v>0</v>
      </c>
      <c r="X1562" t="s">
        <v>778</v>
      </c>
      <c r="Y1562" t="s">
        <v>21</v>
      </c>
    </row>
    <row r="1563" spans="1:25" hidden="1" x14ac:dyDescent="0.25">
      <c r="A1563" s="103" t="s">
        <v>7</v>
      </c>
      <c r="B1563" s="104">
        <v>46267</v>
      </c>
      <c r="C1563" s="105" t="s">
        <v>11</v>
      </c>
      <c r="D1563" s="106">
        <v>16</v>
      </c>
      <c r="G1563" s="106">
        <v>7</v>
      </c>
      <c r="H1563" s="107">
        <v>0</v>
      </c>
      <c r="I1563" s="107">
        <v>0</v>
      </c>
      <c r="J1563" s="107">
        <v>0</v>
      </c>
      <c r="K1563" s="107">
        <v>0</v>
      </c>
      <c r="L1563" s="108">
        <v>0</v>
      </c>
      <c r="X1563" t="s">
        <v>782</v>
      </c>
    </row>
    <row r="1564" spans="1:25" hidden="1" x14ac:dyDescent="0.25">
      <c r="A1564" s="103" t="s">
        <v>6</v>
      </c>
      <c r="B1564" s="104">
        <v>46267</v>
      </c>
      <c r="C1564" s="105" t="s">
        <v>11</v>
      </c>
      <c r="D1564" s="106">
        <v>11</v>
      </c>
      <c r="G1564" s="106">
        <v>4</v>
      </c>
      <c r="H1564" s="107">
        <v>0</v>
      </c>
      <c r="I1564" s="107">
        <v>0</v>
      </c>
      <c r="J1564" s="107">
        <v>0</v>
      </c>
      <c r="K1564" s="107">
        <v>0</v>
      </c>
      <c r="L1564" s="108">
        <v>0</v>
      </c>
      <c r="X1564" t="s">
        <v>782</v>
      </c>
      <c r="Y1564" t="s">
        <v>21</v>
      </c>
    </row>
    <row r="1565" spans="1:25" hidden="1" x14ac:dyDescent="0.25">
      <c r="A1565" s="103" t="s">
        <v>8</v>
      </c>
      <c r="B1565" s="104">
        <v>46267</v>
      </c>
      <c r="C1565" s="105" t="s">
        <v>11</v>
      </c>
      <c r="D1565" s="106">
        <v>14</v>
      </c>
      <c r="G1565" s="106">
        <v>133</v>
      </c>
      <c r="H1565" s="107">
        <v>0</v>
      </c>
      <c r="I1565" s="107">
        <v>0</v>
      </c>
      <c r="J1565" s="107">
        <v>0</v>
      </c>
      <c r="K1565" s="107">
        <v>0</v>
      </c>
      <c r="L1565" s="108">
        <v>0</v>
      </c>
      <c r="X1565" t="s">
        <v>778</v>
      </c>
      <c r="Y1565" t="s">
        <v>784</v>
      </c>
    </row>
    <row r="1566" spans="1:25" hidden="1" x14ac:dyDescent="0.25">
      <c r="A1566" s="103" t="s">
        <v>8</v>
      </c>
      <c r="B1566" s="104">
        <v>46267</v>
      </c>
      <c r="C1566" s="105" t="s">
        <v>11</v>
      </c>
      <c r="D1566" s="106">
        <v>15</v>
      </c>
      <c r="G1566" s="106">
        <v>656</v>
      </c>
      <c r="H1566" s="107">
        <v>8</v>
      </c>
      <c r="I1566" s="107">
        <v>6</v>
      </c>
      <c r="J1566" s="107">
        <v>0</v>
      </c>
      <c r="K1566" s="107">
        <v>0</v>
      </c>
      <c r="L1566" s="108">
        <v>0</v>
      </c>
      <c r="X1566" t="s">
        <v>782</v>
      </c>
      <c r="Y1566" t="s">
        <v>784</v>
      </c>
    </row>
    <row r="1567" spans="1:25" x14ac:dyDescent="0.25">
      <c r="A1567" s="103" t="s">
        <v>6</v>
      </c>
      <c r="B1567" s="104">
        <v>46267</v>
      </c>
      <c r="C1567" s="105" t="s">
        <v>11</v>
      </c>
      <c r="D1567" s="106">
        <v>9</v>
      </c>
      <c r="G1567" s="106">
        <v>220</v>
      </c>
      <c r="H1567" s="107">
        <v>2</v>
      </c>
      <c r="I1567" s="107">
        <v>0</v>
      </c>
      <c r="J1567" s="107">
        <v>0</v>
      </c>
      <c r="K1567" s="107">
        <v>0</v>
      </c>
      <c r="L1567" s="108">
        <v>0</v>
      </c>
      <c r="X1567" t="s">
        <v>778</v>
      </c>
      <c r="Y1567" t="s">
        <v>20</v>
      </c>
    </row>
    <row r="1568" spans="1:25" hidden="1" x14ac:dyDescent="0.25">
      <c r="A1568" s="103" t="s">
        <v>7</v>
      </c>
      <c r="B1568" s="104">
        <v>46267</v>
      </c>
      <c r="C1568" s="105" t="s">
        <v>12</v>
      </c>
      <c r="D1568" s="106">
        <v>15</v>
      </c>
      <c r="G1568" s="106">
        <v>11</v>
      </c>
      <c r="H1568" s="107">
        <v>0</v>
      </c>
      <c r="I1568" s="107">
        <v>0</v>
      </c>
      <c r="J1568" s="107">
        <v>0</v>
      </c>
      <c r="K1568" s="107">
        <v>0</v>
      </c>
      <c r="L1568" s="108">
        <v>0</v>
      </c>
      <c r="X1568" t="s">
        <v>782</v>
      </c>
      <c r="Y1568" t="s">
        <v>779</v>
      </c>
    </row>
    <row r="1569" spans="1:25" hidden="1" x14ac:dyDescent="0.25">
      <c r="A1569" s="103" t="s">
        <v>7</v>
      </c>
      <c r="B1569" s="104">
        <v>46267</v>
      </c>
      <c r="C1569" s="105" t="s">
        <v>11</v>
      </c>
      <c r="D1569" s="106">
        <v>11</v>
      </c>
      <c r="G1569" s="106">
        <v>13</v>
      </c>
      <c r="H1569" s="107">
        <v>0</v>
      </c>
      <c r="I1569" s="107">
        <v>0</v>
      </c>
      <c r="J1569" s="107">
        <v>0</v>
      </c>
      <c r="K1569" s="107">
        <v>0</v>
      </c>
      <c r="L1569" s="108">
        <v>0</v>
      </c>
      <c r="X1569" t="s">
        <v>782</v>
      </c>
      <c r="Y1569" t="s">
        <v>21</v>
      </c>
    </row>
    <row r="1570" spans="1:25" x14ac:dyDescent="0.25">
      <c r="A1570" s="103" t="s">
        <v>8</v>
      </c>
      <c r="B1570" s="104">
        <v>46267</v>
      </c>
      <c r="C1570" s="105" t="s">
        <v>11</v>
      </c>
      <c r="D1570" s="106">
        <v>15</v>
      </c>
      <c r="G1570" s="106">
        <v>87</v>
      </c>
      <c r="H1570" s="107">
        <v>1</v>
      </c>
      <c r="I1570" s="107">
        <v>1</v>
      </c>
      <c r="J1570" s="107">
        <v>0</v>
      </c>
      <c r="K1570" s="107">
        <v>0</v>
      </c>
      <c r="L1570" s="108">
        <v>0</v>
      </c>
      <c r="X1570" t="s">
        <v>778</v>
      </c>
      <c r="Y1570" t="s">
        <v>783</v>
      </c>
    </row>
    <row r="1571" spans="1:25" hidden="1" x14ac:dyDescent="0.25">
      <c r="A1571" s="103" t="s">
        <v>7</v>
      </c>
      <c r="B1571" s="104">
        <v>46267</v>
      </c>
      <c r="C1571" s="105" t="s">
        <v>12</v>
      </c>
      <c r="D1571" s="106">
        <v>9</v>
      </c>
      <c r="G1571" s="106">
        <v>31</v>
      </c>
      <c r="H1571" s="107">
        <v>1</v>
      </c>
      <c r="I1571" s="107">
        <v>1</v>
      </c>
      <c r="J1571" s="107">
        <v>0</v>
      </c>
      <c r="K1571" s="107">
        <v>0</v>
      </c>
      <c r="L1571" s="108">
        <v>0</v>
      </c>
      <c r="X1571" t="s">
        <v>782</v>
      </c>
    </row>
    <row r="1572" spans="1:25" x14ac:dyDescent="0.25">
      <c r="A1572" s="103" t="s">
        <v>7</v>
      </c>
      <c r="B1572" s="104">
        <v>46267</v>
      </c>
      <c r="C1572" s="105" t="s">
        <v>11</v>
      </c>
      <c r="D1572" s="106">
        <v>13</v>
      </c>
      <c r="G1572" s="106">
        <v>3</v>
      </c>
      <c r="H1572" s="107">
        <v>0</v>
      </c>
      <c r="I1572" s="107">
        <v>0</v>
      </c>
      <c r="J1572" s="107">
        <v>0</v>
      </c>
      <c r="K1572" s="107">
        <v>0</v>
      </c>
      <c r="L1572" s="108">
        <v>0</v>
      </c>
      <c r="X1572" t="s">
        <v>778</v>
      </c>
      <c r="Y1572" t="s">
        <v>780</v>
      </c>
    </row>
    <row r="1573" spans="1:25" x14ac:dyDescent="0.25">
      <c r="A1573" s="103" t="s">
        <v>7</v>
      </c>
      <c r="B1573" s="104">
        <v>46267</v>
      </c>
      <c r="C1573" s="105" t="s">
        <v>12</v>
      </c>
      <c r="D1573" s="106">
        <v>9</v>
      </c>
      <c r="G1573" s="106">
        <v>11</v>
      </c>
      <c r="H1573" s="107">
        <v>1</v>
      </c>
      <c r="I1573" s="107">
        <v>1</v>
      </c>
      <c r="J1573" s="107">
        <v>0</v>
      </c>
      <c r="K1573" s="107">
        <v>0</v>
      </c>
      <c r="L1573" s="108">
        <v>0</v>
      </c>
      <c r="X1573" t="s">
        <v>778</v>
      </c>
      <c r="Y1573" t="s">
        <v>779</v>
      </c>
    </row>
    <row r="1574" spans="1:25" hidden="1" x14ac:dyDescent="0.25">
      <c r="A1574" s="103" t="s">
        <v>6</v>
      </c>
      <c r="B1574" s="104">
        <v>46267</v>
      </c>
      <c r="C1574" s="105" t="s">
        <v>12</v>
      </c>
      <c r="D1574" s="106">
        <v>13</v>
      </c>
      <c r="G1574" s="106">
        <v>7</v>
      </c>
      <c r="H1574" s="107">
        <v>0</v>
      </c>
      <c r="I1574" s="107">
        <v>0</v>
      </c>
      <c r="J1574" s="107">
        <v>0</v>
      </c>
      <c r="K1574" s="107">
        <v>0</v>
      </c>
      <c r="L1574" s="108">
        <v>0</v>
      </c>
      <c r="X1574" t="s">
        <v>778</v>
      </c>
      <c r="Y1574" t="s">
        <v>811</v>
      </c>
    </row>
    <row r="1575" spans="1:25" hidden="1" x14ac:dyDescent="0.25">
      <c r="A1575" s="103" t="s">
        <v>6</v>
      </c>
      <c r="B1575" s="104">
        <v>46267</v>
      </c>
      <c r="C1575" s="105" t="s">
        <v>11</v>
      </c>
      <c r="D1575" s="106">
        <v>10</v>
      </c>
      <c r="G1575" s="106">
        <v>6</v>
      </c>
      <c r="H1575" s="107">
        <v>0</v>
      </c>
      <c r="I1575" s="107">
        <v>0</v>
      </c>
      <c r="J1575" s="107">
        <v>0</v>
      </c>
      <c r="K1575" s="107">
        <v>0</v>
      </c>
      <c r="L1575" s="108">
        <v>0</v>
      </c>
      <c r="X1575" t="s">
        <v>782</v>
      </c>
    </row>
    <row r="1576" spans="1:25" hidden="1" x14ac:dyDescent="0.25">
      <c r="A1576" s="103" t="s">
        <v>8</v>
      </c>
      <c r="B1576" s="104">
        <v>46267</v>
      </c>
      <c r="C1576" s="105" t="s">
        <v>11</v>
      </c>
      <c r="D1576" s="106">
        <v>9</v>
      </c>
      <c r="G1576" s="106">
        <v>30</v>
      </c>
      <c r="H1576" s="107">
        <v>0</v>
      </c>
      <c r="I1576" s="107">
        <v>0</v>
      </c>
      <c r="J1576" s="107">
        <v>0</v>
      </c>
      <c r="K1576" s="107">
        <v>0</v>
      </c>
      <c r="L1576" s="108">
        <v>0</v>
      </c>
      <c r="X1576" t="s">
        <v>778</v>
      </c>
      <c r="Y1576" t="s">
        <v>20</v>
      </c>
    </row>
    <row r="1577" spans="1:25" x14ac:dyDescent="0.25">
      <c r="A1577" s="103" t="s">
        <v>827</v>
      </c>
      <c r="B1577" s="104">
        <v>46267</v>
      </c>
      <c r="C1577" s="105" t="s">
        <v>12</v>
      </c>
      <c r="D1577" s="106">
        <v>14</v>
      </c>
      <c r="G1577" s="106">
        <v>1</v>
      </c>
      <c r="H1577" s="107">
        <v>0</v>
      </c>
      <c r="I1577" s="107">
        <v>0</v>
      </c>
      <c r="J1577" s="107">
        <v>0</v>
      </c>
      <c r="K1577" s="107">
        <v>0</v>
      </c>
      <c r="L1577" s="108">
        <v>0</v>
      </c>
      <c r="X1577" t="s">
        <v>778</v>
      </c>
      <c r="Y1577" t="s">
        <v>781</v>
      </c>
    </row>
    <row r="1578" spans="1:25" hidden="1" x14ac:dyDescent="0.25">
      <c r="A1578" s="103" t="s">
        <v>7</v>
      </c>
      <c r="B1578" s="104">
        <v>46267</v>
      </c>
      <c r="C1578" s="105" t="s">
        <v>12</v>
      </c>
      <c r="D1578" s="106">
        <v>16</v>
      </c>
      <c r="G1578" s="106">
        <v>1</v>
      </c>
      <c r="H1578" s="107">
        <v>0</v>
      </c>
      <c r="I1578" s="107">
        <v>0</v>
      </c>
      <c r="J1578" s="107">
        <v>0</v>
      </c>
      <c r="K1578" s="107">
        <v>0</v>
      </c>
      <c r="L1578" s="108">
        <v>0</v>
      </c>
      <c r="X1578" t="s">
        <v>778</v>
      </c>
      <c r="Y1578" t="s">
        <v>785</v>
      </c>
    </row>
    <row r="1579" spans="1:25" hidden="1" x14ac:dyDescent="0.25">
      <c r="A1579" s="103" t="s">
        <v>8</v>
      </c>
      <c r="B1579" s="104">
        <v>46267</v>
      </c>
      <c r="C1579" s="105" t="s">
        <v>11</v>
      </c>
      <c r="D1579" s="106">
        <v>11</v>
      </c>
      <c r="G1579" s="106">
        <v>691</v>
      </c>
      <c r="H1579" s="107">
        <v>4</v>
      </c>
      <c r="I1579" s="107">
        <v>3</v>
      </c>
      <c r="J1579" s="107">
        <v>1</v>
      </c>
      <c r="K1579" s="107">
        <v>0</v>
      </c>
      <c r="L1579" s="108">
        <v>0</v>
      </c>
      <c r="X1579" t="s">
        <v>782</v>
      </c>
      <c r="Y1579" t="s">
        <v>783</v>
      </c>
    </row>
    <row r="1580" spans="1:25" hidden="1" x14ac:dyDescent="0.25">
      <c r="A1580" s="103" t="s">
        <v>7</v>
      </c>
      <c r="B1580" s="104">
        <v>46267</v>
      </c>
      <c r="C1580" s="105" t="s">
        <v>11</v>
      </c>
      <c r="D1580" s="106">
        <v>12</v>
      </c>
      <c r="G1580" s="106">
        <v>963</v>
      </c>
      <c r="H1580" s="107">
        <v>8</v>
      </c>
      <c r="I1580" s="107">
        <v>4</v>
      </c>
      <c r="J1580" s="107">
        <v>0</v>
      </c>
      <c r="K1580" s="107">
        <v>0</v>
      </c>
      <c r="L1580" s="108">
        <v>0</v>
      </c>
      <c r="X1580" t="s">
        <v>782</v>
      </c>
      <c r="Y1580" t="s">
        <v>783</v>
      </c>
    </row>
    <row r="1581" spans="1:25" hidden="1" x14ac:dyDescent="0.25">
      <c r="A1581" s="103" t="s">
        <v>6</v>
      </c>
      <c r="B1581" s="104">
        <v>46267</v>
      </c>
      <c r="C1581" s="105" t="s">
        <v>12</v>
      </c>
      <c r="D1581" s="106">
        <v>10</v>
      </c>
      <c r="G1581" s="106">
        <v>728</v>
      </c>
      <c r="H1581" s="107">
        <v>20</v>
      </c>
      <c r="I1581" s="107">
        <v>17</v>
      </c>
      <c r="J1581" s="107">
        <v>2</v>
      </c>
      <c r="K1581" s="107">
        <v>2</v>
      </c>
      <c r="L1581" s="108">
        <v>0</v>
      </c>
      <c r="X1581" t="s">
        <v>782</v>
      </c>
      <c r="Y1581" t="s">
        <v>781</v>
      </c>
    </row>
    <row r="1582" spans="1:25" hidden="1" x14ac:dyDescent="0.25">
      <c r="A1582" s="103" t="s">
        <v>8</v>
      </c>
      <c r="B1582" s="104">
        <v>46267</v>
      </c>
      <c r="C1582" s="105" t="s">
        <v>11</v>
      </c>
      <c r="D1582" s="106">
        <v>15</v>
      </c>
      <c r="G1582" s="106">
        <v>833</v>
      </c>
      <c r="H1582" s="107">
        <v>2</v>
      </c>
      <c r="I1582" s="107">
        <v>2</v>
      </c>
      <c r="J1582" s="107">
        <v>0</v>
      </c>
      <c r="K1582" s="107">
        <v>0</v>
      </c>
      <c r="L1582" s="108">
        <v>0</v>
      </c>
      <c r="X1582" t="s">
        <v>782</v>
      </c>
      <c r="Y1582" t="s">
        <v>783</v>
      </c>
    </row>
    <row r="1583" spans="1:25" hidden="1" x14ac:dyDescent="0.25">
      <c r="A1583" s="103" t="s">
        <v>6</v>
      </c>
      <c r="B1583" s="104">
        <v>46267</v>
      </c>
      <c r="C1583" s="105" t="s">
        <v>11</v>
      </c>
      <c r="D1583" s="106">
        <v>14</v>
      </c>
      <c r="G1583" s="106">
        <v>262</v>
      </c>
      <c r="H1583" s="107">
        <v>2</v>
      </c>
      <c r="I1583" s="107">
        <v>2</v>
      </c>
      <c r="J1583" s="107">
        <v>0</v>
      </c>
      <c r="K1583" s="107">
        <v>0</v>
      </c>
      <c r="L1583" s="108">
        <v>0</v>
      </c>
      <c r="X1583" t="s">
        <v>778</v>
      </c>
      <c r="Y1583" t="s">
        <v>783</v>
      </c>
    </row>
    <row r="1584" spans="1:25" hidden="1" x14ac:dyDescent="0.25">
      <c r="A1584" s="103" t="s">
        <v>6</v>
      </c>
      <c r="B1584" s="104">
        <v>46267</v>
      </c>
      <c r="C1584" s="105" t="s">
        <v>11</v>
      </c>
      <c r="D1584" s="106">
        <v>13</v>
      </c>
      <c r="G1584" s="106">
        <v>1</v>
      </c>
      <c r="H1584" s="107">
        <v>0</v>
      </c>
      <c r="I1584" s="107">
        <v>0</v>
      </c>
      <c r="J1584" s="107">
        <v>0</v>
      </c>
      <c r="K1584" s="107">
        <v>0</v>
      </c>
      <c r="L1584" s="108">
        <v>0</v>
      </c>
      <c r="X1584" t="s">
        <v>782</v>
      </c>
      <c r="Y1584" t="s">
        <v>23</v>
      </c>
    </row>
    <row r="1585" spans="1:25" x14ac:dyDescent="0.25">
      <c r="A1585" s="103" t="s">
        <v>7</v>
      </c>
      <c r="B1585" s="104">
        <v>46267</v>
      </c>
      <c r="C1585" s="105" t="s">
        <v>12</v>
      </c>
      <c r="D1585" s="106">
        <v>14</v>
      </c>
      <c r="G1585" s="106">
        <v>270</v>
      </c>
      <c r="H1585" s="107">
        <v>9</v>
      </c>
      <c r="I1585" s="107">
        <v>7</v>
      </c>
      <c r="J1585" s="107">
        <v>0</v>
      </c>
      <c r="K1585" s="107">
        <v>0</v>
      </c>
      <c r="L1585" s="108">
        <v>0</v>
      </c>
      <c r="X1585" t="s">
        <v>782</v>
      </c>
      <c r="Y1585" t="s">
        <v>781</v>
      </c>
    </row>
    <row r="1586" spans="1:25" x14ac:dyDescent="0.25">
      <c r="A1586" s="103" t="s">
        <v>6</v>
      </c>
      <c r="B1586" s="104">
        <v>46267</v>
      </c>
      <c r="C1586" s="105" t="s">
        <v>12</v>
      </c>
      <c r="D1586" s="106">
        <v>13</v>
      </c>
      <c r="G1586" s="106">
        <v>2</v>
      </c>
      <c r="H1586" s="107">
        <v>0</v>
      </c>
      <c r="I1586" s="107">
        <v>0</v>
      </c>
      <c r="J1586" s="107">
        <v>0</v>
      </c>
      <c r="K1586" s="107">
        <v>0</v>
      </c>
      <c r="L1586" s="108">
        <v>0</v>
      </c>
      <c r="X1586" t="s">
        <v>778</v>
      </c>
      <c r="Y1586" t="s">
        <v>786</v>
      </c>
    </row>
    <row r="1587" spans="1:25" x14ac:dyDescent="0.25">
      <c r="A1587" s="103" t="s">
        <v>7</v>
      </c>
      <c r="B1587" s="104">
        <v>46267</v>
      </c>
      <c r="C1587" s="105" t="s">
        <v>12</v>
      </c>
      <c r="D1587" s="106">
        <v>8</v>
      </c>
      <c r="G1587" s="106">
        <v>539</v>
      </c>
      <c r="H1587" s="107">
        <v>7</v>
      </c>
      <c r="I1587" s="107">
        <v>3</v>
      </c>
      <c r="J1587" s="107">
        <v>1</v>
      </c>
      <c r="K1587" s="107">
        <v>0</v>
      </c>
      <c r="L1587" s="108">
        <v>0</v>
      </c>
      <c r="X1587" t="s">
        <v>782</v>
      </c>
      <c r="Y1587" t="s">
        <v>779</v>
      </c>
    </row>
    <row r="1588" spans="1:25" x14ac:dyDescent="0.25">
      <c r="A1588" s="103" t="s">
        <v>7</v>
      </c>
      <c r="B1588" s="104">
        <v>46267</v>
      </c>
      <c r="C1588" s="105" t="s">
        <v>12</v>
      </c>
      <c r="D1588" s="106">
        <v>15</v>
      </c>
      <c r="G1588" s="106">
        <v>2</v>
      </c>
      <c r="H1588" s="107">
        <v>0</v>
      </c>
      <c r="I1588" s="107">
        <v>0</v>
      </c>
      <c r="J1588" s="107">
        <v>0</v>
      </c>
      <c r="K1588" s="107">
        <v>0</v>
      </c>
      <c r="L1588" s="108">
        <v>0</v>
      </c>
      <c r="X1588" t="s">
        <v>778</v>
      </c>
      <c r="Y1588" t="s">
        <v>779</v>
      </c>
    </row>
    <row r="1589" spans="1:25" hidden="1" x14ac:dyDescent="0.25">
      <c r="A1589" s="103" t="s">
        <v>6</v>
      </c>
      <c r="B1589" s="104">
        <v>46267</v>
      </c>
      <c r="C1589" s="105" t="s">
        <v>12</v>
      </c>
      <c r="D1589" s="106">
        <v>16</v>
      </c>
      <c r="G1589" s="106">
        <v>19</v>
      </c>
      <c r="H1589" s="107">
        <v>0</v>
      </c>
      <c r="I1589" s="107">
        <v>0</v>
      </c>
      <c r="J1589" s="107">
        <v>0</v>
      </c>
      <c r="K1589" s="107">
        <v>0</v>
      </c>
      <c r="L1589" s="108">
        <v>0</v>
      </c>
      <c r="X1589" t="s">
        <v>782</v>
      </c>
    </row>
    <row r="1590" spans="1:25" hidden="1" x14ac:dyDescent="0.25">
      <c r="A1590" s="103" t="s">
        <v>7</v>
      </c>
      <c r="B1590" s="104">
        <v>46267</v>
      </c>
      <c r="C1590" s="105" t="s">
        <v>11</v>
      </c>
      <c r="D1590" s="106">
        <v>9</v>
      </c>
      <c r="G1590" s="106">
        <v>46</v>
      </c>
      <c r="H1590" s="107">
        <v>1</v>
      </c>
      <c r="I1590" s="107">
        <v>0</v>
      </c>
      <c r="J1590" s="107">
        <v>0</v>
      </c>
      <c r="K1590" s="107">
        <v>0</v>
      </c>
      <c r="L1590" s="108">
        <v>0</v>
      </c>
      <c r="X1590" t="s">
        <v>778</v>
      </c>
      <c r="Y1590" t="s">
        <v>780</v>
      </c>
    </row>
    <row r="1591" spans="1:25" hidden="1" x14ac:dyDescent="0.25">
      <c r="A1591" s="103" t="s">
        <v>6</v>
      </c>
      <c r="B1591" s="104">
        <v>46267</v>
      </c>
      <c r="C1591" s="105" t="s">
        <v>11</v>
      </c>
      <c r="D1591" s="106">
        <v>11</v>
      </c>
      <c r="G1591" s="106">
        <v>5</v>
      </c>
      <c r="H1591" s="107">
        <v>0</v>
      </c>
      <c r="I1591" s="107">
        <v>0</v>
      </c>
      <c r="J1591" s="107">
        <v>0</v>
      </c>
      <c r="K1591" s="107">
        <v>0</v>
      </c>
      <c r="L1591" s="108">
        <v>0</v>
      </c>
      <c r="X1591" t="s">
        <v>778</v>
      </c>
      <c r="Y1591" t="s">
        <v>21</v>
      </c>
    </row>
    <row r="1592" spans="1:25" x14ac:dyDescent="0.25">
      <c r="A1592" s="103" t="s">
        <v>6</v>
      </c>
      <c r="B1592" s="104">
        <v>46267</v>
      </c>
      <c r="C1592" s="105" t="s">
        <v>11</v>
      </c>
      <c r="D1592" s="106">
        <v>16</v>
      </c>
      <c r="G1592" s="106">
        <v>220</v>
      </c>
      <c r="H1592" s="107">
        <v>0</v>
      </c>
      <c r="I1592" s="107">
        <v>0</v>
      </c>
      <c r="J1592" s="107">
        <v>0</v>
      </c>
      <c r="K1592" s="107">
        <v>0</v>
      </c>
      <c r="L1592" s="108">
        <v>0</v>
      </c>
      <c r="X1592" t="s">
        <v>782</v>
      </c>
      <c r="Y1592" t="s">
        <v>780</v>
      </c>
    </row>
    <row r="1593" spans="1:25" hidden="1" x14ac:dyDescent="0.25">
      <c r="A1593" s="103" t="s">
        <v>7</v>
      </c>
      <c r="B1593" s="104">
        <v>46267</v>
      </c>
      <c r="C1593" s="105" t="s">
        <v>12</v>
      </c>
      <c r="D1593" s="106">
        <v>8</v>
      </c>
      <c r="G1593" s="106">
        <v>10</v>
      </c>
      <c r="H1593" s="107">
        <v>0</v>
      </c>
      <c r="I1593" s="107">
        <v>0</v>
      </c>
      <c r="J1593" s="107">
        <v>0</v>
      </c>
      <c r="K1593" s="107">
        <v>0</v>
      </c>
      <c r="L1593" s="108">
        <v>0</v>
      </c>
      <c r="X1593" t="s">
        <v>782</v>
      </c>
      <c r="Y1593" t="s">
        <v>779</v>
      </c>
    </row>
    <row r="1594" spans="1:25" hidden="1" x14ac:dyDescent="0.25">
      <c r="A1594" s="103" t="s">
        <v>8</v>
      </c>
      <c r="B1594" s="104">
        <v>46267</v>
      </c>
      <c r="C1594" s="105" t="s">
        <v>11</v>
      </c>
      <c r="D1594" s="106">
        <v>13</v>
      </c>
      <c r="G1594" s="106">
        <v>12</v>
      </c>
      <c r="H1594" s="107">
        <v>0</v>
      </c>
      <c r="I1594" s="107">
        <v>0</v>
      </c>
      <c r="J1594" s="107">
        <v>0</v>
      </c>
      <c r="K1594" s="107">
        <v>0</v>
      </c>
      <c r="L1594" s="108">
        <v>0</v>
      </c>
      <c r="X1594" t="s">
        <v>778</v>
      </c>
      <c r="Y1594" t="s">
        <v>784</v>
      </c>
    </row>
    <row r="1595" spans="1:25" hidden="1" x14ac:dyDescent="0.25">
      <c r="A1595" s="103" t="s">
        <v>8</v>
      </c>
      <c r="B1595" s="104">
        <v>46267</v>
      </c>
      <c r="C1595" s="105" t="s">
        <v>11</v>
      </c>
      <c r="D1595" s="106">
        <v>10</v>
      </c>
      <c r="G1595" s="106">
        <v>1</v>
      </c>
      <c r="H1595" s="107">
        <v>0</v>
      </c>
      <c r="I1595" s="107">
        <v>0</v>
      </c>
      <c r="J1595" s="107">
        <v>0</v>
      </c>
      <c r="K1595" s="107">
        <v>0</v>
      </c>
      <c r="L1595" s="108">
        <v>0</v>
      </c>
      <c r="X1595" t="s">
        <v>778</v>
      </c>
      <c r="Y1595" t="s">
        <v>21</v>
      </c>
    </row>
    <row r="1596" spans="1:25" hidden="1" x14ac:dyDescent="0.25">
      <c r="A1596" s="103" t="s">
        <v>8</v>
      </c>
      <c r="B1596" s="104">
        <v>46267</v>
      </c>
      <c r="C1596" s="105" t="s">
        <v>12</v>
      </c>
      <c r="D1596" s="106">
        <v>13</v>
      </c>
      <c r="G1596" s="106">
        <v>65</v>
      </c>
      <c r="H1596" s="107">
        <v>3</v>
      </c>
      <c r="I1596" s="107">
        <v>2</v>
      </c>
      <c r="J1596" s="107">
        <v>0</v>
      </c>
      <c r="K1596" s="107">
        <v>0</v>
      </c>
      <c r="L1596" s="108">
        <v>0</v>
      </c>
      <c r="X1596" t="s">
        <v>782</v>
      </c>
      <c r="Y1596" t="s">
        <v>781</v>
      </c>
    </row>
    <row r="1597" spans="1:25" x14ac:dyDescent="0.25">
      <c r="A1597" s="103" t="s">
        <v>7</v>
      </c>
      <c r="B1597" s="104">
        <v>46267</v>
      </c>
      <c r="C1597" s="105" t="s">
        <v>11</v>
      </c>
      <c r="D1597" s="106">
        <v>9</v>
      </c>
      <c r="G1597" s="106">
        <v>5</v>
      </c>
      <c r="H1597" s="107">
        <v>0</v>
      </c>
      <c r="I1597" s="107">
        <v>0</v>
      </c>
      <c r="J1597" s="107">
        <v>0</v>
      </c>
      <c r="K1597" s="107">
        <v>0</v>
      </c>
      <c r="L1597" s="108">
        <v>0</v>
      </c>
      <c r="X1597" t="s">
        <v>782</v>
      </c>
      <c r="Y1597" t="s">
        <v>21</v>
      </c>
    </row>
    <row r="1598" spans="1:25" hidden="1" x14ac:dyDescent="0.25">
      <c r="A1598" s="103" t="s">
        <v>6</v>
      </c>
      <c r="B1598" s="104">
        <v>46267</v>
      </c>
      <c r="C1598" s="105" t="s">
        <v>12</v>
      </c>
      <c r="D1598" s="106">
        <v>8</v>
      </c>
      <c r="G1598" s="106">
        <v>11</v>
      </c>
      <c r="H1598" s="107">
        <v>0</v>
      </c>
      <c r="I1598" s="107">
        <v>0</v>
      </c>
      <c r="J1598" s="107">
        <v>0</v>
      </c>
      <c r="K1598" s="107">
        <v>0</v>
      </c>
      <c r="L1598" s="108">
        <v>0</v>
      </c>
      <c r="X1598" t="s">
        <v>782</v>
      </c>
    </row>
    <row r="1599" spans="1:25" x14ac:dyDescent="0.25">
      <c r="A1599" s="103" t="s">
        <v>6</v>
      </c>
      <c r="B1599" s="104">
        <v>46267</v>
      </c>
      <c r="C1599" s="105" t="s">
        <v>11</v>
      </c>
      <c r="D1599" s="106">
        <v>15</v>
      </c>
      <c r="G1599" s="106">
        <v>182</v>
      </c>
      <c r="H1599" s="107">
        <v>0</v>
      </c>
      <c r="I1599" s="107">
        <v>0</v>
      </c>
      <c r="J1599" s="107">
        <v>0</v>
      </c>
      <c r="K1599" s="107">
        <v>0</v>
      </c>
      <c r="L1599" s="108">
        <v>0</v>
      </c>
      <c r="X1599" t="s">
        <v>778</v>
      </c>
      <c r="Y1599" t="s">
        <v>20</v>
      </c>
    </row>
    <row r="1600" spans="1:25" x14ac:dyDescent="0.25">
      <c r="A1600" s="103" t="s">
        <v>7</v>
      </c>
      <c r="B1600" s="104">
        <v>46267</v>
      </c>
      <c r="C1600" s="105" t="s">
        <v>12</v>
      </c>
      <c r="D1600" s="106">
        <v>10</v>
      </c>
      <c r="G1600" s="106">
        <v>3</v>
      </c>
      <c r="H1600" s="107">
        <v>0</v>
      </c>
      <c r="I1600" s="107">
        <v>0</v>
      </c>
      <c r="J1600" s="107">
        <v>0</v>
      </c>
      <c r="K1600" s="107">
        <v>0</v>
      </c>
      <c r="L1600" s="108">
        <v>0</v>
      </c>
      <c r="X1600" t="s">
        <v>782</v>
      </c>
      <c r="Y1600" t="s">
        <v>779</v>
      </c>
    </row>
    <row r="1601" spans="1:25" x14ac:dyDescent="0.25">
      <c r="A1601" s="103" t="s">
        <v>827</v>
      </c>
      <c r="B1601" s="104">
        <v>46267</v>
      </c>
      <c r="C1601" s="105" t="s">
        <v>12</v>
      </c>
      <c r="D1601" s="106">
        <v>13</v>
      </c>
      <c r="G1601" s="106">
        <v>1</v>
      </c>
      <c r="H1601" s="107">
        <v>0</v>
      </c>
      <c r="I1601" s="107">
        <v>0</v>
      </c>
      <c r="J1601" s="107">
        <v>0</v>
      </c>
      <c r="K1601" s="107">
        <v>0</v>
      </c>
      <c r="L1601" s="108">
        <v>0</v>
      </c>
      <c r="X1601" t="s">
        <v>782</v>
      </c>
    </row>
    <row r="1602" spans="1:25" x14ac:dyDescent="0.25">
      <c r="A1602" s="103" t="s">
        <v>6</v>
      </c>
      <c r="B1602" s="104">
        <v>46267</v>
      </c>
      <c r="C1602" s="105" t="s">
        <v>12</v>
      </c>
      <c r="D1602" s="106">
        <v>11</v>
      </c>
      <c r="G1602" s="106">
        <v>3</v>
      </c>
      <c r="H1602" s="107">
        <v>0</v>
      </c>
      <c r="I1602" s="107">
        <v>0</v>
      </c>
      <c r="J1602" s="107">
        <v>0</v>
      </c>
      <c r="K1602" s="107">
        <v>0</v>
      </c>
      <c r="L1602" s="108">
        <v>0</v>
      </c>
      <c r="X1602" t="s">
        <v>778</v>
      </c>
      <c r="Y1602" t="s">
        <v>786</v>
      </c>
    </row>
    <row r="1603" spans="1:25" hidden="1" x14ac:dyDescent="0.25">
      <c r="A1603" s="103" t="s">
        <v>8</v>
      </c>
      <c r="B1603" s="104">
        <v>46267</v>
      </c>
      <c r="C1603" s="105" t="s">
        <v>12</v>
      </c>
      <c r="D1603" s="106">
        <v>10</v>
      </c>
      <c r="G1603" s="106">
        <v>879</v>
      </c>
      <c r="H1603" s="107">
        <v>23</v>
      </c>
      <c r="I1603" s="107">
        <v>15</v>
      </c>
      <c r="J1603" s="107">
        <v>1</v>
      </c>
      <c r="K1603" s="107">
        <v>1</v>
      </c>
      <c r="L1603" s="108">
        <v>1</v>
      </c>
      <c r="X1603" t="s">
        <v>782</v>
      </c>
      <c r="Y1603" t="s">
        <v>779</v>
      </c>
    </row>
    <row r="1604" spans="1:25" hidden="1" x14ac:dyDescent="0.25">
      <c r="A1604" s="103" t="s">
        <v>8</v>
      </c>
      <c r="B1604" s="104">
        <v>46267</v>
      </c>
      <c r="C1604" s="105" t="s">
        <v>12</v>
      </c>
      <c r="D1604" s="106">
        <v>10</v>
      </c>
      <c r="G1604" s="106">
        <v>27</v>
      </c>
      <c r="H1604" s="107">
        <v>1</v>
      </c>
      <c r="I1604" s="107">
        <v>1</v>
      </c>
      <c r="J1604" s="107">
        <v>0</v>
      </c>
      <c r="K1604" s="107">
        <v>0</v>
      </c>
      <c r="L1604" s="108">
        <v>0</v>
      </c>
      <c r="X1604" t="s">
        <v>778</v>
      </c>
      <c r="Y1604" t="s">
        <v>781</v>
      </c>
    </row>
    <row r="1605" spans="1:25" hidden="1" x14ac:dyDescent="0.25">
      <c r="A1605" s="103" t="s">
        <v>8</v>
      </c>
      <c r="B1605" s="104">
        <v>46267</v>
      </c>
      <c r="C1605" s="105" t="s">
        <v>11</v>
      </c>
      <c r="D1605" s="106">
        <v>10</v>
      </c>
      <c r="G1605" s="106">
        <v>650</v>
      </c>
      <c r="H1605" s="107">
        <v>5</v>
      </c>
      <c r="I1605" s="107">
        <v>5</v>
      </c>
      <c r="J1605" s="107">
        <v>0</v>
      </c>
      <c r="K1605" s="107">
        <v>0</v>
      </c>
      <c r="L1605" s="108">
        <v>0</v>
      </c>
      <c r="X1605" t="s">
        <v>782</v>
      </c>
      <c r="Y1605" t="s">
        <v>783</v>
      </c>
    </row>
    <row r="1606" spans="1:25" hidden="1" x14ac:dyDescent="0.25">
      <c r="A1606" s="103" t="s">
        <v>6</v>
      </c>
      <c r="B1606" s="104">
        <v>46267</v>
      </c>
      <c r="C1606" s="105" t="s">
        <v>11</v>
      </c>
      <c r="D1606" s="106">
        <v>13</v>
      </c>
      <c r="G1606" s="106">
        <v>18</v>
      </c>
      <c r="H1606" s="107">
        <v>0</v>
      </c>
      <c r="I1606" s="107">
        <v>0</v>
      </c>
      <c r="J1606" s="107">
        <v>0</v>
      </c>
      <c r="K1606" s="107">
        <v>0</v>
      </c>
      <c r="L1606" s="108">
        <v>0</v>
      </c>
      <c r="X1606" t="s">
        <v>778</v>
      </c>
      <c r="Y1606" t="s">
        <v>20</v>
      </c>
    </row>
    <row r="1607" spans="1:25" hidden="1" x14ac:dyDescent="0.25">
      <c r="A1607" s="103" t="s">
        <v>6</v>
      </c>
      <c r="B1607" s="104">
        <v>46267</v>
      </c>
      <c r="C1607" s="105" t="s">
        <v>11</v>
      </c>
      <c r="D1607" s="106">
        <v>16</v>
      </c>
      <c r="G1607" s="106">
        <v>105</v>
      </c>
      <c r="H1607" s="107">
        <v>0</v>
      </c>
      <c r="I1607" s="107">
        <v>0</v>
      </c>
      <c r="J1607" s="107">
        <v>0</v>
      </c>
      <c r="K1607" s="107">
        <v>0</v>
      </c>
      <c r="L1607" s="108">
        <v>0</v>
      </c>
      <c r="X1607" t="s">
        <v>778</v>
      </c>
      <c r="Y1607" t="s">
        <v>20</v>
      </c>
    </row>
    <row r="1608" spans="1:25" x14ac:dyDescent="0.25">
      <c r="A1608" s="103" t="s">
        <v>6</v>
      </c>
      <c r="B1608" s="104">
        <v>46267</v>
      </c>
      <c r="C1608" s="105" t="s">
        <v>11</v>
      </c>
      <c r="D1608" s="106">
        <v>12</v>
      </c>
      <c r="G1608" s="106">
        <v>8</v>
      </c>
      <c r="H1608" s="107">
        <v>0</v>
      </c>
      <c r="I1608" s="107">
        <v>0</v>
      </c>
      <c r="J1608" s="107">
        <v>0</v>
      </c>
      <c r="K1608" s="107">
        <v>0</v>
      </c>
      <c r="L1608" s="108">
        <v>0</v>
      </c>
      <c r="X1608" t="s">
        <v>782</v>
      </c>
      <c r="Y1608" t="s">
        <v>21</v>
      </c>
    </row>
    <row r="1609" spans="1:25" hidden="1" x14ac:dyDescent="0.25">
      <c r="A1609" s="103" t="s">
        <v>6</v>
      </c>
      <c r="B1609" s="104">
        <v>46267</v>
      </c>
      <c r="C1609" s="105" t="s">
        <v>12</v>
      </c>
      <c r="D1609" s="106">
        <v>10</v>
      </c>
      <c r="G1609" s="106">
        <v>4</v>
      </c>
      <c r="H1609" s="107">
        <v>0</v>
      </c>
      <c r="I1609" s="107">
        <v>0</v>
      </c>
      <c r="J1609" s="107">
        <v>0</v>
      </c>
      <c r="K1609" s="107">
        <v>0</v>
      </c>
      <c r="L1609" s="108">
        <v>0</v>
      </c>
      <c r="X1609" t="s">
        <v>778</v>
      </c>
      <c r="Y1609" t="s">
        <v>779</v>
      </c>
    </row>
    <row r="1610" spans="1:25" x14ac:dyDescent="0.25">
      <c r="A1610" s="103" t="s">
        <v>6</v>
      </c>
      <c r="B1610" s="104">
        <v>46267</v>
      </c>
      <c r="C1610" s="105" t="s">
        <v>11</v>
      </c>
      <c r="D1610" s="106">
        <v>9</v>
      </c>
      <c r="G1610" s="106">
        <v>869</v>
      </c>
      <c r="H1610" s="107">
        <v>5</v>
      </c>
      <c r="I1610" s="107">
        <v>4</v>
      </c>
      <c r="J1610" s="107">
        <v>1</v>
      </c>
      <c r="K1610" s="107">
        <v>0</v>
      </c>
      <c r="L1610" s="108">
        <v>0</v>
      </c>
      <c r="X1610" t="s">
        <v>782</v>
      </c>
      <c r="Y1610" t="s">
        <v>20</v>
      </c>
    </row>
    <row r="1611" spans="1:25" hidden="1" x14ac:dyDescent="0.25">
      <c r="A1611" s="103" t="s">
        <v>7</v>
      </c>
      <c r="B1611" s="104">
        <v>46267</v>
      </c>
      <c r="C1611" s="105" t="s">
        <v>12</v>
      </c>
      <c r="D1611" s="106">
        <v>14</v>
      </c>
      <c r="G1611" s="106">
        <v>20</v>
      </c>
      <c r="H1611" s="107">
        <v>0</v>
      </c>
      <c r="I1611" s="107">
        <v>0</v>
      </c>
      <c r="J1611" s="107">
        <v>0</v>
      </c>
      <c r="K1611" s="107">
        <v>0</v>
      </c>
      <c r="L1611" s="108">
        <v>0</v>
      </c>
      <c r="X1611" t="s">
        <v>778</v>
      </c>
      <c r="Y1611" t="s">
        <v>779</v>
      </c>
    </row>
    <row r="1612" spans="1:25" hidden="1" x14ac:dyDescent="0.25">
      <c r="A1612" s="103" t="s">
        <v>8</v>
      </c>
      <c r="B1612" s="104">
        <v>46267</v>
      </c>
      <c r="C1612" s="105" t="s">
        <v>11</v>
      </c>
      <c r="D1612" s="106">
        <v>11</v>
      </c>
      <c r="G1612" s="106">
        <v>229</v>
      </c>
      <c r="H1612" s="107">
        <v>6</v>
      </c>
      <c r="I1612" s="107">
        <v>5</v>
      </c>
      <c r="J1612" s="107">
        <v>2</v>
      </c>
      <c r="K1612" s="107">
        <v>1</v>
      </c>
      <c r="L1612" s="108">
        <v>0</v>
      </c>
      <c r="X1612" t="s">
        <v>778</v>
      </c>
      <c r="Y1612" t="s">
        <v>784</v>
      </c>
    </row>
    <row r="1613" spans="1:25" x14ac:dyDescent="0.25">
      <c r="A1613" s="103" t="s">
        <v>6</v>
      </c>
      <c r="B1613" s="104">
        <v>46267</v>
      </c>
      <c r="C1613" s="105" t="s">
        <v>11</v>
      </c>
      <c r="D1613" s="106">
        <v>11</v>
      </c>
      <c r="G1613" s="106">
        <v>1</v>
      </c>
      <c r="H1613" s="107">
        <v>0</v>
      </c>
      <c r="I1613" s="107">
        <v>0</v>
      </c>
      <c r="J1613" s="107">
        <v>0</v>
      </c>
      <c r="K1613" s="107">
        <v>0</v>
      </c>
      <c r="L1613" s="108">
        <v>0</v>
      </c>
      <c r="X1613" t="s">
        <v>778</v>
      </c>
      <c r="Y1613" t="s">
        <v>22</v>
      </c>
    </row>
    <row r="1614" spans="1:25" hidden="1" x14ac:dyDescent="0.25">
      <c r="A1614" s="103" t="s">
        <v>7</v>
      </c>
      <c r="B1614" s="104">
        <v>46267</v>
      </c>
      <c r="C1614" s="105" t="s">
        <v>12</v>
      </c>
      <c r="D1614" s="106">
        <v>13</v>
      </c>
      <c r="G1614" s="106">
        <v>4</v>
      </c>
      <c r="H1614" s="107">
        <v>0</v>
      </c>
      <c r="I1614" s="107">
        <v>0</v>
      </c>
      <c r="J1614" s="107">
        <v>0</v>
      </c>
      <c r="K1614" s="107">
        <v>0</v>
      </c>
      <c r="L1614" s="108">
        <v>0</v>
      </c>
      <c r="X1614" t="s">
        <v>778</v>
      </c>
      <c r="Y1614" t="s">
        <v>779</v>
      </c>
    </row>
    <row r="1615" spans="1:25" hidden="1" x14ac:dyDescent="0.25">
      <c r="A1615" s="103" t="s">
        <v>7</v>
      </c>
      <c r="B1615" s="104">
        <v>46267</v>
      </c>
      <c r="C1615" s="105" t="s">
        <v>11</v>
      </c>
      <c r="D1615" s="106">
        <v>14</v>
      </c>
      <c r="G1615" s="106">
        <v>161</v>
      </c>
      <c r="H1615" s="107">
        <v>1</v>
      </c>
      <c r="I1615" s="107">
        <v>1</v>
      </c>
      <c r="J1615" s="107">
        <v>0</v>
      </c>
      <c r="K1615" s="107">
        <v>0</v>
      </c>
      <c r="L1615" s="108">
        <v>0</v>
      </c>
      <c r="X1615" t="s">
        <v>782</v>
      </c>
      <c r="Y1615" t="s">
        <v>780</v>
      </c>
    </row>
    <row r="1616" spans="1:25" x14ac:dyDescent="0.25">
      <c r="A1616" s="103" t="s">
        <v>6</v>
      </c>
      <c r="B1616" s="104">
        <v>46267</v>
      </c>
      <c r="C1616" s="105" t="s">
        <v>11</v>
      </c>
      <c r="D1616" s="106">
        <v>13</v>
      </c>
      <c r="G1616" s="106">
        <v>41</v>
      </c>
      <c r="H1616" s="107">
        <v>0</v>
      </c>
      <c r="I1616" s="107">
        <v>0</v>
      </c>
      <c r="J1616" s="107">
        <v>0</v>
      </c>
      <c r="K1616" s="107">
        <v>0</v>
      </c>
      <c r="L1616" s="108">
        <v>0</v>
      </c>
      <c r="X1616" t="s">
        <v>782</v>
      </c>
      <c r="Y1616" t="s">
        <v>784</v>
      </c>
    </row>
    <row r="1617" spans="1:25" hidden="1" x14ac:dyDescent="0.25">
      <c r="A1617" s="103" t="s">
        <v>6</v>
      </c>
      <c r="B1617" s="104">
        <v>46267</v>
      </c>
      <c r="C1617" s="105" t="s">
        <v>12</v>
      </c>
      <c r="D1617" s="106">
        <v>9</v>
      </c>
      <c r="G1617" s="106">
        <v>1</v>
      </c>
      <c r="H1617" s="107">
        <v>0</v>
      </c>
      <c r="I1617" s="107">
        <v>0</v>
      </c>
      <c r="J1617" s="107">
        <v>0</v>
      </c>
      <c r="K1617" s="107">
        <v>0</v>
      </c>
      <c r="L1617" s="108">
        <v>0</v>
      </c>
      <c r="X1617" t="s">
        <v>782</v>
      </c>
      <c r="Y1617" t="s">
        <v>22</v>
      </c>
    </row>
    <row r="1618" spans="1:25" hidden="1" x14ac:dyDescent="0.25">
      <c r="A1618" s="103" t="s">
        <v>6</v>
      </c>
      <c r="B1618" s="104">
        <v>46267</v>
      </c>
      <c r="C1618" s="105" t="s">
        <v>11</v>
      </c>
      <c r="D1618" s="106">
        <v>11</v>
      </c>
      <c r="G1618" s="106">
        <v>955</v>
      </c>
      <c r="H1618" s="107">
        <v>15</v>
      </c>
      <c r="I1618" s="107">
        <v>12</v>
      </c>
      <c r="J1618" s="107">
        <v>1</v>
      </c>
      <c r="K1618" s="107">
        <v>0</v>
      </c>
      <c r="L1618" s="108">
        <v>0</v>
      </c>
      <c r="X1618" t="s">
        <v>782</v>
      </c>
      <c r="Y1618" t="s">
        <v>783</v>
      </c>
    </row>
    <row r="1619" spans="1:25" x14ac:dyDescent="0.25">
      <c r="A1619" s="103" t="s">
        <v>7</v>
      </c>
      <c r="B1619" s="104">
        <v>46267</v>
      </c>
      <c r="C1619" s="105" t="s">
        <v>12</v>
      </c>
      <c r="D1619" s="106">
        <v>14</v>
      </c>
      <c r="G1619" s="106">
        <v>11</v>
      </c>
      <c r="H1619" s="107">
        <v>1</v>
      </c>
      <c r="I1619" s="107">
        <v>1</v>
      </c>
      <c r="J1619" s="107">
        <v>0</v>
      </c>
      <c r="K1619" s="107">
        <v>0</v>
      </c>
      <c r="L1619" s="108">
        <v>0</v>
      </c>
      <c r="X1619" t="s">
        <v>778</v>
      </c>
      <c r="Y1619" t="s">
        <v>781</v>
      </c>
    </row>
    <row r="1620" spans="1:25" hidden="1" x14ac:dyDescent="0.25">
      <c r="A1620" s="103" t="s">
        <v>6</v>
      </c>
      <c r="B1620" s="104">
        <v>46267</v>
      </c>
      <c r="C1620" s="105" t="s">
        <v>12</v>
      </c>
      <c r="D1620" s="106">
        <v>12</v>
      </c>
      <c r="G1620" s="106">
        <v>18</v>
      </c>
      <c r="H1620" s="107">
        <v>1</v>
      </c>
      <c r="I1620" s="107">
        <v>1</v>
      </c>
      <c r="J1620" s="107">
        <v>0</v>
      </c>
      <c r="K1620" s="107">
        <v>0</v>
      </c>
      <c r="L1620" s="108">
        <v>0</v>
      </c>
      <c r="X1620" t="s">
        <v>778</v>
      </c>
      <c r="Y1620" t="s">
        <v>993</v>
      </c>
    </row>
    <row r="1621" spans="1:25" x14ac:dyDescent="0.25">
      <c r="A1621" s="103" t="s">
        <v>7</v>
      </c>
      <c r="B1621" s="104">
        <v>46267</v>
      </c>
      <c r="C1621" s="105" t="s">
        <v>11</v>
      </c>
      <c r="D1621" s="106">
        <v>8</v>
      </c>
      <c r="G1621" s="106">
        <v>243</v>
      </c>
      <c r="H1621" s="107">
        <v>2</v>
      </c>
      <c r="I1621" s="107">
        <v>2</v>
      </c>
      <c r="J1621" s="107">
        <v>0</v>
      </c>
      <c r="K1621" s="107">
        <v>0</v>
      </c>
      <c r="L1621" s="108">
        <v>0</v>
      </c>
      <c r="X1621" t="s">
        <v>782</v>
      </c>
      <c r="Y1621" t="s">
        <v>784</v>
      </c>
    </row>
    <row r="1622" spans="1:25" hidden="1" x14ac:dyDescent="0.25">
      <c r="A1622" s="103" t="s">
        <v>7</v>
      </c>
      <c r="B1622" s="104">
        <v>46267</v>
      </c>
      <c r="C1622" s="105" t="s">
        <v>12</v>
      </c>
      <c r="D1622" s="106">
        <v>9</v>
      </c>
      <c r="G1622" s="106">
        <v>5</v>
      </c>
      <c r="H1622" s="107">
        <v>0</v>
      </c>
      <c r="I1622" s="107">
        <v>0</v>
      </c>
      <c r="J1622" s="107">
        <v>0</v>
      </c>
      <c r="K1622" s="107">
        <v>0</v>
      </c>
      <c r="L1622" s="108">
        <v>0</v>
      </c>
      <c r="X1622" t="s">
        <v>778</v>
      </c>
    </row>
    <row r="1623" spans="1:25" x14ac:dyDescent="0.25">
      <c r="A1623" s="103" t="s">
        <v>6</v>
      </c>
      <c r="B1623" s="104">
        <v>46267</v>
      </c>
      <c r="C1623" s="105" t="s">
        <v>11</v>
      </c>
      <c r="D1623" s="106">
        <v>9</v>
      </c>
      <c r="G1623" s="106">
        <v>44</v>
      </c>
      <c r="H1623" s="107">
        <v>0</v>
      </c>
      <c r="I1623" s="107">
        <v>0</v>
      </c>
      <c r="J1623" s="107">
        <v>0</v>
      </c>
      <c r="K1623" s="107">
        <v>0</v>
      </c>
      <c r="L1623" s="108">
        <v>0</v>
      </c>
      <c r="X1623" t="s">
        <v>778</v>
      </c>
      <c r="Y1623" t="s">
        <v>780</v>
      </c>
    </row>
    <row r="1624" spans="1:25" hidden="1" x14ac:dyDescent="0.25">
      <c r="A1624" s="103" t="s">
        <v>7</v>
      </c>
      <c r="B1624" s="104">
        <v>46267</v>
      </c>
      <c r="C1624" s="105" t="s">
        <v>12</v>
      </c>
      <c r="D1624" s="106">
        <v>14</v>
      </c>
      <c r="G1624" s="106">
        <v>2315</v>
      </c>
      <c r="H1624" s="107">
        <v>24</v>
      </c>
      <c r="I1624" s="107">
        <v>22</v>
      </c>
      <c r="J1624" s="107">
        <v>0</v>
      </c>
      <c r="K1624" s="107">
        <v>0</v>
      </c>
      <c r="L1624" s="108">
        <v>0</v>
      </c>
      <c r="X1624" t="s">
        <v>782</v>
      </c>
      <c r="Y1624" t="s">
        <v>779</v>
      </c>
    </row>
    <row r="1625" spans="1:25" hidden="1" x14ac:dyDescent="0.25">
      <c r="A1625" s="103" t="s">
        <v>7</v>
      </c>
      <c r="B1625" s="104">
        <v>46267</v>
      </c>
      <c r="C1625" s="105" t="s">
        <v>11</v>
      </c>
      <c r="D1625" s="106">
        <v>13</v>
      </c>
      <c r="G1625" s="106">
        <v>39</v>
      </c>
      <c r="H1625" s="107">
        <v>1</v>
      </c>
      <c r="I1625" s="107">
        <v>1</v>
      </c>
      <c r="J1625" s="107">
        <v>0</v>
      </c>
      <c r="K1625" s="107">
        <v>0</v>
      </c>
      <c r="L1625" s="108">
        <v>0</v>
      </c>
      <c r="X1625" t="s">
        <v>782</v>
      </c>
      <c r="Y1625" t="s">
        <v>783</v>
      </c>
    </row>
    <row r="1626" spans="1:25" hidden="1" x14ac:dyDescent="0.25">
      <c r="A1626" s="103" t="s">
        <v>7</v>
      </c>
      <c r="B1626" s="104">
        <v>46267</v>
      </c>
      <c r="C1626" s="105" t="s">
        <v>11</v>
      </c>
      <c r="D1626" s="106">
        <v>10</v>
      </c>
      <c r="G1626" s="106">
        <v>100</v>
      </c>
      <c r="H1626" s="107">
        <v>1</v>
      </c>
      <c r="I1626" s="107">
        <v>0</v>
      </c>
      <c r="J1626" s="107">
        <v>0</v>
      </c>
      <c r="K1626" s="107">
        <v>0</v>
      </c>
      <c r="L1626" s="108">
        <v>0</v>
      </c>
      <c r="X1626" t="s">
        <v>778</v>
      </c>
      <c r="Y1626" t="s">
        <v>784</v>
      </c>
    </row>
    <row r="1627" spans="1:25" x14ac:dyDescent="0.25">
      <c r="A1627" s="103" t="s">
        <v>6</v>
      </c>
      <c r="B1627" s="104">
        <v>46267</v>
      </c>
      <c r="C1627" s="105" t="s">
        <v>11</v>
      </c>
      <c r="D1627" s="106">
        <v>12</v>
      </c>
      <c r="G1627" s="106">
        <v>826</v>
      </c>
      <c r="H1627" s="107">
        <v>10</v>
      </c>
      <c r="I1627" s="107">
        <v>5</v>
      </c>
      <c r="J1627" s="107">
        <v>1</v>
      </c>
      <c r="K1627" s="107">
        <v>0</v>
      </c>
      <c r="L1627" s="108">
        <v>0</v>
      </c>
      <c r="X1627" t="s">
        <v>782</v>
      </c>
      <c r="Y1627" t="s">
        <v>784</v>
      </c>
    </row>
    <row r="1628" spans="1:25" hidden="1" x14ac:dyDescent="0.25">
      <c r="A1628" s="103" t="s">
        <v>6</v>
      </c>
      <c r="B1628" s="104">
        <v>46267</v>
      </c>
      <c r="C1628" s="105" t="s">
        <v>12</v>
      </c>
      <c r="D1628" s="106">
        <v>11</v>
      </c>
      <c r="G1628" s="106">
        <v>13</v>
      </c>
      <c r="H1628" s="107">
        <v>0</v>
      </c>
      <c r="I1628" s="107">
        <v>0</v>
      </c>
      <c r="J1628" s="107">
        <v>0</v>
      </c>
      <c r="K1628" s="107">
        <v>0</v>
      </c>
      <c r="L1628" s="108">
        <v>0</v>
      </c>
      <c r="X1628" t="s">
        <v>782</v>
      </c>
      <c r="Y1628" t="s">
        <v>169</v>
      </c>
    </row>
    <row r="1629" spans="1:25" x14ac:dyDescent="0.25">
      <c r="A1629" s="103" t="s">
        <v>6</v>
      </c>
      <c r="B1629" s="104">
        <v>46267</v>
      </c>
      <c r="C1629" s="105" t="s">
        <v>11</v>
      </c>
      <c r="D1629" s="106">
        <v>15</v>
      </c>
      <c r="G1629" s="106">
        <v>234</v>
      </c>
      <c r="H1629" s="107">
        <v>2</v>
      </c>
      <c r="I1629" s="107">
        <v>2</v>
      </c>
      <c r="J1629" s="107">
        <v>0</v>
      </c>
      <c r="K1629" s="107">
        <v>0</v>
      </c>
      <c r="L1629" s="108">
        <v>0</v>
      </c>
      <c r="X1629" t="s">
        <v>782</v>
      </c>
      <c r="Y1629" t="s">
        <v>780</v>
      </c>
    </row>
    <row r="1630" spans="1:25" x14ac:dyDescent="0.25">
      <c r="A1630" s="103" t="s">
        <v>6</v>
      </c>
      <c r="B1630" s="104">
        <v>46267</v>
      </c>
      <c r="C1630" s="105" t="s">
        <v>12</v>
      </c>
      <c r="D1630" s="106">
        <v>14</v>
      </c>
      <c r="G1630" s="106">
        <v>18</v>
      </c>
      <c r="H1630" s="107">
        <v>3</v>
      </c>
      <c r="I1630" s="107">
        <v>2</v>
      </c>
      <c r="J1630" s="107">
        <v>0</v>
      </c>
      <c r="K1630" s="107">
        <v>0</v>
      </c>
      <c r="L1630" s="108">
        <v>0</v>
      </c>
      <c r="X1630" t="s">
        <v>778</v>
      </c>
      <c r="Y1630" t="s">
        <v>993</v>
      </c>
    </row>
    <row r="1631" spans="1:25" hidden="1" x14ac:dyDescent="0.25">
      <c r="A1631" s="103" t="s">
        <v>6</v>
      </c>
      <c r="B1631" s="104">
        <v>46267</v>
      </c>
      <c r="C1631" s="105" t="s">
        <v>12</v>
      </c>
      <c r="D1631" s="106">
        <v>9</v>
      </c>
      <c r="G1631" s="106">
        <v>25</v>
      </c>
      <c r="H1631" s="107">
        <v>1</v>
      </c>
      <c r="I1631" s="107">
        <v>1</v>
      </c>
      <c r="J1631" s="107">
        <v>0</v>
      </c>
      <c r="K1631" s="107">
        <v>0</v>
      </c>
      <c r="L1631" s="108">
        <v>0</v>
      </c>
      <c r="X1631" t="s">
        <v>778</v>
      </c>
      <c r="Y1631" t="s">
        <v>779</v>
      </c>
    </row>
    <row r="1632" spans="1:25" hidden="1" x14ac:dyDescent="0.25">
      <c r="A1632" s="103" t="s">
        <v>6</v>
      </c>
      <c r="B1632" s="104">
        <v>46267</v>
      </c>
      <c r="C1632" s="105" t="s">
        <v>11</v>
      </c>
      <c r="D1632" s="106">
        <v>10</v>
      </c>
      <c r="G1632" s="106">
        <v>826</v>
      </c>
      <c r="H1632" s="107">
        <v>13</v>
      </c>
      <c r="I1632" s="107">
        <v>12</v>
      </c>
      <c r="J1632" s="107">
        <v>0</v>
      </c>
      <c r="K1632" s="107">
        <v>0</v>
      </c>
      <c r="L1632" s="108">
        <v>0</v>
      </c>
      <c r="X1632" t="s">
        <v>782</v>
      </c>
      <c r="Y1632" t="s">
        <v>783</v>
      </c>
    </row>
    <row r="1633" spans="1:25" hidden="1" x14ac:dyDescent="0.25">
      <c r="A1633" s="103" t="s">
        <v>6</v>
      </c>
      <c r="B1633" s="104">
        <v>46267</v>
      </c>
      <c r="C1633" s="105" t="s">
        <v>11</v>
      </c>
      <c r="D1633" s="106">
        <v>14</v>
      </c>
      <c r="G1633" s="106">
        <v>17</v>
      </c>
      <c r="H1633" s="107">
        <v>0</v>
      </c>
      <c r="I1633" s="107">
        <v>0</v>
      </c>
      <c r="J1633" s="107">
        <v>0</v>
      </c>
      <c r="K1633" s="107">
        <v>0</v>
      </c>
      <c r="L1633" s="108">
        <v>0</v>
      </c>
      <c r="X1633" t="s">
        <v>782</v>
      </c>
      <c r="Y1633" t="s">
        <v>21</v>
      </c>
    </row>
    <row r="1634" spans="1:25" hidden="1" x14ac:dyDescent="0.25">
      <c r="A1634" s="103" t="s">
        <v>8</v>
      </c>
      <c r="B1634" s="104">
        <v>46267</v>
      </c>
      <c r="C1634" s="105" t="s">
        <v>12</v>
      </c>
      <c r="D1634" s="106">
        <v>14</v>
      </c>
      <c r="G1634" s="106">
        <v>219</v>
      </c>
      <c r="H1634" s="107">
        <v>5</v>
      </c>
      <c r="I1634" s="107">
        <v>3</v>
      </c>
      <c r="J1634" s="107">
        <v>1</v>
      </c>
      <c r="K1634" s="107">
        <v>1</v>
      </c>
      <c r="L1634" s="108">
        <v>0</v>
      </c>
      <c r="X1634" t="s">
        <v>782</v>
      </c>
      <c r="Y1634" t="s">
        <v>781</v>
      </c>
    </row>
    <row r="1635" spans="1:25" hidden="1" x14ac:dyDescent="0.25">
      <c r="A1635" s="103" t="s">
        <v>27</v>
      </c>
      <c r="B1635" s="104">
        <v>46267</v>
      </c>
      <c r="C1635" s="105" t="s">
        <v>11</v>
      </c>
      <c r="D1635" s="106">
        <v>9</v>
      </c>
      <c r="G1635" s="106">
        <v>1</v>
      </c>
      <c r="H1635" s="107">
        <v>1</v>
      </c>
      <c r="I1635" s="107">
        <v>1</v>
      </c>
      <c r="J1635" s="107">
        <v>0</v>
      </c>
      <c r="K1635" s="107">
        <v>0</v>
      </c>
      <c r="L1635" s="108">
        <v>0</v>
      </c>
      <c r="X1635" t="s">
        <v>782</v>
      </c>
      <c r="Y1635" t="s">
        <v>20</v>
      </c>
    </row>
    <row r="1636" spans="1:25" hidden="1" x14ac:dyDescent="0.25">
      <c r="A1636" s="103" t="s">
        <v>8</v>
      </c>
      <c r="B1636" s="104">
        <v>46267</v>
      </c>
      <c r="C1636" s="105" t="s">
        <v>12</v>
      </c>
      <c r="D1636" s="106">
        <v>9</v>
      </c>
      <c r="G1636" s="106">
        <v>17</v>
      </c>
      <c r="H1636" s="107">
        <v>0</v>
      </c>
      <c r="I1636" s="107">
        <v>0</v>
      </c>
      <c r="J1636" s="107">
        <v>0</v>
      </c>
      <c r="K1636" s="107">
        <v>0</v>
      </c>
      <c r="L1636" s="108">
        <v>0</v>
      </c>
      <c r="X1636" t="s">
        <v>778</v>
      </c>
      <c r="Y1636" t="s">
        <v>781</v>
      </c>
    </row>
    <row r="1637" spans="1:25" hidden="1" x14ac:dyDescent="0.25">
      <c r="A1637" s="103" t="s">
        <v>8</v>
      </c>
      <c r="B1637" s="104">
        <v>46267</v>
      </c>
      <c r="C1637" s="105" t="s">
        <v>11</v>
      </c>
      <c r="D1637" s="106">
        <v>15</v>
      </c>
      <c r="G1637" s="106">
        <v>11</v>
      </c>
      <c r="H1637" s="107">
        <v>0</v>
      </c>
      <c r="I1637" s="107">
        <v>0</v>
      </c>
      <c r="J1637" s="107">
        <v>0</v>
      </c>
      <c r="K1637" s="107">
        <v>0</v>
      </c>
      <c r="L1637" s="108">
        <v>0</v>
      </c>
      <c r="X1637" t="s">
        <v>782</v>
      </c>
    </row>
    <row r="1638" spans="1:25" hidden="1" x14ac:dyDescent="0.25">
      <c r="A1638" s="103" t="s">
        <v>7</v>
      </c>
      <c r="B1638" s="104">
        <v>46267</v>
      </c>
      <c r="C1638" s="105" t="s">
        <v>11</v>
      </c>
      <c r="D1638" s="106">
        <v>11</v>
      </c>
      <c r="G1638" s="106">
        <v>520</v>
      </c>
      <c r="H1638" s="107">
        <v>5</v>
      </c>
      <c r="I1638" s="107">
        <v>3</v>
      </c>
      <c r="J1638" s="107">
        <v>1</v>
      </c>
      <c r="K1638" s="107">
        <v>0</v>
      </c>
      <c r="L1638" s="108">
        <v>0</v>
      </c>
      <c r="X1638" t="s">
        <v>782</v>
      </c>
      <c r="Y1638" t="s">
        <v>784</v>
      </c>
    </row>
    <row r="1639" spans="1:25" hidden="1" x14ac:dyDescent="0.25">
      <c r="A1639" s="103" t="s">
        <v>8</v>
      </c>
      <c r="B1639" s="104">
        <v>46267</v>
      </c>
      <c r="C1639" s="105" t="s">
        <v>11</v>
      </c>
      <c r="D1639" s="106">
        <v>10</v>
      </c>
      <c r="G1639" s="106">
        <v>1</v>
      </c>
      <c r="H1639" s="107">
        <v>0</v>
      </c>
      <c r="I1639" s="107">
        <v>0</v>
      </c>
      <c r="J1639" s="107">
        <v>0</v>
      </c>
      <c r="K1639" s="107">
        <v>0</v>
      </c>
      <c r="L1639" s="108">
        <v>0</v>
      </c>
      <c r="X1639" t="s">
        <v>782</v>
      </c>
      <c r="Y1639" t="s">
        <v>21</v>
      </c>
    </row>
    <row r="1640" spans="1:25" hidden="1" x14ac:dyDescent="0.25">
      <c r="A1640" s="103" t="s">
        <v>6</v>
      </c>
      <c r="B1640" s="104">
        <v>46267</v>
      </c>
      <c r="C1640" s="105" t="s">
        <v>12</v>
      </c>
      <c r="D1640" s="106">
        <v>11</v>
      </c>
      <c r="G1640" s="106">
        <v>12</v>
      </c>
      <c r="H1640" s="107">
        <v>1</v>
      </c>
      <c r="I1640" s="107">
        <v>0</v>
      </c>
      <c r="J1640" s="107">
        <v>0</v>
      </c>
      <c r="K1640" s="107">
        <v>0</v>
      </c>
      <c r="L1640" s="108">
        <v>0</v>
      </c>
      <c r="X1640" t="s">
        <v>778</v>
      </c>
      <c r="Y1640" t="s">
        <v>781</v>
      </c>
    </row>
    <row r="1641" spans="1:25" hidden="1" x14ac:dyDescent="0.25">
      <c r="A1641" s="103" t="s">
        <v>6</v>
      </c>
      <c r="B1641" s="104">
        <v>46267</v>
      </c>
      <c r="C1641" s="105" t="s">
        <v>11</v>
      </c>
      <c r="D1641" s="106">
        <v>13</v>
      </c>
      <c r="G1641" s="106">
        <v>29</v>
      </c>
      <c r="H1641" s="107">
        <v>0</v>
      </c>
      <c r="I1641" s="107">
        <v>0</v>
      </c>
      <c r="J1641" s="107">
        <v>0</v>
      </c>
      <c r="K1641" s="107">
        <v>0</v>
      </c>
      <c r="L1641" s="108">
        <v>0</v>
      </c>
      <c r="X1641" t="s">
        <v>778</v>
      </c>
      <c r="Y1641" t="s">
        <v>783</v>
      </c>
    </row>
    <row r="1642" spans="1:25" x14ac:dyDescent="0.25">
      <c r="A1642" s="103" t="s">
        <v>7</v>
      </c>
      <c r="B1642" s="104">
        <v>46267</v>
      </c>
      <c r="C1642" s="105" t="s">
        <v>11</v>
      </c>
      <c r="D1642" s="106">
        <v>14</v>
      </c>
      <c r="G1642" s="106">
        <v>116</v>
      </c>
      <c r="H1642" s="107">
        <v>0</v>
      </c>
      <c r="I1642" s="107">
        <v>0</v>
      </c>
      <c r="J1642" s="107">
        <v>0</v>
      </c>
      <c r="K1642" s="107">
        <v>0</v>
      </c>
      <c r="L1642" s="108">
        <v>0</v>
      </c>
      <c r="X1642" t="s">
        <v>778</v>
      </c>
      <c r="Y1642" t="s">
        <v>784</v>
      </c>
    </row>
    <row r="1643" spans="1:25" hidden="1" x14ac:dyDescent="0.25">
      <c r="A1643" s="103" t="s">
        <v>7</v>
      </c>
      <c r="B1643" s="104">
        <v>46267</v>
      </c>
      <c r="C1643" s="105" t="s">
        <v>12</v>
      </c>
      <c r="D1643" s="106">
        <v>13</v>
      </c>
      <c r="G1643" s="106">
        <v>2</v>
      </c>
      <c r="H1643" s="107">
        <v>0</v>
      </c>
      <c r="I1643" s="107">
        <v>0</v>
      </c>
      <c r="J1643" s="107">
        <v>0</v>
      </c>
      <c r="K1643" s="107">
        <v>0</v>
      </c>
      <c r="L1643" s="108">
        <v>0</v>
      </c>
      <c r="X1643" t="s">
        <v>778</v>
      </c>
    </row>
    <row r="1644" spans="1:25" x14ac:dyDescent="0.25">
      <c r="A1644" s="103" t="s">
        <v>6</v>
      </c>
      <c r="B1644" s="104">
        <v>46267</v>
      </c>
      <c r="C1644" s="105" t="s">
        <v>11</v>
      </c>
      <c r="D1644" s="106">
        <v>16</v>
      </c>
      <c r="G1644" s="106">
        <v>4</v>
      </c>
      <c r="H1644" s="107">
        <v>0</v>
      </c>
      <c r="I1644" s="107">
        <v>0</v>
      </c>
      <c r="J1644" s="107">
        <v>0</v>
      </c>
      <c r="K1644" s="107">
        <v>0</v>
      </c>
      <c r="L1644" s="108">
        <v>0</v>
      </c>
      <c r="X1644" t="s">
        <v>782</v>
      </c>
    </row>
    <row r="1645" spans="1:25" hidden="1" x14ac:dyDescent="0.25">
      <c r="A1645" s="103" t="s">
        <v>8</v>
      </c>
      <c r="B1645" s="104">
        <v>46267</v>
      </c>
      <c r="C1645" s="105" t="s">
        <v>12</v>
      </c>
      <c r="D1645" s="106">
        <v>11</v>
      </c>
      <c r="G1645" s="106">
        <v>3</v>
      </c>
      <c r="H1645" s="107">
        <v>2</v>
      </c>
      <c r="I1645" s="107">
        <v>1</v>
      </c>
      <c r="J1645" s="107">
        <v>1</v>
      </c>
      <c r="K1645" s="107">
        <v>0</v>
      </c>
      <c r="L1645" s="108">
        <v>0</v>
      </c>
      <c r="X1645" t="s">
        <v>778</v>
      </c>
      <c r="Y1645" t="s">
        <v>779</v>
      </c>
    </row>
    <row r="1646" spans="1:25" x14ac:dyDescent="0.25">
      <c r="A1646" s="103" t="s">
        <v>8</v>
      </c>
      <c r="B1646" s="104">
        <v>46267</v>
      </c>
      <c r="C1646" s="105" t="s">
        <v>11</v>
      </c>
      <c r="D1646" s="106">
        <v>14</v>
      </c>
      <c r="G1646" s="106">
        <v>815</v>
      </c>
      <c r="H1646" s="107">
        <v>12</v>
      </c>
      <c r="I1646" s="107">
        <v>10</v>
      </c>
      <c r="J1646" s="107">
        <v>1</v>
      </c>
      <c r="K1646" s="107">
        <v>1</v>
      </c>
      <c r="L1646" s="108">
        <v>1</v>
      </c>
      <c r="X1646" t="s">
        <v>782</v>
      </c>
      <c r="Y1646" t="s">
        <v>784</v>
      </c>
    </row>
    <row r="1647" spans="1:25" hidden="1" x14ac:dyDescent="0.25">
      <c r="A1647" s="103" t="s">
        <v>28</v>
      </c>
      <c r="B1647" s="104">
        <v>46267</v>
      </c>
      <c r="C1647" s="105" t="s">
        <v>12</v>
      </c>
      <c r="D1647" s="106">
        <v>12</v>
      </c>
      <c r="G1647" s="106">
        <v>1</v>
      </c>
      <c r="H1647" s="107">
        <v>1</v>
      </c>
      <c r="I1647" s="107">
        <v>1</v>
      </c>
      <c r="J1647" s="107">
        <v>0</v>
      </c>
      <c r="K1647" s="107">
        <v>0</v>
      </c>
      <c r="L1647" s="108">
        <v>0</v>
      </c>
      <c r="X1647" t="s">
        <v>778</v>
      </c>
      <c r="Y1647" t="s">
        <v>779</v>
      </c>
    </row>
    <row r="1648" spans="1:25" hidden="1" x14ac:dyDescent="0.25">
      <c r="A1648" s="103" t="s">
        <v>7</v>
      </c>
      <c r="B1648" s="104">
        <v>46267</v>
      </c>
      <c r="C1648" s="105" t="s">
        <v>12</v>
      </c>
      <c r="D1648" s="106">
        <v>12</v>
      </c>
      <c r="G1648" s="106">
        <v>38</v>
      </c>
      <c r="H1648" s="107">
        <v>2</v>
      </c>
      <c r="I1648" s="107">
        <v>2</v>
      </c>
      <c r="J1648" s="107">
        <v>0</v>
      </c>
      <c r="K1648" s="107">
        <v>0</v>
      </c>
      <c r="L1648" s="108">
        <v>0</v>
      </c>
      <c r="X1648" t="s">
        <v>778</v>
      </c>
      <c r="Y1648" t="s">
        <v>781</v>
      </c>
    </row>
    <row r="1649" spans="1:25" x14ac:dyDescent="0.25">
      <c r="A1649" s="103" t="s">
        <v>6</v>
      </c>
      <c r="B1649" s="104">
        <v>46267</v>
      </c>
      <c r="C1649" s="105" t="s">
        <v>12</v>
      </c>
      <c r="D1649" s="106">
        <v>16</v>
      </c>
      <c r="G1649" s="106">
        <v>22</v>
      </c>
      <c r="H1649" s="107">
        <v>0</v>
      </c>
      <c r="I1649" s="107">
        <v>0</v>
      </c>
      <c r="J1649" s="107">
        <v>0</v>
      </c>
      <c r="K1649" s="107">
        <v>0</v>
      </c>
      <c r="L1649" s="108">
        <v>0</v>
      </c>
      <c r="X1649" t="s">
        <v>778</v>
      </c>
      <c r="Y1649" t="s">
        <v>781</v>
      </c>
    </row>
    <row r="1650" spans="1:25" hidden="1" x14ac:dyDescent="0.25">
      <c r="A1650" s="103" t="s">
        <v>6</v>
      </c>
      <c r="B1650" s="104">
        <v>46267</v>
      </c>
      <c r="C1650" s="105" t="s">
        <v>12</v>
      </c>
      <c r="D1650" s="106">
        <v>16</v>
      </c>
      <c r="G1650" s="106">
        <v>5</v>
      </c>
      <c r="H1650" s="107">
        <v>0</v>
      </c>
      <c r="I1650" s="107">
        <v>0</v>
      </c>
      <c r="J1650" s="107">
        <v>0</v>
      </c>
      <c r="K1650" s="107">
        <v>0</v>
      </c>
      <c r="L1650" s="108">
        <v>0</v>
      </c>
      <c r="X1650" t="s">
        <v>782</v>
      </c>
      <c r="Y1650" t="s">
        <v>169</v>
      </c>
    </row>
    <row r="1651" spans="1:25" hidden="1" x14ac:dyDescent="0.25">
      <c r="A1651" s="103" t="s">
        <v>7</v>
      </c>
      <c r="B1651" s="104">
        <v>46267</v>
      </c>
      <c r="C1651" s="105" t="s">
        <v>12</v>
      </c>
      <c r="D1651" s="106">
        <v>9</v>
      </c>
      <c r="G1651" s="106">
        <v>20</v>
      </c>
      <c r="H1651" s="107">
        <v>1</v>
      </c>
      <c r="I1651" s="107">
        <v>1</v>
      </c>
      <c r="J1651" s="107">
        <v>0</v>
      </c>
      <c r="K1651" s="107">
        <v>0</v>
      </c>
      <c r="L1651" s="108">
        <v>0</v>
      </c>
      <c r="X1651" t="s">
        <v>778</v>
      </c>
      <c r="Y1651" t="s">
        <v>781</v>
      </c>
    </row>
    <row r="1652" spans="1:25" hidden="1" x14ac:dyDescent="0.25">
      <c r="A1652" s="103" t="s">
        <v>7</v>
      </c>
      <c r="B1652" s="104">
        <v>46267</v>
      </c>
      <c r="C1652" s="105" t="s">
        <v>11</v>
      </c>
      <c r="D1652" s="106">
        <v>14</v>
      </c>
      <c r="G1652" s="106">
        <v>210</v>
      </c>
      <c r="H1652" s="107">
        <v>0</v>
      </c>
      <c r="I1652" s="107">
        <v>0</v>
      </c>
      <c r="J1652" s="107">
        <v>0</v>
      </c>
      <c r="K1652" s="107">
        <v>0</v>
      </c>
      <c r="L1652" s="108">
        <v>0</v>
      </c>
      <c r="X1652" t="s">
        <v>778</v>
      </c>
      <c r="Y1652" t="s">
        <v>20</v>
      </c>
    </row>
    <row r="1653" spans="1:25" hidden="1" x14ac:dyDescent="0.25">
      <c r="A1653" s="103" t="s">
        <v>6</v>
      </c>
      <c r="B1653" s="104">
        <v>46267</v>
      </c>
      <c r="C1653" s="105" t="s">
        <v>11</v>
      </c>
      <c r="D1653" s="106">
        <v>15</v>
      </c>
      <c r="G1653" s="106">
        <v>862</v>
      </c>
      <c r="H1653" s="107">
        <v>10</v>
      </c>
      <c r="I1653" s="107">
        <v>6</v>
      </c>
      <c r="J1653" s="107">
        <v>0</v>
      </c>
      <c r="K1653" s="107">
        <v>0</v>
      </c>
      <c r="L1653" s="108">
        <v>0</v>
      </c>
      <c r="X1653" t="s">
        <v>782</v>
      </c>
      <c r="Y1653" t="s">
        <v>20</v>
      </c>
    </row>
    <row r="1654" spans="1:25" hidden="1" x14ac:dyDescent="0.25">
      <c r="A1654" s="103" t="s">
        <v>7</v>
      </c>
      <c r="B1654" s="104">
        <v>46267</v>
      </c>
      <c r="C1654" s="105" t="s">
        <v>11</v>
      </c>
      <c r="D1654" s="106">
        <v>12</v>
      </c>
      <c r="G1654" s="106">
        <v>129</v>
      </c>
      <c r="H1654" s="107">
        <v>1</v>
      </c>
      <c r="I1654" s="107">
        <v>1</v>
      </c>
      <c r="J1654" s="107">
        <v>0</v>
      </c>
      <c r="K1654" s="107">
        <v>0</v>
      </c>
      <c r="L1654" s="108">
        <v>0</v>
      </c>
      <c r="X1654" t="s">
        <v>782</v>
      </c>
      <c r="Y1654" t="s">
        <v>780</v>
      </c>
    </row>
    <row r="1655" spans="1:25" hidden="1" x14ac:dyDescent="0.25">
      <c r="A1655" s="103" t="s">
        <v>7</v>
      </c>
      <c r="B1655" s="104">
        <v>46267</v>
      </c>
      <c r="C1655" s="105" t="s">
        <v>11</v>
      </c>
      <c r="D1655" s="106">
        <v>16</v>
      </c>
      <c r="G1655" s="106">
        <v>27</v>
      </c>
      <c r="H1655" s="107">
        <v>0</v>
      </c>
      <c r="I1655" s="107">
        <v>0</v>
      </c>
      <c r="J1655" s="107">
        <v>0</v>
      </c>
      <c r="K1655" s="107">
        <v>0</v>
      </c>
      <c r="L1655" s="108">
        <v>0</v>
      </c>
      <c r="X1655" t="s">
        <v>778</v>
      </c>
      <c r="Y1655" t="s">
        <v>780</v>
      </c>
    </row>
    <row r="1656" spans="1:25" hidden="1" x14ac:dyDescent="0.25">
      <c r="A1656" s="103" t="s">
        <v>6</v>
      </c>
      <c r="B1656" s="104">
        <v>46267</v>
      </c>
      <c r="C1656" s="105" t="s">
        <v>11</v>
      </c>
      <c r="D1656" s="106">
        <v>9</v>
      </c>
      <c r="G1656" s="106">
        <v>136</v>
      </c>
      <c r="H1656" s="107">
        <v>1</v>
      </c>
      <c r="I1656" s="107">
        <v>1</v>
      </c>
      <c r="J1656" s="107">
        <v>0</v>
      </c>
      <c r="K1656" s="107">
        <v>0</v>
      </c>
      <c r="L1656" s="108">
        <v>0</v>
      </c>
      <c r="X1656" t="s">
        <v>778</v>
      </c>
      <c r="Y1656" t="s">
        <v>784</v>
      </c>
    </row>
    <row r="1657" spans="1:25" hidden="1" x14ac:dyDescent="0.25">
      <c r="A1657" s="103" t="s">
        <v>6</v>
      </c>
      <c r="B1657" s="104">
        <v>46267</v>
      </c>
      <c r="C1657" s="105" t="s">
        <v>11</v>
      </c>
      <c r="D1657" s="106">
        <v>14</v>
      </c>
      <c r="G1657" s="106">
        <v>1168</v>
      </c>
      <c r="H1657" s="107">
        <v>13</v>
      </c>
      <c r="I1657" s="107">
        <v>10</v>
      </c>
      <c r="J1657" s="107">
        <v>0</v>
      </c>
      <c r="K1657" s="107">
        <v>0</v>
      </c>
      <c r="L1657" s="108">
        <v>0</v>
      </c>
      <c r="X1657" t="s">
        <v>782</v>
      </c>
      <c r="Y1657" t="s">
        <v>20</v>
      </c>
    </row>
    <row r="1658" spans="1:25" hidden="1" x14ac:dyDescent="0.25">
      <c r="A1658" s="103" t="s">
        <v>6</v>
      </c>
      <c r="B1658" s="104">
        <v>46267</v>
      </c>
      <c r="C1658" s="105" t="s">
        <v>11</v>
      </c>
      <c r="D1658" s="106">
        <v>10</v>
      </c>
      <c r="G1658" s="106">
        <v>7</v>
      </c>
      <c r="H1658" s="107">
        <v>0</v>
      </c>
      <c r="I1658" s="107">
        <v>0</v>
      </c>
      <c r="J1658" s="107">
        <v>0</v>
      </c>
      <c r="K1658" s="107">
        <v>0</v>
      </c>
      <c r="L1658" s="108">
        <v>0</v>
      </c>
      <c r="X1658" t="s">
        <v>778</v>
      </c>
      <c r="Y1658" t="s">
        <v>21</v>
      </c>
    </row>
    <row r="1659" spans="1:25" hidden="1" x14ac:dyDescent="0.25">
      <c r="A1659" s="103" t="s">
        <v>827</v>
      </c>
      <c r="B1659" s="104">
        <v>46267</v>
      </c>
      <c r="C1659" s="105" t="s">
        <v>12</v>
      </c>
      <c r="D1659" s="106">
        <v>9</v>
      </c>
      <c r="G1659" s="106">
        <v>1</v>
      </c>
      <c r="H1659" s="107">
        <v>0</v>
      </c>
      <c r="I1659" s="107">
        <v>0</v>
      </c>
      <c r="J1659" s="107">
        <v>0</v>
      </c>
      <c r="K1659" s="107">
        <v>0</v>
      </c>
      <c r="L1659" s="108">
        <v>0</v>
      </c>
      <c r="X1659" t="s">
        <v>778</v>
      </c>
      <c r="Y1659" t="s">
        <v>781</v>
      </c>
    </row>
    <row r="1660" spans="1:25" hidden="1" x14ac:dyDescent="0.25">
      <c r="A1660" s="103" t="s">
        <v>8</v>
      </c>
      <c r="B1660" s="104">
        <v>46267</v>
      </c>
      <c r="C1660" s="105" t="s">
        <v>12</v>
      </c>
      <c r="D1660" s="106">
        <v>16</v>
      </c>
      <c r="G1660" s="106">
        <v>16</v>
      </c>
      <c r="H1660" s="107">
        <v>0</v>
      </c>
      <c r="I1660" s="107">
        <v>0</v>
      </c>
      <c r="J1660" s="107">
        <v>0</v>
      </c>
      <c r="K1660" s="107">
        <v>0</v>
      </c>
      <c r="L1660" s="108">
        <v>0</v>
      </c>
      <c r="X1660" t="s">
        <v>778</v>
      </c>
      <c r="Y1660" t="s">
        <v>781</v>
      </c>
    </row>
    <row r="1661" spans="1:25" x14ac:dyDescent="0.25">
      <c r="A1661" s="103" t="s">
        <v>7</v>
      </c>
      <c r="B1661" s="104">
        <v>46267</v>
      </c>
      <c r="C1661" s="105" t="s">
        <v>11</v>
      </c>
      <c r="D1661" s="106">
        <v>13</v>
      </c>
      <c r="G1661" s="106">
        <v>32</v>
      </c>
      <c r="H1661" s="107">
        <v>0</v>
      </c>
      <c r="I1661" s="107">
        <v>0</v>
      </c>
      <c r="J1661" s="107">
        <v>0</v>
      </c>
      <c r="K1661" s="107">
        <v>0</v>
      </c>
      <c r="L1661" s="108">
        <v>0</v>
      </c>
      <c r="X1661" t="s">
        <v>782</v>
      </c>
      <c r="Y1661" t="s">
        <v>20</v>
      </c>
    </row>
    <row r="1662" spans="1:25" hidden="1" x14ac:dyDescent="0.25">
      <c r="A1662" s="103" t="s">
        <v>8</v>
      </c>
      <c r="B1662" s="104">
        <v>46267</v>
      </c>
      <c r="C1662" s="105" t="s">
        <v>12</v>
      </c>
      <c r="D1662" s="106">
        <v>10</v>
      </c>
      <c r="G1662" s="106">
        <v>8</v>
      </c>
      <c r="H1662" s="107">
        <v>0</v>
      </c>
      <c r="I1662" s="107">
        <v>0</v>
      </c>
      <c r="J1662" s="107">
        <v>0</v>
      </c>
      <c r="K1662" s="107">
        <v>0</v>
      </c>
      <c r="L1662" s="108">
        <v>0</v>
      </c>
      <c r="X1662" t="s">
        <v>782</v>
      </c>
    </row>
    <row r="1663" spans="1:25" hidden="1" x14ac:dyDescent="0.25">
      <c r="A1663" s="103" t="s">
        <v>8</v>
      </c>
      <c r="B1663" s="104">
        <v>46267</v>
      </c>
      <c r="C1663" s="105" t="s">
        <v>11</v>
      </c>
      <c r="D1663" s="106">
        <v>11</v>
      </c>
      <c r="G1663" s="106">
        <v>388</v>
      </c>
      <c r="H1663" s="107">
        <v>3</v>
      </c>
      <c r="I1663" s="107">
        <v>3</v>
      </c>
      <c r="J1663" s="107">
        <v>1</v>
      </c>
      <c r="K1663" s="107">
        <v>0</v>
      </c>
      <c r="L1663" s="108">
        <v>0</v>
      </c>
      <c r="X1663" t="s">
        <v>782</v>
      </c>
      <c r="Y1663" t="s">
        <v>784</v>
      </c>
    </row>
    <row r="1664" spans="1:25" x14ac:dyDescent="0.25">
      <c r="A1664" s="103" t="s">
        <v>8</v>
      </c>
      <c r="B1664" s="104">
        <v>46267</v>
      </c>
      <c r="C1664" s="105" t="s">
        <v>11</v>
      </c>
      <c r="D1664" s="106">
        <v>15</v>
      </c>
      <c r="G1664" s="106">
        <v>78</v>
      </c>
      <c r="H1664" s="107">
        <v>0</v>
      </c>
      <c r="I1664" s="107">
        <v>0</v>
      </c>
      <c r="J1664" s="107">
        <v>0</v>
      </c>
      <c r="K1664" s="107">
        <v>0</v>
      </c>
      <c r="L1664" s="108">
        <v>0</v>
      </c>
      <c r="X1664" t="s">
        <v>778</v>
      </c>
      <c r="Y1664" t="s">
        <v>20</v>
      </c>
    </row>
    <row r="1665" spans="1:25" hidden="1" x14ac:dyDescent="0.25">
      <c r="A1665" s="103" t="s">
        <v>7</v>
      </c>
      <c r="B1665" s="104">
        <v>46267</v>
      </c>
      <c r="C1665" s="105" t="s">
        <v>12</v>
      </c>
      <c r="D1665" s="106">
        <v>12</v>
      </c>
      <c r="G1665" s="106">
        <v>16</v>
      </c>
      <c r="H1665" s="107">
        <v>3</v>
      </c>
      <c r="I1665" s="107">
        <v>2</v>
      </c>
      <c r="J1665" s="107">
        <v>0</v>
      </c>
      <c r="K1665" s="107">
        <v>0</v>
      </c>
      <c r="L1665" s="108">
        <v>0</v>
      </c>
      <c r="X1665" t="s">
        <v>778</v>
      </c>
      <c r="Y1665" t="s">
        <v>785</v>
      </c>
    </row>
    <row r="1666" spans="1:25" x14ac:dyDescent="0.25">
      <c r="A1666" s="103" t="s">
        <v>7</v>
      </c>
      <c r="B1666" s="104">
        <v>46267</v>
      </c>
      <c r="C1666" s="105" t="s">
        <v>11</v>
      </c>
      <c r="D1666" s="106">
        <v>8</v>
      </c>
      <c r="G1666" s="106">
        <v>79</v>
      </c>
      <c r="H1666" s="107">
        <v>1</v>
      </c>
      <c r="I1666" s="107">
        <v>1</v>
      </c>
      <c r="J1666" s="107">
        <v>0</v>
      </c>
      <c r="K1666" s="107">
        <v>0</v>
      </c>
      <c r="L1666" s="108">
        <v>0</v>
      </c>
      <c r="X1666" t="s">
        <v>778</v>
      </c>
      <c r="Y1666" t="s">
        <v>20</v>
      </c>
    </row>
    <row r="1667" spans="1:25" hidden="1" x14ac:dyDescent="0.25">
      <c r="A1667" s="103" t="s">
        <v>8</v>
      </c>
      <c r="B1667" s="104">
        <v>46267</v>
      </c>
      <c r="C1667" s="105" t="s">
        <v>12</v>
      </c>
      <c r="D1667" s="106">
        <v>9</v>
      </c>
      <c r="G1667" s="106">
        <v>826</v>
      </c>
      <c r="H1667" s="107">
        <v>19</v>
      </c>
      <c r="I1667" s="107">
        <v>16</v>
      </c>
      <c r="J1667" s="107">
        <v>1</v>
      </c>
      <c r="K1667" s="107">
        <v>1</v>
      </c>
      <c r="L1667" s="108">
        <v>0</v>
      </c>
      <c r="X1667" t="s">
        <v>782</v>
      </c>
      <c r="Y1667" t="s">
        <v>779</v>
      </c>
    </row>
    <row r="1668" spans="1:25" hidden="1" x14ac:dyDescent="0.25">
      <c r="A1668" s="103" t="s">
        <v>6</v>
      </c>
      <c r="B1668" s="104">
        <v>46267</v>
      </c>
      <c r="C1668" s="105" t="s">
        <v>11</v>
      </c>
      <c r="D1668" s="106">
        <v>12</v>
      </c>
      <c r="G1668" s="106">
        <v>9</v>
      </c>
      <c r="H1668" s="107">
        <v>0</v>
      </c>
      <c r="I1668" s="107">
        <v>0</v>
      </c>
      <c r="J1668" s="107">
        <v>0</v>
      </c>
      <c r="K1668" s="107">
        <v>0</v>
      </c>
      <c r="L1668" s="108">
        <v>0</v>
      </c>
      <c r="X1668" t="s">
        <v>782</v>
      </c>
      <c r="Y1668" t="s">
        <v>23</v>
      </c>
    </row>
    <row r="1669" spans="1:25" hidden="1" x14ac:dyDescent="0.25">
      <c r="A1669" s="103" t="s">
        <v>6</v>
      </c>
      <c r="B1669" s="104">
        <v>46267</v>
      </c>
      <c r="C1669" s="105" t="s">
        <v>11</v>
      </c>
      <c r="D1669" s="106">
        <v>8</v>
      </c>
      <c r="G1669" s="106">
        <v>12</v>
      </c>
      <c r="H1669" s="107">
        <v>0</v>
      </c>
      <c r="I1669" s="107">
        <v>0</v>
      </c>
      <c r="J1669" s="107">
        <v>0</v>
      </c>
      <c r="K1669" s="107">
        <v>0</v>
      </c>
      <c r="L1669" s="108">
        <v>0</v>
      </c>
      <c r="X1669" t="s">
        <v>778</v>
      </c>
      <c r="Y1669" t="s">
        <v>780</v>
      </c>
    </row>
    <row r="1670" spans="1:25" hidden="1" x14ac:dyDescent="0.25">
      <c r="A1670" s="103" t="s">
        <v>8</v>
      </c>
      <c r="B1670" s="104">
        <v>46267</v>
      </c>
      <c r="C1670" s="105" t="s">
        <v>11</v>
      </c>
      <c r="D1670" s="106">
        <v>14</v>
      </c>
      <c r="G1670" s="106">
        <v>914</v>
      </c>
      <c r="H1670" s="107">
        <v>2</v>
      </c>
      <c r="I1670" s="107">
        <v>1</v>
      </c>
      <c r="J1670" s="107">
        <v>0</v>
      </c>
      <c r="K1670" s="107">
        <v>0</v>
      </c>
      <c r="L1670" s="108">
        <v>0</v>
      </c>
      <c r="X1670" t="s">
        <v>782</v>
      </c>
      <c r="Y1670" t="s">
        <v>20</v>
      </c>
    </row>
    <row r="1671" spans="1:25" hidden="1" x14ac:dyDescent="0.25">
      <c r="A1671" s="103" t="s">
        <v>6</v>
      </c>
      <c r="B1671" s="104">
        <v>46267</v>
      </c>
      <c r="C1671" s="105" t="s">
        <v>11</v>
      </c>
      <c r="D1671" s="106">
        <v>10</v>
      </c>
      <c r="G1671" s="106">
        <v>6</v>
      </c>
      <c r="H1671" s="107">
        <v>0</v>
      </c>
      <c r="I1671" s="107">
        <v>0</v>
      </c>
      <c r="J1671" s="107">
        <v>0</v>
      </c>
      <c r="K1671" s="107">
        <v>0</v>
      </c>
      <c r="L1671" s="108">
        <v>0</v>
      </c>
      <c r="X1671" t="s">
        <v>782</v>
      </c>
      <c r="Y1671" t="s">
        <v>21</v>
      </c>
    </row>
    <row r="1672" spans="1:25" x14ac:dyDescent="0.25">
      <c r="A1672" s="103" t="s">
        <v>8</v>
      </c>
      <c r="B1672" s="104">
        <v>46267</v>
      </c>
      <c r="C1672" s="105" t="s">
        <v>11</v>
      </c>
      <c r="D1672" s="106">
        <v>11</v>
      </c>
      <c r="G1672" s="106">
        <v>6</v>
      </c>
      <c r="H1672" s="107">
        <v>0</v>
      </c>
      <c r="I1672" s="107">
        <v>0</v>
      </c>
      <c r="J1672" s="107">
        <v>0</v>
      </c>
      <c r="K1672" s="107">
        <v>0</v>
      </c>
      <c r="L1672" s="108">
        <v>0</v>
      </c>
      <c r="X1672" t="s">
        <v>782</v>
      </c>
    </row>
    <row r="1673" spans="1:25" hidden="1" x14ac:dyDescent="0.25">
      <c r="A1673" s="103" t="s">
        <v>8</v>
      </c>
      <c r="B1673" s="104">
        <v>46267</v>
      </c>
      <c r="C1673" s="105" t="s">
        <v>12</v>
      </c>
      <c r="D1673" s="106">
        <v>8</v>
      </c>
      <c r="G1673" s="106">
        <v>37</v>
      </c>
      <c r="H1673" s="107">
        <v>2</v>
      </c>
      <c r="I1673" s="107">
        <v>2</v>
      </c>
      <c r="J1673" s="107">
        <v>1</v>
      </c>
      <c r="K1673" s="107">
        <v>1</v>
      </c>
      <c r="L1673" s="108">
        <v>1</v>
      </c>
      <c r="X1673" t="s">
        <v>782</v>
      </c>
      <c r="Y1673" t="s">
        <v>779</v>
      </c>
    </row>
    <row r="1674" spans="1:25" hidden="1" x14ac:dyDescent="0.25">
      <c r="A1674" s="103" t="s">
        <v>8</v>
      </c>
      <c r="B1674" s="104">
        <v>46267</v>
      </c>
      <c r="C1674" s="105" t="s">
        <v>11</v>
      </c>
      <c r="D1674" s="106">
        <v>8</v>
      </c>
      <c r="G1674" s="106">
        <v>5</v>
      </c>
      <c r="H1674" s="107">
        <v>0</v>
      </c>
      <c r="I1674" s="107">
        <v>0</v>
      </c>
      <c r="J1674" s="107">
        <v>0</v>
      </c>
      <c r="K1674" s="107">
        <v>0</v>
      </c>
      <c r="L1674" s="108">
        <v>0</v>
      </c>
      <c r="X1674" t="s">
        <v>778</v>
      </c>
      <c r="Y1674" t="s">
        <v>783</v>
      </c>
    </row>
    <row r="1675" spans="1:25" x14ac:dyDescent="0.25">
      <c r="A1675" s="103" t="s">
        <v>6</v>
      </c>
      <c r="B1675" s="104">
        <v>46267</v>
      </c>
      <c r="C1675" s="105" t="s">
        <v>12</v>
      </c>
      <c r="D1675" s="106">
        <v>15</v>
      </c>
      <c r="G1675" s="106">
        <v>6</v>
      </c>
      <c r="H1675" s="107">
        <v>0</v>
      </c>
      <c r="I1675" s="107">
        <v>0</v>
      </c>
      <c r="J1675" s="107">
        <v>0</v>
      </c>
      <c r="K1675" s="107">
        <v>0</v>
      </c>
      <c r="L1675" s="108">
        <v>0</v>
      </c>
      <c r="X1675" t="s">
        <v>778</v>
      </c>
      <c r="Y1675" t="s">
        <v>781</v>
      </c>
    </row>
    <row r="1676" spans="1:25" x14ac:dyDescent="0.25">
      <c r="A1676" s="103" t="s">
        <v>7</v>
      </c>
      <c r="B1676" s="104">
        <v>46267</v>
      </c>
      <c r="C1676" s="105" t="s">
        <v>12</v>
      </c>
      <c r="D1676" s="106">
        <v>16</v>
      </c>
      <c r="G1676" s="106">
        <v>7</v>
      </c>
      <c r="H1676" s="107">
        <v>0</v>
      </c>
      <c r="I1676" s="107">
        <v>0</v>
      </c>
      <c r="J1676" s="107">
        <v>0</v>
      </c>
      <c r="K1676" s="107">
        <v>0</v>
      </c>
      <c r="L1676" s="108">
        <v>0</v>
      </c>
      <c r="X1676" t="s">
        <v>782</v>
      </c>
      <c r="Y1676" t="s">
        <v>169</v>
      </c>
    </row>
    <row r="1677" spans="1:25" hidden="1" x14ac:dyDescent="0.25">
      <c r="A1677" s="103" t="s">
        <v>7</v>
      </c>
      <c r="B1677" s="104">
        <v>46267</v>
      </c>
      <c r="C1677" s="105" t="s">
        <v>12</v>
      </c>
      <c r="D1677" s="106">
        <v>15</v>
      </c>
      <c r="G1677" s="106">
        <v>3</v>
      </c>
      <c r="H1677" s="107">
        <v>0</v>
      </c>
      <c r="I1677" s="107">
        <v>0</v>
      </c>
      <c r="J1677" s="107">
        <v>0</v>
      </c>
      <c r="K1677" s="107">
        <v>0</v>
      </c>
      <c r="L1677" s="108">
        <v>0</v>
      </c>
      <c r="X1677" t="s">
        <v>782</v>
      </c>
      <c r="Y1677" t="s">
        <v>169</v>
      </c>
    </row>
    <row r="1678" spans="1:25" x14ac:dyDescent="0.25">
      <c r="A1678" s="103" t="s">
        <v>7</v>
      </c>
      <c r="B1678" s="104">
        <v>46267</v>
      </c>
      <c r="C1678" s="105" t="s">
        <v>11</v>
      </c>
      <c r="D1678" s="106">
        <v>9</v>
      </c>
      <c r="G1678" s="106">
        <v>21</v>
      </c>
      <c r="H1678" s="107">
        <v>1</v>
      </c>
      <c r="I1678" s="107">
        <v>0</v>
      </c>
      <c r="J1678" s="107">
        <v>0</v>
      </c>
      <c r="K1678" s="107">
        <v>0</v>
      </c>
      <c r="L1678" s="108">
        <v>0</v>
      </c>
      <c r="X1678" t="s">
        <v>782</v>
      </c>
      <c r="Y1678" t="s">
        <v>23</v>
      </c>
    </row>
    <row r="1679" spans="1:25" x14ac:dyDescent="0.25">
      <c r="A1679" s="103" t="s">
        <v>8</v>
      </c>
      <c r="B1679" s="104">
        <v>46267</v>
      </c>
      <c r="C1679" s="105" t="s">
        <v>12</v>
      </c>
      <c r="D1679" s="106">
        <v>12</v>
      </c>
      <c r="G1679" s="106">
        <v>187</v>
      </c>
      <c r="H1679" s="107">
        <v>9</v>
      </c>
      <c r="I1679" s="107">
        <v>9</v>
      </c>
      <c r="J1679" s="107">
        <v>0</v>
      </c>
      <c r="K1679" s="107">
        <v>0</v>
      </c>
      <c r="L1679" s="108">
        <v>0</v>
      </c>
      <c r="X1679" t="s">
        <v>778</v>
      </c>
      <c r="Y1679" t="s">
        <v>779</v>
      </c>
    </row>
    <row r="1680" spans="1:25" hidden="1" x14ac:dyDescent="0.25">
      <c r="A1680" s="103" t="s">
        <v>8</v>
      </c>
      <c r="B1680" s="104">
        <v>46267</v>
      </c>
      <c r="C1680" s="105" t="s">
        <v>12</v>
      </c>
      <c r="D1680" s="106">
        <v>14</v>
      </c>
      <c r="G1680" s="106">
        <v>18</v>
      </c>
      <c r="H1680" s="107">
        <v>0</v>
      </c>
      <c r="I1680" s="107">
        <v>0</v>
      </c>
      <c r="J1680" s="107">
        <v>0</v>
      </c>
      <c r="K1680" s="107">
        <v>0</v>
      </c>
      <c r="L1680" s="108">
        <v>0</v>
      </c>
      <c r="X1680" t="s">
        <v>782</v>
      </c>
      <c r="Y1680" t="s">
        <v>779</v>
      </c>
    </row>
    <row r="1681" spans="1:25" x14ac:dyDescent="0.25">
      <c r="A1681" s="103" t="s">
        <v>6</v>
      </c>
      <c r="B1681" s="104">
        <v>46267</v>
      </c>
      <c r="C1681" s="105" t="s">
        <v>12</v>
      </c>
      <c r="D1681" s="106">
        <v>11</v>
      </c>
      <c r="G1681" s="106">
        <v>300</v>
      </c>
      <c r="H1681" s="107">
        <v>9</v>
      </c>
      <c r="I1681" s="107">
        <v>8</v>
      </c>
      <c r="J1681" s="107">
        <v>0</v>
      </c>
      <c r="K1681" s="107">
        <v>0</v>
      </c>
      <c r="L1681" s="108">
        <v>0</v>
      </c>
      <c r="X1681" t="s">
        <v>782</v>
      </c>
      <c r="Y1681" t="s">
        <v>781</v>
      </c>
    </row>
    <row r="1682" spans="1:25" x14ac:dyDescent="0.25">
      <c r="A1682" s="103" t="s">
        <v>8</v>
      </c>
      <c r="B1682" s="104">
        <v>46267</v>
      </c>
      <c r="C1682" s="105" t="s">
        <v>12</v>
      </c>
      <c r="D1682" s="106">
        <v>9</v>
      </c>
      <c r="G1682" s="106">
        <v>4</v>
      </c>
      <c r="H1682" s="107">
        <v>0</v>
      </c>
      <c r="I1682" s="107">
        <v>0</v>
      </c>
      <c r="J1682" s="107">
        <v>0</v>
      </c>
      <c r="K1682" s="107">
        <v>0</v>
      </c>
      <c r="L1682" s="108">
        <v>0</v>
      </c>
      <c r="X1682" t="s">
        <v>778</v>
      </c>
    </row>
    <row r="1683" spans="1:25" x14ac:dyDescent="0.25">
      <c r="A1683" s="103" t="s">
        <v>7</v>
      </c>
      <c r="B1683" s="104">
        <v>46267</v>
      </c>
      <c r="C1683" s="105" t="s">
        <v>12</v>
      </c>
      <c r="D1683" s="106">
        <v>10</v>
      </c>
      <c r="G1683" s="106">
        <v>9</v>
      </c>
      <c r="H1683" s="107">
        <v>0</v>
      </c>
      <c r="I1683" s="107">
        <v>0</v>
      </c>
      <c r="J1683" s="107">
        <v>0</v>
      </c>
      <c r="K1683" s="107">
        <v>0</v>
      </c>
      <c r="L1683" s="108">
        <v>0</v>
      </c>
      <c r="X1683" t="s">
        <v>778</v>
      </c>
      <c r="Y1683" t="s">
        <v>785</v>
      </c>
    </row>
    <row r="1684" spans="1:25" hidden="1" x14ac:dyDescent="0.25">
      <c r="A1684" s="103" t="s">
        <v>7</v>
      </c>
      <c r="B1684" s="104">
        <v>46267</v>
      </c>
      <c r="C1684" s="105" t="s">
        <v>12</v>
      </c>
      <c r="D1684" s="106">
        <v>12</v>
      </c>
      <c r="G1684" s="106">
        <v>35</v>
      </c>
      <c r="H1684" s="107">
        <v>3</v>
      </c>
      <c r="I1684" s="107">
        <v>3</v>
      </c>
      <c r="J1684" s="107">
        <v>0</v>
      </c>
      <c r="K1684" s="107">
        <v>0</v>
      </c>
      <c r="L1684" s="108">
        <v>0</v>
      </c>
      <c r="X1684" t="s">
        <v>782</v>
      </c>
    </row>
    <row r="1685" spans="1:25" x14ac:dyDescent="0.25">
      <c r="A1685" s="103" t="s">
        <v>6</v>
      </c>
      <c r="B1685" s="104">
        <v>46267</v>
      </c>
      <c r="C1685" s="105" t="s">
        <v>11</v>
      </c>
      <c r="D1685" s="106">
        <v>11</v>
      </c>
      <c r="G1685" s="106">
        <v>268</v>
      </c>
      <c r="H1685" s="107">
        <v>1</v>
      </c>
      <c r="I1685" s="107">
        <v>0</v>
      </c>
      <c r="J1685" s="107">
        <v>0</v>
      </c>
      <c r="K1685" s="107">
        <v>0</v>
      </c>
      <c r="L1685" s="108">
        <v>0</v>
      </c>
      <c r="X1685" t="s">
        <v>778</v>
      </c>
      <c r="Y1685" t="s">
        <v>20</v>
      </c>
    </row>
    <row r="1686" spans="1:25" x14ac:dyDescent="0.25">
      <c r="A1686" s="103" t="s">
        <v>827</v>
      </c>
      <c r="B1686" s="104">
        <v>46267</v>
      </c>
      <c r="C1686" s="105" t="s">
        <v>12</v>
      </c>
      <c r="D1686" s="106">
        <v>13</v>
      </c>
      <c r="G1686" s="106">
        <v>1</v>
      </c>
      <c r="H1686" s="107">
        <v>0</v>
      </c>
      <c r="I1686" s="107">
        <v>0</v>
      </c>
      <c r="J1686" s="107">
        <v>0</v>
      </c>
      <c r="K1686" s="107">
        <v>0</v>
      </c>
      <c r="L1686" s="108">
        <v>0</v>
      </c>
      <c r="X1686" t="s">
        <v>778</v>
      </c>
      <c r="Y1686" t="s">
        <v>779</v>
      </c>
    </row>
    <row r="1687" spans="1:25" hidden="1" x14ac:dyDescent="0.25">
      <c r="A1687" s="103" t="s">
        <v>6</v>
      </c>
      <c r="B1687" s="104">
        <v>46267</v>
      </c>
      <c r="C1687" s="105" t="s">
        <v>12</v>
      </c>
      <c r="D1687" s="106">
        <v>9</v>
      </c>
      <c r="G1687" s="106">
        <v>2</v>
      </c>
      <c r="H1687" s="107">
        <v>0</v>
      </c>
      <c r="I1687" s="107">
        <v>0</v>
      </c>
      <c r="J1687" s="107">
        <v>0</v>
      </c>
      <c r="K1687" s="107">
        <v>0</v>
      </c>
      <c r="L1687" s="108">
        <v>0</v>
      </c>
      <c r="X1687" t="s">
        <v>778</v>
      </c>
      <c r="Y1687" t="s">
        <v>169</v>
      </c>
    </row>
    <row r="1688" spans="1:25" hidden="1" x14ac:dyDescent="0.25">
      <c r="A1688" s="103" t="s">
        <v>8</v>
      </c>
      <c r="B1688" s="104">
        <v>46267</v>
      </c>
      <c r="C1688" s="105" t="s">
        <v>11</v>
      </c>
      <c r="E1688" s="105">
        <v>66</v>
      </c>
      <c r="M1688" s="44">
        <v>6257610</v>
      </c>
      <c r="Y1688" t="s">
        <v>780</v>
      </c>
    </row>
    <row r="1689" spans="1:25" hidden="1" x14ac:dyDescent="0.25">
      <c r="A1689" s="103" t="s">
        <v>7</v>
      </c>
      <c r="B1689" s="104">
        <v>46267</v>
      </c>
      <c r="C1689" s="105" t="s">
        <v>11</v>
      </c>
      <c r="E1689" s="105">
        <v>52</v>
      </c>
      <c r="M1689" s="44">
        <v>1848994</v>
      </c>
      <c r="Y1689" t="s">
        <v>23</v>
      </c>
    </row>
    <row r="1690" spans="1:25" hidden="1" x14ac:dyDescent="0.25">
      <c r="A1690" s="103" t="s">
        <v>827</v>
      </c>
      <c r="B1690" s="104">
        <v>46267</v>
      </c>
      <c r="C1690" s="105" t="s">
        <v>12</v>
      </c>
      <c r="E1690" s="105">
        <v>1</v>
      </c>
      <c r="M1690" s="44">
        <v>23168</v>
      </c>
      <c r="Y1690" t="s">
        <v>779</v>
      </c>
    </row>
    <row r="1691" spans="1:25" hidden="1" x14ac:dyDescent="0.25">
      <c r="A1691" s="103" t="s">
        <v>6</v>
      </c>
      <c r="B1691" s="104">
        <v>46267</v>
      </c>
      <c r="C1691" s="105" t="s">
        <v>12</v>
      </c>
      <c r="E1691" s="105">
        <v>12</v>
      </c>
      <c r="M1691" s="44">
        <v>2650853</v>
      </c>
      <c r="Y1691" t="s">
        <v>22</v>
      </c>
    </row>
    <row r="1692" spans="1:25" hidden="1" x14ac:dyDescent="0.25">
      <c r="A1692" s="103" t="s">
        <v>7</v>
      </c>
      <c r="B1692" s="104">
        <v>46267</v>
      </c>
      <c r="C1692" s="105" t="s">
        <v>12</v>
      </c>
      <c r="E1692" s="105">
        <v>4</v>
      </c>
      <c r="M1692" s="44">
        <v>270301</v>
      </c>
      <c r="X1692" t="s">
        <v>1009</v>
      </c>
      <c r="Y1692" t="s">
        <v>781</v>
      </c>
    </row>
    <row r="1693" spans="1:25" hidden="1" x14ac:dyDescent="0.25">
      <c r="A1693" s="103" t="s">
        <v>7</v>
      </c>
      <c r="B1693" s="104">
        <v>46267</v>
      </c>
      <c r="C1693" s="105" t="s">
        <v>11</v>
      </c>
      <c r="E1693" s="105">
        <v>1</v>
      </c>
      <c r="M1693" s="44">
        <v>0</v>
      </c>
      <c r="X1693" t="s">
        <v>1009</v>
      </c>
      <c r="Y1693" t="s">
        <v>23</v>
      </c>
    </row>
    <row r="1694" spans="1:25" hidden="1" x14ac:dyDescent="0.25">
      <c r="A1694" s="103" t="s">
        <v>8</v>
      </c>
      <c r="B1694" s="104">
        <v>46267</v>
      </c>
      <c r="C1694" s="105" t="s">
        <v>12</v>
      </c>
      <c r="E1694" s="105">
        <v>3</v>
      </c>
      <c r="M1694" s="44">
        <v>199551</v>
      </c>
      <c r="X1694" t="s">
        <v>1009</v>
      </c>
      <c r="Y1694" t="s">
        <v>781</v>
      </c>
    </row>
    <row r="1695" spans="1:25" hidden="1" x14ac:dyDescent="0.25">
      <c r="A1695" s="103" t="s">
        <v>6</v>
      </c>
      <c r="B1695" s="104">
        <v>46267</v>
      </c>
      <c r="C1695" s="105" t="s">
        <v>11</v>
      </c>
      <c r="E1695" s="105">
        <v>2</v>
      </c>
      <c r="M1695" s="44">
        <v>284112</v>
      </c>
      <c r="X1695" t="s">
        <v>1009</v>
      </c>
      <c r="Y1695" t="s">
        <v>783</v>
      </c>
    </row>
    <row r="1696" spans="1:25" hidden="1" x14ac:dyDescent="0.25">
      <c r="A1696" s="103" t="s">
        <v>7</v>
      </c>
      <c r="B1696" s="104">
        <v>46267</v>
      </c>
      <c r="C1696" s="105" t="s">
        <v>11</v>
      </c>
      <c r="E1696" s="105">
        <v>108</v>
      </c>
      <c r="M1696" s="44">
        <v>1901228</v>
      </c>
    </row>
    <row r="1697" spans="1:25" hidden="1" x14ac:dyDescent="0.25">
      <c r="A1697" s="103" t="s">
        <v>827</v>
      </c>
      <c r="B1697" s="104">
        <v>46267</v>
      </c>
      <c r="C1697" s="105" t="s">
        <v>12</v>
      </c>
      <c r="E1697" s="105">
        <v>3</v>
      </c>
      <c r="M1697" s="44">
        <v>129569</v>
      </c>
      <c r="Y1697" t="s">
        <v>929</v>
      </c>
    </row>
    <row r="1698" spans="1:25" hidden="1" x14ac:dyDescent="0.25">
      <c r="A1698" s="103" t="s">
        <v>7</v>
      </c>
      <c r="B1698" s="104">
        <v>46267</v>
      </c>
      <c r="C1698" s="105" t="s">
        <v>11</v>
      </c>
      <c r="E1698" s="105">
        <v>21</v>
      </c>
      <c r="M1698" s="44">
        <v>679111</v>
      </c>
      <c r="Y1698" t="s">
        <v>21</v>
      </c>
    </row>
    <row r="1699" spans="1:25" hidden="1" x14ac:dyDescent="0.25">
      <c r="A1699" s="103" t="s">
        <v>6</v>
      </c>
      <c r="B1699" s="104">
        <v>46267</v>
      </c>
      <c r="C1699" s="105" t="s">
        <v>12</v>
      </c>
      <c r="E1699" s="105">
        <v>123</v>
      </c>
      <c r="M1699" s="44">
        <v>5504017</v>
      </c>
      <c r="Y1699" t="s">
        <v>779</v>
      </c>
    </row>
    <row r="1700" spans="1:25" hidden="1" x14ac:dyDescent="0.25">
      <c r="A1700" s="103" t="s">
        <v>8</v>
      </c>
      <c r="B1700" s="104">
        <v>46267</v>
      </c>
      <c r="C1700" s="105" t="s">
        <v>12</v>
      </c>
      <c r="E1700" s="105">
        <v>398</v>
      </c>
      <c r="M1700" s="44">
        <v>124132753</v>
      </c>
      <c r="Y1700" t="s">
        <v>781</v>
      </c>
    </row>
    <row r="1701" spans="1:25" hidden="1" x14ac:dyDescent="0.25">
      <c r="A1701" s="103" t="s">
        <v>7</v>
      </c>
      <c r="B1701" s="104">
        <v>46267</v>
      </c>
      <c r="C1701" s="105" t="s">
        <v>11</v>
      </c>
      <c r="E1701" s="105">
        <v>4</v>
      </c>
      <c r="M1701" s="44">
        <v>177273</v>
      </c>
      <c r="X1701" t="s">
        <v>1008</v>
      </c>
    </row>
    <row r="1702" spans="1:25" hidden="1" x14ac:dyDescent="0.25">
      <c r="A1702" s="103" t="s">
        <v>6</v>
      </c>
      <c r="B1702" s="104">
        <v>46267</v>
      </c>
      <c r="C1702" s="105" t="s">
        <v>12</v>
      </c>
      <c r="E1702" s="105">
        <v>1</v>
      </c>
      <c r="M1702" s="44">
        <v>99135</v>
      </c>
      <c r="X1702" t="s">
        <v>1009</v>
      </c>
    </row>
    <row r="1703" spans="1:25" hidden="1" x14ac:dyDescent="0.25">
      <c r="A1703" s="103" t="s">
        <v>6</v>
      </c>
      <c r="B1703" s="104">
        <v>46267</v>
      </c>
      <c r="C1703" s="105" t="s">
        <v>12</v>
      </c>
      <c r="E1703" s="105">
        <v>3728</v>
      </c>
      <c r="M1703" s="44">
        <v>483638377</v>
      </c>
      <c r="Y1703" t="s">
        <v>779</v>
      </c>
    </row>
    <row r="1704" spans="1:25" hidden="1" x14ac:dyDescent="0.25">
      <c r="A1704" s="103" t="s">
        <v>6</v>
      </c>
      <c r="B1704" s="104">
        <v>46267</v>
      </c>
      <c r="C1704" s="105" t="s">
        <v>12</v>
      </c>
      <c r="E1704" s="105">
        <v>576</v>
      </c>
      <c r="M1704" s="44">
        <v>152343968</v>
      </c>
      <c r="Y1704" t="s">
        <v>781</v>
      </c>
    </row>
    <row r="1705" spans="1:25" hidden="1" x14ac:dyDescent="0.25">
      <c r="A1705" s="103" t="s">
        <v>7</v>
      </c>
      <c r="B1705" s="104">
        <v>46267</v>
      </c>
      <c r="C1705" s="105" t="s">
        <v>12</v>
      </c>
      <c r="E1705" s="105">
        <v>67</v>
      </c>
      <c r="M1705" s="44">
        <v>4476773</v>
      </c>
      <c r="Y1705" t="s">
        <v>779</v>
      </c>
    </row>
    <row r="1706" spans="1:25" hidden="1" x14ac:dyDescent="0.25">
      <c r="A1706" s="103" t="s">
        <v>8</v>
      </c>
      <c r="B1706" s="104">
        <v>46267</v>
      </c>
      <c r="C1706" s="105" t="s">
        <v>11</v>
      </c>
      <c r="E1706" s="105">
        <v>426</v>
      </c>
      <c r="M1706" s="44">
        <v>50892755</v>
      </c>
      <c r="Y1706" t="s">
        <v>783</v>
      </c>
    </row>
    <row r="1707" spans="1:25" hidden="1" x14ac:dyDescent="0.25">
      <c r="A1707" s="103" t="s">
        <v>6</v>
      </c>
      <c r="B1707" s="104">
        <v>46267</v>
      </c>
      <c r="C1707" s="105" t="s">
        <v>12</v>
      </c>
      <c r="E1707" s="105">
        <v>2</v>
      </c>
      <c r="M1707" s="44">
        <v>1072030</v>
      </c>
      <c r="Y1707" t="s">
        <v>786</v>
      </c>
    </row>
    <row r="1708" spans="1:25" hidden="1" x14ac:dyDescent="0.25">
      <c r="A1708" s="103" t="s">
        <v>6</v>
      </c>
      <c r="B1708" s="104">
        <v>46267</v>
      </c>
      <c r="C1708" s="105" t="s">
        <v>12</v>
      </c>
      <c r="E1708" s="105">
        <v>5</v>
      </c>
      <c r="M1708" s="44">
        <v>1121346</v>
      </c>
    </row>
    <row r="1709" spans="1:25" hidden="1" x14ac:dyDescent="0.25">
      <c r="A1709" s="103" t="s">
        <v>6</v>
      </c>
      <c r="B1709" s="104">
        <v>46267</v>
      </c>
      <c r="C1709" s="105" t="s">
        <v>12</v>
      </c>
      <c r="E1709" s="105">
        <v>6</v>
      </c>
      <c r="M1709" s="44">
        <v>1250645</v>
      </c>
      <c r="X1709" t="s">
        <v>1008</v>
      </c>
      <c r="Y1709" t="s">
        <v>781</v>
      </c>
    </row>
    <row r="1710" spans="1:25" hidden="1" x14ac:dyDescent="0.25">
      <c r="A1710" s="103" t="s">
        <v>7</v>
      </c>
      <c r="B1710" s="104">
        <v>46267</v>
      </c>
      <c r="C1710" s="105" t="s">
        <v>12</v>
      </c>
      <c r="E1710" s="105">
        <v>2</v>
      </c>
      <c r="M1710" s="44">
        <v>5766</v>
      </c>
      <c r="Y1710" t="s">
        <v>22</v>
      </c>
    </row>
    <row r="1711" spans="1:25" hidden="1" x14ac:dyDescent="0.25">
      <c r="A1711" s="103" t="s">
        <v>7</v>
      </c>
      <c r="B1711" s="104">
        <v>46267</v>
      </c>
      <c r="C1711" s="105" t="s">
        <v>11</v>
      </c>
      <c r="E1711" s="105">
        <v>1</v>
      </c>
      <c r="M1711" s="44">
        <v>76196</v>
      </c>
      <c r="X1711" t="s">
        <v>1009</v>
      </c>
      <c r="Y1711" t="s">
        <v>784</v>
      </c>
    </row>
    <row r="1712" spans="1:25" hidden="1" x14ac:dyDescent="0.25">
      <c r="A1712" s="103" t="s">
        <v>6</v>
      </c>
      <c r="B1712" s="104">
        <v>46267</v>
      </c>
      <c r="C1712" s="105" t="s">
        <v>12</v>
      </c>
      <c r="E1712" s="105">
        <v>1</v>
      </c>
      <c r="M1712" s="44">
        <v>0</v>
      </c>
      <c r="Y1712" t="s">
        <v>804</v>
      </c>
    </row>
    <row r="1713" spans="1:25" hidden="1" x14ac:dyDescent="0.25">
      <c r="A1713" s="103" t="s">
        <v>8</v>
      </c>
      <c r="B1713" s="104">
        <v>46267</v>
      </c>
      <c r="C1713" s="105" t="s">
        <v>11</v>
      </c>
      <c r="E1713" s="105">
        <v>315</v>
      </c>
      <c r="M1713" s="44">
        <v>22565460</v>
      </c>
      <c r="Y1713" t="s">
        <v>784</v>
      </c>
    </row>
    <row r="1714" spans="1:25" hidden="1" x14ac:dyDescent="0.25">
      <c r="A1714" s="103" t="s">
        <v>7</v>
      </c>
      <c r="B1714" s="104">
        <v>46267</v>
      </c>
      <c r="C1714" s="105" t="s">
        <v>12</v>
      </c>
      <c r="E1714" s="105">
        <v>7</v>
      </c>
      <c r="M1714" s="44">
        <v>1540120</v>
      </c>
    </row>
    <row r="1715" spans="1:25" hidden="1" x14ac:dyDescent="0.25">
      <c r="A1715" s="103" t="s">
        <v>8</v>
      </c>
      <c r="B1715" s="104">
        <v>46267</v>
      </c>
      <c r="C1715" s="105" t="s">
        <v>11</v>
      </c>
      <c r="E1715" s="105">
        <v>2</v>
      </c>
      <c r="M1715" s="44">
        <v>180507</v>
      </c>
      <c r="X1715" t="s">
        <v>1009</v>
      </c>
      <c r="Y1715" t="s">
        <v>783</v>
      </c>
    </row>
    <row r="1716" spans="1:25" hidden="1" x14ac:dyDescent="0.25">
      <c r="A1716" s="103" t="s">
        <v>8</v>
      </c>
      <c r="B1716" s="104">
        <v>46267</v>
      </c>
      <c r="C1716" s="105" t="s">
        <v>12</v>
      </c>
      <c r="E1716" s="105">
        <v>2192</v>
      </c>
      <c r="M1716" s="44">
        <v>347217921</v>
      </c>
      <c r="Y1716" t="s">
        <v>779</v>
      </c>
    </row>
    <row r="1717" spans="1:25" hidden="1" x14ac:dyDescent="0.25">
      <c r="A1717" s="103" t="s">
        <v>7</v>
      </c>
      <c r="B1717" s="104">
        <v>46267</v>
      </c>
      <c r="C1717" s="105" t="s">
        <v>12</v>
      </c>
      <c r="E1717" s="105">
        <v>10</v>
      </c>
      <c r="M1717" s="44">
        <v>284141</v>
      </c>
      <c r="Y1717" t="s">
        <v>169</v>
      </c>
    </row>
    <row r="1718" spans="1:25" hidden="1" x14ac:dyDescent="0.25">
      <c r="A1718" s="103" t="s">
        <v>7</v>
      </c>
      <c r="B1718" s="104">
        <v>46267</v>
      </c>
      <c r="C1718" s="105" t="s">
        <v>11</v>
      </c>
      <c r="E1718" s="105">
        <v>248</v>
      </c>
      <c r="M1718" s="44">
        <v>39893829</v>
      </c>
      <c r="Y1718" t="s">
        <v>20</v>
      </c>
    </row>
    <row r="1719" spans="1:25" hidden="1" x14ac:dyDescent="0.25">
      <c r="A1719" s="103" t="s">
        <v>8</v>
      </c>
      <c r="B1719" s="104">
        <v>46267</v>
      </c>
      <c r="C1719" s="105" t="s">
        <v>12</v>
      </c>
      <c r="E1719" s="105">
        <v>1</v>
      </c>
      <c r="M1719" s="44">
        <v>965547</v>
      </c>
      <c r="X1719" t="s">
        <v>1008</v>
      </c>
    </row>
    <row r="1720" spans="1:25" hidden="1" x14ac:dyDescent="0.25">
      <c r="A1720" s="103" t="s">
        <v>6</v>
      </c>
      <c r="B1720" s="104">
        <v>46267</v>
      </c>
      <c r="C1720" s="105" t="s">
        <v>11</v>
      </c>
      <c r="E1720" s="105">
        <v>828</v>
      </c>
      <c r="M1720" s="44">
        <v>49045234</v>
      </c>
      <c r="Y1720" t="s">
        <v>784</v>
      </c>
    </row>
    <row r="1721" spans="1:25" hidden="1" x14ac:dyDescent="0.25">
      <c r="A1721" s="103" t="s">
        <v>7</v>
      </c>
      <c r="B1721" s="104">
        <v>46267</v>
      </c>
      <c r="C1721" s="105" t="s">
        <v>11</v>
      </c>
      <c r="E1721" s="105">
        <v>103</v>
      </c>
      <c r="M1721" s="44">
        <v>5832920</v>
      </c>
      <c r="Y1721" t="s">
        <v>780</v>
      </c>
    </row>
    <row r="1722" spans="1:25" hidden="1" x14ac:dyDescent="0.25">
      <c r="A1722" s="103" t="s">
        <v>7</v>
      </c>
      <c r="B1722" s="104">
        <v>46267</v>
      </c>
      <c r="C1722" s="105" t="s">
        <v>11</v>
      </c>
      <c r="E1722" s="105">
        <v>485</v>
      </c>
      <c r="M1722" s="44">
        <v>45666636</v>
      </c>
      <c r="Y1722" t="s">
        <v>783</v>
      </c>
    </row>
    <row r="1723" spans="1:25" hidden="1" x14ac:dyDescent="0.25">
      <c r="A1723" s="103" t="s">
        <v>6</v>
      </c>
      <c r="B1723" s="104">
        <v>46267</v>
      </c>
      <c r="C1723" s="105" t="s">
        <v>11</v>
      </c>
      <c r="E1723" s="105">
        <v>1</v>
      </c>
      <c r="M1723" s="44">
        <v>0</v>
      </c>
      <c r="Y1723" t="s">
        <v>779</v>
      </c>
    </row>
    <row r="1724" spans="1:25" hidden="1" x14ac:dyDescent="0.25">
      <c r="A1724" s="103" t="s">
        <v>6</v>
      </c>
      <c r="B1724" s="104">
        <v>46267</v>
      </c>
      <c r="C1724" s="105" t="s">
        <v>12</v>
      </c>
      <c r="E1724" s="105">
        <v>6</v>
      </c>
      <c r="M1724" s="44">
        <v>760929</v>
      </c>
      <c r="X1724" t="s">
        <v>1009</v>
      </c>
      <c r="Y1724" t="s">
        <v>779</v>
      </c>
    </row>
    <row r="1725" spans="1:25" hidden="1" x14ac:dyDescent="0.25">
      <c r="A1725" s="103" t="s">
        <v>6</v>
      </c>
      <c r="B1725" s="104">
        <v>46267</v>
      </c>
      <c r="C1725" s="105" t="s">
        <v>11</v>
      </c>
      <c r="E1725" s="105">
        <v>82</v>
      </c>
      <c r="M1725" s="44">
        <v>3691085</v>
      </c>
      <c r="Y1725" t="s">
        <v>23</v>
      </c>
    </row>
    <row r="1726" spans="1:25" hidden="1" x14ac:dyDescent="0.25">
      <c r="A1726" s="103" t="s">
        <v>6</v>
      </c>
      <c r="B1726" s="104">
        <v>46267</v>
      </c>
      <c r="C1726" s="105" t="s">
        <v>12</v>
      </c>
      <c r="E1726" s="105">
        <v>107</v>
      </c>
      <c r="M1726" s="44">
        <v>58800625</v>
      </c>
    </row>
    <row r="1727" spans="1:25" hidden="1" x14ac:dyDescent="0.25">
      <c r="A1727" s="103" t="s">
        <v>7</v>
      </c>
      <c r="B1727" s="104">
        <v>46267</v>
      </c>
      <c r="C1727" s="105" t="s">
        <v>12</v>
      </c>
      <c r="E1727" s="105">
        <v>1</v>
      </c>
      <c r="M1727" s="44">
        <v>52424</v>
      </c>
      <c r="Y1727" t="s">
        <v>929</v>
      </c>
    </row>
    <row r="1728" spans="1:25" hidden="1" x14ac:dyDescent="0.25">
      <c r="A1728" s="103" t="s">
        <v>7</v>
      </c>
      <c r="B1728" s="104">
        <v>46267</v>
      </c>
      <c r="C1728" s="105" t="s">
        <v>11</v>
      </c>
      <c r="E1728" s="105">
        <v>1</v>
      </c>
      <c r="M1728" s="44">
        <v>16163</v>
      </c>
    </row>
    <row r="1729" spans="1:25" hidden="1" x14ac:dyDescent="0.25">
      <c r="A1729" s="103" t="s">
        <v>6</v>
      </c>
      <c r="B1729" s="104">
        <v>46267</v>
      </c>
      <c r="C1729" s="105" t="s">
        <v>11</v>
      </c>
      <c r="E1729" s="105">
        <v>729</v>
      </c>
      <c r="M1729" s="44">
        <v>79928237</v>
      </c>
      <c r="Y1729" t="s">
        <v>783</v>
      </c>
    </row>
    <row r="1730" spans="1:25" hidden="1" x14ac:dyDescent="0.25">
      <c r="A1730" s="103" t="s">
        <v>8</v>
      </c>
      <c r="B1730" s="104">
        <v>46267</v>
      </c>
      <c r="C1730" s="105" t="s">
        <v>11</v>
      </c>
      <c r="E1730" s="105">
        <v>3</v>
      </c>
      <c r="M1730" s="44">
        <v>37149</v>
      </c>
      <c r="Y1730" t="s">
        <v>779</v>
      </c>
    </row>
    <row r="1731" spans="1:25" hidden="1" x14ac:dyDescent="0.25">
      <c r="A1731" s="103" t="s">
        <v>8</v>
      </c>
      <c r="B1731" s="104">
        <v>46267</v>
      </c>
      <c r="C1731" s="105" t="s">
        <v>12</v>
      </c>
      <c r="E1731" s="105">
        <v>18</v>
      </c>
      <c r="M1731" s="44">
        <v>7938369</v>
      </c>
    </row>
    <row r="1732" spans="1:25" hidden="1" x14ac:dyDescent="0.25">
      <c r="A1732" s="103" t="s">
        <v>6</v>
      </c>
      <c r="B1732" s="104">
        <v>46267</v>
      </c>
      <c r="C1732" s="105" t="s">
        <v>11</v>
      </c>
      <c r="E1732" s="105">
        <v>1</v>
      </c>
      <c r="M1732" s="44">
        <v>37756</v>
      </c>
      <c r="X1732" t="s">
        <v>1008</v>
      </c>
      <c r="Y1732" t="s">
        <v>784</v>
      </c>
    </row>
    <row r="1733" spans="1:25" hidden="1" x14ac:dyDescent="0.25">
      <c r="A1733" s="103" t="s">
        <v>8</v>
      </c>
      <c r="B1733" s="104">
        <v>46267</v>
      </c>
      <c r="C1733" s="105" t="s">
        <v>12</v>
      </c>
      <c r="E1733" s="105">
        <v>2</v>
      </c>
      <c r="M1733" s="44">
        <v>445325</v>
      </c>
      <c r="X1733" t="s">
        <v>1009</v>
      </c>
      <c r="Y1733" t="s">
        <v>779</v>
      </c>
    </row>
    <row r="1734" spans="1:25" hidden="1" x14ac:dyDescent="0.25">
      <c r="A1734" s="103" t="s">
        <v>8</v>
      </c>
      <c r="B1734" s="104">
        <v>46267</v>
      </c>
      <c r="C1734" s="105" t="s">
        <v>12</v>
      </c>
      <c r="E1734" s="105">
        <v>98</v>
      </c>
      <c r="M1734" s="44">
        <v>4718255</v>
      </c>
      <c r="Y1734" t="s">
        <v>779</v>
      </c>
    </row>
    <row r="1735" spans="1:25" hidden="1" x14ac:dyDescent="0.25">
      <c r="A1735" s="103" t="s">
        <v>7</v>
      </c>
      <c r="B1735" s="104">
        <v>46267</v>
      </c>
      <c r="C1735" s="105" t="s">
        <v>11</v>
      </c>
      <c r="E1735" s="105">
        <v>539</v>
      </c>
      <c r="M1735" s="44">
        <v>32385263</v>
      </c>
      <c r="Y1735" t="s">
        <v>784</v>
      </c>
    </row>
    <row r="1736" spans="1:25" hidden="1" x14ac:dyDescent="0.25">
      <c r="A1736" s="103" t="s">
        <v>7</v>
      </c>
      <c r="B1736" s="104">
        <v>46267</v>
      </c>
      <c r="C1736" s="105" t="s">
        <v>12</v>
      </c>
      <c r="E1736" s="105">
        <v>4</v>
      </c>
      <c r="M1736" s="44">
        <v>7110090</v>
      </c>
      <c r="X1736" t="s">
        <v>1008</v>
      </c>
    </row>
    <row r="1737" spans="1:25" hidden="1" x14ac:dyDescent="0.25">
      <c r="A1737" s="103" t="s">
        <v>8</v>
      </c>
      <c r="B1737" s="104">
        <v>46267</v>
      </c>
      <c r="C1737" s="105" t="s">
        <v>11</v>
      </c>
      <c r="E1737" s="105">
        <v>2</v>
      </c>
      <c r="M1737" s="44">
        <v>53683</v>
      </c>
      <c r="X1737" t="s">
        <v>1009</v>
      </c>
      <c r="Y1737" t="s">
        <v>20</v>
      </c>
    </row>
    <row r="1738" spans="1:25" hidden="1" x14ac:dyDescent="0.25">
      <c r="A1738" s="103" t="s">
        <v>8</v>
      </c>
      <c r="B1738" s="104">
        <v>46267</v>
      </c>
      <c r="C1738" s="105" t="s">
        <v>12</v>
      </c>
      <c r="E1738" s="105">
        <v>4</v>
      </c>
      <c r="M1738" s="44">
        <v>4098503</v>
      </c>
      <c r="X1738" t="s">
        <v>1008</v>
      </c>
      <c r="Y1738" t="s">
        <v>779</v>
      </c>
    </row>
    <row r="1739" spans="1:25" hidden="1" x14ac:dyDescent="0.25">
      <c r="A1739" s="103" t="s">
        <v>6</v>
      </c>
      <c r="B1739" s="104">
        <v>46267</v>
      </c>
      <c r="C1739" s="105" t="s">
        <v>11</v>
      </c>
      <c r="E1739" s="105">
        <v>3</v>
      </c>
      <c r="M1739" s="44">
        <v>167196</v>
      </c>
    </row>
    <row r="1740" spans="1:25" hidden="1" x14ac:dyDescent="0.25">
      <c r="A1740" s="103" t="s">
        <v>7</v>
      </c>
      <c r="B1740" s="104">
        <v>46267</v>
      </c>
      <c r="C1740" s="105" t="s">
        <v>11</v>
      </c>
      <c r="E1740" s="105">
        <v>8</v>
      </c>
      <c r="M1740" s="44">
        <v>630941</v>
      </c>
      <c r="Y1740" t="s">
        <v>22</v>
      </c>
    </row>
    <row r="1741" spans="1:25" hidden="1" x14ac:dyDescent="0.25">
      <c r="A1741" s="103" t="s">
        <v>7</v>
      </c>
      <c r="B1741" s="104">
        <v>46267</v>
      </c>
      <c r="C1741" s="105" t="s">
        <v>11</v>
      </c>
      <c r="E1741" s="105">
        <v>1</v>
      </c>
      <c r="M1741" s="44">
        <v>219563</v>
      </c>
      <c r="X1741" t="s">
        <v>1008</v>
      </c>
      <c r="Y1741" t="s">
        <v>783</v>
      </c>
    </row>
    <row r="1742" spans="1:25" hidden="1" x14ac:dyDescent="0.25">
      <c r="A1742" s="103" t="s">
        <v>7</v>
      </c>
      <c r="B1742" s="104">
        <v>46267</v>
      </c>
      <c r="C1742" s="105" t="s">
        <v>12</v>
      </c>
      <c r="E1742" s="105">
        <v>36</v>
      </c>
      <c r="M1742" s="44">
        <v>3573175</v>
      </c>
    </row>
    <row r="1743" spans="1:25" hidden="1" x14ac:dyDescent="0.25">
      <c r="A1743" s="103" t="s">
        <v>6</v>
      </c>
      <c r="B1743" s="104">
        <v>46267</v>
      </c>
      <c r="C1743" s="105" t="s">
        <v>11</v>
      </c>
      <c r="E1743" s="105">
        <v>468</v>
      </c>
      <c r="M1743" s="44">
        <v>23220160</v>
      </c>
    </row>
    <row r="1744" spans="1:25" hidden="1" x14ac:dyDescent="0.25">
      <c r="A1744" s="103" t="s">
        <v>6</v>
      </c>
      <c r="B1744" s="104">
        <v>46267</v>
      </c>
      <c r="C1744" s="105" t="s">
        <v>11</v>
      </c>
      <c r="E1744" s="105">
        <v>387</v>
      </c>
      <c r="M1744" s="44">
        <v>65265701</v>
      </c>
      <c r="Y1744" t="s">
        <v>20</v>
      </c>
    </row>
    <row r="1745" spans="1:25" hidden="1" x14ac:dyDescent="0.25">
      <c r="A1745" s="103" t="s">
        <v>8</v>
      </c>
      <c r="B1745" s="104">
        <v>46267</v>
      </c>
      <c r="C1745" s="105" t="s">
        <v>11</v>
      </c>
      <c r="E1745" s="105">
        <v>289</v>
      </c>
      <c r="M1745" s="44">
        <v>47932738</v>
      </c>
      <c r="Y1745" t="s">
        <v>20</v>
      </c>
    </row>
    <row r="1746" spans="1:25" hidden="1" x14ac:dyDescent="0.25">
      <c r="A1746" s="103" t="s">
        <v>6</v>
      </c>
      <c r="B1746" s="104">
        <v>46267</v>
      </c>
      <c r="C1746" s="105" t="s">
        <v>11</v>
      </c>
      <c r="E1746" s="105">
        <v>140</v>
      </c>
      <c r="M1746" s="44">
        <v>9071081</v>
      </c>
      <c r="Y1746" t="s">
        <v>780</v>
      </c>
    </row>
    <row r="1747" spans="1:25" hidden="1" x14ac:dyDescent="0.25">
      <c r="A1747" s="103" t="s">
        <v>7</v>
      </c>
      <c r="B1747" s="104">
        <v>46267</v>
      </c>
      <c r="C1747" s="105" t="s">
        <v>12</v>
      </c>
      <c r="E1747" s="105">
        <v>2640</v>
      </c>
      <c r="M1747" s="44">
        <v>363467034</v>
      </c>
      <c r="Y1747" t="s">
        <v>779</v>
      </c>
    </row>
    <row r="1748" spans="1:25" hidden="1" x14ac:dyDescent="0.25">
      <c r="A1748" s="103" t="s">
        <v>8</v>
      </c>
      <c r="B1748" s="104">
        <v>46267</v>
      </c>
      <c r="C1748" s="105" t="s">
        <v>12</v>
      </c>
      <c r="E1748" s="105">
        <v>1</v>
      </c>
      <c r="M1748" s="44">
        <v>219916</v>
      </c>
      <c r="Y1748" t="s">
        <v>811</v>
      </c>
    </row>
    <row r="1749" spans="1:25" hidden="1" x14ac:dyDescent="0.25">
      <c r="A1749" s="103" t="s">
        <v>6</v>
      </c>
      <c r="B1749" s="104">
        <v>46267</v>
      </c>
      <c r="C1749" s="105" t="s">
        <v>11</v>
      </c>
      <c r="E1749" s="105">
        <v>22</v>
      </c>
      <c r="M1749" s="44">
        <v>754187</v>
      </c>
      <c r="Y1749" t="s">
        <v>21</v>
      </c>
    </row>
    <row r="1750" spans="1:25" hidden="1" x14ac:dyDescent="0.25">
      <c r="A1750" s="103" t="s">
        <v>7</v>
      </c>
      <c r="B1750" s="104">
        <v>46267</v>
      </c>
      <c r="C1750" s="105" t="s">
        <v>12</v>
      </c>
      <c r="E1750" s="105">
        <v>1</v>
      </c>
      <c r="M1750" s="44">
        <v>374190</v>
      </c>
      <c r="Y1750" t="s">
        <v>804</v>
      </c>
    </row>
    <row r="1751" spans="1:25" hidden="1" x14ac:dyDescent="0.25">
      <c r="A1751" s="103" t="s">
        <v>8</v>
      </c>
      <c r="B1751" s="104">
        <v>46267</v>
      </c>
      <c r="C1751" s="105" t="s">
        <v>11</v>
      </c>
      <c r="E1751" s="105">
        <v>7</v>
      </c>
      <c r="M1751" s="44">
        <v>388178</v>
      </c>
      <c r="Y1751" t="s">
        <v>21</v>
      </c>
    </row>
    <row r="1752" spans="1:25" hidden="1" x14ac:dyDescent="0.25">
      <c r="A1752" s="103" t="s">
        <v>7</v>
      </c>
      <c r="B1752" s="104">
        <v>46267</v>
      </c>
      <c r="C1752" s="105" t="s">
        <v>12</v>
      </c>
      <c r="E1752" s="105">
        <v>445</v>
      </c>
      <c r="M1752" s="44">
        <v>149609011</v>
      </c>
      <c r="Y1752" t="s">
        <v>781</v>
      </c>
    </row>
    <row r="1753" spans="1:25" hidden="1" x14ac:dyDescent="0.25">
      <c r="A1753" s="103" t="s">
        <v>6</v>
      </c>
      <c r="B1753" s="104">
        <v>46267</v>
      </c>
      <c r="C1753" s="105" t="s">
        <v>12</v>
      </c>
      <c r="E1753" s="105">
        <v>2</v>
      </c>
      <c r="M1753" s="44">
        <v>39210</v>
      </c>
      <c r="Y1753" t="s">
        <v>929</v>
      </c>
    </row>
    <row r="1754" spans="1:25" hidden="1" x14ac:dyDescent="0.25">
      <c r="A1754" s="103" t="s">
        <v>6</v>
      </c>
      <c r="B1754" s="104">
        <v>46267</v>
      </c>
      <c r="C1754" s="105" t="s">
        <v>12</v>
      </c>
      <c r="E1754" s="105">
        <v>5</v>
      </c>
      <c r="M1754" s="44">
        <v>198531</v>
      </c>
      <c r="Y1754" t="s">
        <v>785</v>
      </c>
    </row>
    <row r="1755" spans="1:25" hidden="1" x14ac:dyDescent="0.25">
      <c r="A1755" s="103" t="s">
        <v>6</v>
      </c>
      <c r="B1755" s="104">
        <v>46267</v>
      </c>
      <c r="C1755" s="105" t="s">
        <v>12</v>
      </c>
      <c r="E1755" s="105">
        <v>21</v>
      </c>
      <c r="M1755" s="44">
        <v>1524760</v>
      </c>
      <c r="Y1755" t="s">
        <v>169</v>
      </c>
    </row>
    <row r="1756" spans="1:25" hidden="1" x14ac:dyDescent="0.25">
      <c r="A1756" s="103" t="s">
        <v>8</v>
      </c>
      <c r="B1756" s="104">
        <v>46267</v>
      </c>
      <c r="C1756" s="105" t="s">
        <v>12</v>
      </c>
      <c r="E1756" s="105">
        <v>5</v>
      </c>
      <c r="M1756" s="44">
        <v>2634070</v>
      </c>
    </row>
    <row r="1757" spans="1:25" hidden="1" x14ac:dyDescent="0.25">
      <c r="A1757" s="103" t="s">
        <v>6</v>
      </c>
      <c r="B1757" s="104">
        <v>46267</v>
      </c>
      <c r="C1757" s="105" t="s">
        <v>12</v>
      </c>
      <c r="E1757" s="105">
        <v>2</v>
      </c>
      <c r="M1757" s="44">
        <v>356456</v>
      </c>
      <c r="X1757" t="s">
        <v>1009</v>
      </c>
      <c r="Y1757" t="s">
        <v>781</v>
      </c>
    </row>
    <row r="1758" spans="1:25" hidden="1" x14ac:dyDescent="0.25">
      <c r="A1758" s="103" t="s">
        <v>6</v>
      </c>
      <c r="B1758" s="104">
        <v>46267</v>
      </c>
      <c r="C1758" s="105" t="s">
        <v>11</v>
      </c>
      <c r="E1758" s="105">
        <v>19</v>
      </c>
      <c r="M1758" s="44">
        <v>588289</v>
      </c>
      <c r="Y1758" t="s">
        <v>22</v>
      </c>
    </row>
    <row r="1759" spans="1:25" hidden="1" x14ac:dyDescent="0.25">
      <c r="A1759" s="103" t="s">
        <v>7</v>
      </c>
      <c r="B1759" s="104">
        <v>46267</v>
      </c>
      <c r="C1759" s="105" t="s">
        <v>12</v>
      </c>
      <c r="E1759" s="105">
        <v>7</v>
      </c>
      <c r="M1759" s="44">
        <v>1980612</v>
      </c>
      <c r="X1759" t="s">
        <v>1008</v>
      </c>
      <c r="Y1759" t="s">
        <v>779</v>
      </c>
    </row>
    <row r="1760" spans="1:25" hidden="1" x14ac:dyDescent="0.25">
      <c r="A1760" s="103" t="s">
        <v>827</v>
      </c>
      <c r="B1760" s="104">
        <v>46267</v>
      </c>
      <c r="C1760" s="105" t="s">
        <v>12</v>
      </c>
      <c r="E1760" s="105">
        <v>1</v>
      </c>
      <c r="M1760" s="44">
        <v>76928</v>
      </c>
      <c r="Y1760" t="s">
        <v>781</v>
      </c>
    </row>
    <row r="1761" spans="1:25" hidden="1" x14ac:dyDescent="0.25">
      <c r="A1761" s="103" t="s">
        <v>8</v>
      </c>
      <c r="B1761" s="104">
        <v>46267</v>
      </c>
      <c r="C1761" s="105" t="s">
        <v>11</v>
      </c>
      <c r="E1761" s="105">
        <v>17</v>
      </c>
      <c r="M1761" s="44">
        <v>101075</v>
      </c>
    </row>
    <row r="1762" spans="1:25" hidden="1" x14ac:dyDescent="0.25">
      <c r="A1762" s="103" t="s">
        <v>827</v>
      </c>
      <c r="B1762" s="104">
        <v>46267</v>
      </c>
      <c r="C1762" s="105" t="s">
        <v>12</v>
      </c>
      <c r="E1762" s="105">
        <v>2</v>
      </c>
      <c r="M1762" s="44">
        <v>78648</v>
      </c>
      <c r="Y1762" t="s">
        <v>779</v>
      </c>
    </row>
    <row r="1763" spans="1:25" hidden="1" x14ac:dyDescent="0.25">
      <c r="A1763" s="103" t="s">
        <v>6</v>
      </c>
      <c r="B1763" s="104">
        <v>46267</v>
      </c>
      <c r="C1763" s="105" t="s">
        <v>12</v>
      </c>
      <c r="E1763" s="105">
        <v>8</v>
      </c>
      <c r="M1763" s="44">
        <v>25726871</v>
      </c>
      <c r="X1763" t="s">
        <v>1008</v>
      </c>
      <c r="Y1763" t="s">
        <v>779</v>
      </c>
    </row>
    <row r="1764" spans="1:25" hidden="1" x14ac:dyDescent="0.25">
      <c r="A1764" s="103" t="s">
        <v>8</v>
      </c>
      <c r="B1764" s="104">
        <v>46267</v>
      </c>
      <c r="C1764" s="105" t="s">
        <v>11</v>
      </c>
      <c r="E1764" s="105">
        <v>24</v>
      </c>
      <c r="M1764" s="44">
        <v>881509</v>
      </c>
      <c r="Y1764" t="s">
        <v>23</v>
      </c>
    </row>
    <row r="1765" spans="1:25" hidden="1" x14ac:dyDescent="0.25">
      <c r="A1765" s="103" t="s">
        <v>827</v>
      </c>
      <c r="B1765" s="104">
        <v>46267</v>
      </c>
      <c r="C1765" s="105" t="s">
        <v>11</v>
      </c>
      <c r="E1765" s="105">
        <v>1</v>
      </c>
      <c r="M1765" s="44">
        <v>46285</v>
      </c>
    </row>
    <row r="1766" spans="1:25" hidden="1" x14ac:dyDescent="0.25">
      <c r="A1766" s="103" t="s">
        <v>8</v>
      </c>
      <c r="B1766" s="104">
        <v>46267</v>
      </c>
      <c r="C1766" s="105" t="s">
        <v>12</v>
      </c>
      <c r="E1766" s="105">
        <v>1</v>
      </c>
      <c r="M1766" s="44">
        <v>50094</v>
      </c>
      <c r="Y1766" t="s">
        <v>929</v>
      </c>
    </row>
    <row r="1767" spans="1:25" hidden="1" x14ac:dyDescent="0.25">
      <c r="A1767" s="103" t="s">
        <v>827</v>
      </c>
      <c r="B1767" s="104">
        <v>46267</v>
      </c>
      <c r="C1767" s="105" t="s">
        <v>12</v>
      </c>
      <c r="E1767" s="105">
        <v>3</v>
      </c>
      <c r="M1767" s="44">
        <v>15007999</v>
      </c>
      <c r="X1767" t="s">
        <v>1008</v>
      </c>
    </row>
    <row r="1768" spans="1:25" hidden="1" x14ac:dyDescent="0.25">
      <c r="A1768" s="103" t="s">
        <v>7</v>
      </c>
      <c r="B1768" s="104">
        <v>46267</v>
      </c>
      <c r="C1768" s="105" t="s">
        <v>12</v>
      </c>
      <c r="E1768" s="105">
        <v>2</v>
      </c>
      <c r="M1768" s="44">
        <v>15095</v>
      </c>
      <c r="Y1768" t="s">
        <v>785</v>
      </c>
    </row>
    <row r="1769" spans="1:25" hidden="1" x14ac:dyDescent="0.25">
      <c r="A1769" s="103" t="s">
        <v>7</v>
      </c>
      <c r="B1769" s="104">
        <v>46267</v>
      </c>
      <c r="C1769" s="105" t="s">
        <v>12</v>
      </c>
      <c r="E1769" s="105">
        <v>6</v>
      </c>
      <c r="M1769" s="44">
        <v>428137</v>
      </c>
      <c r="X1769" t="s">
        <v>1009</v>
      </c>
      <c r="Y1769" t="s">
        <v>779</v>
      </c>
    </row>
    <row r="1770" spans="1:25" hidden="1" x14ac:dyDescent="0.25">
      <c r="A1770" s="103" t="s">
        <v>827</v>
      </c>
      <c r="B1770" s="104">
        <v>46267</v>
      </c>
      <c r="C1770" s="105" t="s">
        <v>12</v>
      </c>
      <c r="E1770" s="105">
        <v>1</v>
      </c>
      <c r="M1770" s="44">
        <v>282851</v>
      </c>
      <c r="X1770" t="s">
        <v>1008</v>
      </c>
      <c r="Y1770" t="s">
        <v>779</v>
      </c>
    </row>
    <row r="1771" spans="1:25" hidden="1" x14ac:dyDescent="0.25">
      <c r="A1771" s="103" t="s">
        <v>7</v>
      </c>
      <c r="B1771" s="104">
        <v>46267</v>
      </c>
      <c r="C1771" s="105" t="s">
        <v>12</v>
      </c>
      <c r="E1771" s="105">
        <v>2</v>
      </c>
      <c r="M1771" s="44">
        <v>427131</v>
      </c>
      <c r="X1771" t="s">
        <v>1008</v>
      </c>
      <c r="Y1771" t="s">
        <v>781</v>
      </c>
    </row>
    <row r="1772" spans="1:25" hidden="1" x14ac:dyDescent="0.25">
      <c r="A1772" s="103" t="s">
        <v>7</v>
      </c>
      <c r="B1772" s="104">
        <v>46267</v>
      </c>
      <c r="C1772" s="105" t="s">
        <v>11</v>
      </c>
      <c r="E1772" s="105">
        <v>3</v>
      </c>
      <c r="M1772" s="44">
        <v>614839</v>
      </c>
      <c r="Y1772" t="s">
        <v>779</v>
      </c>
    </row>
    <row r="1773" spans="1:25" hidden="1" x14ac:dyDescent="0.25">
      <c r="A1773" s="103" t="s">
        <v>6</v>
      </c>
      <c r="B1773" s="104">
        <v>46267</v>
      </c>
      <c r="C1773" s="105" t="s">
        <v>12</v>
      </c>
      <c r="D1773" s="106">
        <v>9</v>
      </c>
      <c r="F1773" s="105">
        <v>1</v>
      </c>
      <c r="X1773" t="s">
        <v>778</v>
      </c>
      <c r="Y1773" t="s">
        <v>22</v>
      </c>
    </row>
    <row r="1774" spans="1:25" hidden="1" x14ac:dyDescent="0.25">
      <c r="A1774" s="103" t="s">
        <v>7</v>
      </c>
      <c r="B1774" s="104">
        <v>46267</v>
      </c>
      <c r="C1774" s="105" t="s">
        <v>11</v>
      </c>
      <c r="D1774" s="106">
        <v>15</v>
      </c>
      <c r="F1774" s="105">
        <v>1</v>
      </c>
      <c r="X1774" t="s">
        <v>778</v>
      </c>
      <c r="Y1774" t="s">
        <v>784</v>
      </c>
    </row>
    <row r="1775" spans="1:25" hidden="1" x14ac:dyDescent="0.25">
      <c r="A1775" s="103" t="s">
        <v>6</v>
      </c>
      <c r="B1775" s="104">
        <v>46267</v>
      </c>
      <c r="C1775" s="105" t="s">
        <v>11</v>
      </c>
      <c r="D1775" s="106">
        <v>9</v>
      </c>
      <c r="F1775" s="105">
        <v>72</v>
      </c>
      <c r="X1775" t="s">
        <v>782</v>
      </c>
      <c r="Y1775" t="s">
        <v>784</v>
      </c>
    </row>
    <row r="1776" spans="1:25" hidden="1" x14ac:dyDescent="0.25">
      <c r="A1776" s="103" t="s">
        <v>827</v>
      </c>
      <c r="B1776" s="104">
        <v>46267</v>
      </c>
      <c r="C1776" s="105" t="s">
        <v>12</v>
      </c>
      <c r="D1776" s="106">
        <v>9</v>
      </c>
      <c r="F1776" s="105">
        <v>1</v>
      </c>
      <c r="X1776" t="s">
        <v>778</v>
      </c>
      <c r="Y1776" t="s">
        <v>779</v>
      </c>
    </row>
    <row r="1777" spans="1:25" hidden="1" x14ac:dyDescent="0.25">
      <c r="A1777" s="103" t="s">
        <v>8</v>
      </c>
      <c r="B1777" s="104">
        <v>46267</v>
      </c>
      <c r="C1777" s="105" t="s">
        <v>11</v>
      </c>
      <c r="D1777" s="106">
        <v>10</v>
      </c>
      <c r="F1777" s="105">
        <v>52</v>
      </c>
      <c r="X1777" t="s">
        <v>778</v>
      </c>
      <c r="Y1777" t="s">
        <v>783</v>
      </c>
    </row>
    <row r="1778" spans="1:25" hidden="1" x14ac:dyDescent="0.25">
      <c r="A1778" s="103" t="s">
        <v>8</v>
      </c>
      <c r="B1778" s="104">
        <v>46267</v>
      </c>
      <c r="C1778" s="105" t="s">
        <v>11</v>
      </c>
      <c r="D1778" s="106">
        <v>9</v>
      </c>
      <c r="F1778" s="105">
        <v>102</v>
      </c>
      <c r="X1778" t="s">
        <v>782</v>
      </c>
      <c r="Y1778" t="s">
        <v>784</v>
      </c>
    </row>
    <row r="1779" spans="1:25" hidden="1" x14ac:dyDescent="0.25">
      <c r="A1779" s="103" t="s">
        <v>8</v>
      </c>
      <c r="B1779" s="104">
        <v>46267</v>
      </c>
      <c r="C1779" s="105" t="s">
        <v>12</v>
      </c>
      <c r="D1779" s="106">
        <v>8</v>
      </c>
      <c r="F1779" s="105">
        <v>2</v>
      </c>
      <c r="X1779" t="s">
        <v>782</v>
      </c>
      <c r="Y1779" t="s">
        <v>779</v>
      </c>
    </row>
    <row r="1780" spans="1:25" hidden="1" x14ac:dyDescent="0.25">
      <c r="A1780" s="103" t="s">
        <v>7</v>
      </c>
      <c r="B1780" s="104">
        <v>46267</v>
      </c>
      <c r="C1780" s="105" t="s">
        <v>11</v>
      </c>
      <c r="D1780" s="106">
        <v>9</v>
      </c>
      <c r="F1780" s="105">
        <v>5</v>
      </c>
      <c r="X1780" t="s">
        <v>778</v>
      </c>
      <c r="Y1780" t="s">
        <v>783</v>
      </c>
    </row>
    <row r="1781" spans="1:25" hidden="1" x14ac:dyDescent="0.25">
      <c r="A1781" s="103" t="s">
        <v>6</v>
      </c>
      <c r="B1781" s="104">
        <v>46267</v>
      </c>
      <c r="C1781" s="105" t="s">
        <v>12</v>
      </c>
      <c r="D1781" s="106">
        <v>10</v>
      </c>
      <c r="F1781" s="105">
        <v>19</v>
      </c>
      <c r="X1781" t="s">
        <v>778</v>
      </c>
      <c r="Y1781" t="s">
        <v>779</v>
      </c>
    </row>
    <row r="1782" spans="1:25" hidden="1" x14ac:dyDescent="0.25">
      <c r="A1782" s="103" t="s">
        <v>7</v>
      </c>
      <c r="B1782" s="104">
        <v>46267</v>
      </c>
      <c r="C1782" s="105" t="s">
        <v>12</v>
      </c>
      <c r="D1782" s="106">
        <v>9</v>
      </c>
      <c r="F1782" s="105">
        <v>769</v>
      </c>
      <c r="X1782" t="s">
        <v>782</v>
      </c>
      <c r="Y1782" t="s">
        <v>779</v>
      </c>
    </row>
    <row r="1783" spans="1:25" hidden="1" x14ac:dyDescent="0.25">
      <c r="A1783" s="103" t="s">
        <v>6</v>
      </c>
      <c r="B1783" s="104">
        <v>46267</v>
      </c>
      <c r="C1783" s="105" t="s">
        <v>11</v>
      </c>
      <c r="D1783" s="106">
        <v>12</v>
      </c>
      <c r="F1783" s="105">
        <v>1</v>
      </c>
      <c r="X1783" t="s">
        <v>778</v>
      </c>
      <c r="Y1783" t="s">
        <v>20</v>
      </c>
    </row>
    <row r="1784" spans="1:25" hidden="1" x14ac:dyDescent="0.25">
      <c r="A1784" s="103" t="s">
        <v>8</v>
      </c>
      <c r="B1784" s="104">
        <v>46267</v>
      </c>
      <c r="C1784" s="105" t="s">
        <v>12</v>
      </c>
      <c r="D1784" s="106">
        <v>12</v>
      </c>
      <c r="F1784" s="105">
        <v>1</v>
      </c>
      <c r="X1784" t="s">
        <v>778</v>
      </c>
      <c r="Y1784" t="s">
        <v>779</v>
      </c>
    </row>
    <row r="1785" spans="1:25" hidden="1" x14ac:dyDescent="0.25">
      <c r="A1785" s="103" t="s">
        <v>8</v>
      </c>
      <c r="B1785" s="104">
        <v>46267</v>
      </c>
      <c r="C1785" s="105" t="s">
        <v>11</v>
      </c>
      <c r="D1785" s="106">
        <v>8</v>
      </c>
      <c r="F1785" s="105">
        <v>4</v>
      </c>
      <c r="X1785" t="s">
        <v>782</v>
      </c>
      <c r="Y1785" t="s">
        <v>780</v>
      </c>
    </row>
    <row r="1786" spans="1:25" hidden="1" x14ac:dyDescent="0.25">
      <c r="A1786" s="103" t="s">
        <v>7</v>
      </c>
      <c r="B1786" s="104">
        <v>46267</v>
      </c>
      <c r="C1786" s="105" t="s">
        <v>12</v>
      </c>
      <c r="D1786" s="106">
        <v>11</v>
      </c>
      <c r="F1786" s="105">
        <v>3</v>
      </c>
      <c r="X1786" t="s">
        <v>782</v>
      </c>
      <c r="Y1786" t="s">
        <v>781</v>
      </c>
    </row>
    <row r="1787" spans="1:25" hidden="1" x14ac:dyDescent="0.25">
      <c r="A1787" s="103" t="s">
        <v>7</v>
      </c>
      <c r="B1787" s="104">
        <v>46267</v>
      </c>
      <c r="C1787" s="105" t="s">
        <v>12</v>
      </c>
      <c r="D1787" s="106">
        <v>11</v>
      </c>
      <c r="F1787" s="105">
        <v>10</v>
      </c>
      <c r="X1787" t="s">
        <v>778</v>
      </c>
      <c r="Y1787" t="s">
        <v>779</v>
      </c>
    </row>
    <row r="1788" spans="1:25" hidden="1" x14ac:dyDescent="0.25">
      <c r="A1788" s="103" t="s">
        <v>7</v>
      </c>
      <c r="B1788" s="104">
        <v>46267</v>
      </c>
      <c r="C1788" s="105" t="s">
        <v>12</v>
      </c>
      <c r="D1788" s="106">
        <v>8</v>
      </c>
      <c r="F1788" s="105">
        <v>59</v>
      </c>
      <c r="X1788" t="s">
        <v>778</v>
      </c>
      <c r="Y1788" t="s">
        <v>779</v>
      </c>
    </row>
    <row r="1789" spans="1:25" hidden="1" x14ac:dyDescent="0.25">
      <c r="A1789" s="103" t="s">
        <v>7</v>
      </c>
      <c r="B1789" s="104">
        <v>46267</v>
      </c>
      <c r="C1789" s="105" t="s">
        <v>11</v>
      </c>
      <c r="D1789" s="106">
        <v>11</v>
      </c>
      <c r="F1789" s="105">
        <v>1</v>
      </c>
      <c r="X1789" t="s">
        <v>782</v>
      </c>
      <c r="Y1789" t="s">
        <v>780</v>
      </c>
    </row>
    <row r="1790" spans="1:25" hidden="1" x14ac:dyDescent="0.25">
      <c r="A1790" s="103" t="s">
        <v>6</v>
      </c>
      <c r="B1790" s="104">
        <v>46267</v>
      </c>
      <c r="C1790" s="105" t="s">
        <v>12</v>
      </c>
      <c r="D1790" s="106">
        <v>9</v>
      </c>
      <c r="F1790" s="105">
        <v>19</v>
      </c>
      <c r="X1790" t="s">
        <v>778</v>
      </c>
      <c r="Y1790" t="s">
        <v>993</v>
      </c>
    </row>
    <row r="1791" spans="1:25" hidden="1" x14ac:dyDescent="0.25">
      <c r="A1791" s="103" t="s">
        <v>6</v>
      </c>
      <c r="B1791" s="104">
        <v>46267</v>
      </c>
      <c r="C1791" s="105" t="s">
        <v>12</v>
      </c>
      <c r="D1791" s="106">
        <v>9</v>
      </c>
      <c r="F1791" s="105">
        <v>71</v>
      </c>
      <c r="X1791" t="s">
        <v>782</v>
      </c>
    </row>
    <row r="1792" spans="1:25" hidden="1" x14ac:dyDescent="0.25">
      <c r="A1792" s="103" t="s">
        <v>8</v>
      </c>
      <c r="B1792" s="104">
        <v>46267</v>
      </c>
      <c r="C1792" s="105" t="s">
        <v>12</v>
      </c>
      <c r="D1792" s="106">
        <v>12</v>
      </c>
      <c r="F1792" s="105">
        <v>3</v>
      </c>
      <c r="X1792" t="s">
        <v>782</v>
      </c>
      <c r="Y1792" t="s">
        <v>781</v>
      </c>
    </row>
    <row r="1793" spans="1:25" hidden="1" x14ac:dyDescent="0.25">
      <c r="A1793" s="103" t="s">
        <v>7</v>
      </c>
      <c r="B1793" s="104">
        <v>46267</v>
      </c>
      <c r="C1793" s="105" t="s">
        <v>11</v>
      </c>
      <c r="D1793" s="106">
        <v>11</v>
      </c>
      <c r="F1793" s="105">
        <v>4</v>
      </c>
      <c r="X1793" t="s">
        <v>778</v>
      </c>
      <c r="Y1793" t="s">
        <v>783</v>
      </c>
    </row>
    <row r="1794" spans="1:25" hidden="1" x14ac:dyDescent="0.25">
      <c r="A1794" s="103" t="s">
        <v>7</v>
      </c>
      <c r="B1794" s="104">
        <v>46267</v>
      </c>
      <c r="C1794" s="105" t="s">
        <v>11</v>
      </c>
      <c r="D1794" s="106">
        <v>9</v>
      </c>
      <c r="F1794" s="105">
        <v>10</v>
      </c>
      <c r="X1794" t="s">
        <v>782</v>
      </c>
      <c r="Y1794" t="s">
        <v>780</v>
      </c>
    </row>
    <row r="1795" spans="1:25" hidden="1" x14ac:dyDescent="0.25">
      <c r="A1795" s="103" t="s">
        <v>6</v>
      </c>
      <c r="B1795" s="104">
        <v>46267</v>
      </c>
      <c r="C1795" s="105" t="s">
        <v>11</v>
      </c>
      <c r="D1795" s="106">
        <v>9</v>
      </c>
      <c r="F1795" s="105">
        <v>7</v>
      </c>
      <c r="X1795" t="s">
        <v>778</v>
      </c>
      <c r="Y1795" t="s">
        <v>783</v>
      </c>
    </row>
    <row r="1796" spans="1:25" hidden="1" x14ac:dyDescent="0.25">
      <c r="A1796" s="103" t="s">
        <v>6</v>
      </c>
      <c r="B1796" s="104">
        <v>46267</v>
      </c>
      <c r="C1796" s="105" t="s">
        <v>12</v>
      </c>
      <c r="D1796" s="106">
        <v>8</v>
      </c>
      <c r="F1796" s="105">
        <v>20</v>
      </c>
      <c r="X1796" t="s">
        <v>782</v>
      </c>
      <c r="Y1796" t="s">
        <v>779</v>
      </c>
    </row>
    <row r="1797" spans="1:25" hidden="1" x14ac:dyDescent="0.25">
      <c r="A1797" s="103" t="s">
        <v>7</v>
      </c>
      <c r="B1797" s="104">
        <v>46267</v>
      </c>
      <c r="C1797" s="105" t="s">
        <v>11</v>
      </c>
      <c r="D1797" s="106">
        <v>10</v>
      </c>
      <c r="F1797" s="105">
        <v>4</v>
      </c>
      <c r="X1797" t="s">
        <v>778</v>
      </c>
      <c r="Y1797" t="s">
        <v>20</v>
      </c>
    </row>
    <row r="1798" spans="1:25" hidden="1" x14ac:dyDescent="0.25">
      <c r="A1798" s="103" t="s">
        <v>6</v>
      </c>
      <c r="B1798" s="104">
        <v>46267</v>
      </c>
      <c r="C1798" s="105" t="s">
        <v>11</v>
      </c>
      <c r="D1798" s="106">
        <v>11</v>
      </c>
      <c r="F1798" s="105">
        <v>6</v>
      </c>
      <c r="X1798" t="s">
        <v>782</v>
      </c>
      <c r="Y1798" t="s">
        <v>784</v>
      </c>
    </row>
    <row r="1799" spans="1:25" hidden="1" x14ac:dyDescent="0.25">
      <c r="A1799" s="103" t="s">
        <v>7</v>
      </c>
      <c r="B1799" s="104">
        <v>46267</v>
      </c>
      <c r="C1799" s="105" t="s">
        <v>12</v>
      </c>
      <c r="D1799" s="106">
        <v>14</v>
      </c>
      <c r="F1799" s="105">
        <v>4</v>
      </c>
      <c r="X1799" t="s">
        <v>782</v>
      </c>
      <c r="Y1799" t="s">
        <v>779</v>
      </c>
    </row>
    <row r="1800" spans="1:25" hidden="1" x14ac:dyDescent="0.25">
      <c r="A1800" s="103" t="s">
        <v>7</v>
      </c>
      <c r="B1800" s="104">
        <v>46267</v>
      </c>
      <c r="C1800" s="105" t="s">
        <v>11</v>
      </c>
      <c r="D1800" s="106">
        <v>9</v>
      </c>
      <c r="F1800" s="105">
        <v>1</v>
      </c>
      <c r="X1800" t="s">
        <v>782</v>
      </c>
    </row>
    <row r="1801" spans="1:25" hidden="1" x14ac:dyDescent="0.25">
      <c r="A1801" s="103" t="s">
        <v>8</v>
      </c>
      <c r="B1801" s="104">
        <v>46267</v>
      </c>
      <c r="C1801" s="105" t="s">
        <v>12</v>
      </c>
      <c r="D1801" s="106">
        <v>14</v>
      </c>
      <c r="F1801" s="105">
        <v>29</v>
      </c>
      <c r="X1801" t="s">
        <v>778</v>
      </c>
      <c r="Y1801" t="s">
        <v>779</v>
      </c>
    </row>
    <row r="1802" spans="1:25" hidden="1" x14ac:dyDescent="0.25">
      <c r="A1802" s="103" t="s">
        <v>7</v>
      </c>
      <c r="B1802" s="104">
        <v>46267</v>
      </c>
      <c r="C1802" s="105" t="s">
        <v>12</v>
      </c>
      <c r="D1802" s="106">
        <v>16</v>
      </c>
      <c r="F1802" s="105">
        <v>1</v>
      </c>
      <c r="X1802" t="s">
        <v>778</v>
      </c>
      <c r="Y1802" t="s">
        <v>779</v>
      </c>
    </row>
    <row r="1803" spans="1:25" hidden="1" x14ac:dyDescent="0.25">
      <c r="A1803" s="103" t="s">
        <v>8</v>
      </c>
      <c r="B1803" s="104">
        <v>46267</v>
      </c>
      <c r="C1803" s="105" t="s">
        <v>11</v>
      </c>
      <c r="D1803" s="106">
        <v>9</v>
      </c>
      <c r="F1803" s="105">
        <v>121</v>
      </c>
      <c r="X1803" t="s">
        <v>782</v>
      </c>
      <c r="Y1803" t="s">
        <v>783</v>
      </c>
    </row>
    <row r="1804" spans="1:25" hidden="1" x14ac:dyDescent="0.25">
      <c r="A1804" s="103" t="s">
        <v>7</v>
      </c>
      <c r="B1804" s="104">
        <v>46267</v>
      </c>
      <c r="C1804" s="105" t="s">
        <v>12</v>
      </c>
      <c r="D1804" s="106">
        <v>13</v>
      </c>
      <c r="F1804" s="105">
        <v>12</v>
      </c>
      <c r="X1804" t="s">
        <v>782</v>
      </c>
      <c r="Y1804" t="s">
        <v>779</v>
      </c>
    </row>
    <row r="1805" spans="1:25" hidden="1" x14ac:dyDescent="0.25">
      <c r="A1805" s="103" t="s">
        <v>7</v>
      </c>
      <c r="B1805" s="104">
        <v>46267</v>
      </c>
      <c r="C1805" s="105" t="s">
        <v>11</v>
      </c>
      <c r="D1805" s="106">
        <v>9</v>
      </c>
      <c r="F1805" s="105">
        <v>62</v>
      </c>
      <c r="X1805" t="s">
        <v>782</v>
      </c>
      <c r="Y1805" t="s">
        <v>784</v>
      </c>
    </row>
    <row r="1806" spans="1:25" hidden="1" x14ac:dyDescent="0.25">
      <c r="A1806" s="103" t="s">
        <v>6</v>
      </c>
      <c r="B1806" s="104">
        <v>46267</v>
      </c>
      <c r="C1806" s="105" t="s">
        <v>12</v>
      </c>
      <c r="D1806" s="106">
        <v>14</v>
      </c>
      <c r="F1806" s="105">
        <v>59</v>
      </c>
      <c r="X1806" t="s">
        <v>778</v>
      </c>
      <c r="Y1806" t="s">
        <v>779</v>
      </c>
    </row>
    <row r="1807" spans="1:25" hidden="1" x14ac:dyDescent="0.25">
      <c r="A1807" s="103" t="s">
        <v>6</v>
      </c>
      <c r="B1807" s="104">
        <v>46267</v>
      </c>
      <c r="C1807" s="105" t="s">
        <v>11</v>
      </c>
      <c r="D1807" s="106">
        <v>10</v>
      </c>
      <c r="F1807" s="105">
        <v>3</v>
      </c>
      <c r="X1807" t="s">
        <v>778</v>
      </c>
      <c r="Y1807" t="s">
        <v>784</v>
      </c>
    </row>
    <row r="1808" spans="1:25" hidden="1" x14ac:dyDescent="0.25">
      <c r="A1808" s="103" t="s">
        <v>7</v>
      </c>
      <c r="B1808" s="104">
        <v>46267</v>
      </c>
      <c r="C1808" s="105" t="s">
        <v>12</v>
      </c>
      <c r="D1808" s="106">
        <v>10</v>
      </c>
      <c r="F1808" s="105">
        <v>2</v>
      </c>
      <c r="X1808" t="s">
        <v>782</v>
      </c>
    </row>
    <row r="1809" spans="1:25" hidden="1" x14ac:dyDescent="0.25">
      <c r="A1809" s="103" t="s">
        <v>7</v>
      </c>
      <c r="B1809" s="104">
        <v>46267</v>
      </c>
      <c r="C1809" s="105" t="s">
        <v>12</v>
      </c>
      <c r="D1809" s="106">
        <v>9</v>
      </c>
      <c r="F1809" s="105">
        <v>234</v>
      </c>
      <c r="X1809" t="s">
        <v>778</v>
      </c>
      <c r="Y1809" t="s">
        <v>779</v>
      </c>
    </row>
    <row r="1810" spans="1:25" hidden="1" x14ac:dyDescent="0.25">
      <c r="A1810" s="103" t="s">
        <v>6</v>
      </c>
      <c r="B1810" s="104">
        <v>46267</v>
      </c>
      <c r="C1810" s="105" t="s">
        <v>11</v>
      </c>
      <c r="D1810" s="106">
        <v>16</v>
      </c>
      <c r="F1810" s="105">
        <v>2</v>
      </c>
      <c r="X1810" t="s">
        <v>782</v>
      </c>
      <c r="Y1810" t="s">
        <v>20</v>
      </c>
    </row>
    <row r="1811" spans="1:25" hidden="1" x14ac:dyDescent="0.25">
      <c r="A1811" s="103" t="s">
        <v>8</v>
      </c>
      <c r="B1811" s="104">
        <v>46267</v>
      </c>
      <c r="C1811" s="105" t="s">
        <v>11</v>
      </c>
      <c r="D1811" s="106">
        <v>16</v>
      </c>
      <c r="F1811" s="105">
        <v>3</v>
      </c>
      <c r="X1811" t="s">
        <v>782</v>
      </c>
      <c r="Y1811" t="s">
        <v>20</v>
      </c>
    </row>
    <row r="1812" spans="1:25" hidden="1" x14ac:dyDescent="0.25">
      <c r="A1812" s="103" t="s">
        <v>6</v>
      </c>
      <c r="B1812" s="104">
        <v>46267</v>
      </c>
      <c r="C1812" s="105" t="s">
        <v>12</v>
      </c>
      <c r="D1812" s="106">
        <v>12</v>
      </c>
      <c r="F1812" s="105">
        <v>2</v>
      </c>
      <c r="X1812" t="s">
        <v>782</v>
      </c>
      <c r="Y1812" t="s">
        <v>779</v>
      </c>
    </row>
    <row r="1813" spans="1:25" hidden="1" x14ac:dyDescent="0.25">
      <c r="A1813" s="103" t="s">
        <v>7</v>
      </c>
      <c r="B1813" s="104">
        <v>46267</v>
      </c>
      <c r="C1813" s="105" t="s">
        <v>11</v>
      </c>
      <c r="D1813" s="106">
        <v>16</v>
      </c>
      <c r="F1813" s="105">
        <v>1</v>
      </c>
      <c r="X1813" t="s">
        <v>782</v>
      </c>
      <c r="Y1813" t="s">
        <v>784</v>
      </c>
    </row>
    <row r="1814" spans="1:25" hidden="1" x14ac:dyDescent="0.25">
      <c r="A1814" s="103" t="s">
        <v>6</v>
      </c>
      <c r="B1814" s="104">
        <v>46267</v>
      </c>
      <c r="C1814" s="105" t="s">
        <v>12</v>
      </c>
      <c r="D1814" s="106">
        <v>14</v>
      </c>
      <c r="F1814" s="105">
        <v>4</v>
      </c>
      <c r="X1814" t="s">
        <v>782</v>
      </c>
    </row>
    <row r="1815" spans="1:25" hidden="1" x14ac:dyDescent="0.25">
      <c r="A1815" s="103" t="s">
        <v>8</v>
      </c>
      <c r="B1815" s="104">
        <v>46267</v>
      </c>
      <c r="C1815" s="105" t="s">
        <v>11</v>
      </c>
      <c r="D1815" s="106">
        <v>11</v>
      </c>
      <c r="F1815" s="105">
        <v>6</v>
      </c>
      <c r="X1815" t="s">
        <v>778</v>
      </c>
      <c r="Y1815" t="s">
        <v>20</v>
      </c>
    </row>
    <row r="1816" spans="1:25" hidden="1" x14ac:dyDescent="0.25">
      <c r="A1816" s="103" t="s">
        <v>7</v>
      </c>
      <c r="B1816" s="104">
        <v>46267</v>
      </c>
      <c r="C1816" s="105" t="s">
        <v>11</v>
      </c>
      <c r="D1816" s="106">
        <v>8</v>
      </c>
      <c r="F1816" s="105">
        <v>37</v>
      </c>
      <c r="X1816" t="s">
        <v>778</v>
      </c>
      <c r="Y1816" t="s">
        <v>783</v>
      </c>
    </row>
    <row r="1817" spans="1:25" hidden="1" x14ac:dyDescent="0.25">
      <c r="A1817" s="103" t="s">
        <v>8</v>
      </c>
      <c r="B1817" s="104">
        <v>46267</v>
      </c>
      <c r="C1817" s="105" t="s">
        <v>12</v>
      </c>
      <c r="D1817" s="106">
        <v>9</v>
      </c>
      <c r="F1817" s="105">
        <v>173</v>
      </c>
      <c r="X1817" t="s">
        <v>782</v>
      </c>
      <c r="Y1817" t="s">
        <v>781</v>
      </c>
    </row>
    <row r="1818" spans="1:25" hidden="1" x14ac:dyDescent="0.25">
      <c r="A1818" s="103" t="s">
        <v>8</v>
      </c>
      <c r="B1818" s="104">
        <v>46267</v>
      </c>
      <c r="C1818" s="105" t="s">
        <v>11</v>
      </c>
      <c r="D1818" s="106">
        <v>16</v>
      </c>
      <c r="F1818" s="105">
        <v>3</v>
      </c>
      <c r="X1818" t="s">
        <v>782</v>
      </c>
      <c r="Y1818" t="s">
        <v>783</v>
      </c>
    </row>
    <row r="1819" spans="1:25" hidden="1" x14ac:dyDescent="0.25">
      <c r="A1819" s="103" t="s">
        <v>6</v>
      </c>
      <c r="B1819" s="104">
        <v>46267</v>
      </c>
      <c r="C1819" s="105" t="s">
        <v>11</v>
      </c>
      <c r="D1819" s="106">
        <v>10</v>
      </c>
      <c r="F1819" s="105">
        <v>3</v>
      </c>
      <c r="X1819" t="s">
        <v>778</v>
      </c>
      <c r="Y1819" t="s">
        <v>783</v>
      </c>
    </row>
    <row r="1820" spans="1:25" hidden="1" x14ac:dyDescent="0.25">
      <c r="A1820" s="103" t="s">
        <v>6</v>
      </c>
      <c r="B1820" s="104">
        <v>46267</v>
      </c>
      <c r="C1820" s="105" t="s">
        <v>12</v>
      </c>
      <c r="D1820" s="106">
        <v>13</v>
      </c>
      <c r="F1820" s="105">
        <v>9</v>
      </c>
      <c r="X1820" t="s">
        <v>782</v>
      </c>
      <c r="Y1820" t="s">
        <v>779</v>
      </c>
    </row>
    <row r="1821" spans="1:25" hidden="1" x14ac:dyDescent="0.25">
      <c r="A1821" s="103" t="s">
        <v>6</v>
      </c>
      <c r="B1821" s="104">
        <v>46267</v>
      </c>
      <c r="C1821" s="105" t="s">
        <v>11</v>
      </c>
      <c r="D1821" s="106">
        <v>14</v>
      </c>
      <c r="F1821" s="105">
        <v>8</v>
      </c>
      <c r="X1821" t="s">
        <v>782</v>
      </c>
      <c r="Y1821" t="s">
        <v>783</v>
      </c>
    </row>
    <row r="1822" spans="1:25" hidden="1" x14ac:dyDescent="0.25">
      <c r="A1822" s="103" t="s">
        <v>6</v>
      </c>
      <c r="B1822" s="104">
        <v>46267</v>
      </c>
      <c r="C1822" s="105" t="s">
        <v>12</v>
      </c>
      <c r="D1822" s="106">
        <v>10</v>
      </c>
      <c r="F1822" s="105">
        <v>1</v>
      </c>
      <c r="X1822" t="s">
        <v>778</v>
      </c>
      <c r="Y1822" t="s">
        <v>781</v>
      </c>
    </row>
    <row r="1823" spans="1:25" hidden="1" x14ac:dyDescent="0.25">
      <c r="A1823" s="103" t="s">
        <v>6</v>
      </c>
      <c r="B1823" s="104">
        <v>46267</v>
      </c>
      <c r="C1823" s="105" t="s">
        <v>11</v>
      </c>
      <c r="D1823" s="106">
        <v>10</v>
      </c>
      <c r="F1823" s="105">
        <v>1</v>
      </c>
      <c r="X1823" t="s">
        <v>782</v>
      </c>
      <c r="Y1823" t="s">
        <v>780</v>
      </c>
    </row>
    <row r="1824" spans="1:25" hidden="1" x14ac:dyDescent="0.25">
      <c r="A1824" s="103" t="s">
        <v>8</v>
      </c>
      <c r="B1824" s="104">
        <v>46267</v>
      </c>
      <c r="C1824" s="105" t="s">
        <v>11</v>
      </c>
      <c r="D1824" s="106">
        <v>8</v>
      </c>
      <c r="F1824" s="105">
        <v>1</v>
      </c>
      <c r="X1824" t="s">
        <v>782</v>
      </c>
    </row>
    <row r="1825" spans="1:25" hidden="1" x14ac:dyDescent="0.25">
      <c r="A1825" s="103" t="s">
        <v>7</v>
      </c>
      <c r="B1825" s="104">
        <v>46267</v>
      </c>
      <c r="C1825" s="105" t="s">
        <v>12</v>
      </c>
      <c r="D1825" s="106">
        <v>11</v>
      </c>
      <c r="F1825" s="105">
        <v>44</v>
      </c>
      <c r="X1825" t="s">
        <v>782</v>
      </c>
      <c r="Y1825" t="s">
        <v>779</v>
      </c>
    </row>
    <row r="1826" spans="1:25" hidden="1" x14ac:dyDescent="0.25">
      <c r="A1826" s="103" t="s">
        <v>6</v>
      </c>
      <c r="B1826" s="104">
        <v>46267</v>
      </c>
      <c r="C1826" s="105" t="s">
        <v>11</v>
      </c>
      <c r="D1826" s="106">
        <v>11</v>
      </c>
      <c r="F1826" s="105">
        <v>1</v>
      </c>
      <c r="X1826" t="s">
        <v>782</v>
      </c>
    </row>
    <row r="1827" spans="1:25" hidden="1" x14ac:dyDescent="0.25">
      <c r="A1827" s="103" t="s">
        <v>8</v>
      </c>
      <c r="B1827" s="104">
        <v>46267</v>
      </c>
      <c r="C1827" s="105" t="s">
        <v>11</v>
      </c>
      <c r="D1827" s="106">
        <v>8</v>
      </c>
      <c r="F1827" s="105">
        <v>9</v>
      </c>
      <c r="X1827" t="s">
        <v>782</v>
      </c>
      <c r="Y1827" t="s">
        <v>20</v>
      </c>
    </row>
    <row r="1828" spans="1:25" hidden="1" x14ac:dyDescent="0.25">
      <c r="A1828" s="103" t="s">
        <v>7</v>
      </c>
      <c r="B1828" s="104">
        <v>46267</v>
      </c>
      <c r="C1828" s="105" t="s">
        <v>11</v>
      </c>
      <c r="D1828" s="106">
        <v>10</v>
      </c>
      <c r="F1828" s="105">
        <v>22</v>
      </c>
      <c r="X1828" t="s">
        <v>782</v>
      </c>
      <c r="Y1828" t="s">
        <v>784</v>
      </c>
    </row>
    <row r="1829" spans="1:25" hidden="1" x14ac:dyDescent="0.25">
      <c r="A1829" s="103" t="s">
        <v>7</v>
      </c>
      <c r="B1829" s="104">
        <v>46267</v>
      </c>
      <c r="C1829" s="105" t="s">
        <v>12</v>
      </c>
      <c r="D1829" s="106">
        <v>11</v>
      </c>
      <c r="F1829" s="105">
        <v>1</v>
      </c>
      <c r="X1829" t="s">
        <v>778</v>
      </c>
      <c r="Y1829" t="s">
        <v>781</v>
      </c>
    </row>
    <row r="1830" spans="1:25" hidden="1" x14ac:dyDescent="0.25">
      <c r="A1830" s="103" t="s">
        <v>7</v>
      </c>
      <c r="B1830" s="104">
        <v>46267</v>
      </c>
      <c r="C1830" s="105" t="s">
        <v>12</v>
      </c>
      <c r="D1830" s="106">
        <v>12</v>
      </c>
      <c r="F1830" s="105">
        <v>18</v>
      </c>
      <c r="X1830" t="s">
        <v>778</v>
      </c>
      <c r="Y1830" t="s">
        <v>779</v>
      </c>
    </row>
    <row r="1831" spans="1:25" hidden="1" x14ac:dyDescent="0.25">
      <c r="A1831" s="103" t="s">
        <v>7</v>
      </c>
      <c r="B1831" s="104">
        <v>46267</v>
      </c>
      <c r="C1831" s="105" t="s">
        <v>11</v>
      </c>
      <c r="D1831" s="106">
        <v>11</v>
      </c>
      <c r="F1831" s="105">
        <v>1</v>
      </c>
      <c r="X1831" t="s">
        <v>778</v>
      </c>
      <c r="Y1831" t="s">
        <v>22</v>
      </c>
    </row>
    <row r="1832" spans="1:25" hidden="1" x14ac:dyDescent="0.25">
      <c r="A1832" s="103" t="s">
        <v>6</v>
      </c>
      <c r="B1832" s="104">
        <v>46267</v>
      </c>
      <c r="C1832" s="105" t="s">
        <v>12</v>
      </c>
      <c r="D1832" s="106">
        <v>11</v>
      </c>
      <c r="F1832" s="105">
        <v>1</v>
      </c>
      <c r="X1832" t="s">
        <v>778</v>
      </c>
      <c r="Y1832" t="s">
        <v>993</v>
      </c>
    </row>
    <row r="1833" spans="1:25" hidden="1" x14ac:dyDescent="0.25">
      <c r="A1833" s="103" t="s">
        <v>8</v>
      </c>
      <c r="B1833" s="104">
        <v>46267</v>
      </c>
      <c r="C1833" s="105" t="s">
        <v>12</v>
      </c>
      <c r="D1833" s="106">
        <v>16</v>
      </c>
      <c r="F1833" s="105">
        <v>1</v>
      </c>
      <c r="X1833" t="s">
        <v>782</v>
      </c>
      <c r="Y1833" t="s">
        <v>781</v>
      </c>
    </row>
    <row r="1834" spans="1:25" hidden="1" x14ac:dyDescent="0.25">
      <c r="A1834" s="103" t="s">
        <v>8</v>
      </c>
      <c r="B1834" s="104">
        <v>46267</v>
      </c>
      <c r="C1834" s="105" t="s">
        <v>11</v>
      </c>
      <c r="D1834" s="106">
        <v>10</v>
      </c>
      <c r="F1834" s="105">
        <v>13</v>
      </c>
      <c r="X1834" t="s">
        <v>782</v>
      </c>
      <c r="Y1834" t="s">
        <v>780</v>
      </c>
    </row>
    <row r="1835" spans="1:25" hidden="1" x14ac:dyDescent="0.25">
      <c r="A1835" s="103" t="s">
        <v>7</v>
      </c>
      <c r="B1835" s="104">
        <v>46267</v>
      </c>
      <c r="C1835" s="105" t="s">
        <v>12</v>
      </c>
      <c r="D1835" s="106">
        <v>9</v>
      </c>
      <c r="F1835" s="105">
        <v>2</v>
      </c>
      <c r="X1835" t="s">
        <v>778</v>
      </c>
      <c r="Y1835" t="s">
        <v>785</v>
      </c>
    </row>
    <row r="1836" spans="1:25" hidden="1" x14ac:dyDescent="0.25">
      <c r="A1836" s="103" t="s">
        <v>7</v>
      </c>
      <c r="B1836" s="104">
        <v>46267</v>
      </c>
      <c r="C1836" s="105" t="s">
        <v>12</v>
      </c>
      <c r="D1836" s="106">
        <v>11</v>
      </c>
      <c r="F1836" s="105">
        <v>2</v>
      </c>
      <c r="X1836" t="s">
        <v>782</v>
      </c>
    </row>
    <row r="1837" spans="1:25" hidden="1" x14ac:dyDescent="0.25">
      <c r="A1837" s="103" t="s">
        <v>7</v>
      </c>
      <c r="B1837" s="104">
        <v>46267</v>
      </c>
      <c r="C1837" s="105" t="s">
        <v>12</v>
      </c>
      <c r="D1837" s="106">
        <v>9</v>
      </c>
      <c r="F1837" s="105">
        <v>189</v>
      </c>
      <c r="X1837" t="s">
        <v>782</v>
      </c>
      <c r="Y1837" t="s">
        <v>781</v>
      </c>
    </row>
    <row r="1838" spans="1:25" hidden="1" x14ac:dyDescent="0.25">
      <c r="A1838" s="103" t="s">
        <v>8</v>
      </c>
      <c r="B1838" s="104">
        <v>46267</v>
      </c>
      <c r="C1838" s="105" t="s">
        <v>12</v>
      </c>
      <c r="D1838" s="106">
        <v>9</v>
      </c>
      <c r="F1838" s="105">
        <v>14</v>
      </c>
      <c r="X1838" t="s">
        <v>778</v>
      </c>
      <c r="Y1838" t="s">
        <v>779</v>
      </c>
    </row>
    <row r="1839" spans="1:25" hidden="1" x14ac:dyDescent="0.25">
      <c r="A1839" s="103" t="s">
        <v>7</v>
      </c>
      <c r="B1839" s="104">
        <v>46267</v>
      </c>
      <c r="C1839" s="105" t="s">
        <v>11</v>
      </c>
      <c r="D1839" s="106">
        <v>8</v>
      </c>
      <c r="F1839" s="105">
        <v>3</v>
      </c>
      <c r="X1839" t="s">
        <v>782</v>
      </c>
      <c r="Y1839" t="s">
        <v>21</v>
      </c>
    </row>
    <row r="1840" spans="1:25" hidden="1" x14ac:dyDescent="0.25">
      <c r="A1840" s="103" t="s">
        <v>6</v>
      </c>
      <c r="B1840" s="104">
        <v>46267</v>
      </c>
      <c r="C1840" s="105" t="s">
        <v>12</v>
      </c>
      <c r="D1840" s="106">
        <v>12</v>
      </c>
      <c r="F1840" s="105">
        <v>4</v>
      </c>
      <c r="X1840" t="s">
        <v>782</v>
      </c>
    </row>
    <row r="1841" spans="1:25" hidden="1" x14ac:dyDescent="0.25">
      <c r="A1841" s="103" t="s">
        <v>7</v>
      </c>
      <c r="B1841" s="104">
        <v>46267</v>
      </c>
      <c r="C1841" s="105" t="s">
        <v>11</v>
      </c>
      <c r="D1841" s="106">
        <v>8</v>
      </c>
      <c r="F1841" s="105">
        <v>146</v>
      </c>
      <c r="X1841" t="s">
        <v>782</v>
      </c>
      <c r="Y1841" t="s">
        <v>783</v>
      </c>
    </row>
    <row r="1842" spans="1:25" hidden="1" x14ac:dyDescent="0.25">
      <c r="A1842" s="103" t="s">
        <v>8</v>
      </c>
      <c r="B1842" s="104">
        <v>46267</v>
      </c>
      <c r="C1842" s="105" t="s">
        <v>12</v>
      </c>
      <c r="D1842" s="106">
        <v>8</v>
      </c>
      <c r="F1842" s="105">
        <v>4</v>
      </c>
      <c r="X1842" t="s">
        <v>782</v>
      </c>
      <c r="Y1842" t="s">
        <v>781</v>
      </c>
    </row>
    <row r="1843" spans="1:25" hidden="1" x14ac:dyDescent="0.25">
      <c r="A1843" s="103" t="s">
        <v>6</v>
      </c>
      <c r="B1843" s="104">
        <v>46267</v>
      </c>
      <c r="C1843" s="105" t="s">
        <v>11</v>
      </c>
      <c r="D1843" s="106">
        <v>8</v>
      </c>
      <c r="F1843" s="105">
        <v>285</v>
      </c>
      <c r="X1843" t="s">
        <v>782</v>
      </c>
      <c r="Y1843" t="s">
        <v>784</v>
      </c>
    </row>
    <row r="1844" spans="1:25" hidden="1" x14ac:dyDescent="0.25">
      <c r="A1844" s="103" t="s">
        <v>827</v>
      </c>
      <c r="B1844" s="104">
        <v>46267</v>
      </c>
      <c r="C1844" s="105" t="s">
        <v>12</v>
      </c>
      <c r="D1844" s="106">
        <v>9</v>
      </c>
      <c r="F1844" s="105">
        <v>1</v>
      </c>
      <c r="X1844" t="s">
        <v>782</v>
      </c>
    </row>
    <row r="1845" spans="1:25" hidden="1" x14ac:dyDescent="0.25">
      <c r="A1845" s="103" t="s">
        <v>27</v>
      </c>
      <c r="B1845" s="104">
        <v>46267</v>
      </c>
      <c r="C1845" s="105" t="s">
        <v>12</v>
      </c>
      <c r="D1845" s="106">
        <v>14</v>
      </c>
      <c r="F1845" s="105">
        <v>1</v>
      </c>
      <c r="X1845" t="s">
        <v>782</v>
      </c>
      <c r="Y1845" t="s">
        <v>779</v>
      </c>
    </row>
    <row r="1846" spans="1:25" hidden="1" x14ac:dyDescent="0.25">
      <c r="A1846" s="103" t="s">
        <v>7</v>
      </c>
      <c r="B1846" s="104">
        <v>46267</v>
      </c>
      <c r="C1846" s="105" t="s">
        <v>12</v>
      </c>
      <c r="D1846" s="106">
        <v>11</v>
      </c>
      <c r="F1846" s="105">
        <v>1</v>
      </c>
      <c r="X1846" t="s">
        <v>778</v>
      </c>
      <c r="Y1846" t="s">
        <v>779</v>
      </c>
    </row>
    <row r="1847" spans="1:25" hidden="1" x14ac:dyDescent="0.25">
      <c r="A1847" s="103" t="s">
        <v>8</v>
      </c>
      <c r="B1847" s="104">
        <v>46267</v>
      </c>
      <c r="C1847" s="105" t="s">
        <v>12</v>
      </c>
      <c r="D1847" s="106">
        <v>16</v>
      </c>
      <c r="F1847" s="105">
        <v>4</v>
      </c>
      <c r="X1847" t="s">
        <v>782</v>
      </c>
      <c r="Y1847" t="s">
        <v>779</v>
      </c>
    </row>
    <row r="1848" spans="1:25" hidden="1" x14ac:dyDescent="0.25">
      <c r="A1848" s="103" t="s">
        <v>6</v>
      </c>
      <c r="B1848" s="104">
        <v>46267</v>
      </c>
      <c r="C1848" s="105" t="s">
        <v>12</v>
      </c>
      <c r="D1848" s="106">
        <v>9</v>
      </c>
      <c r="F1848" s="105">
        <v>25</v>
      </c>
      <c r="X1848" t="s">
        <v>778</v>
      </c>
      <c r="Y1848" t="s">
        <v>781</v>
      </c>
    </row>
    <row r="1849" spans="1:25" hidden="1" x14ac:dyDescent="0.25">
      <c r="A1849" s="103" t="s">
        <v>8</v>
      </c>
      <c r="B1849" s="104">
        <v>46267</v>
      </c>
      <c r="C1849" s="105" t="s">
        <v>11</v>
      </c>
      <c r="D1849" s="106">
        <v>9</v>
      </c>
      <c r="F1849" s="105">
        <v>77</v>
      </c>
      <c r="X1849" t="s">
        <v>782</v>
      </c>
      <c r="Y1849" t="s">
        <v>20</v>
      </c>
    </row>
    <row r="1850" spans="1:25" hidden="1" x14ac:dyDescent="0.25">
      <c r="A1850" s="103" t="s">
        <v>7</v>
      </c>
      <c r="B1850" s="104">
        <v>46267</v>
      </c>
      <c r="C1850" s="105" t="s">
        <v>12</v>
      </c>
      <c r="D1850" s="106">
        <v>9</v>
      </c>
      <c r="F1850" s="105">
        <v>1</v>
      </c>
      <c r="X1850" t="s">
        <v>778</v>
      </c>
      <c r="Y1850" t="s">
        <v>169</v>
      </c>
    </row>
    <row r="1851" spans="1:25" hidden="1" x14ac:dyDescent="0.25">
      <c r="A1851" s="103" t="s">
        <v>7</v>
      </c>
      <c r="B1851" s="104">
        <v>46267</v>
      </c>
      <c r="C1851" s="105" t="s">
        <v>11</v>
      </c>
      <c r="D1851" s="106">
        <v>16</v>
      </c>
      <c r="F1851" s="105">
        <v>3</v>
      </c>
      <c r="X1851" t="s">
        <v>782</v>
      </c>
      <c r="Y1851" t="s">
        <v>783</v>
      </c>
    </row>
    <row r="1852" spans="1:25" hidden="1" x14ac:dyDescent="0.25">
      <c r="A1852" s="103" t="s">
        <v>6</v>
      </c>
      <c r="B1852" s="104">
        <v>46267</v>
      </c>
      <c r="C1852" s="105" t="s">
        <v>11</v>
      </c>
      <c r="D1852" s="106">
        <v>14</v>
      </c>
      <c r="F1852" s="105">
        <v>2</v>
      </c>
      <c r="X1852" t="s">
        <v>782</v>
      </c>
      <c r="Y1852" t="s">
        <v>780</v>
      </c>
    </row>
    <row r="1853" spans="1:25" hidden="1" x14ac:dyDescent="0.25">
      <c r="A1853" s="103" t="s">
        <v>7</v>
      </c>
      <c r="B1853" s="104">
        <v>46267</v>
      </c>
      <c r="C1853" s="105" t="s">
        <v>11</v>
      </c>
      <c r="D1853" s="106">
        <v>8</v>
      </c>
      <c r="F1853" s="105">
        <v>4</v>
      </c>
      <c r="X1853" t="s">
        <v>782</v>
      </c>
      <c r="Y1853" t="s">
        <v>23</v>
      </c>
    </row>
    <row r="1854" spans="1:25" hidden="1" x14ac:dyDescent="0.25">
      <c r="A1854" s="103" t="s">
        <v>7</v>
      </c>
      <c r="B1854" s="104">
        <v>46267</v>
      </c>
      <c r="C1854" s="105" t="s">
        <v>11</v>
      </c>
      <c r="D1854" s="106">
        <v>11</v>
      </c>
      <c r="F1854" s="105">
        <v>1</v>
      </c>
      <c r="X1854" t="s">
        <v>782</v>
      </c>
      <c r="Y1854" t="s">
        <v>783</v>
      </c>
    </row>
    <row r="1855" spans="1:25" hidden="1" x14ac:dyDescent="0.25">
      <c r="A1855" s="103" t="s">
        <v>7</v>
      </c>
      <c r="B1855" s="104">
        <v>46267</v>
      </c>
      <c r="C1855" s="105" t="s">
        <v>11</v>
      </c>
      <c r="D1855" s="106">
        <v>10</v>
      </c>
      <c r="F1855" s="105">
        <v>7</v>
      </c>
      <c r="X1855" t="s">
        <v>782</v>
      </c>
      <c r="Y1855" t="s">
        <v>780</v>
      </c>
    </row>
    <row r="1856" spans="1:25" hidden="1" x14ac:dyDescent="0.25">
      <c r="A1856" s="103" t="s">
        <v>8</v>
      </c>
      <c r="B1856" s="104">
        <v>46267</v>
      </c>
      <c r="C1856" s="105" t="s">
        <v>11</v>
      </c>
      <c r="D1856" s="106">
        <v>9</v>
      </c>
      <c r="F1856" s="105">
        <v>23</v>
      </c>
      <c r="X1856" t="s">
        <v>782</v>
      </c>
      <c r="Y1856" t="s">
        <v>780</v>
      </c>
    </row>
    <row r="1857" spans="1:25" hidden="1" x14ac:dyDescent="0.25">
      <c r="A1857" s="103" t="s">
        <v>7</v>
      </c>
      <c r="B1857" s="104">
        <v>46267</v>
      </c>
      <c r="C1857" s="105" t="s">
        <v>12</v>
      </c>
      <c r="D1857" s="106">
        <v>13</v>
      </c>
      <c r="F1857" s="105">
        <v>4</v>
      </c>
      <c r="X1857" t="s">
        <v>778</v>
      </c>
      <c r="Y1857" t="s">
        <v>779</v>
      </c>
    </row>
    <row r="1858" spans="1:25" hidden="1" x14ac:dyDescent="0.25">
      <c r="A1858" s="103" t="s">
        <v>8</v>
      </c>
      <c r="B1858" s="104">
        <v>46267</v>
      </c>
      <c r="C1858" s="105" t="s">
        <v>12</v>
      </c>
      <c r="D1858" s="106">
        <v>10</v>
      </c>
      <c r="F1858" s="105">
        <v>2</v>
      </c>
      <c r="X1858" t="s">
        <v>778</v>
      </c>
      <c r="Y1858" t="s">
        <v>779</v>
      </c>
    </row>
    <row r="1859" spans="1:25" hidden="1" x14ac:dyDescent="0.25">
      <c r="A1859" s="103" t="s">
        <v>8</v>
      </c>
      <c r="B1859" s="104">
        <v>46267</v>
      </c>
      <c r="C1859" s="105" t="s">
        <v>12</v>
      </c>
      <c r="D1859" s="106">
        <v>9</v>
      </c>
      <c r="F1859" s="105">
        <v>9</v>
      </c>
      <c r="X1859" t="s">
        <v>782</v>
      </c>
      <c r="Y1859" t="s">
        <v>779</v>
      </c>
    </row>
    <row r="1860" spans="1:25" hidden="1" x14ac:dyDescent="0.25">
      <c r="A1860" s="103" t="s">
        <v>6</v>
      </c>
      <c r="B1860" s="104">
        <v>46267</v>
      </c>
      <c r="C1860" s="105" t="s">
        <v>11</v>
      </c>
      <c r="D1860" s="106">
        <v>14</v>
      </c>
      <c r="F1860" s="105">
        <v>1</v>
      </c>
      <c r="X1860" t="s">
        <v>778</v>
      </c>
      <c r="Y1860" t="s">
        <v>784</v>
      </c>
    </row>
    <row r="1861" spans="1:25" hidden="1" x14ac:dyDescent="0.25">
      <c r="A1861" s="103" t="s">
        <v>7</v>
      </c>
      <c r="B1861" s="104">
        <v>46267</v>
      </c>
      <c r="C1861" s="105" t="s">
        <v>11</v>
      </c>
      <c r="D1861" s="106">
        <v>9</v>
      </c>
      <c r="F1861" s="105">
        <v>90</v>
      </c>
      <c r="X1861" t="s">
        <v>782</v>
      </c>
      <c r="Y1861" t="s">
        <v>783</v>
      </c>
    </row>
    <row r="1862" spans="1:25" hidden="1" x14ac:dyDescent="0.25">
      <c r="A1862" s="103" t="s">
        <v>7</v>
      </c>
      <c r="B1862" s="104">
        <v>46267</v>
      </c>
      <c r="C1862" s="105" t="s">
        <v>11</v>
      </c>
      <c r="D1862" s="106">
        <v>9</v>
      </c>
      <c r="F1862" s="105">
        <v>2</v>
      </c>
      <c r="X1862" t="s">
        <v>778</v>
      </c>
      <c r="Y1862" t="s">
        <v>20</v>
      </c>
    </row>
    <row r="1863" spans="1:25" hidden="1" x14ac:dyDescent="0.25">
      <c r="A1863" s="103" t="s">
        <v>6</v>
      </c>
      <c r="B1863" s="104">
        <v>46267</v>
      </c>
      <c r="C1863" s="105" t="s">
        <v>11</v>
      </c>
      <c r="D1863" s="106">
        <v>8</v>
      </c>
      <c r="F1863" s="105">
        <v>42</v>
      </c>
      <c r="X1863" t="s">
        <v>782</v>
      </c>
      <c r="Y1863" t="s">
        <v>780</v>
      </c>
    </row>
    <row r="1864" spans="1:25" hidden="1" x14ac:dyDescent="0.25">
      <c r="A1864" s="103" t="s">
        <v>7</v>
      </c>
      <c r="B1864" s="104">
        <v>46267</v>
      </c>
      <c r="C1864" s="105" t="s">
        <v>11</v>
      </c>
      <c r="D1864" s="106">
        <v>9</v>
      </c>
      <c r="F1864" s="105">
        <v>25</v>
      </c>
      <c r="X1864" t="s">
        <v>782</v>
      </c>
      <c r="Y1864" t="s">
        <v>20</v>
      </c>
    </row>
    <row r="1865" spans="1:25" hidden="1" x14ac:dyDescent="0.25">
      <c r="A1865" s="103" t="s">
        <v>28</v>
      </c>
      <c r="B1865" s="104">
        <v>46267</v>
      </c>
      <c r="C1865" s="105" t="s">
        <v>12</v>
      </c>
      <c r="D1865" s="106">
        <v>16</v>
      </c>
      <c r="F1865" s="105">
        <v>1</v>
      </c>
      <c r="X1865" t="s">
        <v>782</v>
      </c>
      <c r="Y1865" t="s">
        <v>779</v>
      </c>
    </row>
    <row r="1866" spans="1:25" hidden="1" x14ac:dyDescent="0.25">
      <c r="A1866" s="103" t="s">
        <v>6</v>
      </c>
      <c r="B1866" s="104">
        <v>46267</v>
      </c>
      <c r="C1866" s="105" t="s">
        <v>11</v>
      </c>
      <c r="D1866" s="106">
        <v>11</v>
      </c>
      <c r="F1866" s="105">
        <v>6</v>
      </c>
      <c r="X1866" t="s">
        <v>782</v>
      </c>
      <c r="Y1866" t="s">
        <v>20</v>
      </c>
    </row>
    <row r="1867" spans="1:25" hidden="1" x14ac:dyDescent="0.25">
      <c r="A1867" s="103" t="s">
        <v>6</v>
      </c>
      <c r="B1867" s="104">
        <v>46267</v>
      </c>
      <c r="C1867" s="105" t="s">
        <v>11</v>
      </c>
      <c r="D1867" s="106">
        <v>11</v>
      </c>
      <c r="F1867" s="105">
        <v>3</v>
      </c>
      <c r="X1867" t="s">
        <v>782</v>
      </c>
      <c r="Y1867" t="s">
        <v>780</v>
      </c>
    </row>
    <row r="1868" spans="1:25" hidden="1" x14ac:dyDescent="0.25">
      <c r="A1868" s="103" t="s">
        <v>6</v>
      </c>
      <c r="B1868" s="104">
        <v>46267</v>
      </c>
      <c r="C1868" s="105" t="s">
        <v>12</v>
      </c>
      <c r="D1868" s="106">
        <v>9</v>
      </c>
      <c r="F1868" s="105">
        <v>12</v>
      </c>
      <c r="X1868" t="s">
        <v>782</v>
      </c>
      <c r="Y1868" t="s">
        <v>779</v>
      </c>
    </row>
    <row r="1869" spans="1:25" hidden="1" x14ac:dyDescent="0.25">
      <c r="A1869" s="103" t="s">
        <v>8</v>
      </c>
      <c r="B1869" s="104">
        <v>46267</v>
      </c>
      <c r="C1869" s="105" t="s">
        <v>11</v>
      </c>
      <c r="D1869" s="106">
        <v>16</v>
      </c>
      <c r="F1869" s="105">
        <v>3</v>
      </c>
      <c r="X1869" t="s">
        <v>782</v>
      </c>
      <c r="Y1869" t="s">
        <v>784</v>
      </c>
    </row>
    <row r="1870" spans="1:25" hidden="1" x14ac:dyDescent="0.25">
      <c r="A1870" s="103" t="s">
        <v>8</v>
      </c>
      <c r="B1870" s="104">
        <v>46267</v>
      </c>
      <c r="C1870" s="105" t="s">
        <v>11</v>
      </c>
      <c r="D1870" s="106">
        <v>8</v>
      </c>
      <c r="F1870" s="105">
        <v>28</v>
      </c>
      <c r="X1870" t="s">
        <v>782</v>
      </c>
      <c r="Y1870" t="s">
        <v>783</v>
      </c>
    </row>
    <row r="1871" spans="1:25" hidden="1" x14ac:dyDescent="0.25">
      <c r="A1871" s="103" t="s">
        <v>8</v>
      </c>
      <c r="B1871" s="104">
        <v>46267</v>
      </c>
      <c r="C1871" s="105" t="s">
        <v>12</v>
      </c>
      <c r="D1871" s="106">
        <v>15</v>
      </c>
      <c r="F1871" s="105">
        <v>1</v>
      </c>
      <c r="X1871" t="s">
        <v>778</v>
      </c>
      <c r="Y1871" t="s">
        <v>779</v>
      </c>
    </row>
    <row r="1872" spans="1:25" hidden="1" x14ac:dyDescent="0.25">
      <c r="A1872" s="103" t="s">
        <v>6</v>
      </c>
      <c r="B1872" s="104">
        <v>46267</v>
      </c>
      <c r="C1872" s="105" t="s">
        <v>11</v>
      </c>
      <c r="D1872" s="106">
        <v>12</v>
      </c>
      <c r="F1872" s="105">
        <v>1</v>
      </c>
      <c r="X1872" t="s">
        <v>778</v>
      </c>
      <c r="Y1872" t="s">
        <v>784</v>
      </c>
    </row>
    <row r="1873" spans="1:25" hidden="1" x14ac:dyDescent="0.25">
      <c r="A1873" s="103" t="s">
        <v>6</v>
      </c>
      <c r="B1873" s="104">
        <v>46267</v>
      </c>
      <c r="C1873" s="105" t="s">
        <v>11</v>
      </c>
      <c r="D1873" s="106">
        <v>15</v>
      </c>
      <c r="F1873" s="105">
        <v>1</v>
      </c>
      <c r="X1873" t="s">
        <v>778</v>
      </c>
      <c r="Y1873" t="s">
        <v>784</v>
      </c>
    </row>
    <row r="1874" spans="1:25" hidden="1" x14ac:dyDescent="0.25">
      <c r="A1874" s="103" t="s">
        <v>6</v>
      </c>
      <c r="B1874" s="104">
        <v>46267</v>
      </c>
      <c r="C1874" s="105" t="s">
        <v>12</v>
      </c>
      <c r="D1874" s="106">
        <v>11</v>
      </c>
      <c r="F1874" s="105">
        <v>10</v>
      </c>
      <c r="X1874" t="s">
        <v>778</v>
      </c>
      <c r="Y1874" t="s">
        <v>779</v>
      </c>
    </row>
    <row r="1875" spans="1:25" hidden="1" x14ac:dyDescent="0.25">
      <c r="A1875" s="103" t="s">
        <v>8</v>
      </c>
      <c r="B1875" s="104">
        <v>46267</v>
      </c>
      <c r="C1875" s="105" t="s">
        <v>12</v>
      </c>
      <c r="D1875" s="106">
        <v>11</v>
      </c>
      <c r="F1875" s="105">
        <v>2</v>
      </c>
      <c r="X1875" t="s">
        <v>778</v>
      </c>
      <c r="Y1875" t="s">
        <v>779</v>
      </c>
    </row>
    <row r="1876" spans="1:25" hidden="1" x14ac:dyDescent="0.25">
      <c r="A1876" s="103" t="s">
        <v>7</v>
      </c>
      <c r="B1876" s="104">
        <v>46267</v>
      </c>
      <c r="C1876" s="105" t="s">
        <v>11</v>
      </c>
      <c r="D1876" s="106">
        <v>11</v>
      </c>
      <c r="F1876" s="105">
        <v>3</v>
      </c>
      <c r="X1876" t="s">
        <v>782</v>
      </c>
      <c r="Y1876" t="s">
        <v>20</v>
      </c>
    </row>
    <row r="1877" spans="1:25" hidden="1" x14ac:dyDescent="0.25">
      <c r="A1877" s="103" t="s">
        <v>6</v>
      </c>
      <c r="B1877" s="104">
        <v>46267</v>
      </c>
      <c r="C1877" s="105" t="s">
        <v>12</v>
      </c>
      <c r="D1877" s="106">
        <v>9</v>
      </c>
      <c r="F1877" s="105">
        <v>338</v>
      </c>
      <c r="X1877" t="s">
        <v>778</v>
      </c>
      <c r="Y1877" t="s">
        <v>779</v>
      </c>
    </row>
    <row r="1878" spans="1:25" hidden="1" x14ac:dyDescent="0.25">
      <c r="A1878" s="103" t="s">
        <v>7</v>
      </c>
      <c r="B1878" s="104">
        <v>46267</v>
      </c>
      <c r="C1878" s="105" t="s">
        <v>11</v>
      </c>
      <c r="D1878" s="106">
        <v>12</v>
      </c>
      <c r="F1878" s="105">
        <v>2</v>
      </c>
      <c r="X1878" t="s">
        <v>782</v>
      </c>
      <c r="Y1878" t="s">
        <v>20</v>
      </c>
    </row>
    <row r="1879" spans="1:25" hidden="1" x14ac:dyDescent="0.25">
      <c r="A1879" s="103" t="s">
        <v>6</v>
      </c>
      <c r="B1879" s="104">
        <v>46267</v>
      </c>
      <c r="C1879" s="105" t="s">
        <v>12</v>
      </c>
      <c r="D1879" s="106">
        <v>12</v>
      </c>
      <c r="F1879" s="105">
        <v>29</v>
      </c>
      <c r="X1879" t="s">
        <v>778</v>
      </c>
      <c r="Y1879" t="s">
        <v>779</v>
      </c>
    </row>
    <row r="1880" spans="1:25" hidden="1" x14ac:dyDescent="0.25">
      <c r="A1880" s="103" t="s">
        <v>6</v>
      </c>
      <c r="B1880" s="104">
        <v>46267</v>
      </c>
      <c r="C1880" s="105" t="s">
        <v>12</v>
      </c>
      <c r="D1880" s="106">
        <v>16</v>
      </c>
      <c r="F1880" s="105">
        <v>7</v>
      </c>
      <c r="X1880" t="s">
        <v>782</v>
      </c>
      <c r="Y1880" t="s">
        <v>779</v>
      </c>
    </row>
    <row r="1881" spans="1:25" hidden="1" x14ac:dyDescent="0.25">
      <c r="A1881" s="103" t="s">
        <v>6</v>
      </c>
      <c r="B1881" s="104">
        <v>46267</v>
      </c>
      <c r="C1881" s="105" t="s">
        <v>12</v>
      </c>
      <c r="D1881" s="106">
        <v>8</v>
      </c>
      <c r="F1881" s="105">
        <v>126</v>
      </c>
      <c r="X1881" t="s">
        <v>782</v>
      </c>
      <c r="Y1881" t="s">
        <v>781</v>
      </c>
    </row>
    <row r="1882" spans="1:25" hidden="1" x14ac:dyDescent="0.25">
      <c r="A1882" s="103" t="s">
        <v>8</v>
      </c>
      <c r="B1882" s="104">
        <v>46267</v>
      </c>
      <c r="C1882" s="105" t="s">
        <v>12</v>
      </c>
      <c r="D1882" s="106">
        <v>15</v>
      </c>
      <c r="F1882" s="105">
        <v>1</v>
      </c>
      <c r="X1882" t="s">
        <v>782</v>
      </c>
      <c r="Y1882" t="s">
        <v>781</v>
      </c>
    </row>
    <row r="1883" spans="1:25" hidden="1" x14ac:dyDescent="0.25">
      <c r="A1883" s="103" t="s">
        <v>6</v>
      </c>
      <c r="B1883" s="104">
        <v>46267</v>
      </c>
      <c r="C1883" s="105" t="s">
        <v>12</v>
      </c>
      <c r="D1883" s="106">
        <v>9</v>
      </c>
      <c r="F1883" s="105">
        <v>7</v>
      </c>
      <c r="X1883" t="s">
        <v>778</v>
      </c>
    </row>
    <row r="1884" spans="1:25" hidden="1" x14ac:dyDescent="0.25">
      <c r="A1884" s="103" t="s">
        <v>7</v>
      </c>
      <c r="B1884" s="104">
        <v>46267</v>
      </c>
      <c r="C1884" s="105" t="s">
        <v>11</v>
      </c>
      <c r="D1884" s="106">
        <v>12</v>
      </c>
      <c r="F1884" s="105">
        <v>1</v>
      </c>
      <c r="X1884" t="s">
        <v>782</v>
      </c>
      <c r="Y1884" t="s">
        <v>784</v>
      </c>
    </row>
    <row r="1885" spans="1:25" hidden="1" x14ac:dyDescent="0.25">
      <c r="A1885" s="103" t="s">
        <v>7</v>
      </c>
      <c r="B1885" s="104">
        <v>46267</v>
      </c>
      <c r="C1885" s="105" t="s">
        <v>11</v>
      </c>
      <c r="D1885" s="106">
        <v>8</v>
      </c>
      <c r="F1885" s="105">
        <v>1</v>
      </c>
      <c r="X1885" t="s">
        <v>782</v>
      </c>
    </row>
    <row r="1886" spans="1:25" hidden="1" x14ac:dyDescent="0.25">
      <c r="A1886" s="103" t="s">
        <v>6</v>
      </c>
      <c r="B1886" s="104">
        <v>46267</v>
      </c>
      <c r="C1886" s="105" t="s">
        <v>12</v>
      </c>
      <c r="D1886" s="106">
        <v>9</v>
      </c>
      <c r="F1886" s="105">
        <v>2</v>
      </c>
      <c r="X1886" t="s">
        <v>778</v>
      </c>
      <c r="Y1886" t="s">
        <v>786</v>
      </c>
    </row>
    <row r="1887" spans="1:25" hidden="1" x14ac:dyDescent="0.25">
      <c r="A1887" s="103" t="s">
        <v>7</v>
      </c>
      <c r="B1887" s="104">
        <v>46267</v>
      </c>
      <c r="C1887" s="105" t="s">
        <v>11</v>
      </c>
      <c r="D1887" s="106">
        <v>10</v>
      </c>
      <c r="F1887" s="105">
        <v>11</v>
      </c>
      <c r="X1887" t="s">
        <v>778</v>
      </c>
      <c r="Y1887" t="s">
        <v>783</v>
      </c>
    </row>
    <row r="1888" spans="1:25" hidden="1" x14ac:dyDescent="0.25">
      <c r="A1888" s="103" t="s">
        <v>6</v>
      </c>
      <c r="B1888" s="104">
        <v>46267</v>
      </c>
      <c r="C1888" s="105" t="s">
        <v>12</v>
      </c>
      <c r="D1888" s="106">
        <v>9</v>
      </c>
      <c r="F1888" s="105">
        <v>9</v>
      </c>
      <c r="X1888" t="s">
        <v>782</v>
      </c>
      <c r="Y1888" t="s">
        <v>169</v>
      </c>
    </row>
    <row r="1889" spans="1:25" hidden="1" x14ac:dyDescent="0.25">
      <c r="A1889" s="103" t="s">
        <v>7</v>
      </c>
      <c r="B1889" s="104">
        <v>46267</v>
      </c>
      <c r="C1889" s="105" t="s">
        <v>12</v>
      </c>
      <c r="D1889" s="106">
        <v>8</v>
      </c>
      <c r="F1889" s="105">
        <v>60</v>
      </c>
      <c r="X1889" t="s">
        <v>782</v>
      </c>
      <c r="Y1889" t="s">
        <v>781</v>
      </c>
    </row>
    <row r="1890" spans="1:25" hidden="1" x14ac:dyDescent="0.25">
      <c r="A1890" s="103" t="s">
        <v>8</v>
      </c>
      <c r="B1890" s="104">
        <v>46267</v>
      </c>
      <c r="C1890" s="105" t="s">
        <v>11</v>
      </c>
      <c r="D1890" s="106">
        <v>10</v>
      </c>
      <c r="F1890" s="105">
        <v>48</v>
      </c>
      <c r="X1890" t="s">
        <v>778</v>
      </c>
      <c r="Y1890" t="s">
        <v>784</v>
      </c>
    </row>
    <row r="1891" spans="1:25" hidden="1" x14ac:dyDescent="0.25">
      <c r="A1891" s="103" t="s">
        <v>6</v>
      </c>
      <c r="B1891" s="104">
        <v>46267</v>
      </c>
      <c r="C1891" s="105" t="s">
        <v>12</v>
      </c>
      <c r="D1891" s="106">
        <v>12</v>
      </c>
      <c r="F1891" s="105">
        <v>1</v>
      </c>
      <c r="X1891" t="s">
        <v>782</v>
      </c>
      <c r="Y1891" t="s">
        <v>169</v>
      </c>
    </row>
    <row r="1892" spans="1:25" hidden="1" x14ac:dyDescent="0.25">
      <c r="A1892" s="103" t="s">
        <v>7</v>
      </c>
      <c r="B1892" s="104">
        <v>46267</v>
      </c>
      <c r="C1892" s="105" t="s">
        <v>12</v>
      </c>
      <c r="D1892" s="106">
        <v>14</v>
      </c>
      <c r="F1892" s="105">
        <v>1</v>
      </c>
      <c r="X1892" t="s">
        <v>782</v>
      </c>
    </row>
    <row r="1893" spans="1:25" hidden="1" x14ac:dyDescent="0.25">
      <c r="A1893" s="103" t="s">
        <v>6</v>
      </c>
      <c r="B1893" s="104">
        <v>46267</v>
      </c>
      <c r="C1893" s="105" t="s">
        <v>11</v>
      </c>
      <c r="D1893" s="106">
        <v>12</v>
      </c>
      <c r="F1893" s="105">
        <v>4</v>
      </c>
      <c r="X1893" t="s">
        <v>782</v>
      </c>
      <c r="Y1893" t="s">
        <v>783</v>
      </c>
    </row>
    <row r="1894" spans="1:25" hidden="1" x14ac:dyDescent="0.25">
      <c r="A1894" s="103" t="s">
        <v>8</v>
      </c>
      <c r="B1894" s="104">
        <v>46267</v>
      </c>
      <c r="C1894" s="105" t="s">
        <v>12</v>
      </c>
      <c r="D1894" s="106">
        <v>12</v>
      </c>
      <c r="F1894" s="105">
        <v>1</v>
      </c>
      <c r="X1894" t="s">
        <v>782</v>
      </c>
    </row>
    <row r="1895" spans="1:25" hidden="1" x14ac:dyDescent="0.25">
      <c r="A1895" s="103" t="s">
        <v>7</v>
      </c>
      <c r="B1895" s="104">
        <v>46267</v>
      </c>
      <c r="C1895" s="105" t="s">
        <v>11</v>
      </c>
      <c r="D1895" s="106">
        <v>14</v>
      </c>
      <c r="F1895" s="105">
        <v>1</v>
      </c>
      <c r="X1895" t="s">
        <v>778</v>
      </c>
      <c r="Y1895" t="s">
        <v>780</v>
      </c>
    </row>
    <row r="1896" spans="1:25" hidden="1" x14ac:dyDescent="0.25">
      <c r="A1896" s="103" t="s">
        <v>7</v>
      </c>
      <c r="B1896" s="104">
        <v>46267</v>
      </c>
      <c r="C1896" s="105" t="s">
        <v>11</v>
      </c>
      <c r="D1896" s="106">
        <v>15</v>
      </c>
      <c r="F1896" s="105">
        <v>4</v>
      </c>
      <c r="X1896" t="s">
        <v>782</v>
      </c>
      <c r="Y1896" t="s">
        <v>783</v>
      </c>
    </row>
    <row r="1897" spans="1:25" hidden="1" x14ac:dyDescent="0.25">
      <c r="A1897" s="103" t="s">
        <v>7</v>
      </c>
      <c r="B1897" s="104">
        <v>46267</v>
      </c>
      <c r="C1897" s="105" t="s">
        <v>11</v>
      </c>
      <c r="D1897" s="106">
        <v>10</v>
      </c>
      <c r="F1897" s="105">
        <v>10</v>
      </c>
      <c r="X1897" t="s">
        <v>782</v>
      </c>
      <c r="Y1897" t="s">
        <v>20</v>
      </c>
    </row>
    <row r="1898" spans="1:25" hidden="1" x14ac:dyDescent="0.25">
      <c r="A1898" s="103" t="s">
        <v>8</v>
      </c>
      <c r="B1898" s="104">
        <v>46267</v>
      </c>
      <c r="C1898" s="105" t="s">
        <v>12</v>
      </c>
      <c r="D1898" s="106">
        <v>14</v>
      </c>
      <c r="F1898" s="105">
        <v>171</v>
      </c>
      <c r="X1898" t="s">
        <v>782</v>
      </c>
      <c r="Y1898" t="s">
        <v>779</v>
      </c>
    </row>
    <row r="1899" spans="1:25" hidden="1" x14ac:dyDescent="0.25">
      <c r="A1899" s="103" t="s">
        <v>6</v>
      </c>
      <c r="B1899" s="104">
        <v>46267</v>
      </c>
      <c r="C1899" s="105" t="s">
        <v>12</v>
      </c>
      <c r="D1899" s="106">
        <v>8</v>
      </c>
      <c r="F1899" s="105">
        <v>1</v>
      </c>
      <c r="X1899" t="s">
        <v>782</v>
      </c>
      <c r="Y1899" t="s">
        <v>169</v>
      </c>
    </row>
    <row r="1900" spans="1:25" hidden="1" x14ac:dyDescent="0.25">
      <c r="A1900" s="103" t="s">
        <v>7</v>
      </c>
      <c r="B1900" s="104">
        <v>46267</v>
      </c>
      <c r="C1900" s="105" t="s">
        <v>12</v>
      </c>
      <c r="D1900" s="106">
        <v>12</v>
      </c>
      <c r="F1900" s="105">
        <v>3</v>
      </c>
      <c r="X1900" t="s">
        <v>782</v>
      </c>
      <c r="Y1900" t="s">
        <v>781</v>
      </c>
    </row>
    <row r="1901" spans="1:25" hidden="1" x14ac:dyDescent="0.25">
      <c r="A1901" s="103" t="s">
        <v>7</v>
      </c>
      <c r="B1901" s="104">
        <v>46267</v>
      </c>
      <c r="C1901" s="105" t="s">
        <v>12</v>
      </c>
      <c r="D1901" s="106">
        <v>9</v>
      </c>
      <c r="F1901" s="105">
        <v>3</v>
      </c>
      <c r="X1901" t="s">
        <v>782</v>
      </c>
      <c r="Y1901" t="s">
        <v>169</v>
      </c>
    </row>
    <row r="1902" spans="1:25" hidden="1" x14ac:dyDescent="0.25">
      <c r="A1902" s="103" t="s">
        <v>6</v>
      </c>
      <c r="B1902" s="104">
        <v>46267</v>
      </c>
      <c r="C1902" s="105" t="s">
        <v>12</v>
      </c>
      <c r="D1902" s="106">
        <v>13</v>
      </c>
      <c r="F1902" s="105">
        <v>3</v>
      </c>
      <c r="X1902" t="s">
        <v>782</v>
      </c>
    </row>
    <row r="1903" spans="1:25" hidden="1" x14ac:dyDescent="0.25">
      <c r="A1903" s="103" t="s">
        <v>7</v>
      </c>
      <c r="B1903" s="104">
        <v>46267</v>
      </c>
      <c r="C1903" s="105" t="s">
        <v>11</v>
      </c>
      <c r="D1903" s="106">
        <v>11</v>
      </c>
      <c r="F1903" s="105">
        <v>4</v>
      </c>
      <c r="X1903" t="s">
        <v>778</v>
      </c>
      <c r="Y1903" t="s">
        <v>784</v>
      </c>
    </row>
    <row r="1904" spans="1:25" hidden="1" x14ac:dyDescent="0.25">
      <c r="A1904" s="103" t="s">
        <v>6</v>
      </c>
      <c r="B1904" s="104">
        <v>46267</v>
      </c>
      <c r="C1904" s="105" t="s">
        <v>11</v>
      </c>
      <c r="D1904" s="106">
        <v>8</v>
      </c>
      <c r="F1904" s="105">
        <v>196</v>
      </c>
      <c r="X1904" t="s">
        <v>782</v>
      </c>
      <c r="Y1904" t="s">
        <v>20</v>
      </c>
    </row>
    <row r="1905" spans="1:25" hidden="1" x14ac:dyDescent="0.25">
      <c r="A1905" s="103" t="s">
        <v>6</v>
      </c>
      <c r="B1905" s="104">
        <v>46267</v>
      </c>
      <c r="C1905" s="105" t="s">
        <v>12</v>
      </c>
      <c r="D1905" s="106">
        <v>14</v>
      </c>
      <c r="F1905" s="105">
        <v>3</v>
      </c>
      <c r="X1905" t="s">
        <v>782</v>
      </c>
      <c r="Y1905" t="s">
        <v>781</v>
      </c>
    </row>
    <row r="1906" spans="1:25" hidden="1" x14ac:dyDescent="0.25">
      <c r="A1906" s="103" t="s">
        <v>6</v>
      </c>
      <c r="B1906" s="104">
        <v>46267</v>
      </c>
      <c r="C1906" s="105" t="s">
        <v>12</v>
      </c>
      <c r="D1906" s="106">
        <v>10</v>
      </c>
      <c r="F1906" s="105">
        <v>5</v>
      </c>
      <c r="X1906" t="s">
        <v>782</v>
      </c>
    </row>
    <row r="1907" spans="1:25" hidden="1" x14ac:dyDescent="0.25">
      <c r="A1907" s="103" t="s">
        <v>7</v>
      </c>
      <c r="B1907" s="104">
        <v>46267</v>
      </c>
      <c r="C1907" s="105" t="s">
        <v>12</v>
      </c>
      <c r="D1907" s="106">
        <v>10</v>
      </c>
      <c r="F1907" s="105">
        <v>82</v>
      </c>
      <c r="X1907" t="s">
        <v>782</v>
      </c>
      <c r="Y1907" t="s">
        <v>779</v>
      </c>
    </row>
    <row r="1908" spans="1:25" hidden="1" x14ac:dyDescent="0.25">
      <c r="A1908" s="103" t="s">
        <v>7</v>
      </c>
      <c r="B1908" s="104">
        <v>46267</v>
      </c>
      <c r="C1908" s="105" t="s">
        <v>12</v>
      </c>
      <c r="D1908" s="106">
        <v>8</v>
      </c>
      <c r="F1908" s="105">
        <v>5</v>
      </c>
      <c r="X1908" t="s">
        <v>782</v>
      </c>
    </row>
    <row r="1909" spans="1:25" hidden="1" x14ac:dyDescent="0.25">
      <c r="A1909" s="103" t="s">
        <v>6</v>
      </c>
      <c r="B1909" s="104">
        <v>46267</v>
      </c>
      <c r="C1909" s="105" t="s">
        <v>11</v>
      </c>
      <c r="D1909" s="106">
        <v>8</v>
      </c>
      <c r="F1909" s="105">
        <v>3</v>
      </c>
      <c r="X1909" t="s">
        <v>782</v>
      </c>
      <c r="Y1909" t="s">
        <v>21</v>
      </c>
    </row>
    <row r="1910" spans="1:25" hidden="1" x14ac:dyDescent="0.25">
      <c r="A1910" s="103" t="s">
        <v>6</v>
      </c>
      <c r="B1910" s="104">
        <v>46267</v>
      </c>
      <c r="C1910" s="105" t="s">
        <v>12</v>
      </c>
      <c r="D1910" s="106">
        <v>8</v>
      </c>
      <c r="F1910" s="105">
        <v>12</v>
      </c>
      <c r="X1910" t="s">
        <v>778</v>
      </c>
      <c r="Y1910" t="s">
        <v>781</v>
      </c>
    </row>
    <row r="1911" spans="1:25" hidden="1" x14ac:dyDescent="0.25">
      <c r="A1911" s="103" t="s">
        <v>8</v>
      </c>
      <c r="B1911" s="104">
        <v>46267</v>
      </c>
      <c r="C1911" s="105" t="s">
        <v>11</v>
      </c>
      <c r="D1911" s="106">
        <v>11</v>
      </c>
      <c r="F1911" s="105">
        <v>2</v>
      </c>
      <c r="X1911" t="s">
        <v>778</v>
      </c>
      <c r="Y1911" t="s">
        <v>780</v>
      </c>
    </row>
    <row r="1912" spans="1:25" hidden="1" x14ac:dyDescent="0.25">
      <c r="A1912" s="103" t="s">
        <v>6</v>
      </c>
      <c r="B1912" s="104">
        <v>46267</v>
      </c>
      <c r="C1912" s="105" t="s">
        <v>11</v>
      </c>
      <c r="D1912" s="106">
        <v>8</v>
      </c>
      <c r="F1912" s="105">
        <v>54</v>
      </c>
      <c r="X1912" t="s">
        <v>778</v>
      </c>
      <c r="Y1912" t="s">
        <v>20</v>
      </c>
    </row>
    <row r="1913" spans="1:25" hidden="1" x14ac:dyDescent="0.25">
      <c r="A1913" s="103" t="s">
        <v>7</v>
      </c>
      <c r="B1913" s="104">
        <v>46267</v>
      </c>
      <c r="C1913" s="105" t="s">
        <v>11</v>
      </c>
      <c r="D1913" s="106">
        <v>8</v>
      </c>
      <c r="F1913" s="105">
        <v>8</v>
      </c>
      <c r="X1913" t="s">
        <v>778</v>
      </c>
      <c r="Y1913" t="s">
        <v>780</v>
      </c>
    </row>
    <row r="1914" spans="1:25" hidden="1" x14ac:dyDescent="0.25">
      <c r="A1914" s="103" t="s">
        <v>6</v>
      </c>
      <c r="B1914" s="104">
        <v>46267</v>
      </c>
      <c r="C1914" s="105" t="s">
        <v>12</v>
      </c>
      <c r="D1914" s="106">
        <v>9</v>
      </c>
      <c r="F1914" s="105">
        <v>6</v>
      </c>
      <c r="X1914" t="s">
        <v>778</v>
      </c>
      <c r="Y1914" t="s">
        <v>785</v>
      </c>
    </row>
    <row r="1915" spans="1:25" hidden="1" x14ac:dyDescent="0.25">
      <c r="A1915" s="103" t="s">
        <v>6</v>
      </c>
      <c r="B1915" s="104">
        <v>46267</v>
      </c>
      <c r="C1915" s="105" t="s">
        <v>12</v>
      </c>
      <c r="D1915" s="106">
        <v>8</v>
      </c>
      <c r="F1915" s="105">
        <v>2</v>
      </c>
      <c r="X1915" t="s">
        <v>778</v>
      </c>
      <c r="Y1915" t="s">
        <v>779</v>
      </c>
    </row>
    <row r="1916" spans="1:25" hidden="1" x14ac:dyDescent="0.25">
      <c r="A1916" s="103" t="s">
        <v>8</v>
      </c>
      <c r="B1916" s="104">
        <v>46267</v>
      </c>
      <c r="C1916" s="105" t="s">
        <v>11</v>
      </c>
      <c r="D1916" s="106">
        <v>8</v>
      </c>
      <c r="F1916" s="105">
        <v>17</v>
      </c>
      <c r="X1916" t="s">
        <v>782</v>
      </c>
      <c r="Y1916" t="s">
        <v>784</v>
      </c>
    </row>
    <row r="1917" spans="1:25" hidden="1" x14ac:dyDescent="0.25">
      <c r="A1917" s="103" t="s">
        <v>6</v>
      </c>
      <c r="B1917" s="104">
        <v>46267</v>
      </c>
      <c r="C1917" s="105" t="s">
        <v>12</v>
      </c>
      <c r="D1917" s="106">
        <v>14</v>
      </c>
      <c r="F1917" s="105">
        <v>12</v>
      </c>
      <c r="X1917" t="s">
        <v>778</v>
      </c>
      <c r="Y1917" t="s">
        <v>779</v>
      </c>
    </row>
    <row r="1918" spans="1:25" hidden="1" x14ac:dyDescent="0.25">
      <c r="A1918" s="103" t="s">
        <v>8</v>
      </c>
      <c r="B1918" s="104">
        <v>46267</v>
      </c>
      <c r="C1918" s="105" t="s">
        <v>12</v>
      </c>
      <c r="D1918" s="106">
        <v>13</v>
      </c>
      <c r="F1918" s="105">
        <v>20</v>
      </c>
      <c r="X1918" t="s">
        <v>782</v>
      </c>
      <c r="Y1918" t="s">
        <v>779</v>
      </c>
    </row>
    <row r="1919" spans="1:25" hidden="1" x14ac:dyDescent="0.25">
      <c r="A1919" s="103" t="s">
        <v>6</v>
      </c>
      <c r="B1919" s="104">
        <v>46267</v>
      </c>
      <c r="C1919" s="105" t="s">
        <v>11</v>
      </c>
      <c r="D1919" s="106">
        <v>16</v>
      </c>
      <c r="F1919" s="105">
        <v>3</v>
      </c>
      <c r="X1919" t="s">
        <v>782</v>
      </c>
      <c r="Y1919" t="s">
        <v>784</v>
      </c>
    </row>
    <row r="1920" spans="1:25" hidden="1" x14ac:dyDescent="0.25">
      <c r="A1920" s="103" t="s">
        <v>8</v>
      </c>
      <c r="B1920" s="104">
        <v>46267</v>
      </c>
      <c r="C1920" s="105" t="s">
        <v>12</v>
      </c>
      <c r="D1920" s="106">
        <v>12</v>
      </c>
      <c r="F1920" s="105">
        <v>1</v>
      </c>
      <c r="X1920" t="s">
        <v>778</v>
      </c>
      <c r="Y1920" t="s">
        <v>781</v>
      </c>
    </row>
    <row r="1921" spans="1:25" hidden="1" x14ac:dyDescent="0.25">
      <c r="A1921" s="103" t="s">
        <v>8</v>
      </c>
      <c r="B1921" s="104">
        <v>46267</v>
      </c>
      <c r="C1921" s="105" t="s">
        <v>12</v>
      </c>
      <c r="D1921" s="106">
        <v>12</v>
      </c>
      <c r="F1921" s="105">
        <v>101</v>
      </c>
      <c r="X1921" t="s">
        <v>782</v>
      </c>
      <c r="Y1921" t="s">
        <v>779</v>
      </c>
    </row>
    <row r="1922" spans="1:25" hidden="1" x14ac:dyDescent="0.25">
      <c r="A1922" s="103" t="s">
        <v>6</v>
      </c>
      <c r="B1922" s="104">
        <v>46267</v>
      </c>
      <c r="C1922" s="105" t="s">
        <v>11</v>
      </c>
      <c r="D1922" s="106">
        <v>11</v>
      </c>
      <c r="F1922" s="105">
        <v>5</v>
      </c>
      <c r="X1922" t="s">
        <v>778</v>
      </c>
      <c r="Y1922" t="s">
        <v>780</v>
      </c>
    </row>
    <row r="1923" spans="1:25" hidden="1" x14ac:dyDescent="0.25">
      <c r="A1923" s="103" t="s">
        <v>8</v>
      </c>
      <c r="B1923" s="104">
        <v>46267</v>
      </c>
      <c r="C1923" s="105" t="s">
        <v>11</v>
      </c>
      <c r="D1923" s="106">
        <v>10</v>
      </c>
      <c r="F1923" s="105">
        <v>88</v>
      </c>
      <c r="X1923" t="s">
        <v>782</v>
      </c>
      <c r="Y1923" t="s">
        <v>20</v>
      </c>
    </row>
    <row r="1924" spans="1:25" hidden="1" x14ac:dyDescent="0.25">
      <c r="A1924" s="103" t="s">
        <v>6</v>
      </c>
      <c r="B1924" s="104">
        <v>46267</v>
      </c>
      <c r="C1924" s="105" t="s">
        <v>12</v>
      </c>
      <c r="D1924" s="106">
        <v>12</v>
      </c>
      <c r="F1924" s="105">
        <v>2</v>
      </c>
      <c r="X1924" t="s">
        <v>782</v>
      </c>
      <c r="Y1924" t="s">
        <v>781</v>
      </c>
    </row>
    <row r="1925" spans="1:25" hidden="1" x14ac:dyDescent="0.25">
      <c r="A1925" s="103" t="s">
        <v>8</v>
      </c>
      <c r="B1925" s="104">
        <v>46267</v>
      </c>
      <c r="C1925" s="105" t="s">
        <v>11</v>
      </c>
      <c r="D1925" s="106">
        <v>8</v>
      </c>
      <c r="F1925" s="105">
        <v>1</v>
      </c>
      <c r="X1925" t="s">
        <v>778</v>
      </c>
      <c r="Y1925" t="s">
        <v>20</v>
      </c>
    </row>
    <row r="1926" spans="1:25" hidden="1" x14ac:dyDescent="0.25">
      <c r="A1926" s="103" t="s">
        <v>7</v>
      </c>
      <c r="B1926" s="104">
        <v>46267</v>
      </c>
      <c r="C1926" s="105" t="s">
        <v>12</v>
      </c>
      <c r="D1926" s="106">
        <v>14</v>
      </c>
      <c r="F1926" s="105">
        <v>1</v>
      </c>
      <c r="X1926" t="s">
        <v>778</v>
      </c>
    </row>
    <row r="1927" spans="1:25" hidden="1" x14ac:dyDescent="0.25">
      <c r="A1927" s="103" t="s">
        <v>7</v>
      </c>
      <c r="B1927" s="104">
        <v>46267</v>
      </c>
      <c r="C1927" s="105" t="s">
        <v>11</v>
      </c>
      <c r="D1927" s="106">
        <v>14</v>
      </c>
      <c r="F1927" s="105">
        <v>2</v>
      </c>
      <c r="X1927" t="s">
        <v>782</v>
      </c>
      <c r="Y1927" t="s">
        <v>783</v>
      </c>
    </row>
    <row r="1928" spans="1:25" hidden="1" x14ac:dyDescent="0.25">
      <c r="A1928" s="103" t="s">
        <v>8</v>
      </c>
      <c r="B1928" s="104">
        <v>46267</v>
      </c>
      <c r="C1928" s="105" t="s">
        <v>12</v>
      </c>
      <c r="D1928" s="106">
        <v>14</v>
      </c>
      <c r="F1928" s="105">
        <v>2</v>
      </c>
      <c r="X1928" t="s">
        <v>782</v>
      </c>
    </row>
    <row r="1929" spans="1:25" hidden="1" x14ac:dyDescent="0.25">
      <c r="A1929" s="103" t="s">
        <v>7</v>
      </c>
      <c r="B1929" s="104">
        <v>46267</v>
      </c>
      <c r="C1929" s="105" t="s">
        <v>11</v>
      </c>
      <c r="D1929" s="106">
        <v>16</v>
      </c>
      <c r="F1929" s="105">
        <v>1</v>
      </c>
      <c r="X1929" t="s">
        <v>782</v>
      </c>
      <c r="Y1929" t="s">
        <v>20</v>
      </c>
    </row>
    <row r="1930" spans="1:25" hidden="1" x14ac:dyDescent="0.25">
      <c r="A1930" s="103" t="s">
        <v>6</v>
      </c>
      <c r="B1930" s="104">
        <v>46267</v>
      </c>
      <c r="C1930" s="105" t="s">
        <v>11</v>
      </c>
      <c r="D1930" s="106">
        <v>12</v>
      </c>
      <c r="F1930" s="105">
        <v>1</v>
      </c>
      <c r="X1930" t="s">
        <v>782</v>
      </c>
      <c r="Y1930" t="s">
        <v>780</v>
      </c>
    </row>
    <row r="1931" spans="1:25" hidden="1" x14ac:dyDescent="0.25">
      <c r="A1931" s="103" t="s">
        <v>8</v>
      </c>
      <c r="B1931" s="104">
        <v>46267</v>
      </c>
      <c r="C1931" s="105" t="s">
        <v>11</v>
      </c>
      <c r="D1931" s="106">
        <v>14</v>
      </c>
      <c r="F1931" s="105">
        <v>2</v>
      </c>
      <c r="X1931" t="s">
        <v>778</v>
      </c>
      <c r="Y1931" t="s">
        <v>783</v>
      </c>
    </row>
    <row r="1932" spans="1:25" hidden="1" x14ac:dyDescent="0.25">
      <c r="A1932" s="103" t="s">
        <v>8</v>
      </c>
      <c r="B1932" s="104">
        <v>46267</v>
      </c>
      <c r="C1932" s="105" t="s">
        <v>11</v>
      </c>
      <c r="D1932" s="106">
        <v>9</v>
      </c>
      <c r="F1932" s="105">
        <v>2</v>
      </c>
      <c r="X1932" t="s">
        <v>778</v>
      </c>
      <c r="Y1932" t="s">
        <v>780</v>
      </c>
    </row>
    <row r="1933" spans="1:25" hidden="1" x14ac:dyDescent="0.25">
      <c r="A1933" s="103" t="s">
        <v>8</v>
      </c>
      <c r="B1933" s="104">
        <v>46267</v>
      </c>
      <c r="C1933" s="105" t="s">
        <v>12</v>
      </c>
      <c r="D1933" s="106">
        <v>14</v>
      </c>
      <c r="F1933" s="105">
        <v>8</v>
      </c>
      <c r="X1933" t="s">
        <v>778</v>
      </c>
      <c r="Y1933" t="s">
        <v>779</v>
      </c>
    </row>
    <row r="1934" spans="1:25" hidden="1" x14ac:dyDescent="0.25">
      <c r="A1934" s="103" t="s">
        <v>8</v>
      </c>
      <c r="B1934" s="104">
        <v>46267</v>
      </c>
      <c r="C1934" s="105" t="s">
        <v>12</v>
      </c>
      <c r="D1934" s="106">
        <v>14</v>
      </c>
      <c r="F1934" s="105">
        <v>2</v>
      </c>
      <c r="X1934" t="s">
        <v>778</v>
      </c>
      <c r="Y1934" t="s">
        <v>781</v>
      </c>
    </row>
    <row r="1935" spans="1:25" hidden="1" x14ac:dyDescent="0.25">
      <c r="A1935" s="103" t="s">
        <v>6</v>
      </c>
      <c r="B1935" s="104">
        <v>46267</v>
      </c>
      <c r="C1935" s="105" t="s">
        <v>11</v>
      </c>
      <c r="D1935" s="106">
        <v>8</v>
      </c>
      <c r="F1935" s="105">
        <v>56</v>
      </c>
      <c r="X1935" t="s">
        <v>778</v>
      </c>
      <c r="Y1935" t="s">
        <v>783</v>
      </c>
    </row>
    <row r="1936" spans="1:25" hidden="1" x14ac:dyDescent="0.25">
      <c r="A1936" s="103" t="s">
        <v>6</v>
      </c>
      <c r="B1936" s="104">
        <v>46267</v>
      </c>
      <c r="C1936" s="105" t="s">
        <v>11</v>
      </c>
      <c r="D1936" s="106">
        <v>9</v>
      </c>
      <c r="F1936" s="105">
        <v>109</v>
      </c>
      <c r="X1936" t="s">
        <v>782</v>
      </c>
      <c r="Y1936" t="s">
        <v>783</v>
      </c>
    </row>
    <row r="1937" spans="1:25" hidden="1" x14ac:dyDescent="0.25">
      <c r="A1937" s="103" t="s">
        <v>6</v>
      </c>
      <c r="B1937" s="104">
        <v>46267</v>
      </c>
      <c r="C1937" s="105" t="s">
        <v>11</v>
      </c>
      <c r="D1937" s="106">
        <v>9</v>
      </c>
      <c r="F1937" s="105">
        <v>2</v>
      </c>
      <c r="X1937" t="s">
        <v>782</v>
      </c>
      <c r="Y1937" t="s">
        <v>21</v>
      </c>
    </row>
    <row r="1938" spans="1:25" hidden="1" x14ac:dyDescent="0.25">
      <c r="A1938" s="103" t="s">
        <v>7</v>
      </c>
      <c r="B1938" s="104">
        <v>46267</v>
      </c>
      <c r="C1938" s="105" t="s">
        <v>12</v>
      </c>
      <c r="D1938" s="106">
        <v>10</v>
      </c>
      <c r="F1938" s="105">
        <v>31</v>
      </c>
      <c r="X1938" t="s">
        <v>782</v>
      </c>
      <c r="Y1938" t="s">
        <v>781</v>
      </c>
    </row>
    <row r="1939" spans="1:25" hidden="1" x14ac:dyDescent="0.25">
      <c r="A1939" s="103" t="s">
        <v>6</v>
      </c>
      <c r="B1939" s="104">
        <v>46267</v>
      </c>
      <c r="C1939" s="105" t="s">
        <v>11</v>
      </c>
      <c r="D1939" s="106">
        <v>9</v>
      </c>
      <c r="F1939" s="105">
        <v>1</v>
      </c>
      <c r="X1939" t="s">
        <v>782</v>
      </c>
    </row>
    <row r="1940" spans="1:25" hidden="1" x14ac:dyDescent="0.25">
      <c r="A1940" s="103" t="s">
        <v>7</v>
      </c>
      <c r="B1940" s="104">
        <v>46267</v>
      </c>
      <c r="C1940" s="105" t="s">
        <v>12</v>
      </c>
      <c r="D1940" s="106">
        <v>12</v>
      </c>
      <c r="F1940" s="105">
        <v>1</v>
      </c>
      <c r="X1940" t="s">
        <v>782</v>
      </c>
      <c r="Y1940" t="s">
        <v>779</v>
      </c>
    </row>
    <row r="1941" spans="1:25" hidden="1" x14ac:dyDescent="0.25">
      <c r="A1941" s="103" t="s">
        <v>7</v>
      </c>
      <c r="B1941" s="104">
        <v>46267</v>
      </c>
      <c r="C1941" s="105" t="s">
        <v>11</v>
      </c>
      <c r="D1941" s="106">
        <v>9</v>
      </c>
      <c r="F1941" s="105">
        <v>4</v>
      </c>
      <c r="X1941" t="s">
        <v>778</v>
      </c>
      <c r="Y1941" t="s">
        <v>784</v>
      </c>
    </row>
    <row r="1942" spans="1:25" hidden="1" x14ac:dyDescent="0.25">
      <c r="A1942" s="103" t="s">
        <v>8</v>
      </c>
      <c r="B1942" s="104">
        <v>46267</v>
      </c>
      <c r="C1942" s="105" t="s">
        <v>12</v>
      </c>
      <c r="D1942" s="106">
        <v>11</v>
      </c>
      <c r="F1942" s="105">
        <v>3</v>
      </c>
      <c r="X1942" t="s">
        <v>782</v>
      </c>
      <c r="Y1942" t="s">
        <v>781</v>
      </c>
    </row>
    <row r="1943" spans="1:25" hidden="1" x14ac:dyDescent="0.25">
      <c r="A1943" s="103" t="s">
        <v>6</v>
      </c>
      <c r="B1943" s="104">
        <v>46267</v>
      </c>
      <c r="C1943" s="105" t="s">
        <v>11</v>
      </c>
      <c r="D1943" s="106">
        <v>11</v>
      </c>
      <c r="F1943" s="105">
        <v>3</v>
      </c>
      <c r="X1943" t="s">
        <v>778</v>
      </c>
      <c r="Y1943" t="s">
        <v>783</v>
      </c>
    </row>
    <row r="1944" spans="1:25" hidden="1" x14ac:dyDescent="0.25">
      <c r="A1944" s="103" t="s">
        <v>7</v>
      </c>
      <c r="B1944" s="104">
        <v>46267</v>
      </c>
      <c r="C1944" s="105" t="s">
        <v>12</v>
      </c>
      <c r="D1944" s="106">
        <v>8</v>
      </c>
      <c r="F1944" s="105">
        <v>6</v>
      </c>
      <c r="X1944" t="s">
        <v>778</v>
      </c>
      <c r="Y1944" t="s">
        <v>781</v>
      </c>
    </row>
    <row r="1945" spans="1:25" hidden="1" x14ac:dyDescent="0.25">
      <c r="A1945" s="103" t="s">
        <v>6</v>
      </c>
      <c r="B1945" s="104">
        <v>46267</v>
      </c>
      <c r="C1945" s="105" t="s">
        <v>11</v>
      </c>
      <c r="D1945" s="106">
        <v>8</v>
      </c>
      <c r="F1945" s="105">
        <v>312</v>
      </c>
      <c r="X1945" t="s">
        <v>782</v>
      </c>
      <c r="Y1945" t="s">
        <v>783</v>
      </c>
    </row>
    <row r="1946" spans="1:25" hidden="1" x14ac:dyDescent="0.25">
      <c r="A1946" s="103" t="s">
        <v>8</v>
      </c>
      <c r="B1946" s="104">
        <v>46267</v>
      </c>
      <c r="C1946" s="105" t="s">
        <v>11</v>
      </c>
      <c r="D1946" s="106">
        <v>15</v>
      </c>
      <c r="F1946" s="105">
        <v>1</v>
      </c>
      <c r="X1946" t="s">
        <v>782</v>
      </c>
      <c r="Y1946" t="s">
        <v>20</v>
      </c>
    </row>
    <row r="1947" spans="1:25" hidden="1" x14ac:dyDescent="0.25">
      <c r="A1947" s="103" t="s">
        <v>6</v>
      </c>
      <c r="B1947" s="104">
        <v>46267</v>
      </c>
      <c r="C1947" s="105" t="s">
        <v>12</v>
      </c>
      <c r="D1947" s="106">
        <v>8</v>
      </c>
      <c r="F1947" s="105">
        <v>768</v>
      </c>
      <c r="X1947" t="s">
        <v>782</v>
      </c>
      <c r="Y1947" t="s">
        <v>779</v>
      </c>
    </row>
    <row r="1948" spans="1:25" hidden="1" x14ac:dyDescent="0.25">
      <c r="A1948" s="103" t="s">
        <v>8</v>
      </c>
      <c r="B1948" s="104">
        <v>46267</v>
      </c>
      <c r="C1948" s="105" t="s">
        <v>12</v>
      </c>
      <c r="D1948" s="106">
        <v>9</v>
      </c>
      <c r="F1948" s="105">
        <v>6</v>
      </c>
      <c r="X1948" t="s">
        <v>782</v>
      </c>
    </row>
    <row r="1949" spans="1:25" hidden="1" x14ac:dyDescent="0.25">
      <c r="A1949" s="103" t="s">
        <v>7</v>
      </c>
      <c r="B1949" s="104">
        <v>46267</v>
      </c>
      <c r="C1949" s="105" t="s">
        <v>12</v>
      </c>
      <c r="D1949" s="106">
        <v>8</v>
      </c>
      <c r="F1949" s="105">
        <v>1</v>
      </c>
      <c r="X1949" t="s">
        <v>778</v>
      </c>
      <c r="Y1949" t="s">
        <v>779</v>
      </c>
    </row>
    <row r="1950" spans="1:25" hidden="1" x14ac:dyDescent="0.25">
      <c r="A1950" s="103" t="s">
        <v>6</v>
      </c>
      <c r="B1950" s="104">
        <v>46267</v>
      </c>
      <c r="C1950" s="105" t="s">
        <v>11</v>
      </c>
      <c r="D1950" s="106">
        <v>12</v>
      </c>
      <c r="F1950" s="105">
        <v>3</v>
      </c>
      <c r="X1950" t="s">
        <v>782</v>
      </c>
      <c r="Y1950" t="s">
        <v>20</v>
      </c>
    </row>
    <row r="1951" spans="1:25" hidden="1" x14ac:dyDescent="0.25">
      <c r="A1951" s="103" t="s">
        <v>7</v>
      </c>
      <c r="B1951" s="104">
        <v>46267</v>
      </c>
      <c r="C1951" s="105" t="s">
        <v>11</v>
      </c>
      <c r="D1951" s="106">
        <v>11</v>
      </c>
      <c r="F1951" s="105">
        <v>2</v>
      </c>
      <c r="X1951" t="s">
        <v>778</v>
      </c>
      <c r="Y1951" t="s">
        <v>780</v>
      </c>
    </row>
    <row r="1952" spans="1:25" hidden="1" x14ac:dyDescent="0.25">
      <c r="A1952" s="103" t="s">
        <v>8</v>
      </c>
      <c r="B1952" s="104">
        <v>46267</v>
      </c>
      <c r="C1952" s="105" t="s">
        <v>11</v>
      </c>
      <c r="D1952" s="106">
        <v>10</v>
      </c>
      <c r="F1952" s="105">
        <v>10</v>
      </c>
      <c r="X1952" t="s">
        <v>778</v>
      </c>
      <c r="Y1952" t="s">
        <v>780</v>
      </c>
    </row>
    <row r="1953" spans="1:25" hidden="1" x14ac:dyDescent="0.25">
      <c r="A1953" s="103" t="s">
        <v>7</v>
      </c>
      <c r="B1953" s="104">
        <v>46267</v>
      </c>
      <c r="C1953" s="105" t="s">
        <v>12</v>
      </c>
      <c r="D1953" s="106">
        <v>14</v>
      </c>
      <c r="F1953" s="105">
        <v>43</v>
      </c>
      <c r="X1953" t="s">
        <v>778</v>
      </c>
      <c r="Y1953" t="s">
        <v>779</v>
      </c>
    </row>
    <row r="1954" spans="1:25" hidden="1" x14ac:dyDescent="0.25">
      <c r="A1954" s="103" t="s">
        <v>7</v>
      </c>
      <c r="B1954" s="104">
        <v>46267</v>
      </c>
      <c r="C1954" s="105" t="s">
        <v>12</v>
      </c>
      <c r="D1954" s="106">
        <v>12</v>
      </c>
      <c r="F1954" s="105">
        <v>1</v>
      </c>
      <c r="X1954" t="s">
        <v>778</v>
      </c>
      <c r="Y1954" t="s">
        <v>779</v>
      </c>
    </row>
    <row r="1955" spans="1:25" hidden="1" x14ac:dyDescent="0.25">
      <c r="A1955" s="103" t="s">
        <v>6</v>
      </c>
      <c r="B1955" s="104">
        <v>46267</v>
      </c>
      <c r="C1955" s="105" t="s">
        <v>11</v>
      </c>
      <c r="D1955" s="106">
        <v>16</v>
      </c>
      <c r="F1955" s="105">
        <v>2</v>
      </c>
      <c r="X1955" t="s">
        <v>778</v>
      </c>
      <c r="Y1955" t="s">
        <v>783</v>
      </c>
    </row>
    <row r="1956" spans="1:25" hidden="1" x14ac:dyDescent="0.25">
      <c r="A1956" s="103" t="s">
        <v>6</v>
      </c>
      <c r="B1956" s="104">
        <v>46267</v>
      </c>
      <c r="C1956" s="105" t="s">
        <v>11</v>
      </c>
      <c r="D1956" s="106">
        <v>10</v>
      </c>
      <c r="F1956" s="105">
        <v>5</v>
      </c>
      <c r="X1956" t="s">
        <v>782</v>
      </c>
      <c r="Y1956" t="s">
        <v>20</v>
      </c>
    </row>
    <row r="1957" spans="1:25" hidden="1" x14ac:dyDescent="0.25">
      <c r="A1957" s="103" t="s">
        <v>6</v>
      </c>
      <c r="B1957" s="104">
        <v>46267</v>
      </c>
      <c r="C1957" s="105" t="s">
        <v>12</v>
      </c>
      <c r="D1957" s="106">
        <v>15</v>
      </c>
      <c r="F1957" s="105">
        <v>1</v>
      </c>
      <c r="X1957" t="s">
        <v>778</v>
      </c>
      <c r="Y1957" t="s">
        <v>779</v>
      </c>
    </row>
    <row r="1958" spans="1:25" hidden="1" x14ac:dyDescent="0.25">
      <c r="A1958" s="103" t="s">
        <v>6</v>
      </c>
      <c r="B1958" s="104">
        <v>46267</v>
      </c>
      <c r="C1958" s="105" t="s">
        <v>12</v>
      </c>
      <c r="D1958" s="106">
        <v>9</v>
      </c>
      <c r="F1958" s="105">
        <v>1328</v>
      </c>
      <c r="X1958" t="s">
        <v>782</v>
      </c>
      <c r="Y1958" t="s">
        <v>779</v>
      </c>
    </row>
    <row r="1959" spans="1:25" hidden="1" x14ac:dyDescent="0.25">
      <c r="A1959" s="103" t="s">
        <v>7</v>
      </c>
      <c r="B1959" s="104">
        <v>46267</v>
      </c>
      <c r="C1959" s="105" t="s">
        <v>12</v>
      </c>
      <c r="D1959" s="106">
        <v>12</v>
      </c>
      <c r="F1959" s="105">
        <v>127</v>
      </c>
      <c r="X1959" t="s">
        <v>782</v>
      </c>
      <c r="Y1959" t="s">
        <v>779</v>
      </c>
    </row>
    <row r="1960" spans="1:25" hidden="1" x14ac:dyDescent="0.25">
      <c r="A1960" s="103" t="s">
        <v>7</v>
      </c>
      <c r="B1960" s="104">
        <v>46267</v>
      </c>
      <c r="C1960" s="105" t="s">
        <v>12</v>
      </c>
      <c r="D1960" s="106">
        <v>11</v>
      </c>
      <c r="F1960" s="105">
        <v>1</v>
      </c>
      <c r="X1960" t="s">
        <v>782</v>
      </c>
      <c r="Y1960" t="s">
        <v>779</v>
      </c>
    </row>
    <row r="1961" spans="1:25" hidden="1" x14ac:dyDescent="0.25">
      <c r="A1961" s="103" t="s">
        <v>6</v>
      </c>
      <c r="B1961" s="104">
        <v>46267</v>
      </c>
      <c r="C1961" s="105" t="s">
        <v>12</v>
      </c>
      <c r="D1961" s="106">
        <v>9</v>
      </c>
      <c r="F1961" s="105">
        <v>218</v>
      </c>
      <c r="X1961" t="s">
        <v>782</v>
      </c>
      <c r="Y1961" t="s">
        <v>781</v>
      </c>
    </row>
    <row r="1962" spans="1:25" hidden="1" x14ac:dyDescent="0.25">
      <c r="A1962" s="103" t="s">
        <v>7</v>
      </c>
      <c r="B1962" s="104">
        <v>46267</v>
      </c>
      <c r="C1962" s="105" t="s">
        <v>11</v>
      </c>
      <c r="D1962" s="106">
        <v>15</v>
      </c>
      <c r="F1962" s="105">
        <v>1</v>
      </c>
      <c r="X1962" t="s">
        <v>782</v>
      </c>
      <c r="Y1962" t="s">
        <v>784</v>
      </c>
    </row>
    <row r="1963" spans="1:25" hidden="1" x14ac:dyDescent="0.25">
      <c r="A1963" s="103" t="s">
        <v>6</v>
      </c>
      <c r="B1963" s="104">
        <v>46267</v>
      </c>
      <c r="C1963" s="105" t="s">
        <v>11</v>
      </c>
      <c r="D1963" s="106">
        <v>15</v>
      </c>
      <c r="F1963" s="105">
        <v>8</v>
      </c>
      <c r="X1963" t="s">
        <v>782</v>
      </c>
      <c r="Y1963" t="s">
        <v>784</v>
      </c>
    </row>
    <row r="1964" spans="1:25" hidden="1" x14ac:dyDescent="0.25">
      <c r="A1964" s="103" t="s">
        <v>6</v>
      </c>
      <c r="B1964" s="104">
        <v>46267</v>
      </c>
      <c r="C1964" s="105" t="s">
        <v>11</v>
      </c>
      <c r="D1964" s="106">
        <v>8</v>
      </c>
      <c r="F1964" s="105">
        <v>5</v>
      </c>
      <c r="X1964" t="s">
        <v>782</v>
      </c>
    </row>
    <row r="1965" spans="1:25" hidden="1" x14ac:dyDescent="0.25">
      <c r="A1965" s="103" t="s">
        <v>8</v>
      </c>
      <c r="B1965" s="104">
        <v>46267</v>
      </c>
      <c r="C1965" s="105" t="s">
        <v>11</v>
      </c>
      <c r="D1965" s="106">
        <v>14</v>
      </c>
      <c r="F1965" s="105">
        <v>4</v>
      </c>
      <c r="X1965" t="s">
        <v>782</v>
      </c>
      <c r="Y1965" t="s">
        <v>783</v>
      </c>
    </row>
    <row r="1966" spans="1:25" hidden="1" x14ac:dyDescent="0.25">
      <c r="A1966" s="103" t="s">
        <v>6</v>
      </c>
      <c r="B1966" s="104">
        <v>46267</v>
      </c>
      <c r="C1966" s="105" t="s">
        <v>12</v>
      </c>
      <c r="D1966" s="106">
        <v>15</v>
      </c>
      <c r="F1966" s="105">
        <v>21</v>
      </c>
      <c r="X1966" t="s">
        <v>782</v>
      </c>
      <c r="Y1966" t="s">
        <v>779</v>
      </c>
    </row>
    <row r="1967" spans="1:25" hidden="1" x14ac:dyDescent="0.25">
      <c r="A1967" s="103" t="s">
        <v>6</v>
      </c>
      <c r="B1967" s="104">
        <v>46267</v>
      </c>
      <c r="C1967" s="105" t="s">
        <v>12</v>
      </c>
      <c r="D1967" s="106">
        <v>9</v>
      </c>
      <c r="F1967" s="105">
        <v>2</v>
      </c>
      <c r="X1967" t="s">
        <v>778</v>
      </c>
      <c r="Y1967" t="s">
        <v>811</v>
      </c>
    </row>
    <row r="1968" spans="1:25" hidden="1" x14ac:dyDescent="0.25">
      <c r="A1968" s="103" t="s">
        <v>6</v>
      </c>
      <c r="B1968" s="104">
        <v>46267</v>
      </c>
      <c r="C1968" s="105" t="s">
        <v>12</v>
      </c>
      <c r="D1968" s="106">
        <v>8</v>
      </c>
      <c r="F1968" s="105">
        <v>1</v>
      </c>
      <c r="X1968" t="s">
        <v>778</v>
      </c>
      <c r="Y1968" t="s">
        <v>22</v>
      </c>
    </row>
    <row r="1969" spans="1:25" hidden="1" x14ac:dyDescent="0.25">
      <c r="A1969" s="103" t="s">
        <v>8</v>
      </c>
      <c r="B1969" s="104">
        <v>46267</v>
      </c>
      <c r="C1969" s="105" t="s">
        <v>11</v>
      </c>
      <c r="D1969" s="106">
        <v>9</v>
      </c>
      <c r="F1969" s="105">
        <v>15</v>
      </c>
      <c r="X1969" t="s">
        <v>778</v>
      </c>
      <c r="Y1969" t="s">
        <v>783</v>
      </c>
    </row>
    <row r="1970" spans="1:25" hidden="1" x14ac:dyDescent="0.25">
      <c r="A1970" s="103" t="s">
        <v>8</v>
      </c>
      <c r="B1970" s="104">
        <v>46267</v>
      </c>
      <c r="C1970" s="105" t="s">
        <v>12</v>
      </c>
      <c r="D1970" s="106">
        <v>10</v>
      </c>
      <c r="F1970" s="105">
        <v>68</v>
      </c>
      <c r="X1970" t="s">
        <v>778</v>
      </c>
      <c r="Y1970" t="s">
        <v>779</v>
      </c>
    </row>
    <row r="1971" spans="1:25" hidden="1" x14ac:dyDescent="0.25">
      <c r="A1971" s="103" t="s">
        <v>7</v>
      </c>
      <c r="B1971" s="104">
        <v>46267</v>
      </c>
      <c r="C1971" s="105" t="s">
        <v>11</v>
      </c>
      <c r="D1971" s="106">
        <v>10</v>
      </c>
      <c r="F1971" s="105">
        <v>25</v>
      </c>
      <c r="X1971" t="s">
        <v>782</v>
      </c>
      <c r="Y1971" t="s">
        <v>783</v>
      </c>
    </row>
    <row r="1972" spans="1:25" hidden="1" x14ac:dyDescent="0.25">
      <c r="A1972" s="103" t="s">
        <v>8</v>
      </c>
      <c r="B1972" s="104">
        <v>46267</v>
      </c>
      <c r="C1972" s="105" t="s">
        <v>11</v>
      </c>
      <c r="D1972" s="106">
        <v>12</v>
      </c>
      <c r="F1972" s="105">
        <v>1</v>
      </c>
      <c r="X1972" t="s">
        <v>782</v>
      </c>
      <c r="Y1972" t="s">
        <v>780</v>
      </c>
    </row>
    <row r="1973" spans="1:25" hidden="1" x14ac:dyDescent="0.25">
      <c r="A1973" s="103" t="s">
        <v>8</v>
      </c>
      <c r="B1973" s="104">
        <v>46267</v>
      </c>
      <c r="C1973" s="105" t="s">
        <v>11</v>
      </c>
      <c r="D1973" s="106">
        <v>12</v>
      </c>
      <c r="F1973" s="105">
        <v>2</v>
      </c>
      <c r="X1973" t="s">
        <v>782</v>
      </c>
      <c r="Y1973" t="s">
        <v>783</v>
      </c>
    </row>
    <row r="1974" spans="1:25" hidden="1" x14ac:dyDescent="0.25">
      <c r="A1974" s="103" t="s">
        <v>7</v>
      </c>
      <c r="B1974" s="104">
        <v>46267</v>
      </c>
      <c r="C1974" s="105" t="s">
        <v>11</v>
      </c>
      <c r="D1974" s="106">
        <v>8</v>
      </c>
      <c r="F1974" s="105">
        <v>30</v>
      </c>
      <c r="X1974" t="s">
        <v>778</v>
      </c>
      <c r="Y1974" t="s">
        <v>784</v>
      </c>
    </row>
    <row r="1975" spans="1:25" hidden="1" x14ac:dyDescent="0.25">
      <c r="A1975" s="103" t="s">
        <v>6</v>
      </c>
      <c r="B1975" s="104">
        <v>46267</v>
      </c>
      <c r="C1975" s="105" t="s">
        <v>12</v>
      </c>
      <c r="D1975" s="106">
        <v>14</v>
      </c>
      <c r="F1975" s="105">
        <v>146</v>
      </c>
      <c r="X1975" t="s">
        <v>782</v>
      </c>
      <c r="Y1975" t="s">
        <v>779</v>
      </c>
    </row>
    <row r="1976" spans="1:25" hidden="1" x14ac:dyDescent="0.25">
      <c r="A1976" s="103" t="s">
        <v>8</v>
      </c>
      <c r="B1976" s="104">
        <v>46267</v>
      </c>
      <c r="C1976" s="105" t="s">
        <v>12</v>
      </c>
      <c r="D1976" s="106">
        <v>14</v>
      </c>
      <c r="F1976" s="105">
        <v>1</v>
      </c>
      <c r="X1976" t="s">
        <v>778</v>
      </c>
      <c r="Y1976" t="s">
        <v>929</v>
      </c>
    </row>
    <row r="1977" spans="1:25" hidden="1" x14ac:dyDescent="0.25">
      <c r="A1977" s="103" t="s">
        <v>8</v>
      </c>
      <c r="B1977" s="104">
        <v>46267</v>
      </c>
      <c r="C1977" s="105" t="s">
        <v>12</v>
      </c>
      <c r="D1977" s="106">
        <v>8</v>
      </c>
      <c r="F1977" s="105">
        <v>2</v>
      </c>
      <c r="X1977" t="s">
        <v>778</v>
      </c>
      <c r="Y1977" t="s">
        <v>779</v>
      </c>
    </row>
    <row r="1978" spans="1:25" hidden="1" x14ac:dyDescent="0.25">
      <c r="A1978" s="103" t="s">
        <v>6</v>
      </c>
      <c r="B1978" s="104">
        <v>46267</v>
      </c>
      <c r="C1978" s="105" t="s">
        <v>12</v>
      </c>
      <c r="D1978" s="106">
        <v>11</v>
      </c>
      <c r="F1978" s="105">
        <v>58</v>
      </c>
      <c r="X1978" t="s">
        <v>782</v>
      </c>
      <c r="Y1978" t="s">
        <v>779</v>
      </c>
    </row>
    <row r="1979" spans="1:25" hidden="1" x14ac:dyDescent="0.25">
      <c r="A1979" s="103" t="s">
        <v>8</v>
      </c>
      <c r="B1979" s="104">
        <v>46267</v>
      </c>
      <c r="C1979" s="105" t="s">
        <v>12</v>
      </c>
      <c r="D1979" s="106">
        <v>13</v>
      </c>
      <c r="F1979" s="105">
        <v>6</v>
      </c>
      <c r="X1979" t="s">
        <v>778</v>
      </c>
      <c r="Y1979" t="s">
        <v>779</v>
      </c>
    </row>
    <row r="1980" spans="1:25" hidden="1" x14ac:dyDescent="0.25">
      <c r="A1980" s="103" t="s">
        <v>6</v>
      </c>
      <c r="B1980" s="104">
        <v>46267</v>
      </c>
      <c r="C1980" s="105" t="s">
        <v>11</v>
      </c>
      <c r="D1980" s="106">
        <v>14</v>
      </c>
      <c r="F1980" s="105">
        <v>5</v>
      </c>
      <c r="X1980" t="s">
        <v>782</v>
      </c>
      <c r="Y1980" t="s">
        <v>784</v>
      </c>
    </row>
    <row r="1981" spans="1:25" hidden="1" x14ac:dyDescent="0.25">
      <c r="A1981" s="103" t="s">
        <v>6</v>
      </c>
      <c r="B1981" s="104">
        <v>46267</v>
      </c>
      <c r="C1981" s="105" t="s">
        <v>12</v>
      </c>
      <c r="D1981" s="106">
        <v>13</v>
      </c>
      <c r="F1981" s="105">
        <v>2</v>
      </c>
      <c r="X1981" t="s">
        <v>778</v>
      </c>
      <c r="Y1981" t="s">
        <v>779</v>
      </c>
    </row>
    <row r="1982" spans="1:25" hidden="1" x14ac:dyDescent="0.25">
      <c r="A1982" s="103" t="s">
        <v>6</v>
      </c>
      <c r="B1982" s="104">
        <v>46267</v>
      </c>
      <c r="C1982" s="105" t="s">
        <v>11</v>
      </c>
      <c r="D1982" s="106">
        <v>8</v>
      </c>
      <c r="F1982" s="105">
        <v>3</v>
      </c>
      <c r="X1982" t="s">
        <v>782</v>
      </c>
      <c r="Y1982" t="s">
        <v>23</v>
      </c>
    </row>
    <row r="1983" spans="1:25" hidden="1" x14ac:dyDescent="0.25">
      <c r="A1983" s="103" t="s">
        <v>8</v>
      </c>
      <c r="B1983" s="104">
        <v>46267</v>
      </c>
      <c r="C1983" s="105" t="s">
        <v>12</v>
      </c>
      <c r="D1983" s="106">
        <v>15</v>
      </c>
      <c r="F1983" s="105">
        <v>2</v>
      </c>
      <c r="X1983" t="s">
        <v>782</v>
      </c>
      <c r="Y1983" t="s">
        <v>779</v>
      </c>
    </row>
    <row r="1984" spans="1:25" hidden="1" x14ac:dyDescent="0.25">
      <c r="A1984" s="103" t="s">
        <v>8</v>
      </c>
      <c r="B1984" s="104">
        <v>46267</v>
      </c>
      <c r="C1984" s="105" t="s">
        <v>11</v>
      </c>
      <c r="D1984" s="106">
        <v>14</v>
      </c>
      <c r="F1984" s="105">
        <v>1</v>
      </c>
      <c r="X1984" t="s">
        <v>778</v>
      </c>
      <c r="Y1984" t="s">
        <v>20</v>
      </c>
    </row>
    <row r="1985" spans="1:25" hidden="1" x14ac:dyDescent="0.25">
      <c r="A1985" s="103" t="s">
        <v>6</v>
      </c>
      <c r="B1985" s="104">
        <v>46267</v>
      </c>
      <c r="C1985" s="105" t="s">
        <v>12</v>
      </c>
      <c r="D1985" s="106">
        <v>14</v>
      </c>
      <c r="F1985" s="105">
        <v>1</v>
      </c>
      <c r="X1985" t="s">
        <v>778</v>
      </c>
    </row>
    <row r="1986" spans="1:25" hidden="1" x14ac:dyDescent="0.25">
      <c r="A1986" s="103" t="s">
        <v>8</v>
      </c>
      <c r="B1986" s="104">
        <v>46267</v>
      </c>
      <c r="C1986" s="105" t="s">
        <v>12</v>
      </c>
      <c r="D1986" s="106">
        <v>10</v>
      </c>
      <c r="F1986" s="105">
        <v>3</v>
      </c>
      <c r="X1986" t="s">
        <v>782</v>
      </c>
      <c r="Y1986" t="s">
        <v>779</v>
      </c>
    </row>
    <row r="1987" spans="1:25" hidden="1" x14ac:dyDescent="0.25">
      <c r="A1987" s="103" t="s">
        <v>8</v>
      </c>
      <c r="B1987" s="104">
        <v>46267</v>
      </c>
      <c r="C1987" s="105" t="s">
        <v>11</v>
      </c>
      <c r="D1987" s="106">
        <v>9</v>
      </c>
      <c r="F1987" s="105">
        <v>4</v>
      </c>
      <c r="X1987" t="s">
        <v>778</v>
      </c>
      <c r="Y1987" t="s">
        <v>784</v>
      </c>
    </row>
    <row r="1988" spans="1:25" hidden="1" x14ac:dyDescent="0.25">
      <c r="B1988" s="104">
        <v>46267</v>
      </c>
      <c r="C1988" s="105" t="s">
        <v>12</v>
      </c>
      <c r="D1988" s="106">
        <v>9</v>
      </c>
      <c r="F1988" s="105">
        <v>1</v>
      </c>
      <c r="X1988" t="s">
        <v>782</v>
      </c>
    </row>
    <row r="1989" spans="1:25" hidden="1" x14ac:dyDescent="0.25">
      <c r="A1989" s="103" t="s">
        <v>6</v>
      </c>
      <c r="B1989" s="104">
        <v>46267</v>
      </c>
      <c r="C1989" s="105" t="s">
        <v>12</v>
      </c>
      <c r="D1989" s="106">
        <v>10</v>
      </c>
      <c r="F1989" s="105">
        <v>28</v>
      </c>
      <c r="X1989" t="s">
        <v>782</v>
      </c>
      <c r="Y1989" t="s">
        <v>779</v>
      </c>
    </row>
    <row r="1990" spans="1:25" hidden="1" x14ac:dyDescent="0.25">
      <c r="A1990" s="103" t="s">
        <v>8</v>
      </c>
      <c r="B1990" s="104">
        <v>46267</v>
      </c>
      <c r="C1990" s="105" t="s">
        <v>12</v>
      </c>
      <c r="D1990" s="106">
        <v>9</v>
      </c>
      <c r="F1990" s="105">
        <v>153</v>
      </c>
      <c r="X1990" t="s">
        <v>778</v>
      </c>
      <c r="Y1990" t="s">
        <v>779</v>
      </c>
    </row>
    <row r="1991" spans="1:25" hidden="1" x14ac:dyDescent="0.25">
      <c r="A1991" s="103" t="s">
        <v>7</v>
      </c>
      <c r="B1991" s="104">
        <v>46267</v>
      </c>
      <c r="C1991" s="105" t="s">
        <v>12</v>
      </c>
      <c r="D1991" s="106">
        <v>16</v>
      </c>
      <c r="F1991" s="105">
        <v>5</v>
      </c>
      <c r="X1991" t="s">
        <v>782</v>
      </c>
      <c r="Y1991" t="s">
        <v>779</v>
      </c>
    </row>
    <row r="1992" spans="1:25" hidden="1" x14ac:dyDescent="0.25">
      <c r="A1992" s="103" t="s">
        <v>8</v>
      </c>
      <c r="B1992" s="104">
        <v>46267</v>
      </c>
      <c r="C1992" s="105" t="s">
        <v>12</v>
      </c>
      <c r="D1992" s="106">
        <v>11</v>
      </c>
      <c r="F1992" s="105">
        <v>42</v>
      </c>
      <c r="X1992" t="s">
        <v>782</v>
      </c>
      <c r="Y1992" t="s">
        <v>779</v>
      </c>
    </row>
    <row r="1993" spans="1:25" hidden="1" x14ac:dyDescent="0.25">
      <c r="A1993" s="103" t="s">
        <v>6</v>
      </c>
      <c r="B1993" s="104">
        <v>46267</v>
      </c>
      <c r="C1993" s="105" t="s">
        <v>11</v>
      </c>
      <c r="D1993" s="106">
        <v>10</v>
      </c>
      <c r="F1993" s="105">
        <v>3</v>
      </c>
      <c r="X1993" t="s">
        <v>782</v>
      </c>
      <c r="Y1993" t="s">
        <v>784</v>
      </c>
    </row>
    <row r="1994" spans="1:25" hidden="1" x14ac:dyDescent="0.25">
      <c r="A1994" s="103" t="s">
        <v>6</v>
      </c>
      <c r="B1994" s="104">
        <v>46267</v>
      </c>
      <c r="C1994" s="105" t="s">
        <v>12</v>
      </c>
      <c r="D1994" s="106">
        <v>16</v>
      </c>
      <c r="F1994" s="105">
        <v>1</v>
      </c>
      <c r="X1994" t="s">
        <v>782</v>
      </c>
      <c r="Y1994" t="s">
        <v>781</v>
      </c>
    </row>
    <row r="1995" spans="1:25" hidden="1" x14ac:dyDescent="0.25">
      <c r="A1995" s="103" t="s">
        <v>6</v>
      </c>
      <c r="B1995" s="104">
        <v>46267</v>
      </c>
      <c r="C1995" s="105" t="s">
        <v>11</v>
      </c>
      <c r="D1995" s="106">
        <v>8</v>
      </c>
      <c r="F1995" s="105">
        <v>2</v>
      </c>
      <c r="X1995" t="s">
        <v>778</v>
      </c>
      <c r="Y1995" t="s">
        <v>21</v>
      </c>
    </row>
    <row r="1996" spans="1:25" hidden="1" x14ac:dyDescent="0.25">
      <c r="A1996" s="103" t="s">
        <v>6</v>
      </c>
      <c r="B1996" s="104">
        <v>46267</v>
      </c>
      <c r="C1996" s="105" t="s">
        <v>12</v>
      </c>
      <c r="D1996" s="106">
        <v>14</v>
      </c>
      <c r="F1996" s="105">
        <v>3</v>
      </c>
      <c r="X1996" t="s">
        <v>782</v>
      </c>
      <c r="Y1996" t="s">
        <v>779</v>
      </c>
    </row>
    <row r="1997" spans="1:25" hidden="1" x14ac:dyDescent="0.25">
      <c r="A1997" s="103" t="s">
        <v>7</v>
      </c>
      <c r="B1997" s="104">
        <v>46267</v>
      </c>
      <c r="C1997" s="105" t="s">
        <v>11</v>
      </c>
      <c r="D1997" s="106">
        <v>14</v>
      </c>
      <c r="F1997" s="105">
        <v>1</v>
      </c>
      <c r="X1997" t="s">
        <v>782</v>
      </c>
      <c r="Y1997" t="s">
        <v>784</v>
      </c>
    </row>
    <row r="1998" spans="1:25" hidden="1" x14ac:dyDescent="0.25">
      <c r="A1998" s="103" t="s">
        <v>6</v>
      </c>
      <c r="B1998" s="104">
        <v>46267</v>
      </c>
      <c r="C1998" s="105" t="s">
        <v>11</v>
      </c>
      <c r="D1998" s="106">
        <v>11</v>
      </c>
      <c r="F1998" s="105">
        <v>1</v>
      </c>
      <c r="X1998" t="s">
        <v>778</v>
      </c>
      <c r="Y1998" t="s">
        <v>779</v>
      </c>
    </row>
    <row r="1999" spans="1:25" hidden="1" x14ac:dyDescent="0.25">
      <c r="A1999" s="103" t="s">
        <v>6</v>
      </c>
      <c r="B1999" s="104">
        <v>46267</v>
      </c>
      <c r="C1999" s="105" t="s">
        <v>11</v>
      </c>
      <c r="D1999" s="106">
        <v>15</v>
      </c>
      <c r="F1999" s="105">
        <v>1</v>
      </c>
      <c r="X1999" t="s">
        <v>782</v>
      </c>
      <c r="Y1999" t="s">
        <v>783</v>
      </c>
    </row>
    <row r="2000" spans="1:25" hidden="1" x14ac:dyDescent="0.25">
      <c r="A2000" s="103" t="s">
        <v>7</v>
      </c>
      <c r="B2000" s="104">
        <v>46267</v>
      </c>
      <c r="C2000" s="105" t="s">
        <v>12</v>
      </c>
      <c r="D2000" s="106">
        <v>10</v>
      </c>
      <c r="F2000" s="105">
        <v>14</v>
      </c>
      <c r="X2000" t="s">
        <v>778</v>
      </c>
      <c r="Y2000" t="s">
        <v>779</v>
      </c>
    </row>
    <row r="2001" spans="1:25" hidden="1" x14ac:dyDescent="0.25">
      <c r="A2001" s="103" t="s">
        <v>8</v>
      </c>
      <c r="B2001" s="104">
        <v>46267</v>
      </c>
      <c r="C2001" s="105" t="s">
        <v>11</v>
      </c>
      <c r="D2001" s="106">
        <v>12</v>
      </c>
      <c r="F2001" s="105">
        <v>2</v>
      </c>
      <c r="X2001" t="s">
        <v>782</v>
      </c>
      <c r="Y2001" t="s">
        <v>20</v>
      </c>
    </row>
    <row r="2002" spans="1:25" hidden="1" x14ac:dyDescent="0.25">
      <c r="A2002" s="103" t="s">
        <v>6</v>
      </c>
      <c r="B2002" s="104">
        <v>46267</v>
      </c>
      <c r="C2002" s="105" t="s">
        <v>12</v>
      </c>
      <c r="D2002" s="106">
        <v>8</v>
      </c>
      <c r="F2002" s="105">
        <v>91</v>
      </c>
      <c r="X2002" t="s">
        <v>778</v>
      </c>
      <c r="Y2002" t="s">
        <v>779</v>
      </c>
    </row>
    <row r="2003" spans="1:25" hidden="1" x14ac:dyDescent="0.25">
      <c r="A2003" s="103" t="s">
        <v>7</v>
      </c>
      <c r="B2003" s="104">
        <v>46267</v>
      </c>
      <c r="C2003" s="105" t="s">
        <v>12</v>
      </c>
      <c r="D2003" s="106">
        <v>12</v>
      </c>
      <c r="F2003" s="105">
        <v>1</v>
      </c>
      <c r="X2003" t="s">
        <v>778</v>
      </c>
      <c r="Y2003" t="s">
        <v>993</v>
      </c>
    </row>
    <row r="2004" spans="1:25" hidden="1" x14ac:dyDescent="0.25">
      <c r="A2004" s="103" t="s">
        <v>7</v>
      </c>
      <c r="B2004" s="104">
        <v>46267</v>
      </c>
      <c r="C2004" s="105" t="s">
        <v>11</v>
      </c>
      <c r="D2004" s="106">
        <v>12</v>
      </c>
      <c r="F2004" s="105">
        <v>1</v>
      </c>
      <c r="X2004" t="s">
        <v>778</v>
      </c>
      <c r="Y2004" t="s">
        <v>20</v>
      </c>
    </row>
    <row r="2005" spans="1:25" hidden="1" x14ac:dyDescent="0.25">
      <c r="A2005" s="103" t="s">
        <v>6</v>
      </c>
      <c r="B2005" s="104">
        <v>46267</v>
      </c>
      <c r="C2005" s="105" t="s">
        <v>11</v>
      </c>
      <c r="D2005" s="106">
        <v>11</v>
      </c>
      <c r="F2005" s="105">
        <v>8</v>
      </c>
      <c r="X2005" t="s">
        <v>778</v>
      </c>
      <c r="Y2005" t="s">
        <v>784</v>
      </c>
    </row>
    <row r="2006" spans="1:25" hidden="1" x14ac:dyDescent="0.25">
      <c r="A2006" s="103" t="s">
        <v>7</v>
      </c>
      <c r="B2006" s="104">
        <v>46267</v>
      </c>
      <c r="C2006" s="105" t="s">
        <v>11</v>
      </c>
      <c r="D2006" s="106">
        <v>13</v>
      </c>
      <c r="F2006" s="105">
        <v>1</v>
      </c>
      <c r="X2006" t="s">
        <v>782</v>
      </c>
      <c r="Y2006" t="s">
        <v>780</v>
      </c>
    </row>
    <row r="2007" spans="1:25" hidden="1" x14ac:dyDescent="0.25">
      <c r="A2007" s="103" t="s">
        <v>6</v>
      </c>
      <c r="B2007" s="104">
        <v>46267</v>
      </c>
      <c r="C2007" s="105" t="s">
        <v>12</v>
      </c>
      <c r="D2007" s="106">
        <v>12</v>
      </c>
      <c r="F2007" s="105">
        <v>92</v>
      </c>
      <c r="X2007" t="s">
        <v>782</v>
      </c>
      <c r="Y2007" t="s">
        <v>779</v>
      </c>
    </row>
    <row r="2008" spans="1:25" hidden="1" x14ac:dyDescent="0.25">
      <c r="A2008" s="103" t="s">
        <v>7</v>
      </c>
      <c r="B2008" s="104">
        <v>46267</v>
      </c>
      <c r="C2008" s="105" t="s">
        <v>11</v>
      </c>
      <c r="D2008" s="106">
        <v>8</v>
      </c>
      <c r="F2008" s="105">
        <v>103</v>
      </c>
      <c r="X2008" t="s">
        <v>782</v>
      </c>
      <c r="Y2008" t="s">
        <v>20</v>
      </c>
    </row>
    <row r="2009" spans="1:25" hidden="1" x14ac:dyDescent="0.25">
      <c r="A2009" s="103" t="s">
        <v>7</v>
      </c>
      <c r="B2009" s="104">
        <v>46267</v>
      </c>
      <c r="C2009" s="105" t="s">
        <v>11</v>
      </c>
      <c r="D2009" s="106">
        <v>10</v>
      </c>
      <c r="F2009" s="105">
        <v>1</v>
      </c>
      <c r="X2009" t="s">
        <v>782</v>
      </c>
      <c r="Y2009" t="s">
        <v>23</v>
      </c>
    </row>
    <row r="2010" spans="1:25" hidden="1" x14ac:dyDescent="0.25">
      <c r="A2010" s="103" t="s">
        <v>8</v>
      </c>
      <c r="B2010" s="104">
        <v>46267</v>
      </c>
      <c r="C2010" s="105" t="s">
        <v>12</v>
      </c>
      <c r="D2010" s="106">
        <v>10</v>
      </c>
      <c r="F2010" s="105">
        <v>60</v>
      </c>
      <c r="X2010" t="s">
        <v>782</v>
      </c>
      <c r="Y2010" t="s">
        <v>781</v>
      </c>
    </row>
    <row r="2011" spans="1:25" hidden="1" x14ac:dyDescent="0.25">
      <c r="A2011" s="103" t="s">
        <v>7</v>
      </c>
      <c r="B2011" s="104">
        <v>46267</v>
      </c>
      <c r="C2011" s="105" t="s">
        <v>12</v>
      </c>
      <c r="D2011" s="106">
        <v>15</v>
      </c>
      <c r="F2011" s="105">
        <v>8</v>
      </c>
      <c r="X2011" t="s">
        <v>782</v>
      </c>
      <c r="Y2011" t="s">
        <v>779</v>
      </c>
    </row>
    <row r="2012" spans="1:25" hidden="1" x14ac:dyDescent="0.25">
      <c r="A2012" s="103" t="s">
        <v>8</v>
      </c>
      <c r="B2012" s="104">
        <v>46267</v>
      </c>
      <c r="C2012" s="105" t="s">
        <v>11</v>
      </c>
      <c r="D2012" s="106">
        <v>10</v>
      </c>
      <c r="F2012" s="105">
        <v>44</v>
      </c>
      <c r="X2012" t="s">
        <v>782</v>
      </c>
      <c r="Y2012" t="s">
        <v>784</v>
      </c>
    </row>
    <row r="2013" spans="1:25" hidden="1" x14ac:dyDescent="0.25">
      <c r="A2013" s="103" t="s">
        <v>6</v>
      </c>
      <c r="B2013" s="104">
        <v>46267</v>
      </c>
      <c r="C2013" s="105" t="s">
        <v>11</v>
      </c>
      <c r="D2013" s="106">
        <v>16</v>
      </c>
      <c r="F2013" s="105">
        <v>3</v>
      </c>
      <c r="X2013" t="s">
        <v>782</v>
      </c>
      <c r="Y2013" t="s">
        <v>783</v>
      </c>
    </row>
    <row r="2014" spans="1:25" hidden="1" x14ac:dyDescent="0.25">
      <c r="A2014" s="103" t="s">
        <v>8</v>
      </c>
      <c r="B2014" s="104">
        <v>46267</v>
      </c>
      <c r="C2014" s="105" t="s">
        <v>11</v>
      </c>
      <c r="D2014" s="106">
        <v>8</v>
      </c>
      <c r="F2014" s="105">
        <v>5</v>
      </c>
      <c r="X2014" t="s">
        <v>778</v>
      </c>
      <c r="Y2014" t="s">
        <v>784</v>
      </c>
    </row>
    <row r="2015" spans="1:25" hidden="1" x14ac:dyDescent="0.25">
      <c r="A2015" s="103" t="s">
        <v>6</v>
      </c>
      <c r="B2015" s="104">
        <v>46267</v>
      </c>
      <c r="C2015" s="105" t="s">
        <v>11</v>
      </c>
      <c r="D2015" s="106">
        <v>9</v>
      </c>
      <c r="F2015" s="105">
        <v>24</v>
      </c>
      <c r="X2015" t="s">
        <v>782</v>
      </c>
      <c r="Y2015" t="s">
        <v>780</v>
      </c>
    </row>
    <row r="2016" spans="1:25" hidden="1" x14ac:dyDescent="0.25">
      <c r="A2016" s="103" t="s">
        <v>6</v>
      </c>
      <c r="B2016" s="104">
        <v>46267</v>
      </c>
      <c r="C2016" s="105" t="s">
        <v>11</v>
      </c>
      <c r="D2016" s="106">
        <v>10</v>
      </c>
      <c r="F2016" s="105">
        <v>1</v>
      </c>
      <c r="X2016" t="s">
        <v>778</v>
      </c>
      <c r="Y2016" t="s">
        <v>20</v>
      </c>
    </row>
    <row r="2017" spans="1:25" hidden="1" x14ac:dyDescent="0.25">
      <c r="A2017" s="103" t="s">
        <v>6</v>
      </c>
      <c r="B2017" s="104">
        <v>46267</v>
      </c>
      <c r="C2017" s="105" t="s">
        <v>12</v>
      </c>
      <c r="D2017" s="106">
        <v>12</v>
      </c>
      <c r="F2017" s="105">
        <v>2</v>
      </c>
      <c r="X2017" t="s">
        <v>778</v>
      </c>
      <c r="Y2017" t="s">
        <v>779</v>
      </c>
    </row>
    <row r="2018" spans="1:25" hidden="1" x14ac:dyDescent="0.25">
      <c r="A2018" s="103" t="s">
        <v>7</v>
      </c>
      <c r="B2018" s="104">
        <v>46267</v>
      </c>
      <c r="C2018" s="105" t="s">
        <v>11</v>
      </c>
      <c r="D2018" s="106">
        <v>16</v>
      </c>
      <c r="F2018" s="105">
        <v>1</v>
      </c>
      <c r="X2018" t="s">
        <v>778</v>
      </c>
      <c r="Y2018" t="s">
        <v>783</v>
      </c>
    </row>
    <row r="2019" spans="1:25" hidden="1" x14ac:dyDescent="0.25">
      <c r="A2019" s="103" t="s">
        <v>8</v>
      </c>
      <c r="B2019" s="104">
        <v>46267</v>
      </c>
      <c r="C2019" s="105" t="s">
        <v>11</v>
      </c>
      <c r="D2019" s="106">
        <v>12</v>
      </c>
      <c r="F2019" s="105">
        <v>4</v>
      </c>
      <c r="X2019" t="s">
        <v>782</v>
      </c>
      <c r="Y2019" t="s">
        <v>784</v>
      </c>
    </row>
    <row r="2020" spans="1:25" hidden="1" x14ac:dyDescent="0.25">
      <c r="A2020" s="103" t="s">
        <v>7</v>
      </c>
      <c r="B2020" s="104">
        <v>46267</v>
      </c>
      <c r="C2020" s="105" t="s">
        <v>11</v>
      </c>
      <c r="D2020" s="106">
        <v>8</v>
      </c>
      <c r="F2020" s="105">
        <v>29</v>
      </c>
      <c r="X2020" t="s">
        <v>782</v>
      </c>
      <c r="Y2020" t="s">
        <v>780</v>
      </c>
    </row>
    <row r="2021" spans="1:25" hidden="1" x14ac:dyDescent="0.25">
      <c r="A2021" s="103" t="s">
        <v>6</v>
      </c>
      <c r="B2021" s="104">
        <v>46267</v>
      </c>
      <c r="C2021" s="105" t="s">
        <v>11</v>
      </c>
      <c r="D2021" s="106">
        <v>8</v>
      </c>
      <c r="F2021" s="105">
        <v>36</v>
      </c>
      <c r="X2021" t="s">
        <v>778</v>
      </c>
      <c r="Y2021" t="s">
        <v>784</v>
      </c>
    </row>
    <row r="2022" spans="1:25" hidden="1" x14ac:dyDescent="0.25">
      <c r="A2022" s="103" t="s">
        <v>8</v>
      </c>
      <c r="B2022" s="104">
        <v>46267</v>
      </c>
      <c r="C2022" s="105" t="s">
        <v>11</v>
      </c>
      <c r="D2022" s="106">
        <v>10</v>
      </c>
      <c r="F2022" s="105">
        <v>43</v>
      </c>
      <c r="X2022" t="s">
        <v>778</v>
      </c>
      <c r="Y2022" t="s">
        <v>20</v>
      </c>
    </row>
    <row r="2023" spans="1:25" hidden="1" x14ac:dyDescent="0.25">
      <c r="A2023" s="103" t="s">
        <v>7</v>
      </c>
      <c r="B2023" s="104">
        <v>46267</v>
      </c>
      <c r="C2023" s="105" t="s">
        <v>11</v>
      </c>
      <c r="D2023" s="106">
        <v>11</v>
      </c>
      <c r="F2023" s="105">
        <v>5</v>
      </c>
      <c r="X2023" t="s">
        <v>778</v>
      </c>
      <c r="Y2023" t="s">
        <v>20</v>
      </c>
    </row>
    <row r="2024" spans="1:25" hidden="1" x14ac:dyDescent="0.25">
      <c r="A2024" s="103" t="s">
        <v>8</v>
      </c>
      <c r="B2024" s="104">
        <v>46267</v>
      </c>
      <c r="C2024" s="105" t="s">
        <v>12</v>
      </c>
      <c r="D2024" s="106">
        <v>11</v>
      </c>
      <c r="F2024" s="105">
        <v>1</v>
      </c>
      <c r="X2024" t="s">
        <v>782</v>
      </c>
    </row>
    <row r="2025" spans="1:25" hidden="1" x14ac:dyDescent="0.25">
      <c r="A2025" s="103" t="s">
        <v>8</v>
      </c>
      <c r="B2025" s="104">
        <v>46267</v>
      </c>
      <c r="C2025" s="105" t="s">
        <v>11</v>
      </c>
      <c r="D2025" s="106">
        <v>11</v>
      </c>
      <c r="F2025" s="105">
        <v>4</v>
      </c>
      <c r="X2025" t="s">
        <v>778</v>
      </c>
      <c r="Y2025" t="s">
        <v>783</v>
      </c>
    </row>
    <row r="2026" spans="1:25" hidden="1" x14ac:dyDescent="0.25">
      <c r="A2026" s="103" t="s">
        <v>7</v>
      </c>
      <c r="B2026" s="104">
        <v>46267</v>
      </c>
      <c r="C2026" s="105" t="s">
        <v>12</v>
      </c>
      <c r="D2026" s="106">
        <v>9</v>
      </c>
      <c r="F2026" s="105">
        <v>4</v>
      </c>
      <c r="X2026" t="s">
        <v>782</v>
      </c>
      <c r="Y2026" t="s">
        <v>779</v>
      </c>
    </row>
    <row r="2027" spans="1:25" hidden="1" x14ac:dyDescent="0.25">
      <c r="A2027" s="103" t="s">
        <v>7</v>
      </c>
      <c r="B2027" s="104">
        <v>46267</v>
      </c>
      <c r="C2027" s="105" t="s">
        <v>11</v>
      </c>
      <c r="D2027" s="106">
        <v>8</v>
      </c>
      <c r="F2027" s="105">
        <v>1</v>
      </c>
      <c r="X2027" t="s">
        <v>778</v>
      </c>
      <c r="Y2027" t="s">
        <v>21</v>
      </c>
    </row>
    <row r="2028" spans="1:25" hidden="1" x14ac:dyDescent="0.25">
      <c r="A2028" s="103" t="s">
        <v>8</v>
      </c>
      <c r="B2028" s="104">
        <v>46267</v>
      </c>
      <c r="C2028" s="105" t="s">
        <v>11</v>
      </c>
      <c r="D2028" s="106">
        <v>15</v>
      </c>
      <c r="F2028" s="105">
        <v>1</v>
      </c>
      <c r="X2028" t="s">
        <v>782</v>
      </c>
      <c r="Y2028" t="s">
        <v>784</v>
      </c>
    </row>
    <row r="2029" spans="1:25" hidden="1" x14ac:dyDescent="0.25">
      <c r="A2029" s="103" t="s">
        <v>6</v>
      </c>
      <c r="B2029" s="104">
        <v>46267</v>
      </c>
      <c r="C2029" s="105" t="s">
        <v>11</v>
      </c>
      <c r="D2029" s="106">
        <v>9</v>
      </c>
      <c r="F2029" s="105">
        <v>1</v>
      </c>
      <c r="X2029" t="s">
        <v>778</v>
      </c>
      <c r="Y2029" t="s">
        <v>20</v>
      </c>
    </row>
    <row r="2030" spans="1:25" hidden="1" x14ac:dyDescent="0.25">
      <c r="A2030" s="103" t="s">
        <v>7</v>
      </c>
      <c r="B2030" s="104">
        <v>46267</v>
      </c>
      <c r="C2030" s="105" t="s">
        <v>11</v>
      </c>
      <c r="D2030" s="106">
        <v>11</v>
      </c>
      <c r="F2030" s="105">
        <v>1</v>
      </c>
      <c r="X2030" t="s">
        <v>782</v>
      </c>
      <c r="Y2030" t="s">
        <v>21</v>
      </c>
    </row>
    <row r="2031" spans="1:25" hidden="1" x14ac:dyDescent="0.25">
      <c r="A2031" s="103" t="s">
        <v>7</v>
      </c>
      <c r="B2031" s="104">
        <v>46267</v>
      </c>
      <c r="C2031" s="105" t="s">
        <v>12</v>
      </c>
      <c r="D2031" s="106">
        <v>9</v>
      </c>
      <c r="F2031" s="105">
        <v>22</v>
      </c>
      <c r="X2031" t="s">
        <v>782</v>
      </c>
    </row>
    <row r="2032" spans="1:25" hidden="1" x14ac:dyDescent="0.25">
      <c r="A2032" s="103" t="s">
        <v>7</v>
      </c>
      <c r="B2032" s="104">
        <v>46267</v>
      </c>
      <c r="C2032" s="105" t="s">
        <v>12</v>
      </c>
      <c r="D2032" s="106">
        <v>9</v>
      </c>
      <c r="F2032" s="105">
        <v>7</v>
      </c>
      <c r="X2032" t="s">
        <v>778</v>
      </c>
      <c r="Y2032" t="s">
        <v>779</v>
      </c>
    </row>
    <row r="2033" spans="1:25" hidden="1" x14ac:dyDescent="0.25">
      <c r="A2033" s="103" t="s">
        <v>8</v>
      </c>
      <c r="B2033" s="104">
        <v>46267</v>
      </c>
      <c r="C2033" s="105" t="s">
        <v>11</v>
      </c>
      <c r="D2033" s="106">
        <v>9</v>
      </c>
      <c r="F2033" s="105">
        <v>7</v>
      </c>
      <c r="X2033" t="s">
        <v>778</v>
      </c>
      <c r="Y2033" t="s">
        <v>20</v>
      </c>
    </row>
    <row r="2034" spans="1:25" hidden="1" x14ac:dyDescent="0.25">
      <c r="A2034" s="103" t="s">
        <v>8</v>
      </c>
      <c r="B2034" s="104">
        <v>46267</v>
      </c>
      <c r="C2034" s="105" t="s">
        <v>11</v>
      </c>
      <c r="D2034" s="106">
        <v>11</v>
      </c>
      <c r="F2034" s="105">
        <v>2</v>
      </c>
      <c r="X2034" t="s">
        <v>782</v>
      </c>
      <c r="Y2034" t="s">
        <v>783</v>
      </c>
    </row>
    <row r="2035" spans="1:25" hidden="1" x14ac:dyDescent="0.25">
      <c r="A2035" s="103" t="s">
        <v>7</v>
      </c>
      <c r="B2035" s="104">
        <v>46267</v>
      </c>
      <c r="C2035" s="105" t="s">
        <v>11</v>
      </c>
      <c r="D2035" s="106">
        <v>12</v>
      </c>
      <c r="F2035" s="105">
        <v>3</v>
      </c>
      <c r="X2035" t="s">
        <v>782</v>
      </c>
      <c r="Y2035" t="s">
        <v>783</v>
      </c>
    </row>
    <row r="2036" spans="1:25" hidden="1" x14ac:dyDescent="0.25">
      <c r="A2036" s="103" t="s">
        <v>6</v>
      </c>
      <c r="B2036" s="104">
        <v>46267</v>
      </c>
      <c r="C2036" s="105" t="s">
        <v>12</v>
      </c>
      <c r="D2036" s="106">
        <v>10</v>
      </c>
      <c r="F2036" s="105">
        <v>8</v>
      </c>
      <c r="X2036" t="s">
        <v>782</v>
      </c>
      <c r="Y2036" t="s">
        <v>781</v>
      </c>
    </row>
    <row r="2037" spans="1:25" hidden="1" x14ac:dyDescent="0.25">
      <c r="A2037" s="103" t="s">
        <v>8</v>
      </c>
      <c r="B2037" s="104">
        <v>46267</v>
      </c>
      <c r="C2037" s="105" t="s">
        <v>11</v>
      </c>
      <c r="D2037" s="106">
        <v>15</v>
      </c>
      <c r="F2037" s="105">
        <v>1</v>
      </c>
      <c r="X2037" t="s">
        <v>782</v>
      </c>
      <c r="Y2037" t="s">
        <v>783</v>
      </c>
    </row>
    <row r="2038" spans="1:25" hidden="1" x14ac:dyDescent="0.25">
      <c r="A2038" s="103" t="s">
        <v>7</v>
      </c>
      <c r="B2038" s="104">
        <v>46267</v>
      </c>
      <c r="C2038" s="105" t="s">
        <v>12</v>
      </c>
      <c r="D2038" s="106">
        <v>14</v>
      </c>
      <c r="F2038" s="105">
        <v>6</v>
      </c>
      <c r="X2038" t="s">
        <v>782</v>
      </c>
      <c r="Y2038" t="s">
        <v>781</v>
      </c>
    </row>
    <row r="2039" spans="1:25" hidden="1" x14ac:dyDescent="0.25">
      <c r="A2039" s="103" t="s">
        <v>7</v>
      </c>
      <c r="B2039" s="104">
        <v>46267</v>
      </c>
      <c r="C2039" s="105" t="s">
        <v>12</v>
      </c>
      <c r="D2039" s="106">
        <v>8</v>
      </c>
      <c r="F2039" s="105">
        <v>468</v>
      </c>
      <c r="X2039" t="s">
        <v>782</v>
      </c>
      <c r="Y2039" t="s">
        <v>779</v>
      </c>
    </row>
    <row r="2040" spans="1:25" hidden="1" x14ac:dyDescent="0.25">
      <c r="A2040" s="103" t="s">
        <v>7</v>
      </c>
      <c r="B2040" s="104">
        <v>46267</v>
      </c>
      <c r="C2040" s="105" t="s">
        <v>11</v>
      </c>
      <c r="D2040" s="106">
        <v>9</v>
      </c>
      <c r="F2040" s="105">
        <v>2</v>
      </c>
      <c r="X2040" t="s">
        <v>778</v>
      </c>
      <c r="Y2040" t="s">
        <v>780</v>
      </c>
    </row>
    <row r="2041" spans="1:25" hidden="1" x14ac:dyDescent="0.25">
      <c r="A2041" s="103" t="s">
        <v>7</v>
      </c>
      <c r="B2041" s="104">
        <v>46267</v>
      </c>
      <c r="C2041" s="105" t="s">
        <v>12</v>
      </c>
      <c r="D2041" s="106">
        <v>8</v>
      </c>
      <c r="F2041" s="105">
        <v>6</v>
      </c>
      <c r="X2041" t="s">
        <v>782</v>
      </c>
      <c r="Y2041" t="s">
        <v>779</v>
      </c>
    </row>
    <row r="2042" spans="1:25" hidden="1" x14ac:dyDescent="0.25">
      <c r="A2042" s="103" t="s">
        <v>8</v>
      </c>
      <c r="B2042" s="104">
        <v>46267</v>
      </c>
      <c r="C2042" s="105" t="s">
        <v>11</v>
      </c>
      <c r="D2042" s="106">
        <v>10</v>
      </c>
      <c r="F2042" s="105">
        <v>1</v>
      </c>
      <c r="X2042" t="s">
        <v>778</v>
      </c>
      <c r="Y2042" t="s">
        <v>21</v>
      </c>
    </row>
    <row r="2043" spans="1:25" hidden="1" x14ac:dyDescent="0.25">
      <c r="A2043" s="103" t="s">
        <v>8</v>
      </c>
      <c r="B2043" s="104">
        <v>46267</v>
      </c>
      <c r="C2043" s="105" t="s">
        <v>12</v>
      </c>
      <c r="D2043" s="106">
        <v>13</v>
      </c>
      <c r="F2043" s="105">
        <v>4</v>
      </c>
      <c r="X2043" t="s">
        <v>782</v>
      </c>
      <c r="Y2043" t="s">
        <v>781</v>
      </c>
    </row>
    <row r="2044" spans="1:25" hidden="1" x14ac:dyDescent="0.25">
      <c r="A2044" s="103" t="s">
        <v>6</v>
      </c>
      <c r="B2044" s="104">
        <v>46267</v>
      </c>
      <c r="C2044" s="105" t="s">
        <v>12</v>
      </c>
      <c r="D2044" s="106">
        <v>8</v>
      </c>
      <c r="F2044" s="105">
        <v>7</v>
      </c>
      <c r="X2044" t="s">
        <v>782</v>
      </c>
    </row>
    <row r="2045" spans="1:25" hidden="1" x14ac:dyDescent="0.25">
      <c r="A2045" s="103" t="s">
        <v>6</v>
      </c>
      <c r="B2045" s="104">
        <v>46267</v>
      </c>
      <c r="C2045" s="105" t="s">
        <v>11</v>
      </c>
      <c r="D2045" s="106">
        <v>15</v>
      </c>
      <c r="F2045" s="105">
        <v>1</v>
      </c>
      <c r="X2045" t="s">
        <v>778</v>
      </c>
      <c r="Y2045" t="s">
        <v>20</v>
      </c>
    </row>
    <row r="2046" spans="1:25" hidden="1" x14ac:dyDescent="0.25">
      <c r="A2046" s="103" t="s">
        <v>7</v>
      </c>
      <c r="B2046" s="104">
        <v>46267</v>
      </c>
      <c r="C2046" s="105" t="s">
        <v>12</v>
      </c>
      <c r="D2046" s="106">
        <v>10</v>
      </c>
      <c r="F2046" s="105">
        <v>1</v>
      </c>
      <c r="X2046" t="s">
        <v>782</v>
      </c>
      <c r="Y2046" t="s">
        <v>779</v>
      </c>
    </row>
    <row r="2047" spans="1:25" hidden="1" x14ac:dyDescent="0.25">
      <c r="A2047" s="103" t="s">
        <v>8</v>
      </c>
      <c r="B2047" s="104">
        <v>46267</v>
      </c>
      <c r="C2047" s="105" t="s">
        <v>12</v>
      </c>
      <c r="D2047" s="106">
        <v>10</v>
      </c>
      <c r="F2047" s="105">
        <v>269</v>
      </c>
      <c r="X2047" t="s">
        <v>782</v>
      </c>
      <c r="Y2047" t="s">
        <v>779</v>
      </c>
    </row>
    <row r="2048" spans="1:25" hidden="1" x14ac:dyDescent="0.25">
      <c r="A2048" s="103" t="s">
        <v>8</v>
      </c>
      <c r="B2048" s="104">
        <v>46267</v>
      </c>
      <c r="C2048" s="105" t="s">
        <v>12</v>
      </c>
      <c r="D2048" s="106">
        <v>10</v>
      </c>
      <c r="F2048" s="105">
        <v>5</v>
      </c>
      <c r="X2048" t="s">
        <v>778</v>
      </c>
      <c r="Y2048" t="s">
        <v>781</v>
      </c>
    </row>
    <row r="2049" spans="1:25" hidden="1" x14ac:dyDescent="0.25">
      <c r="A2049" s="103" t="s">
        <v>8</v>
      </c>
      <c r="B2049" s="104">
        <v>46267</v>
      </c>
      <c r="C2049" s="105" t="s">
        <v>11</v>
      </c>
      <c r="D2049" s="106">
        <v>10</v>
      </c>
      <c r="F2049" s="105">
        <v>91</v>
      </c>
      <c r="X2049" t="s">
        <v>782</v>
      </c>
      <c r="Y2049" t="s">
        <v>783</v>
      </c>
    </row>
    <row r="2050" spans="1:25" hidden="1" x14ac:dyDescent="0.25">
      <c r="A2050" s="103" t="s">
        <v>6</v>
      </c>
      <c r="B2050" s="104">
        <v>46267</v>
      </c>
      <c r="C2050" s="105" t="s">
        <v>11</v>
      </c>
      <c r="D2050" s="106">
        <v>9</v>
      </c>
      <c r="F2050" s="105">
        <v>49</v>
      </c>
      <c r="X2050" t="s">
        <v>782</v>
      </c>
      <c r="Y2050" t="s">
        <v>20</v>
      </c>
    </row>
    <row r="2051" spans="1:25" hidden="1" x14ac:dyDescent="0.25">
      <c r="A2051" s="103" t="s">
        <v>7</v>
      </c>
      <c r="B2051" s="104">
        <v>46267</v>
      </c>
      <c r="C2051" s="105" t="s">
        <v>12</v>
      </c>
      <c r="D2051" s="106">
        <v>14</v>
      </c>
      <c r="F2051" s="105">
        <v>7</v>
      </c>
      <c r="X2051" t="s">
        <v>778</v>
      </c>
      <c r="Y2051" t="s">
        <v>779</v>
      </c>
    </row>
    <row r="2052" spans="1:25" hidden="1" x14ac:dyDescent="0.25">
      <c r="A2052" s="103" t="s">
        <v>8</v>
      </c>
      <c r="B2052" s="104">
        <v>46267</v>
      </c>
      <c r="C2052" s="105" t="s">
        <v>11</v>
      </c>
      <c r="D2052" s="106">
        <v>11</v>
      </c>
      <c r="F2052" s="105">
        <v>6</v>
      </c>
      <c r="X2052" t="s">
        <v>778</v>
      </c>
      <c r="Y2052" t="s">
        <v>784</v>
      </c>
    </row>
    <row r="2053" spans="1:25" hidden="1" x14ac:dyDescent="0.25">
      <c r="A2053" s="103" t="s">
        <v>6</v>
      </c>
      <c r="B2053" s="104">
        <v>46267</v>
      </c>
      <c r="C2053" s="105" t="s">
        <v>11</v>
      </c>
      <c r="D2053" s="106">
        <v>11</v>
      </c>
      <c r="F2053" s="105">
        <v>1</v>
      </c>
      <c r="X2053" t="s">
        <v>778</v>
      </c>
      <c r="Y2053" t="s">
        <v>22</v>
      </c>
    </row>
    <row r="2054" spans="1:25" hidden="1" x14ac:dyDescent="0.25">
      <c r="A2054" s="103" t="s">
        <v>6</v>
      </c>
      <c r="B2054" s="104">
        <v>46267</v>
      </c>
      <c r="C2054" s="105" t="s">
        <v>12</v>
      </c>
      <c r="D2054" s="106">
        <v>9</v>
      </c>
      <c r="F2054" s="105">
        <v>1</v>
      </c>
      <c r="X2054" t="s">
        <v>782</v>
      </c>
      <c r="Y2054" t="s">
        <v>22</v>
      </c>
    </row>
    <row r="2055" spans="1:25" hidden="1" x14ac:dyDescent="0.25">
      <c r="A2055" s="103" t="s">
        <v>6</v>
      </c>
      <c r="B2055" s="104">
        <v>46267</v>
      </c>
      <c r="C2055" s="105" t="s">
        <v>11</v>
      </c>
      <c r="D2055" s="106">
        <v>11</v>
      </c>
      <c r="F2055" s="105">
        <v>6</v>
      </c>
      <c r="X2055" t="s">
        <v>782</v>
      </c>
      <c r="Y2055" t="s">
        <v>783</v>
      </c>
    </row>
    <row r="2056" spans="1:25" hidden="1" x14ac:dyDescent="0.25">
      <c r="A2056" s="103" t="s">
        <v>7</v>
      </c>
      <c r="B2056" s="104">
        <v>46267</v>
      </c>
      <c r="C2056" s="105" t="s">
        <v>12</v>
      </c>
      <c r="D2056" s="106">
        <v>14</v>
      </c>
      <c r="F2056" s="105">
        <v>1</v>
      </c>
      <c r="X2056" t="s">
        <v>778</v>
      </c>
      <c r="Y2056" t="s">
        <v>781</v>
      </c>
    </row>
    <row r="2057" spans="1:25" hidden="1" x14ac:dyDescent="0.25">
      <c r="A2057" s="103" t="s">
        <v>6</v>
      </c>
      <c r="B2057" s="104">
        <v>46267</v>
      </c>
      <c r="C2057" s="105" t="s">
        <v>12</v>
      </c>
      <c r="D2057" s="106">
        <v>12</v>
      </c>
      <c r="F2057" s="105">
        <v>1</v>
      </c>
      <c r="X2057" t="s">
        <v>778</v>
      </c>
      <c r="Y2057" t="s">
        <v>993</v>
      </c>
    </row>
    <row r="2058" spans="1:25" hidden="1" x14ac:dyDescent="0.25">
      <c r="A2058" s="103" t="s">
        <v>7</v>
      </c>
      <c r="B2058" s="104">
        <v>46267</v>
      </c>
      <c r="C2058" s="105" t="s">
        <v>11</v>
      </c>
      <c r="D2058" s="106">
        <v>8</v>
      </c>
      <c r="F2058" s="105">
        <v>140</v>
      </c>
      <c r="X2058" t="s">
        <v>782</v>
      </c>
      <c r="Y2058" t="s">
        <v>784</v>
      </c>
    </row>
    <row r="2059" spans="1:25" hidden="1" x14ac:dyDescent="0.25">
      <c r="A2059" s="103" t="s">
        <v>7</v>
      </c>
      <c r="B2059" s="104">
        <v>46267</v>
      </c>
      <c r="C2059" s="105" t="s">
        <v>12</v>
      </c>
      <c r="D2059" s="106">
        <v>9</v>
      </c>
      <c r="F2059" s="105">
        <v>3</v>
      </c>
      <c r="X2059" t="s">
        <v>778</v>
      </c>
    </row>
    <row r="2060" spans="1:25" hidden="1" x14ac:dyDescent="0.25">
      <c r="A2060" s="103" t="s">
        <v>6</v>
      </c>
      <c r="B2060" s="104">
        <v>46267</v>
      </c>
      <c r="C2060" s="105" t="s">
        <v>11</v>
      </c>
      <c r="D2060" s="106">
        <v>9</v>
      </c>
      <c r="F2060" s="105">
        <v>3</v>
      </c>
      <c r="X2060" t="s">
        <v>778</v>
      </c>
      <c r="Y2060" t="s">
        <v>780</v>
      </c>
    </row>
    <row r="2061" spans="1:25" hidden="1" x14ac:dyDescent="0.25">
      <c r="A2061" s="103" t="s">
        <v>7</v>
      </c>
      <c r="B2061" s="104">
        <v>46267</v>
      </c>
      <c r="C2061" s="105" t="s">
        <v>12</v>
      </c>
      <c r="D2061" s="106">
        <v>14</v>
      </c>
      <c r="F2061" s="105">
        <v>125</v>
      </c>
      <c r="X2061" t="s">
        <v>782</v>
      </c>
      <c r="Y2061" t="s">
        <v>779</v>
      </c>
    </row>
    <row r="2062" spans="1:25" hidden="1" x14ac:dyDescent="0.25">
      <c r="A2062" s="103" t="s">
        <v>7</v>
      </c>
      <c r="B2062" s="104">
        <v>46267</v>
      </c>
      <c r="C2062" s="105" t="s">
        <v>11</v>
      </c>
      <c r="D2062" s="106">
        <v>13</v>
      </c>
      <c r="F2062" s="105">
        <v>1</v>
      </c>
      <c r="X2062" t="s">
        <v>782</v>
      </c>
      <c r="Y2062" t="s">
        <v>783</v>
      </c>
    </row>
    <row r="2063" spans="1:25" hidden="1" x14ac:dyDescent="0.25">
      <c r="A2063" s="103" t="s">
        <v>7</v>
      </c>
      <c r="B2063" s="104">
        <v>46267</v>
      </c>
      <c r="C2063" s="105" t="s">
        <v>11</v>
      </c>
      <c r="D2063" s="106">
        <v>10</v>
      </c>
      <c r="F2063" s="105">
        <v>2</v>
      </c>
      <c r="X2063" t="s">
        <v>778</v>
      </c>
      <c r="Y2063" t="s">
        <v>784</v>
      </c>
    </row>
    <row r="2064" spans="1:25" hidden="1" x14ac:dyDescent="0.25">
      <c r="A2064" s="103" t="s">
        <v>6</v>
      </c>
      <c r="B2064" s="104">
        <v>46267</v>
      </c>
      <c r="C2064" s="105" t="s">
        <v>11</v>
      </c>
      <c r="D2064" s="106">
        <v>12</v>
      </c>
      <c r="F2064" s="105">
        <v>5</v>
      </c>
      <c r="X2064" t="s">
        <v>782</v>
      </c>
      <c r="Y2064" t="s">
        <v>784</v>
      </c>
    </row>
    <row r="2065" spans="1:25" hidden="1" x14ac:dyDescent="0.25">
      <c r="A2065" s="103" t="s">
        <v>6</v>
      </c>
      <c r="B2065" s="104">
        <v>46267</v>
      </c>
      <c r="C2065" s="105" t="s">
        <v>11</v>
      </c>
      <c r="D2065" s="106">
        <v>15</v>
      </c>
      <c r="F2065" s="105">
        <v>2</v>
      </c>
      <c r="X2065" t="s">
        <v>782</v>
      </c>
      <c r="Y2065" t="s">
        <v>780</v>
      </c>
    </row>
    <row r="2066" spans="1:25" hidden="1" x14ac:dyDescent="0.25">
      <c r="A2066" s="103" t="s">
        <v>6</v>
      </c>
      <c r="B2066" s="104">
        <v>46267</v>
      </c>
      <c r="C2066" s="105" t="s">
        <v>12</v>
      </c>
      <c r="D2066" s="106">
        <v>9</v>
      </c>
      <c r="F2066" s="105">
        <v>19</v>
      </c>
      <c r="X2066" t="s">
        <v>778</v>
      </c>
      <c r="Y2066" t="s">
        <v>779</v>
      </c>
    </row>
    <row r="2067" spans="1:25" hidden="1" x14ac:dyDescent="0.25">
      <c r="A2067" s="103" t="s">
        <v>6</v>
      </c>
      <c r="B2067" s="104">
        <v>46267</v>
      </c>
      <c r="C2067" s="105" t="s">
        <v>11</v>
      </c>
      <c r="D2067" s="106">
        <v>10</v>
      </c>
      <c r="F2067" s="105">
        <v>7</v>
      </c>
      <c r="X2067" t="s">
        <v>782</v>
      </c>
      <c r="Y2067" t="s">
        <v>783</v>
      </c>
    </row>
    <row r="2068" spans="1:25" hidden="1" x14ac:dyDescent="0.25">
      <c r="A2068" s="103" t="s">
        <v>8</v>
      </c>
      <c r="B2068" s="104">
        <v>46267</v>
      </c>
      <c r="C2068" s="105" t="s">
        <v>12</v>
      </c>
      <c r="D2068" s="106">
        <v>14</v>
      </c>
      <c r="F2068" s="105">
        <v>13</v>
      </c>
      <c r="X2068" t="s">
        <v>782</v>
      </c>
      <c r="Y2068" t="s">
        <v>781</v>
      </c>
    </row>
    <row r="2069" spans="1:25" hidden="1" x14ac:dyDescent="0.25">
      <c r="A2069" s="103" t="s">
        <v>27</v>
      </c>
      <c r="B2069" s="104">
        <v>46267</v>
      </c>
      <c r="C2069" s="105" t="s">
        <v>11</v>
      </c>
      <c r="D2069" s="106">
        <v>9</v>
      </c>
      <c r="F2069" s="105">
        <v>1</v>
      </c>
      <c r="X2069" t="s">
        <v>782</v>
      </c>
      <c r="Y2069" t="s">
        <v>20</v>
      </c>
    </row>
    <row r="2070" spans="1:25" hidden="1" x14ac:dyDescent="0.25">
      <c r="A2070" s="103" t="s">
        <v>8</v>
      </c>
      <c r="B2070" s="104">
        <v>46267</v>
      </c>
      <c r="C2070" s="105" t="s">
        <v>12</v>
      </c>
      <c r="D2070" s="106">
        <v>9</v>
      </c>
      <c r="F2070" s="105">
        <v>16</v>
      </c>
      <c r="X2070" t="s">
        <v>778</v>
      </c>
      <c r="Y2070" t="s">
        <v>781</v>
      </c>
    </row>
    <row r="2071" spans="1:25" hidden="1" x14ac:dyDescent="0.25">
      <c r="A2071" s="103" t="s">
        <v>7</v>
      </c>
      <c r="B2071" s="104">
        <v>46267</v>
      </c>
      <c r="C2071" s="105" t="s">
        <v>11</v>
      </c>
      <c r="D2071" s="106">
        <v>11</v>
      </c>
      <c r="F2071" s="105">
        <v>4</v>
      </c>
      <c r="X2071" t="s">
        <v>782</v>
      </c>
      <c r="Y2071" t="s">
        <v>784</v>
      </c>
    </row>
    <row r="2072" spans="1:25" hidden="1" x14ac:dyDescent="0.25">
      <c r="A2072" s="103" t="s">
        <v>8</v>
      </c>
      <c r="B2072" s="104">
        <v>46267</v>
      </c>
      <c r="C2072" s="105" t="s">
        <v>11</v>
      </c>
      <c r="D2072" s="106">
        <v>10</v>
      </c>
      <c r="F2072" s="105">
        <v>1</v>
      </c>
      <c r="X2072" t="s">
        <v>782</v>
      </c>
      <c r="Y2072" t="s">
        <v>21</v>
      </c>
    </row>
    <row r="2073" spans="1:25" hidden="1" x14ac:dyDescent="0.25">
      <c r="A2073" s="103" t="s">
        <v>6</v>
      </c>
      <c r="B2073" s="104">
        <v>46267</v>
      </c>
      <c r="C2073" s="105" t="s">
        <v>12</v>
      </c>
      <c r="D2073" s="106">
        <v>11</v>
      </c>
      <c r="F2073" s="105">
        <v>1</v>
      </c>
      <c r="X2073" t="s">
        <v>778</v>
      </c>
      <c r="Y2073" t="s">
        <v>781</v>
      </c>
    </row>
    <row r="2074" spans="1:25" hidden="1" x14ac:dyDescent="0.25">
      <c r="A2074" s="103" t="s">
        <v>8</v>
      </c>
      <c r="B2074" s="104">
        <v>46267</v>
      </c>
      <c r="C2074" s="105" t="s">
        <v>11</v>
      </c>
      <c r="D2074" s="106">
        <v>14</v>
      </c>
      <c r="F2074" s="105">
        <v>5</v>
      </c>
      <c r="X2074" t="s">
        <v>782</v>
      </c>
      <c r="Y2074" t="s">
        <v>784</v>
      </c>
    </row>
    <row r="2075" spans="1:25" hidden="1" x14ac:dyDescent="0.25">
      <c r="A2075" s="103" t="s">
        <v>28</v>
      </c>
      <c r="B2075" s="104">
        <v>46267</v>
      </c>
      <c r="C2075" s="105" t="s">
        <v>12</v>
      </c>
      <c r="D2075" s="106">
        <v>12</v>
      </c>
      <c r="F2075" s="105">
        <v>1</v>
      </c>
      <c r="X2075" t="s">
        <v>778</v>
      </c>
      <c r="Y2075" t="s">
        <v>779</v>
      </c>
    </row>
    <row r="2076" spans="1:25" hidden="1" x14ac:dyDescent="0.25">
      <c r="A2076" s="103" t="s">
        <v>7</v>
      </c>
      <c r="B2076" s="104">
        <v>46267</v>
      </c>
      <c r="C2076" s="105" t="s">
        <v>12</v>
      </c>
      <c r="D2076" s="106">
        <v>9</v>
      </c>
      <c r="F2076" s="105">
        <v>18</v>
      </c>
      <c r="X2076" t="s">
        <v>778</v>
      </c>
      <c r="Y2076" t="s">
        <v>781</v>
      </c>
    </row>
    <row r="2077" spans="1:25" hidden="1" x14ac:dyDescent="0.25">
      <c r="A2077" s="103" t="s">
        <v>6</v>
      </c>
      <c r="B2077" s="104">
        <v>46267</v>
      </c>
      <c r="C2077" s="105" t="s">
        <v>11</v>
      </c>
      <c r="D2077" s="106">
        <v>15</v>
      </c>
      <c r="F2077" s="105">
        <v>4</v>
      </c>
      <c r="X2077" t="s">
        <v>782</v>
      </c>
      <c r="Y2077" t="s">
        <v>20</v>
      </c>
    </row>
    <row r="2078" spans="1:25" hidden="1" x14ac:dyDescent="0.25">
      <c r="A2078" s="103" t="s">
        <v>7</v>
      </c>
      <c r="B2078" s="104">
        <v>46267</v>
      </c>
      <c r="C2078" s="105" t="s">
        <v>11</v>
      </c>
      <c r="D2078" s="106">
        <v>12</v>
      </c>
      <c r="F2078" s="105">
        <v>1</v>
      </c>
      <c r="X2078" t="s">
        <v>782</v>
      </c>
      <c r="Y2078" t="s">
        <v>780</v>
      </c>
    </row>
    <row r="2079" spans="1:25" hidden="1" x14ac:dyDescent="0.25">
      <c r="A2079" s="103" t="s">
        <v>6</v>
      </c>
      <c r="B2079" s="104">
        <v>46267</v>
      </c>
      <c r="C2079" s="105" t="s">
        <v>11</v>
      </c>
      <c r="D2079" s="106">
        <v>9</v>
      </c>
      <c r="F2079" s="105">
        <v>2</v>
      </c>
      <c r="X2079" t="s">
        <v>778</v>
      </c>
      <c r="Y2079" t="s">
        <v>784</v>
      </c>
    </row>
    <row r="2080" spans="1:25" hidden="1" x14ac:dyDescent="0.25">
      <c r="A2080" s="103" t="s">
        <v>6</v>
      </c>
      <c r="B2080" s="104">
        <v>46267</v>
      </c>
      <c r="C2080" s="105" t="s">
        <v>11</v>
      </c>
      <c r="D2080" s="106">
        <v>14</v>
      </c>
      <c r="F2080" s="105">
        <v>4</v>
      </c>
      <c r="X2080" t="s">
        <v>782</v>
      </c>
      <c r="Y2080" t="s">
        <v>20</v>
      </c>
    </row>
    <row r="2081" spans="1:25" hidden="1" x14ac:dyDescent="0.25">
      <c r="A2081" s="103" t="s">
        <v>827</v>
      </c>
      <c r="B2081" s="104">
        <v>46267</v>
      </c>
      <c r="C2081" s="105" t="s">
        <v>12</v>
      </c>
      <c r="D2081" s="106">
        <v>9</v>
      </c>
      <c r="F2081" s="105">
        <v>1</v>
      </c>
      <c r="X2081" t="s">
        <v>778</v>
      </c>
      <c r="Y2081" t="s">
        <v>781</v>
      </c>
    </row>
    <row r="2082" spans="1:25" hidden="1" x14ac:dyDescent="0.25">
      <c r="A2082" s="103" t="s">
        <v>8</v>
      </c>
      <c r="B2082" s="104">
        <v>46267</v>
      </c>
      <c r="C2082" s="105" t="s">
        <v>12</v>
      </c>
      <c r="D2082" s="106">
        <v>10</v>
      </c>
      <c r="F2082" s="105">
        <v>2</v>
      </c>
      <c r="X2082" t="s">
        <v>782</v>
      </c>
    </row>
    <row r="2083" spans="1:25" hidden="1" x14ac:dyDescent="0.25">
      <c r="A2083" s="103" t="s">
        <v>8</v>
      </c>
      <c r="B2083" s="104">
        <v>46267</v>
      </c>
      <c r="C2083" s="105" t="s">
        <v>11</v>
      </c>
      <c r="D2083" s="106">
        <v>11</v>
      </c>
      <c r="F2083" s="105">
        <v>3</v>
      </c>
      <c r="X2083" t="s">
        <v>782</v>
      </c>
      <c r="Y2083" t="s">
        <v>784</v>
      </c>
    </row>
    <row r="2084" spans="1:25" hidden="1" x14ac:dyDescent="0.25">
      <c r="A2084" s="103" t="s">
        <v>7</v>
      </c>
      <c r="B2084" s="104">
        <v>46267</v>
      </c>
      <c r="C2084" s="105" t="s">
        <v>12</v>
      </c>
      <c r="D2084" s="106">
        <v>12</v>
      </c>
      <c r="F2084" s="105">
        <v>3</v>
      </c>
      <c r="X2084" t="s">
        <v>778</v>
      </c>
      <c r="Y2084" t="s">
        <v>785</v>
      </c>
    </row>
    <row r="2085" spans="1:25" hidden="1" x14ac:dyDescent="0.25">
      <c r="A2085" s="103" t="s">
        <v>7</v>
      </c>
      <c r="B2085" s="104">
        <v>46267</v>
      </c>
      <c r="C2085" s="105" t="s">
        <v>11</v>
      </c>
      <c r="D2085" s="106">
        <v>8</v>
      </c>
      <c r="F2085" s="105">
        <v>44</v>
      </c>
      <c r="X2085" t="s">
        <v>778</v>
      </c>
      <c r="Y2085" t="s">
        <v>20</v>
      </c>
    </row>
    <row r="2086" spans="1:25" hidden="1" x14ac:dyDescent="0.25">
      <c r="A2086" s="103" t="s">
        <v>8</v>
      </c>
      <c r="B2086" s="104">
        <v>46267</v>
      </c>
      <c r="C2086" s="105" t="s">
        <v>12</v>
      </c>
      <c r="D2086" s="106">
        <v>9</v>
      </c>
      <c r="F2086" s="105">
        <v>589</v>
      </c>
      <c r="X2086" t="s">
        <v>782</v>
      </c>
      <c r="Y2086" t="s">
        <v>779</v>
      </c>
    </row>
    <row r="2087" spans="1:25" hidden="1" x14ac:dyDescent="0.25">
      <c r="A2087" s="103" t="s">
        <v>6</v>
      </c>
      <c r="B2087" s="104">
        <v>46267</v>
      </c>
      <c r="C2087" s="105" t="s">
        <v>11</v>
      </c>
      <c r="D2087" s="106">
        <v>8</v>
      </c>
      <c r="F2087" s="105">
        <v>8</v>
      </c>
      <c r="X2087" t="s">
        <v>778</v>
      </c>
      <c r="Y2087" t="s">
        <v>780</v>
      </c>
    </row>
    <row r="2088" spans="1:25" hidden="1" x14ac:dyDescent="0.25">
      <c r="A2088" s="103" t="s">
        <v>8</v>
      </c>
      <c r="B2088" s="104">
        <v>46267</v>
      </c>
      <c r="C2088" s="105" t="s">
        <v>11</v>
      </c>
      <c r="D2088" s="106">
        <v>14</v>
      </c>
      <c r="F2088" s="105">
        <v>1</v>
      </c>
      <c r="X2088" t="s">
        <v>782</v>
      </c>
      <c r="Y2088" t="s">
        <v>20</v>
      </c>
    </row>
    <row r="2089" spans="1:25" hidden="1" x14ac:dyDescent="0.25">
      <c r="A2089" s="103" t="s">
        <v>8</v>
      </c>
      <c r="B2089" s="104">
        <v>46267</v>
      </c>
      <c r="C2089" s="105" t="s">
        <v>12</v>
      </c>
      <c r="D2089" s="106">
        <v>8</v>
      </c>
      <c r="F2089" s="105">
        <v>32</v>
      </c>
      <c r="X2089" t="s">
        <v>782</v>
      </c>
      <c r="Y2089" t="s">
        <v>779</v>
      </c>
    </row>
    <row r="2090" spans="1:25" hidden="1" x14ac:dyDescent="0.25">
      <c r="A2090" s="103" t="s">
        <v>8</v>
      </c>
      <c r="B2090" s="104">
        <v>46267</v>
      </c>
      <c r="C2090" s="105" t="s">
        <v>11</v>
      </c>
      <c r="D2090" s="106">
        <v>8</v>
      </c>
      <c r="F2090" s="105">
        <v>2</v>
      </c>
      <c r="X2090" t="s">
        <v>778</v>
      </c>
      <c r="Y2090" t="s">
        <v>783</v>
      </c>
    </row>
    <row r="2091" spans="1:25" hidden="1" x14ac:dyDescent="0.25">
      <c r="A2091" s="103" t="s">
        <v>7</v>
      </c>
      <c r="B2091" s="104">
        <v>46267</v>
      </c>
      <c r="C2091" s="105" t="s">
        <v>11</v>
      </c>
      <c r="D2091" s="106">
        <v>9</v>
      </c>
      <c r="F2091" s="105">
        <v>2</v>
      </c>
      <c r="X2091" t="s">
        <v>782</v>
      </c>
      <c r="Y2091" t="s">
        <v>23</v>
      </c>
    </row>
    <row r="2092" spans="1:25" hidden="1" x14ac:dyDescent="0.25">
      <c r="A2092" s="103" t="s">
        <v>8</v>
      </c>
      <c r="B2092" s="104">
        <v>46267</v>
      </c>
      <c r="C2092" s="105" t="s">
        <v>12</v>
      </c>
      <c r="D2092" s="106">
        <v>12</v>
      </c>
      <c r="F2092" s="105">
        <v>20</v>
      </c>
      <c r="X2092" t="s">
        <v>778</v>
      </c>
      <c r="Y2092" t="s">
        <v>779</v>
      </c>
    </row>
    <row r="2093" spans="1:25" hidden="1" x14ac:dyDescent="0.25">
      <c r="A2093" s="103" t="s">
        <v>8</v>
      </c>
      <c r="B2093" s="104">
        <v>46267</v>
      </c>
      <c r="C2093" s="105" t="s">
        <v>12</v>
      </c>
      <c r="D2093" s="106">
        <v>14</v>
      </c>
      <c r="F2093" s="105">
        <v>4</v>
      </c>
      <c r="X2093" t="s">
        <v>782</v>
      </c>
      <c r="Y2093" t="s">
        <v>779</v>
      </c>
    </row>
    <row r="2094" spans="1:25" hidden="1" x14ac:dyDescent="0.25">
      <c r="A2094" s="103" t="s">
        <v>6</v>
      </c>
      <c r="B2094" s="104">
        <v>46267</v>
      </c>
      <c r="C2094" s="105" t="s">
        <v>12</v>
      </c>
      <c r="D2094" s="106">
        <v>11</v>
      </c>
      <c r="F2094" s="105">
        <v>2</v>
      </c>
      <c r="X2094" t="s">
        <v>782</v>
      </c>
      <c r="Y2094" t="s">
        <v>781</v>
      </c>
    </row>
    <row r="2095" spans="1:25" hidden="1" x14ac:dyDescent="0.25">
      <c r="A2095" s="103" t="s">
        <v>8</v>
      </c>
      <c r="B2095" s="104">
        <v>46267</v>
      </c>
      <c r="C2095" s="105" t="s">
        <v>12</v>
      </c>
      <c r="D2095" s="106">
        <v>9</v>
      </c>
      <c r="F2095" s="105">
        <v>2</v>
      </c>
      <c r="X2095" t="s">
        <v>778</v>
      </c>
    </row>
    <row r="2096" spans="1:25" hidden="1" x14ac:dyDescent="0.25">
      <c r="A2096" s="103" t="s">
        <v>7</v>
      </c>
      <c r="B2096" s="104">
        <v>46267</v>
      </c>
      <c r="C2096" s="105" t="s">
        <v>12</v>
      </c>
      <c r="D2096" s="106">
        <v>12</v>
      </c>
      <c r="F2096" s="105">
        <v>2</v>
      </c>
      <c r="X2096" t="s">
        <v>782</v>
      </c>
    </row>
    <row r="2097" spans="1:25" hidden="1" x14ac:dyDescent="0.25">
      <c r="A2097" s="103" t="s">
        <v>6</v>
      </c>
      <c r="B2097" s="104">
        <v>46267</v>
      </c>
      <c r="C2097" s="105" t="s">
        <v>11</v>
      </c>
      <c r="D2097" s="106">
        <v>11</v>
      </c>
      <c r="F2097" s="105">
        <v>3</v>
      </c>
      <c r="X2097" t="s">
        <v>778</v>
      </c>
      <c r="Y2097" t="s">
        <v>20</v>
      </c>
    </row>
    <row r="2098" spans="1:25" hidden="1" x14ac:dyDescent="0.25">
      <c r="A2098" s="103" t="s">
        <v>6</v>
      </c>
      <c r="B2098" s="104">
        <v>46267</v>
      </c>
      <c r="C2098" s="105" t="s">
        <v>12</v>
      </c>
      <c r="D2098" s="106">
        <v>9</v>
      </c>
      <c r="F2098" s="105">
        <v>2</v>
      </c>
      <c r="X2098" t="s">
        <v>778</v>
      </c>
      <c r="Y2098" t="s">
        <v>169</v>
      </c>
    </row>
    <row r="2099" spans="1:25" hidden="1" x14ac:dyDescent="0.25">
      <c r="A2099" s="103" t="s">
        <v>6</v>
      </c>
      <c r="B2099" s="104">
        <v>46267</v>
      </c>
      <c r="C2099" s="105" t="s">
        <v>11</v>
      </c>
      <c r="D2099" s="106">
        <v>9</v>
      </c>
      <c r="N2099" s="44">
        <v>1164973</v>
      </c>
      <c r="X2099" t="s">
        <v>782</v>
      </c>
      <c r="Y2099" t="s">
        <v>784</v>
      </c>
    </row>
    <row r="2100" spans="1:25" hidden="1" x14ac:dyDescent="0.25">
      <c r="A2100" s="103" t="s">
        <v>8</v>
      </c>
      <c r="B2100" s="104">
        <v>46267</v>
      </c>
      <c r="C2100" s="105" t="s">
        <v>11</v>
      </c>
      <c r="D2100" s="106">
        <v>10</v>
      </c>
      <c r="N2100" s="44">
        <v>66813</v>
      </c>
      <c r="X2100" t="s">
        <v>778</v>
      </c>
      <c r="Y2100" t="s">
        <v>783</v>
      </c>
    </row>
    <row r="2101" spans="1:25" hidden="1" x14ac:dyDescent="0.25">
      <c r="A2101" s="103" t="s">
        <v>7</v>
      </c>
      <c r="B2101" s="104">
        <v>46267</v>
      </c>
      <c r="C2101" s="105" t="s">
        <v>11</v>
      </c>
      <c r="D2101" s="106">
        <v>9</v>
      </c>
      <c r="N2101" s="44">
        <v>50334</v>
      </c>
      <c r="X2101" t="s">
        <v>778</v>
      </c>
      <c r="Y2101" t="s">
        <v>783</v>
      </c>
    </row>
    <row r="2102" spans="1:25" hidden="1" x14ac:dyDescent="0.25">
      <c r="A2102" s="103" t="s">
        <v>7</v>
      </c>
      <c r="B2102" s="104">
        <v>46267</v>
      </c>
      <c r="C2102" s="105" t="s">
        <v>12</v>
      </c>
      <c r="D2102" s="106">
        <v>9</v>
      </c>
      <c r="N2102" s="44">
        <v>362755</v>
      </c>
      <c r="X2102" t="s">
        <v>782</v>
      </c>
      <c r="Y2102" t="s">
        <v>779</v>
      </c>
    </row>
    <row r="2103" spans="1:25" hidden="1" x14ac:dyDescent="0.25">
      <c r="A2103" s="103" t="s">
        <v>7</v>
      </c>
      <c r="B2103" s="104">
        <v>46267</v>
      </c>
      <c r="C2103" s="105" t="s">
        <v>12</v>
      </c>
      <c r="D2103" s="106">
        <v>11</v>
      </c>
      <c r="N2103" s="44">
        <v>99993</v>
      </c>
      <c r="X2103" t="s">
        <v>782</v>
      </c>
      <c r="Y2103" t="s">
        <v>781</v>
      </c>
    </row>
    <row r="2104" spans="1:25" hidden="1" x14ac:dyDescent="0.25">
      <c r="A2104" s="103" t="s">
        <v>6</v>
      </c>
      <c r="B2104" s="104">
        <v>46267</v>
      </c>
      <c r="C2104" s="105" t="s">
        <v>11</v>
      </c>
      <c r="D2104" s="106">
        <v>11</v>
      </c>
      <c r="N2104" s="44">
        <v>261698</v>
      </c>
      <c r="X2104" t="s">
        <v>782</v>
      </c>
      <c r="Y2104" t="s">
        <v>784</v>
      </c>
    </row>
    <row r="2105" spans="1:25" hidden="1" x14ac:dyDescent="0.25">
      <c r="A2105" s="103" t="s">
        <v>8</v>
      </c>
      <c r="B2105" s="104">
        <v>46267</v>
      </c>
      <c r="C2105" s="105" t="s">
        <v>12</v>
      </c>
      <c r="D2105" s="106">
        <v>14</v>
      </c>
      <c r="N2105" s="44">
        <v>18969</v>
      </c>
      <c r="X2105" t="s">
        <v>778</v>
      </c>
      <c r="Y2105" t="s">
        <v>779</v>
      </c>
    </row>
    <row r="2106" spans="1:25" hidden="1" x14ac:dyDescent="0.25">
      <c r="A2106" s="103" t="s">
        <v>6</v>
      </c>
      <c r="B2106" s="104">
        <v>46267</v>
      </c>
      <c r="C2106" s="105" t="s">
        <v>12</v>
      </c>
      <c r="D2106" s="106">
        <v>14</v>
      </c>
      <c r="N2106" s="44">
        <v>639055</v>
      </c>
      <c r="X2106" t="s">
        <v>778</v>
      </c>
      <c r="Y2106" t="s">
        <v>781</v>
      </c>
    </row>
    <row r="2107" spans="1:25" hidden="1" x14ac:dyDescent="0.25">
      <c r="A2107" s="103" t="s">
        <v>6</v>
      </c>
      <c r="B2107" s="104">
        <v>46267</v>
      </c>
      <c r="C2107" s="105" t="s">
        <v>11</v>
      </c>
      <c r="D2107" s="106">
        <v>16</v>
      </c>
      <c r="N2107" s="44">
        <v>196379</v>
      </c>
      <c r="X2107" t="s">
        <v>782</v>
      </c>
      <c r="Y2107" t="s">
        <v>20</v>
      </c>
    </row>
    <row r="2108" spans="1:25" hidden="1" x14ac:dyDescent="0.25">
      <c r="A2108" s="103" t="s">
        <v>8</v>
      </c>
      <c r="B2108" s="104">
        <v>46267</v>
      </c>
      <c r="C2108" s="105" t="s">
        <v>11</v>
      </c>
      <c r="D2108" s="106">
        <v>12</v>
      </c>
      <c r="N2108" s="44">
        <v>34467</v>
      </c>
      <c r="X2108" t="s">
        <v>778</v>
      </c>
      <c r="Y2108" t="s">
        <v>784</v>
      </c>
    </row>
    <row r="2109" spans="1:25" hidden="1" x14ac:dyDescent="0.25">
      <c r="A2109" s="103" t="s">
        <v>7</v>
      </c>
      <c r="B2109" s="104">
        <v>46267</v>
      </c>
      <c r="C2109" s="105" t="s">
        <v>11</v>
      </c>
      <c r="D2109" s="106">
        <v>16</v>
      </c>
      <c r="N2109" s="44">
        <v>253989</v>
      </c>
      <c r="X2109" t="s">
        <v>782</v>
      </c>
      <c r="Y2109" t="s">
        <v>784</v>
      </c>
    </row>
    <row r="2110" spans="1:25" hidden="1" x14ac:dyDescent="0.25">
      <c r="A2110" s="103" t="s">
        <v>8</v>
      </c>
      <c r="B2110" s="104">
        <v>46267</v>
      </c>
      <c r="C2110" s="105" t="s">
        <v>11</v>
      </c>
      <c r="D2110" s="106">
        <v>11</v>
      </c>
      <c r="N2110" s="44">
        <v>121213</v>
      </c>
      <c r="X2110" t="s">
        <v>782</v>
      </c>
      <c r="Y2110" t="s">
        <v>20</v>
      </c>
    </row>
    <row r="2111" spans="1:25" hidden="1" x14ac:dyDescent="0.25">
      <c r="A2111" s="103" t="s">
        <v>8</v>
      </c>
      <c r="B2111" s="104">
        <v>46267</v>
      </c>
      <c r="C2111" s="105" t="s">
        <v>11</v>
      </c>
      <c r="D2111" s="106">
        <v>11</v>
      </c>
      <c r="N2111" s="44">
        <v>1106149</v>
      </c>
      <c r="X2111" t="s">
        <v>778</v>
      </c>
      <c r="Y2111" t="s">
        <v>20</v>
      </c>
    </row>
    <row r="2112" spans="1:25" hidden="1" x14ac:dyDescent="0.25">
      <c r="A2112" s="103" t="s">
        <v>6</v>
      </c>
      <c r="B2112" s="104">
        <v>46267</v>
      </c>
      <c r="C2112" s="105" t="s">
        <v>12</v>
      </c>
      <c r="D2112" s="106">
        <v>13</v>
      </c>
      <c r="N2112" s="44">
        <v>148283</v>
      </c>
      <c r="X2112" t="s">
        <v>782</v>
      </c>
      <c r="Y2112" t="s">
        <v>779</v>
      </c>
    </row>
    <row r="2113" spans="1:25" hidden="1" x14ac:dyDescent="0.25">
      <c r="A2113" s="103" t="s">
        <v>7</v>
      </c>
      <c r="B2113" s="104">
        <v>46267</v>
      </c>
      <c r="C2113" s="105" t="s">
        <v>12</v>
      </c>
      <c r="D2113" s="106">
        <v>15</v>
      </c>
      <c r="N2113" s="44">
        <v>421849</v>
      </c>
      <c r="X2113" t="s">
        <v>778</v>
      </c>
      <c r="Y2113" t="s">
        <v>781</v>
      </c>
    </row>
    <row r="2114" spans="1:25" hidden="1" x14ac:dyDescent="0.25">
      <c r="A2114" s="103" t="s">
        <v>7</v>
      </c>
      <c r="B2114" s="104">
        <v>46267</v>
      </c>
      <c r="C2114" s="105" t="s">
        <v>12</v>
      </c>
      <c r="D2114" s="106">
        <v>11</v>
      </c>
      <c r="N2114" s="44">
        <v>191587</v>
      </c>
      <c r="X2114" t="s">
        <v>782</v>
      </c>
      <c r="Y2114" t="s">
        <v>779</v>
      </c>
    </row>
    <row r="2115" spans="1:25" hidden="1" x14ac:dyDescent="0.25">
      <c r="A2115" s="103" t="s">
        <v>7</v>
      </c>
      <c r="B2115" s="104">
        <v>46267</v>
      </c>
      <c r="C2115" s="105" t="s">
        <v>11</v>
      </c>
      <c r="D2115" s="106">
        <v>10</v>
      </c>
      <c r="N2115" s="44">
        <v>37752</v>
      </c>
      <c r="X2115" t="s">
        <v>782</v>
      </c>
      <c r="Y2115" t="s">
        <v>784</v>
      </c>
    </row>
    <row r="2116" spans="1:25" hidden="1" x14ac:dyDescent="0.25">
      <c r="A2116" s="103" t="s">
        <v>7</v>
      </c>
      <c r="B2116" s="104">
        <v>46267</v>
      </c>
      <c r="C2116" s="105" t="s">
        <v>12</v>
      </c>
      <c r="D2116" s="106">
        <v>16</v>
      </c>
      <c r="N2116" s="44">
        <v>421849</v>
      </c>
      <c r="X2116" t="s">
        <v>778</v>
      </c>
      <c r="Y2116" t="s">
        <v>781</v>
      </c>
    </row>
    <row r="2117" spans="1:25" hidden="1" x14ac:dyDescent="0.25">
      <c r="A2117" s="103" t="s">
        <v>7</v>
      </c>
      <c r="B2117" s="104">
        <v>46267</v>
      </c>
      <c r="C2117" s="105" t="s">
        <v>11</v>
      </c>
      <c r="D2117" s="106">
        <v>8</v>
      </c>
      <c r="N2117" s="44">
        <v>133201</v>
      </c>
      <c r="X2117" t="s">
        <v>782</v>
      </c>
      <c r="Y2117" t="s">
        <v>783</v>
      </c>
    </row>
    <row r="2118" spans="1:25" hidden="1" x14ac:dyDescent="0.25">
      <c r="A2118" s="103" t="s">
        <v>6</v>
      </c>
      <c r="B2118" s="104">
        <v>46267</v>
      </c>
      <c r="C2118" s="105" t="s">
        <v>11</v>
      </c>
      <c r="D2118" s="106">
        <v>8</v>
      </c>
      <c r="N2118" s="44">
        <v>21812</v>
      </c>
      <c r="X2118" t="s">
        <v>782</v>
      </c>
      <c r="Y2118" t="s">
        <v>784</v>
      </c>
    </row>
    <row r="2119" spans="1:25" hidden="1" x14ac:dyDescent="0.25">
      <c r="A2119" s="103" t="s">
        <v>27</v>
      </c>
      <c r="B2119" s="104">
        <v>46267</v>
      </c>
      <c r="C2119" s="105" t="s">
        <v>12</v>
      </c>
      <c r="D2119" s="106">
        <v>14</v>
      </c>
      <c r="N2119" s="44">
        <v>120854</v>
      </c>
      <c r="X2119" t="s">
        <v>782</v>
      </c>
      <c r="Y2119" t="s">
        <v>779</v>
      </c>
    </row>
    <row r="2120" spans="1:25" hidden="1" x14ac:dyDescent="0.25">
      <c r="A2120" s="103" t="s">
        <v>8</v>
      </c>
      <c r="B2120" s="104">
        <v>46267</v>
      </c>
      <c r="C2120" s="105" t="s">
        <v>12</v>
      </c>
      <c r="D2120" s="106">
        <v>16</v>
      </c>
      <c r="N2120" s="44">
        <v>348177</v>
      </c>
      <c r="X2120" t="s">
        <v>782</v>
      </c>
      <c r="Y2120" t="s">
        <v>779</v>
      </c>
    </row>
    <row r="2121" spans="1:25" hidden="1" x14ac:dyDescent="0.25">
      <c r="A2121" s="103" t="s">
        <v>6</v>
      </c>
      <c r="B2121" s="104">
        <v>46267</v>
      </c>
      <c r="C2121" s="105" t="s">
        <v>12</v>
      </c>
      <c r="D2121" s="106">
        <v>9</v>
      </c>
      <c r="N2121" s="44">
        <v>204329</v>
      </c>
      <c r="X2121" t="s">
        <v>778</v>
      </c>
      <c r="Y2121" t="s">
        <v>781</v>
      </c>
    </row>
    <row r="2122" spans="1:25" hidden="1" x14ac:dyDescent="0.25">
      <c r="A2122" s="103" t="s">
        <v>8</v>
      </c>
      <c r="B2122" s="104">
        <v>46267</v>
      </c>
      <c r="C2122" s="105" t="s">
        <v>11</v>
      </c>
      <c r="D2122" s="106">
        <v>9</v>
      </c>
      <c r="N2122" s="44">
        <v>111602</v>
      </c>
      <c r="X2122" t="s">
        <v>782</v>
      </c>
      <c r="Y2122" t="s">
        <v>780</v>
      </c>
    </row>
    <row r="2123" spans="1:25" hidden="1" x14ac:dyDescent="0.25">
      <c r="A2123" s="103" t="s">
        <v>7</v>
      </c>
      <c r="B2123" s="104">
        <v>46267</v>
      </c>
      <c r="C2123" s="105" t="s">
        <v>12</v>
      </c>
      <c r="D2123" s="106">
        <v>13</v>
      </c>
      <c r="N2123" s="44">
        <v>1904</v>
      </c>
      <c r="X2123" t="s">
        <v>778</v>
      </c>
      <c r="Y2123" t="s">
        <v>779</v>
      </c>
    </row>
    <row r="2124" spans="1:25" hidden="1" x14ac:dyDescent="0.25">
      <c r="A2124" s="103" t="s">
        <v>8</v>
      </c>
      <c r="B2124" s="104">
        <v>46267</v>
      </c>
      <c r="C2124" s="105" t="s">
        <v>12</v>
      </c>
      <c r="D2124" s="106">
        <v>10</v>
      </c>
      <c r="N2124" s="44">
        <v>68762</v>
      </c>
      <c r="X2124" t="s">
        <v>778</v>
      </c>
      <c r="Y2124" t="s">
        <v>779</v>
      </c>
    </row>
    <row r="2125" spans="1:25" hidden="1" x14ac:dyDescent="0.25">
      <c r="A2125" s="103" t="s">
        <v>7</v>
      </c>
      <c r="B2125" s="104">
        <v>46267</v>
      </c>
      <c r="C2125" s="105" t="s">
        <v>11</v>
      </c>
      <c r="D2125" s="106">
        <v>9</v>
      </c>
      <c r="N2125" s="44">
        <v>165213</v>
      </c>
      <c r="X2125" t="s">
        <v>782</v>
      </c>
      <c r="Y2125" t="s">
        <v>783</v>
      </c>
    </row>
    <row r="2126" spans="1:25" hidden="1" x14ac:dyDescent="0.25">
      <c r="A2126" s="103" t="s">
        <v>6</v>
      </c>
      <c r="B2126" s="104">
        <v>46267</v>
      </c>
      <c r="C2126" s="105" t="s">
        <v>11</v>
      </c>
      <c r="D2126" s="106">
        <v>11</v>
      </c>
      <c r="N2126" s="44">
        <v>372057</v>
      </c>
      <c r="X2126" t="s">
        <v>782</v>
      </c>
      <c r="Y2126" t="s">
        <v>20</v>
      </c>
    </row>
    <row r="2127" spans="1:25" hidden="1" x14ac:dyDescent="0.25">
      <c r="A2127" s="103" t="s">
        <v>6</v>
      </c>
      <c r="B2127" s="104">
        <v>46267</v>
      </c>
      <c r="C2127" s="105" t="s">
        <v>12</v>
      </c>
      <c r="D2127" s="106">
        <v>9</v>
      </c>
      <c r="N2127" s="44">
        <v>251830</v>
      </c>
      <c r="X2127" t="s">
        <v>778</v>
      </c>
      <c r="Y2127" t="s">
        <v>779</v>
      </c>
    </row>
    <row r="2128" spans="1:25" hidden="1" x14ac:dyDescent="0.25">
      <c r="A2128" s="103" t="s">
        <v>8</v>
      </c>
      <c r="B2128" s="104">
        <v>46267</v>
      </c>
      <c r="C2128" s="105" t="s">
        <v>11</v>
      </c>
      <c r="D2128" s="106">
        <v>10</v>
      </c>
      <c r="N2128" s="44">
        <v>105733</v>
      </c>
      <c r="X2128" t="s">
        <v>778</v>
      </c>
      <c r="Y2128" t="s">
        <v>784</v>
      </c>
    </row>
    <row r="2129" spans="1:25" hidden="1" x14ac:dyDescent="0.25">
      <c r="A2129" s="103" t="s">
        <v>8</v>
      </c>
      <c r="B2129" s="104">
        <v>46267</v>
      </c>
      <c r="C2129" s="105" t="s">
        <v>12</v>
      </c>
      <c r="D2129" s="106">
        <v>14</v>
      </c>
      <c r="N2129" s="44">
        <v>150856</v>
      </c>
      <c r="X2129" t="s">
        <v>782</v>
      </c>
      <c r="Y2129" t="s">
        <v>779</v>
      </c>
    </row>
    <row r="2130" spans="1:25" hidden="1" x14ac:dyDescent="0.25">
      <c r="A2130" s="103" t="s">
        <v>6</v>
      </c>
      <c r="B2130" s="104">
        <v>46267</v>
      </c>
      <c r="C2130" s="105" t="s">
        <v>11</v>
      </c>
      <c r="D2130" s="106">
        <v>8</v>
      </c>
      <c r="N2130" s="44">
        <v>340400</v>
      </c>
      <c r="X2130" t="s">
        <v>782</v>
      </c>
      <c r="Y2130" t="s">
        <v>20</v>
      </c>
    </row>
    <row r="2131" spans="1:25" hidden="1" x14ac:dyDescent="0.25">
      <c r="A2131" s="103" t="s">
        <v>6</v>
      </c>
      <c r="B2131" s="104">
        <v>46267</v>
      </c>
      <c r="C2131" s="105" t="s">
        <v>11</v>
      </c>
      <c r="D2131" s="106">
        <v>16</v>
      </c>
      <c r="N2131" s="44">
        <v>188203</v>
      </c>
      <c r="X2131" t="s">
        <v>782</v>
      </c>
      <c r="Y2131" t="s">
        <v>784</v>
      </c>
    </row>
    <row r="2132" spans="1:25" hidden="1" x14ac:dyDescent="0.25">
      <c r="A2132" s="103" t="s">
        <v>8</v>
      </c>
      <c r="B2132" s="104">
        <v>46267</v>
      </c>
      <c r="C2132" s="105" t="s">
        <v>11</v>
      </c>
      <c r="D2132" s="106">
        <v>10</v>
      </c>
      <c r="N2132" s="44">
        <v>373440</v>
      </c>
      <c r="X2132" t="s">
        <v>782</v>
      </c>
      <c r="Y2132" t="s">
        <v>20</v>
      </c>
    </row>
    <row r="2133" spans="1:25" hidden="1" x14ac:dyDescent="0.25">
      <c r="A2133" s="103" t="s">
        <v>6</v>
      </c>
      <c r="B2133" s="104">
        <v>46267</v>
      </c>
      <c r="C2133" s="105" t="s">
        <v>12</v>
      </c>
      <c r="D2133" s="106">
        <v>12</v>
      </c>
      <c r="N2133" s="44">
        <v>281996</v>
      </c>
      <c r="X2133" t="s">
        <v>782</v>
      </c>
      <c r="Y2133" t="s">
        <v>781</v>
      </c>
    </row>
    <row r="2134" spans="1:25" hidden="1" x14ac:dyDescent="0.25">
      <c r="A2134" s="103" t="s">
        <v>6</v>
      </c>
      <c r="B2134" s="104">
        <v>46267</v>
      </c>
      <c r="C2134" s="105" t="s">
        <v>11</v>
      </c>
      <c r="D2134" s="106">
        <v>8</v>
      </c>
      <c r="N2134" s="44">
        <v>32191</v>
      </c>
      <c r="X2134" t="s">
        <v>778</v>
      </c>
      <c r="Y2134" t="s">
        <v>783</v>
      </c>
    </row>
    <row r="2135" spans="1:25" hidden="1" x14ac:dyDescent="0.25">
      <c r="A2135" s="103" t="s">
        <v>6</v>
      </c>
      <c r="B2135" s="104">
        <v>46267</v>
      </c>
      <c r="C2135" s="105" t="s">
        <v>11</v>
      </c>
      <c r="D2135" s="106">
        <v>9</v>
      </c>
      <c r="N2135" s="44">
        <v>370853</v>
      </c>
      <c r="X2135" t="s">
        <v>782</v>
      </c>
      <c r="Y2135" t="s">
        <v>783</v>
      </c>
    </row>
    <row r="2136" spans="1:25" hidden="1" x14ac:dyDescent="0.25">
      <c r="A2136" s="103" t="s">
        <v>7</v>
      </c>
      <c r="B2136" s="104">
        <v>46267</v>
      </c>
      <c r="C2136" s="105" t="s">
        <v>11</v>
      </c>
      <c r="D2136" s="106">
        <v>9</v>
      </c>
      <c r="N2136" s="44">
        <v>69711</v>
      </c>
      <c r="X2136" t="s">
        <v>778</v>
      </c>
      <c r="Y2136" t="s">
        <v>784</v>
      </c>
    </row>
    <row r="2137" spans="1:25" hidden="1" x14ac:dyDescent="0.25">
      <c r="A2137" s="103" t="s">
        <v>6</v>
      </c>
      <c r="B2137" s="104">
        <v>46267</v>
      </c>
      <c r="C2137" s="105" t="s">
        <v>12</v>
      </c>
      <c r="D2137" s="106">
        <v>8</v>
      </c>
      <c r="N2137" s="44">
        <v>263100</v>
      </c>
      <c r="X2137" t="s">
        <v>782</v>
      </c>
      <c r="Y2137" t="s">
        <v>779</v>
      </c>
    </row>
    <row r="2138" spans="1:25" hidden="1" x14ac:dyDescent="0.25">
      <c r="A2138" s="103" t="s">
        <v>7</v>
      </c>
      <c r="B2138" s="104">
        <v>46267</v>
      </c>
      <c r="C2138" s="105" t="s">
        <v>12</v>
      </c>
      <c r="D2138" s="106">
        <v>14</v>
      </c>
      <c r="N2138" s="44">
        <v>23152</v>
      </c>
      <c r="X2138" t="s">
        <v>778</v>
      </c>
      <c r="Y2138" t="s">
        <v>779</v>
      </c>
    </row>
    <row r="2139" spans="1:25" hidden="1" x14ac:dyDescent="0.25">
      <c r="A2139" s="103" t="s">
        <v>7</v>
      </c>
      <c r="B2139" s="104">
        <v>46267</v>
      </c>
      <c r="C2139" s="105" t="s">
        <v>12</v>
      </c>
      <c r="D2139" s="106">
        <v>12</v>
      </c>
      <c r="N2139" s="44">
        <v>528285</v>
      </c>
      <c r="X2139" t="s">
        <v>782</v>
      </c>
      <c r="Y2139" t="s">
        <v>779</v>
      </c>
    </row>
    <row r="2140" spans="1:25" hidden="1" x14ac:dyDescent="0.25">
      <c r="A2140" s="103" t="s">
        <v>6</v>
      </c>
      <c r="B2140" s="104">
        <v>46267</v>
      </c>
      <c r="C2140" s="105" t="s">
        <v>12</v>
      </c>
      <c r="D2140" s="106">
        <v>15</v>
      </c>
      <c r="N2140" s="44">
        <v>121548</v>
      </c>
      <c r="X2140" t="s">
        <v>782</v>
      </c>
      <c r="Y2140" t="s">
        <v>779</v>
      </c>
    </row>
    <row r="2141" spans="1:25" hidden="1" x14ac:dyDescent="0.25">
      <c r="A2141" s="103" t="s">
        <v>6</v>
      </c>
      <c r="B2141" s="104">
        <v>46267</v>
      </c>
      <c r="C2141" s="105" t="s">
        <v>12</v>
      </c>
      <c r="D2141" s="106">
        <v>11</v>
      </c>
      <c r="N2141" s="44">
        <v>529576</v>
      </c>
      <c r="X2141" t="s">
        <v>782</v>
      </c>
      <c r="Y2141" t="s">
        <v>779</v>
      </c>
    </row>
    <row r="2142" spans="1:25" hidden="1" x14ac:dyDescent="0.25">
      <c r="A2142" s="103" t="s">
        <v>8</v>
      </c>
      <c r="B2142" s="104">
        <v>46267</v>
      </c>
      <c r="C2142" s="105" t="s">
        <v>12</v>
      </c>
      <c r="D2142" s="106">
        <v>13</v>
      </c>
      <c r="N2142" s="44">
        <v>379998</v>
      </c>
      <c r="X2142" t="s">
        <v>778</v>
      </c>
      <c r="Y2142" t="s">
        <v>779</v>
      </c>
    </row>
    <row r="2143" spans="1:25" hidden="1" x14ac:dyDescent="0.25">
      <c r="A2143" s="103" t="s">
        <v>6</v>
      </c>
      <c r="B2143" s="104">
        <v>46267</v>
      </c>
      <c r="C2143" s="105" t="s">
        <v>12</v>
      </c>
      <c r="D2143" s="106">
        <v>13</v>
      </c>
      <c r="N2143" s="44">
        <v>15185</v>
      </c>
      <c r="X2143" t="s">
        <v>778</v>
      </c>
      <c r="Y2143" t="s">
        <v>781</v>
      </c>
    </row>
    <row r="2144" spans="1:25" hidden="1" x14ac:dyDescent="0.25">
      <c r="A2144" s="103" t="s">
        <v>8</v>
      </c>
      <c r="B2144" s="104">
        <v>46267</v>
      </c>
      <c r="C2144" s="105" t="s">
        <v>12</v>
      </c>
      <c r="D2144" s="106">
        <v>15</v>
      </c>
      <c r="N2144" s="44">
        <v>171218</v>
      </c>
      <c r="X2144" t="s">
        <v>782</v>
      </c>
      <c r="Y2144" t="s">
        <v>779</v>
      </c>
    </row>
    <row r="2145" spans="1:25" hidden="1" x14ac:dyDescent="0.25">
      <c r="B2145" s="104">
        <v>46267</v>
      </c>
      <c r="C2145" s="105" t="s">
        <v>12</v>
      </c>
      <c r="D2145" s="106">
        <v>9</v>
      </c>
      <c r="X2145" t="s">
        <v>782</v>
      </c>
    </row>
    <row r="2146" spans="1:25" hidden="1" x14ac:dyDescent="0.25">
      <c r="A2146" s="103" t="s">
        <v>6</v>
      </c>
      <c r="B2146" s="104">
        <v>46267</v>
      </c>
      <c r="C2146" s="105" t="s">
        <v>12</v>
      </c>
      <c r="D2146" s="106">
        <v>10</v>
      </c>
      <c r="N2146" s="44">
        <v>133038</v>
      </c>
      <c r="X2146" t="s">
        <v>782</v>
      </c>
      <c r="Y2146" t="s">
        <v>779</v>
      </c>
    </row>
    <row r="2147" spans="1:25" hidden="1" x14ac:dyDescent="0.25">
      <c r="A2147" s="103" t="s">
        <v>8</v>
      </c>
      <c r="B2147" s="104">
        <v>46267</v>
      </c>
      <c r="C2147" s="105" t="s">
        <v>12</v>
      </c>
      <c r="D2147" s="106">
        <v>9</v>
      </c>
      <c r="N2147" s="44">
        <v>13301</v>
      </c>
      <c r="X2147" t="s">
        <v>778</v>
      </c>
      <c r="Y2147" t="s">
        <v>779</v>
      </c>
    </row>
    <row r="2148" spans="1:25" hidden="1" x14ac:dyDescent="0.25">
      <c r="A2148" s="103" t="s">
        <v>6</v>
      </c>
      <c r="B2148" s="104">
        <v>46267</v>
      </c>
      <c r="C2148" s="105" t="s">
        <v>11</v>
      </c>
      <c r="D2148" s="106">
        <v>9</v>
      </c>
      <c r="N2148" s="44">
        <v>5949</v>
      </c>
      <c r="X2148" t="s">
        <v>778</v>
      </c>
      <c r="Y2148" t="s">
        <v>21</v>
      </c>
    </row>
    <row r="2149" spans="1:25" hidden="1" x14ac:dyDescent="0.25">
      <c r="A2149" s="103" t="s">
        <v>7</v>
      </c>
      <c r="B2149" s="104">
        <v>46267</v>
      </c>
      <c r="C2149" s="105" t="s">
        <v>12</v>
      </c>
      <c r="D2149" s="106">
        <v>10</v>
      </c>
      <c r="N2149" s="44">
        <v>12002</v>
      </c>
      <c r="X2149" t="s">
        <v>778</v>
      </c>
      <c r="Y2149" t="s">
        <v>779</v>
      </c>
    </row>
    <row r="2150" spans="1:25" hidden="1" x14ac:dyDescent="0.25">
      <c r="A2150" s="103" t="s">
        <v>8</v>
      </c>
      <c r="B2150" s="104">
        <v>46267</v>
      </c>
      <c r="C2150" s="105" t="s">
        <v>11</v>
      </c>
      <c r="D2150" s="106">
        <v>12</v>
      </c>
      <c r="N2150" s="44">
        <v>142661</v>
      </c>
      <c r="X2150" t="s">
        <v>782</v>
      </c>
      <c r="Y2150" t="s">
        <v>20</v>
      </c>
    </row>
    <row r="2151" spans="1:25" hidden="1" x14ac:dyDescent="0.25">
      <c r="A2151" s="103" t="s">
        <v>7</v>
      </c>
      <c r="B2151" s="104">
        <v>46267</v>
      </c>
      <c r="C2151" s="105" t="s">
        <v>12</v>
      </c>
      <c r="D2151" s="106">
        <v>15</v>
      </c>
      <c r="N2151" s="44">
        <v>1314323</v>
      </c>
      <c r="X2151" t="s">
        <v>782</v>
      </c>
      <c r="Y2151" t="s">
        <v>781</v>
      </c>
    </row>
    <row r="2152" spans="1:25" hidden="1" x14ac:dyDescent="0.25">
      <c r="A2152" s="103" t="s">
        <v>6</v>
      </c>
      <c r="B2152" s="104">
        <v>46267</v>
      </c>
      <c r="C2152" s="105" t="s">
        <v>12</v>
      </c>
      <c r="D2152" s="106">
        <v>12</v>
      </c>
      <c r="N2152" s="44">
        <v>257876</v>
      </c>
      <c r="X2152" t="s">
        <v>782</v>
      </c>
      <c r="Y2152" t="s">
        <v>779</v>
      </c>
    </row>
    <row r="2153" spans="1:25" hidden="1" x14ac:dyDescent="0.25">
      <c r="A2153" s="103" t="s">
        <v>7</v>
      </c>
      <c r="B2153" s="104">
        <v>46267</v>
      </c>
      <c r="C2153" s="105" t="s">
        <v>12</v>
      </c>
      <c r="D2153" s="106">
        <v>15</v>
      </c>
      <c r="N2153" s="44">
        <v>30656</v>
      </c>
      <c r="X2153" t="s">
        <v>782</v>
      </c>
      <c r="Y2153" t="s">
        <v>779</v>
      </c>
    </row>
    <row r="2154" spans="1:25" hidden="1" x14ac:dyDescent="0.25">
      <c r="A2154" s="103" t="s">
        <v>6</v>
      </c>
      <c r="B2154" s="104">
        <v>46267</v>
      </c>
      <c r="C2154" s="105" t="s">
        <v>12</v>
      </c>
      <c r="D2154" s="106">
        <v>12</v>
      </c>
      <c r="N2154" s="44">
        <v>15185</v>
      </c>
      <c r="X2154" t="s">
        <v>778</v>
      </c>
      <c r="Y2154" t="s">
        <v>781</v>
      </c>
    </row>
    <row r="2155" spans="1:25" hidden="1" x14ac:dyDescent="0.25">
      <c r="A2155" s="103" t="s">
        <v>6</v>
      </c>
      <c r="B2155" s="104">
        <v>46267</v>
      </c>
      <c r="C2155" s="105" t="s">
        <v>11</v>
      </c>
      <c r="D2155" s="106">
        <v>9</v>
      </c>
      <c r="N2155" s="44">
        <v>139325</v>
      </c>
      <c r="X2155" t="s">
        <v>782</v>
      </c>
      <c r="Y2155" t="s">
        <v>780</v>
      </c>
    </row>
    <row r="2156" spans="1:25" hidden="1" x14ac:dyDescent="0.25">
      <c r="A2156" s="103" t="s">
        <v>8</v>
      </c>
      <c r="B2156" s="104">
        <v>46267</v>
      </c>
      <c r="C2156" s="105" t="s">
        <v>11</v>
      </c>
      <c r="D2156" s="106">
        <v>12</v>
      </c>
      <c r="N2156" s="44">
        <v>15975</v>
      </c>
      <c r="X2156" t="s">
        <v>782</v>
      </c>
      <c r="Y2156" t="s">
        <v>784</v>
      </c>
    </row>
    <row r="2157" spans="1:25" hidden="1" x14ac:dyDescent="0.25">
      <c r="A2157" s="103" t="s">
        <v>8</v>
      </c>
      <c r="B2157" s="104">
        <v>46267</v>
      </c>
      <c r="C2157" s="105" t="s">
        <v>11</v>
      </c>
      <c r="D2157" s="106">
        <v>11</v>
      </c>
      <c r="N2157" s="44">
        <v>61159</v>
      </c>
      <c r="X2157" t="s">
        <v>778</v>
      </c>
      <c r="Y2157" t="s">
        <v>783</v>
      </c>
    </row>
    <row r="2158" spans="1:25" hidden="1" x14ac:dyDescent="0.25">
      <c r="A2158" s="103" t="s">
        <v>8</v>
      </c>
      <c r="B2158" s="104">
        <v>46267</v>
      </c>
      <c r="C2158" s="105" t="s">
        <v>11</v>
      </c>
      <c r="D2158" s="106">
        <v>11</v>
      </c>
      <c r="N2158" s="44">
        <v>142630</v>
      </c>
      <c r="X2158" t="s">
        <v>782</v>
      </c>
      <c r="Y2158" t="s">
        <v>783</v>
      </c>
    </row>
    <row r="2159" spans="1:25" hidden="1" x14ac:dyDescent="0.25">
      <c r="A2159" s="103" t="s">
        <v>6</v>
      </c>
      <c r="B2159" s="104">
        <v>46267</v>
      </c>
      <c r="C2159" s="105" t="s">
        <v>12</v>
      </c>
      <c r="D2159" s="106">
        <v>10</v>
      </c>
      <c r="N2159" s="44">
        <v>1360035</v>
      </c>
      <c r="X2159" t="s">
        <v>782</v>
      </c>
      <c r="Y2159" t="s">
        <v>781</v>
      </c>
    </row>
    <row r="2160" spans="1:25" hidden="1" x14ac:dyDescent="0.25">
      <c r="A2160" s="103" t="s">
        <v>7</v>
      </c>
      <c r="B2160" s="104">
        <v>46267</v>
      </c>
      <c r="C2160" s="105" t="s">
        <v>12</v>
      </c>
      <c r="D2160" s="106">
        <v>8</v>
      </c>
      <c r="N2160" s="44">
        <v>16913</v>
      </c>
      <c r="X2160" t="s">
        <v>782</v>
      </c>
      <c r="Y2160" t="s">
        <v>779</v>
      </c>
    </row>
    <row r="2161" spans="1:25" hidden="1" x14ac:dyDescent="0.25">
      <c r="A2161" s="103" t="s">
        <v>8</v>
      </c>
      <c r="B2161" s="104">
        <v>46267</v>
      </c>
      <c r="C2161" s="105" t="s">
        <v>12</v>
      </c>
      <c r="D2161" s="106">
        <v>10</v>
      </c>
      <c r="N2161" s="44">
        <v>65597</v>
      </c>
      <c r="X2161" t="s">
        <v>782</v>
      </c>
      <c r="Y2161" t="s">
        <v>779</v>
      </c>
    </row>
    <row r="2162" spans="1:25" hidden="1" x14ac:dyDescent="0.25">
      <c r="A2162" s="103" t="s">
        <v>6</v>
      </c>
      <c r="B2162" s="104">
        <v>46267</v>
      </c>
      <c r="C2162" s="105" t="s">
        <v>11</v>
      </c>
      <c r="D2162" s="106">
        <v>9</v>
      </c>
      <c r="N2162" s="44">
        <v>135254</v>
      </c>
      <c r="X2162" t="s">
        <v>782</v>
      </c>
      <c r="Y2162" t="s">
        <v>20</v>
      </c>
    </row>
    <row r="2163" spans="1:25" hidden="1" x14ac:dyDescent="0.25">
      <c r="A2163" s="103" t="s">
        <v>8</v>
      </c>
      <c r="B2163" s="104">
        <v>46267</v>
      </c>
      <c r="C2163" s="105" t="s">
        <v>11</v>
      </c>
      <c r="D2163" s="106">
        <v>11</v>
      </c>
      <c r="N2163" s="44">
        <v>101402</v>
      </c>
      <c r="X2163" t="s">
        <v>778</v>
      </c>
      <c r="Y2163" t="s">
        <v>784</v>
      </c>
    </row>
    <row r="2164" spans="1:25" hidden="1" x14ac:dyDescent="0.25">
      <c r="A2164" s="103" t="s">
        <v>6</v>
      </c>
      <c r="B2164" s="104">
        <v>46267</v>
      </c>
      <c r="C2164" s="105" t="s">
        <v>11</v>
      </c>
      <c r="D2164" s="106">
        <v>11</v>
      </c>
      <c r="N2164" s="44">
        <v>75303</v>
      </c>
      <c r="X2164" t="s">
        <v>782</v>
      </c>
      <c r="Y2164" t="s">
        <v>783</v>
      </c>
    </row>
    <row r="2165" spans="1:25" hidden="1" x14ac:dyDescent="0.25">
      <c r="A2165" s="103" t="s">
        <v>6</v>
      </c>
      <c r="B2165" s="104">
        <v>46267</v>
      </c>
      <c r="C2165" s="105" t="s">
        <v>11</v>
      </c>
      <c r="D2165" s="106">
        <v>12</v>
      </c>
      <c r="N2165" s="44">
        <v>25015</v>
      </c>
      <c r="X2165" t="s">
        <v>782</v>
      </c>
      <c r="Y2165" t="s">
        <v>784</v>
      </c>
    </row>
    <row r="2166" spans="1:25" hidden="1" x14ac:dyDescent="0.25">
      <c r="A2166" s="103" t="s">
        <v>8</v>
      </c>
      <c r="B2166" s="104">
        <v>46267</v>
      </c>
      <c r="C2166" s="105" t="s">
        <v>12</v>
      </c>
      <c r="D2166" s="106">
        <v>14</v>
      </c>
      <c r="N2166" s="44">
        <v>167293</v>
      </c>
      <c r="X2166" t="s">
        <v>782</v>
      </c>
      <c r="Y2166" t="s">
        <v>781</v>
      </c>
    </row>
    <row r="2167" spans="1:25" hidden="1" x14ac:dyDescent="0.25">
      <c r="A2167" s="103" t="s">
        <v>7</v>
      </c>
      <c r="B2167" s="104">
        <v>46267</v>
      </c>
      <c r="C2167" s="105" t="s">
        <v>11</v>
      </c>
      <c r="D2167" s="106">
        <v>11</v>
      </c>
      <c r="N2167" s="44">
        <v>21417</v>
      </c>
      <c r="X2167" t="s">
        <v>782</v>
      </c>
      <c r="Y2167" t="s">
        <v>784</v>
      </c>
    </row>
    <row r="2168" spans="1:25" hidden="1" x14ac:dyDescent="0.25">
      <c r="A2168" s="103" t="s">
        <v>8</v>
      </c>
      <c r="B2168" s="104">
        <v>46267</v>
      </c>
      <c r="C2168" s="105" t="s">
        <v>12</v>
      </c>
      <c r="D2168" s="106">
        <v>11</v>
      </c>
      <c r="N2168" s="44">
        <v>68762</v>
      </c>
      <c r="X2168" t="s">
        <v>778</v>
      </c>
      <c r="Y2168" t="s">
        <v>779</v>
      </c>
    </row>
    <row r="2169" spans="1:25" hidden="1" x14ac:dyDescent="0.25">
      <c r="A2169" s="103" t="s">
        <v>8</v>
      </c>
      <c r="B2169" s="104">
        <v>46267</v>
      </c>
      <c r="C2169" s="105" t="s">
        <v>11</v>
      </c>
      <c r="D2169" s="106">
        <v>14</v>
      </c>
      <c r="N2169" s="44">
        <v>17707</v>
      </c>
      <c r="X2169" t="s">
        <v>782</v>
      </c>
      <c r="Y2169" t="s">
        <v>784</v>
      </c>
    </row>
    <row r="2170" spans="1:25" hidden="1" x14ac:dyDescent="0.25">
      <c r="A2170" s="103" t="s">
        <v>8</v>
      </c>
      <c r="B2170" s="104">
        <v>46267</v>
      </c>
      <c r="C2170" s="105" t="s">
        <v>11</v>
      </c>
      <c r="D2170" s="106">
        <v>11</v>
      </c>
      <c r="N2170" s="44">
        <v>65815</v>
      </c>
      <c r="X2170" t="s">
        <v>782</v>
      </c>
      <c r="Y2170" t="s">
        <v>784</v>
      </c>
    </row>
    <row r="2171" spans="1:25" hidden="1" x14ac:dyDescent="0.25">
      <c r="A2171" s="103" t="s">
        <v>8</v>
      </c>
      <c r="B2171" s="104">
        <v>46267</v>
      </c>
      <c r="C2171" s="105" t="s">
        <v>12</v>
      </c>
      <c r="D2171" s="106">
        <v>9</v>
      </c>
      <c r="N2171" s="44">
        <v>186424</v>
      </c>
      <c r="X2171" t="s">
        <v>782</v>
      </c>
      <c r="Y2171" t="s">
        <v>779</v>
      </c>
    </row>
    <row r="2172" spans="1:25" hidden="1" x14ac:dyDescent="0.25">
      <c r="A2172" s="103" t="s">
        <v>8</v>
      </c>
      <c r="B2172" s="104">
        <v>46267</v>
      </c>
      <c r="C2172" s="105" t="s">
        <v>12</v>
      </c>
      <c r="D2172" s="106">
        <v>8</v>
      </c>
      <c r="N2172" s="44">
        <v>17947</v>
      </c>
      <c r="X2172" t="s">
        <v>782</v>
      </c>
      <c r="Y2172" t="s">
        <v>779</v>
      </c>
    </row>
    <row r="2173" spans="1:25" hidden="1" x14ac:dyDescent="0.25">
      <c r="A2173" s="103" t="s">
        <v>6</v>
      </c>
      <c r="B2173" s="104">
        <v>46267</v>
      </c>
      <c r="C2173" s="105" t="s">
        <v>12</v>
      </c>
      <c r="D2173" s="106">
        <v>13</v>
      </c>
      <c r="O2173" s="44">
        <v>148283</v>
      </c>
      <c r="X2173" t="s">
        <v>782</v>
      </c>
      <c r="Y2173" t="s">
        <v>779</v>
      </c>
    </row>
    <row r="2174" spans="1:25" hidden="1" x14ac:dyDescent="0.25">
      <c r="A2174" s="103" t="s">
        <v>7</v>
      </c>
      <c r="B2174" s="104">
        <v>46267</v>
      </c>
      <c r="C2174" s="105" t="s">
        <v>12</v>
      </c>
      <c r="D2174" s="106">
        <v>16</v>
      </c>
      <c r="O2174" s="44">
        <v>421849</v>
      </c>
      <c r="X2174" t="s">
        <v>778</v>
      </c>
      <c r="Y2174" t="s">
        <v>781</v>
      </c>
    </row>
    <row r="2175" spans="1:25" hidden="1" x14ac:dyDescent="0.25">
      <c r="A2175" s="103" t="s">
        <v>6</v>
      </c>
      <c r="B2175" s="104">
        <v>46267</v>
      </c>
      <c r="C2175" s="105" t="s">
        <v>12</v>
      </c>
      <c r="D2175" s="106">
        <v>9</v>
      </c>
      <c r="O2175" s="44">
        <v>204329</v>
      </c>
      <c r="X2175" t="s">
        <v>778</v>
      </c>
      <c r="Y2175" t="s">
        <v>781</v>
      </c>
    </row>
    <row r="2176" spans="1:25" hidden="1" x14ac:dyDescent="0.25">
      <c r="A2176" s="103" t="s">
        <v>6</v>
      </c>
      <c r="B2176" s="104">
        <v>46267</v>
      </c>
      <c r="C2176" s="105" t="s">
        <v>12</v>
      </c>
      <c r="D2176" s="106">
        <v>9</v>
      </c>
      <c r="O2176" s="44">
        <v>128219</v>
      </c>
      <c r="X2176" t="s">
        <v>778</v>
      </c>
      <c r="Y2176" t="s">
        <v>779</v>
      </c>
    </row>
    <row r="2177" spans="1:25" hidden="1" x14ac:dyDescent="0.25">
      <c r="A2177" s="103" t="s">
        <v>6</v>
      </c>
      <c r="B2177" s="104">
        <v>46267</v>
      </c>
      <c r="C2177" s="105" t="s">
        <v>11</v>
      </c>
      <c r="D2177" s="106">
        <v>8</v>
      </c>
      <c r="O2177" s="44">
        <v>32191</v>
      </c>
      <c r="X2177" t="s">
        <v>778</v>
      </c>
      <c r="Y2177" t="s">
        <v>783</v>
      </c>
    </row>
    <row r="2178" spans="1:25" hidden="1" x14ac:dyDescent="0.25">
      <c r="A2178" s="103" t="s">
        <v>6</v>
      </c>
      <c r="B2178" s="104">
        <v>46267</v>
      </c>
      <c r="C2178" s="105" t="s">
        <v>12</v>
      </c>
      <c r="D2178" s="106">
        <v>11</v>
      </c>
      <c r="O2178" s="44">
        <v>255771</v>
      </c>
      <c r="X2178" t="s">
        <v>782</v>
      </c>
      <c r="Y2178" t="s">
        <v>779</v>
      </c>
    </row>
    <row r="2179" spans="1:25" hidden="1" x14ac:dyDescent="0.25">
      <c r="A2179" s="103" t="s">
        <v>6</v>
      </c>
      <c r="B2179" s="104">
        <v>46267</v>
      </c>
      <c r="C2179" s="105" t="s">
        <v>12</v>
      </c>
      <c r="D2179" s="106">
        <v>13</v>
      </c>
      <c r="O2179" s="44">
        <v>15185</v>
      </c>
      <c r="X2179" t="s">
        <v>778</v>
      </c>
      <c r="Y2179" t="s">
        <v>781</v>
      </c>
    </row>
    <row r="2180" spans="1:25" hidden="1" x14ac:dyDescent="0.25">
      <c r="A2180" s="103" t="s">
        <v>8</v>
      </c>
      <c r="B2180" s="104">
        <v>46267</v>
      </c>
      <c r="C2180" s="105" t="s">
        <v>12</v>
      </c>
      <c r="D2180" s="106">
        <v>9</v>
      </c>
      <c r="O2180" s="44">
        <v>13301</v>
      </c>
      <c r="X2180" t="s">
        <v>778</v>
      </c>
      <c r="Y2180" t="s">
        <v>779</v>
      </c>
    </row>
    <row r="2181" spans="1:25" hidden="1" x14ac:dyDescent="0.25">
      <c r="A2181" s="103" t="s">
        <v>8</v>
      </c>
      <c r="B2181" s="104">
        <v>46267</v>
      </c>
      <c r="C2181" s="105" t="s">
        <v>11</v>
      </c>
      <c r="D2181" s="106">
        <v>12</v>
      </c>
      <c r="O2181" s="44">
        <v>142661</v>
      </c>
      <c r="X2181" t="s">
        <v>782</v>
      </c>
      <c r="Y2181" t="s">
        <v>20</v>
      </c>
    </row>
    <row r="2182" spans="1:25" hidden="1" x14ac:dyDescent="0.25">
      <c r="A2182" s="103" t="s">
        <v>8</v>
      </c>
      <c r="B2182" s="104">
        <v>46267</v>
      </c>
      <c r="C2182" s="105" t="s">
        <v>11</v>
      </c>
      <c r="D2182" s="106">
        <v>12</v>
      </c>
      <c r="O2182" s="44">
        <v>15975</v>
      </c>
      <c r="X2182" t="s">
        <v>782</v>
      </c>
      <c r="Y2182" t="s">
        <v>784</v>
      </c>
    </row>
    <row r="2183" spans="1:25" hidden="1" x14ac:dyDescent="0.25">
      <c r="A2183" s="103" t="s">
        <v>8</v>
      </c>
      <c r="B2183" s="104">
        <v>46267</v>
      </c>
      <c r="C2183" s="105" t="s">
        <v>12</v>
      </c>
      <c r="D2183" s="106">
        <v>10</v>
      </c>
      <c r="O2183" s="44">
        <v>65597</v>
      </c>
      <c r="X2183" t="s">
        <v>782</v>
      </c>
      <c r="Y2183" t="s">
        <v>779</v>
      </c>
    </row>
    <row r="2184" spans="1:25" hidden="1" x14ac:dyDescent="0.25">
      <c r="A2184" s="103" t="s">
        <v>8</v>
      </c>
      <c r="B2184" s="104">
        <v>46267</v>
      </c>
      <c r="C2184" s="105" t="s">
        <v>11</v>
      </c>
      <c r="D2184" s="106">
        <v>14</v>
      </c>
      <c r="O2184" s="44">
        <v>17707</v>
      </c>
      <c r="X2184" t="s">
        <v>782</v>
      </c>
      <c r="Y2184" t="s">
        <v>784</v>
      </c>
    </row>
    <row r="2185" spans="1:25" hidden="1" x14ac:dyDescent="0.25">
      <c r="A2185" s="103" t="s">
        <v>8</v>
      </c>
      <c r="B2185" s="104">
        <v>46267</v>
      </c>
      <c r="C2185" s="105" t="s">
        <v>12</v>
      </c>
      <c r="D2185" s="106">
        <v>8</v>
      </c>
      <c r="O2185" s="44">
        <v>17947</v>
      </c>
      <c r="X2185" t="s">
        <v>782</v>
      </c>
      <c r="Y2185" t="s">
        <v>779</v>
      </c>
    </row>
    <row r="2186" spans="1:25" hidden="1" x14ac:dyDescent="0.25">
      <c r="B2186" s="104">
        <v>46267</v>
      </c>
      <c r="C2186" s="105" t="s">
        <v>11</v>
      </c>
      <c r="P2186" s="44" t="s">
        <v>1188</v>
      </c>
      <c r="Q2186" s="109">
        <v>9</v>
      </c>
      <c r="R2186" s="44" t="s">
        <v>924</v>
      </c>
      <c r="S2186" s="109">
        <v>30</v>
      </c>
      <c r="T2186" s="109">
        <v>28</v>
      </c>
      <c r="U2186" s="109">
        <v>1</v>
      </c>
      <c r="V2186" s="109">
        <v>0</v>
      </c>
      <c r="W2186" s="109">
        <v>0</v>
      </c>
      <c r="Y2186" t="s">
        <v>784</v>
      </c>
    </row>
    <row r="2187" spans="1:25" hidden="1" x14ac:dyDescent="0.25">
      <c r="B2187" s="104">
        <v>46267</v>
      </c>
      <c r="C2187" s="105" t="s">
        <v>11</v>
      </c>
      <c r="P2187" s="44" t="s">
        <v>1188</v>
      </c>
      <c r="Q2187" s="109">
        <v>9</v>
      </c>
      <c r="R2187" s="44" t="s">
        <v>924</v>
      </c>
      <c r="S2187" s="109">
        <v>20</v>
      </c>
      <c r="T2187" s="109">
        <v>18</v>
      </c>
      <c r="U2187" s="109">
        <v>0</v>
      </c>
      <c r="V2187" s="109">
        <v>0</v>
      </c>
      <c r="W2187" s="109">
        <v>0</v>
      </c>
      <c r="Y2187" t="s">
        <v>20</v>
      </c>
    </row>
    <row r="2188" spans="1:25" hidden="1" x14ac:dyDescent="0.25">
      <c r="B2188" s="104">
        <v>46267</v>
      </c>
      <c r="C2188" s="105" t="s">
        <v>11</v>
      </c>
      <c r="P2188" s="44" t="s">
        <v>1188</v>
      </c>
      <c r="Q2188" s="109">
        <v>9</v>
      </c>
      <c r="R2188" s="44" t="s">
        <v>924</v>
      </c>
      <c r="S2188" s="109">
        <v>7</v>
      </c>
      <c r="T2188" s="109">
        <v>7</v>
      </c>
      <c r="U2188" s="109">
        <v>0</v>
      </c>
      <c r="V2188" s="109">
        <v>0</v>
      </c>
      <c r="W2188" s="109">
        <v>0</v>
      </c>
      <c r="Y2188" t="s">
        <v>780</v>
      </c>
    </row>
    <row r="2189" spans="1:25" hidden="1" x14ac:dyDescent="0.25">
      <c r="B2189" s="104">
        <v>46267</v>
      </c>
      <c r="C2189" s="105" t="s">
        <v>11</v>
      </c>
      <c r="P2189" s="44" t="s">
        <v>1188</v>
      </c>
      <c r="Q2189" s="109">
        <v>9</v>
      </c>
      <c r="R2189" s="44" t="s">
        <v>924</v>
      </c>
      <c r="S2189" s="109">
        <v>28</v>
      </c>
      <c r="T2189" s="109">
        <v>27</v>
      </c>
      <c r="U2189" s="109">
        <v>1</v>
      </c>
      <c r="V2189" s="109">
        <v>0</v>
      </c>
      <c r="W2189" s="109">
        <v>0</v>
      </c>
      <c r="Y2189" t="s">
        <v>783</v>
      </c>
    </row>
    <row r="2190" spans="1:25" hidden="1" x14ac:dyDescent="0.25">
      <c r="B2190" s="104">
        <v>46267</v>
      </c>
      <c r="C2190" s="105" t="s">
        <v>11</v>
      </c>
      <c r="P2190" s="44" t="s">
        <v>1188</v>
      </c>
      <c r="Q2190" s="109">
        <v>9</v>
      </c>
      <c r="R2190" s="44" t="s">
        <v>924</v>
      </c>
      <c r="S2190" s="109">
        <v>1</v>
      </c>
      <c r="T2190" s="109">
        <v>1</v>
      </c>
      <c r="U2190" s="109">
        <v>0</v>
      </c>
      <c r="V2190" s="109">
        <v>0</v>
      </c>
      <c r="W2190" s="109">
        <v>0</v>
      </c>
      <c r="Y2190" t="s">
        <v>23</v>
      </c>
    </row>
    <row r="2191" spans="1:25" hidden="1" x14ac:dyDescent="0.25">
      <c r="B2191" s="104">
        <v>46267</v>
      </c>
      <c r="C2191" s="105" t="s">
        <v>12</v>
      </c>
      <c r="P2191" s="44" t="s">
        <v>1189</v>
      </c>
      <c r="Q2191" s="109">
        <v>14</v>
      </c>
      <c r="R2191" s="44" t="s">
        <v>1039</v>
      </c>
      <c r="S2191" s="109">
        <v>133</v>
      </c>
      <c r="T2191" s="109">
        <v>106</v>
      </c>
      <c r="U2191" s="109">
        <v>4</v>
      </c>
      <c r="V2191" s="109">
        <v>2</v>
      </c>
      <c r="W2191" s="109">
        <v>0</v>
      </c>
      <c r="Y2191" t="s">
        <v>779</v>
      </c>
    </row>
    <row r="2192" spans="1:25" hidden="1" x14ac:dyDescent="0.25">
      <c r="B2192" s="104">
        <v>46267</v>
      </c>
      <c r="C2192" s="105" t="s">
        <v>12</v>
      </c>
      <c r="P2192" s="44" t="s">
        <v>1189</v>
      </c>
      <c r="Q2192" s="109">
        <v>14</v>
      </c>
      <c r="R2192" s="44" t="s">
        <v>1039</v>
      </c>
      <c r="S2192" s="109">
        <v>3</v>
      </c>
      <c r="T2192" s="109">
        <v>3</v>
      </c>
      <c r="U2192" s="109">
        <v>1</v>
      </c>
      <c r="V2192" s="109">
        <v>0</v>
      </c>
      <c r="W2192" s="109">
        <v>0</v>
      </c>
      <c r="Y2192" t="s">
        <v>779</v>
      </c>
    </row>
    <row r="2193" spans="2:25" hidden="1" x14ac:dyDescent="0.25">
      <c r="B2193" s="104">
        <v>46267</v>
      </c>
      <c r="C2193" s="105" t="s">
        <v>12</v>
      </c>
      <c r="P2193" s="44" t="s">
        <v>1189</v>
      </c>
      <c r="Q2193" s="109">
        <v>14</v>
      </c>
      <c r="R2193" s="44" t="s">
        <v>1039</v>
      </c>
      <c r="S2193" s="109">
        <v>1</v>
      </c>
      <c r="T2193" s="109">
        <v>1</v>
      </c>
      <c r="U2193" s="109">
        <v>0</v>
      </c>
      <c r="V2193" s="109">
        <v>0</v>
      </c>
      <c r="W2193" s="109">
        <v>0</v>
      </c>
      <c r="Y2193" t="s">
        <v>169</v>
      </c>
    </row>
    <row r="2194" spans="2:25" hidden="1" x14ac:dyDescent="0.25">
      <c r="B2194" s="104">
        <v>46267</v>
      </c>
      <c r="C2194" s="105" t="s">
        <v>12</v>
      </c>
      <c r="P2194" s="44" t="s">
        <v>1190</v>
      </c>
      <c r="Q2194" s="109">
        <v>1</v>
      </c>
      <c r="R2194" s="44" t="s">
        <v>945</v>
      </c>
      <c r="S2194" s="109">
        <v>43</v>
      </c>
      <c r="T2194" s="109">
        <v>41</v>
      </c>
      <c r="U2194" s="109">
        <v>2</v>
      </c>
      <c r="V2194" s="109">
        <v>1</v>
      </c>
      <c r="W2194" s="109">
        <v>0</v>
      </c>
      <c r="Y2194" t="s">
        <v>781</v>
      </c>
    </row>
    <row r="2195" spans="2:25" hidden="1" x14ac:dyDescent="0.25">
      <c r="B2195" s="104">
        <v>46267</v>
      </c>
      <c r="C2195" s="105" t="s">
        <v>12</v>
      </c>
      <c r="P2195" s="44" t="s">
        <v>1190</v>
      </c>
      <c r="Q2195" s="109">
        <v>1</v>
      </c>
      <c r="R2195" s="44" t="s">
        <v>945</v>
      </c>
      <c r="S2195" s="109">
        <v>1</v>
      </c>
      <c r="T2195" s="109">
        <v>1</v>
      </c>
      <c r="U2195" s="109">
        <v>1</v>
      </c>
      <c r="V2195" s="109">
        <v>1</v>
      </c>
      <c r="W2195" s="109">
        <v>0</v>
      </c>
      <c r="Y2195" t="s">
        <v>779</v>
      </c>
    </row>
    <row r="2196" spans="2:25" hidden="1" x14ac:dyDescent="0.25">
      <c r="B2196" s="104">
        <v>46267</v>
      </c>
      <c r="C2196" s="105" t="s">
        <v>11</v>
      </c>
      <c r="P2196" s="44" t="s">
        <v>1191</v>
      </c>
      <c r="Q2196" s="109">
        <v>5</v>
      </c>
      <c r="R2196" s="44" t="s">
        <v>1099</v>
      </c>
      <c r="S2196" s="109">
        <v>13</v>
      </c>
      <c r="T2196" s="109">
        <v>11</v>
      </c>
      <c r="U2196" s="109">
        <v>1</v>
      </c>
      <c r="V2196" s="109">
        <v>0</v>
      </c>
      <c r="W2196" s="109">
        <v>0</v>
      </c>
      <c r="Y2196" t="s">
        <v>20</v>
      </c>
    </row>
    <row r="2197" spans="2:25" hidden="1" x14ac:dyDescent="0.25">
      <c r="B2197" s="104">
        <v>46267</v>
      </c>
      <c r="C2197" s="105" t="s">
        <v>11</v>
      </c>
      <c r="P2197" s="44" t="s">
        <v>1191</v>
      </c>
      <c r="Q2197" s="109">
        <v>5</v>
      </c>
      <c r="R2197" s="44" t="s">
        <v>1099</v>
      </c>
      <c r="S2197" s="109">
        <v>22</v>
      </c>
      <c r="T2197" s="109">
        <v>14</v>
      </c>
      <c r="U2197" s="109">
        <v>1</v>
      </c>
      <c r="V2197" s="109">
        <v>0</v>
      </c>
      <c r="W2197" s="109">
        <v>0</v>
      </c>
      <c r="Y2197" t="s">
        <v>783</v>
      </c>
    </row>
    <row r="2198" spans="2:25" hidden="1" x14ac:dyDescent="0.25">
      <c r="B2198" s="104">
        <v>46267</v>
      </c>
      <c r="C2198" s="105" t="s">
        <v>11</v>
      </c>
      <c r="P2198" s="44" t="s">
        <v>1191</v>
      </c>
      <c r="Q2198" s="109">
        <v>5</v>
      </c>
      <c r="R2198" s="44" t="s">
        <v>1099</v>
      </c>
      <c r="S2198" s="109">
        <v>4</v>
      </c>
      <c r="T2198" s="109">
        <v>3</v>
      </c>
      <c r="U2198" s="109">
        <v>1</v>
      </c>
      <c r="V2198" s="109">
        <v>0</v>
      </c>
      <c r="W2198" s="109">
        <v>0</v>
      </c>
      <c r="Y2198" t="s">
        <v>780</v>
      </c>
    </row>
    <row r="2199" spans="2:25" hidden="1" x14ac:dyDescent="0.25">
      <c r="B2199" s="104">
        <v>46267</v>
      </c>
      <c r="C2199" s="105" t="s">
        <v>11</v>
      </c>
      <c r="P2199" s="44" t="s">
        <v>1191</v>
      </c>
      <c r="Q2199" s="109">
        <v>5</v>
      </c>
      <c r="R2199" s="44" t="s">
        <v>1099</v>
      </c>
      <c r="S2199" s="109">
        <v>25</v>
      </c>
      <c r="T2199" s="109">
        <v>22</v>
      </c>
      <c r="U2199" s="109">
        <v>7</v>
      </c>
      <c r="V2199" s="109">
        <v>0</v>
      </c>
      <c r="W2199" s="109">
        <v>0</v>
      </c>
      <c r="Y2199" t="s">
        <v>784</v>
      </c>
    </row>
    <row r="2200" spans="2:25" hidden="1" x14ac:dyDescent="0.25">
      <c r="B2200" s="104">
        <v>46267</v>
      </c>
      <c r="C2200" s="105" t="s">
        <v>12</v>
      </c>
      <c r="P2200" s="44" t="s">
        <v>1192</v>
      </c>
      <c r="Q2200" s="109">
        <v>7</v>
      </c>
      <c r="R2200" s="44" t="s">
        <v>788</v>
      </c>
      <c r="S2200" s="109">
        <v>1</v>
      </c>
      <c r="T2200" s="109">
        <v>1</v>
      </c>
      <c r="U2200" s="109">
        <v>0</v>
      </c>
      <c r="V2200" s="109">
        <v>0</v>
      </c>
      <c r="W2200" s="109">
        <v>0</v>
      </c>
    </row>
    <row r="2201" spans="2:25" hidden="1" x14ac:dyDescent="0.25">
      <c r="B2201" s="104">
        <v>46267</v>
      </c>
      <c r="C2201" s="105" t="s">
        <v>12</v>
      </c>
      <c r="P2201" s="44" t="s">
        <v>1192</v>
      </c>
      <c r="Q2201" s="109">
        <v>7</v>
      </c>
      <c r="R2201" s="44" t="s">
        <v>788</v>
      </c>
      <c r="S2201" s="109">
        <v>1</v>
      </c>
      <c r="T2201" s="109">
        <v>1</v>
      </c>
      <c r="U2201" s="109">
        <v>1</v>
      </c>
      <c r="V2201" s="109">
        <v>1</v>
      </c>
      <c r="W2201" s="109">
        <v>0</v>
      </c>
    </row>
    <row r="2202" spans="2:25" hidden="1" x14ac:dyDescent="0.25">
      <c r="B2202" s="104">
        <v>46267</v>
      </c>
      <c r="C2202" s="105" t="s">
        <v>12</v>
      </c>
      <c r="P2202" s="44" t="s">
        <v>1192</v>
      </c>
      <c r="Q2202" s="109">
        <v>7</v>
      </c>
      <c r="R2202" s="44" t="s">
        <v>788</v>
      </c>
      <c r="S2202" s="109">
        <v>1</v>
      </c>
      <c r="T2202" s="109">
        <v>1</v>
      </c>
      <c r="U2202" s="109">
        <v>0</v>
      </c>
      <c r="V2202" s="109">
        <v>0</v>
      </c>
      <c r="W2202" s="109">
        <v>0</v>
      </c>
      <c r="Y2202" t="s">
        <v>779</v>
      </c>
    </row>
    <row r="2203" spans="2:25" hidden="1" x14ac:dyDescent="0.25">
      <c r="B2203" s="104">
        <v>46267</v>
      </c>
      <c r="C2203" s="105" t="s">
        <v>12</v>
      </c>
      <c r="P2203" s="44" t="s">
        <v>1192</v>
      </c>
      <c r="Q2203" s="109">
        <v>7</v>
      </c>
      <c r="R2203" s="44" t="s">
        <v>788</v>
      </c>
      <c r="S2203" s="109">
        <v>120</v>
      </c>
      <c r="T2203" s="109">
        <v>117</v>
      </c>
      <c r="U2203" s="109">
        <v>11</v>
      </c>
      <c r="V2203" s="109">
        <v>6</v>
      </c>
      <c r="W2203" s="109">
        <v>0</v>
      </c>
      <c r="Y2203" t="s">
        <v>779</v>
      </c>
    </row>
    <row r="2204" spans="2:25" hidden="1" x14ac:dyDescent="0.25">
      <c r="B2204" s="104">
        <v>46267</v>
      </c>
      <c r="C2204" s="105" t="s">
        <v>12</v>
      </c>
      <c r="P2204" s="44" t="s">
        <v>1192</v>
      </c>
      <c r="Q2204" s="109">
        <v>7</v>
      </c>
      <c r="R2204" s="44" t="s">
        <v>788</v>
      </c>
      <c r="S2204" s="109">
        <v>1</v>
      </c>
      <c r="T2204" s="109">
        <v>1</v>
      </c>
      <c r="U2204" s="109">
        <v>1</v>
      </c>
      <c r="V2204" s="109">
        <v>1</v>
      </c>
      <c r="W2204" s="109">
        <v>0</v>
      </c>
      <c r="Y2204" t="s">
        <v>781</v>
      </c>
    </row>
    <row r="2205" spans="2:25" hidden="1" x14ac:dyDescent="0.25">
      <c r="B2205" s="104">
        <v>46267</v>
      </c>
      <c r="C2205" s="105" t="s">
        <v>12</v>
      </c>
      <c r="P2205" s="44" t="s">
        <v>1193</v>
      </c>
      <c r="Q2205" s="109">
        <v>11</v>
      </c>
      <c r="R2205" s="44" t="s">
        <v>813</v>
      </c>
      <c r="S2205" s="109">
        <v>1</v>
      </c>
      <c r="T2205" s="109">
        <v>1</v>
      </c>
      <c r="U2205" s="109">
        <v>0</v>
      </c>
      <c r="V2205" s="109">
        <v>0</v>
      </c>
      <c r="W2205" s="109">
        <v>0</v>
      </c>
      <c r="Y2205" t="s">
        <v>785</v>
      </c>
    </row>
    <row r="2206" spans="2:25" hidden="1" x14ac:dyDescent="0.25">
      <c r="B2206" s="104">
        <v>46267</v>
      </c>
      <c r="C2206" s="105" t="s">
        <v>12</v>
      </c>
      <c r="P2206" s="44" t="s">
        <v>1193</v>
      </c>
      <c r="Q2206" s="109">
        <v>11</v>
      </c>
      <c r="R2206" s="44" t="s">
        <v>813</v>
      </c>
      <c r="S2206" s="109">
        <v>118</v>
      </c>
      <c r="T2206" s="109">
        <v>113</v>
      </c>
      <c r="U2206" s="109">
        <v>1</v>
      </c>
      <c r="V2206" s="109">
        <v>0</v>
      </c>
      <c r="W2206" s="109">
        <v>0</v>
      </c>
      <c r="Y2206" t="s">
        <v>779</v>
      </c>
    </row>
    <row r="2207" spans="2:25" hidden="1" x14ac:dyDescent="0.25">
      <c r="B2207" s="104">
        <v>46267</v>
      </c>
      <c r="C2207" s="105" t="s">
        <v>12</v>
      </c>
      <c r="P2207" s="44" t="s">
        <v>1193</v>
      </c>
      <c r="Q2207" s="109">
        <v>11</v>
      </c>
      <c r="R2207" s="44" t="s">
        <v>813</v>
      </c>
      <c r="S2207" s="109">
        <v>5</v>
      </c>
      <c r="T2207" s="109">
        <v>5</v>
      </c>
      <c r="U2207" s="109">
        <v>0</v>
      </c>
      <c r="V2207" s="109">
        <v>0</v>
      </c>
      <c r="W2207" s="109">
        <v>0</v>
      </c>
      <c r="Y2207" t="s">
        <v>993</v>
      </c>
    </row>
    <row r="2208" spans="2:25" hidden="1" x14ac:dyDescent="0.25">
      <c r="B2208" s="104">
        <v>46267</v>
      </c>
      <c r="C2208" s="105" t="s">
        <v>12</v>
      </c>
      <c r="P2208" s="44" t="s">
        <v>1193</v>
      </c>
      <c r="Q2208" s="109">
        <v>11</v>
      </c>
      <c r="R2208" s="44" t="s">
        <v>813</v>
      </c>
      <c r="S2208" s="109">
        <v>1</v>
      </c>
      <c r="T2208" s="109">
        <v>1</v>
      </c>
      <c r="U2208" s="109">
        <v>0</v>
      </c>
      <c r="V2208" s="109">
        <v>0</v>
      </c>
      <c r="W2208" s="109">
        <v>0</v>
      </c>
      <c r="Y2208" t="s">
        <v>779</v>
      </c>
    </row>
    <row r="2209" spans="2:25" hidden="1" x14ac:dyDescent="0.25">
      <c r="B2209" s="104">
        <v>46267</v>
      </c>
      <c r="C2209" s="105" t="s">
        <v>12</v>
      </c>
      <c r="P2209" s="44" t="s">
        <v>1193</v>
      </c>
      <c r="Q2209" s="109">
        <v>11</v>
      </c>
      <c r="R2209" s="44" t="s">
        <v>813</v>
      </c>
      <c r="S2209" s="109">
        <v>6</v>
      </c>
      <c r="T2209" s="109">
        <v>6</v>
      </c>
      <c r="U2209" s="109">
        <v>0</v>
      </c>
      <c r="V2209" s="109">
        <v>0</v>
      </c>
      <c r="W2209" s="109">
        <v>0</v>
      </c>
    </row>
    <row r="2210" spans="2:25" hidden="1" x14ac:dyDescent="0.25">
      <c r="B2210" s="104">
        <v>46267</v>
      </c>
      <c r="C2210" s="105" t="s">
        <v>11</v>
      </c>
      <c r="P2210" s="44" t="s">
        <v>1194</v>
      </c>
      <c r="Q2210" s="109">
        <v>2</v>
      </c>
      <c r="R2210" s="44" t="s">
        <v>939</v>
      </c>
      <c r="S2210" s="109">
        <v>5</v>
      </c>
      <c r="T2210" s="109">
        <v>3</v>
      </c>
      <c r="U2210" s="109">
        <v>1</v>
      </c>
      <c r="V2210" s="109">
        <v>0</v>
      </c>
      <c r="W2210" s="109">
        <v>0</v>
      </c>
      <c r="Y2210" t="s">
        <v>780</v>
      </c>
    </row>
    <row r="2211" spans="2:25" hidden="1" x14ac:dyDescent="0.25">
      <c r="B2211" s="104">
        <v>46267</v>
      </c>
      <c r="C2211" s="105" t="s">
        <v>11</v>
      </c>
      <c r="P2211" s="44" t="s">
        <v>1194</v>
      </c>
      <c r="Q2211" s="109">
        <v>2</v>
      </c>
      <c r="R2211" s="44" t="s">
        <v>939</v>
      </c>
      <c r="S2211" s="109">
        <v>29</v>
      </c>
      <c r="T2211" s="109">
        <v>26</v>
      </c>
      <c r="U2211" s="109">
        <v>3</v>
      </c>
      <c r="V2211" s="109">
        <v>1</v>
      </c>
      <c r="W2211" s="109">
        <v>1</v>
      </c>
      <c r="Y2211" t="s">
        <v>784</v>
      </c>
    </row>
    <row r="2212" spans="2:25" hidden="1" x14ac:dyDescent="0.25">
      <c r="B2212" s="104">
        <v>46267</v>
      </c>
      <c r="C2212" s="105" t="s">
        <v>11</v>
      </c>
      <c r="P2212" s="44" t="s">
        <v>1194</v>
      </c>
      <c r="Q2212" s="109">
        <v>2</v>
      </c>
      <c r="R2212" s="44" t="s">
        <v>939</v>
      </c>
      <c r="S2212" s="109">
        <v>21</v>
      </c>
      <c r="T2212" s="109">
        <v>18</v>
      </c>
      <c r="U2212" s="109">
        <v>0</v>
      </c>
      <c r="V2212" s="109">
        <v>0</v>
      </c>
      <c r="W2212" s="109">
        <v>0</v>
      </c>
      <c r="Y2212" t="s">
        <v>20</v>
      </c>
    </row>
    <row r="2213" spans="2:25" hidden="1" x14ac:dyDescent="0.25">
      <c r="B2213" s="104">
        <v>46267</v>
      </c>
      <c r="C2213" s="105" t="s">
        <v>11</v>
      </c>
      <c r="P2213" s="44" t="s">
        <v>1194</v>
      </c>
      <c r="Q2213" s="109">
        <v>2</v>
      </c>
      <c r="R2213" s="44" t="s">
        <v>939</v>
      </c>
      <c r="S2213" s="109">
        <v>39</v>
      </c>
      <c r="T2213" s="109">
        <v>35</v>
      </c>
      <c r="U2213" s="109">
        <v>2</v>
      </c>
      <c r="V2213" s="109">
        <v>0</v>
      </c>
      <c r="W2213" s="109">
        <v>0</v>
      </c>
      <c r="Y2213" t="s">
        <v>783</v>
      </c>
    </row>
    <row r="2214" spans="2:25" hidden="1" x14ac:dyDescent="0.25">
      <c r="B2214" s="104">
        <v>46267</v>
      </c>
      <c r="C2214" s="105" t="s">
        <v>12</v>
      </c>
      <c r="P2214" s="44" t="s">
        <v>1195</v>
      </c>
      <c r="Q2214" s="109">
        <v>2</v>
      </c>
      <c r="R2214" s="44" t="s">
        <v>1010</v>
      </c>
      <c r="S2214" s="109">
        <v>1</v>
      </c>
      <c r="T2214" s="109">
        <v>0</v>
      </c>
      <c r="U2214" s="109">
        <v>0</v>
      </c>
      <c r="V2214" s="109">
        <v>0</v>
      </c>
      <c r="W2214" s="109">
        <v>0</v>
      </c>
    </row>
    <row r="2215" spans="2:25" hidden="1" x14ac:dyDescent="0.25">
      <c r="B2215" s="104">
        <v>46267</v>
      </c>
      <c r="C2215" s="105" t="s">
        <v>12</v>
      </c>
      <c r="P2215" s="44" t="s">
        <v>1195</v>
      </c>
      <c r="Q2215" s="109">
        <v>2</v>
      </c>
      <c r="R2215" s="44" t="s">
        <v>1010</v>
      </c>
      <c r="S2215" s="109">
        <v>125</v>
      </c>
      <c r="T2215" s="109">
        <v>116</v>
      </c>
      <c r="U2215" s="109">
        <v>3</v>
      </c>
      <c r="V2215" s="109">
        <v>2</v>
      </c>
      <c r="W2215" s="109">
        <v>1</v>
      </c>
      <c r="Y2215" t="s">
        <v>779</v>
      </c>
    </row>
    <row r="2216" spans="2:25" hidden="1" x14ac:dyDescent="0.25">
      <c r="B2216" s="104">
        <v>46267</v>
      </c>
      <c r="C2216" s="105" t="s">
        <v>11</v>
      </c>
      <c r="P2216" s="44" t="s">
        <v>1196</v>
      </c>
      <c r="Q2216" s="109">
        <v>1</v>
      </c>
      <c r="R2216" s="44" t="s">
        <v>1010</v>
      </c>
      <c r="S2216" s="109">
        <v>1</v>
      </c>
      <c r="T2216" s="109">
        <v>1</v>
      </c>
      <c r="U2216" s="109">
        <v>0</v>
      </c>
      <c r="V2216" s="109">
        <v>0</v>
      </c>
      <c r="W2216" s="109">
        <v>0</v>
      </c>
      <c r="Y2216" t="s">
        <v>779</v>
      </c>
    </row>
    <row r="2217" spans="2:25" hidden="1" x14ac:dyDescent="0.25">
      <c r="B2217" s="104">
        <v>46267</v>
      </c>
      <c r="C2217" s="105" t="s">
        <v>11</v>
      </c>
      <c r="P2217" s="44" t="s">
        <v>1197</v>
      </c>
      <c r="Q2217" s="109">
        <v>6</v>
      </c>
      <c r="R2217" s="44" t="s">
        <v>940</v>
      </c>
      <c r="S2217" s="109">
        <v>18</v>
      </c>
      <c r="T2217" s="109">
        <v>15</v>
      </c>
      <c r="U2217" s="109">
        <v>2</v>
      </c>
      <c r="V2217" s="109">
        <v>1</v>
      </c>
      <c r="W2217" s="109">
        <v>0</v>
      </c>
      <c r="Y2217" t="s">
        <v>20</v>
      </c>
    </row>
    <row r="2218" spans="2:25" hidden="1" x14ac:dyDescent="0.25">
      <c r="B2218" s="104">
        <v>46267</v>
      </c>
      <c r="C2218" s="105" t="s">
        <v>11</v>
      </c>
      <c r="P2218" s="44" t="s">
        <v>1197</v>
      </c>
      <c r="Q2218" s="109">
        <v>6</v>
      </c>
      <c r="R2218" s="44" t="s">
        <v>940</v>
      </c>
      <c r="S2218" s="109">
        <v>29</v>
      </c>
      <c r="T2218" s="109">
        <v>28</v>
      </c>
      <c r="U2218" s="109">
        <v>4</v>
      </c>
      <c r="V2218" s="109">
        <v>0</v>
      </c>
      <c r="W2218" s="109">
        <v>0</v>
      </c>
      <c r="Y2218" t="s">
        <v>784</v>
      </c>
    </row>
    <row r="2219" spans="2:25" hidden="1" x14ac:dyDescent="0.25">
      <c r="B2219" s="104">
        <v>46267</v>
      </c>
      <c r="C2219" s="105" t="s">
        <v>11</v>
      </c>
      <c r="P2219" s="44" t="s">
        <v>1197</v>
      </c>
      <c r="Q2219" s="109">
        <v>6</v>
      </c>
      <c r="R2219" s="44" t="s">
        <v>940</v>
      </c>
      <c r="S2219" s="109">
        <v>30</v>
      </c>
      <c r="T2219" s="109">
        <v>25</v>
      </c>
      <c r="U2219" s="109">
        <v>1</v>
      </c>
      <c r="V2219" s="109">
        <v>0</v>
      </c>
      <c r="W2219" s="109">
        <v>0</v>
      </c>
      <c r="Y2219" t="s">
        <v>783</v>
      </c>
    </row>
    <row r="2220" spans="2:25" hidden="1" x14ac:dyDescent="0.25">
      <c r="B2220" s="104">
        <v>46267</v>
      </c>
      <c r="C2220" s="105" t="s">
        <v>11</v>
      </c>
      <c r="P2220" s="44" t="s">
        <v>1197</v>
      </c>
      <c r="Q2220" s="109">
        <v>6</v>
      </c>
      <c r="R2220" s="44" t="s">
        <v>940</v>
      </c>
      <c r="S2220" s="109">
        <v>6</v>
      </c>
      <c r="T2220" s="109">
        <v>5</v>
      </c>
      <c r="U2220" s="109">
        <v>0</v>
      </c>
      <c r="V2220" s="109">
        <v>0</v>
      </c>
      <c r="W2220" s="109">
        <v>0</v>
      </c>
      <c r="Y2220" t="s">
        <v>780</v>
      </c>
    </row>
    <row r="2221" spans="2:25" hidden="1" x14ac:dyDescent="0.25">
      <c r="B2221" s="104">
        <v>46267</v>
      </c>
      <c r="C2221" s="105" t="s">
        <v>12</v>
      </c>
      <c r="P2221" s="44" t="s">
        <v>1198</v>
      </c>
      <c r="Q2221" s="109">
        <v>10</v>
      </c>
      <c r="R2221" s="44" t="s">
        <v>824</v>
      </c>
      <c r="S2221" s="109">
        <v>129</v>
      </c>
      <c r="T2221" s="109">
        <v>122</v>
      </c>
      <c r="U2221" s="109">
        <v>0</v>
      </c>
      <c r="V2221" s="109">
        <v>0</v>
      </c>
      <c r="W2221" s="109">
        <v>0</v>
      </c>
      <c r="Y2221" t="s">
        <v>779</v>
      </c>
    </row>
    <row r="2222" spans="2:25" hidden="1" x14ac:dyDescent="0.25">
      <c r="B2222" s="104">
        <v>46267</v>
      </c>
      <c r="C2222" s="105" t="s">
        <v>12</v>
      </c>
      <c r="P2222" s="44" t="s">
        <v>1198</v>
      </c>
      <c r="Q2222" s="109">
        <v>10</v>
      </c>
      <c r="R2222" s="44" t="s">
        <v>824</v>
      </c>
      <c r="S2222" s="109">
        <v>16</v>
      </c>
      <c r="T2222" s="109">
        <v>16</v>
      </c>
      <c r="U2222" s="109">
        <v>0</v>
      </c>
      <c r="V2222" s="109">
        <v>0</v>
      </c>
      <c r="W2222" s="109">
        <v>0</v>
      </c>
    </row>
    <row r="2223" spans="2:25" hidden="1" x14ac:dyDescent="0.25">
      <c r="B2223" s="104">
        <v>46267</v>
      </c>
      <c r="C2223" s="105" t="s">
        <v>12</v>
      </c>
      <c r="P2223" s="44" t="s">
        <v>1198</v>
      </c>
      <c r="Q2223" s="109">
        <v>10</v>
      </c>
      <c r="R2223" s="44" t="s">
        <v>824</v>
      </c>
      <c r="S2223" s="109">
        <v>3</v>
      </c>
      <c r="T2223" s="109">
        <v>3</v>
      </c>
      <c r="U2223" s="109">
        <v>0</v>
      </c>
      <c r="V2223" s="109">
        <v>0</v>
      </c>
      <c r="W2223" s="109">
        <v>0</v>
      </c>
      <c r="Y2223" t="s">
        <v>779</v>
      </c>
    </row>
    <row r="2224" spans="2:25" hidden="1" x14ac:dyDescent="0.25">
      <c r="B2224" s="104">
        <v>46267</v>
      </c>
      <c r="C2224" s="105" t="s">
        <v>12</v>
      </c>
      <c r="P2224" s="44" t="s">
        <v>1198</v>
      </c>
      <c r="Q2224" s="109">
        <v>10</v>
      </c>
      <c r="R2224" s="44" t="s">
        <v>824</v>
      </c>
      <c r="S2224" s="109">
        <v>2</v>
      </c>
      <c r="T2224" s="109">
        <v>2</v>
      </c>
      <c r="U2224" s="109">
        <v>0</v>
      </c>
      <c r="V2224" s="109">
        <v>0</v>
      </c>
      <c r="W2224" s="109">
        <v>0</v>
      </c>
      <c r="Y2224" t="s">
        <v>785</v>
      </c>
    </row>
    <row r="2225" spans="2:25" hidden="1" x14ac:dyDescent="0.25">
      <c r="B2225" s="104">
        <v>46267</v>
      </c>
      <c r="C2225" s="105" t="s">
        <v>12</v>
      </c>
      <c r="P2225" s="44" t="s">
        <v>1198</v>
      </c>
      <c r="Q2225" s="109">
        <v>10</v>
      </c>
      <c r="R2225" s="44" t="s">
        <v>824</v>
      </c>
      <c r="S2225" s="109">
        <v>1</v>
      </c>
      <c r="T2225" s="109">
        <v>1</v>
      </c>
      <c r="U2225" s="109">
        <v>0</v>
      </c>
      <c r="V2225" s="109">
        <v>0</v>
      </c>
      <c r="W2225" s="109">
        <v>0</v>
      </c>
      <c r="Y2225" t="s">
        <v>993</v>
      </c>
    </row>
    <row r="2226" spans="2:25" hidden="1" x14ac:dyDescent="0.25">
      <c r="B2226" s="104">
        <v>46267</v>
      </c>
      <c r="C2226" s="105" t="s">
        <v>12</v>
      </c>
      <c r="P2226" s="44" t="s">
        <v>1199</v>
      </c>
      <c r="Q2226" s="109">
        <v>13</v>
      </c>
      <c r="R2226" s="44" t="s">
        <v>791</v>
      </c>
      <c r="S2226" s="109">
        <v>74</v>
      </c>
      <c r="T2226" s="109">
        <v>74</v>
      </c>
      <c r="U2226" s="109">
        <v>9</v>
      </c>
      <c r="V2226" s="109">
        <v>9</v>
      </c>
      <c r="W2226" s="109">
        <v>3</v>
      </c>
      <c r="Y2226" t="s">
        <v>781</v>
      </c>
    </row>
    <row r="2227" spans="2:25" hidden="1" x14ac:dyDescent="0.25">
      <c r="B2227" s="104">
        <v>46267</v>
      </c>
      <c r="C2227" s="105" t="s">
        <v>12</v>
      </c>
      <c r="P2227" s="44" t="s">
        <v>1199</v>
      </c>
      <c r="Q2227" s="109">
        <v>13</v>
      </c>
      <c r="R2227" s="44" t="s">
        <v>791</v>
      </c>
      <c r="S2227" s="109">
        <v>2</v>
      </c>
      <c r="T2227" s="109">
        <v>2</v>
      </c>
      <c r="U2227" s="109">
        <v>0</v>
      </c>
      <c r="V2227" s="109">
        <v>0</v>
      </c>
      <c r="W2227" s="109">
        <v>0</v>
      </c>
    </row>
    <row r="2228" spans="2:25" hidden="1" x14ac:dyDescent="0.25">
      <c r="B2228" s="104">
        <v>46267</v>
      </c>
      <c r="C2228" s="105" t="s">
        <v>12</v>
      </c>
      <c r="P2228" s="44" t="s">
        <v>1199</v>
      </c>
      <c r="Q2228" s="109">
        <v>13</v>
      </c>
      <c r="R2228" s="44" t="s">
        <v>791</v>
      </c>
      <c r="S2228" s="109">
        <v>2</v>
      </c>
      <c r="T2228" s="109">
        <v>2</v>
      </c>
      <c r="U2228" s="109">
        <v>2</v>
      </c>
      <c r="V2228" s="109">
        <v>2</v>
      </c>
      <c r="W2228" s="109">
        <v>1</v>
      </c>
      <c r="Y2228" t="s">
        <v>779</v>
      </c>
    </row>
    <row r="2229" spans="2:25" hidden="1" x14ac:dyDescent="0.25">
      <c r="B2229" s="104">
        <v>46267</v>
      </c>
      <c r="C2229" s="105" t="s">
        <v>11</v>
      </c>
      <c r="P2229" s="44" t="s">
        <v>1200</v>
      </c>
      <c r="Q2229" s="109">
        <v>8</v>
      </c>
      <c r="R2229" s="44" t="s">
        <v>1201</v>
      </c>
      <c r="S2229" s="109">
        <v>21</v>
      </c>
      <c r="T2229" s="109">
        <v>11</v>
      </c>
      <c r="U2229" s="109">
        <v>1</v>
      </c>
      <c r="V2229" s="109">
        <v>0</v>
      </c>
      <c r="W2229" s="109">
        <v>0</v>
      </c>
      <c r="Y2229" t="s">
        <v>783</v>
      </c>
    </row>
    <row r="2230" spans="2:25" hidden="1" x14ac:dyDescent="0.25">
      <c r="B2230" s="104">
        <v>46267</v>
      </c>
      <c r="C2230" s="105" t="s">
        <v>11</v>
      </c>
      <c r="P2230" s="44" t="s">
        <v>1200</v>
      </c>
      <c r="Q2230" s="109">
        <v>8</v>
      </c>
      <c r="R2230" s="44" t="s">
        <v>1201</v>
      </c>
      <c r="S2230" s="109">
        <v>9</v>
      </c>
      <c r="T2230" s="109">
        <v>4</v>
      </c>
      <c r="U2230" s="109">
        <v>1</v>
      </c>
      <c r="V2230" s="109">
        <v>1</v>
      </c>
      <c r="W2230" s="109">
        <v>0</v>
      </c>
      <c r="Y2230" t="s">
        <v>20</v>
      </c>
    </row>
    <row r="2231" spans="2:25" hidden="1" x14ac:dyDescent="0.25">
      <c r="B2231" s="104">
        <v>46267</v>
      </c>
      <c r="C2231" s="105" t="s">
        <v>11</v>
      </c>
      <c r="P2231" s="44" t="s">
        <v>1200</v>
      </c>
      <c r="Q2231" s="109">
        <v>8</v>
      </c>
      <c r="R2231" s="44" t="s">
        <v>1201</v>
      </c>
      <c r="S2231" s="109">
        <v>13</v>
      </c>
      <c r="T2231" s="109">
        <v>7</v>
      </c>
      <c r="U2231" s="109">
        <v>1</v>
      </c>
      <c r="V2231" s="109">
        <v>1</v>
      </c>
      <c r="W2231" s="109">
        <v>0</v>
      </c>
      <c r="Y2231" t="s">
        <v>784</v>
      </c>
    </row>
    <row r="2232" spans="2:25" hidden="1" x14ac:dyDescent="0.25">
      <c r="B2232" s="104">
        <v>46267</v>
      </c>
      <c r="C2232" s="105" t="s">
        <v>11</v>
      </c>
      <c r="P2232" s="44" t="s">
        <v>1200</v>
      </c>
      <c r="Q2232" s="109">
        <v>8</v>
      </c>
      <c r="R2232" s="44" t="s">
        <v>1201</v>
      </c>
      <c r="S2232" s="109">
        <v>1</v>
      </c>
      <c r="T2232" s="109">
        <v>1</v>
      </c>
      <c r="U2232" s="109">
        <v>0</v>
      </c>
      <c r="V2232" s="109">
        <v>0</v>
      </c>
      <c r="W2232" s="109">
        <v>0</v>
      </c>
      <c r="Y2232" t="s">
        <v>23</v>
      </c>
    </row>
    <row r="2233" spans="2:25" hidden="1" x14ac:dyDescent="0.25">
      <c r="B2233" s="104">
        <v>46267</v>
      </c>
      <c r="C2233" s="105" t="s">
        <v>12</v>
      </c>
      <c r="P2233" s="44" t="s">
        <v>1202</v>
      </c>
      <c r="Q2233" s="109">
        <v>4</v>
      </c>
      <c r="R2233" s="44" t="s">
        <v>812</v>
      </c>
      <c r="S2233" s="109">
        <v>1</v>
      </c>
      <c r="T2233" s="109">
        <v>0</v>
      </c>
      <c r="U2233" s="109">
        <v>0</v>
      </c>
      <c r="V2233" s="109">
        <v>0</v>
      </c>
      <c r="W2233" s="109">
        <v>0</v>
      </c>
    </row>
    <row r="2234" spans="2:25" hidden="1" x14ac:dyDescent="0.25">
      <c r="B2234" s="104">
        <v>46267</v>
      </c>
      <c r="C2234" s="105" t="s">
        <v>12</v>
      </c>
      <c r="P2234" s="44" t="s">
        <v>1202</v>
      </c>
      <c r="Q2234" s="109">
        <v>4</v>
      </c>
      <c r="R2234" s="44" t="s">
        <v>812</v>
      </c>
      <c r="S2234" s="109">
        <v>134</v>
      </c>
      <c r="T2234" s="109">
        <v>57</v>
      </c>
      <c r="U2234" s="109">
        <v>3</v>
      </c>
      <c r="V2234" s="109">
        <v>3</v>
      </c>
      <c r="W2234" s="109">
        <v>0</v>
      </c>
      <c r="Y2234" t="s">
        <v>779</v>
      </c>
    </row>
    <row r="2235" spans="2:25" hidden="1" x14ac:dyDescent="0.25">
      <c r="B2235" s="104">
        <v>46267</v>
      </c>
      <c r="C2235" s="105" t="s">
        <v>12</v>
      </c>
      <c r="P2235" s="44" t="s">
        <v>1202</v>
      </c>
      <c r="Q2235" s="109">
        <v>4</v>
      </c>
      <c r="R2235" s="44" t="s">
        <v>812</v>
      </c>
      <c r="S2235" s="109">
        <v>1</v>
      </c>
      <c r="T2235" s="109">
        <v>1</v>
      </c>
      <c r="U2235" s="109">
        <v>0</v>
      </c>
      <c r="V2235" s="109">
        <v>0</v>
      </c>
      <c r="W2235" s="109">
        <v>0</v>
      </c>
      <c r="Y2235" t="s">
        <v>779</v>
      </c>
    </row>
    <row r="2236" spans="2:25" hidden="1" x14ac:dyDescent="0.25">
      <c r="B2236" s="104">
        <v>46267</v>
      </c>
      <c r="C2236" s="105" t="s">
        <v>12</v>
      </c>
      <c r="P2236" s="44" t="s">
        <v>1203</v>
      </c>
      <c r="Q2236" s="109">
        <v>9</v>
      </c>
      <c r="R2236" s="44" t="s">
        <v>946</v>
      </c>
      <c r="S2236" s="109">
        <v>111</v>
      </c>
      <c r="T2236" s="109">
        <v>103</v>
      </c>
      <c r="U2236" s="109">
        <v>1</v>
      </c>
      <c r="V2236" s="109">
        <v>1</v>
      </c>
      <c r="W2236" s="109">
        <v>0</v>
      </c>
      <c r="Y2236" t="s">
        <v>779</v>
      </c>
    </row>
    <row r="2237" spans="2:25" hidden="1" x14ac:dyDescent="0.25">
      <c r="B2237" s="104">
        <v>46267</v>
      </c>
      <c r="C2237" s="105" t="s">
        <v>12</v>
      </c>
      <c r="P2237" s="44" t="s">
        <v>1203</v>
      </c>
      <c r="Q2237" s="109">
        <v>9</v>
      </c>
      <c r="R2237" s="44" t="s">
        <v>946</v>
      </c>
      <c r="S2237" s="109">
        <v>3</v>
      </c>
      <c r="T2237" s="109">
        <v>3</v>
      </c>
      <c r="U2237" s="109">
        <v>0</v>
      </c>
      <c r="V2237" s="109">
        <v>0</v>
      </c>
      <c r="W2237" s="109">
        <v>0</v>
      </c>
      <c r="Y2237" t="s">
        <v>779</v>
      </c>
    </row>
    <row r="2238" spans="2:25" hidden="1" x14ac:dyDescent="0.25">
      <c r="B2238" s="104">
        <v>46267</v>
      </c>
      <c r="C2238" s="105" t="s">
        <v>12</v>
      </c>
      <c r="P2238" s="44" t="s">
        <v>1204</v>
      </c>
      <c r="Q2238" s="109">
        <v>6</v>
      </c>
      <c r="R2238" s="44" t="s">
        <v>1205</v>
      </c>
      <c r="S2238" s="109">
        <v>57</v>
      </c>
      <c r="T2238" s="109">
        <v>48</v>
      </c>
      <c r="U2238" s="109">
        <v>1</v>
      </c>
      <c r="V2238" s="109">
        <v>1</v>
      </c>
      <c r="W2238" s="109">
        <v>0</v>
      </c>
      <c r="Y2238" t="s">
        <v>781</v>
      </c>
    </row>
    <row r="2239" spans="2:25" hidden="1" x14ac:dyDescent="0.25">
      <c r="B2239" s="104">
        <v>46267</v>
      </c>
      <c r="C2239" s="105" t="s">
        <v>12</v>
      </c>
      <c r="P2239" s="44" t="s">
        <v>1204</v>
      </c>
      <c r="Q2239" s="109">
        <v>6</v>
      </c>
      <c r="R2239" s="44" t="s">
        <v>1205</v>
      </c>
      <c r="S2239" s="109">
        <v>6</v>
      </c>
      <c r="T2239" s="109">
        <v>3</v>
      </c>
      <c r="U2239" s="109">
        <v>2</v>
      </c>
      <c r="V2239" s="109">
        <v>2</v>
      </c>
      <c r="W2239" s="109">
        <v>0</v>
      </c>
      <c r="Y2239" t="s">
        <v>779</v>
      </c>
    </row>
    <row r="2240" spans="2:25" hidden="1" x14ac:dyDescent="0.25">
      <c r="B2240" s="104">
        <v>46267</v>
      </c>
      <c r="C2240" s="105" t="s">
        <v>12</v>
      </c>
      <c r="P2240" s="44" t="s">
        <v>1206</v>
      </c>
      <c r="Q2240" s="109">
        <v>12</v>
      </c>
      <c r="R2240" s="44" t="s">
        <v>919</v>
      </c>
      <c r="S2240" s="109">
        <v>27</v>
      </c>
      <c r="T2240" s="109">
        <v>24</v>
      </c>
      <c r="U2240" s="109">
        <v>2</v>
      </c>
      <c r="V2240" s="109">
        <v>2</v>
      </c>
      <c r="W2240" s="109">
        <v>2</v>
      </c>
      <c r="Y2240" t="s">
        <v>779</v>
      </c>
    </row>
    <row r="2241" spans="2:25" hidden="1" x14ac:dyDescent="0.25">
      <c r="B2241" s="104">
        <v>46267</v>
      </c>
      <c r="C2241" s="105" t="s">
        <v>11</v>
      </c>
      <c r="P2241" s="44" t="s">
        <v>1207</v>
      </c>
      <c r="Q2241" s="109">
        <v>3</v>
      </c>
      <c r="R2241" s="44" t="s">
        <v>826</v>
      </c>
      <c r="S2241" s="109">
        <v>1</v>
      </c>
      <c r="T2241" s="109">
        <v>1</v>
      </c>
      <c r="U2241" s="109">
        <v>1</v>
      </c>
      <c r="V2241" s="109">
        <v>0</v>
      </c>
      <c r="W2241" s="109">
        <v>0</v>
      </c>
      <c r="Y2241" t="s">
        <v>21</v>
      </c>
    </row>
    <row r="2242" spans="2:25" hidden="1" x14ac:dyDescent="0.25">
      <c r="B2242" s="104">
        <v>46267</v>
      </c>
      <c r="C2242" s="105" t="s">
        <v>11</v>
      </c>
      <c r="P2242" s="44" t="s">
        <v>1207</v>
      </c>
      <c r="Q2242" s="109">
        <v>3</v>
      </c>
      <c r="R2242" s="44" t="s">
        <v>826</v>
      </c>
      <c r="S2242" s="109">
        <v>29</v>
      </c>
      <c r="T2242" s="109">
        <v>26</v>
      </c>
      <c r="U2242" s="109">
        <v>4</v>
      </c>
      <c r="V2242" s="109">
        <v>2</v>
      </c>
      <c r="W2242" s="109">
        <v>1</v>
      </c>
      <c r="Y2242" t="s">
        <v>784</v>
      </c>
    </row>
    <row r="2243" spans="2:25" hidden="1" x14ac:dyDescent="0.25">
      <c r="B2243" s="104">
        <v>46267</v>
      </c>
      <c r="C2243" s="105" t="s">
        <v>11</v>
      </c>
      <c r="P2243" s="44" t="s">
        <v>1207</v>
      </c>
      <c r="Q2243" s="109">
        <v>3</v>
      </c>
      <c r="R2243" s="44" t="s">
        <v>826</v>
      </c>
      <c r="S2243" s="109">
        <v>5</v>
      </c>
      <c r="T2243" s="109">
        <v>4</v>
      </c>
      <c r="U2243" s="109">
        <v>0</v>
      </c>
      <c r="V2243" s="109">
        <v>0</v>
      </c>
      <c r="W2243" s="109">
        <v>0</v>
      </c>
      <c r="Y2243" t="s">
        <v>780</v>
      </c>
    </row>
    <row r="2244" spans="2:25" hidden="1" x14ac:dyDescent="0.25">
      <c r="B2244" s="104">
        <v>46267</v>
      </c>
      <c r="C2244" s="105" t="s">
        <v>11</v>
      </c>
      <c r="P2244" s="44" t="s">
        <v>1207</v>
      </c>
      <c r="Q2244" s="109">
        <v>3</v>
      </c>
      <c r="R2244" s="44" t="s">
        <v>826</v>
      </c>
      <c r="S2244" s="109">
        <v>31</v>
      </c>
      <c r="T2244" s="109">
        <v>25</v>
      </c>
      <c r="U2244" s="109">
        <v>1</v>
      </c>
      <c r="V2244" s="109">
        <v>1</v>
      </c>
      <c r="W2244" s="109">
        <v>1</v>
      </c>
      <c r="Y2244" t="s">
        <v>783</v>
      </c>
    </row>
    <row r="2245" spans="2:25" hidden="1" x14ac:dyDescent="0.25">
      <c r="B2245" s="104">
        <v>46267</v>
      </c>
      <c r="C2245" s="105" t="s">
        <v>11</v>
      </c>
      <c r="P2245" s="44" t="s">
        <v>1207</v>
      </c>
      <c r="Q2245" s="109">
        <v>3</v>
      </c>
      <c r="R2245" s="44" t="s">
        <v>826</v>
      </c>
      <c r="S2245" s="109">
        <v>14</v>
      </c>
      <c r="T2245" s="109">
        <v>13</v>
      </c>
      <c r="U2245" s="109">
        <v>2</v>
      </c>
      <c r="V2245" s="109">
        <v>1</v>
      </c>
      <c r="W2245" s="109">
        <v>0</v>
      </c>
      <c r="Y2245" t="s">
        <v>20</v>
      </c>
    </row>
    <row r="2246" spans="2:25" hidden="1" x14ac:dyDescent="0.25">
      <c r="B2246" s="104">
        <v>46267</v>
      </c>
      <c r="C2246" s="105" t="s">
        <v>12</v>
      </c>
      <c r="P2246" s="44" t="s">
        <v>1208</v>
      </c>
      <c r="Q2246" s="109">
        <v>8</v>
      </c>
      <c r="R2246" s="44" t="s">
        <v>809</v>
      </c>
      <c r="S2246" s="109">
        <v>1</v>
      </c>
      <c r="T2246" s="109">
        <v>1</v>
      </c>
      <c r="U2246" s="109">
        <v>0</v>
      </c>
      <c r="V2246" s="109">
        <v>0</v>
      </c>
      <c r="W2246" s="109">
        <v>0</v>
      </c>
    </row>
    <row r="2247" spans="2:25" hidden="1" x14ac:dyDescent="0.25">
      <c r="B2247" s="104">
        <v>46267</v>
      </c>
      <c r="C2247" s="105" t="s">
        <v>12</v>
      </c>
      <c r="P2247" s="44" t="s">
        <v>1208</v>
      </c>
      <c r="Q2247" s="109">
        <v>8</v>
      </c>
      <c r="R2247" s="44" t="s">
        <v>809</v>
      </c>
      <c r="S2247" s="109">
        <v>47</v>
      </c>
      <c r="T2247" s="109">
        <v>42</v>
      </c>
      <c r="U2247" s="109">
        <v>5</v>
      </c>
      <c r="V2247" s="109">
        <v>4</v>
      </c>
      <c r="W2247" s="109">
        <v>2</v>
      </c>
      <c r="Y2247" t="s">
        <v>779</v>
      </c>
    </row>
    <row r="2248" spans="2:25" hidden="1" x14ac:dyDescent="0.25">
      <c r="B2248" s="104">
        <v>46267</v>
      </c>
      <c r="C2248" s="105" t="s">
        <v>12</v>
      </c>
      <c r="P2248" s="44" t="s">
        <v>1208</v>
      </c>
      <c r="Q2248" s="109">
        <v>8</v>
      </c>
      <c r="R2248" s="44" t="s">
        <v>809</v>
      </c>
      <c r="S2248" s="109">
        <v>1</v>
      </c>
      <c r="T2248" s="109">
        <v>1</v>
      </c>
      <c r="U2248" s="109">
        <v>0</v>
      </c>
      <c r="V2248" s="109">
        <v>0</v>
      </c>
      <c r="W2248" s="109">
        <v>0</v>
      </c>
      <c r="Y2248" t="s">
        <v>785</v>
      </c>
    </row>
    <row r="2249" spans="2:25" hidden="1" x14ac:dyDescent="0.25">
      <c r="B2249" s="104">
        <v>46267</v>
      </c>
      <c r="C2249" s="105" t="s">
        <v>12</v>
      </c>
      <c r="P2249" s="44" t="s">
        <v>1209</v>
      </c>
      <c r="Q2249" s="109">
        <v>5</v>
      </c>
      <c r="R2249" s="44" t="s">
        <v>1099</v>
      </c>
      <c r="S2249" s="109">
        <v>3</v>
      </c>
      <c r="T2249" s="109">
        <v>3</v>
      </c>
      <c r="U2249" s="109">
        <v>0</v>
      </c>
      <c r="V2249" s="109">
        <v>0</v>
      </c>
      <c r="W2249" s="109">
        <v>0</v>
      </c>
      <c r="Y2249" t="s">
        <v>781</v>
      </c>
    </row>
    <row r="2250" spans="2:25" hidden="1" x14ac:dyDescent="0.25">
      <c r="B2250" s="104">
        <v>46267</v>
      </c>
      <c r="C2250" s="105" t="s">
        <v>12</v>
      </c>
      <c r="P2250" s="44" t="s">
        <v>1210</v>
      </c>
      <c r="Q2250" s="109">
        <v>3</v>
      </c>
      <c r="R2250" s="44" t="s">
        <v>817</v>
      </c>
      <c r="S2250" s="109">
        <v>117</v>
      </c>
      <c r="T2250" s="109">
        <v>108</v>
      </c>
      <c r="U2250" s="109">
        <v>4</v>
      </c>
      <c r="V2250" s="109">
        <v>1</v>
      </c>
      <c r="W2250" s="109">
        <v>0</v>
      </c>
      <c r="Y2250" t="s">
        <v>779</v>
      </c>
    </row>
    <row r="2251" spans="2:25" hidden="1" x14ac:dyDescent="0.25">
      <c r="B2251" s="104">
        <v>46267</v>
      </c>
      <c r="C2251" s="105" t="s">
        <v>12</v>
      </c>
      <c r="P2251" s="44" t="s">
        <v>1210</v>
      </c>
      <c r="Q2251" s="109">
        <v>3</v>
      </c>
      <c r="R2251" s="44" t="s">
        <v>817</v>
      </c>
      <c r="S2251" s="109">
        <v>5</v>
      </c>
      <c r="T2251" s="109">
        <v>4</v>
      </c>
      <c r="U2251" s="109">
        <v>1</v>
      </c>
      <c r="V2251" s="109">
        <v>0</v>
      </c>
      <c r="W2251" s="109">
        <v>0</v>
      </c>
      <c r="Y2251" t="s">
        <v>779</v>
      </c>
    </row>
    <row r="2252" spans="2:25" hidden="1" x14ac:dyDescent="0.25">
      <c r="B2252" s="104">
        <v>46267</v>
      </c>
      <c r="C2252" s="105" t="s">
        <v>12</v>
      </c>
      <c r="P2252" s="44" t="s">
        <v>1210</v>
      </c>
      <c r="Q2252" s="109">
        <v>3</v>
      </c>
      <c r="R2252" s="44" t="s">
        <v>817</v>
      </c>
      <c r="S2252" s="109">
        <v>1</v>
      </c>
      <c r="T2252" s="109">
        <v>1</v>
      </c>
      <c r="U2252" s="109">
        <v>0</v>
      </c>
      <c r="V2252" s="109">
        <v>0</v>
      </c>
      <c r="W2252" s="109">
        <v>0</v>
      </c>
    </row>
    <row r="2253" spans="2:25" hidden="1" x14ac:dyDescent="0.25">
      <c r="B2253" s="104">
        <v>46267</v>
      </c>
      <c r="C2253" s="105" t="s">
        <v>11</v>
      </c>
      <c r="P2253" s="44" t="s">
        <v>1211</v>
      </c>
      <c r="Q2253" s="109">
        <v>10</v>
      </c>
      <c r="R2253" s="44" t="s">
        <v>790</v>
      </c>
      <c r="S2253" s="109">
        <v>20</v>
      </c>
      <c r="T2253" s="109">
        <v>18</v>
      </c>
      <c r="U2253" s="109">
        <v>0</v>
      </c>
      <c r="V2253" s="109">
        <v>0</v>
      </c>
      <c r="W2253" s="109">
        <v>0</v>
      </c>
      <c r="Y2253" t="s">
        <v>783</v>
      </c>
    </row>
    <row r="2254" spans="2:25" hidden="1" x14ac:dyDescent="0.25">
      <c r="B2254" s="104">
        <v>46267</v>
      </c>
      <c r="C2254" s="105" t="s">
        <v>11</v>
      </c>
      <c r="P2254" s="44" t="s">
        <v>1211</v>
      </c>
      <c r="Q2254" s="109">
        <v>10</v>
      </c>
      <c r="R2254" s="44" t="s">
        <v>790</v>
      </c>
      <c r="S2254" s="109">
        <v>14</v>
      </c>
      <c r="T2254" s="109">
        <v>10</v>
      </c>
      <c r="U2254" s="109">
        <v>1</v>
      </c>
      <c r="V2254" s="109">
        <v>0</v>
      </c>
      <c r="W2254" s="109">
        <v>0</v>
      </c>
      <c r="Y2254" t="s">
        <v>20</v>
      </c>
    </row>
    <row r="2255" spans="2:25" hidden="1" x14ac:dyDescent="0.25">
      <c r="B2255" s="104">
        <v>46267</v>
      </c>
      <c r="C2255" s="105" t="s">
        <v>11</v>
      </c>
      <c r="P2255" s="44" t="s">
        <v>1211</v>
      </c>
      <c r="Q2255" s="109">
        <v>10</v>
      </c>
      <c r="R2255" s="44" t="s">
        <v>790</v>
      </c>
      <c r="S2255" s="109">
        <v>13</v>
      </c>
      <c r="T2255" s="109">
        <v>13</v>
      </c>
      <c r="U2255" s="109">
        <v>2</v>
      </c>
      <c r="V2255" s="109">
        <v>1</v>
      </c>
      <c r="W2255" s="109">
        <v>0</v>
      </c>
      <c r="Y2255" t="s">
        <v>784</v>
      </c>
    </row>
    <row r="2256" spans="2:25" hidden="1" x14ac:dyDescent="0.25">
      <c r="B2256" s="104">
        <v>46267</v>
      </c>
      <c r="C2256" s="105" t="s">
        <v>11</v>
      </c>
      <c r="P2256" s="44" t="s">
        <v>1211</v>
      </c>
      <c r="Q2256" s="109">
        <v>10</v>
      </c>
      <c r="R2256" s="44" t="s">
        <v>790</v>
      </c>
      <c r="S2256" s="109">
        <v>3</v>
      </c>
      <c r="T2256" s="109">
        <v>3</v>
      </c>
      <c r="U2256" s="109">
        <v>1</v>
      </c>
      <c r="V2256" s="109">
        <v>0</v>
      </c>
      <c r="W2256" s="109">
        <v>0</v>
      </c>
      <c r="Y2256" t="s">
        <v>780</v>
      </c>
    </row>
    <row r="2257" spans="1:25" hidden="1" x14ac:dyDescent="0.25">
      <c r="B2257" s="104">
        <v>46267</v>
      </c>
      <c r="C2257" s="105" t="s">
        <v>11</v>
      </c>
      <c r="P2257" s="44" t="s">
        <v>1212</v>
      </c>
      <c r="Q2257" s="109">
        <v>4</v>
      </c>
      <c r="R2257" s="44" t="s">
        <v>787</v>
      </c>
      <c r="S2257" s="109">
        <v>5</v>
      </c>
      <c r="T2257" s="109">
        <v>5</v>
      </c>
      <c r="U2257" s="109">
        <v>0</v>
      </c>
      <c r="V2257" s="109">
        <v>0</v>
      </c>
      <c r="W2257" s="109">
        <v>0</v>
      </c>
      <c r="Y2257" t="s">
        <v>783</v>
      </c>
    </row>
    <row r="2258" spans="1:25" hidden="1" x14ac:dyDescent="0.25">
      <c r="B2258" s="104">
        <v>46267</v>
      </c>
      <c r="C2258" s="105" t="s">
        <v>11</v>
      </c>
      <c r="P2258" s="44" t="s">
        <v>1212</v>
      </c>
      <c r="Q2258" s="109">
        <v>4</v>
      </c>
      <c r="R2258" s="44" t="s">
        <v>787</v>
      </c>
      <c r="S2258" s="109">
        <v>4</v>
      </c>
      <c r="T2258" s="109">
        <v>4</v>
      </c>
      <c r="U2258" s="109">
        <v>0</v>
      </c>
      <c r="V2258" s="109">
        <v>0</v>
      </c>
      <c r="W2258" s="109">
        <v>0</v>
      </c>
      <c r="Y2258" t="s">
        <v>784</v>
      </c>
    </row>
    <row r="2259" spans="1:25" hidden="1" x14ac:dyDescent="0.25">
      <c r="B2259" s="104">
        <v>46267</v>
      </c>
      <c r="C2259" s="105" t="s">
        <v>11</v>
      </c>
      <c r="P2259" s="44" t="s">
        <v>1212</v>
      </c>
      <c r="Q2259" s="109">
        <v>4</v>
      </c>
      <c r="R2259" s="44" t="s">
        <v>787</v>
      </c>
      <c r="S2259" s="109">
        <v>6</v>
      </c>
      <c r="T2259" s="109">
        <v>6</v>
      </c>
      <c r="U2259" s="109">
        <v>4</v>
      </c>
      <c r="V2259" s="109">
        <v>4</v>
      </c>
      <c r="W2259" s="109">
        <v>1</v>
      </c>
      <c r="Y2259" t="s">
        <v>20</v>
      </c>
    </row>
    <row r="2260" spans="1:25" hidden="1" x14ac:dyDescent="0.25">
      <c r="B2260" s="104">
        <v>46267</v>
      </c>
      <c r="C2260" s="105" t="s">
        <v>11</v>
      </c>
      <c r="P2260" s="44" t="s">
        <v>1212</v>
      </c>
      <c r="Q2260" s="109">
        <v>4</v>
      </c>
      <c r="R2260" s="44" t="s">
        <v>787</v>
      </c>
      <c r="S2260" s="109">
        <v>1</v>
      </c>
      <c r="T2260" s="109">
        <v>1</v>
      </c>
      <c r="U2260" s="109">
        <v>0</v>
      </c>
      <c r="V2260" s="109">
        <v>0</v>
      </c>
      <c r="W2260" s="109">
        <v>0</v>
      </c>
      <c r="Y2260" t="s">
        <v>780</v>
      </c>
    </row>
    <row r="2261" spans="1:25" hidden="1" x14ac:dyDescent="0.25">
      <c r="B2261" s="104">
        <v>46267</v>
      </c>
      <c r="C2261" s="105" t="s">
        <v>11</v>
      </c>
      <c r="P2261" s="44" t="s">
        <v>1213</v>
      </c>
      <c r="Q2261" s="109">
        <v>7</v>
      </c>
      <c r="R2261" s="44" t="s">
        <v>1038</v>
      </c>
      <c r="S2261" s="109">
        <v>1</v>
      </c>
      <c r="T2261" s="109">
        <v>1</v>
      </c>
      <c r="U2261" s="109">
        <v>0</v>
      </c>
      <c r="V2261" s="109">
        <v>0</v>
      </c>
      <c r="W2261" s="109">
        <v>0</v>
      </c>
      <c r="Y2261" t="s">
        <v>21</v>
      </c>
    </row>
    <row r="2262" spans="1:25" hidden="1" x14ac:dyDescent="0.25">
      <c r="B2262" s="104">
        <v>46267</v>
      </c>
      <c r="C2262" s="105" t="s">
        <v>11</v>
      </c>
      <c r="P2262" s="44" t="s">
        <v>1213</v>
      </c>
      <c r="Q2262" s="109">
        <v>7</v>
      </c>
      <c r="R2262" s="44" t="s">
        <v>1038</v>
      </c>
      <c r="S2262" s="109">
        <v>3</v>
      </c>
      <c r="T2262" s="109">
        <v>3</v>
      </c>
      <c r="U2262" s="109">
        <v>0</v>
      </c>
      <c r="V2262" s="109">
        <v>0</v>
      </c>
      <c r="W2262" s="109">
        <v>0</v>
      </c>
      <c r="Y2262" t="s">
        <v>780</v>
      </c>
    </row>
    <row r="2263" spans="1:25" hidden="1" x14ac:dyDescent="0.25">
      <c r="B2263" s="104">
        <v>46267</v>
      </c>
      <c r="C2263" s="105" t="s">
        <v>11</v>
      </c>
      <c r="P2263" s="44" t="s">
        <v>1213</v>
      </c>
      <c r="Q2263" s="109">
        <v>7</v>
      </c>
      <c r="R2263" s="44" t="s">
        <v>1038</v>
      </c>
      <c r="S2263" s="109">
        <v>1</v>
      </c>
      <c r="T2263" s="109">
        <v>1</v>
      </c>
      <c r="U2263" s="109">
        <v>0</v>
      </c>
      <c r="V2263" s="109">
        <v>0</v>
      </c>
      <c r="W2263" s="109">
        <v>0</v>
      </c>
      <c r="Y2263" t="s">
        <v>23</v>
      </c>
    </row>
    <row r="2264" spans="1:25" hidden="1" x14ac:dyDescent="0.25">
      <c r="B2264" s="104">
        <v>46267</v>
      </c>
      <c r="C2264" s="105" t="s">
        <v>11</v>
      </c>
      <c r="P2264" s="44" t="s">
        <v>1213</v>
      </c>
      <c r="Q2264" s="109">
        <v>7</v>
      </c>
      <c r="R2264" s="44" t="s">
        <v>1038</v>
      </c>
      <c r="S2264" s="109">
        <v>33</v>
      </c>
      <c r="T2264" s="109">
        <v>32</v>
      </c>
      <c r="U2264" s="109">
        <v>1</v>
      </c>
      <c r="V2264" s="109">
        <v>0</v>
      </c>
      <c r="W2264" s="109">
        <v>0</v>
      </c>
      <c r="Y2264" t="s">
        <v>784</v>
      </c>
    </row>
    <row r="2265" spans="1:25" hidden="1" x14ac:dyDescent="0.25">
      <c r="B2265" s="104">
        <v>46267</v>
      </c>
      <c r="C2265" s="105" t="s">
        <v>11</v>
      </c>
      <c r="P2265" s="44" t="s">
        <v>1213</v>
      </c>
      <c r="Q2265" s="109">
        <v>7</v>
      </c>
      <c r="R2265" s="44" t="s">
        <v>1038</v>
      </c>
      <c r="S2265" s="109">
        <v>36</v>
      </c>
      <c r="T2265" s="109">
        <v>35</v>
      </c>
      <c r="U2265" s="109">
        <v>3</v>
      </c>
      <c r="V2265" s="109">
        <v>0</v>
      </c>
      <c r="W2265" s="109">
        <v>0</v>
      </c>
      <c r="Y2265" t="s">
        <v>783</v>
      </c>
    </row>
    <row r="2266" spans="1:25" hidden="1" x14ac:dyDescent="0.25">
      <c r="B2266" s="104">
        <v>46267</v>
      </c>
      <c r="C2266" s="105" t="s">
        <v>11</v>
      </c>
      <c r="P2266" s="44" t="s">
        <v>1213</v>
      </c>
      <c r="Q2266" s="109">
        <v>7</v>
      </c>
      <c r="R2266" s="44" t="s">
        <v>1038</v>
      </c>
      <c r="S2266" s="109">
        <v>19</v>
      </c>
      <c r="T2266" s="109">
        <v>18</v>
      </c>
      <c r="U2266" s="109">
        <v>1</v>
      </c>
      <c r="V2266" s="109">
        <v>1</v>
      </c>
      <c r="W2266" s="109">
        <v>0</v>
      </c>
      <c r="Y2266" t="s">
        <v>20</v>
      </c>
    </row>
    <row r="2267" spans="1:25" hidden="1" x14ac:dyDescent="0.25">
      <c r="A2267" s="103" t="s">
        <v>8</v>
      </c>
      <c r="B2267" s="104">
        <v>46268</v>
      </c>
      <c r="C2267" s="105" t="s">
        <v>12</v>
      </c>
      <c r="D2267" s="106">
        <v>14</v>
      </c>
      <c r="G2267" s="106">
        <v>12</v>
      </c>
      <c r="H2267" s="107">
        <v>1</v>
      </c>
      <c r="I2267" s="107">
        <v>0</v>
      </c>
      <c r="J2267" s="107">
        <v>0</v>
      </c>
      <c r="K2267" s="107">
        <v>0</v>
      </c>
      <c r="L2267" s="108">
        <v>0</v>
      </c>
      <c r="X2267" t="s">
        <v>778</v>
      </c>
      <c r="Y2267" t="s">
        <v>781</v>
      </c>
    </row>
    <row r="2268" spans="1:25" hidden="1" x14ac:dyDescent="0.25">
      <c r="A2268" s="103" t="s">
        <v>8</v>
      </c>
      <c r="B2268" s="104">
        <v>46268</v>
      </c>
      <c r="C2268" s="105" t="s">
        <v>11</v>
      </c>
      <c r="D2268" s="106">
        <v>16</v>
      </c>
      <c r="G2268" s="106">
        <v>179</v>
      </c>
      <c r="H2268" s="107">
        <v>1</v>
      </c>
      <c r="I2268" s="107">
        <v>1</v>
      </c>
      <c r="J2268" s="107">
        <v>0</v>
      </c>
      <c r="K2268" s="107">
        <v>0</v>
      </c>
      <c r="L2268" s="108">
        <v>0</v>
      </c>
      <c r="X2268" t="s">
        <v>778</v>
      </c>
      <c r="Y2268" t="s">
        <v>20</v>
      </c>
    </row>
    <row r="2269" spans="1:25" hidden="1" x14ac:dyDescent="0.25">
      <c r="A2269" s="103" t="s">
        <v>7</v>
      </c>
      <c r="B2269" s="104">
        <v>46268</v>
      </c>
      <c r="C2269" s="105" t="s">
        <v>11</v>
      </c>
      <c r="D2269" s="106">
        <v>10</v>
      </c>
      <c r="G2269" s="106">
        <v>1</v>
      </c>
      <c r="H2269" s="107">
        <v>0</v>
      </c>
      <c r="I2269" s="107">
        <v>0</v>
      </c>
      <c r="J2269" s="107">
        <v>0</v>
      </c>
      <c r="K2269" s="107">
        <v>0</v>
      </c>
      <c r="L2269" s="108">
        <v>0</v>
      </c>
      <c r="X2269" t="s">
        <v>778</v>
      </c>
      <c r="Y2269" t="s">
        <v>21</v>
      </c>
    </row>
    <row r="2270" spans="1:25" hidden="1" x14ac:dyDescent="0.25">
      <c r="A2270" s="103" t="s">
        <v>8</v>
      </c>
      <c r="B2270" s="104">
        <v>46268</v>
      </c>
      <c r="C2270" s="105" t="s">
        <v>11</v>
      </c>
      <c r="D2270" s="106">
        <v>14</v>
      </c>
      <c r="G2270" s="106">
        <v>2</v>
      </c>
      <c r="H2270" s="107">
        <v>0</v>
      </c>
      <c r="I2270" s="107">
        <v>0</v>
      </c>
      <c r="J2270" s="107">
        <v>0</v>
      </c>
      <c r="K2270" s="107">
        <v>0</v>
      </c>
      <c r="L2270" s="108">
        <v>0</v>
      </c>
      <c r="X2270" t="s">
        <v>782</v>
      </c>
      <c r="Y2270" t="s">
        <v>21</v>
      </c>
    </row>
    <row r="2271" spans="1:25" hidden="1" x14ac:dyDescent="0.25">
      <c r="A2271" s="103" t="s">
        <v>8</v>
      </c>
      <c r="B2271" s="104">
        <v>46268</v>
      </c>
      <c r="C2271" s="105" t="s">
        <v>11</v>
      </c>
      <c r="D2271" s="106">
        <v>15</v>
      </c>
      <c r="G2271" s="106">
        <v>4</v>
      </c>
      <c r="H2271" s="107">
        <v>0</v>
      </c>
      <c r="I2271" s="107">
        <v>0</v>
      </c>
      <c r="J2271" s="107">
        <v>0</v>
      </c>
      <c r="K2271" s="107">
        <v>0</v>
      </c>
      <c r="L2271" s="108">
        <v>0</v>
      </c>
      <c r="X2271" t="s">
        <v>782</v>
      </c>
    </row>
    <row r="2272" spans="1:25" hidden="1" x14ac:dyDescent="0.25">
      <c r="A2272" s="103" t="s">
        <v>7</v>
      </c>
      <c r="B2272" s="104">
        <v>46268</v>
      </c>
      <c r="C2272" s="105" t="s">
        <v>12</v>
      </c>
      <c r="D2272" s="106">
        <v>12</v>
      </c>
      <c r="G2272" s="106">
        <v>426</v>
      </c>
      <c r="H2272" s="107">
        <v>12</v>
      </c>
      <c r="I2272" s="107">
        <v>7</v>
      </c>
      <c r="J2272" s="107">
        <v>0</v>
      </c>
      <c r="K2272" s="107">
        <v>0</v>
      </c>
      <c r="L2272" s="108">
        <v>0</v>
      </c>
      <c r="X2272" t="s">
        <v>782</v>
      </c>
      <c r="Y2272" t="s">
        <v>781</v>
      </c>
    </row>
    <row r="2273" spans="1:25" x14ac:dyDescent="0.25">
      <c r="A2273" s="103" t="s">
        <v>8</v>
      </c>
      <c r="B2273" s="104">
        <v>46268</v>
      </c>
      <c r="C2273" s="105" t="s">
        <v>11</v>
      </c>
      <c r="D2273" s="106">
        <v>15</v>
      </c>
      <c r="G2273" s="106">
        <v>976</v>
      </c>
      <c r="H2273" s="107">
        <v>6</v>
      </c>
      <c r="I2273" s="107">
        <v>5</v>
      </c>
      <c r="J2273" s="107">
        <v>0</v>
      </c>
      <c r="K2273" s="107">
        <v>0</v>
      </c>
      <c r="L2273" s="108">
        <v>0</v>
      </c>
      <c r="X2273" t="s">
        <v>782</v>
      </c>
      <c r="Y2273" t="s">
        <v>783</v>
      </c>
    </row>
    <row r="2274" spans="1:25" hidden="1" x14ac:dyDescent="0.25">
      <c r="A2274" s="103" t="s">
        <v>27</v>
      </c>
      <c r="B2274" s="104">
        <v>46268</v>
      </c>
      <c r="C2274" s="105" t="s">
        <v>12</v>
      </c>
      <c r="D2274" s="106">
        <v>16</v>
      </c>
      <c r="G2274" s="106">
        <v>1</v>
      </c>
      <c r="H2274" s="107">
        <v>1</v>
      </c>
      <c r="I2274" s="107">
        <v>1</v>
      </c>
      <c r="J2274" s="107">
        <v>1</v>
      </c>
      <c r="K2274" s="107">
        <v>1</v>
      </c>
      <c r="L2274" s="108">
        <v>0</v>
      </c>
      <c r="X2274" t="s">
        <v>782</v>
      </c>
      <c r="Y2274" t="s">
        <v>779</v>
      </c>
    </row>
    <row r="2275" spans="1:25" hidden="1" x14ac:dyDescent="0.25">
      <c r="A2275" s="103" t="s">
        <v>6</v>
      </c>
      <c r="B2275" s="104">
        <v>46268</v>
      </c>
      <c r="C2275" s="105" t="s">
        <v>11</v>
      </c>
      <c r="D2275" s="106">
        <v>14</v>
      </c>
      <c r="G2275" s="106">
        <v>1280</v>
      </c>
      <c r="H2275" s="107">
        <v>10</v>
      </c>
      <c r="I2275" s="107">
        <v>9</v>
      </c>
      <c r="J2275" s="107">
        <v>1</v>
      </c>
      <c r="K2275" s="107">
        <v>0</v>
      </c>
      <c r="L2275" s="108">
        <v>0</v>
      </c>
      <c r="X2275" t="s">
        <v>782</v>
      </c>
      <c r="Y2275" t="s">
        <v>783</v>
      </c>
    </row>
    <row r="2276" spans="1:25" hidden="1" x14ac:dyDescent="0.25">
      <c r="A2276" s="103" t="s">
        <v>8</v>
      </c>
      <c r="B2276" s="104">
        <v>46268</v>
      </c>
      <c r="C2276" s="105" t="s">
        <v>11</v>
      </c>
      <c r="D2276" s="106">
        <v>8</v>
      </c>
      <c r="G2276" s="106">
        <v>14</v>
      </c>
      <c r="H2276" s="107">
        <v>0</v>
      </c>
      <c r="I2276" s="107">
        <v>0</v>
      </c>
      <c r="J2276" s="107">
        <v>0</v>
      </c>
      <c r="K2276" s="107">
        <v>0</v>
      </c>
      <c r="L2276" s="108">
        <v>0</v>
      </c>
      <c r="X2276" t="s">
        <v>782</v>
      </c>
      <c r="Y2276" t="s">
        <v>20</v>
      </c>
    </row>
    <row r="2277" spans="1:25" x14ac:dyDescent="0.25">
      <c r="A2277" s="103" t="s">
        <v>7</v>
      </c>
      <c r="B2277" s="104">
        <v>46268</v>
      </c>
      <c r="C2277" s="105" t="s">
        <v>11</v>
      </c>
      <c r="D2277" s="106">
        <v>14</v>
      </c>
      <c r="G2277" s="106">
        <v>20</v>
      </c>
      <c r="H2277" s="107">
        <v>0</v>
      </c>
      <c r="I2277" s="107">
        <v>0</v>
      </c>
      <c r="J2277" s="107">
        <v>0</v>
      </c>
      <c r="K2277" s="107">
        <v>0</v>
      </c>
      <c r="L2277" s="108">
        <v>0</v>
      </c>
      <c r="X2277" t="s">
        <v>782</v>
      </c>
      <c r="Y2277" t="s">
        <v>21</v>
      </c>
    </row>
    <row r="2278" spans="1:25" hidden="1" x14ac:dyDescent="0.25">
      <c r="A2278" s="103" t="s">
        <v>6</v>
      </c>
      <c r="B2278" s="104">
        <v>46268</v>
      </c>
      <c r="C2278" s="105" t="s">
        <v>12</v>
      </c>
      <c r="D2278" s="106">
        <v>14</v>
      </c>
      <c r="G2278" s="106">
        <v>21</v>
      </c>
      <c r="H2278" s="107">
        <v>0</v>
      </c>
      <c r="I2278" s="107">
        <v>0</v>
      </c>
      <c r="J2278" s="107">
        <v>0</v>
      </c>
      <c r="K2278" s="107">
        <v>0</v>
      </c>
      <c r="L2278" s="108">
        <v>0</v>
      </c>
      <c r="X2278" t="s">
        <v>782</v>
      </c>
    </row>
    <row r="2279" spans="1:25" hidden="1" x14ac:dyDescent="0.25">
      <c r="A2279" s="103" t="s">
        <v>6</v>
      </c>
      <c r="B2279" s="104">
        <v>46268</v>
      </c>
      <c r="C2279" s="105" t="s">
        <v>11</v>
      </c>
      <c r="D2279" s="106">
        <v>12</v>
      </c>
      <c r="G2279" s="106">
        <v>8</v>
      </c>
      <c r="H2279" s="107">
        <v>0</v>
      </c>
      <c r="I2279" s="107">
        <v>0</v>
      </c>
      <c r="J2279" s="107">
        <v>0</v>
      </c>
      <c r="K2279" s="107">
        <v>0</v>
      </c>
      <c r="L2279" s="108">
        <v>0</v>
      </c>
      <c r="X2279" t="s">
        <v>782</v>
      </c>
      <c r="Y2279" t="s">
        <v>21</v>
      </c>
    </row>
    <row r="2280" spans="1:25" x14ac:dyDescent="0.25">
      <c r="A2280" s="103" t="s">
        <v>8</v>
      </c>
      <c r="B2280" s="104">
        <v>46268</v>
      </c>
      <c r="C2280" s="105" t="s">
        <v>12</v>
      </c>
      <c r="D2280" s="106">
        <v>13</v>
      </c>
      <c r="G2280" s="106">
        <v>5</v>
      </c>
      <c r="H2280" s="107">
        <v>0</v>
      </c>
      <c r="I2280" s="107">
        <v>0</v>
      </c>
      <c r="J2280" s="107">
        <v>0</v>
      </c>
      <c r="K2280" s="107">
        <v>0</v>
      </c>
      <c r="L2280" s="108">
        <v>0</v>
      </c>
      <c r="X2280" t="s">
        <v>782</v>
      </c>
      <c r="Y2280" t="s">
        <v>781</v>
      </c>
    </row>
    <row r="2281" spans="1:25" x14ac:dyDescent="0.25">
      <c r="A2281" s="103" t="s">
        <v>8</v>
      </c>
      <c r="B2281" s="104">
        <v>46268</v>
      </c>
      <c r="C2281" s="105" t="s">
        <v>12</v>
      </c>
      <c r="D2281" s="106">
        <v>8</v>
      </c>
      <c r="G2281" s="106">
        <v>1</v>
      </c>
      <c r="H2281" s="107">
        <v>0</v>
      </c>
      <c r="I2281" s="107">
        <v>0</v>
      </c>
      <c r="J2281" s="107">
        <v>0</v>
      </c>
      <c r="K2281" s="107">
        <v>0</v>
      </c>
      <c r="L2281" s="108">
        <v>0</v>
      </c>
      <c r="X2281" t="s">
        <v>782</v>
      </c>
      <c r="Y2281" t="s">
        <v>779</v>
      </c>
    </row>
    <row r="2282" spans="1:25" hidden="1" x14ac:dyDescent="0.25">
      <c r="A2282" s="103" t="s">
        <v>7</v>
      </c>
      <c r="B2282" s="104">
        <v>46268</v>
      </c>
      <c r="C2282" s="105" t="s">
        <v>12</v>
      </c>
      <c r="D2282" s="106">
        <v>9</v>
      </c>
      <c r="G2282" s="106">
        <v>1</v>
      </c>
      <c r="H2282" s="107">
        <v>1</v>
      </c>
      <c r="I2282" s="107">
        <v>1</v>
      </c>
      <c r="J2282" s="107">
        <v>1</v>
      </c>
      <c r="K2282" s="107">
        <v>0</v>
      </c>
      <c r="L2282" s="108">
        <v>0</v>
      </c>
      <c r="X2282" t="s">
        <v>778</v>
      </c>
    </row>
    <row r="2283" spans="1:25" hidden="1" x14ac:dyDescent="0.25">
      <c r="A2283" s="103" t="s">
        <v>7</v>
      </c>
      <c r="B2283" s="104">
        <v>46268</v>
      </c>
      <c r="C2283" s="105" t="s">
        <v>11</v>
      </c>
      <c r="D2283" s="106">
        <v>10</v>
      </c>
      <c r="G2283" s="106">
        <v>67</v>
      </c>
      <c r="H2283" s="107">
        <v>0</v>
      </c>
      <c r="I2283" s="107">
        <v>0</v>
      </c>
      <c r="J2283" s="107">
        <v>0</v>
      </c>
      <c r="K2283" s="107">
        <v>0</v>
      </c>
      <c r="L2283" s="108">
        <v>0</v>
      </c>
      <c r="X2283" t="s">
        <v>782</v>
      </c>
      <c r="Y2283" t="s">
        <v>780</v>
      </c>
    </row>
    <row r="2284" spans="1:25" hidden="1" x14ac:dyDescent="0.25">
      <c r="A2284" s="103" t="s">
        <v>7</v>
      </c>
      <c r="B2284" s="104">
        <v>46268</v>
      </c>
      <c r="C2284" s="105" t="s">
        <v>12</v>
      </c>
      <c r="D2284" s="106">
        <v>10</v>
      </c>
      <c r="G2284" s="106">
        <v>368</v>
      </c>
      <c r="H2284" s="107">
        <v>8</v>
      </c>
      <c r="I2284" s="107">
        <v>6</v>
      </c>
      <c r="J2284" s="107">
        <v>1</v>
      </c>
      <c r="K2284" s="107">
        <v>1</v>
      </c>
      <c r="L2284" s="108">
        <v>1</v>
      </c>
      <c r="X2284" t="s">
        <v>782</v>
      </c>
      <c r="Y2284" t="s">
        <v>781</v>
      </c>
    </row>
    <row r="2285" spans="1:25" hidden="1" x14ac:dyDescent="0.25">
      <c r="A2285" s="103" t="s">
        <v>8</v>
      </c>
      <c r="B2285" s="104">
        <v>46268</v>
      </c>
      <c r="C2285" s="105" t="s">
        <v>11</v>
      </c>
      <c r="D2285" s="106">
        <v>16</v>
      </c>
      <c r="G2285" s="106">
        <v>131</v>
      </c>
      <c r="H2285" s="107">
        <v>0</v>
      </c>
      <c r="I2285" s="107">
        <v>0</v>
      </c>
      <c r="J2285" s="107">
        <v>0</v>
      </c>
      <c r="K2285" s="107">
        <v>0</v>
      </c>
      <c r="L2285" s="108">
        <v>0</v>
      </c>
      <c r="X2285" t="s">
        <v>778</v>
      </c>
      <c r="Y2285" t="s">
        <v>784</v>
      </c>
    </row>
    <row r="2286" spans="1:25" x14ac:dyDescent="0.25">
      <c r="A2286" s="103" t="s">
        <v>7</v>
      </c>
      <c r="B2286" s="104">
        <v>46268</v>
      </c>
      <c r="C2286" s="105" t="s">
        <v>12</v>
      </c>
      <c r="D2286" s="106">
        <v>14</v>
      </c>
      <c r="G2286" s="106">
        <v>34</v>
      </c>
      <c r="H2286" s="107">
        <v>0</v>
      </c>
      <c r="I2286" s="107">
        <v>0</v>
      </c>
      <c r="J2286" s="107">
        <v>0</v>
      </c>
      <c r="K2286" s="107">
        <v>0</v>
      </c>
      <c r="L2286" s="108">
        <v>0</v>
      </c>
      <c r="X2286" t="s">
        <v>778</v>
      </c>
      <c r="Y2286" t="s">
        <v>781</v>
      </c>
    </row>
    <row r="2287" spans="1:25" hidden="1" x14ac:dyDescent="0.25">
      <c r="A2287" s="103" t="s">
        <v>6</v>
      </c>
      <c r="B2287" s="104">
        <v>46268</v>
      </c>
      <c r="C2287" s="105" t="s">
        <v>12</v>
      </c>
      <c r="D2287" s="106">
        <v>10</v>
      </c>
      <c r="G2287" s="106">
        <v>6</v>
      </c>
      <c r="H2287" s="107">
        <v>0</v>
      </c>
      <c r="I2287" s="107">
        <v>0</v>
      </c>
      <c r="J2287" s="107">
        <v>0</v>
      </c>
      <c r="K2287" s="107">
        <v>0</v>
      </c>
      <c r="L2287" s="108">
        <v>0</v>
      </c>
      <c r="X2287" t="s">
        <v>778</v>
      </c>
      <c r="Y2287" t="s">
        <v>779</v>
      </c>
    </row>
    <row r="2288" spans="1:25" hidden="1" x14ac:dyDescent="0.25">
      <c r="A2288" s="103" t="s">
        <v>8</v>
      </c>
      <c r="B2288" s="104">
        <v>46268</v>
      </c>
      <c r="C2288" s="105" t="s">
        <v>12</v>
      </c>
      <c r="D2288" s="106">
        <v>11</v>
      </c>
      <c r="G2288" s="106">
        <v>14</v>
      </c>
      <c r="H2288" s="107">
        <v>0</v>
      </c>
      <c r="I2288" s="107">
        <v>0</v>
      </c>
      <c r="J2288" s="107">
        <v>0</v>
      </c>
      <c r="K2288" s="107">
        <v>0</v>
      </c>
      <c r="L2288" s="108">
        <v>0</v>
      </c>
      <c r="X2288" t="s">
        <v>778</v>
      </c>
      <c r="Y2288" t="s">
        <v>781</v>
      </c>
    </row>
    <row r="2289" spans="1:25" hidden="1" x14ac:dyDescent="0.25">
      <c r="A2289" s="103" t="s">
        <v>6</v>
      </c>
      <c r="B2289" s="104">
        <v>46268</v>
      </c>
      <c r="C2289" s="105" t="s">
        <v>11</v>
      </c>
      <c r="D2289" s="106">
        <v>15</v>
      </c>
      <c r="G2289" s="106">
        <v>1548</v>
      </c>
      <c r="H2289" s="107">
        <v>12</v>
      </c>
      <c r="I2289" s="107">
        <v>10</v>
      </c>
      <c r="J2289" s="107">
        <v>0</v>
      </c>
      <c r="K2289" s="107">
        <v>0</v>
      </c>
      <c r="L2289" s="108">
        <v>0</v>
      </c>
      <c r="X2289" t="s">
        <v>782</v>
      </c>
      <c r="Y2289" t="s">
        <v>783</v>
      </c>
    </row>
    <row r="2290" spans="1:25" x14ac:dyDescent="0.25">
      <c r="A2290" s="103" t="s">
        <v>8</v>
      </c>
      <c r="B2290" s="104">
        <v>46268</v>
      </c>
      <c r="C2290" s="105" t="s">
        <v>11</v>
      </c>
      <c r="D2290" s="106">
        <v>16</v>
      </c>
      <c r="G2290" s="106">
        <v>12</v>
      </c>
      <c r="H2290" s="107">
        <v>0</v>
      </c>
      <c r="I2290" s="107">
        <v>0</v>
      </c>
      <c r="J2290" s="107">
        <v>0</v>
      </c>
      <c r="K2290" s="107">
        <v>0</v>
      </c>
      <c r="L2290" s="108">
        <v>0</v>
      </c>
      <c r="X2290" t="s">
        <v>782</v>
      </c>
    </row>
    <row r="2291" spans="1:25" hidden="1" x14ac:dyDescent="0.25">
      <c r="A2291" s="103" t="s">
        <v>8</v>
      </c>
      <c r="B2291" s="104">
        <v>46268</v>
      </c>
      <c r="C2291" s="105" t="s">
        <v>12</v>
      </c>
      <c r="D2291" s="106">
        <v>13</v>
      </c>
      <c r="G2291" s="106">
        <v>6</v>
      </c>
      <c r="H2291" s="107">
        <v>0</v>
      </c>
      <c r="I2291" s="107">
        <v>0</v>
      </c>
      <c r="J2291" s="107">
        <v>0</v>
      </c>
      <c r="K2291" s="107">
        <v>0</v>
      </c>
      <c r="L2291" s="108">
        <v>0</v>
      </c>
      <c r="X2291" t="s">
        <v>782</v>
      </c>
      <c r="Y2291" t="s">
        <v>779</v>
      </c>
    </row>
    <row r="2292" spans="1:25" hidden="1" x14ac:dyDescent="0.25">
      <c r="A2292" s="103" t="s">
        <v>7</v>
      </c>
      <c r="B2292" s="104">
        <v>46268</v>
      </c>
      <c r="C2292" s="105" t="s">
        <v>11</v>
      </c>
      <c r="D2292" s="106">
        <v>13</v>
      </c>
      <c r="G2292" s="106">
        <v>8</v>
      </c>
      <c r="H2292" s="107">
        <v>0</v>
      </c>
      <c r="I2292" s="107">
        <v>0</v>
      </c>
      <c r="J2292" s="107">
        <v>0</v>
      </c>
      <c r="K2292" s="107">
        <v>0</v>
      </c>
      <c r="L2292" s="108">
        <v>0</v>
      </c>
      <c r="X2292" t="s">
        <v>778</v>
      </c>
      <c r="Y2292" t="s">
        <v>780</v>
      </c>
    </row>
    <row r="2293" spans="1:25" x14ac:dyDescent="0.25">
      <c r="A2293" s="103" t="s">
        <v>6</v>
      </c>
      <c r="B2293" s="104">
        <v>46268</v>
      </c>
      <c r="C2293" s="105" t="s">
        <v>11</v>
      </c>
      <c r="D2293" s="106">
        <v>13</v>
      </c>
      <c r="G2293" s="106">
        <v>54</v>
      </c>
      <c r="H2293" s="107">
        <v>1</v>
      </c>
      <c r="I2293" s="107">
        <v>1</v>
      </c>
      <c r="J2293" s="107">
        <v>0</v>
      </c>
      <c r="K2293" s="107">
        <v>0</v>
      </c>
      <c r="L2293" s="108">
        <v>0</v>
      </c>
      <c r="X2293" t="s">
        <v>782</v>
      </c>
      <c r="Y2293" t="s">
        <v>20</v>
      </c>
    </row>
    <row r="2294" spans="1:25" hidden="1" x14ac:dyDescent="0.25">
      <c r="A2294" s="103" t="s">
        <v>8</v>
      </c>
      <c r="B2294" s="104">
        <v>46268</v>
      </c>
      <c r="C2294" s="105" t="s">
        <v>12</v>
      </c>
      <c r="D2294" s="106">
        <v>12</v>
      </c>
      <c r="G2294" s="106">
        <v>5</v>
      </c>
      <c r="H2294" s="107">
        <v>1</v>
      </c>
      <c r="I2294" s="107">
        <v>1</v>
      </c>
      <c r="J2294" s="107">
        <v>0</v>
      </c>
      <c r="K2294" s="107">
        <v>0</v>
      </c>
      <c r="L2294" s="108">
        <v>0</v>
      </c>
      <c r="X2294" t="s">
        <v>782</v>
      </c>
    </row>
    <row r="2295" spans="1:25" hidden="1" x14ac:dyDescent="0.25">
      <c r="A2295" s="103" t="s">
        <v>6</v>
      </c>
      <c r="B2295" s="104">
        <v>46268</v>
      </c>
      <c r="C2295" s="105" t="s">
        <v>11</v>
      </c>
      <c r="D2295" s="106">
        <v>11</v>
      </c>
      <c r="G2295" s="106">
        <v>13</v>
      </c>
      <c r="H2295" s="107">
        <v>0</v>
      </c>
      <c r="I2295" s="107">
        <v>0</v>
      </c>
      <c r="J2295" s="107">
        <v>0</v>
      </c>
      <c r="K2295" s="107">
        <v>0</v>
      </c>
      <c r="L2295" s="108">
        <v>0</v>
      </c>
      <c r="X2295" t="s">
        <v>782</v>
      </c>
      <c r="Y2295" t="s">
        <v>23</v>
      </c>
    </row>
    <row r="2296" spans="1:25" x14ac:dyDescent="0.25">
      <c r="A2296" s="103" t="s">
        <v>6</v>
      </c>
      <c r="B2296" s="104">
        <v>46268</v>
      </c>
      <c r="C2296" s="105" t="s">
        <v>11</v>
      </c>
      <c r="D2296" s="106">
        <v>15</v>
      </c>
      <c r="G2296" s="106">
        <v>10</v>
      </c>
      <c r="H2296" s="107">
        <v>0</v>
      </c>
      <c r="I2296" s="107">
        <v>0</v>
      </c>
      <c r="J2296" s="107">
        <v>0</v>
      </c>
      <c r="K2296" s="107">
        <v>0</v>
      </c>
      <c r="L2296" s="108">
        <v>0</v>
      </c>
      <c r="X2296" t="s">
        <v>782</v>
      </c>
      <c r="Y2296" t="s">
        <v>23</v>
      </c>
    </row>
    <row r="2297" spans="1:25" hidden="1" x14ac:dyDescent="0.25">
      <c r="A2297" s="103" t="s">
        <v>6</v>
      </c>
      <c r="B2297" s="104">
        <v>46268</v>
      </c>
      <c r="C2297" s="105" t="s">
        <v>12</v>
      </c>
      <c r="D2297" s="106">
        <v>8</v>
      </c>
      <c r="G2297" s="106">
        <v>3</v>
      </c>
      <c r="H2297" s="107">
        <v>0</v>
      </c>
      <c r="I2297" s="107">
        <v>0</v>
      </c>
      <c r="J2297" s="107">
        <v>0</v>
      </c>
      <c r="K2297" s="107">
        <v>0</v>
      </c>
      <c r="L2297" s="108">
        <v>0</v>
      </c>
      <c r="X2297" t="s">
        <v>778</v>
      </c>
      <c r="Y2297" t="s">
        <v>779</v>
      </c>
    </row>
    <row r="2298" spans="1:25" hidden="1" x14ac:dyDescent="0.25">
      <c r="A2298" s="103" t="s">
        <v>6</v>
      </c>
      <c r="B2298" s="104">
        <v>46268</v>
      </c>
      <c r="C2298" s="105" t="s">
        <v>11</v>
      </c>
      <c r="D2298" s="106">
        <v>9</v>
      </c>
      <c r="G2298" s="106">
        <v>6</v>
      </c>
      <c r="H2298" s="107">
        <v>0</v>
      </c>
      <c r="I2298" s="107">
        <v>0</v>
      </c>
      <c r="J2298" s="107">
        <v>0</v>
      </c>
      <c r="K2298" s="107">
        <v>0</v>
      </c>
      <c r="L2298" s="108">
        <v>0</v>
      </c>
      <c r="X2298" t="s">
        <v>782</v>
      </c>
      <c r="Y2298" t="s">
        <v>21</v>
      </c>
    </row>
    <row r="2299" spans="1:25" x14ac:dyDescent="0.25">
      <c r="A2299" s="103" t="s">
        <v>7</v>
      </c>
      <c r="B2299" s="104">
        <v>46268</v>
      </c>
      <c r="C2299" s="105" t="s">
        <v>11</v>
      </c>
      <c r="D2299" s="106">
        <v>14</v>
      </c>
      <c r="G2299" s="106">
        <v>219</v>
      </c>
      <c r="H2299" s="107">
        <v>4</v>
      </c>
      <c r="I2299" s="107">
        <v>2</v>
      </c>
      <c r="J2299" s="107">
        <v>0</v>
      </c>
      <c r="K2299" s="107">
        <v>0</v>
      </c>
      <c r="L2299" s="108">
        <v>0</v>
      </c>
      <c r="X2299" t="s">
        <v>778</v>
      </c>
      <c r="Y2299" t="s">
        <v>20</v>
      </c>
    </row>
    <row r="2300" spans="1:25" hidden="1" x14ac:dyDescent="0.25">
      <c r="A2300" s="103" t="s">
        <v>28</v>
      </c>
      <c r="B2300" s="104">
        <v>46268</v>
      </c>
      <c r="C2300" s="105" t="s">
        <v>12</v>
      </c>
      <c r="D2300" s="106">
        <v>15</v>
      </c>
      <c r="G2300" s="106">
        <v>1</v>
      </c>
      <c r="H2300" s="107">
        <v>1</v>
      </c>
      <c r="I2300" s="107">
        <v>0</v>
      </c>
      <c r="J2300" s="107">
        <v>0</v>
      </c>
      <c r="K2300" s="107">
        <v>0</v>
      </c>
      <c r="L2300" s="108">
        <v>0</v>
      </c>
      <c r="X2300" t="s">
        <v>782</v>
      </c>
      <c r="Y2300" t="s">
        <v>22</v>
      </c>
    </row>
    <row r="2301" spans="1:25" hidden="1" x14ac:dyDescent="0.25">
      <c r="A2301" s="103" t="s">
        <v>7</v>
      </c>
      <c r="B2301" s="104">
        <v>46268</v>
      </c>
      <c r="C2301" s="105" t="s">
        <v>11</v>
      </c>
      <c r="D2301" s="106">
        <v>15</v>
      </c>
      <c r="G2301" s="106">
        <v>612</v>
      </c>
      <c r="H2301" s="107">
        <v>5</v>
      </c>
      <c r="I2301" s="107">
        <v>4</v>
      </c>
      <c r="J2301" s="107">
        <v>0</v>
      </c>
      <c r="K2301" s="107">
        <v>0</v>
      </c>
      <c r="L2301" s="108">
        <v>0</v>
      </c>
      <c r="X2301" t="s">
        <v>782</v>
      </c>
      <c r="Y2301" t="s">
        <v>20</v>
      </c>
    </row>
    <row r="2302" spans="1:25" x14ac:dyDescent="0.25">
      <c r="A2302" s="103" t="s">
        <v>7</v>
      </c>
      <c r="B2302" s="104">
        <v>46268</v>
      </c>
      <c r="C2302" s="105" t="s">
        <v>12</v>
      </c>
      <c r="D2302" s="106">
        <v>11</v>
      </c>
      <c r="G2302" s="106">
        <v>3</v>
      </c>
      <c r="H2302" s="107">
        <v>1</v>
      </c>
      <c r="I2302" s="107">
        <v>1</v>
      </c>
      <c r="J2302" s="107">
        <v>0</v>
      </c>
      <c r="K2302" s="107">
        <v>0</v>
      </c>
      <c r="L2302" s="108">
        <v>0</v>
      </c>
      <c r="X2302" t="s">
        <v>778</v>
      </c>
      <c r="Y2302" t="s">
        <v>781</v>
      </c>
    </row>
    <row r="2303" spans="1:25" hidden="1" x14ac:dyDescent="0.25">
      <c r="A2303" s="103" t="s">
        <v>7</v>
      </c>
      <c r="B2303" s="104">
        <v>46268</v>
      </c>
      <c r="C2303" s="105" t="s">
        <v>12</v>
      </c>
      <c r="D2303" s="106">
        <v>8</v>
      </c>
      <c r="G2303" s="106">
        <v>2</v>
      </c>
      <c r="H2303" s="107">
        <v>0</v>
      </c>
      <c r="I2303" s="107">
        <v>0</v>
      </c>
      <c r="J2303" s="107">
        <v>0</v>
      </c>
      <c r="K2303" s="107">
        <v>0</v>
      </c>
      <c r="L2303" s="108">
        <v>0</v>
      </c>
      <c r="X2303" t="s">
        <v>782</v>
      </c>
      <c r="Y2303" t="s">
        <v>169</v>
      </c>
    </row>
    <row r="2304" spans="1:25" x14ac:dyDescent="0.25">
      <c r="A2304" s="103" t="s">
        <v>6</v>
      </c>
      <c r="B2304" s="104">
        <v>46268</v>
      </c>
      <c r="C2304" s="105" t="s">
        <v>11</v>
      </c>
      <c r="D2304" s="106">
        <v>12</v>
      </c>
      <c r="G2304" s="106">
        <v>154</v>
      </c>
      <c r="H2304" s="107">
        <v>2</v>
      </c>
      <c r="I2304" s="107">
        <v>1</v>
      </c>
      <c r="J2304" s="107">
        <v>0</v>
      </c>
      <c r="K2304" s="107">
        <v>0</v>
      </c>
      <c r="L2304" s="108">
        <v>0</v>
      </c>
      <c r="X2304" t="s">
        <v>778</v>
      </c>
      <c r="Y2304" t="s">
        <v>784</v>
      </c>
    </row>
    <row r="2305" spans="1:25" hidden="1" x14ac:dyDescent="0.25">
      <c r="A2305" s="103" t="s">
        <v>6</v>
      </c>
      <c r="B2305" s="104">
        <v>46268</v>
      </c>
      <c r="C2305" s="105" t="s">
        <v>12</v>
      </c>
      <c r="D2305" s="106">
        <v>11</v>
      </c>
      <c r="G2305" s="106">
        <v>1</v>
      </c>
      <c r="H2305" s="107">
        <v>0</v>
      </c>
      <c r="I2305" s="107">
        <v>0</v>
      </c>
      <c r="J2305" s="107">
        <v>0</v>
      </c>
      <c r="K2305" s="107">
        <v>0</v>
      </c>
      <c r="L2305" s="108">
        <v>0</v>
      </c>
      <c r="X2305" t="s">
        <v>778</v>
      </c>
      <c r="Y2305" t="s">
        <v>169</v>
      </c>
    </row>
    <row r="2306" spans="1:25" x14ac:dyDescent="0.25">
      <c r="A2306" s="103" t="s">
        <v>8</v>
      </c>
      <c r="B2306" s="104">
        <v>46268</v>
      </c>
      <c r="C2306" s="105" t="s">
        <v>11</v>
      </c>
      <c r="D2306" s="106">
        <v>15</v>
      </c>
      <c r="G2306" s="106">
        <v>148</v>
      </c>
      <c r="H2306" s="107">
        <v>2</v>
      </c>
      <c r="I2306" s="107">
        <v>1</v>
      </c>
      <c r="J2306" s="107">
        <v>0</v>
      </c>
      <c r="K2306" s="107">
        <v>0</v>
      </c>
      <c r="L2306" s="108">
        <v>0</v>
      </c>
      <c r="X2306" t="s">
        <v>782</v>
      </c>
      <c r="Y2306" t="s">
        <v>780</v>
      </c>
    </row>
    <row r="2307" spans="1:25" hidden="1" x14ac:dyDescent="0.25">
      <c r="A2307" s="103" t="s">
        <v>7</v>
      </c>
      <c r="B2307" s="104">
        <v>46268</v>
      </c>
      <c r="C2307" s="105" t="s">
        <v>12</v>
      </c>
      <c r="D2307" s="106">
        <v>12</v>
      </c>
      <c r="G2307" s="106">
        <v>4</v>
      </c>
      <c r="H2307" s="107">
        <v>0</v>
      </c>
      <c r="I2307" s="107">
        <v>0</v>
      </c>
      <c r="J2307" s="107">
        <v>0</v>
      </c>
      <c r="K2307" s="107">
        <v>0</v>
      </c>
      <c r="L2307" s="108">
        <v>0</v>
      </c>
      <c r="X2307" t="s">
        <v>778</v>
      </c>
    </row>
    <row r="2308" spans="1:25" hidden="1" x14ac:dyDescent="0.25">
      <c r="A2308" s="103" t="s">
        <v>6</v>
      </c>
      <c r="B2308" s="104">
        <v>46268</v>
      </c>
      <c r="C2308" s="105" t="s">
        <v>11</v>
      </c>
      <c r="D2308" s="106">
        <v>13</v>
      </c>
      <c r="G2308" s="106">
        <v>42</v>
      </c>
      <c r="H2308" s="107">
        <v>0</v>
      </c>
      <c r="I2308" s="107">
        <v>0</v>
      </c>
      <c r="J2308" s="107">
        <v>0</v>
      </c>
      <c r="K2308" s="107">
        <v>0</v>
      </c>
      <c r="L2308" s="108">
        <v>0</v>
      </c>
      <c r="X2308" t="s">
        <v>782</v>
      </c>
    </row>
    <row r="2309" spans="1:25" hidden="1" x14ac:dyDescent="0.25">
      <c r="A2309" s="103" t="s">
        <v>6</v>
      </c>
      <c r="B2309" s="104">
        <v>46268</v>
      </c>
      <c r="C2309" s="105" t="s">
        <v>11</v>
      </c>
      <c r="D2309" s="106">
        <v>8</v>
      </c>
      <c r="G2309" s="106">
        <v>3</v>
      </c>
      <c r="H2309" s="107">
        <v>0</v>
      </c>
      <c r="I2309" s="107">
        <v>0</v>
      </c>
      <c r="J2309" s="107">
        <v>0</v>
      </c>
      <c r="K2309" s="107">
        <v>0</v>
      </c>
      <c r="L2309" s="108">
        <v>0</v>
      </c>
      <c r="X2309" t="s">
        <v>778</v>
      </c>
      <c r="Y2309" t="s">
        <v>21</v>
      </c>
    </row>
    <row r="2310" spans="1:25" hidden="1" x14ac:dyDescent="0.25">
      <c r="A2310" s="103" t="s">
        <v>8</v>
      </c>
      <c r="B2310" s="104">
        <v>46268</v>
      </c>
      <c r="C2310" s="105" t="s">
        <v>11</v>
      </c>
      <c r="D2310" s="106">
        <v>15</v>
      </c>
      <c r="G2310" s="106">
        <v>19</v>
      </c>
      <c r="H2310" s="107">
        <v>0</v>
      </c>
      <c r="I2310" s="107">
        <v>0</v>
      </c>
      <c r="J2310" s="107">
        <v>0</v>
      </c>
      <c r="K2310" s="107">
        <v>0</v>
      </c>
      <c r="L2310" s="108">
        <v>0</v>
      </c>
      <c r="X2310" t="s">
        <v>778</v>
      </c>
      <c r="Y2310" t="s">
        <v>780</v>
      </c>
    </row>
    <row r="2311" spans="1:25" hidden="1" x14ac:dyDescent="0.25">
      <c r="A2311" s="103" t="s">
        <v>6</v>
      </c>
      <c r="B2311" s="104">
        <v>46268</v>
      </c>
      <c r="C2311" s="105" t="s">
        <v>11</v>
      </c>
      <c r="D2311" s="106">
        <v>15</v>
      </c>
      <c r="G2311" s="106">
        <v>5</v>
      </c>
      <c r="H2311" s="107">
        <v>0</v>
      </c>
      <c r="I2311" s="107">
        <v>0</v>
      </c>
      <c r="J2311" s="107">
        <v>0</v>
      </c>
      <c r="K2311" s="107">
        <v>0</v>
      </c>
      <c r="L2311" s="108">
        <v>0</v>
      </c>
      <c r="X2311" t="s">
        <v>778</v>
      </c>
      <c r="Y2311" t="s">
        <v>21</v>
      </c>
    </row>
    <row r="2312" spans="1:25" x14ac:dyDescent="0.25">
      <c r="A2312" s="103" t="s">
        <v>7</v>
      </c>
      <c r="B2312" s="104">
        <v>46268</v>
      </c>
      <c r="C2312" s="105" t="s">
        <v>11</v>
      </c>
      <c r="D2312" s="106">
        <v>15</v>
      </c>
      <c r="G2312" s="106">
        <v>27</v>
      </c>
      <c r="H2312" s="107">
        <v>0</v>
      </c>
      <c r="I2312" s="107">
        <v>0</v>
      </c>
      <c r="J2312" s="107">
        <v>0</v>
      </c>
      <c r="K2312" s="107">
        <v>0</v>
      </c>
      <c r="L2312" s="108">
        <v>0</v>
      </c>
      <c r="X2312" t="s">
        <v>778</v>
      </c>
      <c r="Y2312" t="s">
        <v>780</v>
      </c>
    </row>
    <row r="2313" spans="1:25" hidden="1" x14ac:dyDescent="0.25">
      <c r="A2313" s="103" t="s">
        <v>7</v>
      </c>
      <c r="B2313" s="104">
        <v>46268</v>
      </c>
      <c r="C2313" s="105" t="s">
        <v>12</v>
      </c>
      <c r="D2313" s="106">
        <v>14</v>
      </c>
      <c r="G2313" s="106">
        <v>1</v>
      </c>
      <c r="H2313" s="107">
        <v>0</v>
      </c>
      <c r="I2313" s="107">
        <v>0</v>
      </c>
      <c r="J2313" s="107">
        <v>0</v>
      </c>
      <c r="K2313" s="107">
        <v>0</v>
      </c>
      <c r="L2313" s="108">
        <v>0</v>
      </c>
      <c r="X2313" t="s">
        <v>782</v>
      </c>
      <c r="Y2313" t="s">
        <v>169</v>
      </c>
    </row>
    <row r="2314" spans="1:25" hidden="1" x14ac:dyDescent="0.25">
      <c r="A2314" s="103" t="s">
        <v>8</v>
      </c>
      <c r="B2314" s="104">
        <v>46268</v>
      </c>
      <c r="C2314" s="105" t="s">
        <v>12</v>
      </c>
      <c r="D2314" s="106">
        <v>12</v>
      </c>
      <c r="G2314" s="106">
        <v>489</v>
      </c>
      <c r="H2314" s="107">
        <v>8</v>
      </c>
      <c r="I2314" s="107">
        <v>5</v>
      </c>
      <c r="J2314" s="107">
        <v>0</v>
      </c>
      <c r="K2314" s="107">
        <v>0</v>
      </c>
      <c r="L2314" s="108">
        <v>0</v>
      </c>
      <c r="X2314" t="s">
        <v>782</v>
      </c>
      <c r="Y2314" t="s">
        <v>781</v>
      </c>
    </row>
    <row r="2315" spans="1:25" hidden="1" x14ac:dyDescent="0.25">
      <c r="A2315" s="103" t="s">
        <v>8</v>
      </c>
      <c r="B2315" s="104">
        <v>46268</v>
      </c>
      <c r="C2315" s="105" t="s">
        <v>11</v>
      </c>
      <c r="D2315" s="106">
        <v>13</v>
      </c>
      <c r="G2315" s="106">
        <v>5</v>
      </c>
      <c r="H2315" s="107">
        <v>0</v>
      </c>
      <c r="I2315" s="107">
        <v>0</v>
      </c>
      <c r="J2315" s="107">
        <v>0</v>
      </c>
      <c r="K2315" s="107">
        <v>0</v>
      </c>
      <c r="L2315" s="108">
        <v>0</v>
      </c>
      <c r="X2315" t="s">
        <v>782</v>
      </c>
      <c r="Y2315" t="s">
        <v>780</v>
      </c>
    </row>
    <row r="2316" spans="1:25" hidden="1" x14ac:dyDescent="0.25">
      <c r="A2316" s="103" t="s">
        <v>6</v>
      </c>
      <c r="B2316" s="104">
        <v>46268</v>
      </c>
      <c r="C2316" s="105" t="s">
        <v>12</v>
      </c>
      <c r="D2316" s="106">
        <v>14</v>
      </c>
      <c r="G2316" s="106">
        <v>12</v>
      </c>
      <c r="H2316" s="107">
        <v>0</v>
      </c>
      <c r="I2316" s="107">
        <v>0</v>
      </c>
      <c r="J2316" s="107">
        <v>0</v>
      </c>
      <c r="K2316" s="107">
        <v>0</v>
      </c>
      <c r="L2316" s="108">
        <v>0</v>
      </c>
      <c r="X2316" t="s">
        <v>778</v>
      </c>
      <c r="Y2316" t="s">
        <v>781</v>
      </c>
    </row>
    <row r="2317" spans="1:25" hidden="1" x14ac:dyDescent="0.25">
      <c r="A2317" s="103" t="s">
        <v>28</v>
      </c>
      <c r="B2317" s="104">
        <v>46268</v>
      </c>
      <c r="C2317" s="105" t="s">
        <v>11</v>
      </c>
      <c r="D2317" s="106">
        <v>12</v>
      </c>
      <c r="G2317" s="106">
        <v>1</v>
      </c>
      <c r="H2317" s="107">
        <v>1</v>
      </c>
      <c r="I2317" s="107">
        <v>1</v>
      </c>
      <c r="J2317" s="107">
        <v>0</v>
      </c>
      <c r="K2317" s="107">
        <v>0</v>
      </c>
      <c r="L2317" s="108">
        <v>0</v>
      </c>
      <c r="X2317" t="s">
        <v>778</v>
      </c>
    </row>
    <row r="2318" spans="1:25" x14ac:dyDescent="0.25">
      <c r="A2318" s="103" t="s">
        <v>7</v>
      </c>
      <c r="B2318" s="104">
        <v>46268</v>
      </c>
      <c r="C2318" s="105" t="s">
        <v>11</v>
      </c>
      <c r="D2318" s="106">
        <v>11</v>
      </c>
      <c r="G2318" s="106">
        <v>2</v>
      </c>
      <c r="H2318" s="107">
        <v>0</v>
      </c>
      <c r="I2318" s="107">
        <v>0</v>
      </c>
      <c r="J2318" s="107">
        <v>0</v>
      </c>
      <c r="K2318" s="107">
        <v>0</v>
      </c>
      <c r="L2318" s="108">
        <v>0</v>
      </c>
      <c r="X2318" t="s">
        <v>778</v>
      </c>
      <c r="Y2318" t="s">
        <v>21</v>
      </c>
    </row>
    <row r="2319" spans="1:25" x14ac:dyDescent="0.25">
      <c r="A2319" s="103" t="s">
        <v>7</v>
      </c>
      <c r="B2319" s="104">
        <v>46268</v>
      </c>
      <c r="C2319" s="105" t="s">
        <v>12</v>
      </c>
      <c r="D2319" s="106">
        <v>14</v>
      </c>
      <c r="G2319" s="106">
        <v>19</v>
      </c>
      <c r="H2319" s="107">
        <v>0</v>
      </c>
      <c r="I2319" s="107">
        <v>0</v>
      </c>
      <c r="J2319" s="107">
        <v>0</v>
      </c>
      <c r="K2319" s="107">
        <v>0</v>
      </c>
      <c r="L2319" s="108">
        <v>0</v>
      </c>
      <c r="X2319" t="s">
        <v>782</v>
      </c>
      <c r="Y2319" t="s">
        <v>779</v>
      </c>
    </row>
    <row r="2320" spans="1:25" hidden="1" x14ac:dyDescent="0.25">
      <c r="A2320" s="103" t="s">
        <v>6</v>
      </c>
      <c r="B2320" s="104">
        <v>46268</v>
      </c>
      <c r="C2320" s="105" t="s">
        <v>12</v>
      </c>
      <c r="D2320" s="106">
        <v>9</v>
      </c>
      <c r="G2320" s="106">
        <v>12</v>
      </c>
      <c r="H2320" s="107">
        <v>0</v>
      </c>
      <c r="I2320" s="107">
        <v>0</v>
      </c>
      <c r="J2320" s="107">
        <v>0</v>
      </c>
      <c r="K2320" s="107">
        <v>0</v>
      </c>
      <c r="L2320" s="108">
        <v>0</v>
      </c>
      <c r="X2320" t="s">
        <v>782</v>
      </c>
      <c r="Y2320" t="s">
        <v>779</v>
      </c>
    </row>
    <row r="2321" spans="1:25" hidden="1" x14ac:dyDescent="0.25">
      <c r="A2321" s="103" t="s">
        <v>8</v>
      </c>
      <c r="B2321" s="104">
        <v>46268</v>
      </c>
      <c r="C2321" s="105" t="s">
        <v>11</v>
      </c>
      <c r="D2321" s="106">
        <v>14</v>
      </c>
      <c r="G2321" s="106">
        <v>615</v>
      </c>
      <c r="H2321" s="107">
        <v>3</v>
      </c>
      <c r="I2321" s="107">
        <v>3</v>
      </c>
      <c r="J2321" s="107">
        <v>0</v>
      </c>
      <c r="K2321" s="107">
        <v>0</v>
      </c>
      <c r="L2321" s="108">
        <v>0</v>
      </c>
      <c r="X2321" t="s">
        <v>782</v>
      </c>
      <c r="Y2321" t="s">
        <v>20</v>
      </c>
    </row>
    <row r="2322" spans="1:25" hidden="1" x14ac:dyDescent="0.25">
      <c r="A2322" s="103" t="s">
        <v>8</v>
      </c>
      <c r="B2322" s="104">
        <v>46268</v>
      </c>
      <c r="C2322" s="105" t="s">
        <v>11</v>
      </c>
      <c r="D2322" s="106">
        <v>12</v>
      </c>
      <c r="G2322" s="106">
        <v>3</v>
      </c>
      <c r="H2322" s="107">
        <v>0</v>
      </c>
      <c r="I2322" s="107">
        <v>0</v>
      </c>
      <c r="J2322" s="107">
        <v>0</v>
      </c>
      <c r="K2322" s="107">
        <v>0</v>
      </c>
      <c r="L2322" s="108">
        <v>0</v>
      </c>
      <c r="X2322" t="s">
        <v>782</v>
      </c>
      <c r="Y2322" t="s">
        <v>21</v>
      </c>
    </row>
    <row r="2323" spans="1:25" hidden="1" x14ac:dyDescent="0.25">
      <c r="A2323" s="103" t="s">
        <v>7</v>
      </c>
      <c r="B2323" s="104">
        <v>46268</v>
      </c>
      <c r="C2323" s="105" t="s">
        <v>11</v>
      </c>
      <c r="D2323" s="106">
        <v>10</v>
      </c>
      <c r="G2323" s="106">
        <v>494</v>
      </c>
      <c r="H2323" s="107">
        <v>9</v>
      </c>
      <c r="I2323" s="107">
        <v>5</v>
      </c>
      <c r="J2323" s="107">
        <v>1</v>
      </c>
      <c r="K2323" s="107">
        <v>0</v>
      </c>
      <c r="L2323" s="108">
        <v>0</v>
      </c>
      <c r="X2323" t="s">
        <v>782</v>
      </c>
      <c r="Y2323" t="s">
        <v>783</v>
      </c>
    </row>
    <row r="2324" spans="1:25" hidden="1" x14ac:dyDescent="0.25">
      <c r="A2324" s="103" t="s">
        <v>6</v>
      </c>
      <c r="B2324" s="104">
        <v>46268</v>
      </c>
      <c r="C2324" s="105" t="s">
        <v>11</v>
      </c>
      <c r="D2324" s="106">
        <v>14</v>
      </c>
      <c r="G2324" s="106">
        <v>812</v>
      </c>
      <c r="H2324" s="107">
        <v>5</v>
      </c>
      <c r="I2324" s="107">
        <v>5</v>
      </c>
      <c r="J2324" s="107">
        <v>0</v>
      </c>
      <c r="K2324" s="107">
        <v>0</v>
      </c>
      <c r="L2324" s="108">
        <v>0</v>
      </c>
      <c r="X2324" t="s">
        <v>782</v>
      </c>
      <c r="Y2324" t="s">
        <v>20</v>
      </c>
    </row>
    <row r="2325" spans="1:25" hidden="1" x14ac:dyDescent="0.25">
      <c r="A2325" s="103" t="s">
        <v>8</v>
      </c>
      <c r="B2325" s="104">
        <v>46268</v>
      </c>
      <c r="C2325" s="105" t="s">
        <v>11</v>
      </c>
      <c r="D2325" s="106">
        <v>12</v>
      </c>
      <c r="G2325" s="106">
        <v>221</v>
      </c>
      <c r="H2325" s="107">
        <v>2</v>
      </c>
      <c r="I2325" s="107">
        <v>1</v>
      </c>
      <c r="J2325" s="107">
        <v>0</v>
      </c>
      <c r="K2325" s="107">
        <v>0</v>
      </c>
      <c r="L2325" s="108">
        <v>0</v>
      </c>
      <c r="X2325" t="s">
        <v>778</v>
      </c>
      <c r="Y2325" t="s">
        <v>783</v>
      </c>
    </row>
    <row r="2326" spans="1:25" hidden="1" x14ac:dyDescent="0.25">
      <c r="A2326" s="103" t="s">
        <v>6</v>
      </c>
      <c r="B2326" s="104">
        <v>46268</v>
      </c>
      <c r="C2326" s="105" t="s">
        <v>11</v>
      </c>
      <c r="D2326" s="106">
        <v>15</v>
      </c>
      <c r="G2326" s="106">
        <v>118</v>
      </c>
      <c r="H2326" s="107">
        <v>2</v>
      </c>
      <c r="I2326" s="107">
        <v>2</v>
      </c>
      <c r="J2326" s="107">
        <v>1</v>
      </c>
      <c r="K2326" s="107">
        <v>0</v>
      </c>
      <c r="L2326" s="108">
        <v>0</v>
      </c>
      <c r="X2326" t="s">
        <v>778</v>
      </c>
      <c r="Y2326" t="s">
        <v>784</v>
      </c>
    </row>
    <row r="2327" spans="1:25" hidden="1" x14ac:dyDescent="0.25">
      <c r="A2327" s="103" t="s">
        <v>8</v>
      </c>
      <c r="B2327" s="104">
        <v>46268</v>
      </c>
      <c r="C2327" s="105" t="s">
        <v>11</v>
      </c>
      <c r="D2327" s="106">
        <v>11</v>
      </c>
      <c r="G2327" s="106">
        <v>24</v>
      </c>
      <c r="H2327" s="107">
        <v>0</v>
      </c>
      <c r="I2327" s="107">
        <v>0</v>
      </c>
      <c r="J2327" s="107">
        <v>0</v>
      </c>
      <c r="K2327" s="107">
        <v>0</v>
      </c>
      <c r="L2327" s="108">
        <v>0</v>
      </c>
      <c r="X2327" t="s">
        <v>778</v>
      </c>
      <c r="Y2327" t="s">
        <v>780</v>
      </c>
    </row>
    <row r="2328" spans="1:25" hidden="1" x14ac:dyDescent="0.25">
      <c r="A2328" s="103" t="s">
        <v>6</v>
      </c>
      <c r="B2328" s="104">
        <v>46268</v>
      </c>
      <c r="C2328" s="105" t="s">
        <v>11</v>
      </c>
      <c r="D2328" s="106">
        <v>14</v>
      </c>
      <c r="G2328" s="106">
        <v>95</v>
      </c>
      <c r="H2328" s="107">
        <v>0</v>
      </c>
      <c r="I2328" s="107">
        <v>0</v>
      </c>
      <c r="J2328" s="107">
        <v>0</v>
      </c>
      <c r="K2328" s="107">
        <v>0</v>
      </c>
      <c r="L2328" s="108">
        <v>0</v>
      </c>
      <c r="X2328" t="s">
        <v>782</v>
      </c>
    </row>
    <row r="2329" spans="1:25" x14ac:dyDescent="0.25">
      <c r="A2329" s="103" t="s">
        <v>7</v>
      </c>
      <c r="B2329" s="104">
        <v>46268</v>
      </c>
      <c r="C2329" s="105" t="s">
        <v>11</v>
      </c>
      <c r="D2329" s="106">
        <v>8</v>
      </c>
      <c r="G2329" s="106">
        <v>6</v>
      </c>
      <c r="H2329" s="107">
        <v>0</v>
      </c>
      <c r="I2329" s="107">
        <v>0</v>
      </c>
      <c r="J2329" s="107">
        <v>0</v>
      </c>
      <c r="K2329" s="107">
        <v>0</v>
      </c>
      <c r="L2329" s="108">
        <v>0</v>
      </c>
      <c r="X2329" t="s">
        <v>782</v>
      </c>
      <c r="Y2329" t="s">
        <v>23</v>
      </c>
    </row>
    <row r="2330" spans="1:25" x14ac:dyDescent="0.25">
      <c r="A2330" s="103" t="s">
        <v>7</v>
      </c>
      <c r="B2330" s="104">
        <v>46268</v>
      </c>
      <c r="C2330" s="105" t="s">
        <v>12</v>
      </c>
      <c r="D2330" s="106">
        <v>11</v>
      </c>
      <c r="G2330" s="106">
        <v>1251</v>
      </c>
      <c r="H2330" s="107">
        <v>21</v>
      </c>
      <c r="I2330" s="107">
        <v>17</v>
      </c>
      <c r="J2330" s="107">
        <v>1</v>
      </c>
      <c r="K2330" s="107">
        <v>1</v>
      </c>
      <c r="L2330" s="108">
        <v>1</v>
      </c>
      <c r="X2330" t="s">
        <v>782</v>
      </c>
      <c r="Y2330" t="s">
        <v>779</v>
      </c>
    </row>
    <row r="2331" spans="1:25" x14ac:dyDescent="0.25">
      <c r="A2331" s="103" t="s">
        <v>6</v>
      </c>
      <c r="B2331" s="104">
        <v>46268</v>
      </c>
      <c r="C2331" s="105" t="s">
        <v>12</v>
      </c>
      <c r="D2331" s="106">
        <v>15</v>
      </c>
      <c r="G2331" s="106">
        <v>23</v>
      </c>
      <c r="H2331" s="107">
        <v>0</v>
      </c>
      <c r="I2331" s="107">
        <v>0</v>
      </c>
      <c r="J2331" s="107">
        <v>0</v>
      </c>
      <c r="K2331" s="107">
        <v>0</v>
      </c>
      <c r="L2331" s="108">
        <v>0</v>
      </c>
      <c r="X2331" t="s">
        <v>782</v>
      </c>
      <c r="Y2331" t="s">
        <v>779</v>
      </c>
    </row>
    <row r="2332" spans="1:25" hidden="1" x14ac:dyDescent="0.25">
      <c r="A2332" s="103" t="s">
        <v>6</v>
      </c>
      <c r="B2332" s="104">
        <v>46268</v>
      </c>
      <c r="C2332" s="105" t="s">
        <v>12</v>
      </c>
      <c r="D2332" s="106">
        <v>15</v>
      </c>
      <c r="G2332" s="106">
        <v>1</v>
      </c>
      <c r="H2332" s="107">
        <v>0</v>
      </c>
      <c r="I2332" s="107">
        <v>0</v>
      </c>
      <c r="J2332" s="107">
        <v>0</v>
      </c>
      <c r="K2332" s="107">
        <v>0</v>
      </c>
      <c r="L2332" s="108">
        <v>0</v>
      </c>
      <c r="X2332" t="s">
        <v>782</v>
      </c>
      <c r="Y2332" t="s">
        <v>169</v>
      </c>
    </row>
    <row r="2333" spans="1:25" hidden="1" x14ac:dyDescent="0.25">
      <c r="A2333" s="103" t="s">
        <v>8</v>
      </c>
      <c r="B2333" s="104">
        <v>46268</v>
      </c>
      <c r="C2333" s="105" t="s">
        <v>11</v>
      </c>
      <c r="D2333" s="106">
        <v>12</v>
      </c>
      <c r="G2333" s="106">
        <v>5</v>
      </c>
      <c r="H2333" s="107">
        <v>0</v>
      </c>
      <c r="I2333" s="107">
        <v>0</v>
      </c>
      <c r="J2333" s="107">
        <v>0</v>
      </c>
      <c r="K2333" s="107">
        <v>0</v>
      </c>
      <c r="L2333" s="108">
        <v>0</v>
      </c>
      <c r="X2333" t="s">
        <v>782</v>
      </c>
    </row>
    <row r="2334" spans="1:25" hidden="1" x14ac:dyDescent="0.25">
      <c r="A2334" s="103" t="s">
        <v>7</v>
      </c>
      <c r="B2334" s="104">
        <v>46268</v>
      </c>
      <c r="C2334" s="105" t="s">
        <v>11</v>
      </c>
      <c r="D2334" s="106">
        <v>10</v>
      </c>
      <c r="G2334" s="106">
        <v>82</v>
      </c>
      <c r="H2334" s="107">
        <v>0</v>
      </c>
      <c r="I2334" s="107">
        <v>0</v>
      </c>
      <c r="J2334" s="107">
        <v>0</v>
      </c>
      <c r="K2334" s="107">
        <v>0</v>
      </c>
      <c r="L2334" s="108">
        <v>0</v>
      </c>
      <c r="X2334" t="s">
        <v>778</v>
      </c>
      <c r="Y2334" t="s">
        <v>783</v>
      </c>
    </row>
    <row r="2335" spans="1:25" x14ac:dyDescent="0.25">
      <c r="A2335" s="103" t="s">
        <v>8</v>
      </c>
      <c r="B2335" s="104">
        <v>46268</v>
      </c>
      <c r="C2335" s="105" t="s">
        <v>12</v>
      </c>
      <c r="D2335" s="106">
        <v>15</v>
      </c>
      <c r="G2335" s="106">
        <v>11</v>
      </c>
      <c r="H2335" s="107">
        <v>0</v>
      </c>
      <c r="I2335" s="107">
        <v>0</v>
      </c>
      <c r="J2335" s="107">
        <v>0</v>
      </c>
      <c r="K2335" s="107">
        <v>0</v>
      </c>
      <c r="L2335" s="108">
        <v>0</v>
      </c>
      <c r="X2335" t="s">
        <v>778</v>
      </c>
      <c r="Y2335" t="s">
        <v>781</v>
      </c>
    </row>
    <row r="2336" spans="1:25" hidden="1" x14ac:dyDescent="0.25">
      <c r="A2336" s="103" t="s">
        <v>6</v>
      </c>
      <c r="B2336" s="104">
        <v>46268</v>
      </c>
      <c r="C2336" s="105" t="s">
        <v>12</v>
      </c>
      <c r="D2336" s="106">
        <v>12</v>
      </c>
      <c r="G2336" s="106">
        <v>1</v>
      </c>
      <c r="H2336" s="107">
        <v>0</v>
      </c>
      <c r="I2336" s="107">
        <v>0</v>
      </c>
      <c r="J2336" s="107">
        <v>0</v>
      </c>
      <c r="K2336" s="107">
        <v>0</v>
      </c>
      <c r="L2336" s="108">
        <v>0</v>
      </c>
      <c r="X2336" t="s">
        <v>778</v>
      </c>
      <c r="Y2336" t="s">
        <v>22</v>
      </c>
    </row>
    <row r="2337" spans="1:25" hidden="1" x14ac:dyDescent="0.25">
      <c r="A2337" s="103" t="s">
        <v>8</v>
      </c>
      <c r="B2337" s="104">
        <v>46268</v>
      </c>
      <c r="C2337" s="105" t="s">
        <v>11</v>
      </c>
      <c r="D2337" s="106">
        <v>11</v>
      </c>
      <c r="G2337" s="106">
        <v>109</v>
      </c>
      <c r="H2337" s="107">
        <v>0</v>
      </c>
      <c r="I2337" s="107">
        <v>0</v>
      </c>
      <c r="J2337" s="107">
        <v>0</v>
      </c>
      <c r="K2337" s="107">
        <v>0</v>
      </c>
      <c r="L2337" s="108">
        <v>0</v>
      </c>
      <c r="X2337" t="s">
        <v>782</v>
      </c>
      <c r="Y2337" t="s">
        <v>780</v>
      </c>
    </row>
    <row r="2338" spans="1:25" hidden="1" x14ac:dyDescent="0.25">
      <c r="A2338" s="103" t="s">
        <v>6</v>
      </c>
      <c r="B2338" s="104">
        <v>46268</v>
      </c>
      <c r="C2338" s="105" t="s">
        <v>11</v>
      </c>
      <c r="D2338" s="106">
        <v>12</v>
      </c>
      <c r="G2338" s="106">
        <v>239</v>
      </c>
      <c r="H2338" s="107">
        <v>4</v>
      </c>
      <c r="I2338" s="107">
        <v>3</v>
      </c>
      <c r="J2338" s="107">
        <v>0</v>
      </c>
      <c r="K2338" s="107">
        <v>0</v>
      </c>
      <c r="L2338" s="108">
        <v>0</v>
      </c>
      <c r="X2338" t="s">
        <v>782</v>
      </c>
      <c r="Y2338" t="s">
        <v>780</v>
      </c>
    </row>
    <row r="2339" spans="1:25" x14ac:dyDescent="0.25">
      <c r="A2339" s="103" t="s">
        <v>7</v>
      </c>
      <c r="B2339" s="104">
        <v>46268</v>
      </c>
      <c r="C2339" s="105" t="s">
        <v>12</v>
      </c>
      <c r="D2339" s="106">
        <v>8</v>
      </c>
      <c r="G2339" s="106">
        <v>7</v>
      </c>
      <c r="H2339" s="107">
        <v>0</v>
      </c>
      <c r="I2339" s="107">
        <v>0</v>
      </c>
      <c r="J2339" s="107">
        <v>0</v>
      </c>
      <c r="K2339" s="107">
        <v>0</v>
      </c>
      <c r="L2339" s="108">
        <v>0</v>
      </c>
      <c r="X2339" t="s">
        <v>778</v>
      </c>
      <c r="Y2339" t="s">
        <v>781</v>
      </c>
    </row>
    <row r="2340" spans="1:25" x14ac:dyDescent="0.25">
      <c r="A2340" s="103" t="s">
        <v>7</v>
      </c>
      <c r="B2340" s="104">
        <v>46268</v>
      </c>
      <c r="C2340" s="105" t="s">
        <v>12</v>
      </c>
      <c r="D2340" s="106">
        <v>10</v>
      </c>
      <c r="G2340" s="106">
        <v>3</v>
      </c>
      <c r="H2340" s="107">
        <v>0</v>
      </c>
      <c r="I2340" s="107">
        <v>0</v>
      </c>
      <c r="J2340" s="107">
        <v>0</v>
      </c>
      <c r="K2340" s="107">
        <v>0</v>
      </c>
      <c r="L2340" s="108">
        <v>0</v>
      </c>
      <c r="X2340" t="s">
        <v>782</v>
      </c>
      <c r="Y2340" t="s">
        <v>169</v>
      </c>
    </row>
    <row r="2341" spans="1:25" hidden="1" x14ac:dyDescent="0.25">
      <c r="A2341" s="103" t="s">
        <v>6</v>
      </c>
      <c r="B2341" s="104">
        <v>46268</v>
      </c>
      <c r="C2341" s="105" t="s">
        <v>12</v>
      </c>
      <c r="D2341" s="106">
        <v>8</v>
      </c>
      <c r="G2341" s="106">
        <v>3</v>
      </c>
      <c r="H2341" s="107">
        <v>0</v>
      </c>
      <c r="I2341" s="107">
        <v>0</v>
      </c>
      <c r="J2341" s="107">
        <v>0</v>
      </c>
      <c r="K2341" s="107">
        <v>0</v>
      </c>
      <c r="L2341" s="108">
        <v>0</v>
      </c>
      <c r="X2341" t="s">
        <v>782</v>
      </c>
    </row>
    <row r="2342" spans="1:25" x14ac:dyDescent="0.25">
      <c r="A2342" s="103" t="s">
        <v>8</v>
      </c>
      <c r="B2342" s="104">
        <v>46268</v>
      </c>
      <c r="C2342" s="105" t="s">
        <v>11</v>
      </c>
      <c r="D2342" s="106">
        <v>8</v>
      </c>
      <c r="G2342" s="106">
        <v>7</v>
      </c>
      <c r="H2342" s="107">
        <v>0</v>
      </c>
      <c r="I2342" s="107">
        <v>0</v>
      </c>
      <c r="J2342" s="107">
        <v>0</v>
      </c>
      <c r="K2342" s="107">
        <v>0</v>
      </c>
      <c r="L2342" s="108">
        <v>0</v>
      </c>
      <c r="X2342" t="s">
        <v>782</v>
      </c>
      <c r="Y2342" t="s">
        <v>780</v>
      </c>
    </row>
    <row r="2343" spans="1:25" x14ac:dyDescent="0.25">
      <c r="A2343" s="103" t="s">
        <v>28</v>
      </c>
      <c r="B2343" s="104">
        <v>46268</v>
      </c>
      <c r="C2343" s="105" t="s">
        <v>12</v>
      </c>
      <c r="D2343" s="106">
        <v>9</v>
      </c>
      <c r="G2343" s="106">
        <v>1</v>
      </c>
      <c r="H2343" s="107">
        <v>1</v>
      </c>
      <c r="I2343" s="107">
        <v>1</v>
      </c>
      <c r="J2343" s="107">
        <v>0</v>
      </c>
      <c r="K2343" s="107">
        <v>0</v>
      </c>
      <c r="L2343" s="108">
        <v>0</v>
      </c>
      <c r="X2343" t="s">
        <v>782</v>
      </c>
      <c r="Y2343" t="s">
        <v>779</v>
      </c>
    </row>
    <row r="2344" spans="1:25" x14ac:dyDescent="0.25">
      <c r="A2344" s="103" t="s">
        <v>8</v>
      </c>
      <c r="B2344" s="104">
        <v>46268</v>
      </c>
      <c r="C2344" s="105" t="s">
        <v>12</v>
      </c>
      <c r="D2344" s="106">
        <v>14</v>
      </c>
      <c r="G2344" s="106">
        <v>1471</v>
      </c>
      <c r="H2344" s="107">
        <v>26</v>
      </c>
      <c r="I2344" s="107">
        <v>21</v>
      </c>
      <c r="J2344" s="107">
        <v>3</v>
      </c>
      <c r="K2344" s="107">
        <v>2</v>
      </c>
      <c r="L2344" s="108">
        <v>0</v>
      </c>
      <c r="X2344" t="s">
        <v>782</v>
      </c>
      <c r="Y2344" t="s">
        <v>779</v>
      </c>
    </row>
    <row r="2345" spans="1:25" hidden="1" x14ac:dyDescent="0.25">
      <c r="A2345" s="103" t="s">
        <v>8</v>
      </c>
      <c r="B2345" s="104">
        <v>46268</v>
      </c>
      <c r="C2345" s="105" t="s">
        <v>12</v>
      </c>
      <c r="D2345" s="106">
        <v>16</v>
      </c>
      <c r="G2345" s="106">
        <v>4</v>
      </c>
      <c r="H2345" s="107">
        <v>1</v>
      </c>
      <c r="I2345" s="107">
        <v>0</v>
      </c>
      <c r="J2345" s="107">
        <v>0</v>
      </c>
      <c r="K2345" s="107">
        <v>0</v>
      </c>
      <c r="L2345" s="108">
        <v>0</v>
      </c>
      <c r="X2345" t="s">
        <v>782</v>
      </c>
    </row>
    <row r="2346" spans="1:25" hidden="1" x14ac:dyDescent="0.25">
      <c r="A2346" s="103" t="s">
        <v>7</v>
      </c>
      <c r="B2346" s="104">
        <v>46268</v>
      </c>
      <c r="C2346" s="105" t="s">
        <v>11</v>
      </c>
      <c r="D2346" s="106">
        <v>15</v>
      </c>
      <c r="G2346" s="106">
        <v>1</v>
      </c>
      <c r="H2346" s="107">
        <v>0</v>
      </c>
      <c r="I2346" s="107">
        <v>0</v>
      </c>
      <c r="J2346" s="107">
        <v>0</v>
      </c>
      <c r="K2346" s="107">
        <v>0</v>
      </c>
      <c r="L2346" s="108">
        <v>0</v>
      </c>
      <c r="X2346" t="s">
        <v>778</v>
      </c>
    </row>
    <row r="2347" spans="1:25" hidden="1" x14ac:dyDescent="0.25">
      <c r="A2347" s="103" t="s">
        <v>6</v>
      </c>
      <c r="B2347" s="104">
        <v>46268</v>
      </c>
      <c r="C2347" s="105" t="s">
        <v>11</v>
      </c>
      <c r="D2347" s="106">
        <v>14</v>
      </c>
      <c r="G2347" s="106">
        <v>324</v>
      </c>
      <c r="H2347" s="107">
        <v>2</v>
      </c>
      <c r="I2347" s="107">
        <v>2</v>
      </c>
      <c r="J2347" s="107">
        <v>0</v>
      </c>
      <c r="K2347" s="107">
        <v>0</v>
      </c>
      <c r="L2347" s="108">
        <v>0</v>
      </c>
      <c r="X2347" t="s">
        <v>778</v>
      </c>
      <c r="Y2347" t="s">
        <v>20</v>
      </c>
    </row>
    <row r="2348" spans="1:25" hidden="1" x14ac:dyDescent="0.25">
      <c r="A2348" s="103" t="s">
        <v>7</v>
      </c>
      <c r="B2348" s="104">
        <v>46268</v>
      </c>
      <c r="C2348" s="105" t="s">
        <v>11</v>
      </c>
      <c r="D2348" s="106">
        <v>8</v>
      </c>
      <c r="G2348" s="106">
        <v>61</v>
      </c>
      <c r="H2348" s="107">
        <v>0</v>
      </c>
      <c r="I2348" s="107">
        <v>0</v>
      </c>
      <c r="J2348" s="107">
        <v>0</v>
      </c>
      <c r="K2348" s="107">
        <v>0</v>
      </c>
      <c r="L2348" s="108">
        <v>0</v>
      </c>
      <c r="X2348" t="s">
        <v>778</v>
      </c>
      <c r="Y2348" t="s">
        <v>784</v>
      </c>
    </row>
    <row r="2349" spans="1:25" hidden="1" x14ac:dyDescent="0.25">
      <c r="A2349" s="103" t="s">
        <v>8</v>
      </c>
      <c r="B2349" s="104">
        <v>46268</v>
      </c>
      <c r="C2349" s="105" t="s">
        <v>11</v>
      </c>
      <c r="D2349" s="106">
        <v>15</v>
      </c>
      <c r="G2349" s="106">
        <v>701</v>
      </c>
      <c r="H2349" s="107">
        <v>1</v>
      </c>
      <c r="I2349" s="107">
        <v>1</v>
      </c>
      <c r="J2349" s="107">
        <v>0</v>
      </c>
      <c r="K2349" s="107">
        <v>0</v>
      </c>
      <c r="L2349" s="108">
        <v>0</v>
      </c>
      <c r="X2349" t="s">
        <v>782</v>
      </c>
      <c r="Y2349" t="s">
        <v>20</v>
      </c>
    </row>
    <row r="2350" spans="1:25" x14ac:dyDescent="0.25">
      <c r="A2350" s="103" t="s">
        <v>8</v>
      </c>
      <c r="B2350" s="104">
        <v>46268</v>
      </c>
      <c r="C2350" s="105" t="s">
        <v>11</v>
      </c>
      <c r="D2350" s="106">
        <v>16</v>
      </c>
      <c r="G2350" s="106">
        <v>530</v>
      </c>
      <c r="H2350" s="107">
        <v>5</v>
      </c>
      <c r="I2350" s="107">
        <v>4</v>
      </c>
      <c r="J2350" s="107">
        <v>0</v>
      </c>
      <c r="K2350" s="107">
        <v>0</v>
      </c>
      <c r="L2350" s="108">
        <v>0</v>
      </c>
      <c r="X2350" t="s">
        <v>782</v>
      </c>
      <c r="Y2350" t="s">
        <v>20</v>
      </c>
    </row>
    <row r="2351" spans="1:25" x14ac:dyDescent="0.25">
      <c r="A2351" s="103" t="s">
        <v>7</v>
      </c>
      <c r="B2351" s="104">
        <v>46268</v>
      </c>
      <c r="C2351" s="105" t="s">
        <v>12</v>
      </c>
      <c r="D2351" s="106">
        <v>12</v>
      </c>
      <c r="G2351" s="106">
        <v>378</v>
      </c>
      <c r="H2351" s="107">
        <v>6</v>
      </c>
      <c r="I2351" s="107">
        <v>5</v>
      </c>
      <c r="J2351" s="107">
        <v>3</v>
      </c>
      <c r="K2351" s="107">
        <v>2</v>
      </c>
      <c r="L2351" s="108">
        <v>1</v>
      </c>
      <c r="X2351" t="s">
        <v>778</v>
      </c>
      <c r="Y2351" t="s">
        <v>779</v>
      </c>
    </row>
    <row r="2352" spans="1:25" x14ac:dyDescent="0.25">
      <c r="A2352" s="103" t="s">
        <v>6</v>
      </c>
      <c r="B2352" s="104">
        <v>46268</v>
      </c>
      <c r="C2352" s="105" t="s">
        <v>12</v>
      </c>
      <c r="D2352" s="106">
        <v>14</v>
      </c>
      <c r="G2352" s="106">
        <v>2</v>
      </c>
      <c r="H2352" s="107">
        <v>0</v>
      </c>
      <c r="I2352" s="107">
        <v>0</v>
      </c>
      <c r="J2352" s="107">
        <v>0</v>
      </c>
      <c r="K2352" s="107">
        <v>0</v>
      </c>
      <c r="L2352" s="108">
        <v>0</v>
      </c>
      <c r="X2352" t="s">
        <v>778</v>
      </c>
      <c r="Y2352" t="s">
        <v>22</v>
      </c>
    </row>
    <row r="2353" spans="1:25" hidden="1" x14ac:dyDescent="0.25">
      <c r="A2353" s="103" t="s">
        <v>8</v>
      </c>
      <c r="B2353" s="104">
        <v>46268</v>
      </c>
      <c r="C2353" s="105" t="s">
        <v>12</v>
      </c>
      <c r="D2353" s="106">
        <v>13</v>
      </c>
      <c r="G2353" s="106">
        <v>6</v>
      </c>
      <c r="H2353" s="107">
        <v>0</v>
      </c>
      <c r="I2353" s="107">
        <v>0</v>
      </c>
      <c r="J2353" s="107">
        <v>0</v>
      </c>
      <c r="K2353" s="107">
        <v>0</v>
      </c>
      <c r="L2353" s="108">
        <v>0</v>
      </c>
      <c r="X2353" t="s">
        <v>778</v>
      </c>
    </row>
    <row r="2354" spans="1:25" hidden="1" x14ac:dyDescent="0.25">
      <c r="A2354" s="103" t="s">
        <v>7</v>
      </c>
      <c r="B2354" s="104">
        <v>46268</v>
      </c>
      <c r="C2354" s="105" t="s">
        <v>11</v>
      </c>
      <c r="D2354" s="106">
        <v>12</v>
      </c>
      <c r="G2354" s="106">
        <v>1015</v>
      </c>
      <c r="H2354" s="107">
        <v>18</v>
      </c>
      <c r="I2354" s="107">
        <v>10</v>
      </c>
      <c r="J2354" s="107">
        <v>1</v>
      </c>
      <c r="K2354" s="107">
        <v>0</v>
      </c>
      <c r="L2354" s="108">
        <v>0</v>
      </c>
      <c r="X2354" t="s">
        <v>782</v>
      </c>
      <c r="Y2354" t="s">
        <v>783</v>
      </c>
    </row>
    <row r="2355" spans="1:25" hidden="1" x14ac:dyDescent="0.25">
      <c r="A2355" s="103" t="s">
        <v>8</v>
      </c>
      <c r="B2355" s="104">
        <v>46268</v>
      </c>
      <c r="C2355" s="105" t="s">
        <v>11</v>
      </c>
      <c r="D2355" s="106">
        <v>14</v>
      </c>
      <c r="G2355" s="106">
        <v>42</v>
      </c>
      <c r="H2355" s="107">
        <v>0</v>
      </c>
      <c r="I2355" s="107">
        <v>0</v>
      </c>
      <c r="J2355" s="107">
        <v>0</v>
      </c>
      <c r="K2355" s="107">
        <v>0</v>
      </c>
      <c r="L2355" s="108">
        <v>0</v>
      </c>
      <c r="X2355" t="s">
        <v>778</v>
      </c>
      <c r="Y2355" t="s">
        <v>780</v>
      </c>
    </row>
    <row r="2356" spans="1:25" hidden="1" x14ac:dyDescent="0.25">
      <c r="A2356" s="103" t="s">
        <v>6</v>
      </c>
      <c r="B2356" s="104">
        <v>46268</v>
      </c>
      <c r="C2356" s="105" t="s">
        <v>11</v>
      </c>
      <c r="D2356" s="106">
        <v>15</v>
      </c>
      <c r="G2356" s="106">
        <v>118</v>
      </c>
      <c r="H2356" s="107">
        <v>0</v>
      </c>
      <c r="I2356" s="107">
        <v>0</v>
      </c>
      <c r="J2356" s="107">
        <v>0</v>
      </c>
      <c r="K2356" s="107">
        <v>0</v>
      </c>
      <c r="L2356" s="108">
        <v>0</v>
      </c>
      <c r="X2356" t="s">
        <v>782</v>
      </c>
    </row>
    <row r="2357" spans="1:25" x14ac:dyDescent="0.25">
      <c r="A2357" s="103" t="s">
        <v>6</v>
      </c>
      <c r="B2357" s="104">
        <v>46268</v>
      </c>
      <c r="C2357" s="105" t="s">
        <v>11</v>
      </c>
      <c r="D2357" s="106">
        <v>11</v>
      </c>
      <c r="G2357" s="106">
        <v>183</v>
      </c>
      <c r="H2357" s="107">
        <v>1</v>
      </c>
      <c r="I2357" s="107">
        <v>1</v>
      </c>
      <c r="J2357" s="107">
        <v>0</v>
      </c>
      <c r="K2357" s="107">
        <v>0</v>
      </c>
      <c r="L2357" s="108">
        <v>0</v>
      </c>
      <c r="X2357" t="s">
        <v>782</v>
      </c>
      <c r="Y2357" t="s">
        <v>780</v>
      </c>
    </row>
    <row r="2358" spans="1:25" x14ac:dyDescent="0.25">
      <c r="A2358" s="103" t="s">
        <v>8</v>
      </c>
      <c r="B2358" s="104">
        <v>46268</v>
      </c>
      <c r="C2358" s="105" t="s">
        <v>12</v>
      </c>
      <c r="D2358" s="106">
        <v>14</v>
      </c>
      <c r="G2358" s="106">
        <v>49</v>
      </c>
      <c r="H2358" s="107">
        <v>1</v>
      </c>
      <c r="I2358" s="107">
        <v>1</v>
      </c>
      <c r="J2358" s="107">
        <v>0</v>
      </c>
      <c r="K2358" s="107">
        <v>0</v>
      </c>
      <c r="L2358" s="108">
        <v>0</v>
      </c>
      <c r="X2358" t="s">
        <v>778</v>
      </c>
      <c r="Y2358" t="s">
        <v>779</v>
      </c>
    </row>
    <row r="2359" spans="1:25" hidden="1" x14ac:dyDescent="0.25">
      <c r="A2359" s="103" t="s">
        <v>6</v>
      </c>
      <c r="B2359" s="104">
        <v>46268</v>
      </c>
      <c r="C2359" s="105" t="s">
        <v>12</v>
      </c>
      <c r="D2359" s="106">
        <v>12</v>
      </c>
      <c r="G2359" s="106">
        <v>6</v>
      </c>
      <c r="H2359" s="107">
        <v>1</v>
      </c>
      <c r="I2359" s="107">
        <v>0</v>
      </c>
      <c r="J2359" s="107">
        <v>0</v>
      </c>
      <c r="K2359" s="107">
        <v>0</v>
      </c>
      <c r="L2359" s="108">
        <v>0</v>
      </c>
      <c r="X2359" t="s">
        <v>778</v>
      </c>
    </row>
    <row r="2360" spans="1:25" hidden="1" x14ac:dyDescent="0.25">
      <c r="A2360" s="103" t="s">
        <v>8</v>
      </c>
      <c r="B2360" s="104">
        <v>46268</v>
      </c>
      <c r="C2360" s="105" t="s">
        <v>12</v>
      </c>
      <c r="D2360" s="106">
        <v>8</v>
      </c>
      <c r="G2360" s="106">
        <v>7</v>
      </c>
      <c r="H2360" s="107">
        <v>0</v>
      </c>
      <c r="I2360" s="107">
        <v>0</v>
      </c>
      <c r="J2360" s="107">
        <v>0</v>
      </c>
      <c r="K2360" s="107">
        <v>0</v>
      </c>
      <c r="L2360" s="108">
        <v>0</v>
      </c>
      <c r="X2360" t="s">
        <v>782</v>
      </c>
      <c r="Y2360" t="s">
        <v>781</v>
      </c>
    </row>
    <row r="2361" spans="1:25" hidden="1" x14ac:dyDescent="0.25">
      <c r="A2361" s="103" t="s">
        <v>7</v>
      </c>
      <c r="B2361" s="104">
        <v>46268</v>
      </c>
      <c r="C2361" s="105" t="s">
        <v>11</v>
      </c>
      <c r="D2361" s="106">
        <v>11</v>
      </c>
      <c r="G2361" s="106">
        <v>198</v>
      </c>
      <c r="H2361" s="107">
        <v>3</v>
      </c>
      <c r="I2361" s="107">
        <v>1</v>
      </c>
      <c r="J2361" s="107">
        <v>0</v>
      </c>
      <c r="K2361" s="107">
        <v>0</v>
      </c>
      <c r="L2361" s="108">
        <v>0</v>
      </c>
      <c r="X2361" t="s">
        <v>778</v>
      </c>
      <c r="Y2361" t="s">
        <v>783</v>
      </c>
    </row>
    <row r="2362" spans="1:25" hidden="1" x14ac:dyDescent="0.25">
      <c r="A2362" s="103" t="s">
        <v>6</v>
      </c>
      <c r="B2362" s="104">
        <v>46268</v>
      </c>
      <c r="C2362" s="105" t="s">
        <v>11</v>
      </c>
      <c r="D2362" s="106">
        <v>11</v>
      </c>
      <c r="G2362" s="106">
        <v>743</v>
      </c>
      <c r="H2362" s="107">
        <v>4</v>
      </c>
      <c r="I2362" s="107">
        <v>3</v>
      </c>
      <c r="J2362" s="107">
        <v>1</v>
      </c>
      <c r="K2362" s="107">
        <v>0</v>
      </c>
      <c r="L2362" s="108">
        <v>0</v>
      </c>
      <c r="X2362" t="s">
        <v>782</v>
      </c>
      <c r="Y2362" t="s">
        <v>20</v>
      </c>
    </row>
    <row r="2363" spans="1:25" hidden="1" x14ac:dyDescent="0.25">
      <c r="A2363" s="103" t="s">
        <v>8</v>
      </c>
      <c r="B2363" s="104">
        <v>46268</v>
      </c>
      <c r="C2363" s="105" t="s">
        <v>11</v>
      </c>
      <c r="D2363" s="106">
        <v>9</v>
      </c>
      <c r="G2363" s="106">
        <v>363</v>
      </c>
      <c r="H2363" s="107">
        <v>2</v>
      </c>
      <c r="I2363" s="107">
        <v>2</v>
      </c>
      <c r="J2363" s="107">
        <v>1</v>
      </c>
      <c r="K2363" s="107">
        <v>1</v>
      </c>
      <c r="L2363" s="108">
        <v>0</v>
      </c>
      <c r="X2363" t="s">
        <v>782</v>
      </c>
      <c r="Y2363" t="s">
        <v>784</v>
      </c>
    </row>
    <row r="2364" spans="1:25" hidden="1" x14ac:dyDescent="0.25">
      <c r="A2364" s="103" t="s">
        <v>8</v>
      </c>
      <c r="B2364" s="104">
        <v>46268</v>
      </c>
      <c r="C2364" s="105" t="s">
        <v>11</v>
      </c>
      <c r="D2364" s="106">
        <v>8</v>
      </c>
      <c r="G2364" s="106">
        <v>1</v>
      </c>
      <c r="H2364" s="107">
        <v>0</v>
      </c>
      <c r="I2364" s="107">
        <v>0</v>
      </c>
      <c r="J2364" s="107">
        <v>0</v>
      </c>
      <c r="K2364" s="107">
        <v>0</v>
      </c>
      <c r="L2364" s="108">
        <v>0</v>
      </c>
      <c r="X2364" t="s">
        <v>782</v>
      </c>
    </row>
    <row r="2365" spans="1:25" hidden="1" x14ac:dyDescent="0.25">
      <c r="A2365" s="103" t="s">
        <v>8</v>
      </c>
      <c r="B2365" s="104">
        <v>46268</v>
      </c>
      <c r="C2365" s="105" t="s">
        <v>11</v>
      </c>
      <c r="D2365" s="106">
        <v>13</v>
      </c>
      <c r="G2365" s="106">
        <v>24</v>
      </c>
      <c r="H2365" s="107">
        <v>0</v>
      </c>
      <c r="I2365" s="107">
        <v>0</v>
      </c>
      <c r="J2365" s="107">
        <v>0</v>
      </c>
      <c r="K2365" s="107">
        <v>0</v>
      </c>
      <c r="L2365" s="108">
        <v>0</v>
      </c>
      <c r="X2365" t="s">
        <v>782</v>
      </c>
      <c r="Y2365" t="s">
        <v>784</v>
      </c>
    </row>
    <row r="2366" spans="1:25" hidden="1" x14ac:dyDescent="0.25">
      <c r="A2366" s="103" t="s">
        <v>7</v>
      </c>
      <c r="B2366" s="104">
        <v>46268</v>
      </c>
      <c r="C2366" s="105" t="s">
        <v>11</v>
      </c>
      <c r="D2366" s="106">
        <v>16</v>
      </c>
      <c r="G2366" s="106">
        <v>457</v>
      </c>
      <c r="H2366" s="107">
        <v>1</v>
      </c>
      <c r="I2366" s="107">
        <v>1</v>
      </c>
      <c r="J2366" s="107">
        <v>0</v>
      </c>
      <c r="K2366" s="107">
        <v>0</v>
      </c>
      <c r="L2366" s="108">
        <v>0</v>
      </c>
      <c r="X2366" t="s">
        <v>782</v>
      </c>
      <c r="Y2366" t="s">
        <v>20</v>
      </c>
    </row>
    <row r="2367" spans="1:25" x14ac:dyDescent="0.25">
      <c r="A2367" s="103" t="s">
        <v>7</v>
      </c>
      <c r="B2367" s="104">
        <v>46268</v>
      </c>
      <c r="C2367" s="105" t="s">
        <v>11</v>
      </c>
      <c r="D2367" s="106">
        <v>10</v>
      </c>
      <c r="G2367" s="106">
        <v>397</v>
      </c>
      <c r="H2367" s="107">
        <v>2</v>
      </c>
      <c r="I2367" s="107">
        <v>2</v>
      </c>
      <c r="J2367" s="107">
        <v>0</v>
      </c>
      <c r="K2367" s="107">
        <v>0</v>
      </c>
      <c r="L2367" s="108">
        <v>0</v>
      </c>
      <c r="X2367" t="s">
        <v>782</v>
      </c>
      <c r="Y2367" t="s">
        <v>20</v>
      </c>
    </row>
    <row r="2368" spans="1:25" x14ac:dyDescent="0.25">
      <c r="A2368" s="103" t="s">
        <v>6</v>
      </c>
      <c r="B2368" s="104">
        <v>46268</v>
      </c>
      <c r="C2368" s="105" t="s">
        <v>12</v>
      </c>
      <c r="D2368" s="106">
        <v>11</v>
      </c>
      <c r="G2368" s="106">
        <v>25</v>
      </c>
      <c r="H2368" s="107">
        <v>3</v>
      </c>
      <c r="I2368" s="107">
        <v>2</v>
      </c>
      <c r="J2368" s="107">
        <v>0</v>
      </c>
      <c r="K2368" s="107">
        <v>0</v>
      </c>
      <c r="L2368" s="108">
        <v>0</v>
      </c>
      <c r="X2368" t="s">
        <v>782</v>
      </c>
      <c r="Y2368" t="s">
        <v>779</v>
      </c>
    </row>
    <row r="2369" spans="1:25" hidden="1" x14ac:dyDescent="0.25">
      <c r="A2369" s="103" t="s">
        <v>7</v>
      </c>
      <c r="B2369" s="104">
        <v>46268</v>
      </c>
      <c r="C2369" s="105" t="s">
        <v>12</v>
      </c>
      <c r="D2369" s="106">
        <v>15</v>
      </c>
      <c r="G2369" s="106">
        <v>10</v>
      </c>
      <c r="H2369" s="107">
        <v>0</v>
      </c>
      <c r="I2369" s="107">
        <v>0</v>
      </c>
      <c r="J2369" s="107">
        <v>0</v>
      </c>
      <c r="K2369" s="107">
        <v>0</v>
      </c>
      <c r="L2369" s="108">
        <v>0</v>
      </c>
      <c r="X2369" t="s">
        <v>782</v>
      </c>
      <c r="Y2369" t="s">
        <v>779</v>
      </c>
    </row>
    <row r="2370" spans="1:25" hidden="1" x14ac:dyDescent="0.25">
      <c r="A2370" s="103" t="s">
        <v>8</v>
      </c>
      <c r="B2370" s="104">
        <v>46268</v>
      </c>
      <c r="C2370" s="105" t="s">
        <v>11</v>
      </c>
      <c r="D2370" s="106">
        <v>9</v>
      </c>
      <c r="G2370" s="106">
        <v>84</v>
      </c>
      <c r="H2370" s="107">
        <v>1</v>
      </c>
      <c r="I2370" s="107">
        <v>1</v>
      </c>
      <c r="J2370" s="107">
        <v>0</v>
      </c>
      <c r="K2370" s="107">
        <v>0</v>
      </c>
      <c r="L2370" s="108">
        <v>0</v>
      </c>
      <c r="X2370" t="s">
        <v>778</v>
      </c>
      <c r="Y2370" t="s">
        <v>783</v>
      </c>
    </row>
    <row r="2371" spans="1:25" hidden="1" x14ac:dyDescent="0.25">
      <c r="A2371" s="103" t="s">
        <v>6</v>
      </c>
      <c r="B2371" s="104">
        <v>46268</v>
      </c>
      <c r="C2371" s="105" t="s">
        <v>11</v>
      </c>
      <c r="D2371" s="106">
        <v>11</v>
      </c>
      <c r="G2371" s="106">
        <v>6</v>
      </c>
      <c r="H2371" s="107">
        <v>0</v>
      </c>
      <c r="I2371" s="107">
        <v>0</v>
      </c>
      <c r="J2371" s="107">
        <v>0</v>
      </c>
      <c r="K2371" s="107">
        <v>0</v>
      </c>
      <c r="L2371" s="108">
        <v>0</v>
      </c>
      <c r="X2371" t="s">
        <v>782</v>
      </c>
      <c r="Y2371" t="s">
        <v>22</v>
      </c>
    </row>
    <row r="2372" spans="1:25" hidden="1" x14ac:dyDescent="0.25">
      <c r="A2372" s="103" t="s">
        <v>8</v>
      </c>
      <c r="B2372" s="104">
        <v>46268</v>
      </c>
      <c r="C2372" s="105" t="s">
        <v>11</v>
      </c>
      <c r="D2372" s="106">
        <v>14</v>
      </c>
      <c r="G2372" s="106">
        <v>736</v>
      </c>
      <c r="H2372" s="107">
        <v>6</v>
      </c>
      <c r="I2372" s="107">
        <v>6</v>
      </c>
      <c r="J2372" s="107">
        <v>1</v>
      </c>
      <c r="K2372" s="107">
        <v>1</v>
      </c>
      <c r="L2372" s="108">
        <v>0</v>
      </c>
      <c r="X2372" t="s">
        <v>782</v>
      </c>
      <c r="Y2372" t="s">
        <v>783</v>
      </c>
    </row>
    <row r="2373" spans="1:25" hidden="1" x14ac:dyDescent="0.25">
      <c r="A2373" s="103" t="s">
        <v>7</v>
      </c>
      <c r="B2373" s="104">
        <v>46268</v>
      </c>
      <c r="C2373" s="105" t="s">
        <v>12</v>
      </c>
      <c r="D2373" s="106">
        <v>9</v>
      </c>
      <c r="G2373" s="106">
        <v>18</v>
      </c>
      <c r="H2373" s="107">
        <v>0</v>
      </c>
      <c r="I2373" s="107">
        <v>0</v>
      </c>
      <c r="J2373" s="107">
        <v>0</v>
      </c>
      <c r="K2373" s="107">
        <v>0</v>
      </c>
      <c r="L2373" s="108">
        <v>0</v>
      </c>
      <c r="X2373" t="s">
        <v>778</v>
      </c>
      <c r="Y2373" t="s">
        <v>781</v>
      </c>
    </row>
    <row r="2374" spans="1:25" x14ac:dyDescent="0.25">
      <c r="A2374" s="103" t="s">
        <v>6</v>
      </c>
      <c r="B2374" s="104">
        <v>46268</v>
      </c>
      <c r="C2374" s="105" t="s">
        <v>11</v>
      </c>
      <c r="D2374" s="106">
        <v>16</v>
      </c>
      <c r="G2374" s="106">
        <v>6</v>
      </c>
      <c r="H2374" s="107">
        <v>0</v>
      </c>
      <c r="I2374" s="107">
        <v>0</v>
      </c>
      <c r="J2374" s="107">
        <v>0</v>
      </c>
      <c r="K2374" s="107">
        <v>0</v>
      </c>
      <c r="L2374" s="108">
        <v>0</v>
      </c>
      <c r="X2374" t="s">
        <v>782</v>
      </c>
      <c r="Y2374" t="s">
        <v>23</v>
      </c>
    </row>
    <row r="2375" spans="1:25" hidden="1" x14ac:dyDescent="0.25">
      <c r="A2375" s="103" t="s">
        <v>8</v>
      </c>
      <c r="B2375" s="104">
        <v>46268</v>
      </c>
      <c r="C2375" s="105" t="s">
        <v>12</v>
      </c>
      <c r="D2375" s="106">
        <v>10</v>
      </c>
      <c r="G2375" s="106">
        <v>12</v>
      </c>
      <c r="H2375" s="107">
        <v>0</v>
      </c>
      <c r="I2375" s="107">
        <v>0</v>
      </c>
      <c r="J2375" s="107">
        <v>0</v>
      </c>
      <c r="K2375" s="107">
        <v>0</v>
      </c>
      <c r="L2375" s="108">
        <v>0</v>
      </c>
      <c r="X2375" t="s">
        <v>782</v>
      </c>
      <c r="Y2375" t="s">
        <v>779</v>
      </c>
    </row>
    <row r="2376" spans="1:25" hidden="1" x14ac:dyDescent="0.25">
      <c r="A2376" s="103" t="s">
        <v>7</v>
      </c>
      <c r="B2376" s="104">
        <v>46268</v>
      </c>
      <c r="C2376" s="105" t="s">
        <v>11</v>
      </c>
      <c r="D2376" s="106">
        <v>10</v>
      </c>
      <c r="G2376" s="106">
        <v>4</v>
      </c>
      <c r="H2376" s="107">
        <v>0</v>
      </c>
      <c r="I2376" s="107">
        <v>0</v>
      </c>
      <c r="J2376" s="107">
        <v>0</v>
      </c>
      <c r="K2376" s="107">
        <v>0</v>
      </c>
      <c r="L2376" s="108">
        <v>0</v>
      </c>
      <c r="X2376" t="s">
        <v>782</v>
      </c>
      <c r="Y2376" t="s">
        <v>21</v>
      </c>
    </row>
    <row r="2377" spans="1:25" hidden="1" x14ac:dyDescent="0.25">
      <c r="A2377" s="103" t="s">
        <v>7</v>
      </c>
      <c r="B2377" s="104">
        <v>46268</v>
      </c>
      <c r="C2377" s="105" t="s">
        <v>11</v>
      </c>
      <c r="D2377" s="106">
        <v>11</v>
      </c>
      <c r="G2377" s="106">
        <v>11</v>
      </c>
      <c r="H2377" s="107">
        <v>0</v>
      </c>
      <c r="I2377" s="107">
        <v>0</v>
      </c>
      <c r="J2377" s="107">
        <v>0</v>
      </c>
      <c r="K2377" s="107">
        <v>0</v>
      </c>
      <c r="L2377" s="108">
        <v>0</v>
      </c>
      <c r="X2377" t="s">
        <v>782</v>
      </c>
      <c r="Y2377" t="s">
        <v>23</v>
      </c>
    </row>
    <row r="2378" spans="1:25" hidden="1" x14ac:dyDescent="0.25">
      <c r="A2378" s="103" t="s">
        <v>6</v>
      </c>
      <c r="B2378" s="104">
        <v>46268</v>
      </c>
      <c r="C2378" s="105" t="s">
        <v>11</v>
      </c>
      <c r="D2378" s="106">
        <v>8</v>
      </c>
      <c r="G2378" s="106">
        <v>68</v>
      </c>
      <c r="H2378" s="107">
        <v>2</v>
      </c>
      <c r="I2378" s="107">
        <v>1</v>
      </c>
      <c r="J2378" s="107">
        <v>0</v>
      </c>
      <c r="K2378" s="107">
        <v>0</v>
      </c>
      <c r="L2378" s="108">
        <v>0</v>
      </c>
      <c r="X2378" t="s">
        <v>778</v>
      </c>
      <c r="Y2378" t="s">
        <v>784</v>
      </c>
    </row>
    <row r="2379" spans="1:25" hidden="1" x14ac:dyDescent="0.25">
      <c r="A2379" s="103" t="s">
        <v>7</v>
      </c>
      <c r="B2379" s="104">
        <v>46268</v>
      </c>
      <c r="C2379" s="105" t="s">
        <v>11</v>
      </c>
      <c r="D2379" s="106">
        <v>14</v>
      </c>
      <c r="G2379" s="106">
        <v>511</v>
      </c>
      <c r="H2379" s="107">
        <v>6</v>
      </c>
      <c r="I2379" s="107">
        <v>3</v>
      </c>
      <c r="J2379" s="107">
        <v>0</v>
      </c>
      <c r="K2379" s="107">
        <v>0</v>
      </c>
      <c r="L2379" s="108">
        <v>0</v>
      </c>
      <c r="X2379" t="s">
        <v>782</v>
      </c>
      <c r="Y2379" t="s">
        <v>20</v>
      </c>
    </row>
    <row r="2380" spans="1:25" hidden="1" x14ac:dyDescent="0.25">
      <c r="A2380" s="103" t="s">
        <v>7</v>
      </c>
      <c r="B2380" s="104">
        <v>46268</v>
      </c>
      <c r="C2380" s="105" t="s">
        <v>11</v>
      </c>
      <c r="D2380" s="106">
        <v>9</v>
      </c>
      <c r="G2380" s="106">
        <v>13</v>
      </c>
      <c r="H2380" s="107">
        <v>0</v>
      </c>
      <c r="I2380" s="107">
        <v>0</v>
      </c>
      <c r="J2380" s="107">
        <v>0</v>
      </c>
      <c r="K2380" s="107">
        <v>0</v>
      </c>
      <c r="L2380" s="108">
        <v>0</v>
      </c>
      <c r="X2380" t="s">
        <v>782</v>
      </c>
      <c r="Y2380" t="s">
        <v>23</v>
      </c>
    </row>
    <row r="2381" spans="1:25" hidden="1" x14ac:dyDescent="0.25">
      <c r="A2381" s="103" t="s">
        <v>7</v>
      </c>
      <c r="B2381" s="104">
        <v>46268</v>
      </c>
      <c r="C2381" s="105" t="s">
        <v>11</v>
      </c>
      <c r="D2381" s="106">
        <v>15</v>
      </c>
      <c r="G2381" s="106">
        <v>3</v>
      </c>
      <c r="H2381" s="107">
        <v>0</v>
      </c>
      <c r="I2381" s="107">
        <v>0</v>
      </c>
      <c r="J2381" s="107">
        <v>0</v>
      </c>
      <c r="K2381" s="107">
        <v>0</v>
      </c>
      <c r="L2381" s="108">
        <v>0</v>
      </c>
      <c r="X2381" t="s">
        <v>782</v>
      </c>
    </row>
    <row r="2382" spans="1:25" hidden="1" x14ac:dyDescent="0.25">
      <c r="A2382" s="103" t="s">
        <v>7</v>
      </c>
      <c r="B2382" s="104">
        <v>46268</v>
      </c>
      <c r="C2382" s="105" t="s">
        <v>11</v>
      </c>
      <c r="D2382" s="106">
        <v>8</v>
      </c>
      <c r="G2382" s="106">
        <v>7</v>
      </c>
      <c r="H2382" s="107">
        <v>0</v>
      </c>
      <c r="I2382" s="107">
        <v>0</v>
      </c>
      <c r="J2382" s="107">
        <v>0</v>
      </c>
      <c r="K2382" s="107">
        <v>0</v>
      </c>
      <c r="L2382" s="108">
        <v>0</v>
      </c>
      <c r="X2382" t="s">
        <v>782</v>
      </c>
      <c r="Y2382" t="s">
        <v>21</v>
      </c>
    </row>
    <row r="2383" spans="1:25" x14ac:dyDescent="0.25">
      <c r="A2383" s="103" t="s">
        <v>6</v>
      </c>
      <c r="B2383" s="104">
        <v>46268</v>
      </c>
      <c r="C2383" s="105" t="s">
        <v>11</v>
      </c>
      <c r="D2383" s="106">
        <v>16</v>
      </c>
      <c r="G2383" s="106">
        <v>775</v>
      </c>
      <c r="H2383" s="107">
        <v>11</v>
      </c>
      <c r="I2383" s="107">
        <v>8</v>
      </c>
      <c r="J2383" s="107">
        <v>1</v>
      </c>
      <c r="K2383" s="107">
        <v>1</v>
      </c>
      <c r="L2383" s="108">
        <v>0</v>
      </c>
      <c r="X2383" t="s">
        <v>782</v>
      </c>
      <c r="Y2383" t="s">
        <v>784</v>
      </c>
    </row>
    <row r="2384" spans="1:25" hidden="1" x14ac:dyDescent="0.25">
      <c r="A2384" s="103" t="s">
        <v>6</v>
      </c>
      <c r="B2384" s="104">
        <v>46268</v>
      </c>
      <c r="C2384" s="105" t="s">
        <v>12</v>
      </c>
      <c r="D2384" s="106">
        <v>16</v>
      </c>
      <c r="G2384" s="106">
        <v>1</v>
      </c>
      <c r="H2384" s="107">
        <v>0</v>
      </c>
      <c r="I2384" s="107">
        <v>0</v>
      </c>
      <c r="J2384" s="107">
        <v>0</v>
      </c>
      <c r="K2384" s="107">
        <v>0</v>
      </c>
      <c r="L2384" s="108">
        <v>0</v>
      </c>
      <c r="X2384" t="s">
        <v>778</v>
      </c>
      <c r="Y2384" t="s">
        <v>786</v>
      </c>
    </row>
    <row r="2385" spans="1:25" hidden="1" x14ac:dyDescent="0.25">
      <c r="A2385" s="103" t="s">
        <v>7</v>
      </c>
      <c r="B2385" s="104">
        <v>46268</v>
      </c>
      <c r="C2385" s="105" t="s">
        <v>11</v>
      </c>
      <c r="D2385" s="106">
        <v>8</v>
      </c>
      <c r="G2385" s="106">
        <v>86</v>
      </c>
      <c r="H2385" s="107">
        <v>2</v>
      </c>
      <c r="I2385" s="107">
        <v>0</v>
      </c>
      <c r="J2385" s="107">
        <v>0</v>
      </c>
      <c r="K2385" s="107">
        <v>0</v>
      </c>
      <c r="L2385" s="108">
        <v>0</v>
      </c>
      <c r="X2385" t="s">
        <v>778</v>
      </c>
      <c r="Y2385" t="s">
        <v>783</v>
      </c>
    </row>
    <row r="2386" spans="1:25" hidden="1" x14ac:dyDescent="0.25">
      <c r="A2386" s="103" t="s">
        <v>6</v>
      </c>
      <c r="B2386" s="104">
        <v>46268</v>
      </c>
      <c r="C2386" s="105" t="s">
        <v>11</v>
      </c>
      <c r="D2386" s="106">
        <v>15</v>
      </c>
      <c r="G2386" s="106">
        <v>12</v>
      </c>
      <c r="H2386" s="107">
        <v>0</v>
      </c>
      <c r="I2386" s="107">
        <v>0</v>
      </c>
      <c r="J2386" s="107">
        <v>0</v>
      </c>
      <c r="K2386" s="107">
        <v>0</v>
      </c>
      <c r="L2386" s="108">
        <v>0</v>
      </c>
      <c r="X2386" t="s">
        <v>778</v>
      </c>
    </row>
    <row r="2387" spans="1:25" hidden="1" x14ac:dyDescent="0.25">
      <c r="A2387" s="103" t="s">
        <v>6</v>
      </c>
      <c r="B2387" s="104">
        <v>46268</v>
      </c>
      <c r="C2387" s="105" t="s">
        <v>11</v>
      </c>
      <c r="D2387" s="106">
        <v>9</v>
      </c>
      <c r="G2387" s="106">
        <v>8</v>
      </c>
      <c r="H2387" s="107">
        <v>0</v>
      </c>
      <c r="I2387" s="107">
        <v>0</v>
      </c>
      <c r="J2387" s="107">
        <v>0</v>
      </c>
      <c r="K2387" s="107">
        <v>0</v>
      </c>
      <c r="L2387" s="108">
        <v>0</v>
      </c>
      <c r="X2387" t="s">
        <v>782</v>
      </c>
      <c r="Y2387" t="s">
        <v>23</v>
      </c>
    </row>
    <row r="2388" spans="1:25" hidden="1" x14ac:dyDescent="0.25">
      <c r="A2388" s="103" t="s">
        <v>6</v>
      </c>
      <c r="B2388" s="104">
        <v>46268</v>
      </c>
      <c r="C2388" s="105" t="s">
        <v>11</v>
      </c>
      <c r="D2388" s="106">
        <v>10</v>
      </c>
      <c r="G2388" s="106">
        <v>32</v>
      </c>
      <c r="H2388" s="107">
        <v>5</v>
      </c>
      <c r="I2388" s="107">
        <v>4</v>
      </c>
      <c r="J2388" s="107">
        <v>0</v>
      </c>
      <c r="K2388" s="107">
        <v>0</v>
      </c>
      <c r="L2388" s="108">
        <v>0</v>
      </c>
      <c r="X2388" t="s">
        <v>778</v>
      </c>
      <c r="Y2388" t="s">
        <v>784</v>
      </c>
    </row>
    <row r="2389" spans="1:25" hidden="1" x14ac:dyDescent="0.25">
      <c r="A2389" s="103" t="s">
        <v>8</v>
      </c>
      <c r="B2389" s="104">
        <v>46268</v>
      </c>
      <c r="C2389" s="105" t="s">
        <v>11</v>
      </c>
      <c r="D2389" s="106">
        <v>16</v>
      </c>
      <c r="G2389" s="106">
        <v>612</v>
      </c>
      <c r="H2389" s="107">
        <v>4</v>
      </c>
      <c r="I2389" s="107">
        <v>3</v>
      </c>
      <c r="J2389" s="107">
        <v>0</v>
      </c>
      <c r="K2389" s="107">
        <v>0</v>
      </c>
      <c r="L2389" s="108">
        <v>0</v>
      </c>
      <c r="X2389" t="s">
        <v>782</v>
      </c>
      <c r="Y2389" t="s">
        <v>783</v>
      </c>
    </row>
    <row r="2390" spans="1:25" x14ac:dyDescent="0.25">
      <c r="A2390" s="103" t="s">
        <v>6</v>
      </c>
      <c r="B2390" s="104">
        <v>46268</v>
      </c>
      <c r="C2390" s="105" t="s">
        <v>11</v>
      </c>
      <c r="D2390" s="106">
        <v>13</v>
      </c>
      <c r="G2390" s="106">
        <v>5</v>
      </c>
      <c r="H2390" s="107">
        <v>0</v>
      </c>
      <c r="I2390" s="107">
        <v>0</v>
      </c>
      <c r="J2390" s="107">
        <v>0</v>
      </c>
      <c r="K2390" s="107">
        <v>0</v>
      </c>
      <c r="L2390" s="108">
        <v>0</v>
      </c>
      <c r="X2390" t="s">
        <v>778</v>
      </c>
    </row>
    <row r="2391" spans="1:25" hidden="1" x14ac:dyDescent="0.25">
      <c r="A2391" s="103" t="s">
        <v>8</v>
      </c>
      <c r="B2391" s="104">
        <v>46268</v>
      </c>
      <c r="C2391" s="105" t="s">
        <v>12</v>
      </c>
      <c r="D2391" s="106">
        <v>10</v>
      </c>
      <c r="G2391" s="106">
        <v>8</v>
      </c>
      <c r="H2391" s="107">
        <v>0</v>
      </c>
      <c r="I2391" s="107">
        <v>0</v>
      </c>
      <c r="J2391" s="107">
        <v>0</v>
      </c>
      <c r="K2391" s="107">
        <v>0</v>
      </c>
      <c r="L2391" s="108">
        <v>0</v>
      </c>
      <c r="X2391" t="s">
        <v>782</v>
      </c>
    </row>
    <row r="2392" spans="1:25" hidden="1" x14ac:dyDescent="0.25">
      <c r="A2392" s="103" t="s">
        <v>7</v>
      </c>
      <c r="B2392" s="104">
        <v>46268</v>
      </c>
      <c r="C2392" s="105" t="s">
        <v>11</v>
      </c>
      <c r="D2392" s="106">
        <v>14</v>
      </c>
      <c r="G2392" s="106">
        <v>1007</v>
      </c>
      <c r="H2392" s="107">
        <v>9</v>
      </c>
      <c r="I2392" s="107">
        <v>5</v>
      </c>
      <c r="J2392" s="107">
        <v>1</v>
      </c>
      <c r="K2392" s="107">
        <v>1</v>
      </c>
      <c r="L2392" s="108">
        <v>1</v>
      </c>
      <c r="X2392" t="s">
        <v>782</v>
      </c>
      <c r="Y2392" t="s">
        <v>783</v>
      </c>
    </row>
    <row r="2393" spans="1:25" hidden="1" x14ac:dyDescent="0.25">
      <c r="A2393" s="103" t="s">
        <v>6</v>
      </c>
      <c r="B2393" s="104">
        <v>46268</v>
      </c>
      <c r="C2393" s="105" t="s">
        <v>11</v>
      </c>
      <c r="D2393" s="106">
        <v>10</v>
      </c>
      <c r="G2393" s="106">
        <v>2</v>
      </c>
      <c r="H2393" s="107">
        <v>0</v>
      </c>
      <c r="I2393" s="107">
        <v>0</v>
      </c>
      <c r="J2393" s="107">
        <v>0</v>
      </c>
      <c r="K2393" s="107">
        <v>0</v>
      </c>
      <c r="L2393" s="108">
        <v>0</v>
      </c>
      <c r="X2393" t="s">
        <v>782</v>
      </c>
      <c r="Y2393" t="s">
        <v>21</v>
      </c>
    </row>
    <row r="2394" spans="1:25" hidden="1" x14ac:dyDescent="0.25">
      <c r="A2394" s="103" t="s">
        <v>8</v>
      </c>
      <c r="B2394" s="104">
        <v>46268</v>
      </c>
      <c r="C2394" s="105" t="s">
        <v>12</v>
      </c>
      <c r="D2394" s="106">
        <v>11</v>
      </c>
      <c r="G2394" s="106">
        <v>230</v>
      </c>
      <c r="H2394" s="107">
        <v>9</v>
      </c>
      <c r="I2394" s="107">
        <v>8</v>
      </c>
      <c r="J2394" s="107">
        <v>1</v>
      </c>
      <c r="K2394" s="107">
        <v>1</v>
      </c>
      <c r="L2394" s="108">
        <v>0</v>
      </c>
      <c r="X2394" t="s">
        <v>782</v>
      </c>
      <c r="Y2394" t="s">
        <v>781</v>
      </c>
    </row>
    <row r="2395" spans="1:25" hidden="1" x14ac:dyDescent="0.25">
      <c r="A2395" s="103" t="s">
        <v>7</v>
      </c>
      <c r="B2395" s="104">
        <v>46268</v>
      </c>
      <c r="C2395" s="105" t="s">
        <v>11</v>
      </c>
      <c r="D2395" s="106">
        <v>9</v>
      </c>
      <c r="G2395" s="106">
        <v>78</v>
      </c>
      <c r="H2395" s="107">
        <v>0</v>
      </c>
      <c r="I2395" s="107">
        <v>0</v>
      </c>
      <c r="J2395" s="107">
        <v>0</v>
      </c>
      <c r="K2395" s="107">
        <v>0</v>
      </c>
      <c r="L2395" s="108">
        <v>0</v>
      </c>
      <c r="X2395" t="s">
        <v>782</v>
      </c>
      <c r="Y2395" t="s">
        <v>780</v>
      </c>
    </row>
    <row r="2396" spans="1:25" x14ac:dyDescent="0.25">
      <c r="A2396" s="103" t="s">
        <v>7</v>
      </c>
      <c r="B2396" s="104">
        <v>46268</v>
      </c>
      <c r="C2396" s="105" t="s">
        <v>12</v>
      </c>
      <c r="D2396" s="106">
        <v>12</v>
      </c>
      <c r="G2396" s="106">
        <v>20</v>
      </c>
      <c r="H2396" s="107">
        <v>0</v>
      </c>
      <c r="I2396" s="107">
        <v>0</v>
      </c>
      <c r="J2396" s="107">
        <v>0</v>
      </c>
      <c r="K2396" s="107">
        <v>0</v>
      </c>
      <c r="L2396" s="108">
        <v>0</v>
      </c>
      <c r="X2396" t="s">
        <v>778</v>
      </c>
      <c r="Y2396" t="s">
        <v>781</v>
      </c>
    </row>
    <row r="2397" spans="1:25" hidden="1" x14ac:dyDescent="0.25">
      <c r="A2397" s="103" t="s">
        <v>6</v>
      </c>
      <c r="B2397" s="104">
        <v>46268</v>
      </c>
      <c r="C2397" s="105" t="s">
        <v>12</v>
      </c>
      <c r="D2397" s="106">
        <v>15</v>
      </c>
      <c r="G2397" s="106">
        <v>2</v>
      </c>
      <c r="H2397" s="107">
        <v>2</v>
      </c>
      <c r="I2397" s="107">
        <v>0</v>
      </c>
      <c r="J2397" s="107">
        <v>0</v>
      </c>
      <c r="K2397" s="107">
        <v>0</v>
      </c>
      <c r="L2397" s="108">
        <v>0</v>
      </c>
      <c r="X2397" t="s">
        <v>782</v>
      </c>
    </row>
    <row r="2398" spans="1:25" hidden="1" x14ac:dyDescent="0.25">
      <c r="A2398" s="103" t="s">
        <v>8</v>
      </c>
      <c r="B2398" s="104">
        <v>46268</v>
      </c>
      <c r="C2398" s="105" t="s">
        <v>11</v>
      </c>
      <c r="D2398" s="106">
        <v>16</v>
      </c>
      <c r="G2398" s="106">
        <v>32</v>
      </c>
      <c r="H2398" s="107">
        <v>0</v>
      </c>
      <c r="I2398" s="107">
        <v>0</v>
      </c>
      <c r="J2398" s="107">
        <v>0</v>
      </c>
      <c r="K2398" s="107">
        <v>0</v>
      </c>
      <c r="L2398" s="108">
        <v>0</v>
      </c>
      <c r="X2398" t="s">
        <v>778</v>
      </c>
      <c r="Y2398" t="s">
        <v>780</v>
      </c>
    </row>
    <row r="2399" spans="1:25" hidden="1" x14ac:dyDescent="0.25">
      <c r="A2399" s="103" t="s">
        <v>6</v>
      </c>
      <c r="B2399" s="104">
        <v>46268</v>
      </c>
      <c r="C2399" s="105" t="s">
        <v>11</v>
      </c>
      <c r="D2399" s="106">
        <v>16</v>
      </c>
      <c r="G2399" s="106">
        <v>4</v>
      </c>
      <c r="H2399" s="107">
        <v>0</v>
      </c>
      <c r="I2399" s="107">
        <v>0</v>
      </c>
      <c r="J2399" s="107">
        <v>0</v>
      </c>
      <c r="K2399" s="107">
        <v>0</v>
      </c>
      <c r="L2399" s="108">
        <v>0</v>
      </c>
      <c r="X2399" t="s">
        <v>778</v>
      </c>
      <c r="Y2399" t="s">
        <v>23</v>
      </c>
    </row>
    <row r="2400" spans="1:25" hidden="1" x14ac:dyDescent="0.25">
      <c r="A2400" s="103" t="s">
        <v>6</v>
      </c>
      <c r="B2400" s="104">
        <v>46268</v>
      </c>
      <c r="C2400" s="105" t="s">
        <v>11</v>
      </c>
      <c r="D2400" s="106">
        <v>14</v>
      </c>
      <c r="G2400" s="106">
        <v>11</v>
      </c>
      <c r="H2400" s="107">
        <v>1</v>
      </c>
      <c r="I2400" s="107">
        <v>1</v>
      </c>
      <c r="J2400" s="107">
        <v>0</v>
      </c>
      <c r="K2400" s="107">
        <v>0</v>
      </c>
      <c r="L2400" s="108">
        <v>0</v>
      </c>
      <c r="X2400" t="s">
        <v>778</v>
      </c>
      <c r="Y2400" t="s">
        <v>23</v>
      </c>
    </row>
    <row r="2401" spans="1:25" hidden="1" x14ac:dyDescent="0.25">
      <c r="A2401" s="103" t="s">
        <v>8</v>
      </c>
      <c r="B2401" s="104">
        <v>46268</v>
      </c>
      <c r="C2401" s="105" t="s">
        <v>11</v>
      </c>
      <c r="D2401" s="106">
        <v>10</v>
      </c>
      <c r="G2401" s="106">
        <v>71</v>
      </c>
      <c r="H2401" s="107">
        <v>0</v>
      </c>
      <c r="I2401" s="107">
        <v>0</v>
      </c>
      <c r="J2401" s="107">
        <v>0</v>
      </c>
      <c r="K2401" s="107">
        <v>0</v>
      </c>
      <c r="L2401" s="108">
        <v>0</v>
      </c>
      <c r="X2401" t="s">
        <v>782</v>
      </c>
      <c r="Y2401" t="s">
        <v>780</v>
      </c>
    </row>
    <row r="2402" spans="1:25" hidden="1" x14ac:dyDescent="0.25">
      <c r="A2402" s="103" t="s">
        <v>8</v>
      </c>
      <c r="B2402" s="104">
        <v>46268</v>
      </c>
      <c r="C2402" s="105" t="s">
        <v>11</v>
      </c>
      <c r="D2402" s="106">
        <v>13</v>
      </c>
      <c r="G2402" s="106">
        <v>50</v>
      </c>
      <c r="H2402" s="107">
        <v>0</v>
      </c>
      <c r="I2402" s="107">
        <v>0</v>
      </c>
      <c r="J2402" s="107">
        <v>0</v>
      </c>
      <c r="K2402" s="107">
        <v>0</v>
      </c>
      <c r="L2402" s="108">
        <v>0</v>
      </c>
      <c r="X2402" t="s">
        <v>782</v>
      </c>
      <c r="Y2402" t="s">
        <v>783</v>
      </c>
    </row>
    <row r="2403" spans="1:25" x14ac:dyDescent="0.25">
      <c r="A2403" s="103" t="s">
        <v>8</v>
      </c>
      <c r="B2403" s="104">
        <v>46268</v>
      </c>
      <c r="C2403" s="105" t="s">
        <v>11</v>
      </c>
      <c r="D2403" s="106">
        <v>8</v>
      </c>
      <c r="G2403" s="106">
        <v>7</v>
      </c>
      <c r="H2403" s="107">
        <v>1</v>
      </c>
      <c r="I2403" s="107">
        <v>0</v>
      </c>
      <c r="J2403" s="107">
        <v>0</v>
      </c>
      <c r="K2403" s="107">
        <v>0</v>
      </c>
      <c r="L2403" s="108">
        <v>0</v>
      </c>
      <c r="X2403" t="s">
        <v>778</v>
      </c>
      <c r="Y2403" t="s">
        <v>784</v>
      </c>
    </row>
    <row r="2404" spans="1:25" hidden="1" x14ac:dyDescent="0.25">
      <c r="A2404" s="103" t="s">
        <v>6</v>
      </c>
      <c r="B2404" s="104">
        <v>46268</v>
      </c>
      <c r="C2404" s="105" t="s">
        <v>12</v>
      </c>
      <c r="D2404" s="106">
        <v>8</v>
      </c>
      <c r="G2404" s="106">
        <v>2</v>
      </c>
      <c r="H2404" s="107">
        <v>0</v>
      </c>
      <c r="I2404" s="107">
        <v>0</v>
      </c>
      <c r="J2404" s="107">
        <v>0</v>
      </c>
      <c r="K2404" s="107">
        <v>0</v>
      </c>
      <c r="L2404" s="108">
        <v>0</v>
      </c>
      <c r="X2404" t="s">
        <v>778</v>
      </c>
    </row>
    <row r="2405" spans="1:25" hidden="1" x14ac:dyDescent="0.25">
      <c r="A2405" s="103" t="s">
        <v>7</v>
      </c>
      <c r="B2405" s="104">
        <v>46268</v>
      </c>
      <c r="C2405" s="105" t="s">
        <v>11</v>
      </c>
      <c r="D2405" s="106">
        <v>14</v>
      </c>
      <c r="G2405" s="106">
        <v>8</v>
      </c>
      <c r="H2405" s="107">
        <v>0</v>
      </c>
      <c r="I2405" s="107">
        <v>0</v>
      </c>
      <c r="J2405" s="107">
        <v>0</v>
      </c>
      <c r="K2405" s="107">
        <v>0</v>
      </c>
      <c r="L2405" s="108">
        <v>0</v>
      </c>
      <c r="X2405" t="s">
        <v>782</v>
      </c>
    </row>
    <row r="2406" spans="1:25" hidden="1" x14ac:dyDescent="0.25">
      <c r="A2406" s="103" t="s">
        <v>7</v>
      </c>
      <c r="B2406" s="104">
        <v>46268</v>
      </c>
      <c r="C2406" s="105" t="s">
        <v>11</v>
      </c>
      <c r="D2406" s="106">
        <v>8</v>
      </c>
      <c r="G2406" s="106">
        <v>106</v>
      </c>
      <c r="H2406" s="107">
        <v>0</v>
      </c>
      <c r="I2406" s="107">
        <v>0</v>
      </c>
      <c r="J2406" s="107">
        <v>0</v>
      </c>
      <c r="K2406" s="107">
        <v>0</v>
      </c>
      <c r="L2406" s="108">
        <v>0</v>
      </c>
      <c r="X2406" t="s">
        <v>778</v>
      </c>
      <c r="Y2406" t="s">
        <v>20</v>
      </c>
    </row>
    <row r="2407" spans="1:25" hidden="1" x14ac:dyDescent="0.25">
      <c r="A2407" s="103" t="s">
        <v>8</v>
      </c>
      <c r="B2407" s="104">
        <v>46268</v>
      </c>
      <c r="C2407" s="105" t="s">
        <v>11</v>
      </c>
      <c r="D2407" s="106">
        <v>12</v>
      </c>
      <c r="G2407" s="106">
        <v>131</v>
      </c>
      <c r="H2407" s="107">
        <v>0</v>
      </c>
      <c r="I2407" s="107">
        <v>0</v>
      </c>
      <c r="J2407" s="107">
        <v>0</v>
      </c>
      <c r="K2407" s="107">
        <v>0</v>
      </c>
      <c r="L2407" s="108">
        <v>0</v>
      </c>
      <c r="X2407" t="s">
        <v>778</v>
      </c>
      <c r="Y2407" t="s">
        <v>784</v>
      </c>
    </row>
    <row r="2408" spans="1:25" hidden="1" x14ac:dyDescent="0.25">
      <c r="A2408" s="103" t="s">
        <v>7</v>
      </c>
      <c r="B2408" s="104">
        <v>46268</v>
      </c>
      <c r="C2408" s="105" t="s">
        <v>11</v>
      </c>
      <c r="D2408" s="106">
        <v>9</v>
      </c>
      <c r="G2408" s="106">
        <v>3</v>
      </c>
      <c r="H2408" s="107">
        <v>0</v>
      </c>
      <c r="I2408" s="107">
        <v>0</v>
      </c>
      <c r="J2408" s="107">
        <v>0</v>
      </c>
      <c r="K2408" s="107">
        <v>0</v>
      </c>
      <c r="L2408" s="108">
        <v>0</v>
      </c>
      <c r="X2408" t="s">
        <v>782</v>
      </c>
    </row>
    <row r="2409" spans="1:25" hidden="1" x14ac:dyDescent="0.25">
      <c r="A2409" s="103" t="s">
        <v>6</v>
      </c>
      <c r="B2409" s="104">
        <v>46268</v>
      </c>
      <c r="C2409" s="105" t="s">
        <v>11</v>
      </c>
      <c r="D2409" s="106">
        <v>11</v>
      </c>
      <c r="G2409" s="106">
        <v>27</v>
      </c>
      <c r="H2409" s="107">
        <v>1</v>
      </c>
      <c r="I2409" s="107">
        <v>1</v>
      </c>
      <c r="J2409" s="107">
        <v>0</v>
      </c>
      <c r="K2409" s="107">
        <v>0</v>
      </c>
      <c r="L2409" s="108">
        <v>0</v>
      </c>
      <c r="X2409" t="s">
        <v>778</v>
      </c>
      <c r="Y2409" t="s">
        <v>780</v>
      </c>
    </row>
    <row r="2410" spans="1:25" hidden="1" x14ac:dyDescent="0.25">
      <c r="A2410" s="103" t="s">
        <v>7</v>
      </c>
      <c r="B2410" s="104">
        <v>46268</v>
      </c>
      <c r="C2410" s="105" t="s">
        <v>11</v>
      </c>
      <c r="D2410" s="106">
        <v>16</v>
      </c>
      <c r="G2410" s="106">
        <v>4</v>
      </c>
      <c r="H2410" s="107">
        <v>0</v>
      </c>
      <c r="I2410" s="107">
        <v>0</v>
      </c>
      <c r="J2410" s="107">
        <v>0</v>
      </c>
      <c r="K2410" s="107">
        <v>0</v>
      </c>
      <c r="L2410" s="108">
        <v>0</v>
      </c>
      <c r="X2410" t="s">
        <v>782</v>
      </c>
      <c r="Y2410" t="s">
        <v>21</v>
      </c>
    </row>
    <row r="2411" spans="1:25" hidden="1" x14ac:dyDescent="0.25">
      <c r="A2411" s="103" t="s">
        <v>8</v>
      </c>
      <c r="B2411" s="104">
        <v>46268</v>
      </c>
      <c r="C2411" s="105" t="s">
        <v>11</v>
      </c>
      <c r="D2411" s="106">
        <v>9</v>
      </c>
      <c r="G2411" s="106">
        <v>14</v>
      </c>
      <c r="H2411" s="107">
        <v>3</v>
      </c>
      <c r="I2411" s="107">
        <v>2</v>
      </c>
      <c r="J2411" s="107">
        <v>0</v>
      </c>
      <c r="K2411" s="107">
        <v>0</v>
      </c>
      <c r="L2411" s="108">
        <v>0</v>
      </c>
      <c r="X2411" t="s">
        <v>778</v>
      </c>
      <c r="Y2411" t="s">
        <v>780</v>
      </c>
    </row>
    <row r="2412" spans="1:25" x14ac:dyDescent="0.25">
      <c r="A2412" s="103" t="s">
        <v>7</v>
      </c>
      <c r="B2412" s="104">
        <v>46268</v>
      </c>
      <c r="C2412" s="105" t="s">
        <v>11</v>
      </c>
      <c r="D2412" s="106">
        <v>10</v>
      </c>
      <c r="G2412" s="106">
        <v>69</v>
      </c>
      <c r="H2412" s="107">
        <v>0</v>
      </c>
      <c r="I2412" s="107">
        <v>0</v>
      </c>
      <c r="J2412" s="107">
        <v>0</v>
      </c>
      <c r="K2412" s="107">
        <v>0</v>
      </c>
      <c r="L2412" s="108">
        <v>0</v>
      </c>
      <c r="X2412" t="s">
        <v>778</v>
      </c>
      <c r="Y2412" t="s">
        <v>20</v>
      </c>
    </row>
    <row r="2413" spans="1:25" x14ac:dyDescent="0.25">
      <c r="A2413" s="103" t="s">
        <v>6</v>
      </c>
      <c r="B2413" s="104">
        <v>46268</v>
      </c>
      <c r="C2413" s="105" t="s">
        <v>12</v>
      </c>
      <c r="D2413" s="106">
        <v>14</v>
      </c>
      <c r="G2413" s="106">
        <v>1938</v>
      </c>
      <c r="H2413" s="107">
        <v>45</v>
      </c>
      <c r="I2413" s="107">
        <v>32</v>
      </c>
      <c r="J2413" s="107">
        <v>0</v>
      </c>
      <c r="K2413" s="107">
        <v>0</v>
      </c>
      <c r="L2413" s="108">
        <v>0</v>
      </c>
      <c r="X2413" t="s">
        <v>782</v>
      </c>
      <c r="Y2413" t="s">
        <v>779</v>
      </c>
    </row>
    <row r="2414" spans="1:25" x14ac:dyDescent="0.25">
      <c r="A2414" s="103" t="s">
        <v>6</v>
      </c>
      <c r="B2414" s="104">
        <v>46268</v>
      </c>
      <c r="C2414" s="105" t="s">
        <v>12</v>
      </c>
      <c r="D2414" s="106">
        <v>16</v>
      </c>
      <c r="G2414" s="106">
        <v>1</v>
      </c>
      <c r="H2414" s="107">
        <v>0</v>
      </c>
      <c r="I2414" s="107">
        <v>0</v>
      </c>
      <c r="J2414" s="107">
        <v>0</v>
      </c>
      <c r="K2414" s="107">
        <v>0</v>
      </c>
      <c r="L2414" s="108">
        <v>0</v>
      </c>
      <c r="X2414" t="s">
        <v>778</v>
      </c>
      <c r="Y2414" t="s">
        <v>22</v>
      </c>
    </row>
    <row r="2415" spans="1:25" hidden="1" x14ac:dyDescent="0.25">
      <c r="A2415" s="103" t="s">
        <v>6</v>
      </c>
      <c r="B2415" s="104">
        <v>46268</v>
      </c>
      <c r="C2415" s="105" t="s">
        <v>12</v>
      </c>
      <c r="D2415" s="106">
        <v>14</v>
      </c>
      <c r="G2415" s="106">
        <v>4</v>
      </c>
      <c r="H2415" s="107">
        <v>0</v>
      </c>
      <c r="I2415" s="107">
        <v>0</v>
      </c>
      <c r="J2415" s="107">
        <v>0</v>
      </c>
      <c r="K2415" s="107">
        <v>0</v>
      </c>
      <c r="L2415" s="108">
        <v>0</v>
      </c>
      <c r="X2415" t="s">
        <v>782</v>
      </c>
      <c r="Y2415" t="s">
        <v>169</v>
      </c>
    </row>
    <row r="2416" spans="1:25" hidden="1" x14ac:dyDescent="0.25">
      <c r="A2416" s="103" t="s">
        <v>8</v>
      </c>
      <c r="B2416" s="104">
        <v>46268</v>
      </c>
      <c r="C2416" s="105" t="s">
        <v>11</v>
      </c>
      <c r="D2416" s="106">
        <v>12</v>
      </c>
      <c r="G2416" s="106">
        <v>605</v>
      </c>
      <c r="H2416" s="107">
        <v>6</v>
      </c>
      <c r="I2416" s="107">
        <v>4</v>
      </c>
      <c r="J2416" s="107">
        <v>0</v>
      </c>
      <c r="K2416" s="107">
        <v>0</v>
      </c>
      <c r="L2416" s="108">
        <v>0</v>
      </c>
      <c r="X2416" t="s">
        <v>782</v>
      </c>
      <c r="Y2416" t="s">
        <v>784</v>
      </c>
    </row>
    <row r="2417" spans="1:25" hidden="1" x14ac:dyDescent="0.25">
      <c r="A2417" s="103" t="s">
        <v>6</v>
      </c>
      <c r="B2417" s="104">
        <v>46268</v>
      </c>
      <c r="C2417" s="105" t="s">
        <v>11</v>
      </c>
      <c r="D2417" s="106">
        <v>14</v>
      </c>
      <c r="G2417" s="106">
        <v>5</v>
      </c>
      <c r="H2417" s="107">
        <v>0</v>
      </c>
      <c r="I2417" s="107">
        <v>0</v>
      </c>
      <c r="J2417" s="107">
        <v>0</v>
      </c>
      <c r="K2417" s="107">
        <v>0</v>
      </c>
      <c r="L2417" s="108">
        <v>0</v>
      </c>
      <c r="X2417" t="s">
        <v>782</v>
      </c>
      <c r="Y2417" t="s">
        <v>21</v>
      </c>
    </row>
    <row r="2418" spans="1:25" hidden="1" x14ac:dyDescent="0.25">
      <c r="A2418" s="103" t="s">
        <v>6</v>
      </c>
      <c r="B2418" s="104">
        <v>46268</v>
      </c>
      <c r="C2418" s="105" t="s">
        <v>11</v>
      </c>
      <c r="D2418" s="106">
        <v>10</v>
      </c>
      <c r="G2418" s="106">
        <v>92</v>
      </c>
      <c r="H2418" s="107">
        <v>2</v>
      </c>
      <c r="I2418" s="107">
        <v>2</v>
      </c>
      <c r="J2418" s="107">
        <v>0</v>
      </c>
      <c r="K2418" s="107">
        <v>0</v>
      </c>
      <c r="L2418" s="108">
        <v>0</v>
      </c>
      <c r="X2418" t="s">
        <v>782</v>
      </c>
      <c r="Y2418" t="s">
        <v>780</v>
      </c>
    </row>
    <row r="2419" spans="1:25" x14ac:dyDescent="0.25">
      <c r="A2419" s="103" t="s">
        <v>7</v>
      </c>
      <c r="B2419" s="104">
        <v>46268</v>
      </c>
      <c r="C2419" s="105" t="s">
        <v>11</v>
      </c>
      <c r="D2419" s="106">
        <v>8</v>
      </c>
      <c r="G2419" s="106">
        <v>2</v>
      </c>
      <c r="H2419" s="107">
        <v>0</v>
      </c>
      <c r="I2419" s="107">
        <v>0</v>
      </c>
      <c r="J2419" s="107">
        <v>0</v>
      </c>
      <c r="K2419" s="107">
        <v>0</v>
      </c>
      <c r="L2419" s="108">
        <v>0</v>
      </c>
      <c r="X2419" t="s">
        <v>782</v>
      </c>
    </row>
    <row r="2420" spans="1:25" hidden="1" x14ac:dyDescent="0.25">
      <c r="A2420" s="103" t="s">
        <v>8</v>
      </c>
      <c r="B2420" s="104">
        <v>46268</v>
      </c>
      <c r="C2420" s="105" t="s">
        <v>12</v>
      </c>
      <c r="D2420" s="106">
        <v>8</v>
      </c>
      <c r="G2420" s="106">
        <v>21</v>
      </c>
      <c r="H2420" s="107">
        <v>1</v>
      </c>
      <c r="I2420" s="107">
        <v>0</v>
      </c>
      <c r="J2420" s="107">
        <v>0</v>
      </c>
      <c r="K2420" s="107">
        <v>0</v>
      </c>
      <c r="L2420" s="108">
        <v>0</v>
      </c>
      <c r="X2420" t="s">
        <v>782</v>
      </c>
      <c r="Y2420" t="s">
        <v>779</v>
      </c>
    </row>
    <row r="2421" spans="1:25" hidden="1" x14ac:dyDescent="0.25">
      <c r="A2421" s="103" t="s">
        <v>7</v>
      </c>
      <c r="B2421" s="104">
        <v>46268</v>
      </c>
      <c r="C2421" s="105" t="s">
        <v>11</v>
      </c>
      <c r="D2421" s="106">
        <v>9</v>
      </c>
      <c r="G2421" s="106">
        <v>121</v>
      </c>
      <c r="H2421" s="107">
        <v>1</v>
      </c>
      <c r="I2421" s="107">
        <v>1</v>
      </c>
      <c r="J2421" s="107">
        <v>0</v>
      </c>
      <c r="K2421" s="107">
        <v>0</v>
      </c>
      <c r="L2421" s="108">
        <v>0</v>
      </c>
      <c r="X2421" t="s">
        <v>778</v>
      </c>
      <c r="Y2421" t="s">
        <v>20</v>
      </c>
    </row>
    <row r="2422" spans="1:25" hidden="1" x14ac:dyDescent="0.25">
      <c r="A2422" s="103" t="s">
        <v>6</v>
      </c>
      <c r="B2422" s="104">
        <v>46268</v>
      </c>
      <c r="C2422" s="105" t="s">
        <v>11</v>
      </c>
      <c r="D2422" s="106">
        <v>16</v>
      </c>
      <c r="G2422" s="106">
        <v>982</v>
      </c>
      <c r="H2422" s="107">
        <v>5</v>
      </c>
      <c r="I2422" s="107">
        <v>5</v>
      </c>
      <c r="J2422" s="107">
        <v>0</v>
      </c>
      <c r="K2422" s="107">
        <v>0</v>
      </c>
      <c r="L2422" s="108">
        <v>0</v>
      </c>
      <c r="X2422" t="s">
        <v>782</v>
      </c>
      <c r="Y2422" t="s">
        <v>783</v>
      </c>
    </row>
    <row r="2423" spans="1:25" hidden="1" x14ac:dyDescent="0.25">
      <c r="A2423" s="103" t="s">
        <v>6</v>
      </c>
      <c r="B2423" s="104">
        <v>46268</v>
      </c>
      <c r="C2423" s="105" t="s">
        <v>11</v>
      </c>
      <c r="D2423" s="106">
        <v>10</v>
      </c>
      <c r="G2423" s="106">
        <v>1</v>
      </c>
      <c r="H2423" s="107">
        <v>0</v>
      </c>
      <c r="I2423" s="107">
        <v>0</v>
      </c>
      <c r="J2423" s="107">
        <v>0</v>
      </c>
      <c r="K2423" s="107">
        <v>0</v>
      </c>
      <c r="L2423" s="108">
        <v>0</v>
      </c>
      <c r="X2423" t="s">
        <v>778</v>
      </c>
      <c r="Y2423" t="s">
        <v>780</v>
      </c>
    </row>
    <row r="2424" spans="1:25" hidden="1" x14ac:dyDescent="0.25">
      <c r="A2424" s="103" t="s">
        <v>6</v>
      </c>
      <c r="B2424" s="104">
        <v>46268</v>
      </c>
      <c r="C2424" s="105" t="s">
        <v>11</v>
      </c>
      <c r="D2424" s="106">
        <v>11</v>
      </c>
      <c r="G2424" s="106">
        <v>281</v>
      </c>
      <c r="H2424" s="107">
        <v>1</v>
      </c>
      <c r="I2424" s="107">
        <v>1</v>
      </c>
      <c r="J2424" s="107">
        <v>0</v>
      </c>
      <c r="K2424" s="107">
        <v>0</v>
      </c>
      <c r="L2424" s="108">
        <v>0</v>
      </c>
      <c r="X2424" t="s">
        <v>778</v>
      </c>
      <c r="Y2424" t="s">
        <v>783</v>
      </c>
    </row>
    <row r="2425" spans="1:25" hidden="1" x14ac:dyDescent="0.25">
      <c r="A2425" s="103" t="s">
        <v>8</v>
      </c>
      <c r="B2425" s="104">
        <v>46268</v>
      </c>
      <c r="C2425" s="105" t="s">
        <v>12</v>
      </c>
      <c r="D2425" s="106">
        <v>9</v>
      </c>
      <c r="G2425" s="106">
        <v>3</v>
      </c>
      <c r="H2425" s="107">
        <v>0</v>
      </c>
      <c r="I2425" s="107">
        <v>0</v>
      </c>
      <c r="J2425" s="107">
        <v>0</v>
      </c>
      <c r="K2425" s="107">
        <v>0</v>
      </c>
      <c r="L2425" s="108">
        <v>0</v>
      </c>
      <c r="X2425" t="s">
        <v>778</v>
      </c>
      <c r="Y2425" t="s">
        <v>781</v>
      </c>
    </row>
    <row r="2426" spans="1:25" hidden="1" x14ac:dyDescent="0.25">
      <c r="A2426" s="103" t="s">
        <v>7</v>
      </c>
      <c r="B2426" s="104">
        <v>46268</v>
      </c>
      <c r="C2426" s="105" t="s">
        <v>11</v>
      </c>
      <c r="D2426" s="106">
        <v>10</v>
      </c>
      <c r="G2426" s="106">
        <v>253</v>
      </c>
      <c r="H2426" s="107">
        <v>2</v>
      </c>
      <c r="I2426" s="107">
        <v>2</v>
      </c>
      <c r="J2426" s="107">
        <v>0</v>
      </c>
      <c r="K2426" s="107">
        <v>0</v>
      </c>
      <c r="L2426" s="108">
        <v>0</v>
      </c>
      <c r="X2426" t="s">
        <v>782</v>
      </c>
      <c r="Y2426" t="s">
        <v>784</v>
      </c>
    </row>
    <row r="2427" spans="1:25" x14ac:dyDescent="0.25">
      <c r="A2427" s="103" t="s">
        <v>6</v>
      </c>
      <c r="B2427" s="104">
        <v>46268</v>
      </c>
      <c r="C2427" s="105" t="s">
        <v>12</v>
      </c>
      <c r="D2427" s="106">
        <v>16</v>
      </c>
      <c r="G2427" s="106">
        <v>238</v>
      </c>
      <c r="H2427" s="107">
        <v>5</v>
      </c>
      <c r="I2427" s="107">
        <v>4</v>
      </c>
      <c r="J2427" s="107">
        <v>0</v>
      </c>
      <c r="K2427" s="107">
        <v>0</v>
      </c>
      <c r="L2427" s="108">
        <v>0</v>
      </c>
      <c r="X2427" t="s">
        <v>782</v>
      </c>
      <c r="Y2427" t="s">
        <v>781</v>
      </c>
    </row>
    <row r="2428" spans="1:25" hidden="1" x14ac:dyDescent="0.25">
      <c r="A2428" s="103" t="s">
        <v>6</v>
      </c>
      <c r="B2428" s="104">
        <v>46268</v>
      </c>
      <c r="C2428" s="105" t="s">
        <v>12</v>
      </c>
      <c r="D2428" s="106">
        <v>12</v>
      </c>
      <c r="G2428" s="106">
        <v>14</v>
      </c>
      <c r="H2428" s="107">
        <v>0</v>
      </c>
      <c r="I2428" s="107">
        <v>0</v>
      </c>
      <c r="J2428" s="107">
        <v>0</v>
      </c>
      <c r="K2428" s="107">
        <v>0</v>
      </c>
      <c r="L2428" s="108">
        <v>0</v>
      </c>
      <c r="X2428" t="s">
        <v>782</v>
      </c>
      <c r="Y2428" t="s">
        <v>779</v>
      </c>
    </row>
    <row r="2429" spans="1:25" x14ac:dyDescent="0.25">
      <c r="A2429" s="103" t="s">
        <v>8</v>
      </c>
      <c r="B2429" s="104">
        <v>46268</v>
      </c>
      <c r="C2429" s="105" t="s">
        <v>11</v>
      </c>
      <c r="D2429" s="106">
        <v>10</v>
      </c>
      <c r="G2429" s="106">
        <v>555</v>
      </c>
      <c r="H2429" s="107">
        <v>6</v>
      </c>
      <c r="I2429" s="107">
        <v>3</v>
      </c>
      <c r="J2429" s="107">
        <v>1</v>
      </c>
      <c r="K2429" s="107">
        <v>1</v>
      </c>
      <c r="L2429" s="108">
        <v>1</v>
      </c>
      <c r="X2429" t="s">
        <v>782</v>
      </c>
      <c r="Y2429" t="s">
        <v>20</v>
      </c>
    </row>
    <row r="2430" spans="1:25" hidden="1" x14ac:dyDescent="0.25">
      <c r="A2430" s="103" t="s">
        <v>8</v>
      </c>
      <c r="B2430" s="104">
        <v>46268</v>
      </c>
      <c r="C2430" s="105" t="s">
        <v>12</v>
      </c>
      <c r="D2430" s="106">
        <v>16</v>
      </c>
      <c r="G2430" s="106">
        <v>158</v>
      </c>
      <c r="H2430" s="107">
        <v>7</v>
      </c>
      <c r="I2430" s="107">
        <v>6</v>
      </c>
      <c r="J2430" s="107">
        <v>0</v>
      </c>
      <c r="K2430" s="107">
        <v>0</v>
      </c>
      <c r="L2430" s="108">
        <v>0</v>
      </c>
      <c r="X2430" t="s">
        <v>778</v>
      </c>
      <c r="Y2430" t="s">
        <v>779</v>
      </c>
    </row>
    <row r="2431" spans="1:25" hidden="1" x14ac:dyDescent="0.25">
      <c r="A2431" s="103" t="s">
        <v>7</v>
      </c>
      <c r="B2431" s="104">
        <v>46268</v>
      </c>
      <c r="C2431" s="105" t="s">
        <v>12</v>
      </c>
      <c r="D2431" s="106">
        <v>13</v>
      </c>
      <c r="G2431" s="106">
        <v>6</v>
      </c>
      <c r="H2431" s="107">
        <v>1</v>
      </c>
      <c r="I2431" s="107">
        <v>0</v>
      </c>
      <c r="J2431" s="107">
        <v>0</v>
      </c>
      <c r="K2431" s="107">
        <v>0</v>
      </c>
      <c r="L2431" s="108">
        <v>0</v>
      </c>
      <c r="X2431" t="s">
        <v>782</v>
      </c>
      <c r="Y2431" t="s">
        <v>781</v>
      </c>
    </row>
    <row r="2432" spans="1:25" hidden="1" x14ac:dyDescent="0.25">
      <c r="A2432" s="103" t="s">
        <v>6</v>
      </c>
      <c r="B2432" s="104">
        <v>46268</v>
      </c>
      <c r="C2432" s="105" t="s">
        <v>11</v>
      </c>
      <c r="D2432" s="106">
        <v>13</v>
      </c>
      <c r="G2432" s="106">
        <v>41</v>
      </c>
      <c r="H2432" s="107">
        <v>0</v>
      </c>
      <c r="I2432" s="107">
        <v>0</v>
      </c>
      <c r="J2432" s="107">
        <v>0</v>
      </c>
      <c r="K2432" s="107">
        <v>0</v>
      </c>
      <c r="L2432" s="108">
        <v>0</v>
      </c>
      <c r="X2432" t="s">
        <v>782</v>
      </c>
      <c r="Y2432" t="s">
        <v>784</v>
      </c>
    </row>
    <row r="2433" spans="1:25" x14ac:dyDescent="0.25">
      <c r="A2433" s="103" t="s">
        <v>7</v>
      </c>
      <c r="B2433" s="104">
        <v>46268</v>
      </c>
      <c r="C2433" s="105" t="s">
        <v>11</v>
      </c>
      <c r="D2433" s="106">
        <v>16</v>
      </c>
      <c r="G2433" s="106">
        <v>3</v>
      </c>
      <c r="H2433" s="107">
        <v>0</v>
      </c>
      <c r="I2433" s="107">
        <v>0</v>
      </c>
      <c r="J2433" s="107">
        <v>0</v>
      </c>
      <c r="K2433" s="107">
        <v>0</v>
      </c>
      <c r="L2433" s="108">
        <v>0</v>
      </c>
      <c r="X2433" t="s">
        <v>778</v>
      </c>
      <c r="Y2433" t="s">
        <v>21</v>
      </c>
    </row>
    <row r="2434" spans="1:25" x14ac:dyDescent="0.25">
      <c r="A2434" s="103" t="s">
        <v>6</v>
      </c>
      <c r="B2434" s="104">
        <v>46268</v>
      </c>
      <c r="C2434" s="105" t="s">
        <v>12</v>
      </c>
      <c r="D2434" s="106">
        <v>16</v>
      </c>
      <c r="G2434" s="106">
        <v>5</v>
      </c>
      <c r="H2434" s="107">
        <v>3</v>
      </c>
      <c r="I2434" s="107">
        <v>0</v>
      </c>
      <c r="J2434" s="107">
        <v>0</v>
      </c>
      <c r="K2434" s="107">
        <v>0</v>
      </c>
      <c r="L2434" s="108">
        <v>0</v>
      </c>
      <c r="X2434" t="s">
        <v>782</v>
      </c>
    </row>
    <row r="2435" spans="1:25" hidden="1" x14ac:dyDescent="0.25">
      <c r="A2435" s="103" t="s">
        <v>6</v>
      </c>
      <c r="B2435" s="104">
        <v>46268</v>
      </c>
      <c r="C2435" s="105" t="s">
        <v>12</v>
      </c>
      <c r="D2435" s="106">
        <v>11</v>
      </c>
      <c r="G2435" s="106">
        <v>30</v>
      </c>
      <c r="H2435" s="107">
        <v>0</v>
      </c>
      <c r="I2435" s="107">
        <v>0</v>
      </c>
      <c r="J2435" s="107">
        <v>0</v>
      </c>
      <c r="K2435" s="107">
        <v>0</v>
      </c>
      <c r="L2435" s="108">
        <v>0</v>
      </c>
      <c r="X2435" t="s">
        <v>778</v>
      </c>
      <c r="Y2435" t="s">
        <v>779</v>
      </c>
    </row>
    <row r="2436" spans="1:25" hidden="1" x14ac:dyDescent="0.25">
      <c r="A2436" s="103" t="s">
        <v>7</v>
      </c>
      <c r="B2436" s="104">
        <v>46268</v>
      </c>
      <c r="C2436" s="105" t="s">
        <v>11</v>
      </c>
      <c r="D2436" s="106">
        <v>16</v>
      </c>
      <c r="G2436" s="106">
        <v>26</v>
      </c>
      <c r="H2436" s="107">
        <v>0</v>
      </c>
      <c r="I2436" s="107">
        <v>0</v>
      </c>
      <c r="J2436" s="107">
        <v>0</v>
      </c>
      <c r="K2436" s="107">
        <v>0</v>
      </c>
      <c r="L2436" s="108">
        <v>0</v>
      </c>
      <c r="X2436" t="s">
        <v>778</v>
      </c>
      <c r="Y2436" t="s">
        <v>780</v>
      </c>
    </row>
    <row r="2437" spans="1:25" x14ac:dyDescent="0.25">
      <c r="A2437" s="103" t="s">
        <v>6</v>
      </c>
      <c r="B2437" s="104">
        <v>46268</v>
      </c>
      <c r="C2437" s="105" t="s">
        <v>11</v>
      </c>
      <c r="D2437" s="106">
        <v>14</v>
      </c>
      <c r="G2437" s="106">
        <v>356</v>
      </c>
      <c r="H2437" s="107">
        <v>0</v>
      </c>
      <c r="I2437" s="107">
        <v>0</v>
      </c>
      <c r="J2437" s="107">
        <v>0</v>
      </c>
      <c r="K2437" s="107">
        <v>0</v>
      </c>
      <c r="L2437" s="108">
        <v>0</v>
      </c>
      <c r="X2437" t="s">
        <v>778</v>
      </c>
      <c r="Y2437" t="s">
        <v>783</v>
      </c>
    </row>
    <row r="2438" spans="1:25" x14ac:dyDescent="0.25">
      <c r="A2438" s="103" t="s">
        <v>6</v>
      </c>
      <c r="B2438" s="104">
        <v>46268</v>
      </c>
      <c r="C2438" s="105" t="s">
        <v>12</v>
      </c>
      <c r="D2438" s="106">
        <v>14</v>
      </c>
      <c r="G2438" s="106">
        <v>23</v>
      </c>
      <c r="H2438" s="107">
        <v>0</v>
      </c>
      <c r="I2438" s="107">
        <v>0</v>
      </c>
      <c r="J2438" s="107">
        <v>0</v>
      </c>
      <c r="K2438" s="107">
        <v>0</v>
      </c>
      <c r="L2438" s="108">
        <v>0</v>
      </c>
      <c r="X2438" t="s">
        <v>778</v>
      </c>
      <c r="Y2438" t="s">
        <v>779</v>
      </c>
    </row>
    <row r="2439" spans="1:25" x14ac:dyDescent="0.25">
      <c r="A2439" s="103" t="s">
        <v>8</v>
      </c>
      <c r="B2439" s="104">
        <v>46268</v>
      </c>
      <c r="C2439" s="105" t="s">
        <v>12</v>
      </c>
      <c r="D2439" s="106">
        <v>11</v>
      </c>
      <c r="G2439" s="106">
        <v>2</v>
      </c>
      <c r="H2439" s="107">
        <v>0</v>
      </c>
      <c r="I2439" s="107">
        <v>0</v>
      </c>
      <c r="J2439" s="107">
        <v>0</v>
      </c>
      <c r="K2439" s="107">
        <v>0</v>
      </c>
      <c r="L2439" s="108">
        <v>0</v>
      </c>
      <c r="X2439" t="s">
        <v>778</v>
      </c>
    </row>
    <row r="2440" spans="1:25" hidden="1" x14ac:dyDescent="0.25">
      <c r="A2440" s="103" t="s">
        <v>6</v>
      </c>
      <c r="B2440" s="104">
        <v>46268</v>
      </c>
      <c r="C2440" s="105" t="s">
        <v>12</v>
      </c>
      <c r="D2440" s="106">
        <v>10</v>
      </c>
      <c r="G2440" s="106">
        <v>1386</v>
      </c>
      <c r="H2440" s="107">
        <v>22</v>
      </c>
      <c r="I2440" s="107">
        <v>18</v>
      </c>
      <c r="J2440" s="107">
        <v>1</v>
      </c>
      <c r="K2440" s="107">
        <v>0</v>
      </c>
      <c r="L2440" s="108">
        <v>0</v>
      </c>
      <c r="X2440" t="s">
        <v>782</v>
      </c>
      <c r="Y2440" t="s">
        <v>779</v>
      </c>
    </row>
    <row r="2441" spans="1:25" hidden="1" x14ac:dyDescent="0.25">
      <c r="A2441" s="103" t="s">
        <v>8</v>
      </c>
      <c r="B2441" s="104">
        <v>46268</v>
      </c>
      <c r="C2441" s="105" t="s">
        <v>11</v>
      </c>
      <c r="D2441" s="106">
        <v>15</v>
      </c>
      <c r="G2441" s="106">
        <v>2</v>
      </c>
      <c r="H2441" s="107">
        <v>0</v>
      </c>
      <c r="I2441" s="107">
        <v>0</v>
      </c>
      <c r="J2441" s="107">
        <v>0</v>
      </c>
      <c r="K2441" s="107">
        <v>0</v>
      </c>
      <c r="L2441" s="108">
        <v>0</v>
      </c>
      <c r="X2441" t="s">
        <v>782</v>
      </c>
      <c r="Y2441" t="s">
        <v>21</v>
      </c>
    </row>
    <row r="2442" spans="1:25" hidden="1" x14ac:dyDescent="0.25">
      <c r="A2442" s="103" t="s">
        <v>6</v>
      </c>
      <c r="B2442" s="104">
        <v>46268</v>
      </c>
      <c r="C2442" s="105" t="s">
        <v>11</v>
      </c>
      <c r="D2442" s="106">
        <v>16</v>
      </c>
      <c r="G2442" s="106">
        <v>161</v>
      </c>
      <c r="H2442" s="107">
        <v>0</v>
      </c>
      <c r="I2442" s="107">
        <v>0</v>
      </c>
      <c r="J2442" s="107">
        <v>0</v>
      </c>
      <c r="K2442" s="107">
        <v>0</v>
      </c>
      <c r="L2442" s="108">
        <v>0</v>
      </c>
      <c r="X2442" t="s">
        <v>782</v>
      </c>
      <c r="Y2442" t="s">
        <v>780</v>
      </c>
    </row>
    <row r="2443" spans="1:25" hidden="1" x14ac:dyDescent="0.25">
      <c r="A2443" s="103" t="s">
        <v>6</v>
      </c>
      <c r="B2443" s="104">
        <v>46268</v>
      </c>
      <c r="C2443" s="105" t="s">
        <v>11</v>
      </c>
      <c r="D2443" s="106">
        <v>15</v>
      </c>
      <c r="G2443" s="106">
        <v>6</v>
      </c>
      <c r="H2443" s="107">
        <v>0</v>
      </c>
      <c r="I2443" s="107">
        <v>0</v>
      </c>
      <c r="J2443" s="107">
        <v>0</v>
      </c>
      <c r="K2443" s="107">
        <v>0</v>
      </c>
      <c r="L2443" s="108">
        <v>0</v>
      </c>
      <c r="X2443" t="s">
        <v>782</v>
      </c>
      <c r="Y2443" t="s">
        <v>22</v>
      </c>
    </row>
    <row r="2444" spans="1:25" x14ac:dyDescent="0.25">
      <c r="A2444" s="103" t="s">
        <v>6</v>
      </c>
      <c r="B2444" s="104">
        <v>46268</v>
      </c>
      <c r="C2444" s="105" t="s">
        <v>11</v>
      </c>
      <c r="D2444" s="106">
        <v>8</v>
      </c>
      <c r="G2444" s="106">
        <v>6</v>
      </c>
      <c r="H2444" s="107">
        <v>0</v>
      </c>
      <c r="I2444" s="107">
        <v>0</v>
      </c>
      <c r="J2444" s="107">
        <v>0</v>
      </c>
      <c r="K2444" s="107">
        <v>0</v>
      </c>
      <c r="L2444" s="108">
        <v>0</v>
      </c>
      <c r="X2444" t="s">
        <v>782</v>
      </c>
    </row>
    <row r="2445" spans="1:25" hidden="1" x14ac:dyDescent="0.25">
      <c r="A2445" s="103" t="s">
        <v>8</v>
      </c>
      <c r="B2445" s="104">
        <v>46268</v>
      </c>
      <c r="C2445" s="105" t="s">
        <v>12</v>
      </c>
      <c r="D2445" s="106">
        <v>15</v>
      </c>
      <c r="G2445" s="106">
        <v>3</v>
      </c>
      <c r="H2445" s="107">
        <v>1</v>
      </c>
      <c r="I2445" s="107">
        <v>0</v>
      </c>
      <c r="J2445" s="107">
        <v>0</v>
      </c>
      <c r="K2445" s="107">
        <v>0</v>
      </c>
      <c r="L2445" s="108">
        <v>0</v>
      </c>
      <c r="X2445" t="s">
        <v>782</v>
      </c>
    </row>
    <row r="2446" spans="1:25" hidden="1" x14ac:dyDescent="0.25">
      <c r="A2446" s="103" t="s">
        <v>6</v>
      </c>
      <c r="B2446" s="104">
        <v>46268</v>
      </c>
      <c r="C2446" s="105" t="s">
        <v>11</v>
      </c>
      <c r="D2446" s="106">
        <v>9</v>
      </c>
      <c r="G2446" s="106">
        <v>165</v>
      </c>
      <c r="H2446" s="107">
        <v>3</v>
      </c>
      <c r="I2446" s="107">
        <v>3</v>
      </c>
      <c r="J2446" s="107">
        <v>2</v>
      </c>
      <c r="K2446" s="107">
        <v>0</v>
      </c>
      <c r="L2446" s="108">
        <v>0</v>
      </c>
      <c r="X2446" t="s">
        <v>782</v>
      </c>
      <c r="Y2446" t="s">
        <v>780</v>
      </c>
    </row>
    <row r="2447" spans="1:25" hidden="1" x14ac:dyDescent="0.25">
      <c r="A2447" s="103" t="s">
        <v>6</v>
      </c>
      <c r="B2447" s="104">
        <v>46268</v>
      </c>
      <c r="C2447" s="105" t="s">
        <v>11</v>
      </c>
      <c r="D2447" s="106">
        <v>12</v>
      </c>
      <c r="G2447" s="106">
        <v>269</v>
      </c>
      <c r="H2447" s="107">
        <v>5</v>
      </c>
      <c r="I2447" s="107">
        <v>4</v>
      </c>
      <c r="J2447" s="107">
        <v>1</v>
      </c>
      <c r="K2447" s="107">
        <v>0</v>
      </c>
      <c r="L2447" s="108">
        <v>0</v>
      </c>
      <c r="X2447" t="s">
        <v>778</v>
      </c>
      <c r="Y2447" t="s">
        <v>783</v>
      </c>
    </row>
    <row r="2448" spans="1:25" hidden="1" x14ac:dyDescent="0.25">
      <c r="A2448" s="103" t="s">
        <v>8</v>
      </c>
      <c r="B2448" s="104">
        <v>46268</v>
      </c>
      <c r="C2448" s="105" t="s">
        <v>11</v>
      </c>
      <c r="D2448" s="106">
        <v>16</v>
      </c>
      <c r="G2448" s="106">
        <v>377</v>
      </c>
      <c r="H2448" s="107">
        <v>3</v>
      </c>
      <c r="I2448" s="107">
        <v>3</v>
      </c>
      <c r="J2448" s="107">
        <v>0</v>
      </c>
      <c r="K2448" s="107">
        <v>0</v>
      </c>
      <c r="L2448" s="108">
        <v>0</v>
      </c>
      <c r="X2448" t="s">
        <v>782</v>
      </c>
      <c r="Y2448" t="s">
        <v>784</v>
      </c>
    </row>
    <row r="2449" spans="1:25" x14ac:dyDescent="0.25">
      <c r="A2449" s="103" t="s">
        <v>6</v>
      </c>
      <c r="B2449" s="104">
        <v>46268</v>
      </c>
      <c r="C2449" s="105" t="s">
        <v>11</v>
      </c>
      <c r="D2449" s="106">
        <v>11</v>
      </c>
      <c r="G2449" s="106">
        <v>10</v>
      </c>
      <c r="H2449" s="107">
        <v>0</v>
      </c>
      <c r="I2449" s="107">
        <v>0</v>
      </c>
      <c r="J2449" s="107">
        <v>0</v>
      </c>
      <c r="K2449" s="107">
        <v>0</v>
      </c>
      <c r="L2449" s="108">
        <v>0</v>
      </c>
      <c r="X2449" t="s">
        <v>778</v>
      </c>
    </row>
    <row r="2450" spans="1:25" hidden="1" x14ac:dyDescent="0.25">
      <c r="A2450" s="103" t="s">
        <v>6</v>
      </c>
      <c r="B2450" s="104">
        <v>46268</v>
      </c>
      <c r="C2450" s="105" t="s">
        <v>12</v>
      </c>
      <c r="D2450" s="106">
        <v>8</v>
      </c>
      <c r="G2450" s="106">
        <v>5</v>
      </c>
      <c r="H2450" s="107">
        <v>0</v>
      </c>
      <c r="I2450" s="107">
        <v>0</v>
      </c>
      <c r="J2450" s="107">
        <v>0</v>
      </c>
      <c r="K2450" s="107">
        <v>0</v>
      </c>
      <c r="L2450" s="108">
        <v>0</v>
      </c>
      <c r="X2450" t="s">
        <v>782</v>
      </c>
      <c r="Y2450" t="s">
        <v>779</v>
      </c>
    </row>
    <row r="2451" spans="1:25" x14ac:dyDescent="0.25">
      <c r="A2451" s="103" t="s">
        <v>8</v>
      </c>
      <c r="B2451" s="104">
        <v>46268</v>
      </c>
      <c r="C2451" s="105" t="s">
        <v>11</v>
      </c>
      <c r="D2451" s="106">
        <v>14</v>
      </c>
      <c r="G2451" s="106">
        <v>4</v>
      </c>
      <c r="H2451" s="107">
        <v>0</v>
      </c>
      <c r="I2451" s="107">
        <v>0</v>
      </c>
      <c r="J2451" s="107">
        <v>0</v>
      </c>
      <c r="K2451" s="107">
        <v>0</v>
      </c>
      <c r="L2451" s="108">
        <v>0</v>
      </c>
      <c r="X2451" t="s">
        <v>782</v>
      </c>
    </row>
    <row r="2452" spans="1:25" x14ac:dyDescent="0.25">
      <c r="A2452" s="103" t="s">
        <v>7</v>
      </c>
      <c r="B2452" s="104">
        <v>46268</v>
      </c>
      <c r="C2452" s="105" t="s">
        <v>12</v>
      </c>
      <c r="D2452" s="106">
        <v>11</v>
      </c>
      <c r="G2452" s="106">
        <v>1</v>
      </c>
      <c r="H2452" s="107">
        <v>0</v>
      </c>
      <c r="I2452" s="107">
        <v>0</v>
      </c>
      <c r="J2452" s="107">
        <v>0</v>
      </c>
      <c r="K2452" s="107">
        <v>0</v>
      </c>
      <c r="L2452" s="108">
        <v>0</v>
      </c>
      <c r="X2452" t="s">
        <v>778</v>
      </c>
      <c r="Y2452" t="s">
        <v>804</v>
      </c>
    </row>
    <row r="2453" spans="1:25" x14ac:dyDescent="0.25">
      <c r="A2453" s="103" t="s">
        <v>7</v>
      </c>
      <c r="B2453" s="104">
        <v>46268</v>
      </c>
      <c r="C2453" s="105" t="s">
        <v>12</v>
      </c>
      <c r="D2453" s="106">
        <v>16</v>
      </c>
      <c r="G2453" s="106">
        <v>3</v>
      </c>
      <c r="H2453" s="107">
        <v>0</v>
      </c>
      <c r="I2453" s="107">
        <v>0</v>
      </c>
      <c r="J2453" s="107">
        <v>0</v>
      </c>
      <c r="K2453" s="107">
        <v>0</v>
      </c>
      <c r="L2453" s="108">
        <v>0</v>
      </c>
      <c r="X2453" t="s">
        <v>782</v>
      </c>
      <c r="Y2453" t="s">
        <v>169</v>
      </c>
    </row>
    <row r="2454" spans="1:25" hidden="1" x14ac:dyDescent="0.25">
      <c r="A2454" s="103" t="s">
        <v>7</v>
      </c>
      <c r="B2454" s="104">
        <v>46268</v>
      </c>
      <c r="C2454" s="105" t="s">
        <v>12</v>
      </c>
      <c r="D2454" s="106">
        <v>13</v>
      </c>
      <c r="G2454" s="106">
        <v>5</v>
      </c>
      <c r="H2454" s="107">
        <v>0</v>
      </c>
      <c r="I2454" s="107">
        <v>0</v>
      </c>
      <c r="J2454" s="107">
        <v>0</v>
      </c>
      <c r="K2454" s="107">
        <v>0</v>
      </c>
      <c r="L2454" s="108">
        <v>0</v>
      </c>
      <c r="X2454" t="s">
        <v>782</v>
      </c>
    </row>
    <row r="2455" spans="1:25" hidden="1" x14ac:dyDescent="0.25">
      <c r="A2455" s="103" t="s">
        <v>6</v>
      </c>
      <c r="B2455" s="104">
        <v>46268</v>
      </c>
      <c r="C2455" s="105" t="s">
        <v>11</v>
      </c>
      <c r="D2455" s="106">
        <v>10</v>
      </c>
      <c r="G2455" s="106">
        <v>380</v>
      </c>
      <c r="H2455" s="107">
        <v>9</v>
      </c>
      <c r="I2455" s="107">
        <v>7</v>
      </c>
      <c r="J2455" s="107">
        <v>1</v>
      </c>
      <c r="K2455" s="107">
        <v>0</v>
      </c>
      <c r="L2455" s="108">
        <v>0</v>
      </c>
      <c r="X2455" t="s">
        <v>782</v>
      </c>
      <c r="Y2455" t="s">
        <v>784</v>
      </c>
    </row>
    <row r="2456" spans="1:25" x14ac:dyDescent="0.25">
      <c r="A2456" s="103" t="s">
        <v>8</v>
      </c>
      <c r="B2456" s="104">
        <v>46268</v>
      </c>
      <c r="C2456" s="105" t="s">
        <v>12</v>
      </c>
      <c r="D2456" s="106">
        <v>9</v>
      </c>
      <c r="G2456" s="106">
        <v>22</v>
      </c>
      <c r="H2456" s="107">
        <v>2</v>
      </c>
      <c r="I2456" s="107">
        <v>2</v>
      </c>
      <c r="J2456" s="107">
        <v>2</v>
      </c>
      <c r="K2456" s="107">
        <v>2</v>
      </c>
      <c r="L2456" s="108">
        <v>0</v>
      </c>
      <c r="X2456" t="s">
        <v>782</v>
      </c>
      <c r="Y2456" t="s">
        <v>781</v>
      </c>
    </row>
    <row r="2457" spans="1:25" hidden="1" x14ac:dyDescent="0.25">
      <c r="A2457" s="103" t="s">
        <v>6</v>
      </c>
      <c r="B2457" s="104">
        <v>46268</v>
      </c>
      <c r="C2457" s="105" t="s">
        <v>12</v>
      </c>
      <c r="D2457" s="106">
        <v>16</v>
      </c>
      <c r="G2457" s="106">
        <v>1459</v>
      </c>
      <c r="H2457" s="107">
        <v>25</v>
      </c>
      <c r="I2457" s="107">
        <v>20</v>
      </c>
      <c r="J2457" s="107">
        <v>1</v>
      </c>
      <c r="K2457" s="107">
        <v>0</v>
      </c>
      <c r="L2457" s="108">
        <v>0</v>
      </c>
      <c r="X2457" t="s">
        <v>782</v>
      </c>
      <c r="Y2457" t="s">
        <v>779</v>
      </c>
    </row>
    <row r="2458" spans="1:25" hidden="1" x14ac:dyDescent="0.25">
      <c r="A2458" s="103" t="s">
        <v>8</v>
      </c>
      <c r="B2458" s="104">
        <v>46268</v>
      </c>
      <c r="C2458" s="105" t="s">
        <v>11</v>
      </c>
      <c r="D2458" s="106">
        <v>10</v>
      </c>
      <c r="G2458" s="106">
        <v>85</v>
      </c>
      <c r="H2458" s="107">
        <v>0</v>
      </c>
      <c r="I2458" s="107">
        <v>0</v>
      </c>
      <c r="J2458" s="107">
        <v>0</v>
      </c>
      <c r="K2458" s="107">
        <v>0</v>
      </c>
      <c r="L2458" s="108">
        <v>0</v>
      </c>
      <c r="X2458" t="s">
        <v>778</v>
      </c>
      <c r="Y2458" t="s">
        <v>783</v>
      </c>
    </row>
    <row r="2459" spans="1:25" x14ac:dyDescent="0.25">
      <c r="A2459" s="103" t="s">
        <v>6</v>
      </c>
      <c r="B2459" s="104">
        <v>46268</v>
      </c>
      <c r="C2459" s="105" t="s">
        <v>11</v>
      </c>
      <c r="D2459" s="106">
        <v>14</v>
      </c>
      <c r="G2459" s="106">
        <v>191</v>
      </c>
      <c r="H2459" s="107">
        <v>1</v>
      </c>
      <c r="I2459" s="107">
        <v>1</v>
      </c>
      <c r="J2459" s="107">
        <v>0</v>
      </c>
      <c r="K2459" s="107">
        <v>0</v>
      </c>
      <c r="L2459" s="108">
        <v>0</v>
      </c>
      <c r="X2459" t="s">
        <v>778</v>
      </c>
      <c r="Y2459" t="s">
        <v>784</v>
      </c>
    </row>
    <row r="2460" spans="1:25" hidden="1" x14ac:dyDescent="0.25">
      <c r="A2460" s="103" t="s">
        <v>7</v>
      </c>
      <c r="B2460" s="104">
        <v>46268</v>
      </c>
      <c r="C2460" s="105" t="s">
        <v>12</v>
      </c>
      <c r="D2460" s="106">
        <v>9</v>
      </c>
      <c r="G2460" s="106">
        <v>6</v>
      </c>
      <c r="H2460" s="107">
        <v>0</v>
      </c>
      <c r="I2460" s="107">
        <v>0</v>
      </c>
      <c r="J2460" s="107">
        <v>0</v>
      </c>
      <c r="K2460" s="107">
        <v>0</v>
      </c>
      <c r="L2460" s="108">
        <v>0</v>
      </c>
      <c r="X2460" t="s">
        <v>778</v>
      </c>
      <c r="Y2460" t="s">
        <v>779</v>
      </c>
    </row>
    <row r="2461" spans="1:25" x14ac:dyDescent="0.25">
      <c r="A2461" s="103" t="s">
        <v>27</v>
      </c>
      <c r="B2461" s="104">
        <v>46268</v>
      </c>
      <c r="C2461" s="105" t="s">
        <v>11</v>
      </c>
      <c r="D2461" s="106">
        <v>9</v>
      </c>
      <c r="G2461" s="106">
        <v>1</v>
      </c>
      <c r="H2461" s="107">
        <v>1</v>
      </c>
      <c r="I2461" s="107">
        <v>1</v>
      </c>
      <c r="J2461" s="107">
        <v>0</v>
      </c>
      <c r="K2461" s="107">
        <v>0</v>
      </c>
      <c r="L2461" s="108">
        <v>0</v>
      </c>
      <c r="X2461" t="s">
        <v>782</v>
      </c>
      <c r="Y2461" t="s">
        <v>784</v>
      </c>
    </row>
    <row r="2462" spans="1:25" hidden="1" x14ac:dyDescent="0.25">
      <c r="A2462" s="103" t="s">
        <v>7</v>
      </c>
      <c r="B2462" s="104">
        <v>46268</v>
      </c>
      <c r="C2462" s="105" t="s">
        <v>12</v>
      </c>
      <c r="D2462" s="106">
        <v>10</v>
      </c>
      <c r="G2462" s="106">
        <v>201</v>
      </c>
      <c r="H2462" s="107">
        <v>3</v>
      </c>
      <c r="I2462" s="107">
        <v>1</v>
      </c>
      <c r="J2462" s="107">
        <v>0</v>
      </c>
      <c r="K2462" s="107">
        <v>0</v>
      </c>
      <c r="L2462" s="108">
        <v>0</v>
      </c>
      <c r="X2462" t="s">
        <v>778</v>
      </c>
      <c r="Y2462" t="s">
        <v>779</v>
      </c>
    </row>
    <row r="2463" spans="1:25" x14ac:dyDescent="0.25">
      <c r="B2463" s="104">
        <v>46268</v>
      </c>
      <c r="C2463" s="105" t="s">
        <v>11</v>
      </c>
      <c r="D2463" s="106">
        <v>15</v>
      </c>
      <c r="G2463" s="106">
        <v>1</v>
      </c>
      <c r="H2463" s="107">
        <v>1</v>
      </c>
      <c r="I2463" s="107">
        <v>1</v>
      </c>
      <c r="J2463" s="107">
        <v>1</v>
      </c>
      <c r="K2463" s="107">
        <v>1</v>
      </c>
      <c r="L2463" s="108">
        <v>0</v>
      </c>
      <c r="X2463" t="s">
        <v>782</v>
      </c>
    </row>
    <row r="2464" spans="1:25" hidden="1" x14ac:dyDescent="0.25">
      <c r="A2464" s="103" t="s">
        <v>6</v>
      </c>
      <c r="B2464" s="104">
        <v>46268</v>
      </c>
      <c r="C2464" s="105" t="s">
        <v>12</v>
      </c>
      <c r="D2464" s="106">
        <v>11</v>
      </c>
      <c r="G2464" s="106">
        <v>363</v>
      </c>
      <c r="H2464" s="107">
        <v>8</v>
      </c>
      <c r="I2464" s="107">
        <v>6</v>
      </c>
      <c r="J2464" s="107">
        <v>0</v>
      </c>
      <c r="K2464" s="107">
        <v>0</v>
      </c>
      <c r="L2464" s="108">
        <v>0</v>
      </c>
      <c r="X2464" t="s">
        <v>778</v>
      </c>
      <c r="Y2464" t="s">
        <v>779</v>
      </c>
    </row>
    <row r="2465" spans="1:25" hidden="1" x14ac:dyDescent="0.25">
      <c r="A2465" s="103" t="s">
        <v>8</v>
      </c>
      <c r="B2465" s="104">
        <v>46268</v>
      </c>
      <c r="C2465" s="105" t="s">
        <v>11</v>
      </c>
      <c r="D2465" s="106">
        <v>10</v>
      </c>
      <c r="G2465" s="106">
        <v>1</v>
      </c>
      <c r="H2465" s="107">
        <v>0</v>
      </c>
      <c r="I2465" s="107">
        <v>0</v>
      </c>
      <c r="J2465" s="107">
        <v>0</v>
      </c>
      <c r="K2465" s="107">
        <v>0</v>
      </c>
      <c r="L2465" s="108">
        <v>0</v>
      </c>
      <c r="X2465" t="s">
        <v>778</v>
      </c>
      <c r="Y2465" t="s">
        <v>780</v>
      </c>
    </row>
    <row r="2466" spans="1:25" x14ac:dyDescent="0.25">
      <c r="A2466" s="103" t="s">
        <v>7</v>
      </c>
      <c r="B2466" s="104">
        <v>46268</v>
      </c>
      <c r="C2466" s="105" t="s">
        <v>11</v>
      </c>
      <c r="D2466" s="106">
        <v>11</v>
      </c>
      <c r="G2466" s="106">
        <v>198</v>
      </c>
      <c r="H2466" s="107">
        <v>3</v>
      </c>
      <c r="I2466" s="107">
        <v>1</v>
      </c>
      <c r="J2466" s="107">
        <v>1</v>
      </c>
      <c r="K2466" s="107">
        <v>0</v>
      </c>
      <c r="L2466" s="108">
        <v>0</v>
      </c>
      <c r="X2466" t="s">
        <v>778</v>
      </c>
      <c r="Y2466" t="s">
        <v>20</v>
      </c>
    </row>
    <row r="2467" spans="1:25" x14ac:dyDescent="0.25">
      <c r="A2467" s="103" t="s">
        <v>7</v>
      </c>
      <c r="B2467" s="104">
        <v>46268</v>
      </c>
      <c r="C2467" s="105" t="s">
        <v>12</v>
      </c>
      <c r="D2467" s="106">
        <v>11</v>
      </c>
      <c r="G2467" s="106">
        <v>16</v>
      </c>
      <c r="H2467" s="107">
        <v>1</v>
      </c>
      <c r="I2467" s="107">
        <v>1</v>
      </c>
      <c r="J2467" s="107">
        <v>0</v>
      </c>
      <c r="K2467" s="107">
        <v>0</v>
      </c>
      <c r="L2467" s="108">
        <v>0</v>
      </c>
      <c r="X2467" t="s">
        <v>782</v>
      </c>
      <c r="Y2467" t="s">
        <v>779</v>
      </c>
    </row>
    <row r="2468" spans="1:25" hidden="1" x14ac:dyDescent="0.25">
      <c r="A2468" s="103" t="s">
        <v>6</v>
      </c>
      <c r="B2468" s="104">
        <v>46268</v>
      </c>
      <c r="C2468" s="105" t="s">
        <v>12</v>
      </c>
      <c r="D2468" s="106">
        <v>12</v>
      </c>
      <c r="G2468" s="106">
        <v>1</v>
      </c>
      <c r="H2468" s="107">
        <v>0</v>
      </c>
      <c r="I2468" s="107">
        <v>0</v>
      </c>
      <c r="J2468" s="107">
        <v>0</v>
      </c>
      <c r="K2468" s="107">
        <v>0</v>
      </c>
      <c r="L2468" s="108">
        <v>0</v>
      </c>
      <c r="X2468" t="s">
        <v>778</v>
      </c>
      <c r="Y2468" t="s">
        <v>169</v>
      </c>
    </row>
    <row r="2469" spans="1:25" x14ac:dyDescent="0.25">
      <c r="A2469" s="103" t="s">
        <v>6</v>
      </c>
      <c r="B2469" s="104">
        <v>46268</v>
      </c>
      <c r="C2469" s="105" t="s">
        <v>11</v>
      </c>
      <c r="D2469" s="106">
        <v>12</v>
      </c>
      <c r="G2469" s="106">
        <v>1091</v>
      </c>
      <c r="H2469" s="107">
        <v>13</v>
      </c>
      <c r="I2469" s="107">
        <v>10</v>
      </c>
      <c r="J2469" s="107">
        <v>0</v>
      </c>
      <c r="K2469" s="107">
        <v>0</v>
      </c>
      <c r="L2469" s="108">
        <v>0</v>
      </c>
      <c r="X2469" t="s">
        <v>782</v>
      </c>
      <c r="Y2469" t="s">
        <v>784</v>
      </c>
    </row>
    <row r="2470" spans="1:25" x14ac:dyDescent="0.25">
      <c r="A2470" s="103" t="s">
        <v>6</v>
      </c>
      <c r="B2470" s="104">
        <v>46268</v>
      </c>
      <c r="C2470" s="105" t="s">
        <v>12</v>
      </c>
      <c r="D2470" s="106">
        <v>9</v>
      </c>
      <c r="G2470" s="106">
        <v>1965</v>
      </c>
      <c r="H2470" s="107">
        <v>37</v>
      </c>
      <c r="I2470" s="107">
        <v>31</v>
      </c>
      <c r="J2470" s="107">
        <v>4</v>
      </c>
      <c r="K2470" s="107">
        <v>2</v>
      </c>
      <c r="L2470" s="108">
        <v>1</v>
      </c>
      <c r="X2470" t="s">
        <v>782</v>
      </c>
      <c r="Y2470" t="s">
        <v>779</v>
      </c>
    </row>
    <row r="2471" spans="1:25" hidden="1" x14ac:dyDescent="0.25">
      <c r="A2471" s="103" t="s">
        <v>6</v>
      </c>
      <c r="B2471" s="104">
        <v>46268</v>
      </c>
      <c r="C2471" s="105" t="s">
        <v>12</v>
      </c>
      <c r="D2471" s="106">
        <v>16</v>
      </c>
      <c r="G2471" s="106">
        <v>231</v>
      </c>
      <c r="H2471" s="107">
        <v>7</v>
      </c>
      <c r="I2471" s="107">
        <v>4</v>
      </c>
      <c r="J2471" s="107">
        <v>1</v>
      </c>
      <c r="K2471" s="107">
        <v>0</v>
      </c>
      <c r="L2471" s="108">
        <v>0</v>
      </c>
      <c r="X2471" t="s">
        <v>778</v>
      </c>
      <c r="Y2471" t="s">
        <v>779</v>
      </c>
    </row>
    <row r="2472" spans="1:25" x14ac:dyDescent="0.25">
      <c r="A2472" s="103" t="s">
        <v>8</v>
      </c>
      <c r="B2472" s="104">
        <v>46268</v>
      </c>
      <c r="C2472" s="105" t="s">
        <v>11</v>
      </c>
      <c r="D2472" s="106">
        <v>9</v>
      </c>
      <c r="G2472" s="106">
        <v>97</v>
      </c>
      <c r="H2472" s="107">
        <v>2</v>
      </c>
      <c r="I2472" s="107">
        <v>1</v>
      </c>
      <c r="J2472" s="107">
        <v>0</v>
      </c>
      <c r="K2472" s="107">
        <v>0</v>
      </c>
      <c r="L2472" s="108">
        <v>0</v>
      </c>
      <c r="X2472" t="s">
        <v>778</v>
      </c>
      <c r="Y2472" t="s">
        <v>20</v>
      </c>
    </row>
    <row r="2473" spans="1:25" hidden="1" x14ac:dyDescent="0.25">
      <c r="A2473" s="103" t="s">
        <v>7</v>
      </c>
      <c r="B2473" s="104">
        <v>46268</v>
      </c>
      <c r="C2473" s="105" t="s">
        <v>12</v>
      </c>
      <c r="D2473" s="106">
        <v>12</v>
      </c>
      <c r="G2473" s="106">
        <v>13</v>
      </c>
      <c r="H2473" s="107">
        <v>1</v>
      </c>
      <c r="I2473" s="107">
        <v>0</v>
      </c>
      <c r="J2473" s="107">
        <v>0</v>
      </c>
      <c r="K2473" s="107">
        <v>0</v>
      </c>
      <c r="L2473" s="108">
        <v>0</v>
      </c>
      <c r="X2473" t="s">
        <v>782</v>
      </c>
    </row>
    <row r="2474" spans="1:25" hidden="1" x14ac:dyDescent="0.25">
      <c r="A2474" s="103" t="s">
        <v>6</v>
      </c>
      <c r="B2474" s="104">
        <v>46268</v>
      </c>
      <c r="C2474" s="105" t="s">
        <v>11</v>
      </c>
      <c r="D2474" s="106">
        <v>8</v>
      </c>
      <c r="G2474" s="106">
        <v>124</v>
      </c>
      <c r="H2474" s="107">
        <v>0</v>
      </c>
      <c r="I2474" s="107">
        <v>0</v>
      </c>
      <c r="J2474" s="107">
        <v>0</v>
      </c>
      <c r="K2474" s="107">
        <v>0</v>
      </c>
      <c r="L2474" s="108">
        <v>0</v>
      </c>
      <c r="X2474" t="s">
        <v>778</v>
      </c>
      <c r="Y2474" t="s">
        <v>783</v>
      </c>
    </row>
    <row r="2475" spans="1:25" x14ac:dyDescent="0.25">
      <c r="A2475" s="103" t="s">
        <v>28</v>
      </c>
      <c r="B2475" s="104">
        <v>46268</v>
      </c>
      <c r="C2475" s="105" t="s">
        <v>11</v>
      </c>
      <c r="D2475" s="106">
        <v>11</v>
      </c>
      <c r="G2475" s="106">
        <v>1</v>
      </c>
      <c r="H2475" s="107">
        <v>1</v>
      </c>
      <c r="I2475" s="107">
        <v>1</v>
      </c>
      <c r="J2475" s="107">
        <v>0</v>
      </c>
      <c r="K2475" s="107">
        <v>0</v>
      </c>
      <c r="L2475" s="108">
        <v>0</v>
      </c>
      <c r="X2475" t="s">
        <v>782</v>
      </c>
    </row>
    <row r="2476" spans="1:25" hidden="1" x14ac:dyDescent="0.25">
      <c r="A2476" s="103" t="s">
        <v>7</v>
      </c>
      <c r="B2476" s="104">
        <v>46268</v>
      </c>
      <c r="C2476" s="105" t="s">
        <v>12</v>
      </c>
      <c r="D2476" s="106">
        <v>13</v>
      </c>
      <c r="G2476" s="106">
        <v>1</v>
      </c>
      <c r="H2476" s="107">
        <v>0</v>
      </c>
      <c r="I2476" s="107">
        <v>0</v>
      </c>
      <c r="J2476" s="107">
        <v>0</v>
      </c>
      <c r="K2476" s="107">
        <v>0</v>
      </c>
      <c r="L2476" s="108">
        <v>0</v>
      </c>
      <c r="X2476" t="s">
        <v>782</v>
      </c>
      <c r="Y2476" t="s">
        <v>779</v>
      </c>
    </row>
    <row r="2477" spans="1:25" x14ac:dyDescent="0.25">
      <c r="A2477" s="103" t="s">
        <v>8</v>
      </c>
      <c r="B2477" s="104">
        <v>46268</v>
      </c>
      <c r="C2477" s="105" t="s">
        <v>12</v>
      </c>
      <c r="D2477" s="106">
        <v>14</v>
      </c>
      <c r="G2477" s="106">
        <v>332</v>
      </c>
      <c r="H2477" s="107">
        <v>10</v>
      </c>
      <c r="I2477" s="107">
        <v>7</v>
      </c>
      <c r="J2477" s="107">
        <v>0</v>
      </c>
      <c r="K2477" s="107">
        <v>0</v>
      </c>
      <c r="L2477" s="108">
        <v>0</v>
      </c>
      <c r="X2477" t="s">
        <v>782</v>
      </c>
      <c r="Y2477" t="s">
        <v>781</v>
      </c>
    </row>
    <row r="2478" spans="1:25" hidden="1" x14ac:dyDescent="0.25">
      <c r="A2478" s="103" t="s">
        <v>7</v>
      </c>
      <c r="B2478" s="104">
        <v>46268</v>
      </c>
      <c r="C2478" s="105" t="s">
        <v>12</v>
      </c>
      <c r="D2478" s="106">
        <v>16</v>
      </c>
      <c r="G2478" s="106">
        <v>14</v>
      </c>
      <c r="H2478" s="107">
        <v>0</v>
      </c>
      <c r="I2478" s="107">
        <v>0</v>
      </c>
      <c r="J2478" s="107">
        <v>0</v>
      </c>
      <c r="K2478" s="107">
        <v>0</v>
      </c>
      <c r="L2478" s="108">
        <v>0</v>
      </c>
      <c r="X2478" t="s">
        <v>782</v>
      </c>
      <c r="Y2478" t="s">
        <v>779</v>
      </c>
    </row>
    <row r="2479" spans="1:25" hidden="1" x14ac:dyDescent="0.25">
      <c r="A2479" s="103" t="s">
        <v>7</v>
      </c>
      <c r="B2479" s="104">
        <v>46268</v>
      </c>
      <c r="C2479" s="105" t="s">
        <v>11</v>
      </c>
      <c r="D2479" s="106">
        <v>16</v>
      </c>
      <c r="G2479" s="106">
        <v>1</v>
      </c>
      <c r="H2479" s="107">
        <v>0</v>
      </c>
      <c r="I2479" s="107">
        <v>0</v>
      </c>
      <c r="J2479" s="107">
        <v>0</v>
      </c>
      <c r="K2479" s="107">
        <v>0</v>
      </c>
      <c r="L2479" s="108">
        <v>0</v>
      </c>
      <c r="X2479" t="s">
        <v>778</v>
      </c>
    </row>
    <row r="2480" spans="1:25" hidden="1" x14ac:dyDescent="0.25">
      <c r="A2480" s="103" t="s">
        <v>6</v>
      </c>
      <c r="B2480" s="104">
        <v>46268</v>
      </c>
      <c r="C2480" s="105" t="s">
        <v>11</v>
      </c>
      <c r="D2480" s="106">
        <v>14</v>
      </c>
      <c r="G2480" s="106">
        <v>1082</v>
      </c>
      <c r="H2480" s="107">
        <v>12</v>
      </c>
      <c r="I2480" s="107">
        <v>12</v>
      </c>
      <c r="J2480" s="107">
        <v>0</v>
      </c>
      <c r="K2480" s="107">
        <v>0</v>
      </c>
      <c r="L2480" s="108">
        <v>0</v>
      </c>
      <c r="X2480" t="s">
        <v>782</v>
      </c>
      <c r="Y2480" t="s">
        <v>784</v>
      </c>
    </row>
    <row r="2481" spans="1:25" x14ac:dyDescent="0.25">
      <c r="A2481" s="103" t="s">
        <v>6</v>
      </c>
      <c r="B2481" s="104">
        <v>46268</v>
      </c>
      <c r="C2481" s="105" t="s">
        <v>12</v>
      </c>
      <c r="D2481" s="106">
        <v>8</v>
      </c>
      <c r="G2481" s="106">
        <v>216</v>
      </c>
      <c r="H2481" s="107">
        <v>5</v>
      </c>
      <c r="I2481" s="107">
        <v>4</v>
      </c>
      <c r="J2481" s="107">
        <v>0</v>
      </c>
      <c r="K2481" s="107">
        <v>0</v>
      </c>
      <c r="L2481" s="108">
        <v>0</v>
      </c>
      <c r="X2481" t="s">
        <v>782</v>
      </c>
      <c r="Y2481" t="s">
        <v>781</v>
      </c>
    </row>
    <row r="2482" spans="1:25" hidden="1" x14ac:dyDescent="0.25">
      <c r="A2482" s="103" t="s">
        <v>8</v>
      </c>
      <c r="B2482" s="104">
        <v>46268</v>
      </c>
      <c r="C2482" s="105" t="s">
        <v>12</v>
      </c>
      <c r="D2482" s="106">
        <v>11</v>
      </c>
      <c r="G2482" s="106">
        <v>17</v>
      </c>
      <c r="H2482" s="107">
        <v>0</v>
      </c>
      <c r="I2482" s="107">
        <v>0</v>
      </c>
      <c r="J2482" s="107">
        <v>0</v>
      </c>
      <c r="K2482" s="107">
        <v>0</v>
      </c>
      <c r="L2482" s="108">
        <v>0</v>
      </c>
      <c r="X2482" t="s">
        <v>782</v>
      </c>
      <c r="Y2482" t="s">
        <v>779</v>
      </c>
    </row>
    <row r="2483" spans="1:25" hidden="1" x14ac:dyDescent="0.25">
      <c r="A2483" s="103" t="s">
        <v>8</v>
      </c>
      <c r="B2483" s="104">
        <v>46268</v>
      </c>
      <c r="C2483" s="105" t="s">
        <v>12</v>
      </c>
      <c r="D2483" s="106">
        <v>16</v>
      </c>
      <c r="G2483" s="106">
        <v>9</v>
      </c>
      <c r="H2483" s="107">
        <v>0</v>
      </c>
      <c r="I2483" s="107">
        <v>0</v>
      </c>
      <c r="J2483" s="107">
        <v>0</v>
      </c>
      <c r="K2483" s="107">
        <v>0</v>
      </c>
      <c r="L2483" s="108">
        <v>0</v>
      </c>
      <c r="X2483" t="s">
        <v>778</v>
      </c>
      <c r="Y2483" t="s">
        <v>781</v>
      </c>
    </row>
    <row r="2484" spans="1:25" hidden="1" x14ac:dyDescent="0.25">
      <c r="A2484" s="103" t="s">
        <v>7</v>
      </c>
      <c r="B2484" s="104">
        <v>46268</v>
      </c>
      <c r="C2484" s="105" t="s">
        <v>11</v>
      </c>
      <c r="D2484" s="106">
        <v>12</v>
      </c>
      <c r="G2484" s="106">
        <v>33</v>
      </c>
      <c r="H2484" s="107">
        <v>1</v>
      </c>
      <c r="I2484" s="107">
        <v>0</v>
      </c>
      <c r="J2484" s="107">
        <v>0</v>
      </c>
      <c r="K2484" s="107">
        <v>0</v>
      </c>
      <c r="L2484" s="108">
        <v>0</v>
      </c>
      <c r="X2484" t="s">
        <v>782</v>
      </c>
      <c r="Y2484" t="s">
        <v>23</v>
      </c>
    </row>
    <row r="2485" spans="1:25" x14ac:dyDescent="0.25">
      <c r="A2485" s="103" t="s">
        <v>7</v>
      </c>
      <c r="B2485" s="104">
        <v>46268</v>
      </c>
      <c r="C2485" s="105" t="s">
        <v>11</v>
      </c>
      <c r="D2485" s="106">
        <v>8</v>
      </c>
      <c r="G2485" s="106">
        <v>395</v>
      </c>
      <c r="H2485" s="107">
        <v>5</v>
      </c>
      <c r="I2485" s="107">
        <v>5</v>
      </c>
      <c r="J2485" s="107">
        <v>0</v>
      </c>
      <c r="K2485" s="107">
        <v>0</v>
      </c>
      <c r="L2485" s="108">
        <v>0</v>
      </c>
      <c r="X2485" t="s">
        <v>782</v>
      </c>
      <c r="Y2485" t="s">
        <v>783</v>
      </c>
    </row>
    <row r="2486" spans="1:25" hidden="1" x14ac:dyDescent="0.25">
      <c r="A2486" s="103" t="s">
        <v>7</v>
      </c>
      <c r="B2486" s="104">
        <v>46268</v>
      </c>
      <c r="C2486" s="105" t="s">
        <v>12</v>
      </c>
      <c r="D2486" s="106">
        <v>8</v>
      </c>
      <c r="G2486" s="106">
        <v>4</v>
      </c>
      <c r="H2486" s="107">
        <v>0</v>
      </c>
      <c r="I2486" s="107">
        <v>0</v>
      </c>
      <c r="J2486" s="107">
        <v>0</v>
      </c>
      <c r="K2486" s="107">
        <v>0</v>
      </c>
      <c r="L2486" s="108">
        <v>0</v>
      </c>
      <c r="X2486" t="s">
        <v>782</v>
      </c>
      <c r="Y2486" t="s">
        <v>779</v>
      </c>
    </row>
    <row r="2487" spans="1:25" x14ac:dyDescent="0.25">
      <c r="A2487" s="103" t="s">
        <v>6</v>
      </c>
      <c r="B2487" s="104">
        <v>46268</v>
      </c>
      <c r="C2487" s="105" t="s">
        <v>11</v>
      </c>
      <c r="D2487" s="106">
        <v>11</v>
      </c>
      <c r="G2487" s="106">
        <v>548</v>
      </c>
      <c r="H2487" s="107">
        <v>5</v>
      </c>
      <c r="I2487" s="107">
        <v>4</v>
      </c>
      <c r="J2487" s="107">
        <v>0</v>
      </c>
      <c r="K2487" s="107">
        <v>0</v>
      </c>
      <c r="L2487" s="108">
        <v>0</v>
      </c>
      <c r="X2487" t="s">
        <v>782</v>
      </c>
      <c r="Y2487" t="s">
        <v>784</v>
      </c>
    </row>
    <row r="2488" spans="1:25" hidden="1" x14ac:dyDescent="0.25">
      <c r="A2488" s="103" t="s">
        <v>8</v>
      </c>
      <c r="B2488" s="104">
        <v>46268</v>
      </c>
      <c r="C2488" s="105" t="s">
        <v>12</v>
      </c>
      <c r="D2488" s="106">
        <v>15</v>
      </c>
      <c r="G2488" s="106">
        <v>25</v>
      </c>
      <c r="H2488" s="107">
        <v>0</v>
      </c>
      <c r="I2488" s="107">
        <v>0</v>
      </c>
      <c r="J2488" s="107">
        <v>0</v>
      </c>
      <c r="K2488" s="107">
        <v>0</v>
      </c>
      <c r="L2488" s="108">
        <v>0</v>
      </c>
      <c r="X2488" t="s">
        <v>782</v>
      </c>
      <c r="Y2488" t="s">
        <v>779</v>
      </c>
    </row>
    <row r="2489" spans="1:25" x14ac:dyDescent="0.25">
      <c r="A2489" s="103" t="s">
        <v>6</v>
      </c>
      <c r="B2489" s="104">
        <v>46268</v>
      </c>
      <c r="C2489" s="105" t="s">
        <v>12</v>
      </c>
      <c r="D2489" s="106">
        <v>9</v>
      </c>
      <c r="G2489" s="106">
        <v>674</v>
      </c>
      <c r="H2489" s="107">
        <v>11</v>
      </c>
      <c r="I2489" s="107">
        <v>10</v>
      </c>
      <c r="J2489" s="107">
        <v>2</v>
      </c>
      <c r="K2489" s="107">
        <v>1</v>
      </c>
      <c r="L2489" s="108">
        <v>0</v>
      </c>
      <c r="X2489" t="s">
        <v>782</v>
      </c>
      <c r="Y2489" t="s">
        <v>781</v>
      </c>
    </row>
    <row r="2490" spans="1:25" hidden="1" x14ac:dyDescent="0.25">
      <c r="A2490" s="103" t="s">
        <v>6</v>
      </c>
      <c r="B2490" s="104">
        <v>46268</v>
      </c>
      <c r="C2490" s="105" t="s">
        <v>12</v>
      </c>
      <c r="D2490" s="106">
        <v>12</v>
      </c>
      <c r="G2490" s="106">
        <v>394</v>
      </c>
      <c r="H2490" s="107">
        <v>6</v>
      </c>
      <c r="I2490" s="107">
        <v>2</v>
      </c>
      <c r="J2490" s="107">
        <v>0</v>
      </c>
      <c r="K2490" s="107">
        <v>0</v>
      </c>
      <c r="L2490" s="108">
        <v>0</v>
      </c>
      <c r="X2490" t="s">
        <v>778</v>
      </c>
      <c r="Y2490" t="s">
        <v>779</v>
      </c>
    </row>
    <row r="2491" spans="1:25" x14ac:dyDescent="0.25">
      <c r="A2491" s="103" t="s">
        <v>8</v>
      </c>
      <c r="B2491" s="104">
        <v>46268</v>
      </c>
      <c r="C2491" s="105" t="s">
        <v>11</v>
      </c>
      <c r="D2491" s="106">
        <v>12</v>
      </c>
      <c r="G2491" s="106">
        <v>19</v>
      </c>
      <c r="H2491" s="107">
        <v>0</v>
      </c>
      <c r="I2491" s="107">
        <v>0</v>
      </c>
      <c r="J2491" s="107">
        <v>0</v>
      </c>
      <c r="K2491" s="107">
        <v>0</v>
      </c>
      <c r="L2491" s="108">
        <v>0</v>
      </c>
      <c r="X2491" t="s">
        <v>778</v>
      </c>
      <c r="Y2491" t="s">
        <v>780</v>
      </c>
    </row>
    <row r="2492" spans="1:25" hidden="1" x14ac:dyDescent="0.25">
      <c r="A2492" s="103" t="s">
        <v>8</v>
      </c>
      <c r="B2492" s="104">
        <v>46268</v>
      </c>
      <c r="C2492" s="105" t="s">
        <v>12</v>
      </c>
      <c r="D2492" s="106">
        <v>13</v>
      </c>
      <c r="G2492" s="106">
        <v>72</v>
      </c>
      <c r="H2492" s="107">
        <v>1</v>
      </c>
      <c r="I2492" s="107">
        <v>1</v>
      </c>
      <c r="J2492" s="107">
        <v>0</v>
      </c>
      <c r="K2492" s="107">
        <v>0</v>
      </c>
      <c r="L2492" s="108">
        <v>0</v>
      </c>
      <c r="X2492" t="s">
        <v>778</v>
      </c>
      <c r="Y2492" t="s">
        <v>779</v>
      </c>
    </row>
    <row r="2493" spans="1:25" hidden="1" x14ac:dyDescent="0.25">
      <c r="A2493" s="103" t="s">
        <v>7</v>
      </c>
      <c r="B2493" s="104">
        <v>46268</v>
      </c>
      <c r="C2493" s="105" t="s">
        <v>11</v>
      </c>
      <c r="D2493" s="106">
        <v>14</v>
      </c>
      <c r="G2493" s="106">
        <v>59</v>
      </c>
      <c r="H2493" s="107">
        <v>1</v>
      </c>
      <c r="I2493" s="107">
        <v>0</v>
      </c>
      <c r="J2493" s="107">
        <v>0</v>
      </c>
      <c r="K2493" s="107">
        <v>0</v>
      </c>
      <c r="L2493" s="108">
        <v>0</v>
      </c>
      <c r="X2493" t="s">
        <v>778</v>
      </c>
      <c r="Y2493" t="s">
        <v>780</v>
      </c>
    </row>
    <row r="2494" spans="1:25" x14ac:dyDescent="0.25">
      <c r="A2494" s="103" t="s">
        <v>6</v>
      </c>
      <c r="B2494" s="104">
        <v>46268</v>
      </c>
      <c r="C2494" s="105" t="s">
        <v>11</v>
      </c>
      <c r="D2494" s="106">
        <v>16</v>
      </c>
      <c r="G2494" s="106">
        <v>264</v>
      </c>
      <c r="H2494" s="107">
        <v>3</v>
      </c>
      <c r="I2494" s="107">
        <v>2</v>
      </c>
      <c r="J2494" s="107">
        <v>0</v>
      </c>
      <c r="K2494" s="107">
        <v>0</v>
      </c>
      <c r="L2494" s="108">
        <v>0</v>
      </c>
      <c r="X2494" t="s">
        <v>778</v>
      </c>
      <c r="Y2494" t="s">
        <v>783</v>
      </c>
    </row>
    <row r="2495" spans="1:25" hidden="1" x14ac:dyDescent="0.25">
      <c r="A2495" s="103" t="s">
        <v>8</v>
      </c>
      <c r="B2495" s="104">
        <v>46268</v>
      </c>
      <c r="C2495" s="105" t="s">
        <v>12</v>
      </c>
      <c r="D2495" s="106">
        <v>11</v>
      </c>
      <c r="G2495" s="106">
        <v>2</v>
      </c>
      <c r="H2495" s="107">
        <v>0</v>
      </c>
      <c r="I2495" s="107">
        <v>0</v>
      </c>
      <c r="J2495" s="107">
        <v>0</v>
      </c>
      <c r="K2495" s="107">
        <v>0</v>
      </c>
      <c r="L2495" s="108">
        <v>0</v>
      </c>
      <c r="X2495" t="s">
        <v>782</v>
      </c>
    </row>
    <row r="2496" spans="1:25" x14ac:dyDescent="0.25">
      <c r="A2496" s="103" t="s">
        <v>6</v>
      </c>
      <c r="B2496" s="104">
        <v>46268</v>
      </c>
      <c r="C2496" s="105" t="s">
        <v>11</v>
      </c>
      <c r="D2496" s="106">
        <v>12</v>
      </c>
      <c r="G2496" s="106">
        <v>279</v>
      </c>
      <c r="H2496" s="107">
        <v>0</v>
      </c>
      <c r="I2496" s="107">
        <v>0</v>
      </c>
      <c r="J2496" s="107">
        <v>0</v>
      </c>
      <c r="K2496" s="107">
        <v>0</v>
      </c>
      <c r="L2496" s="108">
        <v>0</v>
      </c>
      <c r="X2496" t="s">
        <v>778</v>
      </c>
      <c r="Y2496" t="s">
        <v>20</v>
      </c>
    </row>
    <row r="2497" spans="1:25" hidden="1" x14ac:dyDescent="0.25">
      <c r="A2497" s="103" t="s">
        <v>8</v>
      </c>
      <c r="B2497" s="104">
        <v>46268</v>
      </c>
      <c r="C2497" s="105" t="s">
        <v>12</v>
      </c>
      <c r="D2497" s="106">
        <v>12</v>
      </c>
      <c r="G2497" s="106">
        <v>33</v>
      </c>
      <c r="H2497" s="107">
        <v>1</v>
      </c>
      <c r="I2497" s="107">
        <v>1</v>
      </c>
      <c r="J2497" s="107">
        <v>0</v>
      </c>
      <c r="K2497" s="107">
        <v>0</v>
      </c>
      <c r="L2497" s="108">
        <v>0</v>
      </c>
      <c r="X2497" t="s">
        <v>778</v>
      </c>
      <c r="Y2497" t="s">
        <v>779</v>
      </c>
    </row>
    <row r="2498" spans="1:25" hidden="1" x14ac:dyDescent="0.25">
      <c r="A2498" s="103" t="s">
        <v>6</v>
      </c>
      <c r="B2498" s="104">
        <v>46268</v>
      </c>
      <c r="C2498" s="105" t="s">
        <v>11</v>
      </c>
      <c r="D2498" s="106">
        <v>16</v>
      </c>
      <c r="G2498" s="106">
        <v>2</v>
      </c>
      <c r="H2498" s="107">
        <v>0</v>
      </c>
      <c r="I2498" s="107">
        <v>0</v>
      </c>
      <c r="J2498" s="107">
        <v>0</v>
      </c>
      <c r="K2498" s="107">
        <v>0</v>
      </c>
      <c r="L2498" s="108">
        <v>0</v>
      </c>
      <c r="X2498" t="s">
        <v>778</v>
      </c>
    </row>
    <row r="2499" spans="1:25" hidden="1" x14ac:dyDescent="0.25">
      <c r="A2499" s="103" t="s">
        <v>7</v>
      </c>
      <c r="B2499" s="104">
        <v>46268</v>
      </c>
      <c r="C2499" s="105" t="s">
        <v>11</v>
      </c>
      <c r="D2499" s="106">
        <v>13</v>
      </c>
      <c r="G2499" s="106">
        <v>1</v>
      </c>
      <c r="H2499" s="107">
        <v>0</v>
      </c>
      <c r="I2499" s="107">
        <v>0</v>
      </c>
      <c r="J2499" s="107">
        <v>0</v>
      </c>
      <c r="K2499" s="107">
        <v>0</v>
      </c>
      <c r="L2499" s="108">
        <v>0</v>
      </c>
      <c r="X2499" t="s">
        <v>782</v>
      </c>
      <c r="Y2499" t="s">
        <v>23</v>
      </c>
    </row>
    <row r="2500" spans="1:25" x14ac:dyDescent="0.25">
      <c r="A2500" s="103" t="s">
        <v>6</v>
      </c>
      <c r="B2500" s="104">
        <v>46268</v>
      </c>
      <c r="C2500" s="105" t="s">
        <v>11</v>
      </c>
      <c r="D2500" s="106">
        <v>13</v>
      </c>
      <c r="G2500" s="106">
        <v>6</v>
      </c>
      <c r="H2500" s="107">
        <v>0</v>
      </c>
      <c r="I2500" s="107">
        <v>0</v>
      </c>
      <c r="J2500" s="107">
        <v>0</v>
      </c>
      <c r="K2500" s="107">
        <v>0</v>
      </c>
      <c r="L2500" s="108">
        <v>0</v>
      </c>
      <c r="X2500" t="s">
        <v>778</v>
      </c>
      <c r="Y2500" t="s">
        <v>23</v>
      </c>
    </row>
    <row r="2501" spans="1:25" hidden="1" x14ac:dyDescent="0.25">
      <c r="A2501" s="103" t="s">
        <v>6</v>
      </c>
      <c r="B2501" s="104">
        <v>46268</v>
      </c>
      <c r="C2501" s="105" t="s">
        <v>12</v>
      </c>
      <c r="D2501" s="106">
        <v>11</v>
      </c>
      <c r="G2501" s="106">
        <v>3</v>
      </c>
      <c r="H2501" s="107">
        <v>0</v>
      </c>
      <c r="I2501" s="107">
        <v>0</v>
      </c>
      <c r="J2501" s="107">
        <v>0</v>
      </c>
      <c r="K2501" s="107">
        <v>0</v>
      </c>
      <c r="L2501" s="108">
        <v>0</v>
      </c>
      <c r="X2501" t="s">
        <v>778</v>
      </c>
    </row>
    <row r="2502" spans="1:25" hidden="1" x14ac:dyDescent="0.25">
      <c r="A2502" s="103" t="s">
        <v>7</v>
      </c>
      <c r="B2502" s="104">
        <v>46268</v>
      </c>
      <c r="C2502" s="105" t="s">
        <v>11</v>
      </c>
      <c r="D2502" s="106">
        <v>15</v>
      </c>
      <c r="G2502" s="106">
        <v>129</v>
      </c>
      <c r="H2502" s="107">
        <v>3</v>
      </c>
      <c r="I2502" s="107">
        <v>2</v>
      </c>
      <c r="J2502" s="107">
        <v>0</v>
      </c>
      <c r="K2502" s="107">
        <v>0</v>
      </c>
      <c r="L2502" s="108">
        <v>0</v>
      </c>
      <c r="X2502" t="s">
        <v>782</v>
      </c>
      <c r="Y2502" t="s">
        <v>780</v>
      </c>
    </row>
    <row r="2503" spans="1:25" hidden="1" x14ac:dyDescent="0.25">
      <c r="A2503" s="103" t="s">
        <v>7</v>
      </c>
      <c r="B2503" s="104">
        <v>46268</v>
      </c>
      <c r="C2503" s="105" t="s">
        <v>11</v>
      </c>
      <c r="D2503" s="106">
        <v>12</v>
      </c>
      <c r="G2503" s="106">
        <v>183</v>
      </c>
      <c r="H2503" s="107">
        <v>0</v>
      </c>
      <c r="I2503" s="107">
        <v>0</v>
      </c>
      <c r="J2503" s="107">
        <v>0</v>
      </c>
      <c r="K2503" s="107">
        <v>0</v>
      </c>
      <c r="L2503" s="108">
        <v>0</v>
      </c>
      <c r="X2503" t="s">
        <v>778</v>
      </c>
      <c r="Y2503" t="s">
        <v>20</v>
      </c>
    </row>
    <row r="2504" spans="1:25" hidden="1" x14ac:dyDescent="0.25">
      <c r="A2504" s="103" t="s">
        <v>8</v>
      </c>
      <c r="B2504" s="104">
        <v>46268</v>
      </c>
      <c r="C2504" s="105" t="s">
        <v>11</v>
      </c>
      <c r="D2504" s="106">
        <v>13</v>
      </c>
      <c r="G2504" s="106">
        <v>25</v>
      </c>
      <c r="H2504" s="107">
        <v>0</v>
      </c>
      <c r="I2504" s="107">
        <v>0</v>
      </c>
      <c r="J2504" s="107">
        <v>0</v>
      </c>
      <c r="K2504" s="107">
        <v>0</v>
      </c>
      <c r="L2504" s="108">
        <v>0</v>
      </c>
      <c r="X2504" t="s">
        <v>778</v>
      </c>
      <c r="Y2504" t="s">
        <v>20</v>
      </c>
    </row>
    <row r="2505" spans="1:25" hidden="1" x14ac:dyDescent="0.25">
      <c r="A2505" s="103" t="s">
        <v>8</v>
      </c>
      <c r="B2505" s="104">
        <v>46268</v>
      </c>
      <c r="C2505" s="105" t="s">
        <v>11</v>
      </c>
      <c r="D2505" s="106">
        <v>14</v>
      </c>
      <c r="G2505" s="106">
        <v>268</v>
      </c>
      <c r="H2505" s="107">
        <v>4</v>
      </c>
      <c r="I2505" s="107">
        <v>3</v>
      </c>
      <c r="J2505" s="107">
        <v>0</v>
      </c>
      <c r="K2505" s="107">
        <v>0</v>
      </c>
      <c r="L2505" s="108">
        <v>0</v>
      </c>
      <c r="X2505" t="s">
        <v>778</v>
      </c>
      <c r="Y2505" t="s">
        <v>783</v>
      </c>
    </row>
    <row r="2506" spans="1:25" hidden="1" x14ac:dyDescent="0.25">
      <c r="A2506" s="103" t="s">
        <v>6</v>
      </c>
      <c r="B2506" s="104">
        <v>46268</v>
      </c>
      <c r="C2506" s="105" t="s">
        <v>12</v>
      </c>
      <c r="D2506" s="106">
        <v>10</v>
      </c>
      <c r="G2506" s="106">
        <v>361</v>
      </c>
      <c r="H2506" s="107">
        <v>6</v>
      </c>
      <c r="I2506" s="107">
        <v>4</v>
      </c>
      <c r="J2506" s="107">
        <v>0</v>
      </c>
      <c r="K2506" s="107">
        <v>0</v>
      </c>
      <c r="L2506" s="108">
        <v>0</v>
      </c>
      <c r="X2506" t="s">
        <v>782</v>
      </c>
      <c r="Y2506" t="s">
        <v>781</v>
      </c>
    </row>
    <row r="2507" spans="1:25" hidden="1" x14ac:dyDescent="0.25">
      <c r="A2507" s="103" t="s">
        <v>8</v>
      </c>
      <c r="B2507" s="104">
        <v>46268</v>
      </c>
      <c r="C2507" s="105" t="s">
        <v>11</v>
      </c>
      <c r="D2507" s="106">
        <v>11</v>
      </c>
      <c r="G2507" s="106">
        <v>610</v>
      </c>
      <c r="H2507" s="107">
        <v>4</v>
      </c>
      <c r="I2507" s="107">
        <v>3</v>
      </c>
      <c r="J2507" s="107">
        <v>0</v>
      </c>
      <c r="K2507" s="107">
        <v>0</v>
      </c>
      <c r="L2507" s="108">
        <v>0</v>
      </c>
      <c r="X2507" t="s">
        <v>782</v>
      </c>
      <c r="Y2507" t="s">
        <v>20</v>
      </c>
    </row>
    <row r="2508" spans="1:25" hidden="1" x14ac:dyDescent="0.25">
      <c r="A2508" s="103" t="s">
        <v>6</v>
      </c>
      <c r="B2508" s="104">
        <v>46268</v>
      </c>
      <c r="C2508" s="105" t="s">
        <v>12</v>
      </c>
      <c r="D2508" s="106">
        <v>9</v>
      </c>
      <c r="G2508" s="106">
        <v>25</v>
      </c>
      <c r="H2508" s="107">
        <v>1</v>
      </c>
      <c r="I2508" s="107">
        <v>1</v>
      </c>
      <c r="J2508" s="107">
        <v>0</v>
      </c>
      <c r="K2508" s="107">
        <v>0</v>
      </c>
      <c r="L2508" s="108">
        <v>0</v>
      </c>
      <c r="X2508" t="s">
        <v>778</v>
      </c>
      <c r="Y2508" t="s">
        <v>781</v>
      </c>
    </row>
    <row r="2509" spans="1:25" x14ac:dyDescent="0.25">
      <c r="A2509" s="103" t="s">
        <v>6</v>
      </c>
      <c r="B2509" s="104">
        <v>46268</v>
      </c>
      <c r="C2509" s="105" t="s">
        <v>11</v>
      </c>
      <c r="D2509" s="106">
        <v>15</v>
      </c>
      <c r="G2509" s="106">
        <v>224</v>
      </c>
      <c r="H2509" s="107">
        <v>3</v>
      </c>
      <c r="I2509" s="107">
        <v>1</v>
      </c>
      <c r="J2509" s="107">
        <v>0</v>
      </c>
      <c r="K2509" s="107">
        <v>0</v>
      </c>
      <c r="L2509" s="108">
        <v>0</v>
      </c>
      <c r="X2509" t="s">
        <v>778</v>
      </c>
      <c r="Y2509" t="s">
        <v>20</v>
      </c>
    </row>
    <row r="2510" spans="1:25" x14ac:dyDescent="0.25">
      <c r="A2510" s="103" t="s">
        <v>6</v>
      </c>
      <c r="B2510" s="104">
        <v>46268</v>
      </c>
      <c r="C2510" s="105" t="s">
        <v>12</v>
      </c>
      <c r="D2510" s="106">
        <v>12</v>
      </c>
      <c r="G2510" s="106">
        <v>19</v>
      </c>
      <c r="H2510" s="107">
        <v>0</v>
      </c>
      <c r="I2510" s="107">
        <v>0</v>
      </c>
      <c r="J2510" s="107">
        <v>0</v>
      </c>
      <c r="K2510" s="107">
        <v>0</v>
      </c>
      <c r="L2510" s="108">
        <v>0</v>
      </c>
      <c r="X2510" t="s">
        <v>778</v>
      </c>
      <c r="Y2510" t="s">
        <v>779</v>
      </c>
    </row>
    <row r="2511" spans="1:25" hidden="1" x14ac:dyDescent="0.25">
      <c r="A2511" s="103" t="s">
        <v>6</v>
      </c>
      <c r="B2511" s="104">
        <v>46268</v>
      </c>
      <c r="C2511" s="105" t="s">
        <v>12</v>
      </c>
      <c r="D2511" s="106">
        <v>9</v>
      </c>
      <c r="G2511" s="106">
        <v>9</v>
      </c>
      <c r="H2511" s="107">
        <v>0</v>
      </c>
      <c r="I2511" s="107">
        <v>0</v>
      </c>
      <c r="J2511" s="107">
        <v>0</v>
      </c>
      <c r="K2511" s="107">
        <v>0</v>
      </c>
      <c r="L2511" s="108">
        <v>0</v>
      </c>
      <c r="X2511" t="s">
        <v>782</v>
      </c>
    </row>
    <row r="2512" spans="1:25" hidden="1" x14ac:dyDescent="0.25">
      <c r="A2512" s="103" t="s">
        <v>7</v>
      </c>
      <c r="B2512" s="104">
        <v>46268</v>
      </c>
      <c r="C2512" s="105" t="s">
        <v>11</v>
      </c>
      <c r="D2512" s="106">
        <v>13</v>
      </c>
      <c r="G2512" s="106">
        <v>87</v>
      </c>
      <c r="H2512" s="107">
        <v>2</v>
      </c>
      <c r="I2512" s="107">
        <v>2</v>
      </c>
      <c r="J2512" s="107">
        <v>0</v>
      </c>
      <c r="K2512" s="107">
        <v>0</v>
      </c>
      <c r="L2512" s="108">
        <v>0</v>
      </c>
      <c r="X2512" t="s">
        <v>782</v>
      </c>
      <c r="Y2512" t="s">
        <v>783</v>
      </c>
    </row>
    <row r="2513" spans="1:25" hidden="1" x14ac:dyDescent="0.25">
      <c r="A2513" s="103" t="s">
        <v>7</v>
      </c>
      <c r="B2513" s="104">
        <v>46268</v>
      </c>
      <c r="C2513" s="105" t="s">
        <v>11</v>
      </c>
      <c r="D2513" s="106">
        <v>8</v>
      </c>
      <c r="G2513" s="106">
        <v>26</v>
      </c>
      <c r="H2513" s="107">
        <v>2</v>
      </c>
      <c r="I2513" s="107">
        <v>1</v>
      </c>
      <c r="J2513" s="107">
        <v>1</v>
      </c>
      <c r="K2513" s="107">
        <v>1</v>
      </c>
      <c r="L2513" s="108">
        <v>0</v>
      </c>
      <c r="X2513" t="s">
        <v>778</v>
      </c>
      <c r="Y2513" t="s">
        <v>780</v>
      </c>
    </row>
    <row r="2514" spans="1:25" hidden="1" x14ac:dyDescent="0.25">
      <c r="A2514" s="103" t="s">
        <v>7</v>
      </c>
      <c r="B2514" s="104">
        <v>46268</v>
      </c>
      <c r="C2514" s="105" t="s">
        <v>11</v>
      </c>
      <c r="D2514" s="106">
        <v>13</v>
      </c>
      <c r="G2514" s="106">
        <v>25</v>
      </c>
      <c r="H2514" s="107">
        <v>0</v>
      </c>
      <c r="I2514" s="107">
        <v>0</v>
      </c>
      <c r="J2514" s="107">
        <v>0</v>
      </c>
      <c r="K2514" s="107">
        <v>0</v>
      </c>
      <c r="L2514" s="108">
        <v>0</v>
      </c>
      <c r="X2514" t="s">
        <v>778</v>
      </c>
      <c r="Y2514" t="s">
        <v>20</v>
      </c>
    </row>
    <row r="2515" spans="1:25" hidden="1" x14ac:dyDescent="0.25">
      <c r="A2515" s="103" t="s">
        <v>8</v>
      </c>
      <c r="B2515" s="104">
        <v>46268</v>
      </c>
      <c r="C2515" s="105" t="s">
        <v>11</v>
      </c>
      <c r="D2515" s="106">
        <v>14</v>
      </c>
      <c r="G2515" s="106">
        <v>125</v>
      </c>
      <c r="H2515" s="107">
        <v>1</v>
      </c>
      <c r="I2515" s="107">
        <v>1</v>
      </c>
      <c r="J2515" s="107">
        <v>1</v>
      </c>
      <c r="K2515" s="107">
        <v>0</v>
      </c>
      <c r="L2515" s="108">
        <v>0</v>
      </c>
      <c r="X2515" t="s">
        <v>782</v>
      </c>
      <c r="Y2515" t="s">
        <v>780</v>
      </c>
    </row>
    <row r="2516" spans="1:25" x14ac:dyDescent="0.25">
      <c r="A2516" s="103" t="s">
        <v>7</v>
      </c>
      <c r="B2516" s="104">
        <v>46268</v>
      </c>
      <c r="C2516" s="105" t="s">
        <v>11</v>
      </c>
      <c r="D2516" s="106">
        <v>11</v>
      </c>
      <c r="G2516" s="106">
        <v>543</v>
      </c>
      <c r="H2516" s="107">
        <v>4</v>
      </c>
      <c r="I2516" s="107">
        <v>2</v>
      </c>
      <c r="J2516" s="107">
        <v>0</v>
      </c>
      <c r="K2516" s="107">
        <v>0</v>
      </c>
      <c r="L2516" s="108">
        <v>0</v>
      </c>
      <c r="X2516" t="s">
        <v>782</v>
      </c>
      <c r="Y2516" t="s">
        <v>20</v>
      </c>
    </row>
    <row r="2517" spans="1:25" x14ac:dyDescent="0.25">
      <c r="A2517" s="103" t="s">
        <v>6</v>
      </c>
      <c r="B2517" s="104">
        <v>46268</v>
      </c>
      <c r="C2517" s="105" t="s">
        <v>12</v>
      </c>
      <c r="D2517" s="106">
        <v>15</v>
      </c>
      <c r="G2517" s="106">
        <v>1</v>
      </c>
      <c r="H2517" s="107">
        <v>0</v>
      </c>
      <c r="I2517" s="107">
        <v>0</v>
      </c>
      <c r="J2517" s="107">
        <v>0</v>
      </c>
      <c r="K2517" s="107">
        <v>0</v>
      </c>
      <c r="L2517" s="108">
        <v>0</v>
      </c>
      <c r="X2517" t="s">
        <v>778</v>
      </c>
      <c r="Y2517" t="s">
        <v>169</v>
      </c>
    </row>
    <row r="2518" spans="1:25" x14ac:dyDescent="0.25">
      <c r="A2518" s="103" t="s">
        <v>7</v>
      </c>
      <c r="B2518" s="104">
        <v>46268</v>
      </c>
      <c r="C2518" s="105" t="s">
        <v>12</v>
      </c>
      <c r="D2518" s="106">
        <v>15</v>
      </c>
      <c r="G2518" s="106">
        <v>4</v>
      </c>
      <c r="H2518" s="107">
        <v>0</v>
      </c>
      <c r="I2518" s="107">
        <v>0</v>
      </c>
      <c r="J2518" s="107">
        <v>0</v>
      </c>
      <c r="K2518" s="107">
        <v>0</v>
      </c>
      <c r="L2518" s="108">
        <v>0</v>
      </c>
      <c r="X2518" t="s">
        <v>782</v>
      </c>
    </row>
    <row r="2519" spans="1:25" x14ac:dyDescent="0.25">
      <c r="A2519" s="103" t="s">
        <v>6</v>
      </c>
      <c r="B2519" s="104">
        <v>46268</v>
      </c>
      <c r="C2519" s="105" t="s">
        <v>12</v>
      </c>
      <c r="D2519" s="106">
        <v>13</v>
      </c>
      <c r="G2519" s="106">
        <v>233</v>
      </c>
      <c r="H2519" s="107">
        <v>4</v>
      </c>
      <c r="I2519" s="107">
        <v>1</v>
      </c>
      <c r="J2519" s="107">
        <v>0</v>
      </c>
      <c r="K2519" s="107">
        <v>0</v>
      </c>
      <c r="L2519" s="108">
        <v>0</v>
      </c>
      <c r="X2519" t="s">
        <v>782</v>
      </c>
      <c r="Y2519" t="s">
        <v>779</v>
      </c>
    </row>
    <row r="2520" spans="1:25" hidden="1" x14ac:dyDescent="0.25">
      <c r="A2520" s="103" t="s">
        <v>6</v>
      </c>
      <c r="B2520" s="104">
        <v>46268</v>
      </c>
      <c r="C2520" s="105" t="s">
        <v>12</v>
      </c>
      <c r="D2520" s="106">
        <v>8</v>
      </c>
      <c r="G2520" s="106">
        <v>103</v>
      </c>
      <c r="H2520" s="107">
        <v>1</v>
      </c>
      <c r="I2520" s="107">
        <v>1</v>
      </c>
      <c r="J2520" s="107">
        <v>0</v>
      </c>
      <c r="K2520" s="107">
        <v>0</v>
      </c>
      <c r="L2520" s="108">
        <v>0</v>
      </c>
      <c r="X2520" t="s">
        <v>778</v>
      </c>
      <c r="Y2520" t="s">
        <v>779</v>
      </c>
    </row>
    <row r="2521" spans="1:25" hidden="1" x14ac:dyDescent="0.25">
      <c r="A2521" s="103" t="s">
        <v>7</v>
      </c>
      <c r="B2521" s="104">
        <v>46268</v>
      </c>
      <c r="C2521" s="105" t="s">
        <v>11</v>
      </c>
      <c r="D2521" s="106">
        <v>14</v>
      </c>
      <c r="G2521" s="106">
        <v>189</v>
      </c>
      <c r="H2521" s="107">
        <v>2</v>
      </c>
      <c r="I2521" s="107">
        <v>2</v>
      </c>
      <c r="J2521" s="107">
        <v>0</v>
      </c>
      <c r="K2521" s="107">
        <v>0</v>
      </c>
      <c r="L2521" s="108">
        <v>0</v>
      </c>
      <c r="X2521" t="s">
        <v>782</v>
      </c>
      <c r="Y2521" t="s">
        <v>780</v>
      </c>
    </row>
    <row r="2522" spans="1:25" hidden="1" x14ac:dyDescent="0.25">
      <c r="A2522" s="103" t="s">
        <v>6</v>
      </c>
      <c r="B2522" s="104">
        <v>46268</v>
      </c>
      <c r="C2522" s="105" t="s">
        <v>11</v>
      </c>
      <c r="D2522" s="106">
        <v>14</v>
      </c>
      <c r="G2522" s="106">
        <v>3</v>
      </c>
      <c r="H2522" s="107">
        <v>0</v>
      </c>
      <c r="I2522" s="107">
        <v>0</v>
      </c>
      <c r="J2522" s="107">
        <v>0</v>
      </c>
      <c r="K2522" s="107">
        <v>0</v>
      </c>
      <c r="L2522" s="108">
        <v>0</v>
      </c>
      <c r="X2522" t="s">
        <v>782</v>
      </c>
      <c r="Y2522" t="s">
        <v>22</v>
      </c>
    </row>
    <row r="2523" spans="1:25" x14ac:dyDescent="0.25">
      <c r="A2523" s="103" t="s">
        <v>28</v>
      </c>
      <c r="B2523" s="104">
        <v>46268</v>
      </c>
      <c r="C2523" s="105" t="s">
        <v>11</v>
      </c>
      <c r="D2523" s="106">
        <v>13</v>
      </c>
      <c r="G2523" s="106">
        <v>1</v>
      </c>
      <c r="H2523" s="107">
        <v>1</v>
      </c>
      <c r="I2523" s="107">
        <v>1</v>
      </c>
      <c r="J2523" s="107">
        <v>0</v>
      </c>
      <c r="K2523" s="107">
        <v>0</v>
      </c>
      <c r="L2523" s="108">
        <v>0</v>
      </c>
      <c r="X2523" t="s">
        <v>782</v>
      </c>
    </row>
    <row r="2524" spans="1:25" hidden="1" x14ac:dyDescent="0.25">
      <c r="A2524" s="103" t="s">
        <v>8</v>
      </c>
      <c r="B2524" s="104">
        <v>46268</v>
      </c>
      <c r="C2524" s="105" t="s">
        <v>12</v>
      </c>
      <c r="D2524" s="106">
        <v>12</v>
      </c>
      <c r="G2524" s="106">
        <v>1</v>
      </c>
      <c r="H2524" s="107">
        <v>0</v>
      </c>
      <c r="I2524" s="107">
        <v>0</v>
      </c>
      <c r="J2524" s="107">
        <v>0</v>
      </c>
      <c r="K2524" s="107">
        <v>0</v>
      </c>
      <c r="L2524" s="108">
        <v>0</v>
      </c>
      <c r="X2524" t="s">
        <v>778</v>
      </c>
    </row>
    <row r="2525" spans="1:25" x14ac:dyDescent="0.25">
      <c r="A2525" s="103" t="s">
        <v>6</v>
      </c>
      <c r="B2525" s="104">
        <v>46268</v>
      </c>
      <c r="C2525" s="105" t="s">
        <v>11</v>
      </c>
      <c r="D2525" s="106">
        <v>12</v>
      </c>
      <c r="G2525" s="106">
        <v>10</v>
      </c>
      <c r="H2525" s="107">
        <v>0</v>
      </c>
      <c r="I2525" s="107">
        <v>0</v>
      </c>
      <c r="J2525" s="107">
        <v>0</v>
      </c>
      <c r="K2525" s="107">
        <v>0</v>
      </c>
      <c r="L2525" s="108">
        <v>0</v>
      </c>
      <c r="X2525" t="s">
        <v>782</v>
      </c>
      <c r="Y2525" t="s">
        <v>23</v>
      </c>
    </row>
    <row r="2526" spans="1:25" hidden="1" x14ac:dyDescent="0.25">
      <c r="A2526" s="103" t="s">
        <v>6</v>
      </c>
      <c r="B2526" s="104">
        <v>46268</v>
      </c>
      <c r="C2526" s="105" t="s">
        <v>12</v>
      </c>
      <c r="D2526" s="106">
        <v>9</v>
      </c>
      <c r="G2526" s="106">
        <v>8</v>
      </c>
      <c r="H2526" s="107">
        <v>1</v>
      </c>
      <c r="I2526" s="107">
        <v>1</v>
      </c>
      <c r="J2526" s="107">
        <v>0</v>
      </c>
      <c r="K2526" s="107">
        <v>0</v>
      </c>
      <c r="L2526" s="108">
        <v>0</v>
      </c>
      <c r="X2526" t="s">
        <v>778</v>
      </c>
      <c r="Y2526" t="s">
        <v>779</v>
      </c>
    </row>
    <row r="2527" spans="1:25" x14ac:dyDescent="0.25">
      <c r="A2527" s="103" t="s">
        <v>7</v>
      </c>
      <c r="B2527" s="104">
        <v>46268</v>
      </c>
      <c r="C2527" s="105" t="s">
        <v>11</v>
      </c>
      <c r="D2527" s="106">
        <v>14</v>
      </c>
      <c r="G2527" s="106">
        <v>158</v>
      </c>
      <c r="H2527" s="107">
        <v>5</v>
      </c>
      <c r="I2527" s="107">
        <v>4</v>
      </c>
      <c r="J2527" s="107">
        <v>0</v>
      </c>
      <c r="K2527" s="107">
        <v>0</v>
      </c>
      <c r="L2527" s="108">
        <v>0</v>
      </c>
      <c r="X2527" t="s">
        <v>778</v>
      </c>
      <c r="Y2527" t="s">
        <v>784</v>
      </c>
    </row>
    <row r="2528" spans="1:25" hidden="1" x14ac:dyDescent="0.25">
      <c r="A2528" s="103" t="s">
        <v>6</v>
      </c>
      <c r="B2528" s="104">
        <v>46268</v>
      </c>
      <c r="C2528" s="105" t="s">
        <v>12</v>
      </c>
      <c r="D2528" s="106">
        <v>11</v>
      </c>
      <c r="G2528" s="106">
        <v>2</v>
      </c>
      <c r="H2528" s="107">
        <v>0</v>
      </c>
      <c r="I2528" s="107">
        <v>0</v>
      </c>
      <c r="J2528" s="107">
        <v>0</v>
      </c>
      <c r="K2528" s="107">
        <v>0</v>
      </c>
      <c r="L2528" s="108">
        <v>0</v>
      </c>
      <c r="X2528" t="s">
        <v>782</v>
      </c>
    </row>
    <row r="2529" spans="1:25" hidden="1" x14ac:dyDescent="0.25">
      <c r="A2529" s="103" t="s">
        <v>7</v>
      </c>
      <c r="B2529" s="104">
        <v>46268</v>
      </c>
      <c r="C2529" s="105" t="s">
        <v>11</v>
      </c>
      <c r="D2529" s="106">
        <v>16</v>
      </c>
      <c r="G2529" s="106">
        <v>743</v>
      </c>
      <c r="H2529" s="107">
        <v>8</v>
      </c>
      <c r="I2529" s="107">
        <v>6</v>
      </c>
      <c r="J2529" s="107">
        <v>0</v>
      </c>
      <c r="K2529" s="107">
        <v>0</v>
      </c>
      <c r="L2529" s="108">
        <v>0</v>
      </c>
      <c r="X2529" t="s">
        <v>782</v>
      </c>
      <c r="Y2529" t="s">
        <v>783</v>
      </c>
    </row>
    <row r="2530" spans="1:25" hidden="1" x14ac:dyDescent="0.25">
      <c r="A2530" s="103" t="s">
        <v>6</v>
      </c>
      <c r="B2530" s="104">
        <v>46268</v>
      </c>
      <c r="C2530" s="105" t="s">
        <v>11</v>
      </c>
      <c r="D2530" s="106">
        <v>12</v>
      </c>
      <c r="G2530" s="106">
        <v>6</v>
      </c>
      <c r="H2530" s="107">
        <v>0</v>
      </c>
      <c r="I2530" s="107">
        <v>0</v>
      </c>
      <c r="J2530" s="107">
        <v>0</v>
      </c>
      <c r="K2530" s="107">
        <v>0</v>
      </c>
      <c r="L2530" s="108">
        <v>0</v>
      </c>
      <c r="X2530" t="s">
        <v>778</v>
      </c>
      <c r="Y2530" t="s">
        <v>21</v>
      </c>
    </row>
    <row r="2531" spans="1:25" hidden="1" x14ac:dyDescent="0.25">
      <c r="A2531" s="103" t="s">
        <v>6</v>
      </c>
      <c r="B2531" s="104">
        <v>46268</v>
      </c>
      <c r="C2531" s="105" t="s">
        <v>11</v>
      </c>
      <c r="D2531" s="106">
        <v>10</v>
      </c>
      <c r="G2531" s="106">
        <v>2</v>
      </c>
      <c r="H2531" s="107">
        <v>0</v>
      </c>
      <c r="I2531" s="107">
        <v>0</v>
      </c>
      <c r="J2531" s="107">
        <v>0</v>
      </c>
      <c r="K2531" s="107">
        <v>0</v>
      </c>
      <c r="L2531" s="108">
        <v>0</v>
      </c>
      <c r="X2531" t="s">
        <v>778</v>
      </c>
      <c r="Y2531" t="s">
        <v>21</v>
      </c>
    </row>
    <row r="2532" spans="1:25" hidden="1" x14ac:dyDescent="0.25">
      <c r="A2532" s="103" t="s">
        <v>6</v>
      </c>
      <c r="B2532" s="104">
        <v>46268</v>
      </c>
      <c r="C2532" s="105" t="s">
        <v>11</v>
      </c>
      <c r="D2532" s="106">
        <v>8</v>
      </c>
      <c r="G2532" s="106">
        <v>19</v>
      </c>
      <c r="H2532" s="107">
        <v>0</v>
      </c>
      <c r="I2532" s="107">
        <v>0</v>
      </c>
      <c r="J2532" s="107">
        <v>0</v>
      </c>
      <c r="K2532" s="107">
        <v>0</v>
      </c>
      <c r="L2532" s="108">
        <v>0</v>
      </c>
      <c r="X2532" t="s">
        <v>778</v>
      </c>
      <c r="Y2532" t="s">
        <v>780</v>
      </c>
    </row>
    <row r="2533" spans="1:25" x14ac:dyDescent="0.25">
      <c r="A2533" s="103" t="s">
        <v>6</v>
      </c>
      <c r="B2533" s="104">
        <v>46268</v>
      </c>
      <c r="C2533" s="105" t="s">
        <v>11</v>
      </c>
      <c r="D2533" s="106">
        <v>9</v>
      </c>
      <c r="G2533" s="106">
        <v>714</v>
      </c>
      <c r="H2533" s="107">
        <v>11</v>
      </c>
      <c r="I2533" s="107">
        <v>10</v>
      </c>
      <c r="J2533" s="107">
        <v>2</v>
      </c>
      <c r="K2533" s="107">
        <v>0</v>
      </c>
      <c r="L2533" s="108">
        <v>0</v>
      </c>
      <c r="X2533" t="s">
        <v>782</v>
      </c>
      <c r="Y2533" t="s">
        <v>784</v>
      </c>
    </row>
    <row r="2534" spans="1:25" hidden="1" x14ac:dyDescent="0.25">
      <c r="A2534" s="103" t="s">
        <v>6</v>
      </c>
      <c r="B2534" s="104">
        <v>46268</v>
      </c>
      <c r="C2534" s="105" t="s">
        <v>12</v>
      </c>
      <c r="D2534" s="106">
        <v>16</v>
      </c>
      <c r="G2534" s="106">
        <v>1</v>
      </c>
      <c r="H2534" s="107">
        <v>0</v>
      </c>
      <c r="I2534" s="107">
        <v>0</v>
      </c>
      <c r="J2534" s="107">
        <v>0</v>
      </c>
      <c r="K2534" s="107">
        <v>0</v>
      </c>
      <c r="L2534" s="108">
        <v>0</v>
      </c>
      <c r="X2534" t="s">
        <v>778</v>
      </c>
      <c r="Y2534" t="s">
        <v>169</v>
      </c>
    </row>
    <row r="2535" spans="1:25" hidden="1" x14ac:dyDescent="0.25">
      <c r="A2535" s="103" t="s">
        <v>7</v>
      </c>
      <c r="B2535" s="104">
        <v>46268</v>
      </c>
      <c r="C2535" s="105" t="s">
        <v>11</v>
      </c>
      <c r="D2535" s="106">
        <v>15</v>
      </c>
      <c r="G2535" s="106">
        <v>90</v>
      </c>
      <c r="H2535" s="107">
        <v>1</v>
      </c>
      <c r="I2535" s="107">
        <v>1</v>
      </c>
      <c r="J2535" s="107">
        <v>0</v>
      </c>
      <c r="K2535" s="107">
        <v>0</v>
      </c>
      <c r="L2535" s="108">
        <v>0</v>
      </c>
      <c r="X2535" t="s">
        <v>778</v>
      </c>
      <c r="Y2535" t="s">
        <v>784</v>
      </c>
    </row>
    <row r="2536" spans="1:25" x14ac:dyDescent="0.25">
      <c r="A2536" s="103" t="s">
        <v>7</v>
      </c>
      <c r="B2536" s="104">
        <v>46268</v>
      </c>
      <c r="C2536" s="105" t="s">
        <v>11</v>
      </c>
      <c r="D2536" s="106">
        <v>12</v>
      </c>
      <c r="G2536" s="106">
        <v>167</v>
      </c>
      <c r="H2536" s="107">
        <v>0</v>
      </c>
      <c r="I2536" s="107">
        <v>0</v>
      </c>
      <c r="J2536" s="107">
        <v>0</v>
      </c>
      <c r="K2536" s="107">
        <v>0</v>
      </c>
      <c r="L2536" s="108">
        <v>0</v>
      </c>
      <c r="X2536" t="s">
        <v>778</v>
      </c>
      <c r="Y2536" t="s">
        <v>783</v>
      </c>
    </row>
    <row r="2537" spans="1:25" x14ac:dyDescent="0.25">
      <c r="A2537" s="103" t="s">
        <v>8</v>
      </c>
      <c r="B2537" s="104">
        <v>46268</v>
      </c>
      <c r="C2537" s="105" t="s">
        <v>12</v>
      </c>
      <c r="D2537" s="106">
        <v>11</v>
      </c>
      <c r="G2537" s="106">
        <v>247</v>
      </c>
      <c r="H2537" s="107">
        <v>9</v>
      </c>
      <c r="I2537" s="107">
        <v>8</v>
      </c>
      <c r="J2537" s="107">
        <v>1</v>
      </c>
      <c r="K2537" s="107">
        <v>0</v>
      </c>
      <c r="L2537" s="108">
        <v>0</v>
      </c>
      <c r="X2537" t="s">
        <v>778</v>
      </c>
      <c r="Y2537" t="s">
        <v>779</v>
      </c>
    </row>
    <row r="2538" spans="1:25" x14ac:dyDescent="0.25">
      <c r="A2538" s="103" t="s">
        <v>7</v>
      </c>
      <c r="B2538" s="104">
        <v>46268</v>
      </c>
      <c r="C2538" s="105" t="s">
        <v>12</v>
      </c>
      <c r="D2538" s="106">
        <v>14</v>
      </c>
      <c r="G2538" s="106">
        <v>7</v>
      </c>
      <c r="H2538" s="107">
        <v>1</v>
      </c>
      <c r="I2538" s="107">
        <v>0</v>
      </c>
      <c r="J2538" s="107">
        <v>0</v>
      </c>
      <c r="K2538" s="107">
        <v>0</v>
      </c>
      <c r="L2538" s="108">
        <v>0</v>
      </c>
      <c r="X2538" t="s">
        <v>782</v>
      </c>
    </row>
    <row r="2539" spans="1:25" hidden="1" x14ac:dyDescent="0.25">
      <c r="A2539" s="103" t="s">
        <v>8</v>
      </c>
      <c r="B2539" s="104">
        <v>46268</v>
      </c>
      <c r="C2539" s="105" t="s">
        <v>12</v>
      </c>
      <c r="D2539" s="106">
        <v>9</v>
      </c>
      <c r="G2539" s="106">
        <v>17</v>
      </c>
      <c r="H2539" s="107">
        <v>3</v>
      </c>
      <c r="I2539" s="107">
        <v>3</v>
      </c>
      <c r="J2539" s="107">
        <v>0</v>
      </c>
      <c r="K2539" s="107">
        <v>0</v>
      </c>
      <c r="L2539" s="108">
        <v>0</v>
      </c>
      <c r="X2539" t="s">
        <v>778</v>
      </c>
      <c r="Y2539" t="s">
        <v>779</v>
      </c>
    </row>
    <row r="2540" spans="1:25" hidden="1" x14ac:dyDescent="0.25">
      <c r="A2540" s="103" t="s">
        <v>6</v>
      </c>
      <c r="B2540" s="104">
        <v>46268</v>
      </c>
      <c r="C2540" s="105" t="s">
        <v>12</v>
      </c>
      <c r="D2540" s="106">
        <v>16</v>
      </c>
      <c r="G2540" s="106">
        <v>12</v>
      </c>
      <c r="H2540" s="107">
        <v>0</v>
      </c>
      <c r="I2540" s="107">
        <v>0</v>
      </c>
      <c r="J2540" s="107">
        <v>0</v>
      </c>
      <c r="K2540" s="107">
        <v>0</v>
      </c>
      <c r="L2540" s="108">
        <v>0</v>
      </c>
      <c r="X2540" t="s">
        <v>778</v>
      </c>
      <c r="Y2540" t="s">
        <v>781</v>
      </c>
    </row>
    <row r="2541" spans="1:25" hidden="1" x14ac:dyDescent="0.25">
      <c r="A2541" s="103" t="s">
        <v>8</v>
      </c>
      <c r="B2541" s="104">
        <v>46268</v>
      </c>
      <c r="C2541" s="105" t="s">
        <v>11</v>
      </c>
      <c r="D2541" s="106">
        <v>12</v>
      </c>
      <c r="G2541" s="106">
        <v>708</v>
      </c>
      <c r="H2541" s="107">
        <v>5</v>
      </c>
      <c r="I2541" s="107">
        <v>4</v>
      </c>
      <c r="J2541" s="107">
        <v>0</v>
      </c>
      <c r="K2541" s="107">
        <v>0</v>
      </c>
      <c r="L2541" s="108">
        <v>0</v>
      </c>
      <c r="X2541" t="s">
        <v>782</v>
      </c>
      <c r="Y2541" t="s">
        <v>20</v>
      </c>
    </row>
    <row r="2542" spans="1:25" hidden="1" x14ac:dyDescent="0.25">
      <c r="A2542" s="103" t="s">
        <v>8</v>
      </c>
      <c r="B2542" s="104">
        <v>46268</v>
      </c>
      <c r="C2542" s="105" t="s">
        <v>11</v>
      </c>
      <c r="D2542" s="106">
        <v>16</v>
      </c>
      <c r="G2542" s="106">
        <v>173</v>
      </c>
      <c r="H2542" s="107">
        <v>2</v>
      </c>
      <c r="I2542" s="107">
        <v>2</v>
      </c>
      <c r="J2542" s="107">
        <v>0</v>
      </c>
      <c r="K2542" s="107">
        <v>0</v>
      </c>
      <c r="L2542" s="108">
        <v>0</v>
      </c>
      <c r="X2542" t="s">
        <v>778</v>
      </c>
      <c r="Y2542" t="s">
        <v>783</v>
      </c>
    </row>
    <row r="2543" spans="1:25" hidden="1" x14ac:dyDescent="0.25">
      <c r="A2543" s="103" t="s">
        <v>7</v>
      </c>
      <c r="B2543" s="104">
        <v>46268</v>
      </c>
      <c r="C2543" s="105" t="s">
        <v>11</v>
      </c>
      <c r="D2543" s="106">
        <v>10</v>
      </c>
      <c r="G2543" s="106">
        <v>57</v>
      </c>
      <c r="H2543" s="107">
        <v>1</v>
      </c>
      <c r="I2543" s="107">
        <v>0</v>
      </c>
      <c r="J2543" s="107">
        <v>0</v>
      </c>
      <c r="K2543" s="107">
        <v>0</v>
      </c>
      <c r="L2543" s="108">
        <v>0</v>
      </c>
      <c r="X2543" t="s">
        <v>778</v>
      </c>
      <c r="Y2543" t="s">
        <v>784</v>
      </c>
    </row>
    <row r="2544" spans="1:25" hidden="1" x14ac:dyDescent="0.25">
      <c r="A2544" s="103" t="s">
        <v>6</v>
      </c>
      <c r="B2544" s="104">
        <v>46268</v>
      </c>
      <c r="C2544" s="105" t="s">
        <v>12</v>
      </c>
      <c r="D2544" s="106">
        <v>15</v>
      </c>
      <c r="G2544" s="106">
        <v>318</v>
      </c>
      <c r="H2544" s="107">
        <v>16</v>
      </c>
      <c r="I2544" s="107">
        <v>11</v>
      </c>
      <c r="J2544" s="107">
        <v>0</v>
      </c>
      <c r="K2544" s="107">
        <v>0</v>
      </c>
      <c r="L2544" s="108">
        <v>0</v>
      </c>
      <c r="X2544" t="s">
        <v>782</v>
      </c>
      <c r="Y2544" t="s">
        <v>781</v>
      </c>
    </row>
    <row r="2545" spans="1:25" hidden="1" x14ac:dyDescent="0.25">
      <c r="A2545" s="103" t="s">
        <v>6</v>
      </c>
      <c r="B2545" s="104">
        <v>46268</v>
      </c>
      <c r="C2545" s="105" t="s">
        <v>12</v>
      </c>
      <c r="D2545" s="106">
        <v>8</v>
      </c>
      <c r="G2545" s="106">
        <v>11</v>
      </c>
      <c r="H2545" s="107">
        <v>1</v>
      </c>
      <c r="I2545" s="107">
        <v>1</v>
      </c>
      <c r="J2545" s="107">
        <v>0</v>
      </c>
      <c r="K2545" s="107">
        <v>0</v>
      </c>
      <c r="L2545" s="108">
        <v>0</v>
      </c>
      <c r="X2545" t="s">
        <v>778</v>
      </c>
      <c r="Y2545" t="s">
        <v>781</v>
      </c>
    </row>
    <row r="2546" spans="1:25" hidden="1" x14ac:dyDescent="0.25">
      <c r="A2546" s="103" t="s">
        <v>7</v>
      </c>
      <c r="B2546" s="104">
        <v>46268</v>
      </c>
      <c r="C2546" s="105" t="s">
        <v>11</v>
      </c>
      <c r="D2546" s="106">
        <v>14</v>
      </c>
      <c r="G2546" s="106">
        <v>980</v>
      </c>
      <c r="H2546" s="107">
        <v>10</v>
      </c>
      <c r="I2546" s="107">
        <v>6</v>
      </c>
      <c r="J2546" s="107">
        <v>0</v>
      </c>
      <c r="K2546" s="107">
        <v>0</v>
      </c>
      <c r="L2546" s="108">
        <v>0</v>
      </c>
      <c r="X2546" t="s">
        <v>782</v>
      </c>
      <c r="Y2546" t="s">
        <v>784</v>
      </c>
    </row>
    <row r="2547" spans="1:25" hidden="1" x14ac:dyDescent="0.25">
      <c r="A2547" s="103" t="s">
        <v>6</v>
      </c>
      <c r="B2547" s="104">
        <v>46268</v>
      </c>
      <c r="C2547" s="105" t="s">
        <v>11</v>
      </c>
      <c r="D2547" s="106">
        <v>10</v>
      </c>
      <c r="G2547" s="106">
        <v>187</v>
      </c>
      <c r="H2547" s="107">
        <v>2</v>
      </c>
      <c r="I2547" s="107">
        <v>2</v>
      </c>
      <c r="J2547" s="107">
        <v>1</v>
      </c>
      <c r="K2547" s="107">
        <v>0</v>
      </c>
      <c r="L2547" s="108">
        <v>0</v>
      </c>
      <c r="X2547" t="s">
        <v>778</v>
      </c>
      <c r="Y2547" t="s">
        <v>20</v>
      </c>
    </row>
    <row r="2548" spans="1:25" hidden="1" x14ac:dyDescent="0.25">
      <c r="A2548" s="103" t="s">
        <v>8</v>
      </c>
      <c r="B2548" s="104">
        <v>46268</v>
      </c>
      <c r="C2548" s="105" t="s">
        <v>11</v>
      </c>
      <c r="D2548" s="106">
        <v>10</v>
      </c>
      <c r="G2548" s="106">
        <v>27</v>
      </c>
      <c r="H2548" s="107">
        <v>1</v>
      </c>
      <c r="I2548" s="107">
        <v>1</v>
      </c>
      <c r="J2548" s="107">
        <v>0</v>
      </c>
      <c r="K2548" s="107">
        <v>0</v>
      </c>
      <c r="L2548" s="108">
        <v>0</v>
      </c>
      <c r="X2548" t="s">
        <v>778</v>
      </c>
      <c r="Y2548" t="s">
        <v>784</v>
      </c>
    </row>
    <row r="2549" spans="1:25" hidden="1" x14ac:dyDescent="0.25">
      <c r="B2549" s="104">
        <v>46268</v>
      </c>
      <c r="C2549" s="105" t="s">
        <v>11</v>
      </c>
      <c r="D2549" s="106">
        <v>14</v>
      </c>
      <c r="G2549" s="106">
        <v>1</v>
      </c>
      <c r="H2549" s="107">
        <v>1</v>
      </c>
      <c r="I2549" s="107">
        <v>1</v>
      </c>
      <c r="J2549" s="107">
        <v>0</v>
      </c>
      <c r="K2549" s="107">
        <v>0</v>
      </c>
      <c r="L2549" s="108">
        <v>0</v>
      </c>
      <c r="X2549" t="s">
        <v>782</v>
      </c>
    </row>
    <row r="2550" spans="1:25" hidden="1" x14ac:dyDescent="0.25">
      <c r="A2550" s="103" t="s">
        <v>6</v>
      </c>
      <c r="B2550" s="104">
        <v>46268</v>
      </c>
      <c r="C2550" s="105" t="s">
        <v>11</v>
      </c>
      <c r="D2550" s="106">
        <v>9</v>
      </c>
      <c r="G2550" s="106">
        <v>10</v>
      </c>
      <c r="H2550" s="107">
        <v>0</v>
      </c>
      <c r="I2550" s="107">
        <v>0</v>
      </c>
      <c r="J2550" s="107">
        <v>0</v>
      </c>
      <c r="K2550" s="107">
        <v>0</v>
      </c>
      <c r="L2550" s="108">
        <v>0</v>
      </c>
      <c r="X2550" t="s">
        <v>782</v>
      </c>
    </row>
    <row r="2551" spans="1:25" x14ac:dyDescent="0.25">
      <c r="A2551" s="103" t="s">
        <v>6</v>
      </c>
      <c r="B2551" s="104">
        <v>46268</v>
      </c>
      <c r="C2551" s="105" t="s">
        <v>11</v>
      </c>
      <c r="D2551" s="106">
        <v>9</v>
      </c>
      <c r="G2551" s="106">
        <v>94</v>
      </c>
      <c r="H2551" s="107">
        <v>0</v>
      </c>
      <c r="I2551" s="107">
        <v>0</v>
      </c>
      <c r="J2551" s="107">
        <v>0</v>
      </c>
      <c r="K2551" s="107">
        <v>0</v>
      </c>
      <c r="L2551" s="108">
        <v>0</v>
      </c>
      <c r="X2551" t="s">
        <v>778</v>
      </c>
      <c r="Y2551" t="s">
        <v>783</v>
      </c>
    </row>
    <row r="2552" spans="1:25" hidden="1" x14ac:dyDescent="0.25">
      <c r="A2552" s="103" t="s">
        <v>7</v>
      </c>
      <c r="B2552" s="104">
        <v>46268</v>
      </c>
      <c r="C2552" s="105" t="s">
        <v>12</v>
      </c>
      <c r="D2552" s="106">
        <v>14</v>
      </c>
      <c r="G2552" s="106">
        <v>1492</v>
      </c>
      <c r="H2552" s="107">
        <v>24</v>
      </c>
      <c r="I2552" s="107">
        <v>14</v>
      </c>
      <c r="J2552" s="107">
        <v>0</v>
      </c>
      <c r="K2552" s="107">
        <v>0</v>
      </c>
      <c r="L2552" s="108">
        <v>0</v>
      </c>
      <c r="X2552" t="s">
        <v>782</v>
      </c>
      <c r="Y2552" t="s">
        <v>779</v>
      </c>
    </row>
    <row r="2553" spans="1:25" x14ac:dyDescent="0.25">
      <c r="A2553" s="103" t="s">
        <v>7</v>
      </c>
      <c r="B2553" s="104">
        <v>46268</v>
      </c>
      <c r="C2553" s="105" t="s">
        <v>11</v>
      </c>
      <c r="D2553" s="106">
        <v>11</v>
      </c>
      <c r="G2553" s="106">
        <v>104</v>
      </c>
      <c r="H2553" s="107">
        <v>2</v>
      </c>
      <c r="I2553" s="107">
        <v>1</v>
      </c>
      <c r="J2553" s="107">
        <v>1</v>
      </c>
      <c r="K2553" s="107">
        <v>0</v>
      </c>
      <c r="L2553" s="108">
        <v>0</v>
      </c>
      <c r="X2553" t="s">
        <v>782</v>
      </c>
      <c r="Y2553" t="s">
        <v>780</v>
      </c>
    </row>
    <row r="2554" spans="1:25" hidden="1" x14ac:dyDescent="0.25">
      <c r="A2554" s="103" t="s">
        <v>6</v>
      </c>
      <c r="B2554" s="104">
        <v>46268</v>
      </c>
      <c r="C2554" s="105" t="s">
        <v>12</v>
      </c>
      <c r="D2554" s="106">
        <v>12</v>
      </c>
      <c r="G2554" s="106">
        <v>1</v>
      </c>
      <c r="H2554" s="107">
        <v>0</v>
      </c>
      <c r="I2554" s="107">
        <v>0</v>
      </c>
      <c r="J2554" s="107">
        <v>0</v>
      </c>
      <c r="K2554" s="107">
        <v>0</v>
      </c>
      <c r="L2554" s="108">
        <v>0</v>
      </c>
      <c r="X2554" t="s">
        <v>782</v>
      </c>
      <c r="Y2554" t="s">
        <v>169</v>
      </c>
    </row>
    <row r="2555" spans="1:25" hidden="1" x14ac:dyDescent="0.25">
      <c r="A2555" s="103" t="s">
        <v>6</v>
      </c>
      <c r="B2555" s="104">
        <v>46268</v>
      </c>
      <c r="C2555" s="105" t="s">
        <v>11</v>
      </c>
      <c r="D2555" s="106">
        <v>13</v>
      </c>
      <c r="G2555" s="106">
        <v>87</v>
      </c>
      <c r="H2555" s="107">
        <v>0</v>
      </c>
      <c r="I2555" s="107">
        <v>0</v>
      </c>
      <c r="J2555" s="107">
        <v>0</v>
      </c>
      <c r="K2555" s="107">
        <v>0</v>
      </c>
      <c r="L2555" s="108">
        <v>0</v>
      </c>
      <c r="X2555" t="s">
        <v>782</v>
      </c>
      <c r="Y2555" t="s">
        <v>783</v>
      </c>
    </row>
    <row r="2556" spans="1:25" x14ac:dyDescent="0.25">
      <c r="A2556" s="103" t="s">
        <v>7</v>
      </c>
      <c r="B2556" s="104">
        <v>46268</v>
      </c>
      <c r="C2556" s="105" t="s">
        <v>11</v>
      </c>
      <c r="D2556" s="106">
        <v>12</v>
      </c>
      <c r="G2556" s="106">
        <v>106</v>
      </c>
      <c r="H2556" s="107">
        <v>2</v>
      </c>
      <c r="I2556" s="107">
        <v>1</v>
      </c>
      <c r="J2556" s="107">
        <v>0</v>
      </c>
      <c r="K2556" s="107">
        <v>0</v>
      </c>
      <c r="L2556" s="108">
        <v>0</v>
      </c>
      <c r="X2556" t="s">
        <v>778</v>
      </c>
      <c r="Y2556" t="s">
        <v>784</v>
      </c>
    </row>
    <row r="2557" spans="1:25" hidden="1" x14ac:dyDescent="0.25">
      <c r="A2557" s="103" t="s">
        <v>6</v>
      </c>
      <c r="B2557" s="104">
        <v>46268</v>
      </c>
      <c r="C2557" s="105" t="s">
        <v>12</v>
      </c>
      <c r="D2557" s="106">
        <v>11</v>
      </c>
      <c r="G2557" s="106">
        <v>4</v>
      </c>
      <c r="H2557" s="107">
        <v>0</v>
      </c>
      <c r="I2557" s="107">
        <v>0</v>
      </c>
      <c r="J2557" s="107">
        <v>0</v>
      </c>
      <c r="K2557" s="107">
        <v>0</v>
      </c>
      <c r="L2557" s="108">
        <v>0</v>
      </c>
      <c r="X2557" t="s">
        <v>782</v>
      </c>
      <c r="Y2557" t="s">
        <v>169</v>
      </c>
    </row>
    <row r="2558" spans="1:25" hidden="1" x14ac:dyDescent="0.25">
      <c r="A2558" s="103" t="s">
        <v>6</v>
      </c>
      <c r="B2558" s="104">
        <v>46268</v>
      </c>
      <c r="C2558" s="105" t="s">
        <v>12</v>
      </c>
      <c r="D2558" s="106">
        <v>14</v>
      </c>
      <c r="G2558" s="106">
        <v>456</v>
      </c>
      <c r="H2558" s="107">
        <v>21</v>
      </c>
      <c r="I2558" s="107">
        <v>14</v>
      </c>
      <c r="J2558" s="107">
        <v>0</v>
      </c>
      <c r="K2558" s="107">
        <v>0</v>
      </c>
      <c r="L2558" s="108">
        <v>0</v>
      </c>
      <c r="X2558" t="s">
        <v>782</v>
      </c>
      <c r="Y2558" t="s">
        <v>781</v>
      </c>
    </row>
    <row r="2559" spans="1:25" hidden="1" x14ac:dyDescent="0.25">
      <c r="A2559" s="103" t="s">
        <v>7</v>
      </c>
      <c r="B2559" s="104">
        <v>46268</v>
      </c>
      <c r="C2559" s="105" t="s">
        <v>12</v>
      </c>
      <c r="D2559" s="106">
        <v>15</v>
      </c>
      <c r="G2559" s="106">
        <v>6</v>
      </c>
      <c r="H2559" s="107">
        <v>0</v>
      </c>
      <c r="I2559" s="107">
        <v>0</v>
      </c>
      <c r="J2559" s="107">
        <v>0</v>
      </c>
      <c r="K2559" s="107">
        <v>0</v>
      </c>
      <c r="L2559" s="108">
        <v>0</v>
      </c>
      <c r="X2559" t="s">
        <v>778</v>
      </c>
      <c r="Y2559" t="s">
        <v>781</v>
      </c>
    </row>
    <row r="2560" spans="1:25" hidden="1" x14ac:dyDescent="0.25">
      <c r="A2560" s="103" t="s">
        <v>7</v>
      </c>
      <c r="B2560" s="104">
        <v>46268</v>
      </c>
      <c r="C2560" s="105" t="s">
        <v>11</v>
      </c>
      <c r="D2560" s="106">
        <v>16</v>
      </c>
      <c r="G2560" s="106">
        <v>178</v>
      </c>
      <c r="H2560" s="107">
        <v>2</v>
      </c>
      <c r="I2560" s="107">
        <v>1</v>
      </c>
      <c r="J2560" s="107">
        <v>0</v>
      </c>
      <c r="K2560" s="107">
        <v>0</v>
      </c>
      <c r="L2560" s="108">
        <v>0</v>
      </c>
      <c r="X2560" t="s">
        <v>778</v>
      </c>
      <c r="Y2560" t="s">
        <v>20</v>
      </c>
    </row>
    <row r="2561" spans="1:25" hidden="1" x14ac:dyDescent="0.25">
      <c r="A2561" s="103" t="s">
        <v>8</v>
      </c>
      <c r="B2561" s="104">
        <v>46268</v>
      </c>
      <c r="C2561" s="105" t="s">
        <v>12</v>
      </c>
      <c r="D2561" s="106">
        <v>16</v>
      </c>
      <c r="G2561" s="106">
        <v>156</v>
      </c>
      <c r="H2561" s="107">
        <v>6</v>
      </c>
      <c r="I2561" s="107">
        <v>3</v>
      </c>
      <c r="J2561" s="107">
        <v>0</v>
      </c>
      <c r="K2561" s="107">
        <v>0</v>
      </c>
      <c r="L2561" s="108">
        <v>0</v>
      </c>
      <c r="X2561" t="s">
        <v>782</v>
      </c>
      <c r="Y2561" t="s">
        <v>781</v>
      </c>
    </row>
    <row r="2562" spans="1:25" hidden="1" x14ac:dyDescent="0.25">
      <c r="A2562" s="103" t="s">
        <v>6</v>
      </c>
      <c r="B2562" s="104">
        <v>46268</v>
      </c>
      <c r="C2562" s="105" t="s">
        <v>11</v>
      </c>
      <c r="D2562" s="106">
        <v>16</v>
      </c>
      <c r="G2562" s="106">
        <v>121</v>
      </c>
      <c r="H2562" s="107">
        <v>1</v>
      </c>
      <c r="I2562" s="107">
        <v>1</v>
      </c>
      <c r="J2562" s="107">
        <v>0</v>
      </c>
      <c r="K2562" s="107">
        <v>0</v>
      </c>
      <c r="L2562" s="108">
        <v>0</v>
      </c>
      <c r="X2562" t="s">
        <v>778</v>
      </c>
      <c r="Y2562" t="s">
        <v>784</v>
      </c>
    </row>
    <row r="2563" spans="1:25" x14ac:dyDescent="0.25">
      <c r="A2563" s="103" t="s">
        <v>6</v>
      </c>
      <c r="B2563" s="104">
        <v>46268</v>
      </c>
      <c r="C2563" s="105" t="s">
        <v>11</v>
      </c>
      <c r="D2563" s="106">
        <v>10</v>
      </c>
      <c r="G2563" s="106">
        <v>71</v>
      </c>
      <c r="H2563" s="107">
        <v>0</v>
      </c>
      <c r="I2563" s="107">
        <v>0</v>
      </c>
      <c r="J2563" s="107">
        <v>0</v>
      </c>
      <c r="K2563" s="107">
        <v>0</v>
      </c>
      <c r="L2563" s="108">
        <v>0</v>
      </c>
      <c r="X2563" t="s">
        <v>778</v>
      </c>
      <c r="Y2563" t="s">
        <v>783</v>
      </c>
    </row>
    <row r="2564" spans="1:25" hidden="1" x14ac:dyDescent="0.25">
      <c r="A2564" s="103" t="s">
        <v>7</v>
      </c>
      <c r="B2564" s="104">
        <v>46268</v>
      </c>
      <c r="C2564" s="105" t="s">
        <v>12</v>
      </c>
      <c r="D2564" s="106">
        <v>15</v>
      </c>
      <c r="G2564" s="106">
        <v>13</v>
      </c>
      <c r="H2564" s="107">
        <v>0</v>
      </c>
      <c r="I2564" s="107">
        <v>0</v>
      </c>
      <c r="J2564" s="107">
        <v>0</v>
      </c>
      <c r="K2564" s="107">
        <v>0</v>
      </c>
      <c r="L2564" s="108">
        <v>0</v>
      </c>
      <c r="X2564" t="s">
        <v>778</v>
      </c>
      <c r="Y2564" t="s">
        <v>779</v>
      </c>
    </row>
    <row r="2565" spans="1:25" x14ac:dyDescent="0.25">
      <c r="A2565" s="103" t="s">
        <v>6</v>
      </c>
      <c r="B2565" s="104">
        <v>46268</v>
      </c>
      <c r="C2565" s="105" t="s">
        <v>11</v>
      </c>
      <c r="D2565" s="106">
        <v>8</v>
      </c>
      <c r="G2565" s="106">
        <v>11</v>
      </c>
      <c r="H2565" s="107">
        <v>0</v>
      </c>
      <c r="I2565" s="107">
        <v>0</v>
      </c>
      <c r="J2565" s="107">
        <v>0</v>
      </c>
      <c r="K2565" s="107">
        <v>0</v>
      </c>
      <c r="L2565" s="108">
        <v>0</v>
      </c>
      <c r="X2565" t="s">
        <v>782</v>
      </c>
      <c r="Y2565" t="s">
        <v>21</v>
      </c>
    </row>
    <row r="2566" spans="1:25" hidden="1" x14ac:dyDescent="0.25">
      <c r="A2566" s="103" t="s">
        <v>6</v>
      </c>
      <c r="B2566" s="104">
        <v>46268</v>
      </c>
      <c r="C2566" s="105" t="s">
        <v>12</v>
      </c>
      <c r="D2566" s="106">
        <v>10</v>
      </c>
      <c r="G2566" s="106">
        <v>2</v>
      </c>
      <c r="H2566" s="107">
        <v>0</v>
      </c>
      <c r="I2566" s="107">
        <v>0</v>
      </c>
      <c r="J2566" s="107">
        <v>0</v>
      </c>
      <c r="K2566" s="107">
        <v>0</v>
      </c>
      <c r="L2566" s="108">
        <v>0</v>
      </c>
      <c r="X2566" t="s">
        <v>778</v>
      </c>
      <c r="Y2566" t="s">
        <v>786</v>
      </c>
    </row>
    <row r="2567" spans="1:25" hidden="1" x14ac:dyDescent="0.25">
      <c r="A2567" s="103" t="s">
        <v>8</v>
      </c>
      <c r="B2567" s="104">
        <v>46268</v>
      </c>
      <c r="C2567" s="105" t="s">
        <v>11</v>
      </c>
      <c r="D2567" s="106">
        <v>14</v>
      </c>
      <c r="G2567" s="106">
        <v>534</v>
      </c>
      <c r="H2567" s="107">
        <v>5</v>
      </c>
      <c r="I2567" s="107">
        <v>5</v>
      </c>
      <c r="J2567" s="107">
        <v>1</v>
      </c>
      <c r="K2567" s="107">
        <v>1</v>
      </c>
      <c r="L2567" s="108">
        <v>0</v>
      </c>
      <c r="X2567" t="s">
        <v>782</v>
      </c>
      <c r="Y2567" t="s">
        <v>784</v>
      </c>
    </row>
    <row r="2568" spans="1:25" hidden="1" x14ac:dyDescent="0.25">
      <c r="A2568" s="103" t="s">
        <v>6</v>
      </c>
      <c r="B2568" s="104">
        <v>46268</v>
      </c>
      <c r="C2568" s="105" t="s">
        <v>11</v>
      </c>
      <c r="D2568" s="106">
        <v>16</v>
      </c>
      <c r="G2568" s="106">
        <v>4</v>
      </c>
      <c r="H2568" s="107">
        <v>0</v>
      </c>
      <c r="I2568" s="107">
        <v>0</v>
      </c>
      <c r="J2568" s="107">
        <v>0</v>
      </c>
      <c r="K2568" s="107">
        <v>0</v>
      </c>
      <c r="L2568" s="108">
        <v>0</v>
      </c>
      <c r="X2568" t="s">
        <v>778</v>
      </c>
      <c r="Y2568" t="s">
        <v>21</v>
      </c>
    </row>
    <row r="2569" spans="1:25" hidden="1" x14ac:dyDescent="0.25">
      <c r="A2569" s="103" t="s">
        <v>7</v>
      </c>
      <c r="B2569" s="104">
        <v>46268</v>
      </c>
      <c r="C2569" s="105" t="s">
        <v>11</v>
      </c>
      <c r="D2569" s="106">
        <v>9</v>
      </c>
      <c r="G2569" s="106">
        <v>739</v>
      </c>
      <c r="H2569" s="107">
        <v>4</v>
      </c>
      <c r="I2569" s="107">
        <v>2</v>
      </c>
      <c r="J2569" s="107">
        <v>0</v>
      </c>
      <c r="K2569" s="107">
        <v>0</v>
      </c>
      <c r="L2569" s="108">
        <v>0</v>
      </c>
      <c r="X2569" t="s">
        <v>782</v>
      </c>
      <c r="Y2569" t="s">
        <v>783</v>
      </c>
    </row>
    <row r="2570" spans="1:25" x14ac:dyDescent="0.25">
      <c r="A2570" s="103" t="s">
        <v>6</v>
      </c>
      <c r="B2570" s="104">
        <v>46268</v>
      </c>
      <c r="C2570" s="105" t="s">
        <v>11</v>
      </c>
      <c r="D2570" s="106">
        <v>14</v>
      </c>
      <c r="G2570" s="106">
        <v>172</v>
      </c>
      <c r="H2570" s="107">
        <v>0</v>
      </c>
      <c r="I2570" s="107">
        <v>0</v>
      </c>
      <c r="J2570" s="107">
        <v>0</v>
      </c>
      <c r="K2570" s="107">
        <v>0</v>
      </c>
      <c r="L2570" s="108">
        <v>0</v>
      </c>
      <c r="X2570" t="s">
        <v>782</v>
      </c>
      <c r="Y2570" t="s">
        <v>780</v>
      </c>
    </row>
    <row r="2571" spans="1:25" hidden="1" x14ac:dyDescent="0.25">
      <c r="A2571" s="103" t="s">
        <v>7</v>
      </c>
      <c r="B2571" s="104">
        <v>46268</v>
      </c>
      <c r="C2571" s="105" t="s">
        <v>12</v>
      </c>
      <c r="D2571" s="106">
        <v>15</v>
      </c>
      <c r="G2571" s="106">
        <v>1</v>
      </c>
      <c r="H2571" s="107">
        <v>0</v>
      </c>
      <c r="I2571" s="107">
        <v>0</v>
      </c>
      <c r="J2571" s="107">
        <v>0</v>
      </c>
      <c r="K2571" s="107">
        <v>0</v>
      </c>
      <c r="L2571" s="108">
        <v>0</v>
      </c>
      <c r="X2571" t="s">
        <v>778</v>
      </c>
    </row>
    <row r="2572" spans="1:25" x14ac:dyDescent="0.25">
      <c r="A2572" s="103" t="s">
        <v>7</v>
      </c>
      <c r="B2572" s="104">
        <v>46268</v>
      </c>
      <c r="C2572" s="105" t="s">
        <v>11</v>
      </c>
      <c r="D2572" s="106">
        <v>15</v>
      </c>
      <c r="G2572" s="106">
        <v>12</v>
      </c>
      <c r="H2572" s="107">
        <v>0</v>
      </c>
      <c r="I2572" s="107">
        <v>0</v>
      </c>
      <c r="J2572" s="107">
        <v>0</v>
      </c>
      <c r="K2572" s="107">
        <v>0</v>
      </c>
      <c r="L2572" s="108">
        <v>0</v>
      </c>
      <c r="X2572" t="s">
        <v>782</v>
      </c>
      <c r="Y2572" t="s">
        <v>21</v>
      </c>
    </row>
    <row r="2573" spans="1:25" hidden="1" x14ac:dyDescent="0.25">
      <c r="A2573" s="103" t="s">
        <v>8</v>
      </c>
      <c r="B2573" s="104">
        <v>46268</v>
      </c>
      <c r="C2573" s="105" t="s">
        <v>12</v>
      </c>
      <c r="D2573" s="106">
        <v>11</v>
      </c>
      <c r="G2573" s="106">
        <v>40</v>
      </c>
      <c r="H2573" s="107">
        <v>1</v>
      </c>
      <c r="I2573" s="107">
        <v>1</v>
      </c>
      <c r="J2573" s="107">
        <v>0</v>
      </c>
      <c r="K2573" s="107">
        <v>0</v>
      </c>
      <c r="L2573" s="108">
        <v>0</v>
      </c>
      <c r="X2573" t="s">
        <v>778</v>
      </c>
      <c r="Y2573" t="s">
        <v>779</v>
      </c>
    </row>
    <row r="2574" spans="1:25" hidden="1" x14ac:dyDescent="0.25">
      <c r="A2574" s="103" t="s">
        <v>7</v>
      </c>
      <c r="B2574" s="104">
        <v>46268</v>
      </c>
      <c r="C2574" s="105" t="s">
        <v>11</v>
      </c>
      <c r="D2574" s="106">
        <v>11</v>
      </c>
      <c r="G2574" s="106">
        <v>33</v>
      </c>
      <c r="H2574" s="107">
        <v>0</v>
      </c>
      <c r="I2574" s="107">
        <v>0</v>
      </c>
      <c r="J2574" s="107">
        <v>0</v>
      </c>
      <c r="K2574" s="107">
        <v>0</v>
      </c>
      <c r="L2574" s="108">
        <v>0</v>
      </c>
      <c r="X2574" t="s">
        <v>778</v>
      </c>
      <c r="Y2574" t="s">
        <v>780</v>
      </c>
    </row>
    <row r="2575" spans="1:25" hidden="1" x14ac:dyDescent="0.25">
      <c r="A2575" s="103" t="s">
        <v>7</v>
      </c>
      <c r="B2575" s="104">
        <v>46268</v>
      </c>
      <c r="C2575" s="105" t="s">
        <v>11</v>
      </c>
      <c r="D2575" s="106">
        <v>10</v>
      </c>
      <c r="G2575" s="106">
        <v>11</v>
      </c>
      <c r="H2575" s="107">
        <v>0</v>
      </c>
      <c r="I2575" s="107">
        <v>0</v>
      </c>
      <c r="J2575" s="107">
        <v>0</v>
      </c>
      <c r="K2575" s="107">
        <v>0</v>
      </c>
      <c r="L2575" s="108">
        <v>0</v>
      </c>
      <c r="X2575" t="s">
        <v>778</v>
      </c>
      <c r="Y2575" t="s">
        <v>780</v>
      </c>
    </row>
    <row r="2576" spans="1:25" hidden="1" x14ac:dyDescent="0.25">
      <c r="A2576" s="103" t="s">
        <v>6</v>
      </c>
      <c r="B2576" s="104">
        <v>46268</v>
      </c>
      <c r="C2576" s="105" t="s">
        <v>11</v>
      </c>
      <c r="D2576" s="106">
        <v>9</v>
      </c>
      <c r="G2576" s="106">
        <v>55</v>
      </c>
      <c r="H2576" s="107">
        <v>0</v>
      </c>
      <c r="I2576" s="107">
        <v>0</v>
      </c>
      <c r="J2576" s="107">
        <v>0</v>
      </c>
      <c r="K2576" s="107">
        <v>0</v>
      </c>
      <c r="L2576" s="108">
        <v>0</v>
      </c>
      <c r="X2576" t="s">
        <v>778</v>
      </c>
      <c r="Y2576" t="s">
        <v>784</v>
      </c>
    </row>
    <row r="2577" spans="1:25" x14ac:dyDescent="0.25">
      <c r="A2577" s="103" t="s">
        <v>6</v>
      </c>
      <c r="B2577" s="104">
        <v>46268</v>
      </c>
      <c r="C2577" s="105" t="s">
        <v>11</v>
      </c>
      <c r="D2577" s="106">
        <v>14</v>
      </c>
      <c r="G2577" s="106">
        <v>5</v>
      </c>
      <c r="H2577" s="107">
        <v>0</v>
      </c>
      <c r="I2577" s="107">
        <v>0</v>
      </c>
      <c r="J2577" s="107">
        <v>0</v>
      </c>
      <c r="K2577" s="107">
        <v>0</v>
      </c>
      <c r="L2577" s="108">
        <v>0</v>
      </c>
      <c r="X2577" t="s">
        <v>778</v>
      </c>
    </row>
    <row r="2578" spans="1:25" hidden="1" x14ac:dyDescent="0.25">
      <c r="A2578" s="103" t="s">
        <v>6</v>
      </c>
      <c r="B2578" s="104">
        <v>46268</v>
      </c>
      <c r="C2578" s="105" t="s">
        <v>12</v>
      </c>
      <c r="D2578" s="106">
        <v>8</v>
      </c>
      <c r="G2578" s="106">
        <v>1</v>
      </c>
      <c r="H2578" s="107">
        <v>0</v>
      </c>
      <c r="I2578" s="107">
        <v>0</v>
      </c>
      <c r="J2578" s="107">
        <v>0</v>
      </c>
      <c r="K2578" s="107">
        <v>0</v>
      </c>
      <c r="L2578" s="108">
        <v>0</v>
      </c>
      <c r="X2578" t="s">
        <v>778</v>
      </c>
      <c r="Y2578" t="s">
        <v>786</v>
      </c>
    </row>
    <row r="2579" spans="1:25" hidden="1" x14ac:dyDescent="0.25">
      <c r="A2579" s="103" t="s">
        <v>6</v>
      </c>
      <c r="B2579" s="104">
        <v>46268</v>
      </c>
      <c r="C2579" s="105" t="s">
        <v>11</v>
      </c>
      <c r="D2579" s="106">
        <v>13</v>
      </c>
      <c r="G2579" s="106">
        <v>3</v>
      </c>
      <c r="H2579" s="107">
        <v>0</v>
      </c>
      <c r="I2579" s="107">
        <v>0</v>
      </c>
      <c r="J2579" s="107">
        <v>0</v>
      </c>
      <c r="K2579" s="107">
        <v>0</v>
      </c>
      <c r="L2579" s="108">
        <v>0</v>
      </c>
      <c r="X2579" t="s">
        <v>782</v>
      </c>
      <c r="Y2579" t="s">
        <v>22</v>
      </c>
    </row>
    <row r="2580" spans="1:25" x14ac:dyDescent="0.25">
      <c r="A2580" s="103" t="s">
        <v>7</v>
      </c>
      <c r="B2580" s="104">
        <v>46268</v>
      </c>
      <c r="C2580" s="105" t="s">
        <v>11</v>
      </c>
      <c r="D2580" s="106">
        <v>8</v>
      </c>
      <c r="G2580" s="106">
        <v>237</v>
      </c>
      <c r="H2580" s="107">
        <v>1</v>
      </c>
      <c r="I2580" s="107">
        <v>1</v>
      </c>
      <c r="J2580" s="107">
        <v>0</v>
      </c>
      <c r="K2580" s="107">
        <v>0</v>
      </c>
      <c r="L2580" s="108">
        <v>0</v>
      </c>
      <c r="X2580" t="s">
        <v>782</v>
      </c>
      <c r="Y2580" t="s">
        <v>20</v>
      </c>
    </row>
    <row r="2581" spans="1:25" x14ac:dyDescent="0.25">
      <c r="A2581" s="103" t="s">
        <v>6</v>
      </c>
      <c r="B2581" s="104">
        <v>46268</v>
      </c>
      <c r="C2581" s="105" t="s">
        <v>12</v>
      </c>
      <c r="D2581" s="106">
        <v>16</v>
      </c>
      <c r="G2581" s="106">
        <v>24</v>
      </c>
      <c r="H2581" s="107">
        <v>1</v>
      </c>
      <c r="I2581" s="107">
        <v>0</v>
      </c>
      <c r="J2581" s="107">
        <v>0</v>
      </c>
      <c r="K2581" s="107">
        <v>0</v>
      </c>
      <c r="L2581" s="108">
        <v>0</v>
      </c>
      <c r="X2581" t="s">
        <v>782</v>
      </c>
      <c r="Y2581" t="s">
        <v>779</v>
      </c>
    </row>
    <row r="2582" spans="1:25" hidden="1" x14ac:dyDescent="0.25">
      <c r="A2582" s="103" t="s">
        <v>6</v>
      </c>
      <c r="B2582" s="104">
        <v>46268</v>
      </c>
      <c r="C2582" s="105" t="s">
        <v>12</v>
      </c>
      <c r="D2582" s="106">
        <v>13</v>
      </c>
      <c r="G2582" s="106">
        <v>61</v>
      </c>
      <c r="H2582" s="107">
        <v>1</v>
      </c>
      <c r="I2582" s="107">
        <v>0</v>
      </c>
      <c r="J2582" s="107">
        <v>0</v>
      </c>
      <c r="K2582" s="107">
        <v>0</v>
      </c>
      <c r="L2582" s="108">
        <v>0</v>
      </c>
      <c r="X2582" t="s">
        <v>778</v>
      </c>
      <c r="Y2582" t="s">
        <v>779</v>
      </c>
    </row>
    <row r="2583" spans="1:25" hidden="1" x14ac:dyDescent="0.25">
      <c r="A2583" s="103" t="s">
        <v>8</v>
      </c>
      <c r="B2583" s="104">
        <v>46268</v>
      </c>
      <c r="C2583" s="105" t="s">
        <v>11</v>
      </c>
      <c r="D2583" s="106">
        <v>15</v>
      </c>
      <c r="G2583" s="106">
        <v>176</v>
      </c>
      <c r="H2583" s="107">
        <v>2</v>
      </c>
      <c r="I2583" s="107">
        <v>2</v>
      </c>
      <c r="J2583" s="107">
        <v>0</v>
      </c>
      <c r="K2583" s="107">
        <v>0</v>
      </c>
      <c r="L2583" s="108">
        <v>0</v>
      </c>
      <c r="X2583" t="s">
        <v>778</v>
      </c>
      <c r="Y2583" t="s">
        <v>20</v>
      </c>
    </row>
    <row r="2584" spans="1:25" x14ac:dyDescent="0.25">
      <c r="A2584" s="103" t="s">
        <v>6</v>
      </c>
      <c r="B2584" s="104">
        <v>46268</v>
      </c>
      <c r="C2584" s="105" t="s">
        <v>11</v>
      </c>
      <c r="D2584" s="106">
        <v>10</v>
      </c>
      <c r="G2584" s="106">
        <v>12</v>
      </c>
      <c r="H2584" s="107">
        <v>0</v>
      </c>
      <c r="I2584" s="107">
        <v>0</v>
      </c>
      <c r="J2584" s="107">
        <v>0</v>
      </c>
      <c r="K2584" s="107">
        <v>0</v>
      </c>
      <c r="L2584" s="108">
        <v>0</v>
      </c>
      <c r="X2584" t="s">
        <v>782</v>
      </c>
      <c r="Y2584" t="s">
        <v>23</v>
      </c>
    </row>
    <row r="2585" spans="1:25" hidden="1" x14ac:dyDescent="0.25">
      <c r="A2585" s="103" t="s">
        <v>7</v>
      </c>
      <c r="B2585" s="104">
        <v>46268</v>
      </c>
      <c r="C2585" s="105" t="s">
        <v>12</v>
      </c>
      <c r="D2585" s="106">
        <v>9</v>
      </c>
      <c r="G2585" s="106">
        <v>5</v>
      </c>
      <c r="H2585" s="107">
        <v>0</v>
      </c>
      <c r="I2585" s="107">
        <v>0</v>
      </c>
      <c r="J2585" s="107">
        <v>0</v>
      </c>
      <c r="K2585" s="107">
        <v>0</v>
      </c>
      <c r="L2585" s="108">
        <v>0</v>
      </c>
      <c r="X2585" t="s">
        <v>782</v>
      </c>
      <c r="Y2585" t="s">
        <v>169</v>
      </c>
    </row>
    <row r="2586" spans="1:25" hidden="1" x14ac:dyDescent="0.25">
      <c r="A2586" s="103" t="s">
        <v>8</v>
      </c>
      <c r="B2586" s="104">
        <v>46268</v>
      </c>
      <c r="C2586" s="105" t="s">
        <v>12</v>
      </c>
      <c r="D2586" s="106">
        <v>15</v>
      </c>
      <c r="G2586" s="106">
        <v>228</v>
      </c>
      <c r="H2586" s="107">
        <v>13</v>
      </c>
      <c r="I2586" s="107">
        <v>7</v>
      </c>
      <c r="J2586" s="107">
        <v>0</v>
      </c>
      <c r="K2586" s="107">
        <v>0</v>
      </c>
      <c r="L2586" s="108">
        <v>0</v>
      </c>
      <c r="X2586" t="s">
        <v>782</v>
      </c>
      <c r="Y2586" t="s">
        <v>781</v>
      </c>
    </row>
    <row r="2587" spans="1:25" hidden="1" x14ac:dyDescent="0.25">
      <c r="A2587" s="103" t="s">
        <v>8</v>
      </c>
      <c r="B2587" s="104">
        <v>46268</v>
      </c>
      <c r="C2587" s="105" t="s">
        <v>11</v>
      </c>
      <c r="D2587" s="106">
        <v>10</v>
      </c>
      <c r="G2587" s="106">
        <v>116</v>
      </c>
      <c r="H2587" s="107">
        <v>2</v>
      </c>
      <c r="I2587" s="107">
        <v>2</v>
      </c>
      <c r="J2587" s="107">
        <v>0</v>
      </c>
      <c r="K2587" s="107">
        <v>0</v>
      </c>
      <c r="L2587" s="108">
        <v>0</v>
      </c>
      <c r="X2587" t="s">
        <v>778</v>
      </c>
      <c r="Y2587" t="s">
        <v>20</v>
      </c>
    </row>
    <row r="2588" spans="1:25" x14ac:dyDescent="0.25">
      <c r="A2588" s="103" t="s">
        <v>8</v>
      </c>
      <c r="B2588" s="104">
        <v>46268</v>
      </c>
      <c r="C2588" s="105" t="s">
        <v>11</v>
      </c>
      <c r="D2588" s="106">
        <v>10</v>
      </c>
      <c r="G2588" s="106">
        <v>308</v>
      </c>
      <c r="H2588" s="107">
        <v>1</v>
      </c>
      <c r="I2588" s="107">
        <v>1</v>
      </c>
      <c r="J2588" s="107">
        <v>0</v>
      </c>
      <c r="K2588" s="107">
        <v>0</v>
      </c>
      <c r="L2588" s="108">
        <v>0</v>
      </c>
      <c r="X2588" t="s">
        <v>782</v>
      </c>
      <c r="Y2588" t="s">
        <v>784</v>
      </c>
    </row>
    <row r="2589" spans="1:25" x14ac:dyDescent="0.25">
      <c r="A2589" s="103" t="s">
        <v>6</v>
      </c>
      <c r="B2589" s="104">
        <v>46268</v>
      </c>
      <c r="C2589" s="105" t="s">
        <v>12</v>
      </c>
      <c r="D2589" s="106">
        <v>14</v>
      </c>
      <c r="G2589" s="106">
        <v>2</v>
      </c>
      <c r="H2589" s="107">
        <v>0</v>
      </c>
      <c r="I2589" s="107">
        <v>0</v>
      </c>
      <c r="J2589" s="107">
        <v>0</v>
      </c>
      <c r="K2589" s="107">
        <v>0</v>
      </c>
      <c r="L2589" s="108">
        <v>0</v>
      </c>
      <c r="X2589" t="s">
        <v>778</v>
      </c>
      <c r="Y2589" t="s">
        <v>169</v>
      </c>
    </row>
    <row r="2590" spans="1:25" x14ac:dyDescent="0.25">
      <c r="A2590" s="103" t="s">
        <v>7</v>
      </c>
      <c r="B2590" s="104">
        <v>46268</v>
      </c>
      <c r="C2590" s="105" t="s">
        <v>12</v>
      </c>
      <c r="D2590" s="106">
        <v>12</v>
      </c>
      <c r="G2590" s="106">
        <v>10</v>
      </c>
      <c r="H2590" s="107">
        <v>0</v>
      </c>
      <c r="I2590" s="107">
        <v>0</v>
      </c>
      <c r="J2590" s="107">
        <v>0</v>
      </c>
      <c r="K2590" s="107">
        <v>0</v>
      </c>
      <c r="L2590" s="108">
        <v>0</v>
      </c>
      <c r="X2590" t="s">
        <v>778</v>
      </c>
      <c r="Y2590" t="s">
        <v>779</v>
      </c>
    </row>
    <row r="2591" spans="1:25" hidden="1" x14ac:dyDescent="0.25">
      <c r="A2591" s="103" t="s">
        <v>8</v>
      </c>
      <c r="B2591" s="104">
        <v>46268</v>
      </c>
      <c r="C2591" s="105" t="s">
        <v>12</v>
      </c>
      <c r="D2591" s="106">
        <v>9</v>
      </c>
      <c r="G2591" s="106">
        <v>4</v>
      </c>
      <c r="H2591" s="107">
        <v>0</v>
      </c>
      <c r="I2591" s="107">
        <v>0</v>
      </c>
      <c r="J2591" s="107">
        <v>0</v>
      </c>
      <c r="K2591" s="107">
        <v>0</v>
      </c>
      <c r="L2591" s="108">
        <v>0</v>
      </c>
      <c r="X2591" t="s">
        <v>782</v>
      </c>
    </row>
    <row r="2592" spans="1:25" hidden="1" x14ac:dyDescent="0.25">
      <c r="A2592" s="103" t="s">
        <v>6</v>
      </c>
      <c r="B2592" s="104">
        <v>46268</v>
      </c>
      <c r="C2592" s="105" t="s">
        <v>11</v>
      </c>
      <c r="D2592" s="106">
        <v>12</v>
      </c>
      <c r="G2592" s="106">
        <v>94</v>
      </c>
      <c r="H2592" s="107">
        <v>0</v>
      </c>
      <c r="I2592" s="107">
        <v>0</v>
      </c>
      <c r="J2592" s="107">
        <v>0</v>
      </c>
      <c r="K2592" s="107">
        <v>0</v>
      </c>
      <c r="L2592" s="108">
        <v>0</v>
      </c>
      <c r="X2592" t="s">
        <v>782</v>
      </c>
    </row>
    <row r="2593" spans="1:25" x14ac:dyDescent="0.25">
      <c r="A2593" s="103" t="s">
        <v>7</v>
      </c>
      <c r="B2593" s="104">
        <v>46268</v>
      </c>
      <c r="C2593" s="105" t="s">
        <v>11</v>
      </c>
      <c r="D2593" s="106">
        <v>14</v>
      </c>
      <c r="G2593" s="106">
        <v>1</v>
      </c>
      <c r="H2593" s="107">
        <v>0</v>
      </c>
      <c r="I2593" s="107">
        <v>0</v>
      </c>
      <c r="J2593" s="107">
        <v>0</v>
      </c>
      <c r="K2593" s="107">
        <v>0</v>
      </c>
      <c r="L2593" s="108">
        <v>0</v>
      </c>
      <c r="X2593" t="s">
        <v>778</v>
      </c>
    </row>
    <row r="2594" spans="1:25" hidden="1" x14ac:dyDescent="0.25">
      <c r="A2594" s="103" t="s">
        <v>8</v>
      </c>
      <c r="B2594" s="104">
        <v>46268</v>
      </c>
      <c r="C2594" s="105" t="s">
        <v>12</v>
      </c>
      <c r="D2594" s="106">
        <v>15</v>
      </c>
      <c r="G2594" s="106">
        <v>1027</v>
      </c>
      <c r="H2594" s="107">
        <v>24</v>
      </c>
      <c r="I2594" s="107">
        <v>18</v>
      </c>
      <c r="J2594" s="107">
        <v>3</v>
      </c>
      <c r="K2594" s="107">
        <v>2</v>
      </c>
      <c r="L2594" s="108">
        <v>0</v>
      </c>
      <c r="X2594" t="s">
        <v>782</v>
      </c>
      <c r="Y2594" t="s">
        <v>779</v>
      </c>
    </row>
    <row r="2595" spans="1:25" hidden="1" x14ac:dyDescent="0.25">
      <c r="A2595" s="103" t="s">
        <v>6</v>
      </c>
      <c r="B2595" s="104">
        <v>46268</v>
      </c>
      <c r="C2595" s="105" t="s">
        <v>11</v>
      </c>
      <c r="D2595" s="106">
        <v>9</v>
      </c>
      <c r="G2595" s="106">
        <v>1155</v>
      </c>
      <c r="H2595" s="107">
        <v>16</v>
      </c>
      <c r="I2595" s="107">
        <v>13</v>
      </c>
      <c r="J2595" s="107">
        <v>3</v>
      </c>
      <c r="K2595" s="107">
        <v>0</v>
      </c>
      <c r="L2595" s="108">
        <v>0</v>
      </c>
      <c r="X2595" t="s">
        <v>782</v>
      </c>
      <c r="Y2595" t="s">
        <v>783</v>
      </c>
    </row>
    <row r="2596" spans="1:25" hidden="1" x14ac:dyDescent="0.25">
      <c r="A2596" s="103" t="s">
        <v>6</v>
      </c>
      <c r="B2596" s="104">
        <v>46268</v>
      </c>
      <c r="C2596" s="105" t="s">
        <v>12</v>
      </c>
      <c r="D2596" s="106">
        <v>10</v>
      </c>
      <c r="G2596" s="106">
        <v>13</v>
      </c>
      <c r="H2596" s="107">
        <v>0</v>
      </c>
      <c r="I2596" s="107">
        <v>0</v>
      </c>
      <c r="J2596" s="107">
        <v>0</v>
      </c>
      <c r="K2596" s="107">
        <v>0</v>
      </c>
      <c r="L2596" s="108">
        <v>0</v>
      </c>
      <c r="X2596" t="s">
        <v>778</v>
      </c>
      <c r="Y2596" t="s">
        <v>781</v>
      </c>
    </row>
    <row r="2597" spans="1:25" x14ac:dyDescent="0.25">
      <c r="A2597" s="103" t="s">
        <v>7</v>
      </c>
      <c r="B2597" s="104">
        <v>46268</v>
      </c>
      <c r="C2597" s="105" t="s">
        <v>11</v>
      </c>
      <c r="D2597" s="106">
        <v>9</v>
      </c>
      <c r="G2597" s="106">
        <v>95</v>
      </c>
      <c r="H2597" s="107">
        <v>3</v>
      </c>
      <c r="I2597" s="107">
        <v>2</v>
      </c>
      <c r="J2597" s="107">
        <v>0</v>
      </c>
      <c r="K2597" s="107">
        <v>0</v>
      </c>
      <c r="L2597" s="108">
        <v>0</v>
      </c>
      <c r="X2597" t="s">
        <v>778</v>
      </c>
      <c r="Y2597" t="s">
        <v>783</v>
      </c>
    </row>
    <row r="2598" spans="1:25" x14ac:dyDescent="0.25">
      <c r="A2598" s="103" t="s">
        <v>7</v>
      </c>
      <c r="B2598" s="104">
        <v>46268</v>
      </c>
      <c r="C2598" s="105" t="s">
        <v>12</v>
      </c>
      <c r="D2598" s="106">
        <v>16</v>
      </c>
      <c r="G2598" s="106">
        <v>1</v>
      </c>
      <c r="H2598" s="107">
        <v>0</v>
      </c>
      <c r="I2598" s="107">
        <v>0</v>
      </c>
      <c r="J2598" s="107">
        <v>0</v>
      </c>
      <c r="K2598" s="107">
        <v>0</v>
      </c>
      <c r="L2598" s="108">
        <v>0</v>
      </c>
      <c r="X2598" t="s">
        <v>778</v>
      </c>
    </row>
    <row r="2599" spans="1:25" hidden="1" x14ac:dyDescent="0.25">
      <c r="A2599" s="103" t="s">
        <v>8</v>
      </c>
      <c r="B2599" s="104">
        <v>46268</v>
      </c>
      <c r="C2599" s="105" t="s">
        <v>12</v>
      </c>
      <c r="D2599" s="106">
        <v>10</v>
      </c>
      <c r="G2599" s="106">
        <v>177</v>
      </c>
      <c r="H2599" s="107">
        <v>4</v>
      </c>
      <c r="I2599" s="107">
        <v>4</v>
      </c>
      <c r="J2599" s="107">
        <v>0</v>
      </c>
      <c r="K2599" s="107">
        <v>0</v>
      </c>
      <c r="L2599" s="108">
        <v>0</v>
      </c>
      <c r="X2599" t="s">
        <v>778</v>
      </c>
      <c r="Y2599" t="s">
        <v>779</v>
      </c>
    </row>
    <row r="2600" spans="1:25" hidden="1" x14ac:dyDescent="0.25">
      <c r="A2600" s="103" t="s">
        <v>7</v>
      </c>
      <c r="B2600" s="104">
        <v>46268</v>
      </c>
      <c r="C2600" s="105" t="s">
        <v>12</v>
      </c>
      <c r="D2600" s="106">
        <v>15</v>
      </c>
      <c r="G2600" s="106">
        <v>229</v>
      </c>
      <c r="H2600" s="107">
        <v>6</v>
      </c>
      <c r="I2600" s="107">
        <v>4</v>
      </c>
      <c r="J2600" s="107">
        <v>3</v>
      </c>
      <c r="K2600" s="107">
        <v>3</v>
      </c>
      <c r="L2600" s="108">
        <v>2</v>
      </c>
      <c r="X2600" t="s">
        <v>782</v>
      </c>
      <c r="Y2600" t="s">
        <v>781</v>
      </c>
    </row>
    <row r="2601" spans="1:25" hidden="1" x14ac:dyDescent="0.25">
      <c r="A2601" s="103" t="s">
        <v>6</v>
      </c>
      <c r="B2601" s="104">
        <v>46268</v>
      </c>
      <c r="C2601" s="105" t="s">
        <v>11</v>
      </c>
      <c r="D2601" s="106">
        <v>13</v>
      </c>
      <c r="G2601" s="106">
        <v>1</v>
      </c>
      <c r="H2601" s="107">
        <v>0</v>
      </c>
      <c r="I2601" s="107">
        <v>0</v>
      </c>
      <c r="J2601" s="107">
        <v>0</v>
      </c>
      <c r="K2601" s="107">
        <v>0</v>
      </c>
      <c r="L2601" s="108">
        <v>0</v>
      </c>
      <c r="X2601" t="s">
        <v>782</v>
      </c>
      <c r="Y2601" t="s">
        <v>23</v>
      </c>
    </row>
    <row r="2602" spans="1:25" x14ac:dyDescent="0.25">
      <c r="A2602" s="103" t="s">
        <v>6</v>
      </c>
      <c r="B2602" s="104">
        <v>46268</v>
      </c>
      <c r="C2602" s="105" t="s">
        <v>11</v>
      </c>
      <c r="D2602" s="106">
        <v>9</v>
      </c>
      <c r="G2602" s="106">
        <v>9</v>
      </c>
      <c r="H2602" s="107">
        <v>0</v>
      </c>
      <c r="I2602" s="107">
        <v>0</v>
      </c>
      <c r="J2602" s="107">
        <v>0</v>
      </c>
      <c r="K2602" s="107">
        <v>0</v>
      </c>
      <c r="L2602" s="108">
        <v>0</v>
      </c>
      <c r="X2602" t="s">
        <v>778</v>
      </c>
      <c r="Y2602" t="s">
        <v>780</v>
      </c>
    </row>
    <row r="2603" spans="1:25" hidden="1" x14ac:dyDescent="0.25">
      <c r="A2603" s="103" t="s">
        <v>7</v>
      </c>
      <c r="B2603" s="104">
        <v>46268</v>
      </c>
      <c r="C2603" s="105" t="s">
        <v>12</v>
      </c>
      <c r="D2603" s="106">
        <v>15</v>
      </c>
      <c r="G2603" s="106">
        <v>1</v>
      </c>
      <c r="H2603" s="107">
        <v>0</v>
      </c>
      <c r="I2603" s="107">
        <v>0</v>
      </c>
      <c r="J2603" s="107">
        <v>0</v>
      </c>
      <c r="K2603" s="107">
        <v>0</v>
      </c>
      <c r="L2603" s="108">
        <v>0</v>
      </c>
      <c r="X2603" t="s">
        <v>782</v>
      </c>
      <c r="Y2603" t="s">
        <v>169</v>
      </c>
    </row>
    <row r="2604" spans="1:25" hidden="1" x14ac:dyDescent="0.25">
      <c r="A2604" s="103" t="s">
        <v>6</v>
      </c>
      <c r="B2604" s="104">
        <v>46268</v>
      </c>
      <c r="C2604" s="105" t="s">
        <v>11</v>
      </c>
      <c r="D2604" s="106">
        <v>14</v>
      </c>
      <c r="G2604" s="106">
        <v>42</v>
      </c>
      <c r="H2604" s="107">
        <v>1</v>
      </c>
      <c r="I2604" s="107">
        <v>0</v>
      </c>
      <c r="J2604" s="107">
        <v>0</v>
      </c>
      <c r="K2604" s="107">
        <v>0</v>
      </c>
      <c r="L2604" s="108">
        <v>0</v>
      </c>
      <c r="X2604" t="s">
        <v>778</v>
      </c>
      <c r="Y2604" t="s">
        <v>780</v>
      </c>
    </row>
    <row r="2605" spans="1:25" x14ac:dyDescent="0.25">
      <c r="A2605" s="103" t="s">
        <v>7</v>
      </c>
      <c r="B2605" s="104">
        <v>46268</v>
      </c>
      <c r="C2605" s="105" t="s">
        <v>11</v>
      </c>
      <c r="D2605" s="106">
        <v>13</v>
      </c>
      <c r="G2605" s="106">
        <v>3</v>
      </c>
      <c r="H2605" s="107">
        <v>0</v>
      </c>
      <c r="I2605" s="107">
        <v>0</v>
      </c>
      <c r="J2605" s="107">
        <v>0</v>
      </c>
      <c r="K2605" s="107">
        <v>0</v>
      </c>
      <c r="L2605" s="108">
        <v>0</v>
      </c>
      <c r="X2605" t="s">
        <v>782</v>
      </c>
      <c r="Y2605" t="s">
        <v>780</v>
      </c>
    </row>
    <row r="2606" spans="1:25" hidden="1" x14ac:dyDescent="0.25">
      <c r="A2606" s="103" t="s">
        <v>7</v>
      </c>
      <c r="B2606" s="104">
        <v>46268</v>
      </c>
      <c r="C2606" s="105" t="s">
        <v>12</v>
      </c>
      <c r="D2606" s="106">
        <v>16</v>
      </c>
      <c r="G2606" s="106">
        <v>239</v>
      </c>
      <c r="H2606" s="107">
        <v>3</v>
      </c>
      <c r="I2606" s="107">
        <v>3</v>
      </c>
      <c r="J2606" s="107">
        <v>0</v>
      </c>
      <c r="K2606" s="107">
        <v>0</v>
      </c>
      <c r="L2606" s="108">
        <v>0</v>
      </c>
      <c r="X2606" t="s">
        <v>778</v>
      </c>
      <c r="Y2606" t="s">
        <v>779</v>
      </c>
    </row>
    <row r="2607" spans="1:25" hidden="1" x14ac:dyDescent="0.25">
      <c r="A2607" s="103" t="s">
        <v>6</v>
      </c>
      <c r="B2607" s="104">
        <v>46268</v>
      </c>
      <c r="C2607" s="105" t="s">
        <v>11</v>
      </c>
      <c r="D2607" s="106">
        <v>15</v>
      </c>
      <c r="G2607" s="106">
        <v>893</v>
      </c>
      <c r="H2607" s="107">
        <v>8</v>
      </c>
      <c r="I2607" s="107">
        <v>7</v>
      </c>
      <c r="J2607" s="107">
        <v>0</v>
      </c>
      <c r="K2607" s="107">
        <v>0</v>
      </c>
      <c r="L2607" s="108">
        <v>0</v>
      </c>
      <c r="X2607" t="s">
        <v>782</v>
      </c>
      <c r="Y2607" t="s">
        <v>20</v>
      </c>
    </row>
    <row r="2608" spans="1:25" hidden="1" x14ac:dyDescent="0.25">
      <c r="A2608" s="103" t="s">
        <v>8</v>
      </c>
      <c r="B2608" s="104">
        <v>46268</v>
      </c>
      <c r="C2608" s="105" t="s">
        <v>11</v>
      </c>
      <c r="D2608" s="106">
        <v>14</v>
      </c>
      <c r="G2608" s="106">
        <v>192</v>
      </c>
      <c r="H2608" s="107">
        <v>1</v>
      </c>
      <c r="I2608" s="107">
        <v>0</v>
      </c>
      <c r="J2608" s="107">
        <v>0</v>
      </c>
      <c r="K2608" s="107">
        <v>0</v>
      </c>
      <c r="L2608" s="108">
        <v>0</v>
      </c>
      <c r="X2608" t="s">
        <v>778</v>
      </c>
      <c r="Y2608" t="s">
        <v>784</v>
      </c>
    </row>
    <row r="2609" spans="1:27" hidden="1" x14ac:dyDescent="0.25">
      <c r="A2609" s="103" t="s">
        <v>8</v>
      </c>
      <c r="B2609" s="104">
        <v>46268</v>
      </c>
      <c r="C2609" s="105" t="s">
        <v>11</v>
      </c>
      <c r="D2609" s="106">
        <v>11</v>
      </c>
      <c r="G2609" s="106">
        <v>2</v>
      </c>
      <c r="H2609" s="107">
        <v>0</v>
      </c>
      <c r="I2609" s="107">
        <v>0</v>
      </c>
      <c r="J2609" s="107">
        <v>0</v>
      </c>
      <c r="K2609" s="107">
        <v>0</v>
      </c>
      <c r="L2609" s="108">
        <v>0</v>
      </c>
      <c r="X2609" t="s">
        <v>782</v>
      </c>
    </row>
    <row r="2610" spans="1:27" x14ac:dyDescent="0.25">
      <c r="A2610" s="103" t="s">
        <v>8</v>
      </c>
      <c r="B2610" s="104">
        <v>46268</v>
      </c>
      <c r="C2610" s="105" t="s">
        <v>12</v>
      </c>
      <c r="D2610" s="106">
        <v>8</v>
      </c>
      <c r="G2610" s="106">
        <v>2</v>
      </c>
      <c r="H2610" s="107">
        <v>1</v>
      </c>
      <c r="I2610" s="107">
        <v>1</v>
      </c>
      <c r="J2610" s="107">
        <v>1</v>
      </c>
      <c r="K2610" s="107">
        <v>1</v>
      </c>
      <c r="L2610" s="108">
        <v>1</v>
      </c>
      <c r="X2610" t="s">
        <v>778</v>
      </c>
      <c r="Y2610" t="s">
        <v>781</v>
      </c>
    </row>
    <row r="2611" spans="1:27" hidden="1" x14ac:dyDescent="0.25">
      <c r="A2611" s="103" t="s">
        <v>8</v>
      </c>
      <c r="B2611" s="104">
        <v>46268</v>
      </c>
      <c r="C2611" s="105" t="s">
        <v>12</v>
      </c>
      <c r="D2611" s="106">
        <v>16</v>
      </c>
      <c r="G2611" s="106">
        <v>1162</v>
      </c>
      <c r="H2611" s="107">
        <v>18</v>
      </c>
      <c r="I2611" s="107">
        <v>13</v>
      </c>
      <c r="J2611" s="107">
        <v>1</v>
      </c>
      <c r="K2611" s="107">
        <v>1</v>
      </c>
      <c r="L2611" s="108">
        <v>1</v>
      </c>
      <c r="X2611" t="s">
        <v>782</v>
      </c>
      <c r="Y2611" t="s">
        <v>779</v>
      </c>
    </row>
    <row r="2612" spans="1:27" x14ac:dyDescent="0.25">
      <c r="A2612" s="103" t="s">
        <v>7</v>
      </c>
      <c r="B2612" s="104">
        <v>46268</v>
      </c>
      <c r="C2612" s="105" t="s">
        <v>12</v>
      </c>
      <c r="D2612" s="106">
        <v>10</v>
      </c>
      <c r="G2612" s="106">
        <v>6</v>
      </c>
      <c r="H2612" s="107">
        <v>0</v>
      </c>
      <c r="I2612" s="107">
        <v>0</v>
      </c>
      <c r="J2612" s="107">
        <v>0</v>
      </c>
      <c r="K2612" s="107">
        <v>0</v>
      </c>
      <c r="L2612" s="108">
        <v>0</v>
      </c>
      <c r="X2612" t="s">
        <v>778</v>
      </c>
      <c r="Y2612" t="s">
        <v>781</v>
      </c>
    </row>
    <row r="2613" spans="1:27" s="169" customFormat="1" hidden="1" x14ac:dyDescent="0.25">
      <c r="A2613" s="103" t="s">
        <v>6</v>
      </c>
      <c r="B2613" s="104">
        <v>46268</v>
      </c>
      <c r="C2613" s="105" t="s">
        <v>12</v>
      </c>
      <c r="D2613" s="106">
        <v>14</v>
      </c>
      <c r="E2613" s="105"/>
      <c r="F2613" s="105"/>
      <c r="G2613" s="106">
        <v>24</v>
      </c>
      <c r="H2613" s="107">
        <v>0</v>
      </c>
      <c r="I2613" s="107">
        <v>0</v>
      </c>
      <c r="J2613" s="107">
        <v>0</v>
      </c>
      <c r="K2613" s="107">
        <v>0</v>
      </c>
      <c r="L2613" s="108">
        <v>0</v>
      </c>
      <c r="M2613" s="44"/>
      <c r="N2613" s="44"/>
      <c r="O2613" s="44"/>
      <c r="P2613" s="44"/>
      <c r="Q2613" s="109"/>
      <c r="R2613" s="44"/>
      <c r="S2613" s="109"/>
      <c r="T2613" s="109"/>
      <c r="U2613" s="109"/>
      <c r="V2613" s="109"/>
      <c r="W2613" s="109"/>
      <c r="X2613" t="s">
        <v>782</v>
      </c>
      <c r="Y2613" t="s">
        <v>779</v>
      </c>
      <c r="AA2613" s="168"/>
    </row>
    <row r="2614" spans="1:27" hidden="1" x14ac:dyDescent="0.25">
      <c r="A2614" s="103" t="s">
        <v>6</v>
      </c>
      <c r="B2614" s="104">
        <v>46268</v>
      </c>
      <c r="C2614" s="105" t="s">
        <v>11</v>
      </c>
      <c r="D2614" s="106">
        <v>15</v>
      </c>
      <c r="G2614" s="106">
        <v>31</v>
      </c>
      <c r="H2614" s="107">
        <v>0</v>
      </c>
      <c r="I2614" s="107">
        <v>0</v>
      </c>
      <c r="J2614" s="107">
        <v>0</v>
      </c>
      <c r="K2614" s="107">
        <v>0</v>
      </c>
      <c r="L2614" s="108">
        <v>0</v>
      </c>
      <c r="X2614" t="s">
        <v>778</v>
      </c>
      <c r="Y2614" t="s">
        <v>780</v>
      </c>
    </row>
    <row r="2615" spans="1:27" x14ac:dyDescent="0.25">
      <c r="A2615" s="103" t="s">
        <v>7</v>
      </c>
      <c r="B2615" s="104">
        <v>46268</v>
      </c>
      <c r="C2615" s="105" t="s">
        <v>11</v>
      </c>
      <c r="D2615" s="106">
        <v>16</v>
      </c>
      <c r="G2615" s="106">
        <v>20</v>
      </c>
      <c r="H2615" s="107">
        <v>0</v>
      </c>
      <c r="I2615" s="107">
        <v>0</v>
      </c>
      <c r="J2615" s="107">
        <v>0</v>
      </c>
      <c r="K2615" s="107">
        <v>0</v>
      </c>
      <c r="L2615" s="108">
        <v>0</v>
      </c>
      <c r="X2615" t="s">
        <v>782</v>
      </c>
      <c r="Y2615" t="s">
        <v>23</v>
      </c>
    </row>
    <row r="2616" spans="1:27" x14ac:dyDescent="0.25">
      <c r="A2616" s="103" t="s">
        <v>7</v>
      </c>
      <c r="B2616" s="104">
        <v>46268</v>
      </c>
      <c r="C2616" s="105" t="s">
        <v>12</v>
      </c>
      <c r="D2616" s="106">
        <v>14</v>
      </c>
      <c r="G2616" s="106">
        <v>387</v>
      </c>
      <c r="H2616" s="107">
        <v>5</v>
      </c>
      <c r="I2616" s="107">
        <v>4</v>
      </c>
      <c r="J2616" s="107">
        <v>1</v>
      </c>
      <c r="K2616" s="107">
        <v>1</v>
      </c>
      <c r="L2616" s="108">
        <v>1</v>
      </c>
      <c r="X2616" t="s">
        <v>778</v>
      </c>
      <c r="Y2616" t="s">
        <v>779</v>
      </c>
    </row>
    <row r="2617" spans="1:27" x14ac:dyDescent="0.25">
      <c r="A2617" s="103" t="s">
        <v>7</v>
      </c>
      <c r="B2617" s="104">
        <v>46268</v>
      </c>
      <c r="C2617" s="105" t="s">
        <v>12</v>
      </c>
      <c r="D2617" s="106">
        <v>12</v>
      </c>
      <c r="G2617" s="106">
        <v>3</v>
      </c>
      <c r="H2617" s="107">
        <v>0</v>
      </c>
      <c r="I2617" s="107">
        <v>0</v>
      </c>
      <c r="J2617" s="107">
        <v>0</v>
      </c>
      <c r="K2617" s="107">
        <v>0</v>
      </c>
      <c r="L2617" s="108">
        <v>0</v>
      </c>
      <c r="X2617" t="s">
        <v>782</v>
      </c>
      <c r="Y2617" t="s">
        <v>169</v>
      </c>
    </row>
    <row r="2618" spans="1:27" hidden="1" x14ac:dyDescent="0.25">
      <c r="A2618" s="103" t="s">
        <v>6</v>
      </c>
      <c r="B2618" s="104">
        <v>46268</v>
      </c>
      <c r="C2618" s="105" t="s">
        <v>12</v>
      </c>
      <c r="D2618" s="106">
        <v>13</v>
      </c>
      <c r="G2618" s="106">
        <v>4</v>
      </c>
      <c r="H2618" s="107">
        <v>0</v>
      </c>
      <c r="I2618" s="107">
        <v>0</v>
      </c>
      <c r="J2618" s="107">
        <v>0</v>
      </c>
      <c r="K2618" s="107">
        <v>0</v>
      </c>
      <c r="L2618" s="108">
        <v>0</v>
      </c>
      <c r="X2618" t="s">
        <v>778</v>
      </c>
    </row>
    <row r="2619" spans="1:27" x14ac:dyDescent="0.25">
      <c r="A2619" s="103" t="s">
        <v>8</v>
      </c>
      <c r="B2619" s="104">
        <v>46268</v>
      </c>
      <c r="C2619" s="105" t="s">
        <v>11</v>
      </c>
      <c r="D2619" s="106">
        <v>10</v>
      </c>
      <c r="G2619" s="106">
        <v>6</v>
      </c>
      <c r="H2619" s="107">
        <v>0</v>
      </c>
      <c r="I2619" s="107">
        <v>0</v>
      </c>
      <c r="J2619" s="107">
        <v>0</v>
      </c>
      <c r="K2619" s="107">
        <v>0</v>
      </c>
      <c r="L2619" s="108">
        <v>0</v>
      </c>
      <c r="X2619" t="s">
        <v>782</v>
      </c>
    </row>
    <row r="2620" spans="1:27" hidden="1" x14ac:dyDescent="0.25">
      <c r="A2620" s="103" t="s">
        <v>7</v>
      </c>
      <c r="B2620" s="104">
        <v>46268</v>
      </c>
      <c r="C2620" s="105" t="s">
        <v>12</v>
      </c>
      <c r="D2620" s="106">
        <v>13</v>
      </c>
      <c r="G2620" s="106">
        <v>3</v>
      </c>
      <c r="H2620" s="107">
        <v>0</v>
      </c>
      <c r="I2620" s="107">
        <v>0</v>
      </c>
      <c r="J2620" s="107">
        <v>0</v>
      </c>
      <c r="K2620" s="107">
        <v>0</v>
      </c>
      <c r="L2620" s="108">
        <v>0</v>
      </c>
      <c r="X2620" t="s">
        <v>778</v>
      </c>
      <c r="Y2620" t="s">
        <v>779</v>
      </c>
    </row>
    <row r="2621" spans="1:27" hidden="1" x14ac:dyDescent="0.25">
      <c r="A2621" s="103" t="s">
        <v>6</v>
      </c>
      <c r="B2621" s="104">
        <v>46268</v>
      </c>
      <c r="C2621" s="105" t="s">
        <v>11</v>
      </c>
      <c r="D2621" s="106">
        <v>8</v>
      </c>
      <c r="G2621" s="106">
        <v>9</v>
      </c>
      <c r="H2621" s="107">
        <v>0</v>
      </c>
      <c r="I2621" s="107">
        <v>0</v>
      </c>
      <c r="J2621" s="107">
        <v>0</v>
      </c>
      <c r="K2621" s="107">
        <v>0</v>
      </c>
      <c r="L2621" s="108">
        <v>0</v>
      </c>
      <c r="X2621" t="s">
        <v>782</v>
      </c>
      <c r="Y2621" t="s">
        <v>23</v>
      </c>
    </row>
    <row r="2622" spans="1:27" hidden="1" x14ac:dyDescent="0.25">
      <c r="A2622" s="103" t="s">
        <v>7</v>
      </c>
      <c r="B2622" s="104">
        <v>46268</v>
      </c>
      <c r="C2622" s="105" t="s">
        <v>11</v>
      </c>
      <c r="D2622" s="106">
        <v>12</v>
      </c>
      <c r="G2622" s="106">
        <v>1</v>
      </c>
      <c r="H2622" s="107">
        <v>0</v>
      </c>
      <c r="I2622" s="107">
        <v>0</v>
      </c>
      <c r="J2622" s="107">
        <v>0</v>
      </c>
      <c r="K2622" s="107">
        <v>0</v>
      </c>
      <c r="L2622" s="108">
        <v>0</v>
      </c>
      <c r="X2622" t="s">
        <v>778</v>
      </c>
      <c r="Y2622" t="s">
        <v>21</v>
      </c>
    </row>
    <row r="2623" spans="1:27" hidden="1" x14ac:dyDescent="0.25">
      <c r="A2623" s="103" t="s">
        <v>7</v>
      </c>
      <c r="B2623" s="104">
        <v>46268</v>
      </c>
      <c r="C2623" s="105" t="s">
        <v>11</v>
      </c>
      <c r="D2623" s="106">
        <v>8</v>
      </c>
      <c r="G2623" s="106">
        <v>63</v>
      </c>
      <c r="H2623" s="107">
        <v>2</v>
      </c>
      <c r="I2623" s="107">
        <v>2</v>
      </c>
      <c r="J2623" s="107">
        <v>0</v>
      </c>
      <c r="K2623" s="107">
        <v>0</v>
      </c>
      <c r="L2623" s="108">
        <v>0</v>
      </c>
      <c r="X2623" t="s">
        <v>782</v>
      </c>
      <c r="Y2623" t="s">
        <v>780</v>
      </c>
    </row>
    <row r="2624" spans="1:27" hidden="1" x14ac:dyDescent="0.25">
      <c r="A2624" s="103" t="s">
        <v>6</v>
      </c>
      <c r="B2624" s="104">
        <v>46268</v>
      </c>
      <c r="C2624" s="105" t="s">
        <v>11</v>
      </c>
      <c r="D2624" s="106">
        <v>12</v>
      </c>
      <c r="G2624" s="106">
        <v>12</v>
      </c>
      <c r="H2624" s="107">
        <v>0</v>
      </c>
      <c r="I2624" s="107">
        <v>0</v>
      </c>
      <c r="J2624" s="107">
        <v>0</v>
      </c>
      <c r="K2624" s="107">
        <v>0</v>
      </c>
      <c r="L2624" s="108">
        <v>0</v>
      </c>
      <c r="X2624" t="s">
        <v>778</v>
      </c>
      <c r="Y2624" t="s">
        <v>23</v>
      </c>
    </row>
    <row r="2625" spans="1:25" hidden="1" x14ac:dyDescent="0.25">
      <c r="A2625" s="103" t="s">
        <v>8</v>
      </c>
      <c r="B2625" s="104">
        <v>46268</v>
      </c>
      <c r="C2625" s="105" t="s">
        <v>11</v>
      </c>
      <c r="D2625" s="106">
        <v>8</v>
      </c>
      <c r="G2625" s="106">
        <v>49</v>
      </c>
      <c r="H2625" s="107">
        <v>0</v>
      </c>
      <c r="I2625" s="107">
        <v>0</v>
      </c>
      <c r="J2625" s="107">
        <v>0</v>
      </c>
      <c r="K2625" s="107">
        <v>0</v>
      </c>
      <c r="L2625" s="108">
        <v>0</v>
      </c>
      <c r="X2625" t="s">
        <v>782</v>
      </c>
      <c r="Y2625" t="s">
        <v>783</v>
      </c>
    </row>
    <row r="2626" spans="1:25" hidden="1" x14ac:dyDescent="0.25">
      <c r="A2626" s="103" t="s">
        <v>7</v>
      </c>
      <c r="B2626" s="104">
        <v>46268</v>
      </c>
      <c r="C2626" s="105" t="s">
        <v>11</v>
      </c>
      <c r="D2626" s="106">
        <v>15</v>
      </c>
      <c r="G2626" s="106">
        <v>2</v>
      </c>
      <c r="H2626" s="107">
        <v>0</v>
      </c>
      <c r="I2626" s="107">
        <v>0</v>
      </c>
      <c r="J2626" s="107">
        <v>0</v>
      </c>
      <c r="K2626" s="107">
        <v>0</v>
      </c>
      <c r="L2626" s="108">
        <v>0</v>
      </c>
      <c r="X2626" t="s">
        <v>778</v>
      </c>
      <c r="Y2626" t="s">
        <v>21</v>
      </c>
    </row>
    <row r="2627" spans="1:25" hidden="1" x14ac:dyDescent="0.25">
      <c r="A2627" s="103" t="s">
        <v>8</v>
      </c>
      <c r="B2627" s="104">
        <v>46268</v>
      </c>
      <c r="C2627" s="105" t="s">
        <v>11</v>
      </c>
      <c r="D2627" s="106">
        <v>11</v>
      </c>
      <c r="G2627" s="106">
        <v>807</v>
      </c>
      <c r="H2627" s="107">
        <v>7</v>
      </c>
      <c r="I2627" s="107">
        <v>5</v>
      </c>
      <c r="J2627" s="107">
        <v>1</v>
      </c>
      <c r="K2627" s="107">
        <v>0</v>
      </c>
      <c r="L2627" s="108">
        <v>0</v>
      </c>
      <c r="X2627" t="s">
        <v>782</v>
      </c>
      <c r="Y2627" t="s">
        <v>783</v>
      </c>
    </row>
    <row r="2628" spans="1:25" x14ac:dyDescent="0.25">
      <c r="A2628" s="103" t="s">
        <v>8</v>
      </c>
      <c r="B2628" s="104">
        <v>46268</v>
      </c>
      <c r="C2628" s="105" t="s">
        <v>11</v>
      </c>
      <c r="D2628" s="106">
        <v>8</v>
      </c>
      <c r="G2628" s="106">
        <v>2</v>
      </c>
      <c r="H2628" s="107">
        <v>0</v>
      </c>
      <c r="I2628" s="107">
        <v>0</v>
      </c>
      <c r="J2628" s="107">
        <v>0</v>
      </c>
      <c r="K2628" s="107">
        <v>0</v>
      </c>
      <c r="L2628" s="108">
        <v>0</v>
      </c>
      <c r="X2628" t="s">
        <v>778</v>
      </c>
      <c r="Y2628" t="s">
        <v>20</v>
      </c>
    </row>
    <row r="2629" spans="1:25" x14ac:dyDescent="0.25">
      <c r="A2629" s="103" t="s">
        <v>8</v>
      </c>
      <c r="B2629" s="104">
        <v>46268</v>
      </c>
      <c r="C2629" s="105" t="s">
        <v>12</v>
      </c>
      <c r="D2629" s="106">
        <v>13</v>
      </c>
      <c r="G2629" s="106">
        <v>462</v>
      </c>
      <c r="H2629" s="107">
        <v>14</v>
      </c>
      <c r="I2629" s="107">
        <v>8</v>
      </c>
      <c r="J2629" s="107">
        <v>1</v>
      </c>
      <c r="K2629" s="107">
        <v>0</v>
      </c>
      <c r="L2629" s="108">
        <v>0</v>
      </c>
      <c r="X2629" t="s">
        <v>782</v>
      </c>
      <c r="Y2629" t="s">
        <v>779</v>
      </c>
    </row>
    <row r="2630" spans="1:25" x14ac:dyDescent="0.25">
      <c r="A2630" s="103" t="s">
        <v>7</v>
      </c>
      <c r="B2630" s="104">
        <v>46268</v>
      </c>
      <c r="C2630" s="105" t="s">
        <v>12</v>
      </c>
      <c r="D2630" s="106">
        <v>12</v>
      </c>
      <c r="G2630" s="106">
        <v>13</v>
      </c>
      <c r="H2630" s="107">
        <v>0</v>
      </c>
      <c r="I2630" s="107">
        <v>0</v>
      </c>
      <c r="J2630" s="107">
        <v>0</v>
      </c>
      <c r="K2630" s="107">
        <v>0</v>
      </c>
      <c r="L2630" s="108">
        <v>0</v>
      </c>
      <c r="X2630" t="s">
        <v>782</v>
      </c>
      <c r="Y2630" t="s">
        <v>779</v>
      </c>
    </row>
    <row r="2631" spans="1:25" hidden="1" x14ac:dyDescent="0.25">
      <c r="A2631" s="103" t="s">
        <v>8</v>
      </c>
      <c r="B2631" s="104">
        <v>46268</v>
      </c>
      <c r="C2631" s="105" t="s">
        <v>12</v>
      </c>
      <c r="D2631" s="106">
        <v>12</v>
      </c>
      <c r="G2631" s="106">
        <v>278</v>
      </c>
      <c r="H2631" s="107">
        <v>7</v>
      </c>
      <c r="I2631" s="107">
        <v>5</v>
      </c>
      <c r="J2631" s="107">
        <v>2</v>
      </c>
      <c r="K2631" s="107">
        <v>2</v>
      </c>
      <c r="L2631" s="108">
        <v>1</v>
      </c>
      <c r="X2631" t="s">
        <v>778</v>
      </c>
      <c r="Y2631" t="s">
        <v>779</v>
      </c>
    </row>
    <row r="2632" spans="1:25" x14ac:dyDescent="0.25">
      <c r="A2632" s="103" t="s">
        <v>7</v>
      </c>
      <c r="B2632" s="104">
        <v>46268</v>
      </c>
      <c r="C2632" s="105" t="s">
        <v>11</v>
      </c>
      <c r="D2632" s="106">
        <v>14</v>
      </c>
      <c r="G2632" s="106">
        <v>35</v>
      </c>
      <c r="H2632" s="107">
        <v>0</v>
      </c>
      <c r="I2632" s="107">
        <v>0</v>
      </c>
      <c r="J2632" s="107">
        <v>0</v>
      </c>
      <c r="K2632" s="107">
        <v>0</v>
      </c>
      <c r="L2632" s="108">
        <v>0</v>
      </c>
      <c r="X2632" t="s">
        <v>782</v>
      </c>
      <c r="Y2632" t="s">
        <v>23</v>
      </c>
    </row>
    <row r="2633" spans="1:25" hidden="1" x14ac:dyDescent="0.25">
      <c r="A2633" s="103" t="s">
        <v>7</v>
      </c>
      <c r="B2633" s="104">
        <v>46268</v>
      </c>
      <c r="C2633" s="105" t="s">
        <v>12</v>
      </c>
      <c r="D2633" s="106">
        <v>11</v>
      </c>
      <c r="G2633" s="106">
        <v>3</v>
      </c>
      <c r="H2633" s="107">
        <v>0</v>
      </c>
      <c r="I2633" s="107">
        <v>0</v>
      </c>
      <c r="J2633" s="107">
        <v>0</v>
      </c>
      <c r="K2633" s="107">
        <v>0</v>
      </c>
      <c r="L2633" s="108">
        <v>0</v>
      </c>
      <c r="X2633" t="s">
        <v>782</v>
      </c>
    </row>
    <row r="2634" spans="1:25" x14ac:dyDescent="0.25">
      <c r="A2634" s="103" t="s">
        <v>6</v>
      </c>
      <c r="B2634" s="104">
        <v>46268</v>
      </c>
      <c r="C2634" s="105" t="s">
        <v>12</v>
      </c>
      <c r="D2634" s="106">
        <v>12</v>
      </c>
      <c r="G2634" s="106">
        <v>456</v>
      </c>
      <c r="H2634" s="107">
        <v>18</v>
      </c>
      <c r="I2634" s="107">
        <v>13</v>
      </c>
      <c r="J2634" s="107">
        <v>1</v>
      </c>
      <c r="K2634" s="107">
        <v>1</v>
      </c>
      <c r="L2634" s="108">
        <v>0</v>
      </c>
      <c r="X2634" t="s">
        <v>782</v>
      </c>
      <c r="Y2634" t="s">
        <v>781</v>
      </c>
    </row>
    <row r="2635" spans="1:25" x14ac:dyDescent="0.25">
      <c r="A2635" s="103" t="s">
        <v>6</v>
      </c>
      <c r="B2635" s="104">
        <v>46268</v>
      </c>
      <c r="C2635" s="105" t="s">
        <v>12</v>
      </c>
      <c r="D2635" s="106">
        <v>16</v>
      </c>
      <c r="G2635" s="106">
        <v>18</v>
      </c>
      <c r="H2635" s="107">
        <v>0</v>
      </c>
      <c r="I2635" s="107">
        <v>0</v>
      </c>
      <c r="J2635" s="107">
        <v>0</v>
      </c>
      <c r="K2635" s="107">
        <v>0</v>
      </c>
      <c r="L2635" s="108">
        <v>0</v>
      </c>
      <c r="X2635" t="s">
        <v>778</v>
      </c>
      <c r="Y2635" t="s">
        <v>779</v>
      </c>
    </row>
    <row r="2636" spans="1:25" hidden="1" x14ac:dyDescent="0.25">
      <c r="A2636" s="103" t="s">
        <v>8</v>
      </c>
      <c r="B2636" s="104">
        <v>46268</v>
      </c>
      <c r="C2636" s="105" t="s">
        <v>12</v>
      </c>
      <c r="D2636" s="106">
        <v>9</v>
      </c>
      <c r="G2636" s="106">
        <v>4</v>
      </c>
      <c r="H2636" s="107">
        <v>0</v>
      </c>
      <c r="I2636" s="107">
        <v>0</v>
      </c>
      <c r="J2636" s="107">
        <v>0</v>
      </c>
      <c r="K2636" s="107">
        <v>0</v>
      </c>
      <c r="L2636" s="108">
        <v>0</v>
      </c>
      <c r="X2636" t="s">
        <v>782</v>
      </c>
      <c r="Y2636" t="s">
        <v>779</v>
      </c>
    </row>
    <row r="2637" spans="1:25" hidden="1" x14ac:dyDescent="0.25">
      <c r="A2637" s="103" t="s">
        <v>7</v>
      </c>
      <c r="B2637" s="104">
        <v>46268</v>
      </c>
      <c r="C2637" s="105" t="s">
        <v>11</v>
      </c>
      <c r="D2637" s="106">
        <v>15</v>
      </c>
      <c r="G2637" s="106">
        <v>21</v>
      </c>
      <c r="H2637" s="107">
        <v>0</v>
      </c>
      <c r="I2637" s="107">
        <v>0</v>
      </c>
      <c r="J2637" s="107">
        <v>0</v>
      </c>
      <c r="K2637" s="107">
        <v>0</v>
      </c>
      <c r="L2637" s="108">
        <v>0</v>
      </c>
      <c r="X2637" t="s">
        <v>782</v>
      </c>
      <c r="Y2637" t="s">
        <v>23</v>
      </c>
    </row>
    <row r="2638" spans="1:25" hidden="1" x14ac:dyDescent="0.25">
      <c r="A2638" s="103" t="s">
        <v>6</v>
      </c>
      <c r="B2638" s="104">
        <v>46268</v>
      </c>
      <c r="C2638" s="105" t="s">
        <v>11</v>
      </c>
      <c r="D2638" s="106">
        <v>15</v>
      </c>
      <c r="G2638" s="106">
        <v>241</v>
      </c>
      <c r="H2638" s="107">
        <v>2</v>
      </c>
      <c r="I2638" s="107">
        <v>2</v>
      </c>
      <c r="J2638" s="107">
        <v>0</v>
      </c>
      <c r="K2638" s="107">
        <v>0</v>
      </c>
      <c r="L2638" s="108">
        <v>0</v>
      </c>
      <c r="X2638" t="s">
        <v>782</v>
      </c>
      <c r="Y2638" t="s">
        <v>780</v>
      </c>
    </row>
    <row r="2639" spans="1:25" hidden="1" x14ac:dyDescent="0.25">
      <c r="A2639" s="103" t="s">
        <v>8</v>
      </c>
      <c r="B2639" s="104">
        <v>46268</v>
      </c>
      <c r="C2639" s="105" t="s">
        <v>11</v>
      </c>
      <c r="D2639" s="106">
        <v>12</v>
      </c>
      <c r="G2639" s="106">
        <v>149</v>
      </c>
      <c r="H2639" s="107">
        <v>1</v>
      </c>
      <c r="I2639" s="107">
        <v>0</v>
      </c>
      <c r="J2639" s="107">
        <v>0</v>
      </c>
      <c r="K2639" s="107">
        <v>0</v>
      </c>
      <c r="L2639" s="108">
        <v>0</v>
      </c>
      <c r="X2639" t="s">
        <v>782</v>
      </c>
      <c r="Y2639" t="s">
        <v>780</v>
      </c>
    </row>
    <row r="2640" spans="1:25" x14ac:dyDescent="0.25">
      <c r="A2640" s="103" t="s">
        <v>7</v>
      </c>
      <c r="B2640" s="104">
        <v>46268</v>
      </c>
      <c r="C2640" s="105" t="s">
        <v>11</v>
      </c>
      <c r="D2640" s="106">
        <v>8</v>
      </c>
      <c r="G2640" s="106">
        <v>1</v>
      </c>
      <c r="H2640" s="107">
        <v>0</v>
      </c>
      <c r="I2640" s="107">
        <v>0</v>
      </c>
      <c r="J2640" s="107">
        <v>0</v>
      </c>
      <c r="K2640" s="107">
        <v>0</v>
      </c>
      <c r="L2640" s="108">
        <v>0</v>
      </c>
      <c r="X2640" t="s">
        <v>778</v>
      </c>
      <c r="Y2640" t="s">
        <v>21</v>
      </c>
    </row>
    <row r="2641" spans="1:25" hidden="1" x14ac:dyDescent="0.25">
      <c r="A2641" s="103" t="s">
        <v>7</v>
      </c>
      <c r="B2641" s="104">
        <v>46268</v>
      </c>
      <c r="C2641" s="105" t="s">
        <v>12</v>
      </c>
      <c r="D2641" s="106">
        <v>16</v>
      </c>
      <c r="G2641" s="106">
        <v>1110</v>
      </c>
      <c r="H2641" s="107">
        <v>18</v>
      </c>
      <c r="I2641" s="107">
        <v>11</v>
      </c>
      <c r="J2641" s="107">
        <v>0</v>
      </c>
      <c r="K2641" s="107">
        <v>0</v>
      </c>
      <c r="L2641" s="108">
        <v>0</v>
      </c>
      <c r="X2641" t="s">
        <v>782</v>
      </c>
      <c r="Y2641" t="s">
        <v>779</v>
      </c>
    </row>
    <row r="2642" spans="1:25" hidden="1" x14ac:dyDescent="0.25">
      <c r="A2642" s="103" t="s">
        <v>6</v>
      </c>
      <c r="B2642" s="104">
        <v>46268</v>
      </c>
      <c r="C2642" s="105" t="s">
        <v>11</v>
      </c>
      <c r="D2642" s="106">
        <v>16</v>
      </c>
      <c r="G2642" s="106">
        <v>33</v>
      </c>
      <c r="H2642" s="107">
        <v>0</v>
      </c>
      <c r="I2642" s="107">
        <v>0</v>
      </c>
      <c r="J2642" s="107">
        <v>0</v>
      </c>
      <c r="K2642" s="107">
        <v>0</v>
      </c>
      <c r="L2642" s="108">
        <v>0</v>
      </c>
      <c r="X2642" t="s">
        <v>778</v>
      </c>
      <c r="Y2642" t="s">
        <v>780</v>
      </c>
    </row>
    <row r="2643" spans="1:25" hidden="1" x14ac:dyDescent="0.25">
      <c r="A2643" s="103" t="s">
        <v>6</v>
      </c>
      <c r="B2643" s="104">
        <v>46268</v>
      </c>
      <c r="C2643" s="105" t="s">
        <v>11</v>
      </c>
      <c r="D2643" s="106">
        <v>16</v>
      </c>
      <c r="G2643" s="106">
        <v>1</v>
      </c>
      <c r="H2643" s="107">
        <v>0</v>
      </c>
      <c r="I2643" s="107">
        <v>0</v>
      </c>
      <c r="J2643" s="107">
        <v>0</v>
      </c>
      <c r="K2643" s="107">
        <v>0</v>
      </c>
      <c r="L2643" s="108">
        <v>0</v>
      </c>
      <c r="X2643" t="s">
        <v>782</v>
      </c>
      <c r="Y2643" t="s">
        <v>22</v>
      </c>
    </row>
    <row r="2644" spans="1:25" hidden="1" x14ac:dyDescent="0.25">
      <c r="A2644" s="103" t="s">
        <v>6</v>
      </c>
      <c r="B2644" s="104">
        <v>46268</v>
      </c>
      <c r="C2644" s="105" t="s">
        <v>11</v>
      </c>
      <c r="D2644" s="106">
        <v>10</v>
      </c>
      <c r="G2644" s="106">
        <v>690</v>
      </c>
      <c r="H2644" s="107">
        <v>10</v>
      </c>
      <c r="I2644" s="107">
        <v>10</v>
      </c>
      <c r="J2644" s="107">
        <v>2</v>
      </c>
      <c r="K2644" s="107">
        <v>0</v>
      </c>
      <c r="L2644" s="108">
        <v>0</v>
      </c>
      <c r="X2644" t="s">
        <v>782</v>
      </c>
      <c r="Y2644" t="s">
        <v>20</v>
      </c>
    </row>
    <row r="2645" spans="1:25" x14ac:dyDescent="0.25">
      <c r="A2645" s="103" t="s">
        <v>7</v>
      </c>
      <c r="B2645" s="104">
        <v>46268</v>
      </c>
      <c r="C2645" s="105" t="s">
        <v>12</v>
      </c>
      <c r="D2645" s="106">
        <v>11</v>
      </c>
      <c r="G2645" s="106">
        <v>305</v>
      </c>
      <c r="H2645" s="107">
        <v>6</v>
      </c>
      <c r="I2645" s="107">
        <v>4</v>
      </c>
      <c r="J2645" s="107">
        <v>1</v>
      </c>
      <c r="K2645" s="107">
        <v>1</v>
      </c>
      <c r="L2645" s="108">
        <v>0</v>
      </c>
      <c r="X2645" t="s">
        <v>782</v>
      </c>
      <c r="Y2645" t="s">
        <v>781</v>
      </c>
    </row>
    <row r="2646" spans="1:25" hidden="1" x14ac:dyDescent="0.25">
      <c r="A2646" s="103" t="s">
        <v>8</v>
      </c>
      <c r="B2646" s="104">
        <v>46268</v>
      </c>
      <c r="C2646" s="105" t="s">
        <v>12</v>
      </c>
      <c r="D2646" s="106">
        <v>10</v>
      </c>
      <c r="G2646" s="106">
        <v>775</v>
      </c>
      <c r="H2646" s="107">
        <v>13</v>
      </c>
      <c r="I2646" s="107">
        <v>11</v>
      </c>
      <c r="J2646" s="107">
        <v>2</v>
      </c>
      <c r="K2646" s="107">
        <v>1</v>
      </c>
      <c r="L2646" s="108">
        <v>0</v>
      </c>
      <c r="X2646" t="s">
        <v>782</v>
      </c>
      <c r="Y2646" t="s">
        <v>779</v>
      </c>
    </row>
    <row r="2647" spans="1:25" x14ac:dyDescent="0.25">
      <c r="A2647" s="103" t="s">
        <v>6</v>
      </c>
      <c r="B2647" s="104">
        <v>46268</v>
      </c>
      <c r="C2647" s="105" t="s">
        <v>11</v>
      </c>
      <c r="D2647" s="106">
        <v>16</v>
      </c>
      <c r="G2647" s="106">
        <v>718</v>
      </c>
      <c r="H2647" s="107">
        <v>11</v>
      </c>
      <c r="I2647" s="107">
        <v>9</v>
      </c>
      <c r="J2647" s="107">
        <v>1</v>
      </c>
      <c r="K2647" s="107">
        <v>0</v>
      </c>
      <c r="L2647" s="108">
        <v>0</v>
      </c>
      <c r="X2647" t="s">
        <v>782</v>
      </c>
      <c r="Y2647" t="s">
        <v>20</v>
      </c>
    </row>
    <row r="2648" spans="1:25" hidden="1" x14ac:dyDescent="0.25">
      <c r="A2648" s="103" t="s">
        <v>7</v>
      </c>
      <c r="B2648" s="104">
        <v>46268</v>
      </c>
      <c r="C2648" s="105" t="s">
        <v>12</v>
      </c>
      <c r="D2648" s="106">
        <v>9</v>
      </c>
      <c r="G2648" s="106">
        <v>170</v>
      </c>
      <c r="H2648" s="107">
        <v>3</v>
      </c>
      <c r="I2648" s="107">
        <v>1</v>
      </c>
      <c r="J2648" s="107">
        <v>0</v>
      </c>
      <c r="K2648" s="107">
        <v>0</v>
      </c>
      <c r="L2648" s="108">
        <v>0</v>
      </c>
      <c r="X2648" t="s">
        <v>778</v>
      </c>
      <c r="Y2648" t="s">
        <v>779</v>
      </c>
    </row>
    <row r="2649" spans="1:25" x14ac:dyDescent="0.25">
      <c r="A2649" s="103" t="s">
        <v>6</v>
      </c>
      <c r="B2649" s="104">
        <v>46268</v>
      </c>
      <c r="C2649" s="105" t="s">
        <v>11</v>
      </c>
      <c r="D2649" s="106">
        <v>13</v>
      </c>
      <c r="G2649" s="106">
        <v>11</v>
      </c>
      <c r="H2649" s="107">
        <v>0</v>
      </c>
      <c r="I2649" s="107">
        <v>0</v>
      </c>
      <c r="J2649" s="107">
        <v>0</v>
      </c>
      <c r="K2649" s="107">
        <v>0</v>
      </c>
      <c r="L2649" s="108">
        <v>0</v>
      </c>
      <c r="X2649" t="s">
        <v>778</v>
      </c>
      <c r="Y2649" t="s">
        <v>784</v>
      </c>
    </row>
    <row r="2650" spans="1:25" x14ac:dyDescent="0.25">
      <c r="A2650" s="103" t="s">
        <v>7</v>
      </c>
      <c r="B2650" s="104">
        <v>46268</v>
      </c>
      <c r="C2650" s="105" t="s">
        <v>12</v>
      </c>
      <c r="D2650" s="106">
        <v>10</v>
      </c>
      <c r="G2650" s="106">
        <v>32</v>
      </c>
      <c r="H2650" s="107">
        <v>0</v>
      </c>
      <c r="I2650" s="107">
        <v>0</v>
      </c>
      <c r="J2650" s="107">
        <v>0</v>
      </c>
      <c r="K2650" s="107">
        <v>0</v>
      </c>
      <c r="L2650" s="108">
        <v>0</v>
      </c>
      <c r="X2650" t="s">
        <v>782</v>
      </c>
    </row>
    <row r="2651" spans="1:25" hidden="1" x14ac:dyDescent="0.25">
      <c r="A2651" s="103" t="s">
        <v>8</v>
      </c>
      <c r="B2651" s="104">
        <v>46268</v>
      </c>
      <c r="C2651" s="105" t="s">
        <v>12</v>
      </c>
      <c r="D2651" s="106">
        <v>16</v>
      </c>
      <c r="G2651" s="106">
        <v>2</v>
      </c>
      <c r="H2651" s="107">
        <v>0</v>
      </c>
      <c r="I2651" s="107">
        <v>0</v>
      </c>
      <c r="J2651" s="107">
        <v>0</v>
      </c>
      <c r="K2651" s="107">
        <v>0</v>
      </c>
      <c r="L2651" s="108">
        <v>0</v>
      </c>
      <c r="X2651" t="s">
        <v>778</v>
      </c>
    </row>
    <row r="2652" spans="1:25" x14ac:dyDescent="0.25">
      <c r="A2652" s="103" t="s">
        <v>8</v>
      </c>
      <c r="B2652" s="104">
        <v>46268</v>
      </c>
      <c r="C2652" s="105" t="s">
        <v>12</v>
      </c>
      <c r="D2652" s="106">
        <v>10</v>
      </c>
      <c r="G2652" s="106">
        <v>170</v>
      </c>
      <c r="H2652" s="107">
        <v>5</v>
      </c>
      <c r="I2652" s="107">
        <v>5</v>
      </c>
      <c r="J2652" s="107">
        <v>0</v>
      </c>
      <c r="K2652" s="107">
        <v>0</v>
      </c>
      <c r="L2652" s="108">
        <v>0</v>
      </c>
      <c r="X2652" t="s">
        <v>782</v>
      </c>
      <c r="Y2652" t="s">
        <v>781</v>
      </c>
    </row>
    <row r="2653" spans="1:25" x14ac:dyDescent="0.25">
      <c r="A2653" s="103" t="s">
        <v>28</v>
      </c>
      <c r="B2653" s="104">
        <v>46268</v>
      </c>
      <c r="C2653" s="105" t="s">
        <v>12</v>
      </c>
      <c r="D2653" s="106">
        <v>14</v>
      </c>
      <c r="G2653" s="106">
        <v>1</v>
      </c>
      <c r="H2653" s="107">
        <v>1</v>
      </c>
      <c r="I2653" s="107">
        <v>1</v>
      </c>
      <c r="J2653" s="107">
        <v>0</v>
      </c>
      <c r="K2653" s="107">
        <v>0</v>
      </c>
      <c r="L2653" s="108">
        <v>0</v>
      </c>
      <c r="X2653" t="s">
        <v>782</v>
      </c>
      <c r="Y2653" t="s">
        <v>779</v>
      </c>
    </row>
    <row r="2654" spans="1:25" hidden="1" x14ac:dyDescent="0.25">
      <c r="A2654" s="103" t="s">
        <v>7</v>
      </c>
      <c r="B2654" s="104">
        <v>46268</v>
      </c>
      <c r="C2654" s="105" t="s">
        <v>12</v>
      </c>
      <c r="D2654" s="106">
        <v>13</v>
      </c>
      <c r="G2654" s="106">
        <v>278</v>
      </c>
      <c r="H2654" s="107">
        <v>7</v>
      </c>
      <c r="I2654" s="107">
        <v>4</v>
      </c>
      <c r="J2654" s="107">
        <v>0</v>
      </c>
      <c r="K2654" s="107">
        <v>0</v>
      </c>
      <c r="L2654" s="108">
        <v>0</v>
      </c>
      <c r="X2654" t="s">
        <v>782</v>
      </c>
      <c r="Y2654" t="s">
        <v>779</v>
      </c>
    </row>
    <row r="2655" spans="1:25" hidden="1" x14ac:dyDescent="0.25">
      <c r="A2655" s="103" t="s">
        <v>28</v>
      </c>
      <c r="B2655" s="104">
        <v>46268</v>
      </c>
      <c r="C2655" s="105" t="s">
        <v>11</v>
      </c>
      <c r="D2655" s="106">
        <v>12</v>
      </c>
      <c r="G2655" s="106">
        <v>2</v>
      </c>
      <c r="H2655" s="107">
        <v>2</v>
      </c>
      <c r="I2655" s="107">
        <v>2</v>
      </c>
      <c r="J2655" s="107">
        <v>0</v>
      </c>
      <c r="K2655" s="107">
        <v>0</v>
      </c>
      <c r="L2655" s="108">
        <v>0</v>
      </c>
      <c r="X2655" t="s">
        <v>782</v>
      </c>
    </row>
    <row r="2656" spans="1:25" hidden="1" x14ac:dyDescent="0.25">
      <c r="A2656" s="103" t="s">
        <v>8</v>
      </c>
      <c r="B2656" s="104">
        <v>46268</v>
      </c>
      <c r="C2656" s="105" t="s">
        <v>11</v>
      </c>
      <c r="D2656" s="106">
        <v>9</v>
      </c>
      <c r="G2656" s="106">
        <v>623</v>
      </c>
      <c r="H2656" s="107">
        <v>2</v>
      </c>
      <c r="I2656" s="107">
        <v>0</v>
      </c>
      <c r="J2656" s="107">
        <v>0</v>
      </c>
      <c r="K2656" s="107">
        <v>0</v>
      </c>
      <c r="L2656" s="108">
        <v>0</v>
      </c>
      <c r="X2656" t="s">
        <v>782</v>
      </c>
      <c r="Y2656" t="s">
        <v>20</v>
      </c>
    </row>
    <row r="2657" spans="1:25" hidden="1" x14ac:dyDescent="0.25">
      <c r="A2657" s="103" t="s">
        <v>8</v>
      </c>
      <c r="B2657" s="104">
        <v>46268</v>
      </c>
      <c r="C2657" s="105" t="s">
        <v>11</v>
      </c>
      <c r="D2657" s="106">
        <v>9</v>
      </c>
      <c r="G2657" s="106">
        <v>40</v>
      </c>
      <c r="H2657" s="107">
        <v>1</v>
      </c>
      <c r="I2657" s="107">
        <v>0</v>
      </c>
      <c r="J2657" s="107">
        <v>0</v>
      </c>
      <c r="K2657" s="107">
        <v>0</v>
      </c>
      <c r="L2657" s="108">
        <v>0</v>
      </c>
      <c r="X2657" t="s">
        <v>778</v>
      </c>
      <c r="Y2657" t="s">
        <v>784</v>
      </c>
    </row>
    <row r="2658" spans="1:25" x14ac:dyDescent="0.25">
      <c r="A2658" s="103" t="s">
        <v>7</v>
      </c>
      <c r="B2658" s="104">
        <v>46268</v>
      </c>
      <c r="C2658" s="105" t="s">
        <v>12</v>
      </c>
      <c r="D2658" s="106">
        <v>16</v>
      </c>
      <c r="G2658" s="106">
        <v>4</v>
      </c>
      <c r="H2658" s="107">
        <v>0</v>
      </c>
      <c r="I2658" s="107">
        <v>0</v>
      </c>
      <c r="J2658" s="107">
        <v>0</v>
      </c>
      <c r="K2658" s="107">
        <v>0</v>
      </c>
      <c r="L2658" s="108">
        <v>0</v>
      </c>
      <c r="X2658" t="s">
        <v>778</v>
      </c>
      <c r="Y2658" t="s">
        <v>781</v>
      </c>
    </row>
    <row r="2659" spans="1:25" x14ac:dyDescent="0.25">
      <c r="A2659" s="103" t="s">
        <v>7</v>
      </c>
      <c r="B2659" s="104">
        <v>46268</v>
      </c>
      <c r="C2659" s="105" t="s">
        <v>12</v>
      </c>
      <c r="D2659" s="106">
        <v>9</v>
      </c>
      <c r="G2659" s="106">
        <v>5</v>
      </c>
      <c r="H2659" s="107">
        <v>0</v>
      </c>
      <c r="I2659" s="107">
        <v>0</v>
      </c>
      <c r="J2659" s="107">
        <v>0</v>
      </c>
      <c r="K2659" s="107">
        <v>0</v>
      </c>
      <c r="L2659" s="108">
        <v>0</v>
      </c>
      <c r="X2659" t="s">
        <v>782</v>
      </c>
      <c r="Y2659" t="s">
        <v>779</v>
      </c>
    </row>
    <row r="2660" spans="1:25" x14ac:dyDescent="0.25">
      <c r="A2660" s="103" t="s">
        <v>6</v>
      </c>
      <c r="B2660" s="104">
        <v>46268</v>
      </c>
      <c r="C2660" s="105" t="s">
        <v>12</v>
      </c>
      <c r="D2660" s="106">
        <v>16</v>
      </c>
      <c r="G2660" s="106">
        <v>1</v>
      </c>
      <c r="H2660" s="107">
        <v>0</v>
      </c>
      <c r="I2660" s="107">
        <v>0</v>
      </c>
      <c r="J2660" s="107">
        <v>0</v>
      </c>
      <c r="K2660" s="107">
        <v>0</v>
      </c>
      <c r="L2660" s="108">
        <v>0</v>
      </c>
      <c r="X2660" t="s">
        <v>782</v>
      </c>
      <c r="Y2660" t="s">
        <v>169</v>
      </c>
    </row>
    <row r="2661" spans="1:25" hidden="1" x14ac:dyDescent="0.25">
      <c r="A2661" s="103" t="s">
        <v>7</v>
      </c>
      <c r="B2661" s="104">
        <v>46268</v>
      </c>
      <c r="C2661" s="105" t="s">
        <v>12</v>
      </c>
      <c r="D2661" s="106">
        <v>11</v>
      </c>
      <c r="G2661" s="106">
        <v>18</v>
      </c>
      <c r="H2661" s="107">
        <v>1</v>
      </c>
      <c r="I2661" s="107">
        <v>1</v>
      </c>
      <c r="J2661" s="107">
        <v>0</v>
      </c>
      <c r="K2661" s="107">
        <v>0</v>
      </c>
      <c r="L2661" s="108">
        <v>0</v>
      </c>
      <c r="X2661" t="s">
        <v>778</v>
      </c>
      <c r="Y2661" t="s">
        <v>779</v>
      </c>
    </row>
    <row r="2662" spans="1:25" x14ac:dyDescent="0.25">
      <c r="A2662" s="103" t="s">
        <v>8</v>
      </c>
      <c r="B2662" s="104">
        <v>46268</v>
      </c>
      <c r="C2662" s="105" t="s">
        <v>11</v>
      </c>
      <c r="D2662" s="106">
        <v>13</v>
      </c>
      <c r="G2662" s="106">
        <v>25</v>
      </c>
      <c r="H2662" s="107">
        <v>0</v>
      </c>
      <c r="I2662" s="107">
        <v>0</v>
      </c>
      <c r="J2662" s="107">
        <v>0</v>
      </c>
      <c r="K2662" s="107">
        <v>0</v>
      </c>
      <c r="L2662" s="108">
        <v>0</v>
      </c>
      <c r="X2662" t="s">
        <v>778</v>
      </c>
      <c r="Y2662" t="s">
        <v>783</v>
      </c>
    </row>
    <row r="2663" spans="1:25" hidden="1" x14ac:dyDescent="0.25">
      <c r="A2663" s="103" t="s">
        <v>8</v>
      </c>
      <c r="B2663" s="104">
        <v>46268</v>
      </c>
      <c r="C2663" s="105" t="s">
        <v>12</v>
      </c>
      <c r="D2663" s="106">
        <v>15</v>
      </c>
      <c r="G2663" s="106">
        <v>38</v>
      </c>
      <c r="H2663" s="107">
        <v>0</v>
      </c>
      <c r="I2663" s="107">
        <v>0</v>
      </c>
      <c r="J2663" s="107">
        <v>0</v>
      </c>
      <c r="K2663" s="107">
        <v>0</v>
      </c>
      <c r="L2663" s="108">
        <v>0</v>
      </c>
      <c r="X2663" t="s">
        <v>778</v>
      </c>
      <c r="Y2663" t="s">
        <v>779</v>
      </c>
    </row>
    <row r="2664" spans="1:25" hidden="1" x14ac:dyDescent="0.25">
      <c r="A2664" s="103" t="s">
        <v>7</v>
      </c>
      <c r="B2664" s="104">
        <v>46268</v>
      </c>
      <c r="C2664" s="105" t="s">
        <v>11</v>
      </c>
      <c r="D2664" s="106">
        <v>13</v>
      </c>
      <c r="G2664" s="106">
        <v>14</v>
      </c>
      <c r="H2664" s="107">
        <v>0</v>
      </c>
      <c r="I2664" s="107">
        <v>0</v>
      </c>
      <c r="J2664" s="107">
        <v>0</v>
      </c>
      <c r="K2664" s="107">
        <v>0</v>
      </c>
      <c r="L2664" s="108">
        <v>0</v>
      </c>
      <c r="X2664" t="s">
        <v>778</v>
      </c>
      <c r="Y2664" t="s">
        <v>784</v>
      </c>
    </row>
    <row r="2665" spans="1:25" x14ac:dyDescent="0.25">
      <c r="A2665" s="103" t="s">
        <v>6</v>
      </c>
      <c r="B2665" s="104">
        <v>46268</v>
      </c>
      <c r="C2665" s="105" t="s">
        <v>11</v>
      </c>
      <c r="D2665" s="106">
        <v>12</v>
      </c>
      <c r="G2665" s="106">
        <v>34</v>
      </c>
      <c r="H2665" s="107">
        <v>0</v>
      </c>
      <c r="I2665" s="107">
        <v>0</v>
      </c>
      <c r="J2665" s="107">
        <v>0</v>
      </c>
      <c r="K2665" s="107">
        <v>0</v>
      </c>
      <c r="L2665" s="108">
        <v>0</v>
      </c>
      <c r="X2665" t="s">
        <v>778</v>
      </c>
      <c r="Y2665" t="s">
        <v>780</v>
      </c>
    </row>
    <row r="2666" spans="1:25" hidden="1" x14ac:dyDescent="0.25">
      <c r="A2666" s="103" t="s">
        <v>8</v>
      </c>
      <c r="B2666" s="104">
        <v>46268</v>
      </c>
      <c r="C2666" s="105" t="s">
        <v>12</v>
      </c>
      <c r="D2666" s="106">
        <v>16</v>
      </c>
      <c r="G2666" s="106">
        <v>30</v>
      </c>
      <c r="H2666" s="107">
        <v>0</v>
      </c>
      <c r="I2666" s="107">
        <v>0</v>
      </c>
      <c r="J2666" s="107">
        <v>0</v>
      </c>
      <c r="K2666" s="107">
        <v>0</v>
      </c>
      <c r="L2666" s="108">
        <v>0</v>
      </c>
      <c r="X2666" t="s">
        <v>778</v>
      </c>
      <c r="Y2666" t="s">
        <v>779</v>
      </c>
    </row>
    <row r="2667" spans="1:25" hidden="1" x14ac:dyDescent="0.25">
      <c r="A2667" s="103" t="s">
        <v>8</v>
      </c>
      <c r="B2667" s="104">
        <v>46268</v>
      </c>
      <c r="C2667" s="105" t="s">
        <v>11</v>
      </c>
      <c r="D2667" s="106">
        <v>11</v>
      </c>
      <c r="G2667" s="106">
        <v>84</v>
      </c>
      <c r="H2667" s="107">
        <v>1</v>
      </c>
      <c r="I2667" s="107">
        <v>1</v>
      </c>
      <c r="J2667" s="107">
        <v>0</v>
      </c>
      <c r="K2667" s="107">
        <v>0</v>
      </c>
      <c r="L2667" s="108">
        <v>0</v>
      </c>
      <c r="X2667" t="s">
        <v>778</v>
      </c>
      <c r="Y2667" t="s">
        <v>784</v>
      </c>
    </row>
    <row r="2668" spans="1:25" hidden="1" x14ac:dyDescent="0.25">
      <c r="A2668" s="103" t="s">
        <v>6</v>
      </c>
      <c r="B2668" s="104">
        <v>46268</v>
      </c>
      <c r="C2668" s="105" t="s">
        <v>12</v>
      </c>
      <c r="D2668" s="106">
        <v>11</v>
      </c>
      <c r="G2668" s="106">
        <v>23</v>
      </c>
      <c r="H2668" s="107">
        <v>1</v>
      </c>
      <c r="I2668" s="107">
        <v>0</v>
      </c>
      <c r="J2668" s="107">
        <v>0</v>
      </c>
      <c r="K2668" s="107">
        <v>0</v>
      </c>
      <c r="L2668" s="108">
        <v>0</v>
      </c>
      <c r="X2668" t="s">
        <v>778</v>
      </c>
      <c r="Y2668" t="s">
        <v>781</v>
      </c>
    </row>
    <row r="2669" spans="1:25" hidden="1" x14ac:dyDescent="0.25">
      <c r="A2669" s="103" t="s">
        <v>7</v>
      </c>
      <c r="B2669" s="104">
        <v>46268</v>
      </c>
      <c r="C2669" s="105" t="s">
        <v>11</v>
      </c>
      <c r="D2669" s="106">
        <v>13</v>
      </c>
      <c r="G2669" s="106">
        <v>1</v>
      </c>
      <c r="H2669" s="107">
        <v>0</v>
      </c>
      <c r="I2669" s="107">
        <v>0</v>
      </c>
      <c r="J2669" s="107">
        <v>0</v>
      </c>
      <c r="K2669" s="107">
        <v>0</v>
      </c>
      <c r="L2669" s="108">
        <v>0</v>
      </c>
      <c r="X2669" t="s">
        <v>782</v>
      </c>
    </row>
    <row r="2670" spans="1:25" x14ac:dyDescent="0.25">
      <c r="A2670" s="103" t="s">
        <v>6</v>
      </c>
      <c r="B2670" s="104">
        <v>46268</v>
      </c>
      <c r="C2670" s="105" t="s">
        <v>11</v>
      </c>
      <c r="D2670" s="106">
        <v>13</v>
      </c>
      <c r="G2670" s="106">
        <v>28</v>
      </c>
      <c r="H2670" s="107">
        <v>0</v>
      </c>
      <c r="I2670" s="107">
        <v>0</v>
      </c>
      <c r="J2670" s="107">
        <v>0</v>
      </c>
      <c r="K2670" s="107">
        <v>0</v>
      </c>
      <c r="L2670" s="108">
        <v>0</v>
      </c>
      <c r="X2670" t="s">
        <v>778</v>
      </c>
      <c r="Y2670" t="s">
        <v>20</v>
      </c>
    </row>
    <row r="2671" spans="1:25" hidden="1" x14ac:dyDescent="0.25">
      <c r="A2671" s="103" t="s">
        <v>28</v>
      </c>
      <c r="B2671" s="104">
        <v>46268</v>
      </c>
      <c r="C2671" s="105" t="s">
        <v>12</v>
      </c>
      <c r="D2671" s="106">
        <v>10</v>
      </c>
      <c r="G2671" s="106">
        <v>1</v>
      </c>
      <c r="H2671" s="107">
        <v>1</v>
      </c>
      <c r="I2671" s="107">
        <v>1</v>
      </c>
      <c r="J2671" s="107">
        <v>0</v>
      </c>
      <c r="K2671" s="107">
        <v>0</v>
      </c>
      <c r="L2671" s="108">
        <v>0</v>
      </c>
      <c r="X2671" t="s">
        <v>782</v>
      </c>
      <c r="Y2671" t="s">
        <v>779</v>
      </c>
    </row>
    <row r="2672" spans="1:25" hidden="1" x14ac:dyDescent="0.25">
      <c r="A2672" s="103" t="s">
        <v>6</v>
      </c>
      <c r="B2672" s="104">
        <v>46268</v>
      </c>
      <c r="C2672" s="105" t="s">
        <v>11</v>
      </c>
      <c r="D2672" s="106">
        <v>12</v>
      </c>
      <c r="G2672" s="106">
        <v>3</v>
      </c>
      <c r="H2672" s="107">
        <v>0</v>
      </c>
      <c r="I2672" s="107">
        <v>0</v>
      </c>
      <c r="J2672" s="107">
        <v>0</v>
      </c>
      <c r="K2672" s="107">
        <v>0</v>
      </c>
      <c r="L2672" s="108">
        <v>0</v>
      </c>
      <c r="X2672" t="s">
        <v>782</v>
      </c>
      <c r="Y2672" t="s">
        <v>22</v>
      </c>
    </row>
    <row r="2673" spans="1:25" x14ac:dyDescent="0.25">
      <c r="A2673" s="103" t="s">
        <v>7</v>
      </c>
      <c r="B2673" s="104">
        <v>46268</v>
      </c>
      <c r="C2673" s="105" t="s">
        <v>11</v>
      </c>
      <c r="D2673" s="106">
        <v>11</v>
      </c>
      <c r="G2673" s="106">
        <v>768</v>
      </c>
      <c r="H2673" s="107">
        <v>10</v>
      </c>
      <c r="I2673" s="107">
        <v>3</v>
      </c>
      <c r="J2673" s="107">
        <v>0</v>
      </c>
      <c r="K2673" s="107">
        <v>0</v>
      </c>
      <c r="L2673" s="108">
        <v>0</v>
      </c>
      <c r="X2673" t="s">
        <v>782</v>
      </c>
      <c r="Y2673" t="s">
        <v>783</v>
      </c>
    </row>
    <row r="2674" spans="1:25" hidden="1" x14ac:dyDescent="0.25">
      <c r="A2674" s="103" t="s">
        <v>8</v>
      </c>
      <c r="B2674" s="104">
        <v>46268</v>
      </c>
      <c r="C2674" s="105" t="s">
        <v>12</v>
      </c>
      <c r="D2674" s="106">
        <v>16</v>
      </c>
      <c r="G2674" s="106">
        <v>16</v>
      </c>
      <c r="H2674" s="107">
        <v>0</v>
      </c>
      <c r="I2674" s="107">
        <v>0</v>
      </c>
      <c r="J2674" s="107">
        <v>0</v>
      </c>
      <c r="K2674" s="107">
        <v>0</v>
      </c>
      <c r="L2674" s="108">
        <v>0</v>
      </c>
      <c r="X2674" t="s">
        <v>782</v>
      </c>
      <c r="Y2674" t="s">
        <v>779</v>
      </c>
    </row>
    <row r="2675" spans="1:25" x14ac:dyDescent="0.25">
      <c r="A2675" s="103" t="s">
        <v>8</v>
      </c>
      <c r="B2675" s="104">
        <v>46268</v>
      </c>
      <c r="C2675" s="105" t="s">
        <v>11</v>
      </c>
      <c r="D2675" s="106">
        <v>16</v>
      </c>
      <c r="G2675" s="106">
        <v>1</v>
      </c>
      <c r="H2675" s="107">
        <v>0</v>
      </c>
      <c r="I2675" s="107">
        <v>0</v>
      </c>
      <c r="J2675" s="107">
        <v>0</v>
      </c>
      <c r="K2675" s="107">
        <v>0</v>
      </c>
      <c r="L2675" s="108">
        <v>0</v>
      </c>
      <c r="X2675" t="s">
        <v>782</v>
      </c>
      <c r="Y2675" t="s">
        <v>21</v>
      </c>
    </row>
    <row r="2676" spans="1:25" x14ac:dyDescent="0.25">
      <c r="A2676" s="103" t="s">
        <v>8</v>
      </c>
      <c r="B2676" s="104">
        <v>46268</v>
      </c>
      <c r="C2676" s="105" t="s">
        <v>12</v>
      </c>
      <c r="D2676" s="106">
        <v>10</v>
      </c>
      <c r="G2676" s="106">
        <v>2</v>
      </c>
      <c r="H2676" s="107">
        <v>1</v>
      </c>
      <c r="I2676" s="107">
        <v>1</v>
      </c>
      <c r="J2676" s="107">
        <v>1</v>
      </c>
      <c r="K2676" s="107">
        <v>0</v>
      </c>
      <c r="L2676" s="108">
        <v>0</v>
      </c>
      <c r="X2676" t="s">
        <v>778</v>
      </c>
      <c r="Y2676" t="s">
        <v>779</v>
      </c>
    </row>
    <row r="2677" spans="1:25" hidden="1" x14ac:dyDescent="0.25">
      <c r="A2677" s="103" t="s">
        <v>6</v>
      </c>
      <c r="B2677" s="104">
        <v>46268</v>
      </c>
      <c r="C2677" s="105" t="s">
        <v>12</v>
      </c>
      <c r="D2677" s="106">
        <v>15</v>
      </c>
      <c r="G2677" s="106">
        <v>4</v>
      </c>
      <c r="H2677" s="107">
        <v>1</v>
      </c>
      <c r="I2677" s="107">
        <v>0</v>
      </c>
      <c r="J2677" s="107">
        <v>0</v>
      </c>
      <c r="K2677" s="107">
        <v>0</v>
      </c>
      <c r="L2677" s="108">
        <v>0</v>
      </c>
      <c r="X2677" t="s">
        <v>778</v>
      </c>
    </row>
    <row r="2678" spans="1:25" x14ac:dyDescent="0.25">
      <c r="A2678" s="103" t="s">
        <v>7</v>
      </c>
      <c r="B2678" s="104">
        <v>46268</v>
      </c>
      <c r="C2678" s="105" t="s">
        <v>12</v>
      </c>
      <c r="D2678" s="106">
        <v>16</v>
      </c>
      <c r="G2678" s="106">
        <v>198</v>
      </c>
      <c r="H2678" s="107">
        <v>3</v>
      </c>
      <c r="I2678" s="107">
        <v>2</v>
      </c>
      <c r="J2678" s="107">
        <v>0</v>
      </c>
      <c r="K2678" s="107">
        <v>0</v>
      </c>
      <c r="L2678" s="108">
        <v>0</v>
      </c>
      <c r="X2678" t="s">
        <v>782</v>
      </c>
      <c r="Y2678" t="s">
        <v>781</v>
      </c>
    </row>
    <row r="2679" spans="1:25" x14ac:dyDescent="0.25">
      <c r="A2679" s="103" t="s">
        <v>8</v>
      </c>
      <c r="B2679" s="104">
        <v>46268</v>
      </c>
      <c r="C2679" s="105" t="s">
        <v>12</v>
      </c>
      <c r="D2679" s="106">
        <v>9</v>
      </c>
      <c r="G2679" s="106">
        <v>3</v>
      </c>
      <c r="H2679" s="107">
        <v>0</v>
      </c>
      <c r="I2679" s="107">
        <v>0</v>
      </c>
      <c r="J2679" s="107">
        <v>0</v>
      </c>
      <c r="K2679" s="107">
        <v>0</v>
      </c>
      <c r="L2679" s="108">
        <v>0</v>
      </c>
      <c r="X2679" t="s">
        <v>778</v>
      </c>
    </row>
    <row r="2680" spans="1:25" hidden="1" x14ac:dyDescent="0.25">
      <c r="A2680" s="103" t="s">
        <v>6</v>
      </c>
      <c r="B2680" s="104">
        <v>46268</v>
      </c>
      <c r="C2680" s="105" t="s">
        <v>12</v>
      </c>
      <c r="D2680" s="106">
        <v>10</v>
      </c>
      <c r="G2680" s="106">
        <v>5</v>
      </c>
      <c r="H2680" s="107">
        <v>2</v>
      </c>
      <c r="I2680" s="107">
        <v>2</v>
      </c>
      <c r="J2680" s="107">
        <v>0</v>
      </c>
      <c r="K2680" s="107">
        <v>0</v>
      </c>
      <c r="L2680" s="108">
        <v>0</v>
      </c>
      <c r="X2680" t="s">
        <v>782</v>
      </c>
    </row>
    <row r="2681" spans="1:25" hidden="1" x14ac:dyDescent="0.25">
      <c r="A2681" s="103" t="s">
        <v>6</v>
      </c>
      <c r="B2681" s="104">
        <v>46268</v>
      </c>
      <c r="C2681" s="105" t="s">
        <v>11</v>
      </c>
      <c r="D2681" s="106">
        <v>12</v>
      </c>
      <c r="G2681" s="106">
        <v>936</v>
      </c>
      <c r="H2681" s="107">
        <v>11</v>
      </c>
      <c r="I2681" s="107">
        <v>8</v>
      </c>
      <c r="J2681" s="107">
        <v>0</v>
      </c>
      <c r="K2681" s="107">
        <v>0</v>
      </c>
      <c r="L2681" s="108">
        <v>0</v>
      </c>
      <c r="X2681" t="s">
        <v>782</v>
      </c>
      <c r="Y2681" t="s">
        <v>20</v>
      </c>
    </row>
    <row r="2682" spans="1:25" hidden="1" x14ac:dyDescent="0.25">
      <c r="A2682" s="103" t="s">
        <v>8</v>
      </c>
      <c r="B2682" s="104">
        <v>46268</v>
      </c>
      <c r="C2682" s="105" t="s">
        <v>11</v>
      </c>
      <c r="D2682" s="106">
        <v>12</v>
      </c>
      <c r="G2682" s="106">
        <v>1010</v>
      </c>
      <c r="H2682" s="107">
        <v>9</v>
      </c>
      <c r="I2682" s="107">
        <v>8</v>
      </c>
      <c r="J2682" s="107">
        <v>2</v>
      </c>
      <c r="K2682" s="107">
        <v>0</v>
      </c>
      <c r="L2682" s="108">
        <v>0</v>
      </c>
      <c r="X2682" t="s">
        <v>782</v>
      </c>
      <c r="Y2682" t="s">
        <v>783</v>
      </c>
    </row>
    <row r="2683" spans="1:25" hidden="1" x14ac:dyDescent="0.25">
      <c r="A2683" s="103" t="s">
        <v>6</v>
      </c>
      <c r="B2683" s="104">
        <v>46268</v>
      </c>
      <c r="C2683" s="105" t="s">
        <v>11</v>
      </c>
      <c r="D2683" s="106">
        <v>9</v>
      </c>
      <c r="G2683" s="106">
        <v>895</v>
      </c>
      <c r="H2683" s="107">
        <v>9</v>
      </c>
      <c r="I2683" s="107">
        <v>5</v>
      </c>
      <c r="J2683" s="107">
        <v>1</v>
      </c>
      <c r="K2683" s="107">
        <v>0</v>
      </c>
      <c r="L2683" s="108">
        <v>0</v>
      </c>
      <c r="X2683" t="s">
        <v>782</v>
      </c>
      <c r="Y2683" t="s">
        <v>20</v>
      </c>
    </row>
    <row r="2684" spans="1:25" x14ac:dyDescent="0.25">
      <c r="A2684" s="103" t="s">
        <v>7</v>
      </c>
      <c r="B2684" s="104">
        <v>46268</v>
      </c>
      <c r="C2684" s="105" t="s">
        <v>11</v>
      </c>
      <c r="D2684" s="106">
        <v>11</v>
      </c>
      <c r="G2684" s="106">
        <v>87</v>
      </c>
      <c r="H2684" s="107">
        <v>1</v>
      </c>
      <c r="I2684" s="107">
        <v>0</v>
      </c>
      <c r="J2684" s="107">
        <v>0</v>
      </c>
      <c r="K2684" s="107">
        <v>0</v>
      </c>
      <c r="L2684" s="108">
        <v>0</v>
      </c>
      <c r="X2684" t="s">
        <v>778</v>
      </c>
      <c r="Y2684" t="s">
        <v>784</v>
      </c>
    </row>
    <row r="2685" spans="1:25" x14ac:dyDescent="0.25">
      <c r="A2685" s="103" t="s">
        <v>7</v>
      </c>
      <c r="B2685" s="104">
        <v>46268</v>
      </c>
      <c r="C2685" s="105" t="s">
        <v>12</v>
      </c>
      <c r="D2685" s="106">
        <v>8</v>
      </c>
      <c r="G2685" s="106">
        <v>87</v>
      </c>
      <c r="H2685" s="107">
        <v>3</v>
      </c>
      <c r="I2685" s="107">
        <v>1</v>
      </c>
      <c r="J2685" s="107">
        <v>1</v>
      </c>
      <c r="K2685" s="107">
        <v>1</v>
      </c>
      <c r="L2685" s="108">
        <v>1</v>
      </c>
      <c r="X2685" t="s">
        <v>778</v>
      </c>
      <c r="Y2685" t="s">
        <v>779</v>
      </c>
    </row>
    <row r="2686" spans="1:25" hidden="1" x14ac:dyDescent="0.25">
      <c r="A2686" s="103" t="s">
        <v>8</v>
      </c>
      <c r="B2686" s="104">
        <v>46268</v>
      </c>
      <c r="C2686" s="105" t="s">
        <v>12</v>
      </c>
      <c r="D2686" s="106">
        <v>14</v>
      </c>
      <c r="G2686" s="106">
        <v>2</v>
      </c>
      <c r="H2686" s="107">
        <v>0</v>
      </c>
      <c r="I2686" s="107">
        <v>0</v>
      </c>
      <c r="J2686" s="107">
        <v>0</v>
      </c>
      <c r="K2686" s="107">
        <v>0</v>
      </c>
      <c r="L2686" s="108">
        <v>0</v>
      </c>
      <c r="X2686" t="s">
        <v>778</v>
      </c>
    </row>
    <row r="2687" spans="1:25" hidden="1" x14ac:dyDescent="0.25">
      <c r="A2687" s="103" t="s">
        <v>7</v>
      </c>
      <c r="B2687" s="104">
        <v>46268</v>
      </c>
      <c r="C2687" s="105" t="s">
        <v>11</v>
      </c>
      <c r="D2687" s="106">
        <v>12</v>
      </c>
      <c r="G2687" s="106">
        <v>583</v>
      </c>
      <c r="H2687" s="107">
        <v>3</v>
      </c>
      <c r="I2687" s="107">
        <v>3</v>
      </c>
      <c r="J2687" s="107">
        <v>0</v>
      </c>
      <c r="K2687" s="107">
        <v>0</v>
      </c>
      <c r="L2687" s="108">
        <v>0</v>
      </c>
      <c r="X2687" t="s">
        <v>782</v>
      </c>
      <c r="Y2687" t="s">
        <v>20</v>
      </c>
    </row>
    <row r="2688" spans="1:25" hidden="1" x14ac:dyDescent="0.25">
      <c r="A2688" s="103" t="s">
        <v>7</v>
      </c>
      <c r="B2688" s="104">
        <v>46268</v>
      </c>
      <c r="C2688" s="105" t="s">
        <v>11</v>
      </c>
      <c r="D2688" s="106">
        <v>9</v>
      </c>
      <c r="G2688" s="106">
        <v>19</v>
      </c>
      <c r="H2688" s="107">
        <v>0</v>
      </c>
      <c r="I2688" s="107">
        <v>0</v>
      </c>
      <c r="J2688" s="107">
        <v>0</v>
      </c>
      <c r="K2688" s="107">
        <v>0</v>
      </c>
      <c r="L2688" s="108">
        <v>0</v>
      </c>
      <c r="X2688" t="s">
        <v>778</v>
      </c>
      <c r="Y2688" t="s">
        <v>780</v>
      </c>
    </row>
    <row r="2689" spans="1:25" x14ac:dyDescent="0.25">
      <c r="A2689" s="103" t="s">
        <v>6</v>
      </c>
      <c r="B2689" s="104">
        <v>46268</v>
      </c>
      <c r="C2689" s="105" t="s">
        <v>11</v>
      </c>
      <c r="D2689" s="106">
        <v>9</v>
      </c>
      <c r="G2689" s="106">
        <v>2</v>
      </c>
      <c r="H2689" s="107">
        <v>0</v>
      </c>
      <c r="I2689" s="107">
        <v>0</v>
      </c>
      <c r="J2689" s="107">
        <v>0</v>
      </c>
      <c r="K2689" s="107">
        <v>0</v>
      </c>
      <c r="L2689" s="108">
        <v>0</v>
      </c>
      <c r="X2689" t="s">
        <v>778</v>
      </c>
      <c r="Y2689" t="s">
        <v>21</v>
      </c>
    </row>
    <row r="2690" spans="1:25" hidden="1" x14ac:dyDescent="0.25">
      <c r="A2690" s="103" t="s">
        <v>6</v>
      </c>
      <c r="B2690" s="104">
        <v>46268</v>
      </c>
      <c r="C2690" s="105" t="s">
        <v>12</v>
      </c>
      <c r="D2690" s="106">
        <v>15</v>
      </c>
      <c r="G2690" s="106">
        <v>277</v>
      </c>
      <c r="H2690" s="107">
        <v>8</v>
      </c>
      <c r="I2690" s="107">
        <v>6</v>
      </c>
      <c r="J2690" s="107">
        <v>0</v>
      </c>
      <c r="K2690" s="107">
        <v>0</v>
      </c>
      <c r="L2690" s="108">
        <v>0</v>
      </c>
      <c r="X2690" t="s">
        <v>778</v>
      </c>
      <c r="Y2690" t="s">
        <v>779</v>
      </c>
    </row>
    <row r="2691" spans="1:25" x14ac:dyDescent="0.25">
      <c r="A2691" s="103" t="s">
        <v>6</v>
      </c>
      <c r="B2691" s="104">
        <v>46268</v>
      </c>
      <c r="C2691" s="105" t="s">
        <v>11</v>
      </c>
      <c r="D2691" s="106">
        <v>8</v>
      </c>
      <c r="G2691" s="106">
        <v>744</v>
      </c>
      <c r="H2691" s="107">
        <v>12</v>
      </c>
      <c r="I2691" s="107">
        <v>11</v>
      </c>
      <c r="J2691" s="107">
        <v>0</v>
      </c>
      <c r="K2691" s="107">
        <v>0</v>
      </c>
      <c r="L2691" s="108">
        <v>0</v>
      </c>
      <c r="X2691" t="s">
        <v>782</v>
      </c>
      <c r="Y2691" t="s">
        <v>783</v>
      </c>
    </row>
    <row r="2692" spans="1:25" hidden="1" x14ac:dyDescent="0.25">
      <c r="A2692" s="103" t="s">
        <v>8</v>
      </c>
      <c r="B2692" s="104">
        <v>46268</v>
      </c>
      <c r="C2692" s="105" t="s">
        <v>12</v>
      </c>
      <c r="D2692" s="106">
        <v>14</v>
      </c>
      <c r="G2692" s="106">
        <v>22</v>
      </c>
      <c r="H2692" s="107">
        <v>0</v>
      </c>
      <c r="I2692" s="107">
        <v>0</v>
      </c>
      <c r="J2692" s="107">
        <v>0</v>
      </c>
      <c r="K2692" s="107">
        <v>0</v>
      </c>
      <c r="L2692" s="108">
        <v>0</v>
      </c>
      <c r="X2692" t="s">
        <v>782</v>
      </c>
      <c r="Y2692" t="s">
        <v>779</v>
      </c>
    </row>
    <row r="2693" spans="1:25" hidden="1" x14ac:dyDescent="0.25">
      <c r="A2693" s="103" t="s">
        <v>7</v>
      </c>
      <c r="B2693" s="104">
        <v>46268</v>
      </c>
      <c r="C2693" s="105" t="s">
        <v>11</v>
      </c>
      <c r="D2693" s="106">
        <v>14</v>
      </c>
      <c r="G2693" s="106">
        <v>248</v>
      </c>
      <c r="H2693" s="107">
        <v>1</v>
      </c>
      <c r="I2693" s="107">
        <v>1</v>
      </c>
      <c r="J2693" s="107">
        <v>0</v>
      </c>
      <c r="K2693" s="107">
        <v>0</v>
      </c>
      <c r="L2693" s="108">
        <v>0</v>
      </c>
      <c r="X2693" t="s">
        <v>778</v>
      </c>
      <c r="Y2693" t="s">
        <v>783</v>
      </c>
    </row>
    <row r="2694" spans="1:25" x14ac:dyDescent="0.25">
      <c r="A2694" s="103" t="s">
        <v>7</v>
      </c>
      <c r="B2694" s="104">
        <v>46268</v>
      </c>
      <c r="C2694" s="105" t="s">
        <v>11</v>
      </c>
      <c r="D2694" s="106">
        <v>12</v>
      </c>
      <c r="G2694" s="106">
        <v>38</v>
      </c>
      <c r="H2694" s="107">
        <v>0</v>
      </c>
      <c r="I2694" s="107">
        <v>0</v>
      </c>
      <c r="J2694" s="107">
        <v>0</v>
      </c>
      <c r="K2694" s="107">
        <v>0</v>
      </c>
      <c r="L2694" s="108">
        <v>0</v>
      </c>
      <c r="X2694" t="s">
        <v>778</v>
      </c>
      <c r="Y2694" t="s">
        <v>780</v>
      </c>
    </row>
    <row r="2695" spans="1:25" hidden="1" x14ac:dyDescent="0.25">
      <c r="A2695" s="103" t="s">
        <v>7</v>
      </c>
      <c r="B2695" s="104">
        <v>46268</v>
      </c>
      <c r="C2695" s="105" t="s">
        <v>12</v>
      </c>
      <c r="D2695" s="106">
        <v>11</v>
      </c>
      <c r="G2695" s="106">
        <v>372</v>
      </c>
      <c r="H2695" s="107">
        <v>9</v>
      </c>
      <c r="I2695" s="107">
        <v>3</v>
      </c>
      <c r="J2695" s="107">
        <v>1</v>
      </c>
      <c r="K2695" s="107">
        <v>0</v>
      </c>
      <c r="L2695" s="108">
        <v>0</v>
      </c>
      <c r="X2695" t="s">
        <v>778</v>
      </c>
      <c r="Y2695" t="s">
        <v>779</v>
      </c>
    </row>
    <row r="2696" spans="1:25" hidden="1" x14ac:dyDescent="0.25">
      <c r="A2696" s="103" t="s">
        <v>6</v>
      </c>
      <c r="B2696" s="104">
        <v>46268</v>
      </c>
      <c r="C2696" s="105" t="s">
        <v>11</v>
      </c>
      <c r="D2696" s="106">
        <v>16</v>
      </c>
      <c r="G2696" s="106">
        <v>221</v>
      </c>
      <c r="H2696" s="107">
        <v>1</v>
      </c>
      <c r="I2696" s="107">
        <v>1</v>
      </c>
      <c r="J2696" s="107">
        <v>0</v>
      </c>
      <c r="K2696" s="107">
        <v>0</v>
      </c>
      <c r="L2696" s="108">
        <v>0</v>
      </c>
      <c r="X2696" t="s">
        <v>778</v>
      </c>
      <c r="Y2696" t="s">
        <v>20</v>
      </c>
    </row>
    <row r="2697" spans="1:25" hidden="1" x14ac:dyDescent="0.25">
      <c r="A2697" s="103" t="s">
        <v>8</v>
      </c>
      <c r="B2697" s="104">
        <v>46268</v>
      </c>
      <c r="C2697" s="105" t="s">
        <v>12</v>
      </c>
      <c r="D2697" s="106">
        <v>12</v>
      </c>
      <c r="G2697" s="106">
        <v>22</v>
      </c>
      <c r="H2697" s="107">
        <v>0</v>
      </c>
      <c r="I2697" s="107">
        <v>0</v>
      </c>
      <c r="J2697" s="107">
        <v>0</v>
      </c>
      <c r="K2697" s="107">
        <v>0</v>
      </c>
      <c r="L2697" s="108">
        <v>0</v>
      </c>
      <c r="X2697" t="s">
        <v>778</v>
      </c>
      <c r="Y2697" t="s">
        <v>781</v>
      </c>
    </row>
    <row r="2698" spans="1:25" hidden="1" x14ac:dyDescent="0.25">
      <c r="A2698" s="103" t="s">
        <v>6</v>
      </c>
      <c r="B2698" s="104">
        <v>46268</v>
      </c>
      <c r="C2698" s="105" t="s">
        <v>12</v>
      </c>
      <c r="D2698" s="106">
        <v>15</v>
      </c>
      <c r="G2698" s="106">
        <v>13</v>
      </c>
      <c r="H2698" s="107">
        <v>1</v>
      </c>
      <c r="I2698" s="107">
        <v>0</v>
      </c>
      <c r="J2698" s="107">
        <v>0</v>
      </c>
      <c r="K2698" s="107">
        <v>0</v>
      </c>
      <c r="L2698" s="108">
        <v>0</v>
      </c>
      <c r="X2698" t="s">
        <v>778</v>
      </c>
      <c r="Y2698" t="s">
        <v>781</v>
      </c>
    </row>
    <row r="2699" spans="1:25" hidden="1" x14ac:dyDescent="0.25">
      <c r="A2699" s="103" t="s">
        <v>7</v>
      </c>
      <c r="B2699" s="104">
        <v>46268</v>
      </c>
      <c r="C2699" s="105" t="s">
        <v>11</v>
      </c>
      <c r="D2699" s="106">
        <v>11</v>
      </c>
      <c r="G2699" s="106">
        <v>4</v>
      </c>
      <c r="H2699" s="107">
        <v>0</v>
      </c>
      <c r="I2699" s="107">
        <v>0</v>
      </c>
      <c r="J2699" s="107">
        <v>0</v>
      </c>
      <c r="K2699" s="107">
        <v>0</v>
      </c>
      <c r="L2699" s="108">
        <v>0</v>
      </c>
      <c r="X2699" t="s">
        <v>782</v>
      </c>
      <c r="Y2699" t="s">
        <v>21</v>
      </c>
    </row>
    <row r="2700" spans="1:25" hidden="1" x14ac:dyDescent="0.25">
      <c r="A2700" s="103" t="s">
        <v>6</v>
      </c>
      <c r="B2700" s="104">
        <v>46268</v>
      </c>
      <c r="C2700" s="105" t="s">
        <v>11</v>
      </c>
      <c r="D2700" s="106">
        <v>13</v>
      </c>
      <c r="G2700" s="106">
        <v>1</v>
      </c>
      <c r="H2700" s="107">
        <v>0</v>
      </c>
      <c r="I2700" s="107">
        <v>0</v>
      </c>
      <c r="J2700" s="107">
        <v>0</v>
      </c>
      <c r="K2700" s="107">
        <v>0</v>
      </c>
      <c r="L2700" s="108">
        <v>0</v>
      </c>
      <c r="X2700" t="s">
        <v>778</v>
      </c>
      <c r="Y2700" t="s">
        <v>21</v>
      </c>
    </row>
    <row r="2701" spans="1:25" hidden="1" x14ac:dyDescent="0.25">
      <c r="A2701" s="103" t="s">
        <v>8</v>
      </c>
      <c r="B2701" s="104">
        <v>46268</v>
      </c>
      <c r="C2701" s="105" t="s">
        <v>11</v>
      </c>
      <c r="D2701" s="106">
        <v>15</v>
      </c>
      <c r="G2701" s="106">
        <v>612</v>
      </c>
      <c r="H2701" s="107">
        <v>6</v>
      </c>
      <c r="I2701" s="107">
        <v>5</v>
      </c>
      <c r="J2701" s="107">
        <v>0</v>
      </c>
      <c r="K2701" s="107">
        <v>0</v>
      </c>
      <c r="L2701" s="108">
        <v>0</v>
      </c>
      <c r="X2701" t="s">
        <v>782</v>
      </c>
      <c r="Y2701" t="s">
        <v>784</v>
      </c>
    </row>
    <row r="2702" spans="1:25" hidden="1" x14ac:dyDescent="0.25">
      <c r="A2702" s="103" t="s">
        <v>6</v>
      </c>
      <c r="B2702" s="104">
        <v>46268</v>
      </c>
      <c r="C2702" s="105" t="s">
        <v>11</v>
      </c>
      <c r="D2702" s="106">
        <v>11</v>
      </c>
      <c r="G2702" s="106">
        <v>305</v>
      </c>
      <c r="H2702" s="107">
        <v>2</v>
      </c>
      <c r="I2702" s="107">
        <v>0</v>
      </c>
      <c r="J2702" s="107">
        <v>0</v>
      </c>
      <c r="K2702" s="107">
        <v>0</v>
      </c>
      <c r="L2702" s="108">
        <v>0</v>
      </c>
      <c r="X2702" t="s">
        <v>778</v>
      </c>
      <c r="Y2702" t="s">
        <v>20</v>
      </c>
    </row>
    <row r="2703" spans="1:25" hidden="1" x14ac:dyDescent="0.25">
      <c r="A2703" s="103" t="s">
        <v>6</v>
      </c>
      <c r="B2703" s="104">
        <v>46268</v>
      </c>
      <c r="C2703" s="105" t="s">
        <v>11</v>
      </c>
      <c r="D2703" s="106">
        <v>16</v>
      </c>
      <c r="G2703" s="106">
        <v>39</v>
      </c>
      <c r="H2703" s="107">
        <v>0</v>
      </c>
      <c r="I2703" s="107">
        <v>0</v>
      </c>
      <c r="J2703" s="107">
        <v>0</v>
      </c>
      <c r="K2703" s="107">
        <v>0</v>
      </c>
      <c r="L2703" s="108">
        <v>0</v>
      </c>
      <c r="X2703" t="s">
        <v>782</v>
      </c>
    </row>
    <row r="2704" spans="1:25" hidden="1" x14ac:dyDescent="0.25">
      <c r="A2704" s="103" t="s">
        <v>8</v>
      </c>
      <c r="B2704" s="104">
        <v>46268</v>
      </c>
      <c r="C2704" s="105" t="s">
        <v>11</v>
      </c>
      <c r="D2704" s="106">
        <v>8</v>
      </c>
      <c r="G2704" s="106">
        <v>3</v>
      </c>
      <c r="H2704" s="107">
        <v>0</v>
      </c>
      <c r="I2704" s="107">
        <v>0</v>
      </c>
      <c r="J2704" s="107">
        <v>0</v>
      </c>
      <c r="K2704" s="107">
        <v>0</v>
      </c>
      <c r="L2704" s="108">
        <v>0</v>
      </c>
      <c r="X2704" t="s">
        <v>778</v>
      </c>
      <c r="Y2704" t="s">
        <v>783</v>
      </c>
    </row>
    <row r="2705" spans="1:25" x14ac:dyDescent="0.25">
      <c r="A2705" s="103" t="s">
        <v>7</v>
      </c>
      <c r="B2705" s="104">
        <v>46268</v>
      </c>
      <c r="C2705" s="105" t="s">
        <v>11</v>
      </c>
      <c r="D2705" s="106">
        <v>12</v>
      </c>
      <c r="G2705" s="106">
        <v>2</v>
      </c>
      <c r="H2705" s="107">
        <v>0</v>
      </c>
      <c r="I2705" s="107">
        <v>0</v>
      </c>
      <c r="J2705" s="107">
        <v>0</v>
      </c>
      <c r="K2705" s="107">
        <v>0</v>
      </c>
      <c r="L2705" s="108">
        <v>0</v>
      </c>
      <c r="X2705" t="s">
        <v>778</v>
      </c>
    </row>
    <row r="2706" spans="1:25" hidden="1" x14ac:dyDescent="0.25">
      <c r="A2706" s="103" t="s">
        <v>8</v>
      </c>
      <c r="B2706" s="104">
        <v>46268</v>
      </c>
      <c r="C2706" s="105" t="s">
        <v>12</v>
      </c>
      <c r="D2706" s="106">
        <v>15</v>
      </c>
      <c r="G2706" s="106">
        <v>2</v>
      </c>
      <c r="H2706" s="107">
        <v>0</v>
      </c>
      <c r="I2706" s="107">
        <v>0</v>
      </c>
      <c r="J2706" s="107">
        <v>0</v>
      </c>
      <c r="K2706" s="107">
        <v>0</v>
      </c>
      <c r="L2706" s="108">
        <v>0</v>
      </c>
      <c r="X2706" t="s">
        <v>778</v>
      </c>
    </row>
    <row r="2707" spans="1:25" hidden="1" x14ac:dyDescent="0.25">
      <c r="A2707" s="103" t="s">
        <v>8</v>
      </c>
      <c r="B2707" s="104">
        <v>46268</v>
      </c>
      <c r="C2707" s="105" t="s">
        <v>11</v>
      </c>
      <c r="D2707" s="106">
        <v>16</v>
      </c>
      <c r="G2707" s="106">
        <v>83</v>
      </c>
      <c r="H2707" s="107">
        <v>1</v>
      </c>
      <c r="I2707" s="107">
        <v>1</v>
      </c>
      <c r="J2707" s="107">
        <v>0</v>
      </c>
      <c r="K2707" s="107">
        <v>0</v>
      </c>
      <c r="L2707" s="108">
        <v>0</v>
      </c>
      <c r="X2707" t="s">
        <v>782</v>
      </c>
      <c r="Y2707" t="s">
        <v>780</v>
      </c>
    </row>
    <row r="2708" spans="1:25" hidden="1" x14ac:dyDescent="0.25">
      <c r="A2708" s="103" t="s">
        <v>7</v>
      </c>
      <c r="B2708" s="104">
        <v>46268</v>
      </c>
      <c r="C2708" s="105" t="s">
        <v>11</v>
      </c>
      <c r="D2708" s="106">
        <v>11</v>
      </c>
      <c r="G2708" s="106">
        <v>1</v>
      </c>
      <c r="H2708" s="107">
        <v>0</v>
      </c>
      <c r="I2708" s="107">
        <v>0</v>
      </c>
      <c r="J2708" s="107">
        <v>0</v>
      </c>
      <c r="K2708" s="107">
        <v>0</v>
      </c>
      <c r="L2708" s="108">
        <v>0</v>
      </c>
      <c r="X2708" t="s">
        <v>782</v>
      </c>
    </row>
    <row r="2709" spans="1:25" hidden="1" x14ac:dyDescent="0.25">
      <c r="A2709" s="103" t="s">
        <v>6</v>
      </c>
      <c r="B2709" s="104">
        <v>46268</v>
      </c>
      <c r="C2709" s="105" t="s">
        <v>11</v>
      </c>
      <c r="D2709" s="106">
        <v>8</v>
      </c>
      <c r="G2709" s="106">
        <v>553</v>
      </c>
      <c r="H2709" s="107">
        <v>6</v>
      </c>
      <c r="I2709" s="107">
        <v>6</v>
      </c>
      <c r="J2709" s="107">
        <v>1</v>
      </c>
      <c r="K2709" s="107">
        <v>0</v>
      </c>
      <c r="L2709" s="108">
        <v>0</v>
      </c>
      <c r="X2709" t="s">
        <v>782</v>
      </c>
      <c r="Y2709" t="s">
        <v>784</v>
      </c>
    </row>
    <row r="2710" spans="1:25" x14ac:dyDescent="0.25">
      <c r="A2710" s="103" t="s">
        <v>8</v>
      </c>
      <c r="B2710" s="104">
        <v>46268</v>
      </c>
      <c r="C2710" s="105" t="s">
        <v>11</v>
      </c>
      <c r="D2710" s="106">
        <v>11</v>
      </c>
      <c r="G2710" s="106">
        <v>212</v>
      </c>
      <c r="H2710" s="107">
        <v>0</v>
      </c>
      <c r="I2710" s="107">
        <v>0</v>
      </c>
      <c r="J2710" s="107">
        <v>0</v>
      </c>
      <c r="K2710" s="107">
        <v>0</v>
      </c>
      <c r="L2710" s="108">
        <v>0</v>
      </c>
      <c r="X2710" t="s">
        <v>778</v>
      </c>
      <c r="Y2710" t="s">
        <v>783</v>
      </c>
    </row>
    <row r="2711" spans="1:25" hidden="1" x14ac:dyDescent="0.25">
      <c r="A2711" s="103" t="s">
        <v>8</v>
      </c>
      <c r="B2711" s="104">
        <v>46268</v>
      </c>
      <c r="C2711" s="105" t="s">
        <v>12</v>
      </c>
      <c r="D2711" s="106">
        <v>10</v>
      </c>
      <c r="G2711" s="106">
        <v>2</v>
      </c>
      <c r="H2711" s="107">
        <v>0</v>
      </c>
      <c r="I2711" s="107">
        <v>0</v>
      </c>
      <c r="J2711" s="107">
        <v>0</v>
      </c>
      <c r="K2711" s="107">
        <v>0</v>
      </c>
      <c r="L2711" s="108">
        <v>0</v>
      </c>
      <c r="X2711" t="s">
        <v>778</v>
      </c>
    </row>
    <row r="2712" spans="1:25" x14ac:dyDescent="0.25">
      <c r="A2712" s="103" t="s">
        <v>7</v>
      </c>
      <c r="B2712" s="104">
        <v>46268</v>
      </c>
      <c r="C2712" s="105" t="s">
        <v>11</v>
      </c>
      <c r="D2712" s="106">
        <v>16</v>
      </c>
      <c r="G2712" s="106">
        <v>129</v>
      </c>
      <c r="H2712" s="107">
        <v>2</v>
      </c>
      <c r="I2712" s="107">
        <v>2</v>
      </c>
      <c r="J2712" s="107">
        <v>1</v>
      </c>
      <c r="K2712" s="107">
        <v>1</v>
      </c>
      <c r="L2712" s="108">
        <v>0</v>
      </c>
      <c r="X2712" t="s">
        <v>782</v>
      </c>
      <c r="Y2712" t="s">
        <v>780</v>
      </c>
    </row>
    <row r="2713" spans="1:25" hidden="1" x14ac:dyDescent="0.25">
      <c r="A2713" s="103" t="s">
        <v>7</v>
      </c>
      <c r="B2713" s="104">
        <v>46268</v>
      </c>
      <c r="C2713" s="105" t="s">
        <v>12</v>
      </c>
      <c r="D2713" s="106">
        <v>11</v>
      </c>
      <c r="G2713" s="106">
        <v>2</v>
      </c>
      <c r="H2713" s="107">
        <v>0</v>
      </c>
      <c r="I2713" s="107">
        <v>0</v>
      </c>
      <c r="J2713" s="107">
        <v>0</v>
      </c>
      <c r="K2713" s="107">
        <v>0</v>
      </c>
      <c r="L2713" s="108">
        <v>0</v>
      </c>
      <c r="X2713" t="s">
        <v>778</v>
      </c>
    </row>
    <row r="2714" spans="1:25" hidden="1" x14ac:dyDescent="0.25">
      <c r="A2714" s="103" t="s">
        <v>8</v>
      </c>
      <c r="B2714" s="104">
        <v>46268</v>
      </c>
      <c r="C2714" s="105" t="s">
        <v>11</v>
      </c>
      <c r="D2714" s="106">
        <v>9</v>
      </c>
      <c r="G2714" s="106">
        <v>94</v>
      </c>
      <c r="H2714" s="107">
        <v>0</v>
      </c>
      <c r="I2714" s="107">
        <v>0</v>
      </c>
      <c r="J2714" s="107">
        <v>0</v>
      </c>
      <c r="K2714" s="107">
        <v>0</v>
      </c>
      <c r="L2714" s="108">
        <v>0</v>
      </c>
      <c r="X2714" t="s">
        <v>782</v>
      </c>
      <c r="Y2714" t="s">
        <v>780</v>
      </c>
    </row>
    <row r="2715" spans="1:25" hidden="1" x14ac:dyDescent="0.25">
      <c r="A2715" s="103" t="s">
        <v>6</v>
      </c>
      <c r="B2715" s="104">
        <v>46268</v>
      </c>
      <c r="C2715" s="105" t="s">
        <v>11</v>
      </c>
      <c r="D2715" s="106">
        <v>16</v>
      </c>
      <c r="G2715" s="106">
        <v>9</v>
      </c>
      <c r="H2715" s="107">
        <v>0</v>
      </c>
      <c r="I2715" s="107">
        <v>0</v>
      </c>
      <c r="J2715" s="107">
        <v>0</v>
      </c>
      <c r="K2715" s="107">
        <v>0</v>
      </c>
      <c r="L2715" s="108">
        <v>0</v>
      </c>
      <c r="X2715" t="s">
        <v>782</v>
      </c>
      <c r="Y2715" t="s">
        <v>21</v>
      </c>
    </row>
    <row r="2716" spans="1:25" x14ac:dyDescent="0.25">
      <c r="A2716" s="103" t="s">
        <v>7</v>
      </c>
      <c r="B2716" s="104">
        <v>46268</v>
      </c>
      <c r="C2716" s="105" t="s">
        <v>11</v>
      </c>
      <c r="D2716" s="106">
        <v>9</v>
      </c>
      <c r="G2716" s="106">
        <v>9</v>
      </c>
      <c r="H2716" s="107">
        <v>0</v>
      </c>
      <c r="I2716" s="107">
        <v>0</v>
      </c>
      <c r="J2716" s="107">
        <v>0</v>
      </c>
      <c r="K2716" s="107">
        <v>0</v>
      </c>
      <c r="L2716" s="108">
        <v>0</v>
      </c>
      <c r="X2716" t="s">
        <v>782</v>
      </c>
      <c r="Y2716" t="s">
        <v>21</v>
      </c>
    </row>
    <row r="2717" spans="1:25" x14ac:dyDescent="0.25">
      <c r="A2717" s="103" t="s">
        <v>7</v>
      </c>
      <c r="B2717" s="104">
        <v>46268</v>
      </c>
      <c r="C2717" s="105" t="s">
        <v>12</v>
      </c>
      <c r="D2717" s="106">
        <v>11</v>
      </c>
      <c r="G2717" s="106">
        <v>1</v>
      </c>
      <c r="H2717" s="107">
        <v>0</v>
      </c>
      <c r="I2717" s="107">
        <v>0</v>
      </c>
      <c r="J2717" s="107">
        <v>0</v>
      </c>
      <c r="K2717" s="107">
        <v>0</v>
      </c>
      <c r="L2717" s="108">
        <v>0</v>
      </c>
      <c r="X2717" t="s">
        <v>778</v>
      </c>
      <c r="Y2717" t="s">
        <v>785</v>
      </c>
    </row>
    <row r="2718" spans="1:25" x14ac:dyDescent="0.25">
      <c r="A2718" s="103" t="s">
        <v>7</v>
      </c>
      <c r="B2718" s="104">
        <v>46268</v>
      </c>
      <c r="C2718" s="105" t="s">
        <v>12</v>
      </c>
      <c r="D2718" s="106">
        <v>8</v>
      </c>
      <c r="G2718" s="106">
        <v>1</v>
      </c>
      <c r="H2718" s="107">
        <v>0</v>
      </c>
      <c r="I2718" s="107">
        <v>0</v>
      </c>
      <c r="J2718" s="107">
        <v>0</v>
      </c>
      <c r="K2718" s="107">
        <v>0</v>
      </c>
      <c r="L2718" s="108">
        <v>0</v>
      </c>
      <c r="X2718" t="s">
        <v>778</v>
      </c>
      <c r="Y2718" t="s">
        <v>779</v>
      </c>
    </row>
    <row r="2719" spans="1:25" x14ac:dyDescent="0.25">
      <c r="A2719" s="103" t="s">
        <v>6</v>
      </c>
      <c r="B2719" s="104">
        <v>46268</v>
      </c>
      <c r="C2719" s="105" t="s">
        <v>12</v>
      </c>
      <c r="D2719" s="106">
        <v>14</v>
      </c>
      <c r="G2719" s="106">
        <v>298</v>
      </c>
      <c r="H2719" s="107">
        <v>3</v>
      </c>
      <c r="I2719" s="107">
        <v>0</v>
      </c>
      <c r="J2719" s="107">
        <v>0</v>
      </c>
      <c r="K2719" s="107">
        <v>0</v>
      </c>
      <c r="L2719" s="108">
        <v>0</v>
      </c>
      <c r="X2719" t="s">
        <v>778</v>
      </c>
      <c r="Y2719" t="s">
        <v>779</v>
      </c>
    </row>
    <row r="2720" spans="1:25" hidden="1" x14ac:dyDescent="0.25">
      <c r="A2720" s="103" t="s">
        <v>7</v>
      </c>
      <c r="B2720" s="104">
        <v>46268</v>
      </c>
      <c r="C2720" s="105" t="s">
        <v>12</v>
      </c>
      <c r="D2720" s="106">
        <v>9</v>
      </c>
      <c r="G2720" s="106">
        <v>21</v>
      </c>
      <c r="H2720" s="107">
        <v>1</v>
      </c>
      <c r="I2720" s="107">
        <v>1</v>
      </c>
      <c r="J2720" s="107">
        <v>0</v>
      </c>
      <c r="K2720" s="107">
        <v>0</v>
      </c>
      <c r="L2720" s="108">
        <v>0</v>
      </c>
      <c r="X2720" t="s">
        <v>782</v>
      </c>
    </row>
    <row r="2721" spans="1:25" hidden="1" x14ac:dyDescent="0.25">
      <c r="A2721" s="103" t="s">
        <v>7</v>
      </c>
      <c r="B2721" s="104">
        <v>46268</v>
      </c>
      <c r="C2721" s="105" t="s">
        <v>11</v>
      </c>
      <c r="D2721" s="106">
        <v>14</v>
      </c>
      <c r="G2721" s="106">
        <v>2</v>
      </c>
      <c r="H2721" s="107">
        <v>0</v>
      </c>
      <c r="I2721" s="107">
        <v>0</v>
      </c>
      <c r="J2721" s="107">
        <v>0</v>
      </c>
      <c r="K2721" s="107">
        <v>0</v>
      </c>
      <c r="L2721" s="108">
        <v>0</v>
      </c>
      <c r="X2721" t="s">
        <v>778</v>
      </c>
      <c r="Y2721" t="s">
        <v>21</v>
      </c>
    </row>
    <row r="2722" spans="1:25" x14ac:dyDescent="0.25">
      <c r="A2722" s="103" t="s">
        <v>6</v>
      </c>
      <c r="B2722" s="104">
        <v>46268</v>
      </c>
      <c r="C2722" s="105" t="s">
        <v>12</v>
      </c>
      <c r="D2722" s="106">
        <v>11</v>
      </c>
      <c r="G2722" s="106">
        <v>360</v>
      </c>
      <c r="H2722" s="107">
        <v>9</v>
      </c>
      <c r="I2722" s="107">
        <v>4</v>
      </c>
      <c r="J2722" s="107">
        <v>1</v>
      </c>
      <c r="K2722" s="107">
        <v>1</v>
      </c>
      <c r="L2722" s="108">
        <v>1</v>
      </c>
      <c r="X2722" t="s">
        <v>782</v>
      </c>
      <c r="Y2722" t="s">
        <v>781</v>
      </c>
    </row>
    <row r="2723" spans="1:25" hidden="1" x14ac:dyDescent="0.25">
      <c r="A2723" s="103" t="s">
        <v>7</v>
      </c>
      <c r="B2723" s="104">
        <v>46268</v>
      </c>
      <c r="C2723" s="105" t="s">
        <v>12</v>
      </c>
      <c r="D2723" s="106">
        <v>9</v>
      </c>
      <c r="G2723" s="106">
        <v>1457</v>
      </c>
      <c r="H2723" s="107">
        <v>24</v>
      </c>
      <c r="I2723" s="107">
        <v>21</v>
      </c>
      <c r="J2723" s="107">
        <v>1</v>
      </c>
      <c r="K2723" s="107">
        <v>1</v>
      </c>
      <c r="L2723" s="108">
        <v>1</v>
      </c>
      <c r="X2723" t="s">
        <v>782</v>
      </c>
      <c r="Y2723" t="s">
        <v>779</v>
      </c>
    </row>
    <row r="2724" spans="1:25" hidden="1" x14ac:dyDescent="0.25">
      <c r="A2724" s="103" t="s">
        <v>7</v>
      </c>
      <c r="B2724" s="104">
        <v>46268</v>
      </c>
      <c r="C2724" s="105" t="s">
        <v>11</v>
      </c>
      <c r="D2724" s="106">
        <v>16</v>
      </c>
      <c r="G2724" s="106">
        <v>532</v>
      </c>
      <c r="H2724" s="107">
        <v>6</v>
      </c>
      <c r="I2724" s="107">
        <v>4</v>
      </c>
      <c r="J2724" s="107">
        <v>0</v>
      </c>
      <c r="K2724" s="107">
        <v>0</v>
      </c>
      <c r="L2724" s="108">
        <v>0</v>
      </c>
      <c r="X2724" t="s">
        <v>782</v>
      </c>
      <c r="Y2724" t="s">
        <v>784</v>
      </c>
    </row>
    <row r="2725" spans="1:25" hidden="1" x14ac:dyDescent="0.25">
      <c r="A2725" s="103" t="s">
        <v>7</v>
      </c>
      <c r="B2725" s="104">
        <v>46268</v>
      </c>
      <c r="C2725" s="105" t="s">
        <v>12</v>
      </c>
      <c r="D2725" s="106">
        <v>14</v>
      </c>
      <c r="G2725" s="106">
        <v>433</v>
      </c>
      <c r="H2725" s="107">
        <v>12</v>
      </c>
      <c r="I2725" s="107">
        <v>10</v>
      </c>
      <c r="J2725" s="107">
        <v>0</v>
      </c>
      <c r="K2725" s="107">
        <v>0</v>
      </c>
      <c r="L2725" s="108">
        <v>0</v>
      </c>
      <c r="X2725" t="s">
        <v>782</v>
      </c>
      <c r="Y2725" t="s">
        <v>781</v>
      </c>
    </row>
    <row r="2726" spans="1:25" hidden="1" x14ac:dyDescent="0.25">
      <c r="A2726" s="103" t="s">
        <v>7</v>
      </c>
      <c r="B2726" s="104">
        <v>46268</v>
      </c>
      <c r="C2726" s="105" t="s">
        <v>11</v>
      </c>
      <c r="D2726" s="106">
        <v>16</v>
      </c>
      <c r="G2726" s="106">
        <v>151</v>
      </c>
      <c r="H2726" s="107">
        <v>2</v>
      </c>
      <c r="I2726" s="107">
        <v>0</v>
      </c>
      <c r="J2726" s="107">
        <v>0</v>
      </c>
      <c r="K2726" s="107">
        <v>0</v>
      </c>
      <c r="L2726" s="108">
        <v>0</v>
      </c>
      <c r="X2726" t="s">
        <v>778</v>
      </c>
      <c r="Y2726" t="s">
        <v>783</v>
      </c>
    </row>
    <row r="2727" spans="1:25" x14ac:dyDescent="0.25">
      <c r="A2727" s="103" t="s">
        <v>7</v>
      </c>
      <c r="B2727" s="104">
        <v>46268</v>
      </c>
      <c r="C2727" s="105" t="s">
        <v>11</v>
      </c>
      <c r="D2727" s="106">
        <v>9</v>
      </c>
      <c r="G2727" s="106">
        <v>498</v>
      </c>
      <c r="H2727" s="107">
        <v>4</v>
      </c>
      <c r="I2727" s="107">
        <v>4</v>
      </c>
      <c r="J2727" s="107">
        <v>0</v>
      </c>
      <c r="K2727" s="107">
        <v>0</v>
      </c>
      <c r="L2727" s="108">
        <v>0</v>
      </c>
      <c r="X2727" t="s">
        <v>782</v>
      </c>
      <c r="Y2727" t="s">
        <v>784</v>
      </c>
    </row>
    <row r="2728" spans="1:25" x14ac:dyDescent="0.25">
      <c r="A2728" s="103" t="s">
        <v>7</v>
      </c>
      <c r="B2728" s="104">
        <v>46268</v>
      </c>
      <c r="C2728" s="105" t="s">
        <v>12</v>
      </c>
      <c r="D2728" s="106">
        <v>15</v>
      </c>
      <c r="G2728" s="106">
        <v>1151</v>
      </c>
      <c r="H2728" s="107">
        <v>21</v>
      </c>
      <c r="I2728" s="107">
        <v>18</v>
      </c>
      <c r="J2728" s="107">
        <v>2</v>
      </c>
      <c r="K2728" s="107">
        <v>0</v>
      </c>
      <c r="L2728" s="108">
        <v>0</v>
      </c>
      <c r="X2728" t="s">
        <v>782</v>
      </c>
      <c r="Y2728" t="s">
        <v>779</v>
      </c>
    </row>
    <row r="2729" spans="1:25" hidden="1" x14ac:dyDescent="0.25">
      <c r="A2729" s="103" t="s">
        <v>8</v>
      </c>
      <c r="B2729" s="104">
        <v>46268</v>
      </c>
      <c r="C2729" s="105" t="s">
        <v>12</v>
      </c>
      <c r="D2729" s="106">
        <v>14</v>
      </c>
      <c r="G2729" s="106">
        <v>236</v>
      </c>
      <c r="H2729" s="107">
        <v>3</v>
      </c>
      <c r="I2729" s="107">
        <v>1</v>
      </c>
      <c r="J2729" s="107">
        <v>0</v>
      </c>
      <c r="K2729" s="107">
        <v>0</v>
      </c>
      <c r="L2729" s="108">
        <v>0</v>
      </c>
      <c r="X2729" t="s">
        <v>778</v>
      </c>
      <c r="Y2729" t="s">
        <v>779</v>
      </c>
    </row>
    <row r="2730" spans="1:25" x14ac:dyDescent="0.25">
      <c r="A2730" s="103" t="s">
        <v>8</v>
      </c>
      <c r="B2730" s="104">
        <v>46268</v>
      </c>
      <c r="C2730" s="105" t="s">
        <v>11</v>
      </c>
      <c r="D2730" s="106">
        <v>9</v>
      </c>
      <c r="G2730" s="106">
        <v>2</v>
      </c>
      <c r="H2730" s="107">
        <v>0</v>
      </c>
      <c r="I2730" s="107">
        <v>0</v>
      </c>
      <c r="J2730" s="107">
        <v>0</v>
      </c>
      <c r="K2730" s="107">
        <v>0</v>
      </c>
      <c r="L2730" s="108">
        <v>0</v>
      </c>
      <c r="X2730" t="s">
        <v>782</v>
      </c>
      <c r="Y2730" t="s">
        <v>21</v>
      </c>
    </row>
    <row r="2731" spans="1:25" x14ac:dyDescent="0.25">
      <c r="A2731" s="103" t="s">
        <v>6</v>
      </c>
      <c r="B2731" s="104">
        <v>46268</v>
      </c>
      <c r="C2731" s="105" t="s">
        <v>12</v>
      </c>
      <c r="D2731" s="106">
        <v>15</v>
      </c>
      <c r="G2731" s="106">
        <v>1460</v>
      </c>
      <c r="H2731" s="107">
        <v>37</v>
      </c>
      <c r="I2731" s="107">
        <v>32</v>
      </c>
      <c r="J2731" s="107">
        <v>1</v>
      </c>
      <c r="K2731" s="107">
        <v>0</v>
      </c>
      <c r="L2731" s="108">
        <v>0</v>
      </c>
      <c r="X2731" t="s">
        <v>782</v>
      </c>
      <c r="Y2731" t="s">
        <v>779</v>
      </c>
    </row>
    <row r="2732" spans="1:25" x14ac:dyDescent="0.25">
      <c r="A2732" s="103" t="s">
        <v>6</v>
      </c>
      <c r="B2732" s="104">
        <v>46268</v>
      </c>
      <c r="C2732" s="105" t="s">
        <v>12</v>
      </c>
      <c r="D2732" s="106">
        <v>9</v>
      </c>
      <c r="G2732" s="106">
        <v>231</v>
      </c>
      <c r="H2732" s="107">
        <v>3</v>
      </c>
      <c r="I2732" s="107">
        <v>3</v>
      </c>
      <c r="J2732" s="107">
        <v>1</v>
      </c>
      <c r="K2732" s="107">
        <v>1</v>
      </c>
      <c r="L2732" s="108">
        <v>0</v>
      </c>
      <c r="X2732" t="s">
        <v>778</v>
      </c>
      <c r="Y2732" t="s">
        <v>779</v>
      </c>
    </row>
    <row r="2733" spans="1:25" hidden="1" x14ac:dyDescent="0.25">
      <c r="A2733" s="103" t="s">
        <v>8</v>
      </c>
      <c r="B2733" s="104">
        <v>46268</v>
      </c>
      <c r="C2733" s="105" t="s">
        <v>12</v>
      </c>
      <c r="D2733" s="106">
        <v>13</v>
      </c>
      <c r="G2733" s="106">
        <v>5</v>
      </c>
      <c r="H2733" s="107">
        <v>0</v>
      </c>
      <c r="I2733" s="107">
        <v>0</v>
      </c>
      <c r="J2733" s="107">
        <v>0</v>
      </c>
      <c r="K2733" s="107">
        <v>0</v>
      </c>
      <c r="L2733" s="108">
        <v>0</v>
      </c>
      <c r="X2733" t="s">
        <v>778</v>
      </c>
      <c r="Y2733" t="s">
        <v>779</v>
      </c>
    </row>
    <row r="2734" spans="1:25" x14ac:dyDescent="0.25">
      <c r="A2734" s="103" t="s">
        <v>6</v>
      </c>
      <c r="B2734" s="104">
        <v>46268</v>
      </c>
      <c r="C2734" s="105" t="s">
        <v>11</v>
      </c>
      <c r="D2734" s="106">
        <v>8</v>
      </c>
      <c r="G2734" s="106">
        <v>492</v>
      </c>
      <c r="H2734" s="107">
        <v>7</v>
      </c>
      <c r="I2734" s="107">
        <v>6</v>
      </c>
      <c r="J2734" s="107">
        <v>1</v>
      </c>
      <c r="K2734" s="107">
        <v>0</v>
      </c>
      <c r="L2734" s="108">
        <v>0</v>
      </c>
      <c r="X2734" t="s">
        <v>782</v>
      </c>
      <c r="Y2734" t="s">
        <v>20</v>
      </c>
    </row>
    <row r="2735" spans="1:25" hidden="1" x14ac:dyDescent="0.25">
      <c r="A2735" s="103" t="s">
        <v>6</v>
      </c>
      <c r="B2735" s="104">
        <v>46268</v>
      </c>
      <c r="C2735" s="105" t="s">
        <v>12</v>
      </c>
      <c r="D2735" s="106">
        <v>12</v>
      </c>
      <c r="G2735" s="106">
        <v>748</v>
      </c>
      <c r="H2735" s="107">
        <v>23</v>
      </c>
      <c r="I2735" s="107">
        <v>13</v>
      </c>
      <c r="J2735" s="107">
        <v>3</v>
      </c>
      <c r="K2735" s="107">
        <v>1</v>
      </c>
      <c r="L2735" s="108">
        <v>1</v>
      </c>
      <c r="X2735" t="s">
        <v>782</v>
      </c>
      <c r="Y2735" t="s">
        <v>779</v>
      </c>
    </row>
    <row r="2736" spans="1:25" hidden="1" x14ac:dyDescent="0.25">
      <c r="A2736" s="103" t="s">
        <v>6</v>
      </c>
      <c r="B2736" s="104">
        <v>46268</v>
      </c>
      <c r="C2736" s="105" t="s">
        <v>12</v>
      </c>
      <c r="D2736" s="106">
        <v>13</v>
      </c>
      <c r="G2736" s="106">
        <v>5</v>
      </c>
      <c r="H2736" s="107">
        <v>0</v>
      </c>
      <c r="I2736" s="107">
        <v>0</v>
      </c>
      <c r="J2736" s="107">
        <v>0</v>
      </c>
      <c r="K2736" s="107">
        <v>0</v>
      </c>
      <c r="L2736" s="108">
        <v>0</v>
      </c>
      <c r="X2736" t="s">
        <v>782</v>
      </c>
      <c r="Y2736" t="s">
        <v>781</v>
      </c>
    </row>
    <row r="2737" spans="1:25" hidden="1" x14ac:dyDescent="0.25">
      <c r="A2737" s="103" t="s">
        <v>7</v>
      </c>
      <c r="B2737" s="104">
        <v>46268</v>
      </c>
      <c r="C2737" s="105" t="s">
        <v>11</v>
      </c>
      <c r="D2737" s="106">
        <v>16</v>
      </c>
      <c r="G2737" s="106">
        <v>97</v>
      </c>
      <c r="H2737" s="107">
        <v>1</v>
      </c>
      <c r="I2737" s="107">
        <v>1</v>
      </c>
      <c r="J2737" s="107">
        <v>0</v>
      </c>
      <c r="K2737" s="107">
        <v>0</v>
      </c>
      <c r="L2737" s="108">
        <v>0</v>
      </c>
      <c r="X2737" t="s">
        <v>778</v>
      </c>
      <c r="Y2737" t="s">
        <v>784</v>
      </c>
    </row>
    <row r="2738" spans="1:25" hidden="1" x14ac:dyDescent="0.25">
      <c r="A2738" s="103" t="s">
        <v>8</v>
      </c>
      <c r="B2738" s="104">
        <v>46268</v>
      </c>
      <c r="C2738" s="105" t="s">
        <v>11</v>
      </c>
      <c r="D2738" s="106">
        <v>9</v>
      </c>
      <c r="G2738" s="106">
        <v>724</v>
      </c>
      <c r="H2738" s="107">
        <v>6</v>
      </c>
      <c r="I2738" s="107">
        <v>3</v>
      </c>
      <c r="J2738" s="107">
        <v>0</v>
      </c>
      <c r="K2738" s="107">
        <v>0</v>
      </c>
      <c r="L2738" s="108">
        <v>0</v>
      </c>
      <c r="X2738" t="s">
        <v>782</v>
      </c>
      <c r="Y2738" t="s">
        <v>783</v>
      </c>
    </row>
    <row r="2739" spans="1:25" hidden="1" x14ac:dyDescent="0.25">
      <c r="A2739" s="103" t="s">
        <v>7</v>
      </c>
      <c r="B2739" s="104">
        <v>46268</v>
      </c>
      <c r="C2739" s="105" t="s">
        <v>11</v>
      </c>
      <c r="D2739" s="106">
        <v>15</v>
      </c>
      <c r="G2739" s="106">
        <v>714</v>
      </c>
      <c r="H2739" s="107">
        <v>2</v>
      </c>
      <c r="I2739" s="107">
        <v>2</v>
      </c>
      <c r="J2739" s="107">
        <v>0</v>
      </c>
      <c r="K2739" s="107">
        <v>0</v>
      </c>
      <c r="L2739" s="108">
        <v>0</v>
      </c>
      <c r="X2739" t="s">
        <v>782</v>
      </c>
      <c r="Y2739" t="s">
        <v>784</v>
      </c>
    </row>
    <row r="2740" spans="1:25" x14ac:dyDescent="0.25">
      <c r="A2740" s="103" t="s">
        <v>6</v>
      </c>
      <c r="B2740" s="104">
        <v>46268</v>
      </c>
      <c r="C2740" s="105" t="s">
        <v>11</v>
      </c>
      <c r="D2740" s="106">
        <v>15</v>
      </c>
      <c r="G2740" s="106">
        <v>12</v>
      </c>
      <c r="H2740" s="107">
        <v>0</v>
      </c>
      <c r="I2740" s="107">
        <v>0</v>
      </c>
      <c r="J2740" s="107">
        <v>0</v>
      </c>
      <c r="K2740" s="107">
        <v>0</v>
      </c>
      <c r="L2740" s="108">
        <v>0</v>
      </c>
      <c r="X2740" t="s">
        <v>782</v>
      </c>
      <c r="Y2740" t="s">
        <v>21</v>
      </c>
    </row>
    <row r="2741" spans="1:25" hidden="1" x14ac:dyDescent="0.25">
      <c r="A2741" s="103" t="s">
        <v>7</v>
      </c>
      <c r="B2741" s="104">
        <v>46268</v>
      </c>
      <c r="C2741" s="105" t="s">
        <v>12</v>
      </c>
      <c r="D2741" s="106">
        <v>8</v>
      </c>
      <c r="G2741" s="106">
        <v>7</v>
      </c>
      <c r="H2741" s="107">
        <v>0</v>
      </c>
      <c r="I2741" s="107">
        <v>0</v>
      </c>
      <c r="J2741" s="107">
        <v>0</v>
      </c>
      <c r="K2741" s="107">
        <v>0</v>
      </c>
      <c r="L2741" s="108">
        <v>0</v>
      </c>
      <c r="X2741" t="s">
        <v>782</v>
      </c>
    </row>
    <row r="2742" spans="1:25" x14ac:dyDescent="0.25">
      <c r="A2742" s="103" t="s">
        <v>6</v>
      </c>
      <c r="B2742" s="104">
        <v>46268</v>
      </c>
      <c r="C2742" s="105" t="s">
        <v>11</v>
      </c>
      <c r="D2742" s="106">
        <v>15</v>
      </c>
      <c r="G2742" s="106">
        <v>989</v>
      </c>
      <c r="H2742" s="107">
        <v>15</v>
      </c>
      <c r="I2742" s="107">
        <v>15</v>
      </c>
      <c r="J2742" s="107">
        <v>0</v>
      </c>
      <c r="K2742" s="107">
        <v>0</v>
      </c>
      <c r="L2742" s="108">
        <v>0</v>
      </c>
      <c r="X2742" t="s">
        <v>782</v>
      </c>
      <c r="Y2742" t="s">
        <v>784</v>
      </c>
    </row>
    <row r="2743" spans="1:25" x14ac:dyDescent="0.25">
      <c r="A2743" s="103" t="s">
        <v>6</v>
      </c>
      <c r="B2743" s="104">
        <v>46268</v>
      </c>
      <c r="C2743" s="105" t="s">
        <v>12</v>
      </c>
      <c r="D2743" s="106">
        <v>9</v>
      </c>
      <c r="G2743" s="106">
        <v>6</v>
      </c>
      <c r="H2743" s="107">
        <v>0</v>
      </c>
      <c r="I2743" s="107">
        <v>0</v>
      </c>
      <c r="J2743" s="107">
        <v>0</v>
      </c>
      <c r="K2743" s="107">
        <v>0</v>
      </c>
      <c r="L2743" s="108">
        <v>0</v>
      </c>
      <c r="X2743" t="s">
        <v>778</v>
      </c>
    </row>
    <row r="2744" spans="1:25" hidden="1" x14ac:dyDescent="0.25">
      <c r="A2744" s="103" t="s">
        <v>7</v>
      </c>
      <c r="B2744" s="104">
        <v>46268</v>
      </c>
      <c r="C2744" s="105" t="s">
        <v>12</v>
      </c>
      <c r="D2744" s="106">
        <v>12</v>
      </c>
      <c r="G2744" s="106">
        <v>714</v>
      </c>
      <c r="H2744" s="107">
        <v>9</v>
      </c>
      <c r="I2744" s="107">
        <v>7</v>
      </c>
      <c r="J2744" s="107">
        <v>0</v>
      </c>
      <c r="K2744" s="107">
        <v>0</v>
      </c>
      <c r="L2744" s="108">
        <v>0</v>
      </c>
      <c r="X2744" t="s">
        <v>782</v>
      </c>
      <c r="Y2744" t="s">
        <v>779</v>
      </c>
    </row>
    <row r="2745" spans="1:25" hidden="1" x14ac:dyDescent="0.25">
      <c r="A2745" s="103" t="s">
        <v>7</v>
      </c>
      <c r="B2745" s="104">
        <v>46268</v>
      </c>
      <c r="C2745" s="105" t="s">
        <v>11</v>
      </c>
      <c r="D2745" s="106">
        <v>13</v>
      </c>
      <c r="G2745" s="106">
        <v>1</v>
      </c>
      <c r="H2745" s="107">
        <v>0</v>
      </c>
      <c r="I2745" s="107">
        <v>0</v>
      </c>
      <c r="J2745" s="107">
        <v>0</v>
      </c>
      <c r="K2745" s="107">
        <v>0</v>
      </c>
      <c r="L2745" s="108">
        <v>0</v>
      </c>
      <c r="X2745" t="s">
        <v>778</v>
      </c>
      <c r="Y2745" t="s">
        <v>21</v>
      </c>
    </row>
    <row r="2746" spans="1:25" hidden="1" x14ac:dyDescent="0.25">
      <c r="A2746" s="103" t="s">
        <v>6</v>
      </c>
      <c r="B2746" s="104">
        <v>46268</v>
      </c>
      <c r="C2746" s="105" t="s">
        <v>11</v>
      </c>
      <c r="D2746" s="106">
        <v>13</v>
      </c>
      <c r="G2746" s="106">
        <v>14</v>
      </c>
      <c r="H2746" s="107">
        <v>0</v>
      </c>
      <c r="I2746" s="107">
        <v>0</v>
      </c>
      <c r="J2746" s="107">
        <v>0</v>
      </c>
      <c r="K2746" s="107">
        <v>0</v>
      </c>
      <c r="L2746" s="108">
        <v>0</v>
      </c>
      <c r="X2746" t="s">
        <v>778</v>
      </c>
      <c r="Y2746" t="s">
        <v>783</v>
      </c>
    </row>
    <row r="2747" spans="1:25" hidden="1" x14ac:dyDescent="0.25">
      <c r="A2747" s="103" t="s">
        <v>6</v>
      </c>
      <c r="B2747" s="104">
        <v>46268</v>
      </c>
      <c r="C2747" s="105" t="s">
        <v>12</v>
      </c>
      <c r="D2747" s="106">
        <v>12</v>
      </c>
      <c r="G2747" s="106">
        <v>31</v>
      </c>
      <c r="H2747" s="107">
        <v>1</v>
      </c>
      <c r="I2747" s="107">
        <v>1</v>
      </c>
      <c r="J2747" s="107">
        <v>0</v>
      </c>
      <c r="K2747" s="107">
        <v>0</v>
      </c>
      <c r="L2747" s="108">
        <v>0</v>
      </c>
      <c r="X2747" t="s">
        <v>778</v>
      </c>
      <c r="Y2747" t="s">
        <v>781</v>
      </c>
    </row>
    <row r="2748" spans="1:25" x14ac:dyDescent="0.25">
      <c r="A2748" s="103" t="s">
        <v>8</v>
      </c>
      <c r="B2748" s="104">
        <v>46268</v>
      </c>
      <c r="C2748" s="105" t="s">
        <v>11</v>
      </c>
      <c r="D2748" s="106">
        <v>15</v>
      </c>
      <c r="G2748" s="106">
        <v>131</v>
      </c>
      <c r="H2748" s="107">
        <v>1</v>
      </c>
      <c r="I2748" s="107">
        <v>1</v>
      </c>
      <c r="J2748" s="107">
        <v>0</v>
      </c>
      <c r="K2748" s="107">
        <v>0</v>
      </c>
      <c r="L2748" s="108">
        <v>0</v>
      </c>
      <c r="X2748" t="s">
        <v>778</v>
      </c>
      <c r="Y2748" t="s">
        <v>784</v>
      </c>
    </row>
    <row r="2749" spans="1:25" x14ac:dyDescent="0.25">
      <c r="A2749" s="103" t="s">
        <v>6</v>
      </c>
      <c r="B2749" s="104">
        <v>46268</v>
      </c>
      <c r="C2749" s="105" t="s">
        <v>12</v>
      </c>
      <c r="D2749" s="106">
        <v>15</v>
      </c>
      <c r="G2749" s="106">
        <v>18</v>
      </c>
      <c r="H2749" s="107">
        <v>0</v>
      </c>
      <c r="I2749" s="107">
        <v>0</v>
      </c>
      <c r="J2749" s="107">
        <v>0</v>
      </c>
      <c r="K2749" s="107">
        <v>0</v>
      </c>
      <c r="L2749" s="108">
        <v>0</v>
      </c>
      <c r="X2749" t="s">
        <v>778</v>
      </c>
      <c r="Y2749" t="s">
        <v>779</v>
      </c>
    </row>
    <row r="2750" spans="1:25" hidden="1" x14ac:dyDescent="0.25">
      <c r="A2750" s="103" t="s">
        <v>8</v>
      </c>
      <c r="B2750" s="104">
        <v>46268</v>
      </c>
      <c r="C2750" s="105" t="s">
        <v>12</v>
      </c>
      <c r="D2750" s="106">
        <v>11</v>
      </c>
      <c r="G2750" s="106">
        <v>1251</v>
      </c>
      <c r="H2750" s="107">
        <v>23</v>
      </c>
      <c r="I2750" s="107">
        <v>19</v>
      </c>
      <c r="J2750" s="107">
        <v>5</v>
      </c>
      <c r="K2750" s="107">
        <v>5</v>
      </c>
      <c r="L2750" s="108">
        <v>2</v>
      </c>
      <c r="X2750" t="s">
        <v>782</v>
      </c>
      <c r="Y2750" t="s">
        <v>779</v>
      </c>
    </row>
    <row r="2751" spans="1:25" x14ac:dyDescent="0.25">
      <c r="A2751" s="103" t="s">
        <v>7</v>
      </c>
      <c r="B2751" s="104">
        <v>46268</v>
      </c>
      <c r="C2751" s="105" t="s">
        <v>11</v>
      </c>
      <c r="D2751" s="106">
        <v>12</v>
      </c>
      <c r="G2751" s="106">
        <v>15</v>
      </c>
      <c r="H2751" s="107">
        <v>1</v>
      </c>
      <c r="I2751" s="107">
        <v>0</v>
      </c>
      <c r="J2751" s="107">
        <v>0</v>
      </c>
      <c r="K2751" s="107">
        <v>0</v>
      </c>
      <c r="L2751" s="108">
        <v>0</v>
      </c>
      <c r="X2751" t="s">
        <v>782</v>
      </c>
      <c r="Y2751" t="s">
        <v>21</v>
      </c>
    </row>
    <row r="2752" spans="1:25" hidden="1" x14ac:dyDescent="0.25">
      <c r="A2752" s="103" t="s">
        <v>6</v>
      </c>
      <c r="B2752" s="104">
        <v>46268</v>
      </c>
      <c r="C2752" s="105" t="s">
        <v>12</v>
      </c>
      <c r="D2752" s="106">
        <v>15</v>
      </c>
      <c r="G2752" s="106">
        <v>1</v>
      </c>
      <c r="H2752" s="107">
        <v>0</v>
      </c>
      <c r="I2752" s="107">
        <v>0</v>
      </c>
      <c r="J2752" s="107">
        <v>0</v>
      </c>
      <c r="K2752" s="107">
        <v>0</v>
      </c>
      <c r="L2752" s="108">
        <v>0</v>
      </c>
      <c r="X2752" t="s">
        <v>778</v>
      </c>
      <c r="Y2752" t="s">
        <v>22</v>
      </c>
    </row>
    <row r="2753" spans="1:25" x14ac:dyDescent="0.25">
      <c r="A2753" s="103" t="s">
        <v>8</v>
      </c>
      <c r="B2753" s="104">
        <v>46268</v>
      </c>
      <c r="C2753" s="105" t="s">
        <v>11</v>
      </c>
      <c r="D2753" s="106">
        <v>14</v>
      </c>
      <c r="G2753" s="106">
        <v>237</v>
      </c>
      <c r="H2753" s="107">
        <v>1</v>
      </c>
      <c r="I2753" s="107">
        <v>0</v>
      </c>
      <c r="J2753" s="107">
        <v>0</v>
      </c>
      <c r="K2753" s="107">
        <v>0</v>
      </c>
      <c r="L2753" s="108">
        <v>0</v>
      </c>
      <c r="X2753" t="s">
        <v>778</v>
      </c>
      <c r="Y2753" t="s">
        <v>20</v>
      </c>
    </row>
    <row r="2754" spans="1:25" x14ac:dyDescent="0.25">
      <c r="A2754" s="103" t="s">
        <v>7</v>
      </c>
      <c r="B2754" s="104">
        <v>46268</v>
      </c>
      <c r="C2754" s="105" t="s">
        <v>12</v>
      </c>
      <c r="D2754" s="106">
        <v>16</v>
      </c>
      <c r="G2754" s="106">
        <v>10</v>
      </c>
      <c r="H2754" s="107">
        <v>0</v>
      </c>
      <c r="I2754" s="107">
        <v>0</v>
      </c>
      <c r="J2754" s="107">
        <v>0</v>
      </c>
      <c r="K2754" s="107">
        <v>0</v>
      </c>
      <c r="L2754" s="108">
        <v>0</v>
      </c>
      <c r="X2754" t="s">
        <v>778</v>
      </c>
      <c r="Y2754" t="s">
        <v>779</v>
      </c>
    </row>
    <row r="2755" spans="1:25" hidden="1" x14ac:dyDescent="0.25">
      <c r="A2755" s="103" t="s">
        <v>8</v>
      </c>
      <c r="B2755" s="104">
        <v>46268</v>
      </c>
      <c r="C2755" s="105" t="s">
        <v>12</v>
      </c>
      <c r="D2755" s="106">
        <v>9</v>
      </c>
      <c r="G2755" s="106">
        <v>2</v>
      </c>
      <c r="H2755" s="107">
        <v>0</v>
      </c>
      <c r="I2755" s="107">
        <v>0</v>
      </c>
      <c r="J2755" s="107">
        <v>0</v>
      </c>
      <c r="K2755" s="107">
        <v>0</v>
      </c>
      <c r="L2755" s="108">
        <v>0</v>
      </c>
      <c r="X2755" t="s">
        <v>778</v>
      </c>
      <c r="Y2755" t="s">
        <v>779</v>
      </c>
    </row>
    <row r="2756" spans="1:25" x14ac:dyDescent="0.25">
      <c r="A2756" s="103" t="s">
        <v>8</v>
      </c>
      <c r="B2756" s="104">
        <v>46268</v>
      </c>
      <c r="C2756" s="105" t="s">
        <v>11</v>
      </c>
      <c r="D2756" s="106">
        <v>9</v>
      </c>
      <c r="G2756" s="106">
        <v>4</v>
      </c>
      <c r="H2756" s="107">
        <v>0</v>
      </c>
      <c r="I2756" s="107">
        <v>0</v>
      </c>
      <c r="J2756" s="107">
        <v>0</v>
      </c>
      <c r="K2756" s="107">
        <v>0</v>
      </c>
      <c r="L2756" s="108">
        <v>0</v>
      </c>
      <c r="X2756" t="s">
        <v>782</v>
      </c>
    </row>
    <row r="2757" spans="1:25" x14ac:dyDescent="0.25">
      <c r="A2757" s="103" t="s">
        <v>7</v>
      </c>
      <c r="B2757" s="104">
        <v>46268</v>
      </c>
      <c r="C2757" s="105" t="s">
        <v>12</v>
      </c>
      <c r="D2757" s="106">
        <v>10</v>
      </c>
      <c r="G2757" s="106">
        <v>1</v>
      </c>
      <c r="H2757" s="107">
        <v>0</v>
      </c>
      <c r="I2757" s="107">
        <v>0</v>
      </c>
      <c r="J2757" s="107">
        <v>0</v>
      </c>
      <c r="K2757" s="107">
        <v>0</v>
      </c>
      <c r="L2757" s="108">
        <v>0</v>
      </c>
      <c r="X2757" t="s">
        <v>782</v>
      </c>
      <c r="Y2757" t="s">
        <v>779</v>
      </c>
    </row>
    <row r="2758" spans="1:25" hidden="1" x14ac:dyDescent="0.25">
      <c r="A2758" s="103" t="s">
        <v>6</v>
      </c>
      <c r="B2758" s="104">
        <v>46268</v>
      </c>
      <c r="C2758" s="105" t="s">
        <v>12</v>
      </c>
      <c r="D2758" s="106">
        <v>10</v>
      </c>
      <c r="G2758" s="106">
        <v>7</v>
      </c>
      <c r="H2758" s="107">
        <v>0</v>
      </c>
      <c r="I2758" s="107">
        <v>0</v>
      </c>
      <c r="J2758" s="107">
        <v>0</v>
      </c>
      <c r="K2758" s="107">
        <v>0</v>
      </c>
      <c r="L2758" s="108">
        <v>0</v>
      </c>
      <c r="X2758" t="s">
        <v>778</v>
      </c>
    </row>
    <row r="2759" spans="1:25" x14ac:dyDescent="0.25">
      <c r="A2759" s="103" t="s">
        <v>7</v>
      </c>
      <c r="B2759" s="104">
        <v>46268</v>
      </c>
      <c r="C2759" s="105" t="s">
        <v>11</v>
      </c>
      <c r="D2759" s="106">
        <v>15</v>
      </c>
      <c r="G2759" s="106">
        <v>1018</v>
      </c>
      <c r="H2759" s="107">
        <v>10</v>
      </c>
      <c r="I2759" s="107">
        <v>6</v>
      </c>
      <c r="J2759" s="107">
        <v>0</v>
      </c>
      <c r="K2759" s="107">
        <v>0</v>
      </c>
      <c r="L2759" s="108">
        <v>0</v>
      </c>
      <c r="X2759" t="s">
        <v>782</v>
      </c>
      <c r="Y2759" t="s">
        <v>783</v>
      </c>
    </row>
    <row r="2760" spans="1:25" hidden="1" x14ac:dyDescent="0.25">
      <c r="A2760" s="103" t="s">
        <v>8</v>
      </c>
      <c r="B2760" s="104">
        <v>46268</v>
      </c>
      <c r="C2760" s="105" t="s">
        <v>12</v>
      </c>
      <c r="D2760" s="106">
        <v>15</v>
      </c>
      <c r="G2760" s="106">
        <v>203</v>
      </c>
      <c r="H2760" s="107">
        <v>8</v>
      </c>
      <c r="I2760" s="107">
        <v>7</v>
      </c>
      <c r="J2760" s="107">
        <v>0</v>
      </c>
      <c r="K2760" s="107">
        <v>0</v>
      </c>
      <c r="L2760" s="108">
        <v>0</v>
      </c>
      <c r="X2760" t="s">
        <v>778</v>
      </c>
      <c r="Y2760" t="s">
        <v>779</v>
      </c>
    </row>
    <row r="2761" spans="1:25" hidden="1" x14ac:dyDescent="0.25">
      <c r="A2761" s="103" t="s">
        <v>6</v>
      </c>
      <c r="B2761" s="104">
        <v>46268</v>
      </c>
      <c r="C2761" s="105" t="s">
        <v>11</v>
      </c>
      <c r="D2761" s="106">
        <v>14</v>
      </c>
      <c r="G2761" s="106">
        <v>6</v>
      </c>
      <c r="H2761" s="107">
        <v>0</v>
      </c>
      <c r="I2761" s="107">
        <v>0</v>
      </c>
      <c r="J2761" s="107">
        <v>0</v>
      </c>
      <c r="K2761" s="107">
        <v>0</v>
      </c>
      <c r="L2761" s="108">
        <v>0</v>
      </c>
      <c r="X2761" t="s">
        <v>782</v>
      </c>
      <c r="Y2761" t="s">
        <v>23</v>
      </c>
    </row>
    <row r="2762" spans="1:25" x14ac:dyDescent="0.25">
      <c r="A2762" s="103" t="s">
        <v>7</v>
      </c>
      <c r="B2762" s="104">
        <v>46268</v>
      </c>
      <c r="C2762" s="105" t="s">
        <v>12</v>
      </c>
      <c r="D2762" s="106">
        <v>9</v>
      </c>
      <c r="G2762" s="106">
        <v>455</v>
      </c>
      <c r="H2762" s="107">
        <v>6</v>
      </c>
      <c r="I2762" s="107">
        <v>5</v>
      </c>
      <c r="J2762" s="107">
        <v>0</v>
      </c>
      <c r="K2762" s="107">
        <v>0</v>
      </c>
      <c r="L2762" s="108">
        <v>0</v>
      </c>
      <c r="X2762" t="s">
        <v>782</v>
      </c>
      <c r="Y2762" t="s">
        <v>781</v>
      </c>
    </row>
    <row r="2763" spans="1:25" hidden="1" x14ac:dyDescent="0.25">
      <c r="A2763" s="103" t="s">
        <v>6</v>
      </c>
      <c r="B2763" s="104">
        <v>46268</v>
      </c>
      <c r="C2763" s="105" t="s">
        <v>12</v>
      </c>
      <c r="D2763" s="106">
        <v>13</v>
      </c>
      <c r="G2763" s="106">
        <v>6</v>
      </c>
      <c r="H2763" s="107">
        <v>0</v>
      </c>
      <c r="I2763" s="107">
        <v>0</v>
      </c>
      <c r="J2763" s="107">
        <v>0</v>
      </c>
      <c r="K2763" s="107">
        <v>0</v>
      </c>
      <c r="L2763" s="108">
        <v>0</v>
      </c>
      <c r="X2763" t="s">
        <v>778</v>
      </c>
      <c r="Y2763" t="s">
        <v>779</v>
      </c>
    </row>
    <row r="2764" spans="1:25" hidden="1" x14ac:dyDescent="0.25">
      <c r="A2764" s="103" t="s">
        <v>7</v>
      </c>
      <c r="B2764" s="104">
        <v>46268</v>
      </c>
      <c r="C2764" s="105" t="s">
        <v>11</v>
      </c>
      <c r="D2764" s="106">
        <v>9</v>
      </c>
      <c r="G2764" s="106">
        <v>532</v>
      </c>
      <c r="H2764" s="107">
        <v>12</v>
      </c>
      <c r="I2764" s="107">
        <v>7</v>
      </c>
      <c r="J2764" s="107">
        <v>0</v>
      </c>
      <c r="K2764" s="107">
        <v>0</v>
      </c>
      <c r="L2764" s="108">
        <v>0</v>
      </c>
      <c r="X2764" t="s">
        <v>782</v>
      </c>
      <c r="Y2764" t="s">
        <v>20</v>
      </c>
    </row>
    <row r="2765" spans="1:25" x14ac:dyDescent="0.25">
      <c r="A2765" s="103" t="s">
        <v>6</v>
      </c>
      <c r="B2765" s="104">
        <v>46268</v>
      </c>
      <c r="C2765" s="105" t="s">
        <v>11</v>
      </c>
      <c r="D2765" s="106">
        <v>12</v>
      </c>
      <c r="G2765" s="106">
        <v>2</v>
      </c>
      <c r="H2765" s="107">
        <v>0</v>
      </c>
      <c r="I2765" s="107">
        <v>0</v>
      </c>
      <c r="J2765" s="107">
        <v>0</v>
      </c>
      <c r="K2765" s="107">
        <v>0</v>
      </c>
      <c r="L2765" s="108">
        <v>0</v>
      </c>
      <c r="X2765" t="s">
        <v>778</v>
      </c>
    </row>
    <row r="2766" spans="1:25" x14ac:dyDescent="0.25">
      <c r="A2766" s="103" t="s">
        <v>6</v>
      </c>
      <c r="B2766" s="104">
        <v>46268</v>
      </c>
      <c r="C2766" s="105" t="s">
        <v>12</v>
      </c>
      <c r="D2766" s="106">
        <v>10</v>
      </c>
      <c r="G2766" s="106">
        <v>223</v>
      </c>
      <c r="H2766" s="107">
        <v>6</v>
      </c>
      <c r="I2766" s="107">
        <v>2</v>
      </c>
      <c r="J2766" s="107">
        <v>0</v>
      </c>
      <c r="K2766" s="107">
        <v>0</v>
      </c>
      <c r="L2766" s="108">
        <v>0</v>
      </c>
      <c r="X2766" t="s">
        <v>778</v>
      </c>
      <c r="Y2766" t="s">
        <v>779</v>
      </c>
    </row>
    <row r="2767" spans="1:25" x14ac:dyDescent="0.25">
      <c r="A2767" s="103" t="s">
        <v>8</v>
      </c>
      <c r="B2767" s="104">
        <v>46268</v>
      </c>
      <c r="C2767" s="105" t="s">
        <v>12</v>
      </c>
      <c r="D2767" s="106">
        <v>8</v>
      </c>
      <c r="G2767" s="106">
        <v>1</v>
      </c>
      <c r="H2767" s="107">
        <v>0</v>
      </c>
      <c r="I2767" s="107">
        <v>0</v>
      </c>
      <c r="J2767" s="107">
        <v>0</v>
      </c>
      <c r="K2767" s="107">
        <v>0</v>
      </c>
      <c r="L2767" s="108">
        <v>0</v>
      </c>
      <c r="X2767" t="s">
        <v>778</v>
      </c>
    </row>
    <row r="2768" spans="1:25" hidden="1" x14ac:dyDescent="0.25">
      <c r="A2768" s="103" t="s">
        <v>6</v>
      </c>
      <c r="B2768" s="104">
        <v>46268</v>
      </c>
      <c r="C2768" s="105" t="s">
        <v>12</v>
      </c>
      <c r="D2768" s="106">
        <v>10</v>
      </c>
      <c r="G2768" s="106">
        <v>1</v>
      </c>
      <c r="H2768" s="107">
        <v>0</v>
      </c>
      <c r="I2768" s="107">
        <v>0</v>
      </c>
      <c r="J2768" s="107">
        <v>0</v>
      </c>
      <c r="K2768" s="107">
        <v>0</v>
      </c>
      <c r="L2768" s="108">
        <v>0</v>
      </c>
      <c r="X2768" t="s">
        <v>782</v>
      </c>
      <c r="Y2768" t="s">
        <v>169</v>
      </c>
    </row>
    <row r="2769" spans="1:25" x14ac:dyDescent="0.25">
      <c r="A2769" s="103" t="s">
        <v>8</v>
      </c>
      <c r="B2769" s="104">
        <v>46268</v>
      </c>
      <c r="C2769" s="105" t="s">
        <v>11</v>
      </c>
      <c r="D2769" s="106">
        <v>13</v>
      </c>
      <c r="G2769" s="106">
        <v>7</v>
      </c>
      <c r="H2769" s="107">
        <v>2</v>
      </c>
      <c r="I2769" s="107">
        <v>1</v>
      </c>
      <c r="J2769" s="107">
        <v>0</v>
      </c>
      <c r="K2769" s="107">
        <v>0</v>
      </c>
      <c r="L2769" s="108">
        <v>0</v>
      </c>
      <c r="X2769" t="s">
        <v>778</v>
      </c>
      <c r="Y2769" t="s">
        <v>784</v>
      </c>
    </row>
    <row r="2770" spans="1:25" x14ac:dyDescent="0.25">
      <c r="A2770" s="103" t="s">
        <v>7</v>
      </c>
      <c r="B2770" s="104">
        <v>46268</v>
      </c>
      <c r="C2770" s="105" t="s">
        <v>12</v>
      </c>
      <c r="D2770" s="106">
        <v>16</v>
      </c>
      <c r="G2770" s="106">
        <v>3</v>
      </c>
      <c r="H2770" s="107">
        <v>0</v>
      </c>
      <c r="I2770" s="107">
        <v>0</v>
      </c>
      <c r="J2770" s="107">
        <v>0</v>
      </c>
      <c r="K2770" s="107">
        <v>0</v>
      </c>
      <c r="L2770" s="108">
        <v>0</v>
      </c>
      <c r="X2770" t="s">
        <v>782</v>
      </c>
    </row>
    <row r="2771" spans="1:25" x14ac:dyDescent="0.25">
      <c r="A2771" s="103" t="s">
        <v>8</v>
      </c>
      <c r="B2771" s="104">
        <v>46268</v>
      </c>
      <c r="C2771" s="105" t="s">
        <v>12</v>
      </c>
      <c r="D2771" s="106">
        <v>9</v>
      </c>
      <c r="G2771" s="106">
        <v>290</v>
      </c>
      <c r="H2771" s="107">
        <v>11</v>
      </c>
      <c r="I2771" s="107">
        <v>7</v>
      </c>
      <c r="J2771" s="107">
        <v>2</v>
      </c>
      <c r="K2771" s="107">
        <v>1</v>
      </c>
      <c r="L2771" s="108">
        <v>0</v>
      </c>
      <c r="X2771" t="s">
        <v>782</v>
      </c>
      <c r="Y2771" t="s">
        <v>779</v>
      </c>
    </row>
    <row r="2772" spans="1:25" hidden="1" x14ac:dyDescent="0.25">
      <c r="A2772" s="103" t="s">
        <v>7</v>
      </c>
      <c r="B2772" s="104">
        <v>46268</v>
      </c>
      <c r="C2772" s="105" t="s">
        <v>12</v>
      </c>
      <c r="D2772" s="106">
        <v>11</v>
      </c>
      <c r="G2772" s="106">
        <v>1</v>
      </c>
      <c r="H2772" s="107">
        <v>0</v>
      </c>
      <c r="I2772" s="107">
        <v>0</v>
      </c>
      <c r="J2772" s="107">
        <v>0</v>
      </c>
      <c r="K2772" s="107">
        <v>0</v>
      </c>
      <c r="L2772" s="108">
        <v>0</v>
      </c>
      <c r="X2772" t="s">
        <v>782</v>
      </c>
      <c r="Y2772" t="s">
        <v>169</v>
      </c>
    </row>
    <row r="2773" spans="1:25" hidden="1" x14ac:dyDescent="0.25">
      <c r="A2773" s="103" t="s">
        <v>6</v>
      </c>
      <c r="B2773" s="104">
        <v>46268</v>
      </c>
      <c r="C2773" s="105" t="s">
        <v>11</v>
      </c>
      <c r="D2773" s="106">
        <v>15</v>
      </c>
      <c r="G2773" s="106">
        <v>14</v>
      </c>
      <c r="H2773" s="107">
        <v>0</v>
      </c>
      <c r="I2773" s="107">
        <v>0</v>
      </c>
      <c r="J2773" s="107">
        <v>0</v>
      </c>
      <c r="K2773" s="107">
        <v>0</v>
      </c>
      <c r="L2773" s="108">
        <v>0</v>
      </c>
      <c r="X2773" t="s">
        <v>778</v>
      </c>
      <c r="Y2773" t="s">
        <v>23</v>
      </c>
    </row>
    <row r="2774" spans="1:25" hidden="1" x14ac:dyDescent="0.25">
      <c r="A2774" s="103" t="s">
        <v>6</v>
      </c>
      <c r="B2774" s="104">
        <v>46268</v>
      </c>
      <c r="C2774" s="105" t="s">
        <v>11</v>
      </c>
      <c r="D2774" s="106">
        <v>8</v>
      </c>
      <c r="G2774" s="106">
        <v>119</v>
      </c>
      <c r="H2774" s="107">
        <v>0</v>
      </c>
      <c r="I2774" s="107">
        <v>0</v>
      </c>
      <c r="J2774" s="107">
        <v>0</v>
      </c>
      <c r="K2774" s="107">
        <v>0</v>
      </c>
      <c r="L2774" s="108">
        <v>0</v>
      </c>
      <c r="X2774" t="s">
        <v>778</v>
      </c>
      <c r="Y2774" t="s">
        <v>20</v>
      </c>
    </row>
    <row r="2775" spans="1:25" hidden="1" x14ac:dyDescent="0.25">
      <c r="A2775" s="103" t="s">
        <v>7</v>
      </c>
      <c r="B2775" s="104">
        <v>46268</v>
      </c>
      <c r="C2775" s="105" t="s">
        <v>11</v>
      </c>
      <c r="D2775" s="106">
        <v>9</v>
      </c>
      <c r="G2775" s="106">
        <v>52</v>
      </c>
      <c r="H2775" s="107">
        <v>0</v>
      </c>
      <c r="I2775" s="107">
        <v>0</v>
      </c>
      <c r="J2775" s="107">
        <v>0</v>
      </c>
      <c r="K2775" s="107">
        <v>0</v>
      </c>
      <c r="L2775" s="108">
        <v>0</v>
      </c>
      <c r="X2775" t="s">
        <v>778</v>
      </c>
      <c r="Y2775" t="s">
        <v>784</v>
      </c>
    </row>
    <row r="2776" spans="1:25" hidden="1" x14ac:dyDescent="0.25">
      <c r="A2776" s="103" t="s">
        <v>7</v>
      </c>
      <c r="B2776" s="104">
        <v>46268</v>
      </c>
      <c r="C2776" s="105" t="s">
        <v>11</v>
      </c>
      <c r="D2776" s="106">
        <v>12</v>
      </c>
      <c r="G2776" s="106">
        <v>161</v>
      </c>
      <c r="H2776" s="107">
        <v>3</v>
      </c>
      <c r="I2776" s="107">
        <v>3</v>
      </c>
      <c r="J2776" s="107">
        <v>1</v>
      </c>
      <c r="K2776" s="107">
        <v>0</v>
      </c>
      <c r="L2776" s="108">
        <v>0</v>
      </c>
      <c r="X2776" t="s">
        <v>782</v>
      </c>
      <c r="Y2776" t="s">
        <v>780</v>
      </c>
    </row>
    <row r="2777" spans="1:25" hidden="1" x14ac:dyDescent="0.25">
      <c r="A2777" s="103" t="s">
        <v>6</v>
      </c>
      <c r="B2777" s="104">
        <v>46268</v>
      </c>
      <c r="C2777" s="105" t="s">
        <v>11</v>
      </c>
      <c r="D2777" s="106">
        <v>11</v>
      </c>
      <c r="G2777" s="106">
        <v>119</v>
      </c>
      <c r="H2777" s="107">
        <v>1</v>
      </c>
      <c r="I2777" s="107">
        <v>0</v>
      </c>
      <c r="J2777" s="107">
        <v>0</v>
      </c>
      <c r="K2777" s="107">
        <v>0</v>
      </c>
      <c r="L2777" s="108">
        <v>0</v>
      </c>
      <c r="X2777" t="s">
        <v>778</v>
      </c>
      <c r="Y2777" t="s">
        <v>784</v>
      </c>
    </row>
    <row r="2778" spans="1:25" x14ac:dyDescent="0.25">
      <c r="A2778" s="103" t="s">
        <v>7</v>
      </c>
      <c r="B2778" s="104">
        <v>46268</v>
      </c>
      <c r="C2778" s="105" t="s">
        <v>11</v>
      </c>
      <c r="D2778" s="106">
        <v>13</v>
      </c>
      <c r="G2778" s="106">
        <v>66</v>
      </c>
      <c r="H2778" s="107">
        <v>0</v>
      </c>
      <c r="I2778" s="107">
        <v>0</v>
      </c>
      <c r="J2778" s="107">
        <v>0</v>
      </c>
      <c r="K2778" s="107">
        <v>0</v>
      </c>
      <c r="L2778" s="108">
        <v>0</v>
      </c>
      <c r="X2778" t="s">
        <v>782</v>
      </c>
      <c r="Y2778" t="s">
        <v>784</v>
      </c>
    </row>
    <row r="2779" spans="1:25" hidden="1" x14ac:dyDescent="0.25">
      <c r="A2779" s="103" t="s">
        <v>7</v>
      </c>
      <c r="B2779" s="104">
        <v>46268</v>
      </c>
      <c r="C2779" s="105" t="s">
        <v>12</v>
      </c>
      <c r="D2779" s="106">
        <v>14</v>
      </c>
      <c r="G2779" s="106">
        <v>18</v>
      </c>
      <c r="H2779" s="107">
        <v>0</v>
      </c>
      <c r="I2779" s="107">
        <v>0</v>
      </c>
      <c r="J2779" s="107">
        <v>0</v>
      </c>
      <c r="K2779" s="107">
        <v>0</v>
      </c>
      <c r="L2779" s="108">
        <v>0</v>
      </c>
      <c r="X2779" t="s">
        <v>778</v>
      </c>
      <c r="Y2779" t="s">
        <v>779</v>
      </c>
    </row>
    <row r="2780" spans="1:25" hidden="1" x14ac:dyDescent="0.25">
      <c r="A2780" s="103" t="s">
        <v>6</v>
      </c>
      <c r="B2780" s="104">
        <v>46268</v>
      </c>
      <c r="C2780" s="105" t="s">
        <v>11</v>
      </c>
      <c r="D2780" s="106">
        <v>14</v>
      </c>
      <c r="G2780" s="106">
        <v>7</v>
      </c>
      <c r="H2780" s="107">
        <v>0</v>
      </c>
      <c r="I2780" s="107">
        <v>0</v>
      </c>
      <c r="J2780" s="107">
        <v>0</v>
      </c>
      <c r="K2780" s="107">
        <v>0</v>
      </c>
      <c r="L2780" s="108">
        <v>0</v>
      </c>
      <c r="X2780" t="s">
        <v>778</v>
      </c>
      <c r="Y2780" t="s">
        <v>21</v>
      </c>
    </row>
    <row r="2781" spans="1:25" x14ac:dyDescent="0.25">
      <c r="A2781" s="103" t="s">
        <v>6</v>
      </c>
      <c r="B2781" s="104">
        <v>46268</v>
      </c>
      <c r="C2781" s="105" t="s">
        <v>11</v>
      </c>
      <c r="D2781" s="106">
        <v>11</v>
      </c>
      <c r="G2781" s="106">
        <v>3</v>
      </c>
      <c r="H2781" s="107">
        <v>0</v>
      </c>
      <c r="I2781" s="107">
        <v>0</v>
      </c>
      <c r="J2781" s="107">
        <v>0</v>
      </c>
      <c r="K2781" s="107">
        <v>0</v>
      </c>
      <c r="L2781" s="108">
        <v>0</v>
      </c>
      <c r="X2781" t="s">
        <v>782</v>
      </c>
      <c r="Y2781" t="s">
        <v>21</v>
      </c>
    </row>
    <row r="2782" spans="1:25" hidden="1" x14ac:dyDescent="0.25">
      <c r="A2782" s="103" t="s">
        <v>6</v>
      </c>
      <c r="B2782" s="104">
        <v>46268</v>
      </c>
      <c r="C2782" s="105" t="s">
        <v>12</v>
      </c>
      <c r="D2782" s="106">
        <v>13</v>
      </c>
      <c r="G2782" s="106">
        <v>6</v>
      </c>
      <c r="H2782" s="107">
        <v>0</v>
      </c>
      <c r="I2782" s="107">
        <v>0</v>
      </c>
      <c r="J2782" s="107">
        <v>0</v>
      </c>
      <c r="K2782" s="107">
        <v>0</v>
      </c>
      <c r="L2782" s="108">
        <v>0</v>
      </c>
      <c r="X2782" t="s">
        <v>782</v>
      </c>
      <c r="Y2782" t="s">
        <v>779</v>
      </c>
    </row>
    <row r="2783" spans="1:25" hidden="1" x14ac:dyDescent="0.25">
      <c r="A2783" s="103" t="s">
        <v>6</v>
      </c>
      <c r="B2783" s="104">
        <v>46268</v>
      </c>
      <c r="C2783" s="105" t="s">
        <v>11</v>
      </c>
      <c r="D2783" s="106">
        <v>12</v>
      </c>
      <c r="G2783" s="106">
        <v>1602</v>
      </c>
      <c r="H2783" s="107">
        <v>24</v>
      </c>
      <c r="I2783" s="107">
        <v>21</v>
      </c>
      <c r="J2783" s="107">
        <v>2</v>
      </c>
      <c r="K2783" s="107">
        <v>1</v>
      </c>
      <c r="L2783" s="108">
        <v>0</v>
      </c>
      <c r="X2783" t="s">
        <v>782</v>
      </c>
      <c r="Y2783" t="s">
        <v>783</v>
      </c>
    </row>
    <row r="2784" spans="1:25" x14ac:dyDescent="0.25">
      <c r="A2784" s="103" t="s">
        <v>6</v>
      </c>
      <c r="B2784" s="104">
        <v>46268</v>
      </c>
      <c r="C2784" s="105" t="s">
        <v>11</v>
      </c>
      <c r="D2784" s="106">
        <v>11</v>
      </c>
      <c r="G2784" s="106">
        <v>1110</v>
      </c>
      <c r="H2784" s="107">
        <v>14</v>
      </c>
      <c r="I2784" s="107">
        <v>12</v>
      </c>
      <c r="J2784" s="107">
        <v>0</v>
      </c>
      <c r="K2784" s="107">
        <v>0</v>
      </c>
      <c r="L2784" s="108">
        <v>0</v>
      </c>
      <c r="X2784" t="s">
        <v>782</v>
      </c>
      <c r="Y2784" t="s">
        <v>783</v>
      </c>
    </row>
    <row r="2785" spans="1:25" hidden="1" x14ac:dyDescent="0.25">
      <c r="A2785" s="103" t="s">
        <v>6</v>
      </c>
      <c r="B2785" s="104">
        <v>46268</v>
      </c>
      <c r="C2785" s="105" t="s">
        <v>12</v>
      </c>
      <c r="D2785" s="106">
        <v>16</v>
      </c>
      <c r="G2785" s="106">
        <v>4</v>
      </c>
      <c r="H2785" s="107">
        <v>0</v>
      </c>
      <c r="I2785" s="107">
        <v>0</v>
      </c>
      <c r="J2785" s="107">
        <v>0</v>
      </c>
      <c r="K2785" s="107">
        <v>0</v>
      </c>
      <c r="L2785" s="108">
        <v>0</v>
      </c>
      <c r="X2785" t="s">
        <v>778</v>
      </c>
    </row>
    <row r="2786" spans="1:25" x14ac:dyDescent="0.25">
      <c r="A2786" s="103" t="s">
        <v>6</v>
      </c>
      <c r="B2786" s="104">
        <v>46268</v>
      </c>
      <c r="C2786" s="105" t="s">
        <v>11</v>
      </c>
      <c r="D2786" s="106">
        <v>11</v>
      </c>
      <c r="G2786" s="106">
        <v>10</v>
      </c>
      <c r="H2786" s="107">
        <v>1</v>
      </c>
      <c r="I2786" s="107">
        <v>0</v>
      </c>
      <c r="J2786" s="107">
        <v>0</v>
      </c>
      <c r="K2786" s="107">
        <v>0</v>
      </c>
      <c r="L2786" s="108">
        <v>0</v>
      </c>
      <c r="X2786" t="s">
        <v>778</v>
      </c>
      <c r="Y2786" t="s">
        <v>23</v>
      </c>
    </row>
    <row r="2787" spans="1:25" x14ac:dyDescent="0.25">
      <c r="A2787" s="103" t="s">
        <v>7</v>
      </c>
      <c r="B2787" s="104">
        <v>46268</v>
      </c>
      <c r="C2787" s="105" t="s">
        <v>12</v>
      </c>
      <c r="D2787" s="106">
        <v>15</v>
      </c>
      <c r="G2787" s="106">
        <v>284</v>
      </c>
      <c r="H2787" s="107">
        <v>1</v>
      </c>
      <c r="I2787" s="107">
        <v>1</v>
      </c>
      <c r="J2787" s="107">
        <v>0</v>
      </c>
      <c r="K2787" s="107">
        <v>0</v>
      </c>
      <c r="L2787" s="108">
        <v>0</v>
      </c>
      <c r="X2787" t="s">
        <v>778</v>
      </c>
      <c r="Y2787" t="s">
        <v>779</v>
      </c>
    </row>
    <row r="2788" spans="1:25" hidden="1" x14ac:dyDescent="0.25">
      <c r="A2788" s="103" t="s">
        <v>8</v>
      </c>
      <c r="B2788" s="104">
        <v>46268</v>
      </c>
      <c r="C2788" s="105" t="s">
        <v>12</v>
      </c>
      <c r="D2788" s="106">
        <v>13</v>
      </c>
      <c r="G2788" s="106">
        <v>3</v>
      </c>
      <c r="H2788" s="107">
        <v>0</v>
      </c>
      <c r="I2788" s="107">
        <v>0</v>
      </c>
      <c r="J2788" s="107">
        <v>0</v>
      </c>
      <c r="K2788" s="107">
        <v>0</v>
      </c>
      <c r="L2788" s="108">
        <v>0</v>
      </c>
      <c r="X2788" t="s">
        <v>782</v>
      </c>
    </row>
    <row r="2789" spans="1:25" hidden="1" x14ac:dyDescent="0.25">
      <c r="A2789" s="103" t="s">
        <v>6</v>
      </c>
      <c r="B2789" s="104">
        <v>46268</v>
      </c>
      <c r="C2789" s="105" t="s">
        <v>11</v>
      </c>
      <c r="D2789" s="106">
        <v>8</v>
      </c>
      <c r="G2789" s="106">
        <v>110</v>
      </c>
      <c r="H2789" s="107">
        <v>3</v>
      </c>
      <c r="I2789" s="107">
        <v>3</v>
      </c>
      <c r="J2789" s="107">
        <v>0</v>
      </c>
      <c r="K2789" s="107">
        <v>0</v>
      </c>
      <c r="L2789" s="108">
        <v>0</v>
      </c>
      <c r="X2789" t="s">
        <v>782</v>
      </c>
      <c r="Y2789" t="s">
        <v>780</v>
      </c>
    </row>
    <row r="2790" spans="1:25" hidden="1" x14ac:dyDescent="0.25">
      <c r="A2790" s="103" t="s">
        <v>7</v>
      </c>
      <c r="B2790" s="104">
        <v>46268</v>
      </c>
      <c r="C2790" s="105" t="s">
        <v>11</v>
      </c>
      <c r="D2790" s="106">
        <v>12</v>
      </c>
      <c r="G2790" s="106">
        <v>832</v>
      </c>
      <c r="H2790" s="107">
        <v>7</v>
      </c>
      <c r="I2790" s="107">
        <v>6</v>
      </c>
      <c r="J2790" s="107">
        <v>0</v>
      </c>
      <c r="K2790" s="107">
        <v>0</v>
      </c>
      <c r="L2790" s="108">
        <v>0</v>
      </c>
      <c r="X2790" t="s">
        <v>782</v>
      </c>
      <c r="Y2790" t="s">
        <v>784</v>
      </c>
    </row>
    <row r="2791" spans="1:25" x14ac:dyDescent="0.25">
      <c r="A2791" s="103" t="s">
        <v>8</v>
      </c>
      <c r="B2791" s="104">
        <v>46268</v>
      </c>
      <c r="C2791" s="105" t="s">
        <v>11</v>
      </c>
      <c r="D2791" s="106">
        <v>10</v>
      </c>
      <c r="G2791" s="106">
        <v>628</v>
      </c>
      <c r="H2791" s="107">
        <v>4</v>
      </c>
      <c r="I2791" s="107">
        <v>4</v>
      </c>
      <c r="J2791" s="107">
        <v>0</v>
      </c>
      <c r="K2791" s="107">
        <v>0</v>
      </c>
      <c r="L2791" s="108">
        <v>0</v>
      </c>
      <c r="X2791" t="s">
        <v>782</v>
      </c>
      <c r="Y2791" t="s">
        <v>783</v>
      </c>
    </row>
    <row r="2792" spans="1:25" hidden="1" x14ac:dyDescent="0.25">
      <c r="A2792" s="103" t="s">
        <v>6</v>
      </c>
      <c r="B2792" s="104">
        <v>46268</v>
      </c>
      <c r="C2792" s="105" t="s">
        <v>12</v>
      </c>
      <c r="D2792" s="106">
        <v>10</v>
      </c>
      <c r="G2792" s="106">
        <v>4</v>
      </c>
      <c r="H2792" s="107">
        <v>0</v>
      </c>
      <c r="I2792" s="107">
        <v>0</v>
      </c>
      <c r="J2792" s="107">
        <v>0</v>
      </c>
      <c r="K2792" s="107">
        <v>0</v>
      </c>
      <c r="L2792" s="108">
        <v>0</v>
      </c>
      <c r="X2792" t="s">
        <v>782</v>
      </c>
      <c r="Y2792" t="s">
        <v>779</v>
      </c>
    </row>
    <row r="2793" spans="1:25" x14ac:dyDescent="0.25">
      <c r="A2793" s="103" t="s">
        <v>8</v>
      </c>
      <c r="B2793" s="104">
        <v>46268</v>
      </c>
      <c r="C2793" s="105" t="s">
        <v>11</v>
      </c>
      <c r="D2793" s="106">
        <v>12</v>
      </c>
      <c r="G2793" s="106">
        <v>235</v>
      </c>
      <c r="H2793" s="107">
        <v>3</v>
      </c>
      <c r="I2793" s="107">
        <v>2</v>
      </c>
      <c r="J2793" s="107">
        <v>0</v>
      </c>
      <c r="K2793" s="107">
        <v>0</v>
      </c>
      <c r="L2793" s="108">
        <v>0</v>
      </c>
      <c r="X2793" t="s">
        <v>778</v>
      </c>
      <c r="Y2793" t="s">
        <v>20</v>
      </c>
    </row>
    <row r="2794" spans="1:25" hidden="1" x14ac:dyDescent="0.25">
      <c r="A2794" s="103" t="s">
        <v>8</v>
      </c>
      <c r="B2794" s="104">
        <v>46268</v>
      </c>
      <c r="C2794" s="105" t="s">
        <v>12</v>
      </c>
      <c r="D2794" s="106">
        <v>12</v>
      </c>
      <c r="G2794" s="106">
        <v>10</v>
      </c>
      <c r="H2794" s="107">
        <v>0</v>
      </c>
      <c r="I2794" s="107">
        <v>0</v>
      </c>
      <c r="J2794" s="107">
        <v>0</v>
      </c>
      <c r="K2794" s="107">
        <v>0</v>
      </c>
      <c r="L2794" s="108">
        <v>0</v>
      </c>
      <c r="X2794" t="s">
        <v>782</v>
      </c>
      <c r="Y2794" t="s">
        <v>779</v>
      </c>
    </row>
    <row r="2795" spans="1:25" x14ac:dyDescent="0.25">
      <c r="A2795" s="103" t="s">
        <v>6</v>
      </c>
      <c r="B2795" s="104">
        <v>46268</v>
      </c>
      <c r="C2795" s="105" t="s">
        <v>11</v>
      </c>
      <c r="D2795" s="106">
        <v>11</v>
      </c>
      <c r="G2795" s="106">
        <v>85</v>
      </c>
      <c r="H2795" s="107">
        <v>1</v>
      </c>
      <c r="I2795" s="107">
        <v>1</v>
      </c>
      <c r="J2795" s="107">
        <v>0</v>
      </c>
      <c r="K2795" s="107">
        <v>0</v>
      </c>
      <c r="L2795" s="108">
        <v>0</v>
      </c>
      <c r="X2795" t="s">
        <v>782</v>
      </c>
    </row>
    <row r="2796" spans="1:25" hidden="1" x14ac:dyDescent="0.25">
      <c r="A2796" s="103" t="s">
        <v>7</v>
      </c>
      <c r="B2796" s="104">
        <v>46268</v>
      </c>
      <c r="C2796" s="105" t="s">
        <v>12</v>
      </c>
      <c r="D2796" s="106">
        <v>10</v>
      </c>
      <c r="G2796" s="106">
        <v>5</v>
      </c>
      <c r="H2796" s="107">
        <v>0</v>
      </c>
      <c r="I2796" s="107">
        <v>0</v>
      </c>
      <c r="J2796" s="107">
        <v>0</v>
      </c>
      <c r="K2796" s="107">
        <v>0</v>
      </c>
      <c r="L2796" s="108">
        <v>0</v>
      </c>
      <c r="X2796" t="s">
        <v>778</v>
      </c>
      <c r="Y2796" t="s">
        <v>779</v>
      </c>
    </row>
    <row r="2797" spans="1:25" hidden="1" x14ac:dyDescent="0.25">
      <c r="A2797" s="103" t="s">
        <v>8</v>
      </c>
      <c r="B2797" s="104">
        <v>46268</v>
      </c>
      <c r="C2797" s="105" t="s">
        <v>11</v>
      </c>
      <c r="D2797" s="106">
        <v>11</v>
      </c>
      <c r="G2797" s="106">
        <v>392</v>
      </c>
      <c r="H2797" s="107">
        <v>6</v>
      </c>
      <c r="I2797" s="107">
        <v>5</v>
      </c>
      <c r="J2797" s="107">
        <v>1</v>
      </c>
      <c r="K2797" s="107">
        <v>0</v>
      </c>
      <c r="L2797" s="108">
        <v>0</v>
      </c>
      <c r="X2797" t="s">
        <v>782</v>
      </c>
      <c r="Y2797" t="s">
        <v>784</v>
      </c>
    </row>
    <row r="2798" spans="1:25" hidden="1" x14ac:dyDescent="0.25">
      <c r="A2798" s="103" t="s">
        <v>8</v>
      </c>
      <c r="B2798" s="104">
        <v>46268</v>
      </c>
      <c r="C2798" s="105" t="s">
        <v>11</v>
      </c>
      <c r="D2798" s="106">
        <v>8</v>
      </c>
      <c r="G2798" s="106">
        <v>32</v>
      </c>
      <c r="H2798" s="107">
        <v>0</v>
      </c>
      <c r="I2798" s="107">
        <v>0</v>
      </c>
      <c r="J2798" s="107">
        <v>0</v>
      </c>
      <c r="K2798" s="107">
        <v>0</v>
      </c>
      <c r="L2798" s="108">
        <v>0</v>
      </c>
      <c r="X2798" t="s">
        <v>782</v>
      </c>
      <c r="Y2798" t="s">
        <v>784</v>
      </c>
    </row>
    <row r="2799" spans="1:25" hidden="1" x14ac:dyDescent="0.25">
      <c r="A2799" s="103" t="s">
        <v>6</v>
      </c>
      <c r="B2799" s="104">
        <v>46268</v>
      </c>
      <c r="C2799" s="105" t="s">
        <v>11</v>
      </c>
      <c r="D2799" s="106">
        <v>13</v>
      </c>
      <c r="G2799" s="106">
        <v>9</v>
      </c>
      <c r="H2799" s="107">
        <v>0</v>
      </c>
      <c r="I2799" s="107">
        <v>0</v>
      </c>
      <c r="J2799" s="107">
        <v>0</v>
      </c>
      <c r="K2799" s="107">
        <v>0</v>
      </c>
      <c r="L2799" s="108">
        <v>0</v>
      </c>
      <c r="X2799" t="s">
        <v>782</v>
      </c>
      <c r="Y2799" t="s">
        <v>780</v>
      </c>
    </row>
    <row r="2800" spans="1:25" hidden="1" x14ac:dyDescent="0.25">
      <c r="A2800" s="103" t="s">
        <v>27</v>
      </c>
      <c r="B2800" s="104">
        <v>46268</v>
      </c>
      <c r="C2800" s="105" t="s">
        <v>11</v>
      </c>
      <c r="D2800" s="106">
        <v>12</v>
      </c>
      <c r="G2800" s="106">
        <v>2</v>
      </c>
      <c r="H2800" s="107">
        <v>2</v>
      </c>
      <c r="I2800" s="107">
        <v>1</v>
      </c>
      <c r="J2800" s="107">
        <v>0</v>
      </c>
      <c r="K2800" s="107">
        <v>0</v>
      </c>
      <c r="L2800" s="108">
        <v>0</v>
      </c>
      <c r="X2800" t="s">
        <v>782</v>
      </c>
      <c r="Y2800" t="s">
        <v>784</v>
      </c>
    </row>
    <row r="2801" spans="1:25" hidden="1" x14ac:dyDescent="0.25">
      <c r="A2801" s="103" t="s">
        <v>6</v>
      </c>
      <c r="B2801" s="104">
        <v>46268</v>
      </c>
      <c r="C2801" s="105" t="s">
        <v>11</v>
      </c>
      <c r="D2801" s="106">
        <v>11</v>
      </c>
      <c r="G2801" s="106">
        <v>2</v>
      </c>
      <c r="H2801" s="107">
        <v>0</v>
      </c>
      <c r="I2801" s="107">
        <v>0</v>
      </c>
      <c r="J2801" s="107">
        <v>0</v>
      </c>
      <c r="K2801" s="107">
        <v>0</v>
      </c>
      <c r="L2801" s="108">
        <v>0</v>
      </c>
      <c r="X2801" t="s">
        <v>778</v>
      </c>
      <c r="Y2801" t="s">
        <v>21</v>
      </c>
    </row>
    <row r="2802" spans="1:25" x14ac:dyDescent="0.25">
      <c r="A2802" s="103" t="s">
        <v>7</v>
      </c>
      <c r="B2802" s="104">
        <v>46268</v>
      </c>
      <c r="C2802" s="105" t="s">
        <v>11</v>
      </c>
      <c r="D2802" s="106">
        <v>13</v>
      </c>
      <c r="G2802" s="106">
        <v>49</v>
      </c>
      <c r="H2802" s="107">
        <v>0</v>
      </c>
      <c r="I2802" s="107">
        <v>0</v>
      </c>
      <c r="J2802" s="107">
        <v>0</v>
      </c>
      <c r="K2802" s="107">
        <v>0</v>
      </c>
      <c r="L2802" s="108">
        <v>0</v>
      </c>
      <c r="X2802" t="s">
        <v>782</v>
      </c>
      <c r="Y2802" t="s">
        <v>20</v>
      </c>
    </row>
    <row r="2803" spans="1:25" hidden="1" x14ac:dyDescent="0.25">
      <c r="A2803" s="103" t="s">
        <v>7</v>
      </c>
      <c r="B2803" s="104">
        <v>46268</v>
      </c>
      <c r="C2803" s="105" t="s">
        <v>12</v>
      </c>
      <c r="D2803" s="106">
        <v>10</v>
      </c>
      <c r="G2803" s="106">
        <v>1225</v>
      </c>
      <c r="H2803" s="107">
        <v>12</v>
      </c>
      <c r="I2803" s="107">
        <v>6</v>
      </c>
      <c r="J2803" s="107">
        <v>1</v>
      </c>
      <c r="K2803" s="107">
        <v>1</v>
      </c>
      <c r="L2803" s="108">
        <v>0</v>
      </c>
      <c r="X2803" t="s">
        <v>782</v>
      </c>
      <c r="Y2803" t="s">
        <v>779</v>
      </c>
    </row>
    <row r="2804" spans="1:25" hidden="1" x14ac:dyDescent="0.25">
      <c r="A2804" s="103" t="s">
        <v>8</v>
      </c>
      <c r="B2804" s="104">
        <v>46268</v>
      </c>
      <c r="C2804" s="105" t="s">
        <v>11</v>
      </c>
      <c r="D2804" s="106">
        <v>11</v>
      </c>
      <c r="G2804" s="106">
        <v>229</v>
      </c>
      <c r="H2804" s="107">
        <v>1</v>
      </c>
      <c r="I2804" s="107">
        <v>0</v>
      </c>
      <c r="J2804" s="107">
        <v>0</v>
      </c>
      <c r="K2804" s="107">
        <v>0</v>
      </c>
      <c r="L2804" s="108">
        <v>0</v>
      </c>
      <c r="X2804" t="s">
        <v>778</v>
      </c>
      <c r="Y2804" t="s">
        <v>20</v>
      </c>
    </row>
    <row r="2805" spans="1:25" hidden="1" x14ac:dyDescent="0.25">
      <c r="A2805" s="103" t="s">
        <v>6</v>
      </c>
      <c r="B2805" s="104">
        <v>46268</v>
      </c>
      <c r="C2805" s="105" t="s">
        <v>11</v>
      </c>
      <c r="D2805" s="106">
        <v>9</v>
      </c>
      <c r="G2805" s="106">
        <v>145</v>
      </c>
      <c r="H2805" s="107">
        <v>0</v>
      </c>
      <c r="I2805" s="107">
        <v>0</v>
      </c>
      <c r="J2805" s="107">
        <v>0</v>
      </c>
      <c r="K2805" s="107">
        <v>0</v>
      </c>
      <c r="L2805" s="108">
        <v>0</v>
      </c>
      <c r="X2805" t="s">
        <v>778</v>
      </c>
      <c r="Y2805" t="s">
        <v>20</v>
      </c>
    </row>
    <row r="2806" spans="1:25" hidden="1" x14ac:dyDescent="0.25">
      <c r="A2806" s="103" t="s">
        <v>6</v>
      </c>
      <c r="B2806" s="104">
        <v>46268</v>
      </c>
      <c r="C2806" s="105" t="s">
        <v>11</v>
      </c>
      <c r="D2806" s="106">
        <v>10</v>
      </c>
      <c r="G2806" s="106">
        <v>819</v>
      </c>
      <c r="H2806" s="107">
        <v>6</v>
      </c>
      <c r="I2806" s="107">
        <v>5</v>
      </c>
      <c r="J2806" s="107">
        <v>0</v>
      </c>
      <c r="K2806" s="107">
        <v>0</v>
      </c>
      <c r="L2806" s="108">
        <v>0</v>
      </c>
      <c r="X2806" t="s">
        <v>782</v>
      </c>
      <c r="Y2806" t="s">
        <v>783</v>
      </c>
    </row>
    <row r="2807" spans="1:25" hidden="1" x14ac:dyDescent="0.25">
      <c r="A2807" s="103" t="s">
        <v>7</v>
      </c>
      <c r="B2807" s="104">
        <v>46268</v>
      </c>
      <c r="C2807" s="105" t="s">
        <v>11</v>
      </c>
      <c r="D2807" s="106">
        <v>13</v>
      </c>
      <c r="G2807" s="106">
        <v>26</v>
      </c>
      <c r="H2807" s="107">
        <v>0</v>
      </c>
      <c r="I2807" s="107">
        <v>0</v>
      </c>
      <c r="J2807" s="107">
        <v>0</v>
      </c>
      <c r="K2807" s="107">
        <v>0</v>
      </c>
      <c r="L2807" s="108">
        <v>0</v>
      </c>
      <c r="X2807" t="s">
        <v>778</v>
      </c>
      <c r="Y2807" t="s">
        <v>783</v>
      </c>
    </row>
    <row r="2808" spans="1:25" hidden="1" x14ac:dyDescent="0.25">
      <c r="A2808" s="103" t="s">
        <v>8</v>
      </c>
      <c r="B2808" s="104">
        <v>46268</v>
      </c>
      <c r="C2808" s="105" t="s">
        <v>11</v>
      </c>
      <c r="D2808" s="106">
        <v>13</v>
      </c>
      <c r="G2808" s="106">
        <v>64</v>
      </c>
      <c r="H2808" s="107">
        <v>0</v>
      </c>
      <c r="I2808" s="107">
        <v>0</v>
      </c>
      <c r="J2808" s="107">
        <v>0</v>
      </c>
      <c r="K2808" s="107">
        <v>0</v>
      </c>
      <c r="L2808" s="108">
        <v>0</v>
      </c>
      <c r="X2808" t="s">
        <v>782</v>
      </c>
      <c r="Y2808" t="s">
        <v>20</v>
      </c>
    </row>
    <row r="2809" spans="1:25" hidden="1" x14ac:dyDescent="0.25">
      <c r="A2809" s="103" t="s">
        <v>7</v>
      </c>
      <c r="B2809" s="104">
        <v>46268</v>
      </c>
      <c r="C2809" s="105" t="s">
        <v>11</v>
      </c>
      <c r="D2809" s="106">
        <v>16</v>
      </c>
      <c r="G2809" s="106">
        <v>4</v>
      </c>
      <c r="H2809" s="107">
        <v>0</v>
      </c>
      <c r="I2809" s="107">
        <v>0</v>
      </c>
      <c r="J2809" s="107">
        <v>0</v>
      </c>
      <c r="K2809" s="107">
        <v>0</v>
      </c>
      <c r="L2809" s="108">
        <v>0</v>
      </c>
      <c r="X2809" t="s">
        <v>782</v>
      </c>
    </row>
    <row r="2810" spans="1:25" x14ac:dyDescent="0.25">
      <c r="A2810" s="103" t="s">
        <v>7</v>
      </c>
      <c r="B2810" s="104">
        <v>46268</v>
      </c>
      <c r="C2810" s="105" t="s">
        <v>11</v>
      </c>
      <c r="D2810" s="106">
        <v>15</v>
      </c>
      <c r="G2810" s="106">
        <v>150</v>
      </c>
      <c r="H2810" s="107">
        <v>0</v>
      </c>
      <c r="I2810" s="107">
        <v>0</v>
      </c>
      <c r="J2810" s="107">
        <v>0</v>
      </c>
      <c r="K2810" s="107">
        <v>0</v>
      </c>
      <c r="L2810" s="108">
        <v>0</v>
      </c>
      <c r="X2810" t="s">
        <v>778</v>
      </c>
      <c r="Y2810" t="s">
        <v>20</v>
      </c>
    </row>
    <row r="2811" spans="1:25" hidden="1" x14ac:dyDescent="0.25">
      <c r="A2811" s="103" t="s">
        <v>7</v>
      </c>
      <c r="B2811" s="104">
        <v>46268</v>
      </c>
      <c r="C2811" s="105" t="s">
        <v>12</v>
      </c>
      <c r="D2811" s="106">
        <v>8</v>
      </c>
      <c r="G2811" s="106">
        <v>479</v>
      </c>
      <c r="H2811" s="107">
        <v>4</v>
      </c>
      <c r="I2811" s="107">
        <v>1</v>
      </c>
      <c r="J2811" s="107">
        <v>0</v>
      </c>
      <c r="K2811" s="107">
        <v>0</v>
      </c>
      <c r="L2811" s="108">
        <v>0</v>
      </c>
      <c r="X2811" t="s">
        <v>782</v>
      </c>
      <c r="Y2811" t="s">
        <v>779</v>
      </c>
    </row>
    <row r="2812" spans="1:25" hidden="1" x14ac:dyDescent="0.25">
      <c r="A2812" s="103" t="s">
        <v>7</v>
      </c>
      <c r="B2812" s="104">
        <v>46268</v>
      </c>
      <c r="C2812" s="105" t="s">
        <v>11</v>
      </c>
      <c r="D2812" s="106">
        <v>11</v>
      </c>
      <c r="G2812" s="106">
        <v>509</v>
      </c>
      <c r="H2812" s="107">
        <v>3</v>
      </c>
      <c r="I2812" s="107">
        <v>2</v>
      </c>
      <c r="J2812" s="107">
        <v>0</v>
      </c>
      <c r="K2812" s="107">
        <v>0</v>
      </c>
      <c r="L2812" s="108">
        <v>0</v>
      </c>
      <c r="X2812" t="s">
        <v>782</v>
      </c>
      <c r="Y2812" t="s">
        <v>784</v>
      </c>
    </row>
    <row r="2813" spans="1:25" x14ac:dyDescent="0.25">
      <c r="A2813" s="103" t="s">
        <v>8</v>
      </c>
      <c r="B2813" s="104">
        <v>46268</v>
      </c>
      <c r="C2813" s="105" t="s">
        <v>11</v>
      </c>
      <c r="D2813" s="106">
        <v>15</v>
      </c>
      <c r="G2813" s="106">
        <v>145</v>
      </c>
      <c r="H2813" s="107">
        <v>1</v>
      </c>
      <c r="I2813" s="107">
        <v>0</v>
      </c>
      <c r="J2813" s="107">
        <v>0</v>
      </c>
      <c r="K2813" s="107">
        <v>0</v>
      </c>
      <c r="L2813" s="108">
        <v>0</v>
      </c>
      <c r="X2813" t="s">
        <v>778</v>
      </c>
      <c r="Y2813" t="s">
        <v>783</v>
      </c>
    </row>
    <row r="2814" spans="1:25" x14ac:dyDescent="0.25">
      <c r="A2814" s="103" t="s">
        <v>6</v>
      </c>
      <c r="B2814" s="104">
        <v>46268</v>
      </c>
      <c r="C2814" s="105" t="s">
        <v>12</v>
      </c>
      <c r="D2814" s="106">
        <v>8</v>
      </c>
      <c r="G2814" s="106">
        <v>679</v>
      </c>
      <c r="H2814" s="107">
        <v>12</v>
      </c>
      <c r="I2814" s="107">
        <v>9</v>
      </c>
      <c r="J2814" s="107">
        <v>0</v>
      </c>
      <c r="K2814" s="107">
        <v>0</v>
      </c>
      <c r="L2814" s="108">
        <v>0</v>
      </c>
      <c r="X2814" t="s">
        <v>782</v>
      </c>
      <c r="Y2814" t="s">
        <v>779</v>
      </c>
    </row>
    <row r="2815" spans="1:25" hidden="1" x14ac:dyDescent="0.25">
      <c r="A2815" s="103" t="s">
        <v>8</v>
      </c>
      <c r="B2815" s="104">
        <v>46268</v>
      </c>
      <c r="C2815" s="105" t="s">
        <v>12</v>
      </c>
      <c r="D2815" s="106">
        <v>12</v>
      </c>
      <c r="G2815" s="106">
        <v>817</v>
      </c>
      <c r="H2815" s="107">
        <v>24</v>
      </c>
      <c r="I2815" s="107">
        <v>14</v>
      </c>
      <c r="J2815" s="107">
        <v>0</v>
      </c>
      <c r="K2815" s="107">
        <v>0</v>
      </c>
      <c r="L2815" s="108">
        <v>0</v>
      </c>
      <c r="X2815" t="s">
        <v>782</v>
      </c>
      <c r="Y2815" t="s">
        <v>779</v>
      </c>
    </row>
    <row r="2816" spans="1:25" hidden="1" x14ac:dyDescent="0.25">
      <c r="A2816" s="103" t="s">
        <v>7</v>
      </c>
      <c r="B2816" s="104">
        <v>46268</v>
      </c>
      <c r="C2816" s="105" t="s">
        <v>11</v>
      </c>
      <c r="D2816" s="106">
        <v>8</v>
      </c>
      <c r="G2816" s="106">
        <v>307</v>
      </c>
      <c r="H2816" s="107">
        <v>2</v>
      </c>
      <c r="I2816" s="107">
        <v>1</v>
      </c>
      <c r="J2816" s="107">
        <v>0</v>
      </c>
      <c r="K2816" s="107">
        <v>0</v>
      </c>
      <c r="L2816" s="108">
        <v>0</v>
      </c>
      <c r="X2816" t="s">
        <v>782</v>
      </c>
      <c r="Y2816" t="s">
        <v>784</v>
      </c>
    </row>
    <row r="2817" spans="1:25" x14ac:dyDescent="0.25">
      <c r="A2817" s="103" t="s">
        <v>7</v>
      </c>
      <c r="B2817" s="104">
        <v>46268</v>
      </c>
      <c r="C2817" s="105" t="s">
        <v>12</v>
      </c>
      <c r="D2817" s="106">
        <v>8</v>
      </c>
      <c r="G2817" s="106">
        <v>145</v>
      </c>
      <c r="H2817" s="107">
        <v>4</v>
      </c>
      <c r="I2817" s="107">
        <v>3</v>
      </c>
      <c r="J2817" s="107">
        <v>1</v>
      </c>
      <c r="K2817" s="107">
        <v>1</v>
      </c>
      <c r="L2817" s="108">
        <v>0</v>
      </c>
      <c r="X2817" t="s">
        <v>782</v>
      </c>
      <c r="Y2817" t="s">
        <v>781</v>
      </c>
    </row>
    <row r="2818" spans="1:25" x14ac:dyDescent="0.25">
      <c r="A2818" s="103" t="s">
        <v>6</v>
      </c>
      <c r="B2818" s="104">
        <v>46268</v>
      </c>
      <c r="C2818" s="105" t="s">
        <v>12</v>
      </c>
      <c r="D2818" s="106">
        <v>11</v>
      </c>
      <c r="G2818" s="106">
        <v>1</v>
      </c>
      <c r="H2818" s="107">
        <v>1</v>
      </c>
      <c r="I2818" s="107">
        <v>1</v>
      </c>
      <c r="J2818" s="107">
        <v>0</v>
      </c>
      <c r="K2818" s="107">
        <v>0</v>
      </c>
      <c r="L2818" s="108">
        <v>0</v>
      </c>
      <c r="X2818" t="s">
        <v>778</v>
      </c>
      <c r="Y2818" t="s">
        <v>22</v>
      </c>
    </row>
    <row r="2819" spans="1:25" hidden="1" x14ac:dyDescent="0.25">
      <c r="A2819" s="103" t="s">
        <v>7</v>
      </c>
      <c r="B2819" s="104">
        <v>46268</v>
      </c>
      <c r="C2819" s="105" t="s">
        <v>12</v>
      </c>
      <c r="D2819" s="106">
        <v>13</v>
      </c>
      <c r="G2819" s="106">
        <v>77</v>
      </c>
      <c r="H2819" s="107">
        <v>2</v>
      </c>
      <c r="I2819" s="107">
        <v>1</v>
      </c>
      <c r="J2819" s="107">
        <v>0</v>
      </c>
      <c r="K2819" s="107">
        <v>0</v>
      </c>
      <c r="L2819" s="108">
        <v>0</v>
      </c>
      <c r="X2819" t="s">
        <v>778</v>
      </c>
      <c r="Y2819" t="s">
        <v>779</v>
      </c>
    </row>
    <row r="2820" spans="1:25" x14ac:dyDescent="0.25">
      <c r="A2820" s="103" t="s">
        <v>7</v>
      </c>
      <c r="B2820" s="104">
        <v>46268</v>
      </c>
      <c r="C2820" s="105" t="s">
        <v>11</v>
      </c>
      <c r="D2820" s="106">
        <v>12</v>
      </c>
      <c r="G2820" s="106">
        <v>5</v>
      </c>
      <c r="H2820" s="107">
        <v>0</v>
      </c>
      <c r="I2820" s="107">
        <v>0</v>
      </c>
      <c r="J2820" s="107">
        <v>0</v>
      </c>
      <c r="K2820" s="107">
        <v>0</v>
      </c>
      <c r="L2820" s="108">
        <v>0</v>
      </c>
      <c r="X2820" t="s">
        <v>782</v>
      </c>
    </row>
    <row r="2821" spans="1:25" hidden="1" x14ac:dyDescent="0.25">
      <c r="A2821" s="103" t="s">
        <v>6</v>
      </c>
      <c r="B2821" s="104">
        <v>46268</v>
      </c>
      <c r="C2821" s="105" t="s">
        <v>12</v>
      </c>
      <c r="D2821" s="106">
        <v>11</v>
      </c>
      <c r="G2821" s="106">
        <v>1515</v>
      </c>
      <c r="H2821" s="107">
        <v>35</v>
      </c>
      <c r="I2821" s="107">
        <v>30</v>
      </c>
      <c r="J2821" s="107">
        <v>3</v>
      </c>
      <c r="K2821" s="107">
        <v>2</v>
      </c>
      <c r="L2821" s="108">
        <v>1</v>
      </c>
      <c r="X2821" t="s">
        <v>782</v>
      </c>
      <c r="Y2821" t="s">
        <v>779</v>
      </c>
    </row>
    <row r="2822" spans="1:25" x14ac:dyDescent="0.25">
      <c r="A2822" s="103" t="s">
        <v>7</v>
      </c>
      <c r="B2822" s="104">
        <v>46268</v>
      </c>
      <c r="C2822" s="105" t="s">
        <v>11</v>
      </c>
      <c r="D2822" s="106">
        <v>15</v>
      </c>
      <c r="G2822" s="106">
        <v>146</v>
      </c>
      <c r="H2822" s="107">
        <v>1</v>
      </c>
      <c r="I2822" s="107">
        <v>0</v>
      </c>
      <c r="J2822" s="107">
        <v>0</v>
      </c>
      <c r="K2822" s="107">
        <v>0</v>
      </c>
      <c r="L2822" s="108">
        <v>0</v>
      </c>
      <c r="X2822" t="s">
        <v>778</v>
      </c>
      <c r="Y2822" t="s">
        <v>783</v>
      </c>
    </row>
    <row r="2823" spans="1:25" hidden="1" x14ac:dyDescent="0.25">
      <c r="A2823" s="103" t="s">
        <v>6</v>
      </c>
      <c r="B2823" s="104">
        <v>46268</v>
      </c>
      <c r="C2823" s="105" t="s">
        <v>12</v>
      </c>
      <c r="D2823" s="106">
        <v>14</v>
      </c>
      <c r="G2823" s="106">
        <v>1</v>
      </c>
      <c r="H2823" s="107">
        <v>0</v>
      </c>
      <c r="I2823" s="107">
        <v>0</v>
      </c>
      <c r="J2823" s="107">
        <v>0</v>
      </c>
      <c r="K2823" s="107">
        <v>0</v>
      </c>
      <c r="L2823" s="108">
        <v>0</v>
      </c>
      <c r="X2823" t="s">
        <v>778</v>
      </c>
    </row>
    <row r="2824" spans="1:25" hidden="1" x14ac:dyDescent="0.25">
      <c r="A2824" s="103" t="s">
        <v>6</v>
      </c>
      <c r="B2824" s="104">
        <v>46268</v>
      </c>
      <c r="C2824" s="105" t="s">
        <v>11</v>
      </c>
      <c r="D2824" s="106">
        <v>15</v>
      </c>
      <c r="G2824" s="106">
        <v>184</v>
      </c>
      <c r="H2824" s="107">
        <v>2</v>
      </c>
      <c r="I2824" s="107">
        <v>1</v>
      </c>
      <c r="J2824" s="107">
        <v>0</v>
      </c>
      <c r="K2824" s="107">
        <v>0</v>
      </c>
      <c r="L2824" s="108">
        <v>0</v>
      </c>
      <c r="X2824" t="s">
        <v>778</v>
      </c>
      <c r="Y2824" t="s">
        <v>783</v>
      </c>
    </row>
    <row r="2825" spans="1:25" hidden="1" x14ac:dyDescent="0.25">
      <c r="A2825" s="103" t="s">
        <v>7</v>
      </c>
      <c r="B2825" s="104">
        <v>46268</v>
      </c>
      <c r="C2825" s="105" t="s">
        <v>12</v>
      </c>
      <c r="E2825" s="105">
        <v>10</v>
      </c>
      <c r="M2825" s="44">
        <v>284141</v>
      </c>
      <c r="Y2825" t="s">
        <v>169</v>
      </c>
    </row>
    <row r="2826" spans="1:25" hidden="1" x14ac:dyDescent="0.25">
      <c r="A2826" s="103" t="s">
        <v>7</v>
      </c>
      <c r="B2826" s="104">
        <v>46268</v>
      </c>
      <c r="C2826" s="105" t="s">
        <v>12</v>
      </c>
      <c r="E2826" s="105">
        <v>1</v>
      </c>
      <c r="M2826" s="44">
        <v>374190</v>
      </c>
      <c r="Y2826" t="s">
        <v>804</v>
      </c>
    </row>
    <row r="2827" spans="1:25" hidden="1" x14ac:dyDescent="0.25">
      <c r="A2827" s="103" t="s">
        <v>7</v>
      </c>
      <c r="B2827" s="104">
        <v>46268</v>
      </c>
      <c r="C2827" s="105" t="s">
        <v>12</v>
      </c>
      <c r="E2827" s="105">
        <v>6</v>
      </c>
      <c r="M2827" s="44">
        <v>428137</v>
      </c>
      <c r="X2827" t="s">
        <v>1009</v>
      </c>
      <c r="Y2827" t="s">
        <v>779</v>
      </c>
    </row>
    <row r="2828" spans="1:25" hidden="1" x14ac:dyDescent="0.25">
      <c r="A2828" s="103" t="s">
        <v>8</v>
      </c>
      <c r="B2828" s="104">
        <v>46268</v>
      </c>
      <c r="C2828" s="105" t="s">
        <v>12</v>
      </c>
      <c r="E2828" s="105">
        <v>98</v>
      </c>
      <c r="M2828" s="44">
        <v>4718255</v>
      </c>
      <c r="Y2828" t="s">
        <v>779</v>
      </c>
    </row>
    <row r="2829" spans="1:25" hidden="1" x14ac:dyDescent="0.25">
      <c r="A2829" s="103" t="s">
        <v>6</v>
      </c>
      <c r="B2829" s="104">
        <v>46268</v>
      </c>
      <c r="C2829" s="105" t="s">
        <v>11</v>
      </c>
      <c r="E2829" s="105">
        <v>82</v>
      </c>
      <c r="M2829" s="44">
        <v>3691085</v>
      </c>
      <c r="Y2829" t="s">
        <v>23</v>
      </c>
    </row>
    <row r="2830" spans="1:25" hidden="1" x14ac:dyDescent="0.25">
      <c r="A2830" s="103" t="s">
        <v>8</v>
      </c>
      <c r="B2830" s="104">
        <v>46268</v>
      </c>
      <c r="C2830" s="105" t="s">
        <v>12</v>
      </c>
      <c r="E2830" s="105">
        <v>3</v>
      </c>
      <c r="M2830" s="44">
        <v>199551</v>
      </c>
      <c r="X2830" t="s">
        <v>1009</v>
      </c>
      <c r="Y2830" t="s">
        <v>781</v>
      </c>
    </row>
    <row r="2831" spans="1:25" hidden="1" x14ac:dyDescent="0.25">
      <c r="A2831" s="103" t="s">
        <v>6</v>
      </c>
      <c r="B2831" s="104">
        <v>46268</v>
      </c>
      <c r="C2831" s="105" t="s">
        <v>12</v>
      </c>
      <c r="E2831" s="105">
        <v>3724</v>
      </c>
      <c r="M2831" s="44">
        <v>483523951</v>
      </c>
      <c r="Y2831" t="s">
        <v>779</v>
      </c>
    </row>
    <row r="2832" spans="1:25" hidden="1" x14ac:dyDescent="0.25">
      <c r="A2832" s="103" t="s">
        <v>7</v>
      </c>
      <c r="B2832" s="104">
        <v>46268</v>
      </c>
      <c r="C2832" s="105" t="s">
        <v>12</v>
      </c>
      <c r="E2832" s="105">
        <v>444</v>
      </c>
      <c r="M2832" s="44">
        <v>153140975</v>
      </c>
      <c r="Y2832" t="s">
        <v>781</v>
      </c>
    </row>
    <row r="2833" spans="1:25" hidden="1" x14ac:dyDescent="0.25">
      <c r="A2833" s="103" t="s">
        <v>7</v>
      </c>
      <c r="B2833" s="104">
        <v>46268</v>
      </c>
      <c r="C2833" s="105" t="s">
        <v>11</v>
      </c>
      <c r="E2833" s="105">
        <v>4</v>
      </c>
      <c r="M2833" s="44">
        <v>177273</v>
      </c>
      <c r="X2833" t="s">
        <v>1008</v>
      </c>
    </row>
    <row r="2834" spans="1:25" hidden="1" x14ac:dyDescent="0.25">
      <c r="A2834" s="103" t="s">
        <v>6</v>
      </c>
      <c r="B2834" s="104">
        <v>46268</v>
      </c>
      <c r="C2834" s="105" t="s">
        <v>12</v>
      </c>
      <c r="E2834" s="105">
        <v>2</v>
      </c>
      <c r="M2834" s="44">
        <v>1072030</v>
      </c>
      <c r="Y2834" t="s">
        <v>786</v>
      </c>
    </row>
    <row r="2835" spans="1:25" hidden="1" x14ac:dyDescent="0.25">
      <c r="A2835" s="103" t="s">
        <v>8</v>
      </c>
      <c r="B2835" s="104">
        <v>46268</v>
      </c>
      <c r="C2835" s="105" t="s">
        <v>11</v>
      </c>
      <c r="E2835" s="105">
        <v>2</v>
      </c>
      <c r="M2835" s="44">
        <v>53683</v>
      </c>
      <c r="X2835" t="s">
        <v>1009</v>
      </c>
      <c r="Y2835" t="s">
        <v>20</v>
      </c>
    </row>
    <row r="2836" spans="1:25" hidden="1" x14ac:dyDescent="0.25">
      <c r="A2836" s="103" t="s">
        <v>8</v>
      </c>
      <c r="B2836" s="104">
        <v>46268</v>
      </c>
      <c r="C2836" s="105" t="s">
        <v>11</v>
      </c>
      <c r="E2836" s="105">
        <v>3</v>
      </c>
      <c r="M2836" s="44">
        <v>37149</v>
      </c>
      <c r="Y2836" t="s">
        <v>779</v>
      </c>
    </row>
    <row r="2837" spans="1:25" hidden="1" x14ac:dyDescent="0.25">
      <c r="A2837" s="103" t="s">
        <v>6</v>
      </c>
      <c r="B2837" s="104">
        <v>46268</v>
      </c>
      <c r="C2837" s="105" t="s">
        <v>12</v>
      </c>
      <c r="E2837" s="105">
        <v>573</v>
      </c>
      <c r="M2837" s="44">
        <v>150223063</v>
      </c>
      <c r="Y2837" t="s">
        <v>781</v>
      </c>
    </row>
    <row r="2838" spans="1:25" hidden="1" x14ac:dyDescent="0.25">
      <c r="A2838" s="103" t="s">
        <v>7</v>
      </c>
      <c r="B2838" s="104">
        <v>46268</v>
      </c>
      <c r="C2838" s="105" t="s">
        <v>12</v>
      </c>
      <c r="E2838" s="105">
        <v>66</v>
      </c>
      <c r="M2838" s="44">
        <v>4454910</v>
      </c>
      <c r="Y2838" t="s">
        <v>779</v>
      </c>
    </row>
    <row r="2839" spans="1:25" hidden="1" x14ac:dyDescent="0.25">
      <c r="A2839" s="103" t="s">
        <v>7</v>
      </c>
      <c r="B2839" s="104">
        <v>46268</v>
      </c>
      <c r="C2839" s="105" t="s">
        <v>12</v>
      </c>
      <c r="E2839" s="105">
        <v>2</v>
      </c>
      <c r="M2839" s="44">
        <v>15095</v>
      </c>
      <c r="Y2839" t="s">
        <v>785</v>
      </c>
    </row>
    <row r="2840" spans="1:25" hidden="1" x14ac:dyDescent="0.25">
      <c r="A2840" s="103" t="s">
        <v>827</v>
      </c>
      <c r="B2840" s="104">
        <v>46268</v>
      </c>
      <c r="C2840" s="105" t="s">
        <v>12</v>
      </c>
      <c r="E2840" s="105">
        <v>3</v>
      </c>
      <c r="M2840" s="44">
        <v>15007999</v>
      </c>
      <c r="X2840" t="s">
        <v>1008</v>
      </c>
    </row>
    <row r="2841" spans="1:25" hidden="1" x14ac:dyDescent="0.25">
      <c r="A2841" s="103" t="s">
        <v>8</v>
      </c>
      <c r="B2841" s="104">
        <v>46268</v>
      </c>
      <c r="C2841" s="105" t="s">
        <v>12</v>
      </c>
      <c r="E2841" s="105">
        <v>18</v>
      </c>
      <c r="M2841" s="44">
        <v>7938369</v>
      </c>
    </row>
    <row r="2842" spans="1:25" hidden="1" x14ac:dyDescent="0.25">
      <c r="A2842" s="103" t="s">
        <v>8</v>
      </c>
      <c r="B2842" s="104">
        <v>46268</v>
      </c>
      <c r="C2842" s="105" t="s">
        <v>12</v>
      </c>
      <c r="E2842" s="105">
        <v>398</v>
      </c>
      <c r="M2842" s="44">
        <v>124792181</v>
      </c>
      <c r="Y2842" t="s">
        <v>781</v>
      </c>
    </row>
    <row r="2843" spans="1:25" hidden="1" x14ac:dyDescent="0.25">
      <c r="A2843" s="103" t="s">
        <v>7</v>
      </c>
      <c r="B2843" s="104">
        <v>46268</v>
      </c>
      <c r="C2843" s="105" t="s">
        <v>12</v>
      </c>
      <c r="E2843" s="105">
        <v>7</v>
      </c>
      <c r="M2843" s="44">
        <v>1540120</v>
      </c>
    </row>
    <row r="2844" spans="1:25" hidden="1" x14ac:dyDescent="0.25">
      <c r="A2844" s="103" t="s">
        <v>827</v>
      </c>
      <c r="B2844" s="104">
        <v>46268</v>
      </c>
      <c r="C2844" s="105" t="s">
        <v>11</v>
      </c>
      <c r="E2844" s="105">
        <v>1</v>
      </c>
      <c r="M2844" s="44">
        <v>46285</v>
      </c>
    </row>
    <row r="2845" spans="1:25" hidden="1" x14ac:dyDescent="0.25">
      <c r="A2845" s="103" t="s">
        <v>6</v>
      </c>
      <c r="B2845" s="104">
        <v>46268</v>
      </c>
      <c r="C2845" s="105" t="s">
        <v>12</v>
      </c>
      <c r="E2845" s="105">
        <v>21</v>
      </c>
      <c r="M2845" s="44">
        <v>1524760</v>
      </c>
      <c r="Y2845" t="s">
        <v>169</v>
      </c>
    </row>
    <row r="2846" spans="1:25" hidden="1" x14ac:dyDescent="0.25">
      <c r="A2846" s="103" t="s">
        <v>7</v>
      </c>
      <c r="B2846" s="104">
        <v>46268</v>
      </c>
      <c r="C2846" s="105" t="s">
        <v>11</v>
      </c>
      <c r="E2846" s="105">
        <v>1</v>
      </c>
      <c r="M2846" s="44">
        <v>219563</v>
      </c>
      <c r="X2846" t="s">
        <v>1008</v>
      </c>
      <c r="Y2846" t="s">
        <v>783</v>
      </c>
    </row>
    <row r="2847" spans="1:25" hidden="1" x14ac:dyDescent="0.25">
      <c r="A2847" s="103" t="s">
        <v>6</v>
      </c>
      <c r="B2847" s="104">
        <v>46268</v>
      </c>
      <c r="C2847" s="105" t="s">
        <v>11</v>
      </c>
      <c r="E2847" s="105">
        <v>2</v>
      </c>
      <c r="M2847" s="44">
        <v>284112</v>
      </c>
      <c r="X2847" t="s">
        <v>1009</v>
      </c>
      <c r="Y2847" t="s">
        <v>783</v>
      </c>
    </row>
    <row r="2848" spans="1:25" hidden="1" x14ac:dyDescent="0.25">
      <c r="A2848" s="103" t="s">
        <v>6</v>
      </c>
      <c r="B2848" s="104">
        <v>46268</v>
      </c>
      <c r="C2848" s="105" t="s">
        <v>11</v>
      </c>
      <c r="E2848" s="105">
        <v>383</v>
      </c>
      <c r="M2848" s="44">
        <v>64921239</v>
      </c>
      <c r="Y2848" t="s">
        <v>20</v>
      </c>
    </row>
    <row r="2849" spans="1:25" hidden="1" x14ac:dyDescent="0.25">
      <c r="A2849" s="103" t="s">
        <v>8</v>
      </c>
      <c r="B2849" s="104">
        <v>46268</v>
      </c>
      <c r="C2849" s="105" t="s">
        <v>11</v>
      </c>
      <c r="E2849" s="105">
        <v>2</v>
      </c>
      <c r="M2849" s="44">
        <v>180507</v>
      </c>
      <c r="X2849" t="s">
        <v>1009</v>
      </c>
      <c r="Y2849" t="s">
        <v>783</v>
      </c>
    </row>
    <row r="2850" spans="1:25" hidden="1" x14ac:dyDescent="0.25">
      <c r="A2850" s="103" t="s">
        <v>6</v>
      </c>
      <c r="B2850" s="104">
        <v>46268</v>
      </c>
      <c r="C2850" s="105" t="s">
        <v>12</v>
      </c>
      <c r="E2850" s="105">
        <v>8</v>
      </c>
      <c r="M2850" s="44">
        <v>25726871</v>
      </c>
      <c r="X2850" t="s">
        <v>1008</v>
      </c>
      <c r="Y2850" t="s">
        <v>779</v>
      </c>
    </row>
    <row r="2851" spans="1:25" hidden="1" x14ac:dyDescent="0.25">
      <c r="A2851" s="103" t="s">
        <v>827</v>
      </c>
      <c r="B2851" s="104">
        <v>46268</v>
      </c>
      <c r="C2851" s="105" t="s">
        <v>12</v>
      </c>
      <c r="E2851" s="105">
        <v>1</v>
      </c>
      <c r="M2851" s="44">
        <v>76928</v>
      </c>
      <c r="Y2851" t="s">
        <v>781</v>
      </c>
    </row>
    <row r="2852" spans="1:25" hidden="1" x14ac:dyDescent="0.25">
      <c r="A2852" s="103" t="s">
        <v>8</v>
      </c>
      <c r="B2852" s="104">
        <v>46268</v>
      </c>
      <c r="C2852" s="105" t="s">
        <v>11</v>
      </c>
      <c r="E2852" s="105">
        <v>17</v>
      </c>
      <c r="M2852" s="44">
        <v>101075</v>
      </c>
    </row>
    <row r="2853" spans="1:25" hidden="1" x14ac:dyDescent="0.25">
      <c r="A2853" s="103" t="s">
        <v>6</v>
      </c>
      <c r="B2853" s="104">
        <v>46268</v>
      </c>
      <c r="C2853" s="105" t="s">
        <v>11</v>
      </c>
      <c r="E2853" s="105">
        <v>19</v>
      </c>
      <c r="M2853" s="44">
        <v>588289</v>
      </c>
      <c r="Y2853" t="s">
        <v>22</v>
      </c>
    </row>
    <row r="2854" spans="1:25" hidden="1" x14ac:dyDescent="0.25">
      <c r="A2854" s="103" t="s">
        <v>6</v>
      </c>
      <c r="B2854" s="104">
        <v>46268</v>
      </c>
      <c r="C2854" s="105" t="s">
        <v>12</v>
      </c>
      <c r="E2854" s="105">
        <v>2</v>
      </c>
      <c r="M2854" s="44">
        <v>356456</v>
      </c>
      <c r="X2854" t="s">
        <v>1009</v>
      </c>
      <c r="Y2854" t="s">
        <v>781</v>
      </c>
    </row>
    <row r="2855" spans="1:25" hidden="1" x14ac:dyDescent="0.25">
      <c r="A2855" s="103" t="s">
        <v>8</v>
      </c>
      <c r="B2855" s="104">
        <v>46268</v>
      </c>
      <c r="C2855" s="105" t="s">
        <v>11</v>
      </c>
      <c r="E2855" s="105">
        <v>284</v>
      </c>
      <c r="M2855" s="44">
        <v>47607825</v>
      </c>
      <c r="Y2855" t="s">
        <v>20</v>
      </c>
    </row>
    <row r="2856" spans="1:25" hidden="1" x14ac:dyDescent="0.25">
      <c r="A2856" s="103" t="s">
        <v>7</v>
      </c>
      <c r="B2856" s="104">
        <v>46268</v>
      </c>
      <c r="C2856" s="105" t="s">
        <v>11</v>
      </c>
      <c r="E2856" s="105">
        <v>249</v>
      </c>
      <c r="M2856" s="44">
        <v>39965140</v>
      </c>
      <c r="Y2856" t="s">
        <v>20</v>
      </c>
    </row>
    <row r="2857" spans="1:25" hidden="1" x14ac:dyDescent="0.25">
      <c r="A2857" s="103" t="s">
        <v>7</v>
      </c>
      <c r="B2857" s="104">
        <v>46268</v>
      </c>
      <c r="C2857" s="105" t="s">
        <v>12</v>
      </c>
      <c r="E2857" s="105">
        <v>4</v>
      </c>
      <c r="M2857" s="44">
        <v>7110090</v>
      </c>
      <c r="X2857" t="s">
        <v>1008</v>
      </c>
    </row>
    <row r="2858" spans="1:25" hidden="1" x14ac:dyDescent="0.25">
      <c r="A2858" s="103" t="s">
        <v>6</v>
      </c>
      <c r="B2858" s="104">
        <v>46268</v>
      </c>
      <c r="C2858" s="105" t="s">
        <v>12</v>
      </c>
      <c r="E2858" s="105">
        <v>2</v>
      </c>
      <c r="M2858" s="44">
        <v>39210</v>
      </c>
      <c r="Y2858" t="s">
        <v>929</v>
      </c>
    </row>
    <row r="2859" spans="1:25" hidden="1" x14ac:dyDescent="0.25">
      <c r="A2859" s="103" t="s">
        <v>6</v>
      </c>
      <c r="B2859" s="104">
        <v>46268</v>
      </c>
      <c r="C2859" s="105" t="s">
        <v>11</v>
      </c>
      <c r="E2859" s="105">
        <v>22</v>
      </c>
      <c r="M2859" s="44">
        <v>754187</v>
      </c>
      <c r="Y2859" t="s">
        <v>21</v>
      </c>
    </row>
    <row r="2860" spans="1:25" hidden="1" x14ac:dyDescent="0.25">
      <c r="A2860" s="103" t="s">
        <v>6</v>
      </c>
      <c r="B2860" s="104">
        <v>46268</v>
      </c>
      <c r="C2860" s="105" t="s">
        <v>12</v>
      </c>
      <c r="E2860" s="105">
        <v>5</v>
      </c>
      <c r="M2860" s="44">
        <v>198531</v>
      </c>
      <c r="Y2860" t="s">
        <v>785</v>
      </c>
    </row>
    <row r="2861" spans="1:25" hidden="1" x14ac:dyDescent="0.25">
      <c r="A2861" s="103" t="s">
        <v>827</v>
      </c>
      <c r="B2861" s="104">
        <v>46268</v>
      </c>
      <c r="C2861" s="105" t="s">
        <v>12</v>
      </c>
      <c r="E2861" s="105">
        <v>1</v>
      </c>
      <c r="M2861" s="44">
        <v>23168</v>
      </c>
      <c r="Y2861" t="s">
        <v>779</v>
      </c>
    </row>
    <row r="2862" spans="1:25" hidden="1" x14ac:dyDescent="0.25">
      <c r="A2862" s="103" t="s">
        <v>6</v>
      </c>
      <c r="B2862" s="104">
        <v>46268</v>
      </c>
      <c r="C2862" s="105" t="s">
        <v>12</v>
      </c>
      <c r="E2862" s="105">
        <v>1</v>
      </c>
      <c r="M2862" s="44">
        <v>0</v>
      </c>
      <c r="Y2862" t="s">
        <v>804</v>
      </c>
    </row>
    <row r="2863" spans="1:25" hidden="1" x14ac:dyDescent="0.25">
      <c r="A2863" s="103" t="s">
        <v>7</v>
      </c>
      <c r="B2863" s="104">
        <v>46268</v>
      </c>
      <c r="C2863" s="105" t="s">
        <v>12</v>
      </c>
      <c r="E2863" s="105">
        <v>36</v>
      </c>
      <c r="M2863" s="44">
        <v>3573175</v>
      </c>
    </row>
    <row r="2864" spans="1:25" hidden="1" x14ac:dyDescent="0.25">
      <c r="A2864" s="103" t="s">
        <v>8</v>
      </c>
      <c r="B2864" s="104">
        <v>46268</v>
      </c>
      <c r="C2864" s="105" t="s">
        <v>12</v>
      </c>
      <c r="E2864" s="105">
        <v>5</v>
      </c>
      <c r="M2864" s="44">
        <v>2609007</v>
      </c>
    </row>
    <row r="2865" spans="1:25" hidden="1" x14ac:dyDescent="0.25">
      <c r="A2865" s="103" t="s">
        <v>8</v>
      </c>
      <c r="B2865" s="104">
        <v>46268</v>
      </c>
      <c r="C2865" s="105" t="s">
        <v>12</v>
      </c>
      <c r="E2865" s="105">
        <v>2</v>
      </c>
      <c r="M2865" s="44">
        <v>445325</v>
      </c>
      <c r="X2865" t="s">
        <v>1009</v>
      </c>
      <c r="Y2865" t="s">
        <v>779</v>
      </c>
    </row>
    <row r="2866" spans="1:25" hidden="1" x14ac:dyDescent="0.25">
      <c r="A2866" s="103" t="s">
        <v>8</v>
      </c>
      <c r="B2866" s="104">
        <v>46268</v>
      </c>
      <c r="C2866" s="105" t="s">
        <v>12</v>
      </c>
      <c r="E2866" s="105">
        <v>1</v>
      </c>
      <c r="M2866" s="44">
        <v>965547</v>
      </c>
      <c r="X2866" t="s">
        <v>1008</v>
      </c>
    </row>
    <row r="2867" spans="1:25" hidden="1" x14ac:dyDescent="0.25">
      <c r="A2867" s="103" t="s">
        <v>7</v>
      </c>
      <c r="B2867" s="104">
        <v>46268</v>
      </c>
      <c r="C2867" s="105" t="s">
        <v>11</v>
      </c>
      <c r="E2867" s="105">
        <v>486</v>
      </c>
      <c r="M2867" s="44">
        <v>45843563</v>
      </c>
      <c r="Y2867" t="s">
        <v>783</v>
      </c>
    </row>
    <row r="2868" spans="1:25" hidden="1" x14ac:dyDescent="0.25">
      <c r="A2868" s="103" t="s">
        <v>7</v>
      </c>
      <c r="B2868" s="104">
        <v>46268</v>
      </c>
      <c r="C2868" s="105" t="s">
        <v>11</v>
      </c>
      <c r="E2868" s="105">
        <v>1</v>
      </c>
      <c r="M2868" s="44">
        <v>76196</v>
      </c>
      <c r="X2868" t="s">
        <v>1009</v>
      </c>
      <c r="Y2868" t="s">
        <v>784</v>
      </c>
    </row>
    <row r="2869" spans="1:25" hidden="1" x14ac:dyDescent="0.25">
      <c r="A2869" s="103" t="s">
        <v>827</v>
      </c>
      <c r="B2869" s="104">
        <v>46268</v>
      </c>
      <c r="C2869" s="105" t="s">
        <v>12</v>
      </c>
      <c r="E2869" s="105">
        <v>2</v>
      </c>
      <c r="M2869" s="44">
        <v>78648</v>
      </c>
      <c r="Y2869" t="s">
        <v>779</v>
      </c>
    </row>
    <row r="2870" spans="1:25" hidden="1" x14ac:dyDescent="0.25">
      <c r="A2870" s="103" t="s">
        <v>8</v>
      </c>
      <c r="B2870" s="104">
        <v>46268</v>
      </c>
      <c r="C2870" s="105" t="s">
        <v>11</v>
      </c>
      <c r="E2870" s="105">
        <v>425</v>
      </c>
      <c r="M2870" s="44">
        <v>50880967</v>
      </c>
      <c r="Y2870" t="s">
        <v>783</v>
      </c>
    </row>
    <row r="2871" spans="1:25" hidden="1" x14ac:dyDescent="0.25">
      <c r="A2871" s="103" t="s">
        <v>8</v>
      </c>
      <c r="B2871" s="104">
        <v>46268</v>
      </c>
      <c r="C2871" s="105" t="s">
        <v>12</v>
      </c>
      <c r="E2871" s="105">
        <v>2185</v>
      </c>
      <c r="M2871" s="44">
        <v>346509285</v>
      </c>
      <c r="Y2871" t="s">
        <v>779</v>
      </c>
    </row>
    <row r="2872" spans="1:25" hidden="1" x14ac:dyDescent="0.25">
      <c r="A2872" s="103" t="s">
        <v>7</v>
      </c>
      <c r="B2872" s="104">
        <v>46268</v>
      </c>
      <c r="C2872" s="105" t="s">
        <v>11</v>
      </c>
      <c r="E2872" s="105">
        <v>108</v>
      </c>
      <c r="M2872" s="44">
        <v>1901228</v>
      </c>
    </row>
    <row r="2873" spans="1:25" hidden="1" x14ac:dyDescent="0.25">
      <c r="A2873" s="103" t="s">
        <v>6</v>
      </c>
      <c r="B2873" s="104">
        <v>46268</v>
      </c>
      <c r="C2873" s="105" t="s">
        <v>12</v>
      </c>
      <c r="E2873" s="105">
        <v>124</v>
      </c>
      <c r="M2873" s="44">
        <v>5522849</v>
      </c>
      <c r="Y2873" t="s">
        <v>779</v>
      </c>
    </row>
    <row r="2874" spans="1:25" hidden="1" x14ac:dyDescent="0.25">
      <c r="A2874" s="103" t="s">
        <v>8</v>
      </c>
      <c r="B2874" s="104">
        <v>46268</v>
      </c>
      <c r="C2874" s="105" t="s">
        <v>11</v>
      </c>
      <c r="E2874" s="105">
        <v>24</v>
      </c>
      <c r="M2874" s="44">
        <v>881509</v>
      </c>
      <c r="Y2874" t="s">
        <v>23</v>
      </c>
    </row>
    <row r="2875" spans="1:25" hidden="1" x14ac:dyDescent="0.25">
      <c r="A2875" s="103" t="s">
        <v>827</v>
      </c>
      <c r="B2875" s="104">
        <v>46268</v>
      </c>
      <c r="C2875" s="105" t="s">
        <v>12</v>
      </c>
      <c r="E2875" s="105">
        <v>1</v>
      </c>
      <c r="M2875" s="44">
        <v>282851</v>
      </c>
      <c r="X2875" t="s">
        <v>1008</v>
      </c>
      <c r="Y2875" t="s">
        <v>779</v>
      </c>
    </row>
    <row r="2876" spans="1:25" hidden="1" x14ac:dyDescent="0.25">
      <c r="A2876" s="103" t="s">
        <v>8</v>
      </c>
      <c r="B2876" s="104">
        <v>46268</v>
      </c>
      <c r="C2876" s="105" t="s">
        <v>12</v>
      </c>
      <c r="E2876" s="105">
        <v>1</v>
      </c>
      <c r="M2876" s="44">
        <v>219916</v>
      </c>
      <c r="Y2876" t="s">
        <v>811</v>
      </c>
    </row>
    <row r="2877" spans="1:25" hidden="1" x14ac:dyDescent="0.25">
      <c r="A2877" s="103" t="s">
        <v>7</v>
      </c>
      <c r="B2877" s="104">
        <v>46268</v>
      </c>
      <c r="C2877" s="105" t="s">
        <v>12</v>
      </c>
      <c r="E2877" s="105">
        <v>7</v>
      </c>
      <c r="M2877" s="44">
        <v>1980612</v>
      </c>
      <c r="X2877" t="s">
        <v>1008</v>
      </c>
      <c r="Y2877" t="s">
        <v>779</v>
      </c>
    </row>
    <row r="2878" spans="1:25" hidden="1" x14ac:dyDescent="0.25">
      <c r="A2878" s="103" t="s">
        <v>7</v>
      </c>
      <c r="B2878" s="104">
        <v>46268</v>
      </c>
      <c r="C2878" s="105" t="s">
        <v>11</v>
      </c>
      <c r="E2878" s="105">
        <v>52</v>
      </c>
      <c r="M2878" s="44">
        <v>1848994</v>
      </c>
      <c r="Y2878" t="s">
        <v>23</v>
      </c>
    </row>
    <row r="2879" spans="1:25" hidden="1" x14ac:dyDescent="0.25">
      <c r="A2879" s="103" t="s">
        <v>7</v>
      </c>
      <c r="B2879" s="104">
        <v>46268</v>
      </c>
      <c r="C2879" s="105" t="s">
        <v>12</v>
      </c>
      <c r="E2879" s="105">
        <v>4</v>
      </c>
      <c r="M2879" s="44">
        <v>270301</v>
      </c>
      <c r="X2879" t="s">
        <v>1009</v>
      </c>
      <c r="Y2879" t="s">
        <v>781</v>
      </c>
    </row>
    <row r="2880" spans="1:25" hidden="1" x14ac:dyDescent="0.25">
      <c r="A2880" s="103" t="s">
        <v>7</v>
      </c>
      <c r="B2880" s="104">
        <v>46268</v>
      </c>
      <c r="C2880" s="105" t="s">
        <v>11</v>
      </c>
      <c r="E2880" s="105">
        <v>3</v>
      </c>
      <c r="M2880" s="44">
        <v>614839</v>
      </c>
      <c r="Y2880" t="s">
        <v>779</v>
      </c>
    </row>
    <row r="2881" spans="1:25" hidden="1" x14ac:dyDescent="0.25">
      <c r="A2881" s="103" t="s">
        <v>6</v>
      </c>
      <c r="B2881" s="104">
        <v>46268</v>
      </c>
      <c r="C2881" s="105" t="s">
        <v>11</v>
      </c>
      <c r="E2881" s="105">
        <v>827</v>
      </c>
      <c r="M2881" s="44">
        <v>48955537</v>
      </c>
      <c r="Y2881" t="s">
        <v>784</v>
      </c>
    </row>
    <row r="2882" spans="1:25" hidden="1" x14ac:dyDescent="0.25">
      <c r="A2882" s="103" t="s">
        <v>7</v>
      </c>
      <c r="B2882" s="104">
        <v>46268</v>
      </c>
      <c r="C2882" s="105" t="s">
        <v>11</v>
      </c>
      <c r="E2882" s="105">
        <v>21</v>
      </c>
      <c r="M2882" s="44">
        <v>679111</v>
      </c>
      <c r="Y2882" t="s">
        <v>21</v>
      </c>
    </row>
    <row r="2883" spans="1:25" hidden="1" x14ac:dyDescent="0.25">
      <c r="A2883" s="103" t="s">
        <v>6</v>
      </c>
      <c r="B2883" s="104">
        <v>46268</v>
      </c>
      <c r="C2883" s="105" t="s">
        <v>12</v>
      </c>
      <c r="E2883" s="105">
        <v>12</v>
      </c>
      <c r="M2883" s="44">
        <v>2650853</v>
      </c>
      <c r="Y2883" t="s">
        <v>22</v>
      </c>
    </row>
    <row r="2884" spans="1:25" hidden="1" x14ac:dyDescent="0.25">
      <c r="A2884" s="103" t="s">
        <v>7</v>
      </c>
      <c r="B2884" s="104">
        <v>46268</v>
      </c>
      <c r="C2884" s="105" t="s">
        <v>12</v>
      </c>
      <c r="E2884" s="105">
        <v>2639</v>
      </c>
      <c r="M2884" s="44">
        <v>363111999</v>
      </c>
      <c r="Y2884" t="s">
        <v>779</v>
      </c>
    </row>
    <row r="2885" spans="1:25" hidden="1" x14ac:dyDescent="0.25">
      <c r="A2885" s="103" t="s">
        <v>7</v>
      </c>
      <c r="B2885" s="104">
        <v>46268</v>
      </c>
      <c r="C2885" s="105" t="s">
        <v>11</v>
      </c>
      <c r="E2885" s="105">
        <v>103</v>
      </c>
      <c r="M2885" s="44">
        <v>5832920</v>
      </c>
      <c r="Y2885" t="s">
        <v>780</v>
      </c>
    </row>
    <row r="2886" spans="1:25" hidden="1" x14ac:dyDescent="0.25">
      <c r="A2886" s="103" t="s">
        <v>6</v>
      </c>
      <c r="B2886" s="104">
        <v>46268</v>
      </c>
      <c r="C2886" s="105" t="s">
        <v>11</v>
      </c>
      <c r="E2886" s="105">
        <v>1</v>
      </c>
      <c r="M2886" s="44">
        <v>119315</v>
      </c>
    </row>
    <row r="2887" spans="1:25" hidden="1" x14ac:dyDescent="0.25">
      <c r="A2887" s="103" t="s">
        <v>6</v>
      </c>
      <c r="B2887" s="104">
        <v>46268</v>
      </c>
      <c r="C2887" s="105" t="s">
        <v>11</v>
      </c>
      <c r="E2887" s="105">
        <v>468</v>
      </c>
      <c r="M2887" s="44">
        <v>23220160</v>
      </c>
    </row>
    <row r="2888" spans="1:25" hidden="1" x14ac:dyDescent="0.25">
      <c r="A2888" s="103" t="s">
        <v>7</v>
      </c>
      <c r="B2888" s="104">
        <v>46268</v>
      </c>
      <c r="C2888" s="105" t="s">
        <v>12</v>
      </c>
      <c r="E2888" s="105">
        <v>1</v>
      </c>
      <c r="M2888" s="44">
        <v>52424</v>
      </c>
      <c r="Y2888" t="s">
        <v>929</v>
      </c>
    </row>
    <row r="2889" spans="1:25" hidden="1" x14ac:dyDescent="0.25">
      <c r="A2889" s="103" t="s">
        <v>6</v>
      </c>
      <c r="B2889" s="104">
        <v>46268</v>
      </c>
      <c r="C2889" s="105" t="s">
        <v>12</v>
      </c>
      <c r="E2889" s="105">
        <v>6</v>
      </c>
      <c r="M2889" s="44">
        <v>1250645</v>
      </c>
      <c r="X2889" t="s">
        <v>1008</v>
      </c>
      <c r="Y2889" t="s">
        <v>781</v>
      </c>
    </row>
    <row r="2890" spans="1:25" hidden="1" x14ac:dyDescent="0.25">
      <c r="A2890" s="103" t="s">
        <v>827</v>
      </c>
      <c r="B2890" s="104">
        <v>46268</v>
      </c>
      <c r="C2890" s="105" t="s">
        <v>12</v>
      </c>
      <c r="E2890" s="105">
        <v>3</v>
      </c>
      <c r="M2890" s="44">
        <v>129569</v>
      </c>
      <c r="Y2890" t="s">
        <v>929</v>
      </c>
    </row>
    <row r="2891" spans="1:25" hidden="1" x14ac:dyDescent="0.25">
      <c r="A2891" s="103" t="s">
        <v>6</v>
      </c>
      <c r="B2891" s="104">
        <v>46268</v>
      </c>
      <c r="C2891" s="105" t="s">
        <v>11</v>
      </c>
      <c r="E2891" s="105">
        <v>1</v>
      </c>
      <c r="M2891" s="44">
        <v>37756</v>
      </c>
      <c r="X2891" t="s">
        <v>1008</v>
      </c>
      <c r="Y2891" t="s">
        <v>784</v>
      </c>
    </row>
    <row r="2892" spans="1:25" hidden="1" x14ac:dyDescent="0.25">
      <c r="A2892" s="103" t="s">
        <v>6</v>
      </c>
      <c r="B2892" s="104">
        <v>46268</v>
      </c>
      <c r="C2892" s="105" t="s">
        <v>12</v>
      </c>
      <c r="E2892" s="105">
        <v>107</v>
      </c>
      <c r="M2892" s="44">
        <v>58800625</v>
      </c>
    </row>
    <row r="2893" spans="1:25" hidden="1" x14ac:dyDescent="0.25">
      <c r="A2893" s="103" t="s">
        <v>7</v>
      </c>
      <c r="B2893" s="104">
        <v>46268</v>
      </c>
      <c r="C2893" s="105" t="s">
        <v>12</v>
      </c>
      <c r="E2893" s="105">
        <v>2</v>
      </c>
      <c r="M2893" s="44">
        <v>5766</v>
      </c>
      <c r="Y2893" t="s">
        <v>22</v>
      </c>
    </row>
    <row r="2894" spans="1:25" hidden="1" x14ac:dyDescent="0.25">
      <c r="A2894" s="103" t="s">
        <v>6</v>
      </c>
      <c r="B2894" s="104">
        <v>46268</v>
      </c>
      <c r="C2894" s="105" t="s">
        <v>11</v>
      </c>
      <c r="E2894" s="105">
        <v>1</v>
      </c>
      <c r="M2894" s="44">
        <v>0</v>
      </c>
      <c r="Y2894" t="s">
        <v>779</v>
      </c>
    </row>
    <row r="2895" spans="1:25" hidden="1" x14ac:dyDescent="0.25">
      <c r="A2895" s="103" t="s">
        <v>7</v>
      </c>
      <c r="B2895" s="104">
        <v>46268</v>
      </c>
      <c r="C2895" s="105" t="s">
        <v>11</v>
      </c>
      <c r="E2895" s="105">
        <v>1</v>
      </c>
      <c r="M2895" s="44">
        <v>0</v>
      </c>
      <c r="X2895" t="s">
        <v>1009</v>
      </c>
      <c r="Y2895" t="s">
        <v>23</v>
      </c>
    </row>
    <row r="2896" spans="1:25" hidden="1" x14ac:dyDescent="0.25">
      <c r="A2896" s="103" t="s">
        <v>6</v>
      </c>
      <c r="B2896" s="104">
        <v>46268</v>
      </c>
      <c r="C2896" s="105" t="s">
        <v>11</v>
      </c>
      <c r="E2896" s="105">
        <v>140</v>
      </c>
      <c r="M2896" s="44">
        <v>9071056</v>
      </c>
      <c r="Y2896" t="s">
        <v>780</v>
      </c>
    </row>
    <row r="2897" spans="1:25" hidden="1" x14ac:dyDescent="0.25">
      <c r="A2897" s="103" t="s">
        <v>7</v>
      </c>
      <c r="B2897" s="104">
        <v>46268</v>
      </c>
      <c r="C2897" s="105" t="s">
        <v>11</v>
      </c>
      <c r="E2897" s="105">
        <v>538</v>
      </c>
      <c r="M2897" s="44">
        <v>32304311</v>
      </c>
      <c r="Y2897" t="s">
        <v>784</v>
      </c>
    </row>
    <row r="2898" spans="1:25" hidden="1" x14ac:dyDescent="0.25">
      <c r="A2898" s="103" t="s">
        <v>7</v>
      </c>
      <c r="B2898" s="104">
        <v>46268</v>
      </c>
      <c r="C2898" s="105" t="s">
        <v>11</v>
      </c>
      <c r="E2898" s="105">
        <v>8</v>
      </c>
      <c r="M2898" s="44">
        <v>630941</v>
      </c>
      <c r="Y2898" t="s">
        <v>22</v>
      </c>
    </row>
    <row r="2899" spans="1:25" hidden="1" x14ac:dyDescent="0.25">
      <c r="A2899" s="103" t="s">
        <v>6</v>
      </c>
      <c r="B2899" s="104">
        <v>46268</v>
      </c>
      <c r="C2899" s="105" t="s">
        <v>12</v>
      </c>
      <c r="E2899" s="105">
        <v>3</v>
      </c>
      <c r="M2899" s="44">
        <v>762442</v>
      </c>
    </row>
    <row r="2900" spans="1:25" hidden="1" x14ac:dyDescent="0.25">
      <c r="A2900" s="103" t="s">
        <v>8</v>
      </c>
      <c r="B2900" s="104">
        <v>46268</v>
      </c>
      <c r="C2900" s="105" t="s">
        <v>11</v>
      </c>
      <c r="E2900" s="105">
        <v>66</v>
      </c>
      <c r="M2900" s="44">
        <v>6257610</v>
      </c>
      <c r="Y2900" t="s">
        <v>780</v>
      </c>
    </row>
    <row r="2901" spans="1:25" hidden="1" x14ac:dyDescent="0.25">
      <c r="A2901" s="103" t="s">
        <v>8</v>
      </c>
      <c r="B2901" s="104">
        <v>46268</v>
      </c>
      <c r="C2901" s="105" t="s">
        <v>11</v>
      </c>
      <c r="E2901" s="105">
        <v>313</v>
      </c>
      <c r="M2901" s="44">
        <v>22568933</v>
      </c>
      <c r="Y2901" t="s">
        <v>784</v>
      </c>
    </row>
    <row r="2902" spans="1:25" hidden="1" x14ac:dyDescent="0.25">
      <c r="A2902" s="103" t="s">
        <v>6</v>
      </c>
      <c r="B2902" s="104">
        <v>46268</v>
      </c>
      <c r="C2902" s="105" t="s">
        <v>11</v>
      </c>
      <c r="E2902" s="105">
        <v>728</v>
      </c>
      <c r="M2902" s="44">
        <v>79895630</v>
      </c>
      <c r="Y2902" t="s">
        <v>783</v>
      </c>
    </row>
    <row r="2903" spans="1:25" hidden="1" x14ac:dyDescent="0.25">
      <c r="A2903" s="103" t="s">
        <v>8</v>
      </c>
      <c r="B2903" s="104">
        <v>46268</v>
      </c>
      <c r="C2903" s="105" t="s">
        <v>11</v>
      </c>
      <c r="E2903" s="105">
        <v>7</v>
      </c>
      <c r="M2903" s="44">
        <v>388178</v>
      </c>
      <c r="Y2903" t="s">
        <v>21</v>
      </c>
    </row>
    <row r="2904" spans="1:25" hidden="1" x14ac:dyDescent="0.25">
      <c r="A2904" s="103" t="s">
        <v>8</v>
      </c>
      <c r="B2904" s="104">
        <v>46268</v>
      </c>
      <c r="C2904" s="105" t="s">
        <v>12</v>
      </c>
      <c r="E2904" s="105">
        <v>1</v>
      </c>
      <c r="M2904" s="44">
        <v>50094</v>
      </c>
      <c r="Y2904" t="s">
        <v>929</v>
      </c>
    </row>
    <row r="2905" spans="1:25" hidden="1" x14ac:dyDescent="0.25">
      <c r="A2905" s="103" t="s">
        <v>7</v>
      </c>
      <c r="B2905" s="104">
        <v>46268</v>
      </c>
      <c r="C2905" s="105" t="s">
        <v>11</v>
      </c>
      <c r="E2905" s="105">
        <v>1</v>
      </c>
      <c r="M2905" s="44">
        <v>16163</v>
      </c>
    </row>
    <row r="2906" spans="1:25" hidden="1" x14ac:dyDescent="0.25">
      <c r="A2906" s="103" t="s">
        <v>8</v>
      </c>
      <c r="B2906" s="104">
        <v>46268</v>
      </c>
      <c r="C2906" s="105" t="s">
        <v>12</v>
      </c>
      <c r="E2906" s="105">
        <v>4</v>
      </c>
      <c r="M2906" s="44">
        <v>4098503</v>
      </c>
      <c r="X2906" t="s">
        <v>1008</v>
      </c>
      <c r="Y2906" t="s">
        <v>779</v>
      </c>
    </row>
    <row r="2907" spans="1:25" hidden="1" x14ac:dyDescent="0.25">
      <c r="A2907" s="103" t="s">
        <v>6</v>
      </c>
      <c r="B2907" s="104">
        <v>46268</v>
      </c>
      <c r="C2907" s="105" t="s">
        <v>12</v>
      </c>
      <c r="E2907" s="105">
        <v>1</v>
      </c>
      <c r="M2907" s="44">
        <v>99135</v>
      </c>
      <c r="X2907" t="s">
        <v>1009</v>
      </c>
    </row>
    <row r="2908" spans="1:25" hidden="1" x14ac:dyDescent="0.25">
      <c r="A2908" s="103" t="s">
        <v>6</v>
      </c>
      <c r="B2908" s="104">
        <v>46268</v>
      </c>
      <c r="C2908" s="105" t="s">
        <v>12</v>
      </c>
      <c r="E2908" s="105">
        <v>6</v>
      </c>
      <c r="M2908" s="44">
        <v>760929</v>
      </c>
      <c r="X2908" t="s">
        <v>1009</v>
      </c>
      <c r="Y2908" t="s">
        <v>779</v>
      </c>
    </row>
    <row r="2909" spans="1:25" hidden="1" x14ac:dyDescent="0.25">
      <c r="A2909" s="103" t="s">
        <v>7</v>
      </c>
      <c r="B2909" s="104">
        <v>46268</v>
      </c>
      <c r="C2909" s="105" t="s">
        <v>12</v>
      </c>
      <c r="E2909" s="105">
        <v>2</v>
      </c>
      <c r="M2909" s="44">
        <v>427131</v>
      </c>
      <c r="X2909" t="s">
        <v>1008</v>
      </c>
      <c r="Y2909" t="s">
        <v>781</v>
      </c>
    </row>
    <row r="2910" spans="1:25" hidden="1" x14ac:dyDescent="0.25">
      <c r="A2910" s="103" t="s">
        <v>8</v>
      </c>
      <c r="B2910" s="104">
        <v>46268</v>
      </c>
      <c r="C2910" s="105" t="s">
        <v>12</v>
      </c>
      <c r="D2910" s="106">
        <v>14</v>
      </c>
      <c r="F2910" s="105">
        <v>2</v>
      </c>
      <c r="X2910" t="s">
        <v>778</v>
      </c>
      <c r="Y2910" t="s">
        <v>781</v>
      </c>
    </row>
    <row r="2911" spans="1:25" hidden="1" x14ac:dyDescent="0.25">
      <c r="A2911" s="103" t="s">
        <v>7</v>
      </c>
      <c r="B2911" s="104">
        <v>46268</v>
      </c>
      <c r="C2911" s="105" t="s">
        <v>11</v>
      </c>
      <c r="D2911" s="106">
        <v>10</v>
      </c>
      <c r="F2911" s="105">
        <v>1</v>
      </c>
      <c r="X2911" t="s">
        <v>778</v>
      </c>
      <c r="Y2911" t="s">
        <v>21</v>
      </c>
    </row>
    <row r="2912" spans="1:25" hidden="1" x14ac:dyDescent="0.25">
      <c r="A2912" s="103" t="s">
        <v>7</v>
      </c>
      <c r="B2912" s="104">
        <v>46268</v>
      </c>
      <c r="C2912" s="105" t="s">
        <v>12</v>
      </c>
      <c r="D2912" s="106">
        <v>12</v>
      </c>
      <c r="F2912" s="105">
        <v>31</v>
      </c>
      <c r="X2912" t="s">
        <v>782</v>
      </c>
      <c r="Y2912" t="s">
        <v>781</v>
      </c>
    </row>
    <row r="2913" spans="1:25" hidden="1" x14ac:dyDescent="0.25">
      <c r="A2913" s="103" t="s">
        <v>8</v>
      </c>
      <c r="B2913" s="104">
        <v>46268</v>
      </c>
      <c r="C2913" s="105" t="s">
        <v>11</v>
      </c>
      <c r="D2913" s="106">
        <v>15</v>
      </c>
      <c r="F2913" s="105">
        <v>3</v>
      </c>
      <c r="X2913" t="s">
        <v>782</v>
      </c>
      <c r="Y2913" t="s">
        <v>783</v>
      </c>
    </row>
    <row r="2914" spans="1:25" hidden="1" x14ac:dyDescent="0.25">
      <c r="A2914" s="103" t="s">
        <v>27</v>
      </c>
      <c r="B2914" s="104">
        <v>46268</v>
      </c>
      <c r="C2914" s="105" t="s">
        <v>12</v>
      </c>
      <c r="D2914" s="106">
        <v>16</v>
      </c>
      <c r="F2914" s="105">
        <v>1</v>
      </c>
      <c r="X2914" t="s">
        <v>782</v>
      </c>
      <c r="Y2914" t="s">
        <v>779</v>
      </c>
    </row>
    <row r="2915" spans="1:25" hidden="1" x14ac:dyDescent="0.25">
      <c r="A2915" s="103" t="s">
        <v>6</v>
      </c>
      <c r="B2915" s="104">
        <v>46268</v>
      </c>
      <c r="C2915" s="105" t="s">
        <v>11</v>
      </c>
      <c r="D2915" s="106">
        <v>14</v>
      </c>
      <c r="F2915" s="105">
        <v>13</v>
      </c>
      <c r="X2915" t="s">
        <v>782</v>
      </c>
      <c r="Y2915" t="s">
        <v>783</v>
      </c>
    </row>
    <row r="2916" spans="1:25" hidden="1" x14ac:dyDescent="0.25">
      <c r="A2916" s="103" t="s">
        <v>8</v>
      </c>
      <c r="B2916" s="104">
        <v>46268</v>
      </c>
      <c r="C2916" s="105" t="s">
        <v>11</v>
      </c>
      <c r="D2916" s="106">
        <v>8</v>
      </c>
      <c r="F2916" s="105">
        <v>9</v>
      </c>
      <c r="X2916" t="s">
        <v>782</v>
      </c>
      <c r="Y2916" t="s">
        <v>20</v>
      </c>
    </row>
    <row r="2917" spans="1:25" hidden="1" x14ac:dyDescent="0.25">
      <c r="A2917" s="103" t="s">
        <v>7</v>
      </c>
      <c r="B2917" s="104">
        <v>46268</v>
      </c>
      <c r="C2917" s="105" t="s">
        <v>11</v>
      </c>
      <c r="D2917" s="106">
        <v>14</v>
      </c>
      <c r="F2917" s="105">
        <v>1</v>
      </c>
      <c r="X2917" t="s">
        <v>782</v>
      </c>
      <c r="Y2917" t="s">
        <v>21</v>
      </c>
    </row>
    <row r="2918" spans="1:25" hidden="1" x14ac:dyDescent="0.25">
      <c r="A2918" s="103" t="s">
        <v>6</v>
      </c>
      <c r="B2918" s="104">
        <v>46268</v>
      </c>
      <c r="C2918" s="105" t="s">
        <v>12</v>
      </c>
      <c r="D2918" s="106">
        <v>14</v>
      </c>
      <c r="F2918" s="105">
        <v>16</v>
      </c>
      <c r="X2918" t="s">
        <v>782</v>
      </c>
    </row>
    <row r="2919" spans="1:25" hidden="1" x14ac:dyDescent="0.25">
      <c r="A2919" s="103" t="s">
        <v>6</v>
      </c>
      <c r="B2919" s="104">
        <v>46268</v>
      </c>
      <c r="C2919" s="105" t="s">
        <v>11</v>
      </c>
      <c r="D2919" s="106">
        <v>12</v>
      </c>
      <c r="F2919" s="105">
        <v>1</v>
      </c>
      <c r="X2919" t="s">
        <v>782</v>
      </c>
      <c r="Y2919" t="s">
        <v>21</v>
      </c>
    </row>
    <row r="2920" spans="1:25" hidden="1" x14ac:dyDescent="0.25">
      <c r="A2920" s="103" t="s">
        <v>8</v>
      </c>
      <c r="B2920" s="104">
        <v>46268</v>
      </c>
      <c r="C2920" s="105" t="s">
        <v>12</v>
      </c>
      <c r="D2920" s="106">
        <v>13</v>
      </c>
      <c r="F2920" s="105">
        <v>1</v>
      </c>
      <c r="X2920" t="s">
        <v>782</v>
      </c>
      <c r="Y2920" t="s">
        <v>781</v>
      </c>
    </row>
    <row r="2921" spans="1:25" hidden="1" x14ac:dyDescent="0.25">
      <c r="A2921" s="103" t="s">
        <v>8</v>
      </c>
      <c r="B2921" s="104">
        <v>46268</v>
      </c>
      <c r="C2921" s="105" t="s">
        <v>12</v>
      </c>
      <c r="D2921" s="106">
        <v>8</v>
      </c>
      <c r="F2921" s="105">
        <v>1</v>
      </c>
      <c r="X2921" t="s">
        <v>782</v>
      </c>
      <c r="Y2921" t="s">
        <v>779</v>
      </c>
    </row>
    <row r="2922" spans="1:25" hidden="1" x14ac:dyDescent="0.25">
      <c r="A2922" s="103" t="s">
        <v>7</v>
      </c>
      <c r="B2922" s="104">
        <v>46268</v>
      </c>
      <c r="C2922" s="105" t="s">
        <v>12</v>
      </c>
      <c r="D2922" s="106">
        <v>9</v>
      </c>
      <c r="F2922" s="105">
        <v>1</v>
      </c>
      <c r="X2922" t="s">
        <v>778</v>
      </c>
    </row>
    <row r="2923" spans="1:25" hidden="1" x14ac:dyDescent="0.25">
      <c r="A2923" s="103" t="s">
        <v>7</v>
      </c>
      <c r="B2923" s="104">
        <v>46268</v>
      </c>
      <c r="C2923" s="105" t="s">
        <v>11</v>
      </c>
      <c r="D2923" s="106">
        <v>10</v>
      </c>
      <c r="F2923" s="105">
        <v>1</v>
      </c>
      <c r="X2923" t="s">
        <v>782</v>
      </c>
      <c r="Y2923" t="s">
        <v>780</v>
      </c>
    </row>
    <row r="2924" spans="1:25" hidden="1" x14ac:dyDescent="0.25">
      <c r="A2924" s="103" t="s">
        <v>7</v>
      </c>
      <c r="B2924" s="104">
        <v>46268</v>
      </c>
      <c r="C2924" s="105" t="s">
        <v>12</v>
      </c>
      <c r="D2924" s="106">
        <v>10</v>
      </c>
      <c r="F2924" s="105">
        <v>21</v>
      </c>
      <c r="X2924" t="s">
        <v>782</v>
      </c>
      <c r="Y2924" t="s">
        <v>781</v>
      </c>
    </row>
    <row r="2925" spans="1:25" hidden="1" x14ac:dyDescent="0.25">
      <c r="A2925" s="103" t="s">
        <v>8</v>
      </c>
      <c r="B2925" s="104">
        <v>46268</v>
      </c>
      <c r="C2925" s="105" t="s">
        <v>11</v>
      </c>
      <c r="D2925" s="106">
        <v>16</v>
      </c>
      <c r="F2925" s="105">
        <v>1</v>
      </c>
      <c r="X2925" t="s">
        <v>778</v>
      </c>
      <c r="Y2925" t="s">
        <v>784</v>
      </c>
    </row>
    <row r="2926" spans="1:25" hidden="1" x14ac:dyDescent="0.25">
      <c r="A2926" s="103" t="s">
        <v>7</v>
      </c>
      <c r="B2926" s="104">
        <v>46268</v>
      </c>
      <c r="C2926" s="105" t="s">
        <v>12</v>
      </c>
      <c r="D2926" s="106">
        <v>14</v>
      </c>
      <c r="F2926" s="105">
        <v>5</v>
      </c>
      <c r="X2926" t="s">
        <v>778</v>
      </c>
      <c r="Y2926" t="s">
        <v>781</v>
      </c>
    </row>
    <row r="2927" spans="1:25" hidden="1" x14ac:dyDescent="0.25">
      <c r="A2927" s="103" t="s">
        <v>6</v>
      </c>
      <c r="B2927" s="104">
        <v>46268</v>
      </c>
      <c r="C2927" s="105" t="s">
        <v>12</v>
      </c>
      <c r="D2927" s="106">
        <v>10</v>
      </c>
      <c r="F2927" s="105">
        <v>1</v>
      </c>
      <c r="X2927" t="s">
        <v>778</v>
      </c>
      <c r="Y2927" t="s">
        <v>779</v>
      </c>
    </row>
    <row r="2928" spans="1:25" hidden="1" x14ac:dyDescent="0.25">
      <c r="A2928" s="103" t="s">
        <v>8</v>
      </c>
      <c r="B2928" s="104">
        <v>46268</v>
      </c>
      <c r="C2928" s="105" t="s">
        <v>12</v>
      </c>
      <c r="D2928" s="106">
        <v>11</v>
      </c>
      <c r="F2928" s="105">
        <v>6</v>
      </c>
      <c r="X2928" t="s">
        <v>778</v>
      </c>
      <c r="Y2928" t="s">
        <v>781</v>
      </c>
    </row>
    <row r="2929" spans="1:25" hidden="1" x14ac:dyDescent="0.25">
      <c r="A2929" s="103" t="s">
        <v>6</v>
      </c>
      <c r="B2929" s="104">
        <v>46268</v>
      </c>
      <c r="C2929" s="105" t="s">
        <v>11</v>
      </c>
      <c r="D2929" s="106">
        <v>15</v>
      </c>
      <c r="F2929" s="105">
        <v>6</v>
      </c>
      <c r="X2929" t="s">
        <v>782</v>
      </c>
      <c r="Y2929" t="s">
        <v>783</v>
      </c>
    </row>
    <row r="2930" spans="1:25" hidden="1" x14ac:dyDescent="0.25">
      <c r="A2930" s="103" t="s">
        <v>6</v>
      </c>
      <c r="B2930" s="104">
        <v>46268</v>
      </c>
      <c r="C2930" s="105" t="s">
        <v>11</v>
      </c>
      <c r="D2930" s="106">
        <v>13</v>
      </c>
      <c r="F2930" s="105">
        <v>1</v>
      </c>
      <c r="X2930" t="s">
        <v>782</v>
      </c>
      <c r="Y2930" t="s">
        <v>20</v>
      </c>
    </row>
    <row r="2931" spans="1:25" hidden="1" x14ac:dyDescent="0.25">
      <c r="A2931" s="103" t="s">
        <v>8</v>
      </c>
      <c r="B2931" s="104">
        <v>46268</v>
      </c>
      <c r="C2931" s="105" t="s">
        <v>12</v>
      </c>
      <c r="D2931" s="106">
        <v>12</v>
      </c>
      <c r="F2931" s="105">
        <v>1</v>
      </c>
      <c r="X2931" t="s">
        <v>782</v>
      </c>
    </row>
    <row r="2932" spans="1:25" hidden="1" x14ac:dyDescent="0.25">
      <c r="A2932" s="103" t="s">
        <v>6</v>
      </c>
      <c r="B2932" s="104">
        <v>46268</v>
      </c>
      <c r="C2932" s="105" t="s">
        <v>12</v>
      </c>
      <c r="D2932" s="106">
        <v>8</v>
      </c>
      <c r="F2932" s="105">
        <v>2</v>
      </c>
      <c r="X2932" t="s">
        <v>778</v>
      </c>
      <c r="Y2932" t="s">
        <v>779</v>
      </c>
    </row>
    <row r="2933" spans="1:25" hidden="1" x14ac:dyDescent="0.25">
      <c r="A2933" s="103" t="s">
        <v>7</v>
      </c>
      <c r="B2933" s="104">
        <v>46268</v>
      </c>
      <c r="C2933" s="105" t="s">
        <v>11</v>
      </c>
      <c r="D2933" s="106">
        <v>14</v>
      </c>
      <c r="F2933" s="105">
        <v>3</v>
      </c>
      <c r="X2933" t="s">
        <v>778</v>
      </c>
      <c r="Y2933" t="s">
        <v>20</v>
      </c>
    </row>
    <row r="2934" spans="1:25" hidden="1" x14ac:dyDescent="0.25">
      <c r="A2934" s="103" t="s">
        <v>28</v>
      </c>
      <c r="B2934" s="104">
        <v>46268</v>
      </c>
      <c r="C2934" s="105" t="s">
        <v>12</v>
      </c>
      <c r="D2934" s="106">
        <v>15</v>
      </c>
      <c r="F2934" s="105">
        <v>1</v>
      </c>
      <c r="X2934" t="s">
        <v>782</v>
      </c>
      <c r="Y2934" t="s">
        <v>22</v>
      </c>
    </row>
    <row r="2935" spans="1:25" hidden="1" x14ac:dyDescent="0.25">
      <c r="A2935" s="103" t="s">
        <v>7</v>
      </c>
      <c r="B2935" s="104">
        <v>46268</v>
      </c>
      <c r="C2935" s="105" t="s">
        <v>11</v>
      </c>
      <c r="D2935" s="106">
        <v>15</v>
      </c>
      <c r="F2935" s="105">
        <v>1</v>
      </c>
      <c r="X2935" t="s">
        <v>782</v>
      </c>
      <c r="Y2935" t="s">
        <v>20</v>
      </c>
    </row>
    <row r="2936" spans="1:25" hidden="1" x14ac:dyDescent="0.25">
      <c r="A2936" s="103" t="s">
        <v>7</v>
      </c>
      <c r="B2936" s="104">
        <v>46268</v>
      </c>
      <c r="C2936" s="105" t="s">
        <v>12</v>
      </c>
      <c r="D2936" s="106">
        <v>8</v>
      </c>
      <c r="F2936" s="105">
        <v>1</v>
      </c>
      <c r="X2936" t="s">
        <v>782</v>
      </c>
      <c r="Y2936" t="s">
        <v>169</v>
      </c>
    </row>
    <row r="2937" spans="1:25" hidden="1" x14ac:dyDescent="0.25">
      <c r="A2937" s="103" t="s">
        <v>6</v>
      </c>
      <c r="B2937" s="104">
        <v>46268</v>
      </c>
      <c r="C2937" s="105" t="s">
        <v>11</v>
      </c>
      <c r="D2937" s="106">
        <v>12</v>
      </c>
      <c r="F2937" s="105">
        <v>11</v>
      </c>
      <c r="X2937" t="s">
        <v>778</v>
      </c>
      <c r="Y2937" t="s">
        <v>784</v>
      </c>
    </row>
    <row r="2938" spans="1:25" hidden="1" x14ac:dyDescent="0.25">
      <c r="A2938" s="103" t="s">
        <v>6</v>
      </c>
      <c r="B2938" s="104">
        <v>46268</v>
      </c>
      <c r="C2938" s="105" t="s">
        <v>12</v>
      </c>
      <c r="D2938" s="106">
        <v>11</v>
      </c>
      <c r="F2938" s="105">
        <v>1</v>
      </c>
      <c r="X2938" t="s">
        <v>778</v>
      </c>
      <c r="Y2938" t="s">
        <v>169</v>
      </c>
    </row>
    <row r="2939" spans="1:25" hidden="1" x14ac:dyDescent="0.25">
      <c r="A2939" s="103" t="s">
        <v>8</v>
      </c>
      <c r="B2939" s="104">
        <v>46268</v>
      </c>
      <c r="C2939" s="105" t="s">
        <v>11</v>
      </c>
      <c r="D2939" s="106">
        <v>15</v>
      </c>
      <c r="F2939" s="105">
        <v>2</v>
      </c>
      <c r="X2939" t="s">
        <v>782</v>
      </c>
      <c r="Y2939" t="s">
        <v>780</v>
      </c>
    </row>
    <row r="2940" spans="1:25" hidden="1" x14ac:dyDescent="0.25">
      <c r="A2940" s="103" t="s">
        <v>6</v>
      </c>
      <c r="B2940" s="104">
        <v>46268</v>
      </c>
      <c r="C2940" s="105" t="s">
        <v>11</v>
      </c>
      <c r="D2940" s="106">
        <v>8</v>
      </c>
      <c r="F2940" s="105">
        <v>2</v>
      </c>
      <c r="X2940" t="s">
        <v>778</v>
      </c>
      <c r="Y2940" t="s">
        <v>21</v>
      </c>
    </row>
    <row r="2941" spans="1:25" hidden="1" x14ac:dyDescent="0.25">
      <c r="A2941" s="103" t="s">
        <v>7</v>
      </c>
      <c r="B2941" s="104">
        <v>46268</v>
      </c>
      <c r="C2941" s="105" t="s">
        <v>12</v>
      </c>
      <c r="D2941" s="106">
        <v>14</v>
      </c>
      <c r="F2941" s="105">
        <v>1</v>
      </c>
      <c r="X2941" t="s">
        <v>782</v>
      </c>
      <c r="Y2941" t="s">
        <v>169</v>
      </c>
    </row>
    <row r="2942" spans="1:25" hidden="1" x14ac:dyDescent="0.25">
      <c r="A2942" s="103" t="s">
        <v>8</v>
      </c>
      <c r="B2942" s="104">
        <v>46268</v>
      </c>
      <c r="C2942" s="105" t="s">
        <v>12</v>
      </c>
      <c r="D2942" s="106">
        <v>12</v>
      </c>
      <c r="F2942" s="105">
        <v>96</v>
      </c>
      <c r="X2942" t="s">
        <v>782</v>
      </c>
      <c r="Y2942" t="s">
        <v>781</v>
      </c>
    </row>
    <row r="2943" spans="1:25" hidden="1" x14ac:dyDescent="0.25">
      <c r="A2943" s="103" t="s">
        <v>6</v>
      </c>
      <c r="B2943" s="104">
        <v>46268</v>
      </c>
      <c r="C2943" s="105" t="s">
        <v>12</v>
      </c>
      <c r="D2943" s="106">
        <v>14</v>
      </c>
      <c r="F2943" s="105">
        <v>4</v>
      </c>
      <c r="X2943" t="s">
        <v>778</v>
      </c>
      <c r="Y2943" t="s">
        <v>781</v>
      </c>
    </row>
    <row r="2944" spans="1:25" hidden="1" x14ac:dyDescent="0.25">
      <c r="A2944" s="103" t="s">
        <v>7</v>
      </c>
      <c r="B2944" s="104">
        <v>46268</v>
      </c>
      <c r="C2944" s="105" t="s">
        <v>12</v>
      </c>
      <c r="D2944" s="106">
        <v>14</v>
      </c>
      <c r="F2944" s="105">
        <v>5</v>
      </c>
      <c r="X2944" t="s">
        <v>782</v>
      </c>
      <c r="Y2944" t="s">
        <v>779</v>
      </c>
    </row>
    <row r="2945" spans="1:25" hidden="1" x14ac:dyDescent="0.25">
      <c r="A2945" s="103" t="s">
        <v>8</v>
      </c>
      <c r="B2945" s="104">
        <v>46268</v>
      </c>
      <c r="C2945" s="105" t="s">
        <v>11</v>
      </c>
      <c r="D2945" s="106">
        <v>14</v>
      </c>
      <c r="F2945" s="105">
        <v>5</v>
      </c>
      <c r="X2945" t="s">
        <v>782</v>
      </c>
      <c r="Y2945" t="s">
        <v>20</v>
      </c>
    </row>
    <row r="2946" spans="1:25" hidden="1" x14ac:dyDescent="0.25">
      <c r="A2946" s="103" t="s">
        <v>7</v>
      </c>
      <c r="B2946" s="104">
        <v>46268</v>
      </c>
      <c r="C2946" s="105" t="s">
        <v>11</v>
      </c>
      <c r="D2946" s="106">
        <v>10</v>
      </c>
      <c r="F2946" s="105">
        <v>6</v>
      </c>
      <c r="X2946" t="s">
        <v>782</v>
      </c>
      <c r="Y2946" t="s">
        <v>783</v>
      </c>
    </row>
    <row r="2947" spans="1:25" hidden="1" x14ac:dyDescent="0.25">
      <c r="A2947" s="103" t="s">
        <v>6</v>
      </c>
      <c r="B2947" s="104">
        <v>46268</v>
      </c>
      <c r="C2947" s="105" t="s">
        <v>11</v>
      </c>
      <c r="D2947" s="106">
        <v>14</v>
      </c>
      <c r="F2947" s="105">
        <v>2</v>
      </c>
      <c r="X2947" t="s">
        <v>782</v>
      </c>
      <c r="Y2947" t="s">
        <v>20</v>
      </c>
    </row>
    <row r="2948" spans="1:25" hidden="1" x14ac:dyDescent="0.25">
      <c r="A2948" s="103" t="s">
        <v>8</v>
      </c>
      <c r="B2948" s="104">
        <v>46268</v>
      </c>
      <c r="C2948" s="105" t="s">
        <v>11</v>
      </c>
      <c r="D2948" s="106">
        <v>12</v>
      </c>
      <c r="F2948" s="105">
        <v>14</v>
      </c>
      <c r="X2948" t="s">
        <v>778</v>
      </c>
      <c r="Y2948" t="s">
        <v>783</v>
      </c>
    </row>
    <row r="2949" spans="1:25" hidden="1" x14ac:dyDescent="0.25">
      <c r="A2949" s="103" t="s">
        <v>8</v>
      </c>
      <c r="B2949" s="104">
        <v>46268</v>
      </c>
      <c r="C2949" s="105" t="s">
        <v>11</v>
      </c>
      <c r="D2949" s="106">
        <v>11</v>
      </c>
      <c r="F2949" s="105">
        <v>3</v>
      </c>
      <c r="X2949" t="s">
        <v>778</v>
      </c>
      <c r="Y2949" t="s">
        <v>780</v>
      </c>
    </row>
    <row r="2950" spans="1:25" hidden="1" x14ac:dyDescent="0.25">
      <c r="A2950" s="103" t="s">
        <v>6</v>
      </c>
      <c r="B2950" s="104">
        <v>46268</v>
      </c>
      <c r="C2950" s="105" t="s">
        <v>11</v>
      </c>
      <c r="D2950" s="106">
        <v>14</v>
      </c>
      <c r="F2950" s="105">
        <v>1</v>
      </c>
      <c r="X2950" t="s">
        <v>782</v>
      </c>
    </row>
    <row r="2951" spans="1:25" hidden="1" x14ac:dyDescent="0.25">
      <c r="A2951" s="103" t="s">
        <v>7</v>
      </c>
      <c r="B2951" s="104">
        <v>46268</v>
      </c>
      <c r="C2951" s="105" t="s">
        <v>11</v>
      </c>
      <c r="D2951" s="106">
        <v>8</v>
      </c>
      <c r="F2951" s="105">
        <v>3</v>
      </c>
      <c r="X2951" t="s">
        <v>782</v>
      </c>
      <c r="Y2951" t="s">
        <v>23</v>
      </c>
    </row>
    <row r="2952" spans="1:25" hidden="1" x14ac:dyDescent="0.25">
      <c r="A2952" s="103" t="s">
        <v>7</v>
      </c>
      <c r="B2952" s="104">
        <v>46268</v>
      </c>
      <c r="C2952" s="105" t="s">
        <v>12</v>
      </c>
      <c r="D2952" s="106">
        <v>11</v>
      </c>
      <c r="F2952" s="105">
        <v>644</v>
      </c>
      <c r="X2952" t="s">
        <v>782</v>
      </c>
      <c r="Y2952" t="s">
        <v>779</v>
      </c>
    </row>
    <row r="2953" spans="1:25" hidden="1" x14ac:dyDescent="0.25">
      <c r="A2953" s="103" t="s">
        <v>8</v>
      </c>
      <c r="B2953" s="104">
        <v>46268</v>
      </c>
      <c r="C2953" s="105" t="s">
        <v>11</v>
      </c>
      <c r="D2953" s="106">
        <v>12</v>
      </c>
      <c r="F2953" s="105">
        <v>1</v>
      </c>
      <c r="X2953" t="s">
        <v>782</v>
      </c>
    </row>
    <row r="2954" spans="1:25" hidden="1" x14ac:dyDescent="0.25">
      <c r="A2954" s="103" t="s">
        <v>7</v>
      </c>
      <c r="B2954" s="104">
        <v>46268</v>
      </c>
      <c r="C2954" s="105" t="s">
        <v>11</v>
      </c>
      <c r="D2954" s="106">
        <v>10</v>
      </c>
      <c r="F2954" s="105">
        <v>7</v>
      </c>
      <c r="X2954" t="s">
        <v>778</v>
      </c>
      <c r="Y2954" t="s">
        <v>783</v>
      </c>
    </row>
    <row r="2955" spans="1:25" hidden="1" x14ac:dyDescent="0.25">
      <c r="A2955" s="103" t="s">
        <v>8</v>
      </c>
      <c r="B2955" s="104">
        <v>46268</v>
      </c>
      <c r="C2955" s="105" t="s">
        <v>12</v>
      </c>
      <c r="D2955" s="106">
        <v>15</v>
      </c>
      <c r="F2955" s="105">
        <v>2</v>
      </c>
      <c r="X2955" t="s">
        <v>778</v>
      </c>
      <c r="Y2955" t="s">
        <v>781</v>
      </c>
    </row>
    <row r="2956" spans="1:25" hidden="1" x14ac:dyDescent="0.25">
      <c r="A2956" s="103" t="s">
        <v>6</v>
      </c>
      <c r="B2956" s="104">
        <v>46268</v>
      </c>
      <c r="C2956" s="105" t="s">
        <v>12</v>
      </c>
      <c r="D2956" s="106">
        <v>12</v>
      </c>
      <c r="F2956" s="105">
        <v>1</v>
      </c>
      <c r="X2956" t="s">
        <v>778</v>
      </c>
      <c r="Y2956" t="s">
        <v>22</v>
      </c>
    </row>
    <row r="2957" spans="1:25" hidden="1" x14ac:dyDescent="0.25">
      <c r="A2957" s="103" t="s">
        <v>6</v>
      </c>
      <c r="B2957" s="104">
        <v>46268</v>
      </c>
      <c r="C2957" s="105" t="s">
        <v>11</v>
      </c>
      <c r="D2957" s="106">
        <v>12</v>
      </c>
      <c r="F2957" s="105">
        <v>3</v>
      </c>
      <c r="X2957" t="s">
        <v>782</v>
      </c>
      <c r="Y2957" t="s">
        <v>780</v>
      </c>
    </row>
    <row r="2958" spans="1:25" hidden="1" x14ac:dyDescent="0.25">
      <c r="A2958" s="103" t="s">
        <v>7</v>
      </c>
      <c r="B2958" s="104">
        <v>46268</v>
      </c>
      <c r="C2958" s="105" t="s">
        <v>12</v>
      </c>
      <c r="D2958" s="106">
        <v>8</v>
      </c>
      <c r="F2958" s="105">
        <v>6</v>
      </c>
      <c r="X2958" t="s">
        <v>778</v>
      </c>
      <c r="Y2958" t="s">
        <v>781</v>
      </c>
    </row>
    <row r="2959" spans="1:25" hidden="1" x14ac:dyDescent="0.25">
      <c r="A2959" s="103" t="s">
        <v>6</v>
      </c>
      <c r="B2959" s="104">
        <v>46268</v>
      </c>
      <c r="C2959" s="105" t="s">
        <v>12</v>
      </c>
      <c r="D2959" s="106">
        <v>8</v>
      </c>
      <c r="F2959" s="105">
        <v>2</v>
      </c>
      <c r="X2959" t="s">
        <v>782</v>
      </c>
    </row>
    <row r="2960" spans="1:25" hidden="1" x14ac:dyDescent="0.25">
      <c r="A2960" s="103" t="s">
        <v>8</v>
      </c>
      <c r="B2960" s="104">
        <v>46268</v>
      </c>
      <c r="C2960" s="105" t="s">
        <v>11</v>
      </c>
      <c r="D2960" s="106">
        <v>8</v>
      </c>
      <c r="F2960" s="105">
        <v>4</v>
      </c>
      <c r="X2960" t="s">
        <v>782</v>
      </c>
      <c r="Y2960" t="s">
        <v>780</v>
      </c>
    </row>
    <row r="2961" spans="1:25" hidden="1" x14ac:dyDescent="0.25">
      <c r="A2961" s="103" t="s">
        <v>8</v>
      </c>
      <c r="B2961" s="104">
        <v>46268</v>
      </c>
      <c r="C2961" s="105" t="s">
        <v>12</v>
      </c>
      <c r="D2961" s="106">
        <v>14</v>
      </c>
      <c r="F2961" s="105">
        <v>223</v>
      </c>
      <c r="X2961" t="s">
        <v>782</v>
      </c>
      <c r="Y2961" t="s">
        <v>779</v>
      </c>
    </row>
    <row r="2962" spans="1:25" hidden="1" x14ac:dyDescent="0.25">
      <c r="A2962" s="103" t="s">
        <v>8</v>
      </c>
      <c r="B2962" s="104">
        <v>46268</v>
      </c>
      <c r="C2962" s="105" t="s">
        <v>12</v>
      </c>
      <c r="D2962" s="106">
        <v>16</v>
      </c>
      <c r="F2962" s="105">
        <v>1</v>
      </c>
      <c r="X2962" t="s">
        <v>782</v>
      </c>
    </row>
    <row r="2963" spans="1:25" hidden="1" x14ac:dyDescent="0.25">
      <c r="A2963" s="103" t="s">
        <v>6</v>
      </c>
      <c r="B2963" s="104">
        <v>46268</v>
      </c>
      <c r="C2963" s="105" t="s">
        <v>11</v>
      </c>
      <c r="D2963" s="106">
        <v>14</v>
      </c>
      <c r="F2963" s="105">
        <v>1</v>
      </c>
      <c r="X2963" t="s">
        <v>778</v>
      </c>
      <c r="Y2963" t="s">
        <v>20</v>
      </c>
    </row>
    <row r="2964" spans="1:25" hidden="1" x14ac:dyDescent="0.25">
      <c r="A2964" s="103" t="s">
        <v>7</v>
      </c>
      <c r="B2964" s="104">
        <v>46268</v>
      </c>
      <c r="C2964" s="105" t="s">
        <v>11</v>
      </c>
      <c r="D2964" s="106">
        <v>8</v>
      </c>
      <c r="F2964" s="105">
        <v>30</v>
      </c>
      <c r="X2964" t="s">
        <v>778</v>
      </c>
      <c r="Y2964" t="s">
        <v>784</v>
      </c>
    </row>
    <row r="2965" spans="1:25" hidden="1" x14ac:dyDescent="0.25">
      <c r="A2965" s="103" t="s">
        <v>8</v>
      </c>
      <c r="B2965" s="104">
        <v>46268</v>
      </c>
      <c r="C2965" s="105" t="s">
        <v>11</v>
      </c>
      <c r="D2965" s="106">
        <v>16</v>
      </c>
      <c r="F2965" s="105">
        <v>1</v>
      </c>
      <c r="X2965" t="s">
        <v>782</v>
      </c>
      <c r="Y2965" t="s">
        <v>20</v>
      </c>
    </row>
    <row r="2966" spans="1:25" hidden="1" x14ac:dyDescent="0.25">
      <c r="A2966" s="103" t="s">
        <v>7</v>
      </c>
      <c r="B2966" s="104">
        <v>46268</v>
      </c>
      <c r="C2966" s="105" t="s">
        <v>12</v>
      </c>
      <c r="D2966" s="106">
        <v>12</v>
      </c>
      <c r="F2966" s="105">
        <v>4</v>
      </c>
      <c r="X2966" t="s">
        <v>778</v>
      </c>
      <c r="Y2966" t="s">
        <v>779</v>
      </c>
    </row>
    <row r="2967" spans="1:25" hidden="1" x14ac:dyDescent="0.25">
      <c r="A2967" s="103" t="s">
        <v>7</v>
      </c>
      <c r="B2967" s="104">
        <v>46268</v>
      </c>
      <c r="C2967" s="105" t="s">
        <v>11</v>
      </c>
      <c r="D2967" s="106">
        <v>12</v>
      </c>
      <c r="F2967" s="105">
        <v>8</v>
      </c>
      <c r="X2967" t="s">
        <v>782</v>
      </c>
      <c r="Y2967" t="s">
        <v>783</v>
      </c>
    </row>
    <row r="2968" spans="1:25" hidden="1" x14ac:dyDescent="0.25">
      <c r="A2968" s="103" t="s">
        <v>8</v>
      </c>
      <c r="B2968" s="104">
        <v>46268</v>
      </c>
      <c r="C2968" s="105" t="s">
        <v>11</v>
      </c>
      <c r="D2968" s="106">
        <v>14</v>
      </c>
      <c r="F2968" s="105">
        <v>8</v>
      </c>
      <c r="X2968" t="s">
        <v>778</v>
      </c>
      <c r="Y2968" t="s">
        <v>780</v>
      </c>
    </row>
    <row r="2969" spans="1:25" hidden="1" x14ac:dyDescent="0.25">
      <c r="A2969" s="103" t="s">
        <v>6</v>
      </c>
      <c r="B2969" s="104">
        <v>46268</v>
      </c>
      <c r="C2969" s="105" t="s">
        <v>11</v>
      </c>
      <c r="D2969" s="106">
        <v>11</v>
      </c>
      <c r="F2969" s="105">
        <v>1</v>
      </c>
      <c r="X2969" t="s">
        <v>782</v>
      </c>
      <c r="Y2969" t="s">
        <v>780</v>
      </c>
    </row>
    <row r="2970" spans="1:25" hidden="1" x14ac:dyDescent="0.25">
      <c r="A2970" s="103" t="s">
        <v>8</v>
      </c>
      <c r="B2970" s="104">
        <v>46268</v>
      </c>
      <c r="C2970" s="105" t="s">
        <v>12</v>
      </c>
      <c r="D2970" s="106">
        <v>14</v>
      </c>
      <c r="F2970" s="105">
        <v>6</v>
      </c>
      <c r="X2970" t="s">
        <v>778</v>
      </c>
      <c r="Y2970" t="s">
        <v>779</v>
      </c>
    </row>
    <row r="2971" spans="1:25" hidden="1" x14ac:dyDescent="0.25">
      <c r="A2971" s="103" t="s">
        <v>8</v>
      </c>
      <c r="B2971" s="104">
        <v>46268</v>
      </c>
      <c r="C2971" s="105" t="s">
        <v>12</v>
      </c>
      <c r="D2971" s="106">
        <v>8</v>
      </c>
      <c r="F2971" s="105">
        <v>7</v>
      </c>
      <c r="X2971" t="s">
        <v>782</v>
      </c>
      <c r="Y2971" t="s">
        <v>781</v>
      </c>
    </row>
    <row r="2972" spans="1:25" hidden="1" x14ac:dyDescent="0.25">
      <c r="A2972" s="103" t="s">
        <v>7</v>
      </c>
      <c r="B2972" s="104">
        <v>46268</v>
      </c>
      <c r="C2972" s="105" t="s">
        <v>11</v>
      </c>
      <c r="D2972" s="106">
        <v>11</v>
      </c>
      <c r="F2972" s="105">
        <v>14</v>
      </c>
      <c r="X2972" t="s">
        <v>778</v>
      </c>
      <c r="Y2972" t="s">
        <v>783</v>
      </c>
    </row>
    <row r="2973" spans="1:25" hidden="1" x14ac:dyDescent="0.25">
      <c r="A2973" s="103" t="s">
        <v>6</v>
      </c>
      <c r="B2973" s="104">
        <v>46268</v>
      </c>
      <c r="C2973" s="105" t="s">
        <v>11</v>
      </c>
      <c r="D2973" s="106">
        <v>11</v>
      </c>
      <c r="F2973" s="105">
        <v>7</v>
      </c>
      <c r="X2973" t="s">
        <v>782</v>
      </c>
      <c r="Y2973" t="s">
        <v>20</v>
      </c>
    </row>
    <row r="2974" spans="1:25" hidden="1" x14ac:dyDescent="0.25">
      <c r="A2974" s="103" t="s">
        <v>8</v>
      </c>
      <c r="B2974" s="104">
        <v>46268</v>
      </c>
      <c r="C2974" s="105" t="s">
        <v>11</v>
      </c>
      <c r="D2974" s="106">
        <v>9</v>
      </c>
      <c r="F2974" s="105">
        <v>126</v>
      </c>
      <c r="X2974" t="s">
        <v>782</v>
      </c>
      <c r="Y2974" t="s">
        <v>784</v>
      </c>
    </row>
    <row r="2975" spans="1:25" hidden="1" x14ac:dyDescent="0.25">
      <c r="A2975" s="103" t="s">
        <v>8</v>
      </c>
      <c r="B2975" s="104">
        <v>46268</v>
      </c>
      <c r="C2975" s="105" t="s">
        <v>11</v>
      </c>
      <c r="D2975" s="106">
        <v>8</v>
      </c>
      <c r="F2975" s="105">
        <v>1</v>
      </c>
      <c r="X2975" t="s">
        <v>782</v>
      </c>
    </row>
    <row r="2976" spans="1:25" hidden="1" x14ac:dyDescent="0.25">
      <c r="A2976" s="103" t="s">
        <v>7</v>
      </c>
      <c r="B2976" s="104">
        <v>46268</v>
      </c>
      <c r="C2976" s="105" t="s">
        <v>11</v>
      </c>
      <c r="D2976" s="106">
        <v>16</v>
      </c>
      <c r="F2976" s="105">
        <v>1</v>
      </c>
      <c r="X2976" t="s">
        <v>782</v>
      </c>
      <c r="Y2976" t="s">
        <v>20</v>
      </c>
    </row>
    <row r="2977" spans="1:25" hidden="1" x14ac:dyDescent="0.25">
      <c r="A2977" s="103" t="s">
        <v>7</v>
      </c>
      <c r="B2977" s="104">
        <v>46268</v>
      </c>
      <c r="C2977" s="105" t="s">
        <v>11</v>
      </c>
      <c r="D2977" s="106">
        <v>10</v>
      </c>
      <c r="F2977" s="105">
        <v>7</v>
      </c>
      <c r="X2977" t="s">
        <v>782</v>
      </c>
      <c r="Y2977" t="s">
        <v>20</v>
      </c>
    </row>
    <row r="2978" spans="1:25" hidden="1" x14ac:dyDescent="0.25">
      <c r="A2978" s="103" t="s">
        <v>6</v>
      </c>
      <c r="B2978" s="104">
        <v>46268</v>
      </c>
      <c r="C2978" s="105" t="s">
        <v>12</v>
      </c>
      <c r="D2978" s="106">
        <v>11</v>
      </c>
      <c r="F2978" s="105">
        <v>18</v>
      </c>
      <c r="X2978" t="s">
        <v>782</v>
      </c>
      <c r="Y2978" t="s">
        <v>779</v>
      </c>
    </row>
    <row r="2979" spans="1:25" hidden="1" x14ac:dyDescent="0.25">
      <c r="A2979" s="103" t="s">
        <v>8</v>
      </c>
      <c r="B2979" s="104">
        <v>46268</v>
      </c>
      <c r="C2979" s="105" t="s">
        <v>11</v>
      </c>
      <c r="D2979" s="106">
        <v>9</v>
      </c>
      <c r="F2979" s="105">
        <v>40</v>
      </c>
      <c r="X2979" t="s">
        <v>778</v>
      </c>
      <c r="Y2979" t="s">
        <v>783</v>
      </c>
    </row>
    <row r="2980" spans="1:25" hidden="1" x14ac:dyDescent="0.25">
      <c r="A2980" s="103" t="s">
        <v>6</v>
      </c>
      <c r="B2980" s="104">
        <v>46268</v>
      </c>
      <c r="C2980" s="105" t="s">
        <v>11</v>
      </c>
      <c r="D2980" s="106">
        <v>11</v>
      </c>
      <c r="F2980" s="105">
        <v>1</v>
      </c>
      <c r="X2980" t="s">
        <v>782</v>
      </c>
      <c r="Y2980" t="s">
        <v>22</v>
      </c>
    </row>
    <row r="2981" spans="1:25" hidden="1" x14ac:dyDescent="0.25">
      <c r="A2981" s="103" t="s">
        <v>8</v>
      </c>
      <c r="B2981" s="104">
        <v>46268</v>
      </c>
      <c r="C2981" s="105" t="s">
        <v>11</v>
      </c>
      <c r="D2981" s="106">
        <v>14</v>
      </c>
      <c r="F2981" s="105">
        <v>12</v>
      </c>
      <c r="X2981" t="s">
        <v>782</v>
      </c>
      <c r="Y2981" t="s">
        <v>783</v>
      </c>
    </row>
    <row r="2982" spans="1:25" hidden="1" x14ac:dyDescent="0.25">
      <c r="A2982" s="103" t="s">
        <v>8</v>
      </c>
      <c r="B2982" s="104">
        <v>46268</v>
      </c>
      <c r="C2982" s="105" t="s">
        <v>12</v>
      </c>
      <c r="D2982" s="106">
        <v>10</v>
      </c>
      <c r="F2982" s="105">
        <v>2</v>
      </c>
      <c r="X2982" t="s">
        <v>782</v>
      </c>
      <c r="Y2982" t="s">
        <v>779</v>
      </c>
    </row>
    <row r="2983" spans="1:25" hidden="1" x14ac:dyDescent="0.25">
      <c r="A2983" s="103" t="s">
        <v>6</v>
      </c>
      <c r="B2983" s="104">
        <v>46268</v>
      </c>
      <c r="C2983" s="105" t="s">
        <v>11</v>
      </c>
      <c r="D2983" s="106">
        <v>8</v>
      </c>
      <c r="F2983" s="105">
        <v>35</v>
      </c>
      <c r="X2983" t="s">
        <v>778</v>
      </c>
      <c r="Y2983" t="s">
        <v>784</v>
      </c>
    </row>
    <row r="2984" spans="1:25" hidden="1" x14ac:dyDescent="0.25">
      <c r="A2984" s="103" t="s">
        <v>7</v>
      </c>
      <c r="B2984" s="104">
        <v>46268</v>
      </c>
      <c r="C2984" s="105" t="s">
        <v>11</v>
      </c>
      <c r="D2984" s="106">
        <v>9</v>
      </c>
      <c r="F2984" s="105">
        <v>4</v>
      </c>
      <c r="X2984" t="s">
        <v>782</v>
      </c>
      <c r="Y2984" t="s">
        <v>23</v>
      </c>
    </row>
    <row r="2985" spans="1:25" hidden="1" x14ac:dyDescent="0.25">
      <c r="A2985" s="103" t="s">
        <v>7</v>
      </c>
      <c r="B2985" s="104">
        <v>46268</v>
      </c>
      <c r="C2985" s="105" t="s">
        <v>11</v>
      </c>
      <c r="D2985" s="106">
        <v>8</v>
      </c>
      <c r="F2985" s="105">
        <v>3</v>
      </c>
      <c r="X2985" t="s">
        <v>782</v>
      </c>
      <c r="Y2985" t="s">
        <v>21</v>
      </c>
    </row>
    <row r="2986" spans="1:25" hidden="1" x14ac:dyDescent="0.25">
      <c r="A2986" s="103" t="s">
        <v>6</v>
      </c>
      <c r="B2986" s="104">
        <v>46268</v>
      </c>
      <c r="C2986" s="105" t="s">
        <v>11</v>
      </c>
      <c r="D2986" s="106">
        <v>16</v>
      </c>
      <c r="F2986" s="105">
        <v>6</v>
      </c>
      <c r="X2986" t="s">
        <v>782</v>
      </c>
      <c r="Y2986" t="s">
        <v>784</v>
      </c>
    </row>
    <row r="2987" spans="1:25" hidden="1" x14ac:dyDescent="0.25">
      <c r="A2987" s="103" t="s">
        <v>7</v>
      </c>
      <c r="B2987" s="104">
        <v>46268</v>
      </c>
      <c r="C2987" s="105" t="s">
        <v>11</v>
      </c>
      <c r="D2987" s="106">
        <v>8</v>
      </c>
      <c r="F2987" s="105">
        <v>42</v>
      </c>
      <c r="X2987" t="s">
        <v>778</v>
      </c>
      <c r="Y2987" t="s">
        <v>783</v>
      </c>
    </row>
    <row r="2988" spans="1:25" hidden="1" x14ac:dyDescent="0.25">
      <c r="A2988" s="103" t="s">
        <v>6</v>
      </c>
      <c r="B2988" s="104">
        <v>46268</v>
      </c>
      <c r="C2988" s="105" t="s">
        <v>11</v>
      </c>
      <c r="D2988" s="106">
        <v>10</v>
      </c>
      <c r="F2988" s="105">
        <v>8</v>
      </c>
      <c r="X2988" t="s">
        <v>778</v>
      </c>
      <c r="Y2988" t="s">
        <v>784</v>
      </c>
    </row>
    <row r="2989" spans="1:25" hidden="1" x14ac:dyDescent="0.25">
      <c r="A2989" s="103" t="s">
        <v>8</v>
      </c>
      <c r="B2989" s="104">
        <v>46268</v>
      </c>
      <c r="C2989" s="105" t="s">
        <v>11</v>
      </c>
      <c r="D2989" s="106">
        <v>16</v>
      </c>
      <c r="F2989" s="105">
        <v>2</v>
      </c>
      <c r="X2989" t="s">
        <v>782</v>
      </c>
      <c r="Y2989" t="s">
        <v>783</v>
      </c>
    </row>
    <row r="2990" spans="1:25" hidden="1" x14ac:dyDescent="0.25">
      <c r="A2990" s="103" t="s">
        <v>8</v>
      </c>
      <c r="B2990" s="104">
        <v>46268</v>
      </c>
      <c r="C2990" s="105" t="s">
        <v>12</v>
      </c>
      <c r="D2990" s="106">
        <v>10</v>
      </c>
      <c r="F2990" s="105">
        <v>2</v>
      </c>
      <c r="X2990" t="s">
        <v>782</v>
      </c>
    </row>
    <row r="2991" spans="1:25" hidden="1" x14ac:dyDescent="0.25">
      <c r="A2991" s="103" t="s">
        <v>7</v>
      </c>
      <c r="B2991" s="104">
        <v>46268</v>
      </c>
      <c r="C2991" s="105" t="s">
        <v>11</v>
      </c>
      <c r="D2991" s="106">
        <v>14</v>
      </c>
      <c r="F2991" s="105">
        <v>14</v>
      </c>
      <c r="X2991" t="s">
        <v>782</v>
      </c>
      <c r="Y2991" t="s">
        <v>783</v>
      </c>
    </row>
    <row r="2992" spans="1:25" hidden="1" x14ac:dyDescent="0.25">
      <c r="A2992" s="103" t="s">
        <v>8</v>
      </c>
      <c r="B2992" s="104">
        <v>46268</v>
      </c>
      <c r="C2992" s="105" t="s">
        <v>12</v>
      </c>
      <c r="D2992" s="106">
        <v>11</v>
      </c>
      <c r="F2992" s="105">
        <v>48</v>
      </c>
      <c r="X2992" t="s">
        <v>782</v>
      </c>
      <c r="Y2992" t="s">
        <v>781</v>
      </c>
    </row>
    <row r="2993" spans="1:25" hidden="1" x14ac:dyDescent="0.25">
      <c r="A2993" s="103" t="s">
        <v>7</v>
      </c>
      <c r="B2993" s="104">
        <v>46268</v>
      </c>
      <c r="C2993" s="105" t="s">
        <v>11</v>
      </c>
      <c r="D2993" s="106">
        <v>9</v>
      </c>
      <c r="F2993" s="105">
        <v>7</v>
      </c>
      <c r="X2993" t="s">
        <v>782</v>
      </c>
      <c r="Y2993" t="s">
        <v>780</v>
      </c>
    </row>
    <row r="2994" spans="1:25" hidden="1" x14ac:dyDescent="0.25">
      <c r="A2994" s="103" t="s">
        <v>7</v>
      </c>
      <c r="B2994" s="104">
        <v>46268</v>
      </c>
      <c r="C2994" s="105" t="s">
        <v>12</v>
      </c>
      <c r="D2994" s="106">
        <v>12</v>
      </c>
      <c r="F2994" s="105">
        <v>2</v>
      </c>
      <c r="X2994" t="s">
        <v>778</v>
      </c>
      <c r="Y2994" t="s">
        <v>781</v>
      </c>
    </row>
    <row r="2995" spans="1:25" hidden="1" x14ac:dyDescent="0.25">
      <c r="A2995" s="103" t="s">
        <v>6</v>
      </c>
      <c r="B2995" s="104">
        <v>46268</v>
      </c>
      <c r="C2995" s="105" t="s">
        <v>12</v>
      </c>
      <c r="D2995" s="106">
        <v>15</v>
      </c>
      <c r="F2995" s="105">
        <v>2</v>
      </c>
      <c r="X2995" t="s">
        <v>782</v>
      </c>
    </row>
    <row r="2996" spans="1:25" hidden="1" x14ac:dyDescent="0.25">
      <c r="A2996" s="103" t="s">
        <v>8</v>
      </c>
      <c r="B2996" s="104">
        <v>46268</v>
      </c>
      <c r="C2996" s="105" t="s">
        <v>11</v>
      </c>
      <c r="D2996" s="106">
        <v>10</v>
      </c>
      <c r="F2996" s="105">
        <v>1</v>
      </c>
      <c r="X2996" t="s">
        <v>782</v>
      </c>
      <c r="Y2996" t="s">
        <v>780</v>
      </c>
    </row>
    <row r="2997" spans="1:25" hidden="1" x14ac:dyDescent="0.25">
      <c r="A2997" s="103" t="s">
        <v>8</v>
      </c>
      <c r="B2997" s="104">
        <v>46268</v>
      </c>
      <c r="C2997" s="105" t="s">
        <v>11</v>
      </c>
      <c r="D2997" s="106">
        <v>8</v>
      </c>
      <c r="F2997" s="105">
        <v>5</v>
      </c>
      <c r="X2997" t="s">
        <v>778</v>
      </c>
      <c r="Y2997" t="s">
        <v>784</v>
      </c>
    </row>
    <row r="2998" spans="1:25" hidden="1" x14ac:dyDescent="0.25">
      <c r="A2998" s="103" t="s">
        <v>6</v>
      </c>
      <c r="B2998" s="104">
        <v>46268</v>
      </c>
      <c r="C2998" s="105" t="s">
        <v>12</v>
      </c>
      <c r="D2998" s="106">
        <v>8</v>
      </c>
      <c r="F2998" s="105">
        <v>2</v>
      </c>
      <c r="X2998" t="s">
        <v>778</v>
      </c>
    </row>
    <row r="2999" spans="1:25" hidden="1" x14ac:dyDescent="0.25">
      <c r="A2999" s="103" t="s">
        <v>7</v>
      </c>
      <c r="B2999" s="104">
        <v>46268</v>
      </c>
      <c r="C2999" s="105" t="s">
        <v>11</v>
      </c>
      <c r="D2999" s="106">
        <v>14</v>
      </c>
      <c r="F2999" s="105">
        <v>1</v>
      </c>
      <c r="X2999" t="s">
        <v>782</v>
      </c>
    </row>
    <row r="3000" spans="1:25" hidden="1" x14ac:dyDescent="0.25">
      <c r="A3000" s="103" t="s">
        <v>7</v>
      </c>
      <c r="B3000" s="104">
        <v>46268</v>
      </c>
      <c r="C3000" s="105" t="s">
        <v>11</v>
      </c>
      <c r="D3000" s="106">
        <v>8</v>
      </c>
      <c r="F3000" s="105">
        <v>47</v>
      </c>
      <c r="X3000" t="s">
        <v>778</v>
      </c>
      <c r="Y3000" t="s">
        <v>20</v>
      </c>
    </row>
    <row r="3001" spans="1:25" hidden="1" x14ac:dyDescent="0.25">
      <c r="A3001" s="103" t="s">
        <v>8</v>
      </c>
      <c r="B3001" s="104">
        <v>46268</v>
      </c>
      <c r="C3001" s="105" t="s">
        <v>11</v>
      </c>
      <c r="D3001" s="106">
        <v>12</v>
      </c>
      <c r="F3001" s="105">
        <v>13</v>
      </c>
      <c r="X3001" t="s">
        <v>778</v>
      </c>
      <c r="Y3001" t="s">
        <v>784</v>
      </c>
    </row>
    <row r="3002" spans="1:25" hidden="1" x14ac:dyDescent="0.25">
      <c r="A3002" s="103" t="s">
        <v>6</v>
      </c>
      <c r="B3002" s="104">
        <v>46268</v>
      </c>
      <c r="C3002" s="105" t="s">
        <v>11</v>
      </c>
      <c r="D3002" s="106">
        <v>11</v>
      </c>
      <c r="F3002" s="105">
        <v>3</v>
      </c>
      <c r="X3002" t="s">
        <v>778</v>
      </c>
      <c r="Y3002" t="s">
        <v>780</v>
      </c>
    </row>
    <row r="3003" spans="1:25" hidden="1" x14ac:dyDescent="0.25">
      <c r="A3003" s="103" t="s">
        <v>8</v>
      </c>
      <c r="B3003" s="104">
        <v>46268</v>
      </c>
      <c r="C3003" s="105" t="s">
        <v>11</v>
      </c>
      <c r="D3003" s="106">
        <v>9</v>
      </c>
      <c r="F3003" s="105">
        <v>5</v>
      </c>
      <c r="X3003" t="s">
        <v>778</v>
      </c>
      <c r="Y3003" t="s">
        <v>780</v>
      </c>
    </row>
    <row r="3004" spans="1:25" hidden="1" x14ac:dyDescent="0.25">
      <c r="A3004" s="103" t="s">
        <v>7</v>
      </c>
      <c r="B3004" s="104">
        <v>46268</v>
      </c>
      <c r="C3004" s="105" t="s">
        <v>11</v>
      </c>
      <c r="D3004" s="106">
        <v>10</v>
      </c>
      <c r="F3004" s="105">
        <v>8</v>
      </c>
      <c r="X3004" t="s">
        <v>778</v>
      </c>
      <c r="Y3004" t="s">
        <v>20</v>
      </c>
    </row>
    <row r="3005" spans="1:25" hidden="1" x14ac:dyDescent="0.25">
      <c r="A3005" s="103" t="s">
        <v>6</v>
      </c>
      <c r="B3005" s="104">
        <v>46268</v>
      </c>
      <c r="C3005" s="105" t="s">
        <v>12</v>
      </c>
      <c r="D3005" s="106">
        <v>14</v>
      </c>
      <c r="F3005" s="105">
        <v>675</v>
      </c>
      <c r="X3005" t="s">
        <v>782</v>
      </c>
      <c r="Y3005" t="s">
        <v>779</v>
      </c>
    </row>
    <row r="3006" spans="1:25" hidden="1" x14ac:dyDescent="0.25">
      <c r="A3006" s="103" t="s">
        <v>6</v>
      </c>
      <c r="B3006" s="104">
        <v>46268</v>
      </c>
      <c r="C3006" s="105" t="s">
        <v>12</v>
      </c>
      <c r="D3006" s="106">
        <v>14</v>
      </c>
      <c r="F3006" s="105">
        <v>3</v>
      </c>
      <c r="X3006" t="s">
        <v>782</v>
      </c>
      <c r="Y3006" t="s">
        <v>169</v>
      </c>
    </row>
    <row r="3007" spans="1:25" hidden="1" x14ac:dyDescent="0.25">
      <c r="A3007" s="103" t="s">
        <v>8</v>
      </c>
      <c r="B3007" s="104">
        <v>46268</v>
      </c>
      <c r="C3007" s="105" t="s">
        <v>11</v>
      </c>
      <c r="D3007" s="106">
        <v>12</v>
      </c>
      <c r="F3007" s="105">
        <v>4</v>
      </c>
      <c r="X3007" t="s">
        <v>782</v>
      </c>
      <c r="Y3007" t="s">
        <v>784</v>
      </c>
    </row>
    <row r="3008" spans="1:25" hidden="1" x14ac:dyDescent="0.25">
      <c r="A3008" s="103" t="s">
        <v>6</v>
      </c>
      <c r="B3008" s="104">
        <v>46268</v>
      </c>
      <c r="C3008" s="105" t="s">
        <v>11</v>
      </c>
      <c r="D3008" s="106">
        <v>10</v>
      </c>
      <c r="F3008" s="105">
        <v>1</v>
      </c>
      <c r="X3008" t="s">
        <v>782</v>
      </c>
      <c r="Y3008" t="s">
        <v>780</v>
      </c>
    </row>
    <row r="3009" spans="1:25" hidden="1" x14ac:dyDescent="0.25">
      <c r="A3009" s="103" t="s">
        <v>7</v>
      </c>
      <c r="B3009" s="104">
        <v>46268</v>
      </c>
      <c r="C3009" s="105" t="s">
        <v>11</v>
      </c>
      <c r="D3009" s="106">
        <v>8</v>
      </c>
      <c r="F3009" s="105">
        <v>2</v>
      </c>
      <c r="X3009" t="s">
        <v>782</v>
      </c>
    </row>
    <row r="3010" spans="1:25" hidden="1" x14ac:dyDescent="0.25">
      <c r="A3010" s="103" t="s">
        <v>8</v>
      </c>
      <c r="B3010" s="104">
        <v>46268</v>
      </c>
      <c r="C3010" s="105" t="s">
        <v>12</v>
      </c>
      <c r="D3010" s="106">
        <v>8</v>
      </c>
      <c r="F3010" s="105">
        <v>21</v>
      </c>
      <c r="X3010" t="s">
        <v>782</v>
      </c>
      <c r="Y3010" t="s">
        <v>779</v>
      </c>
    </row>
    <row r="3011" spans="1:25" hidden="1" x14ac:dyDescent="0.25">
      <c r="A3011" s="103" t="s">
        <v>7</v>
      </c>
      <c r="B3011" s="104">
        <v>46268</v>
      </c>
      <c r="C3011" s="105" t="s">
        <v>11</v>
      </c>
      <c r="D3011" s="106">
        <v>9</v>
      </c>
      <c r="F3011" s="105">
        <v>2</v>
      </c>
      <c r="X3011" t="s">
        <v>778</v>
      </c>
      <c r="Y3011" t="s">
        <v>20</v>
      </c>
    </row>
    <row r="3012" spans="1:25" hidden="1" x14ac:dyDescent="0.25">
      <c r="A3012" s="103" t="s">
        <v>6</v>
      </c>
      <c r="B3012" s="104">
        <v>46268</v>
      </c>
      <c r="C3012" s="105" t="s">
        <v>11</v>
      </c>
      <c r="D3012" s="106">
        <v>16</v>
      </c>
      <c r="F3012" s="105">
        <v>1</v>
      </c>
      <c r="X3012" t="s">
        <v>782</v>
      </c>
      <c r="Y3012" t="s">
        <v>783</v>
      </c>
    </row>
    <row r="3013" spans="1:25" hidden="1" x14ac:dyDescent="0.25">
      <c r="A3013" s="103" t="s">
        <v>6</v>
      </c>
      <c r="B3013" s="104">
        <v>46268</v>
      </c>
      <c r="C3013" s="105" t="s">
        <v>11</v>
      </c>
      <c r="D3013" s="106">
        <v>10</v>
      </c>
      <c r="F3013" s="105">
        <v>1</v>
      </c>
      <c r="X3013" t="s">
        <v>778</v>
      </c>
      <c r="Y3013" t="s">
        <v>780</v>
      </c>
    </row>
    <row r="3014" spans="1:25" hidden="1" x14ac:dyDescent="0.25">
      <c r="A3014" s="103" t="s">
        <v>6</v>
      </c>
      <c r="B3014" s="104">
        <v>46268</v>
      </c>
      <c r="C3014" s="105" t="s">
        <v>11</v>
      </c>
      <c r="D3014" s="106">
        <v>11</v>
      </c>
      <c r="F3014" s="105">
        <v>35</v>
      </c>
      <c r="X3014" t="s">
        <v>778</v>
      </c>
      <c r="Y3014" t="s">
        <v>783</v>
      </c>
    </row>
    <row r="3015" spans="1:25" hidden="1" x14ac:dyDescent="0.25">
      <c r="A3015" s="103" t="s">
        <v>7</v>
      </c>
      <c r="B3015" s="104">
        <v>46268</v>
      </c>
      <c r="C3015" s="105" t="s">
        <v>11</v>
      </c>
      <c r="D3015" s="106">
        <v>10</v>
      </c>
      <c r="F3015" s="105">
        <v>3</v>
      </c>
      <c r="X3015" t="s">
        <v>782</v>
      </c>
      <c r="Y3015" t="s">
        <v>784</v>
      </c>
    </row>
    <row r="3016" spans="1:25" hidden="1" x14ac:dyDescent="0.25">
      <c r="A3016" s="103" t="s">
        <v>6</v>
      </c>
      <c r="B3016" s="104">
        <v>46268</v>
      </c>
      <c r="C3016" s="105" t="s">
        <v>12</v>
      </c>
      <c r="D3016" s="106">
        <v>12</v>
      </c>
      <c r="F3016" s="105">
        <v>1</v>
      </c>
      <c r="X3016" t="s">
        <v>782</v>
      </c>
      <c r="Y3016" t="s">
        <v>779</v>
      </c>
    </row>
    <row r="3017" spans="1:25" hidden="1" x14ac:dyDescent="0.25">
      <c r="A3017" s="103" t="s">
        <v>8</v>
      </c>
      <c r="B3017" s="104">
        <v>46268</v>
      </c>
      <c r="C3017" s="105" t="s">
        <v>11</v>
      </c>
      <c r="D3017" s="106">
        <v>10</v>
      </c>
      <c r="F3017" s="105">
        <v>10</v>
      </c>
      <c r="X3017" t="s">
        <v>782</v>
      </c>
      <c r="Y3017" t="s">
        <v>20</v>
      </c>
    </row>
    <row r="3018" spans="1:25" hidden="1" x14ac:dyDescent="0.25">
      <c r="A3018" s="103" t="s">
        <v>6</v>
      </c>
      <c r="B3018" s="104">
        <v>46268</v>
      </c>
      <c r="C3018" s="105" t="s">
        <v>12</v>
      </c>
      <c r="D3018" s="106">
        <v>16</v>
      </c>
      <c r="F3018" s="105">
        <v>3</v>
      </c>
      <c r="X3018" t="s">
        <v>782</v>
      </c>
    </row>
    <row r="3019" spans="1:25" hidden="1" x14ac:dyDescent="0.25">
      <c r="A3019" s="103" t="s">
        <v>6</v>
      </c>
      <c r="B3019" s="104">
        <v>46268</v>
      </c>
      <c r="C3019" s="105" t="s">
        <v>12</v>
      </c>
      <c r="D3019" s="106">
        <v>11</v>
      </c>
      <c r="F3019" s="105">
        <v>19</v>
      </c>
      <c r="X3019" t="s">
        <v>778</v>
      </c>
      <c r="Y3019" t="s">
        <v>779</v>
      </c>
    </row>
    <row r="3020" spans="1:25" hidden="1" x14ac:dyDescent="0.25">
      <c r="A3020" s="103" t="s">
        <v>6</v>
      </c>
      <c r="B3020" s="104">
        <v>46268</v>
      </c>
      <c r="C3020" s="105" t="s">
        <v>11</v>
      </c>
      <c r="D3020" s="106">
        <v>14</v>
      </c>
      <c r="F3020" s="105">
        <v>10</v>
      </c>
      <c r="X3020" t="s">
        <v>778</v>
      </c>
      <c r="Y3020" t="s">
        <v>783</v>
      </c>
    </row>
    <row r="3021" spans="1:25" hidden="1" x14ac:dyDescent="0.25">
      <c r="A3021" s="103" t="s">
        <v>6</v>
      </c>
      <c r="B3021" s="104">
        <v>46268</v>
      </c>
      <c r="C3021" s="105" t="s">
        <v>12</v>
      </c>
      <c r="D3021" s="106">
        <v>14</v>
      </c>
      <c r="F3021" s="105">
        <v>2</v>
      </c>
      <c r="X3021" t="s">
        <v>778</v>
      </c>
      <c r="Y3021" t="s">
        <v>779</v>
      </c>
    </row>
    <row r="3022" spans="1:25" hidden="1" x14ac:dyDescent="0.25">
      <c r="A3022" s="103" t="s">
        <v>8</v>
      </c>
      <c r="B3022" s="104">
        <v>46268</v>
      </c>
      <c r="C3022" s="105" t="s">
        <v>12</v>
      </c>
      <c r="D3022" s="106">
        <v>11</v>
      </c>
      <c r="F3022" s="105">
        <v>1</v>
      </c>
      <c r="X3022" t="s">
        <v>778</v>
      </c>
    </row>
    <row r="3023" spans="1:25" hidden="1" x14ac:dyDescent="0.25">
      <c r="A3023" s="103" t="s">
        <v>6</v>
      </c>
      <c r="B3023" s="104">
        <v>46268</v>
      </c>
      <c r="C3023" s="105" t="s">
        <v>12</v>
      </c>
      <c r="D3023" s="106">
        <v>10</v>
      </c>
      <c r="F3023" s="105">
        <v>110</v>
      </c>
      <c r="X3023" t="s">
        <v>782</v>
      </c>
      <c r="Y3023" t="s">
        <v>779</v>
      </c>
    </row>
    <row r="3024" spans="1:25" hidden="1" x14ac:dyDescent="0.25">
      <c r="A3024" s="103" t="s">
        <v>6</v>
      </c>
      <c r="B3024" s="104">
        <v>46268</v>
      </c>
      <c r="C3024" s="105" t="s">
        <v>11</v>
      </c>
      <c r="D3024" s="106">
        <v>8</v>
      </c>
      <c r="F3024" s="105">
        <v>6</v>
      </c>
      <c r="X3024" t="s">
        <v>782</v>
      </c>
    </row>
    <row r="3025" spans="1:25" hidden="1" x14ac:dyDescent="0.25">
      <c r="A3025" s="103" t="s">
        <v>8</v>
      </c>
      <c r="B3025" s="104">
        <v>46268</v>
      </c>
      <c r="C3025" s="105" t="s">
        <v>12</v>
      </c>
      <c r="D3025" s="106">
        <v>15</v>
      </c>
      <c r="F3025" s="105">
        <v>1</v>
      </c>
      <c r="X3025" t="s">
        <v>782</v>
      </c>
    </row>
    <row r="3026" spans="1:25" hidden="1" x14ac:dyDescent="0.25">
      <c r="A3026" s="103" t="s">
        <v>6</v>
      </c>
      <c r="B3026" s="104">
        <v>46268</v>
      </c>
      <c r="C3026" s="105" t="s">
        <v>11</v>
      </c>
      <c r="D3026" s="106">
        <v>9</v>
      </c>
      <c r="F3026" s="105">
        <v>5</v>
      </c>
      <c r="X3026" t="s">
        <v>782</v>
      </c>
      <c r="Y3026" t="s">
        <v>780</v>
      </c>
    </row>
    <row r="3027" spans="1:25" hidden="1" x14ac:dyDescent="0.25">
      <c r="A3027" s="103" t="s">
        <v>6</v>
      </c>
      <c r="B3027" s="104">
        <v>46268</v>
      </c>
      <c r="C3027" s="105" t="s">
        <v>11</v>
      </c>
      <c r="D3027" s="106">
        <v>12</v>
      </c>
      <c r="F3027" s="105">
        <v>13</v>
      </c>
      <c r="X3027" t="s">
        <v>778</v>
      </c>
      <c r="Y3027" t="s">
        <v>783</v>
      </c>
    </row>
    <row r="3028" spans="1:25" hidden="1" x14ac:dyDescent="0.25">
      <c r="A3028" s="103" t="s">
        <v>6</v>
      </c>
      <c r="B3028" s="104">
        <v>46268</v>
      </c>
      <c r="C3028" s="105" t="s">
        <v>11</v>
      </c>
      <c r="D3028" s="106">
        <v>11</v>
      </c>
      <c r="F3028" s="105">
        <v>2</v>
      </c>
      <c r="X3028" t="s">
        <v>778</v>
      </c>
    </row>
    <row r="3029" spans="1:25" hidden="1" x14ac:dyDescent="0.25">
      <c r="A3029" s="103" t="s">
        <v>6</v>
      </c>
      <c r="B3029" s="104">
        <v>46268</v>
      </c>
      <c r="C3029" s="105" t="s">
        <v>12</v>
      </c>
      <c r="D3029" s="106">
        <v>8</v>
      </c>
      <c r="F3029" s="105">
        <v>5</v>
      </c>
      <c r="X3029" t="s">
        <v>782</v>
      </c>
      <c r="Y3029" t="s">
        <v>779</v>
      </c>
    </row>
    <row r="3030" spans="1:25" hidden="1" x14ac:dyDescent="0.25">
      <c r="A3030" s="103" t="s">
        <v>7</v>
      </c>
      <c r="B3030" s="104">
        <v>46268</v>
      </c>
      <c r="C3030" s="105" t="s">
        <v>12</v>
      </c>
      <c r="D3030" s="106">
        <v>11</v>
      </c>
      <c r="F3030" s="105">
        <v>1</v>
      </c>
      <c r="X3030" t="s">
        <v>778</v>
      </c>
      <c r="Y3030" t="s">
        <v>804</v>
      </c>
    </row>
    <row r="3031" spans="1:25" hidden="1" x14ac:dyDescent="0.25">
      <c r="A3031" s="103" t="s">
        <v>6</v>
      </c>
      <c r="B3031" s="104">
        <v>46268</v>
      </c>
      <c r="C3031" s="105" t="s">
        <v>11</v>
      </c>
      <c r="D3031" s="106">
        <v>10</v>
      </c>
      <c r="F3031" s="105">
        <v>6</v>
      </c>
      <c r="X3031" t="s">
        <v>782</v>
      </c>
      <c r="Y3031" t="s">
        <v>784</v>
      </c>
    </row>
    <row r="3032" spans="1:25" hidden="1" x14ac:dyDescent="0.25">
      <c r="A3032" s="103" t="s">
        <v>8</v>
      </c>
      <c r="B3032" s="104">
        <v>46268</v>
      </c>
      <c r="C3032" s="105" t="s">
        <v>12</v>
      </c>
      <c r="D3032" s="106">
        <v>9</v>
      </c>
      <c r="F3032" s="105">
        <v>2</v>
      </c>
      <c r="X3032" t="s">
        <v>782</v>
      </c>
      <c r="Y3032" t="s">
        <v>781</v>
      </c>
    </row>
    <row r="3033" spans="1:25" hidden="1" x14ac:dyDescent="0.25">
      <c r="A3033" s="103" t="s">
        <v>6</v>
      </c>
      <c r="B3033" s="104">
        <v>46268</v>
      </c>
      <c r="C3033" s="105" t="s">
        <v>12</v>
      </c>
      <c r="D3033" s="106">
        <v>16</v>
      </c>
      <c r="F3033" s="105">
        <v>5</v>
      </c>
      <c r="X3033" t="s">
        <v>782</v>
      </c>
      <c r="Y3033" t="s">
        <v>779</v>
      </c>
    </row>
    <row r="3034" spans="1:25" hidden="1" x14ac:dyDescent="0.25">
      <c r="A3034" s="103" t="s">
        <v>8</v>
      </c>
      <c r="B3034" s="104">
        <v>46268</v>
      </c>
      <c r="C3034" s="105" t="s">
        <v>11</v>
      </c>
      <c r="D3034" s="106">
        <v>10</v>
      </c>
      <c r="F3034" s="105">
        <v>13</v>
      </c>
      <c r="X3034" t="s">
        <v>778</v>
      </c>
      <c r="Y3034" t="s">
        <v>783</v>
      </c>
    </row>
    <row r="3035" spans="1:25" hidden="1" x14ac:dyDescent="0.25">
      <c r="A3035" s="103" t="s">
        <v>6</v>
      </c>
      <c r="B3035" s="104">
        <v>46268</v>
      </c>
      <c r="C3035" s="105" t="s">
        <v>11</v>
      </c>
      <c r="D3035" s="106">
        <v>14</v>
      </c>
      <c r="F3035" s="105">
        <v>14</v>
      </c>
      <c r="X3035" t="s">
        <v>778</v>
      </c>
      <c r="Y3035" t="s">
        <v>784</v>
      </c>
    </row>
    <row r="3036" spans="1:25" hidden="1" x14ac:dyDescent="0.25">
      <c r="A3036" s="103" t="s">
        <v>7</v>
      </c>
      <c r="B3036" s="104">
        <v>46268</v>
      </c>
      <c r="C3036" s="105" t="s">
        <v>12</v>
      </c>
      <c r="D3036" s="106">
        <v>10</v>
      </c>
      <c r="F3036" s="105">
        <v>36</v>
      </c>
      <c r="X3036" t="s">
        <v>778</v>
      </c>
      <c r="Y3036" t="s">
        <v>779</v>
      </c>
    </row>
    <row r="3037" spans="1:25" hidden="1" x14ac:dyDescent="0.25">
      <c r="B3037" s="104">
        <v>46268</v>
      </c>
      <c r="C3037" s="105" t="s">
        <v>11</v>
      </c>
      <c r="D3037" s="106">
        <v>15</v>
      </c>
      <c r="F3037" s="105">
        <v>1</v>
      </c>
      <c r="X3037" t="s">
        <v>782</v>
      </c>
    </row>
    <row r="3038" spans="1:25" hidden="1" x14ac:dyDescent="0.25">
      <c r="A3038" s="103" t="s">
        <v>6</v>
      </c>
      <c r="B3038" s="104">
        <v>46268</v>
      </c>
      <c r="C3038" s="105" t="s">
        <v>12</v>
      </c>
      <c r="D3038" s="106">
        <v>11</v>
      </c>
      <c r="F3038" s="105">
        <v>248</v>
      </c>
      <c r="X3038" t="s">
        <v>778</v>
      </c>
      <c r="Y3038" t="s">
        <v>779</v>
      </c>
    </row>
    <row r="3039" spans="1:25" hidden="1" x14ac:dyDescent="0.25">
      <c r="A3039" s="103" t="s">
        <v>8</v>
      </c>
      <c r="B3039" s="104">
        <v>46268</v>
      </c>
      <c r="C3039" s="105" t="s">
        <v>11</v>
      </c>
      <c r="D3039" s="106">
        <v>10</v>
      </c>
      <c r="F3039" s="105">
        <v>1</v>
      </c>
      <c r="X3039" t="s">
        <v>778</v>
      </c>
      <c r="Y3039" t="s">
        <v>780</v>
      </c>
    </row>
    <row r="3040" spans="1:25" hidden="1" x14ac:dyDescent="0.25">
      <c r="A3040" s="103" t="s">
        <v>7</v>
      </c>
      <c r="B3040" s="104">
        <v>46268</v>
      </c>
      <c r="C3040" s="105" t="s">
        <v>11</v>
      </c>
      <c r="D3040" s="106">
        <v>11</v>
      </c>
      <c r="F3040" s="105">
        <v>13</v>
      </c>
      <c r="X3040" t="s">
        <v>778</v>
      </c>
      <c r="Y3040" t="s">
        <v>20</v>
      </c>
    </row>
    <row r="3041" spans="1:25" hidden="1" x14ac:dyDescent="0.25">
      <c r="A3041" s="103" t="s">
        <v>7</v>
      </c>
      <c r="B3041" s="104">
        <v>46268</v>
      </c>
      <c r="C3041" s="105" t="s">
        <v>12</v>
      </c>
      <c r="D3041" s="106">
        <v>11</v>
      </c>
      <c r="F3041" s="105">
        <v>8</v>
      </c>
      <c r="X3041" t="s">
        <v>782</v>
      </c>
      <c r="Y3041" t="s">
        <v>779</v>
      </c>
    </row>
    <row r="3042" spans="1:25" hidden="1" x14ac:dyDescent="0.25">
      <c r="A3042" s="103" t="s">
        <v>6</v>
      </c>
      <c r="B3042" s="104">
        <v>46268</v>
      </c>
      <c r="C3042" s="105" t="s">
        <v>11</v>
      </c>
      <c r="D3042" s="106">
        <v>12</v>
      </c>
      <c r="F3042" s="105">
        <v>9</v>
      </c>
      <c r="X3042" t="s">
        <v>782</v>
      </c>
      <c r="Y3042" t="s">
        <v>784</v>
      </c>
    </row>
    <row r="3043" spans="1:25" hidden="1" x14ac:dyDescent="0.25">
      <c r="A3043" s="103" t="s">
        <v>6</v>
      </c>
      <c r="B3043" s="104">
        <v>46268</v>
      </c>
      <c r="C3043" s="105" t="s">
        <v>12</v>
      </c>
      <c r="D3043" s="106">
        <v>9</v>
      </c>
      <c r="F3043" s="105">
        <v>20</v>
      </c>
      <c r="X3043" t="s">
        <v>782</v>
      </c>
      <c r="Y3043" t="s">
        <v>779</v>
      </c>
    </row>
    <row r="3044" spans="1:25" hidden="1" x14ac:dyDescent="0.25">
      <c r="A3044" s="103" t="s">
        <v>6</v>
      </c>
      <c r="B3044" s="104">
        <v>46268</v>
      </c>
      <c r="C3044" s="105" t="s">
        <v>12</v>
      </c>
      <c r="D3044" s="106">
        <v>16</v>
      </c>
      <c r="F3044" s="105">
        <v>2</v>
      </c>
      <c r="X3044" t="s">
        <v>778</v>
      </c>
      <c r="Y3044" t="s">
        <v>779</v>
      </c>
    </row>
    <row r="3045" spans="1:25" hidden="1" x14ac:dyDescent="0.25">
      <c r="A3045" s="103" t="s">
        <v>8</v>
      </c>
      <c r="B3045" s="104">
        <v>46268</v>
      </c>
      <c r="C3045" s="105" t="s">
        <v>11</v>
      </c>
      <c r="D3045" s="106">
        <v>9</v>
      </c>
      <c r="F3045" s="105">
        <v>34</v>
      </c>
      <c r="X3045" t="s">
        <v>778</v>
      </c>
      <c r="Y3045" t="s">
        <v>20</v>
      </c>
    </row>
    <row r="3046" spans="1:25" hidden="1" x14ac:dyDescent="0.25">
      <c r="A3046" s="103" t="s">
        <v>6</v>
      </c>
      <c r="B3046" s="104">
        <v>46268</v>
      </c>
      <c r="C3046" s="105" t="s">
        <v>11</v>
      </c>
      <c r="D3046" s="106">
        <v>8</v>
      </c>
      <c r="F3046" s="105">
        <v>60</v>
      </c>
      <c r="X3046" t="s">
        <v>778</v>
      </c>
      <c r="Y3046" t="s">
        <v>783</v>
      </c>
    </row>
    <row r="3047" spans="1:25" hidden="1" x14ac:dyDescent="0.25">
      <c r="A3047" s="103" t="s">
        <v>8</v>
      </c>
      <c r="B3047" s="104">
        <v>46268</v>
      </c>
      <c r="C3047" s="105" t="s">
        <v>12</v>
      </c>
      <c r="D3047" s="106">
        <v>14</v>
      </c>
      <c r="F3047" s="105">
        <v>67</v>
      </c>
      <c r="X3047" t="s">
        <v>782</v>
      </c>
      <c r="Y3047" t="s">
        <v>781</v>
      </c>
    </row>
    <row r="3048" spans="1:25" hidden="1" x14ac:dyDescent="0.25">
      <c r="A3048" s="103" t="s">
        <v>6</v>
      </c>
      <c r="B3048" s="104">
        <v>46268</v>
      </c>
      <c r="C3048" s="105" t="s">
        <v>11</v>
      </c>
      <c r="D3048" s="106">
        <v>14</v>
      </c>
      <c r="F3048" s="105">
        <v>35</v>
      </c>
      <c r="X3048" t="s">
        <v>782</v>
      </c>
      <c r="Y3048" t="s">
        <v>784</v>
      </c>
    </row>
    <row r="3049" spans="1:25" hidden="1" x14ac:dyDescent="0.25">
      <c r="A3049" s="103" t="s">
        <v>6</v>
      </c>
      <c r="B3049" s="104">
        <v>46268</v>
      </c>
      <c r="C3049" s="105" t="s">
        <v>12</v>
      </c>
      <c r="D3049" s="106">
        <v>8</v>
      </c>
      <c r="F3049" s="105">
        <v>212</v>
      </c>
      <c r="X3049" t="s">
        <v>782</v>
      </c>
      <c r="Y3049" t="s">
        <v>781</v>
      </c>
    </row>
    <row r="3050" spans="1:25" hidden="1" x14ac:dyDescent="0.25">
      <c r="A3050" s="103" t="s">
        <v>8</v>
      </c>
      <c r="B3050" s="104">
        <v>46268</v>
      </c>
      <c r="C3050" s="105" t="s">
        <v>12</v>
      </c>
      <c r="D3050" s="106">
        <v>11</v>
      </c>
      <c r="F3050" s="105">
        <v>13</v>
      </c>
      <c r="X3050" t="s">
        <v>782</v>
      </c>
      <c r="Y3050" t="s">
        <v>779</v>
      </c>
    </row>
    <row r="3051" spans="1:25" hidden="1" x14ac:dyDescent="0.25">
      <c r="A3051" s="103" t="s">
        <v>7</v>
      </c>
      <c r="B3051" s="104">
        <v>46268</v>
      </c>
      <c r="C3051" s="105" t="s">
        <v>11</v>
      </c>
      <c r="D3051" s="106">
        <v>12</v>
      </c>
      <c r="F3051" s="105">
        <v>1</v>
      </c>
      <c r="X3051" t="s">
        <v>782</v>
      </c>
      <c r="Y3051" t="s">
        <v>23</v>
      </c>
    </row>
    <row r="3052" spans="1:25" hidden="1" x14ac:dyDescent="0.25">
      <c r="A3052" s="103" t="s">
        <v>7</v>
      </c>
      <c r="B3052" s="104">
        <v>46268</v>
      </c>
      <c r="C3052" s="105" t="s">
        <v>11</v>
      </c>
      <c r="D3052" s="106">
        <v>8</v>
      </c>
      <c r="F3052" s="105">
        <v>201</v>
      </c>
      <c r="X3052" t="s">
        <v>782</v>
      </c>
      <c r="Y3052" t="s">
        <v>783</v>
      </c>
    </row>
    <row r="3053" spans="1:25" hidden="1" x14ac:dyDescent="0.25">
      <c r="A3053" s="103" t="s">
        <v>7</v>
      </c>
      <c r="B3053" s="104">
        <v>46268</v>
      </c>
      <c r="C3053" s="105" t="s">
        <v>12</v>
      </c>
      <c r="D3053" s="106">
        <v>8</v>
      </c>
      <c r="F3053" s="105">
        <v>4</v>
      </c>
      <c r="X3053" t="s">
        <v>782</v>
      </c>
      <c r="Y3053" t="s">
        <v>779</v>
      </c>
    </row>
    <row r="3054" spans="1:25" hidden="1" x14ac:dyDescent="0.25">
      <c r="A3054" s="103" t="s">
        <v>6</v>
      </c>
      <c r="B3054" s="104">
        <v>46268</v>
      </c>
      <c r="C3054" s="105" t="s">
        <v>11</v>
      </c>
      <c r="D3054" s="106">
        <v>11</v>
      </c>
      <c r="F3054" s="105">
        <v>3</v>
      </c>
      <c r="X3054" t="s">
        <v>782</v>
      </c>
      <c r="Y3054" t="s">
        <v>784</v>
      </c>
    </row>
    <row r="3055" spans="1:25" hidden="1" x14ac:dyDescent="0.25">
      <c r="A3055" s="103" t="s">
        <v>6</v>
      </c>
      <c r="B3055" s="104">
        <v>46268</v>
      </c>
      <c r="C3055" s="105" t="s">
        <v>12</v>
      </c>
      <c r="D3055" s="106">
        <v>9</v>
      </c>
      <c r="F3055" s="105">
        <v>6</v>
      </c>
      <c r="X3055" t="s">
        <v>782</v>
      </c>
      <c r="Y3055" t="s">
        <v>781</v>
      </c>
    </row>
    <row r="3056" spans="1:25" hidden="1" x14ac:dyDescent="0.25">
      <c r="A3056" s="103" t="s">
        <v>6</v>
      </c>
      <c r="B3056" s="104">
        <v>46268</v>
      </c>
      <c r="C3056" s="105" t="s">
        <v>12</v>
      </c>
      <c r="D3056" s="106">
        <v>12</v>
      </c>
      <c r="F3056" s="105">
        <v>6</v>
      </c>
      <c r="X3056" t="s">
        <v>778</v>
      </c>
      <c r="Y3056" t="s">
        <v>779</v>
      </c>
    </row>
    <row r="3057" spans="1:25" hidden="1" x14ac:dyDescent="0.25">
      <c r="A3057" s="103" t="s">
        <v>8</v>
      </c>
      <c r="B3057" s="104">
        <v>46268</v>
      </c>
      <c r="C3057" s="105" t="s">
        <v>11</v>
      </c>
      <c r="D3057" s="106">
        <v>12</v>
      </c>
      <c r="F3057" s="105">
        <v>1</v>
      </c>
      <c r="X3057" t="s">
        <v>778</v>
      </c>
      <c r="Y3057" t="s">
        <v>780</v>
      </c>
    </row>
    <row r="3058" spans="1:25" hidden="1" x14ac:dyDescent="0.25">
      <c r="A3058" s="103" t="s">
        <v>7</v>
      </c>
      <c r="B3058" s="104">
        <v>46268</v>
      </c>
      <c r="C3058" s="105" t="s">
        <v>11</v>
      </c>
      <c r="D3058" s="106">
        <v>14</v>
      </c>
      <c r="F3058" s="105">
        <v>2</v>
      </c>
      <c r="X3058" t="s">
        <v>778</v>
      </c>
      <c r="Y3058" t="s">
        <v>780</v>
      </c>
    </row>
    <row r="3059" spans="1:25" hidden="1" x14ac:dyDescent="0.25">
      <c r="A3059" s="103" t="s">
        <v>6</v>
      </c>
      <c r="B3059" s="104">
        <v>46268</v>
      </c>
      <c r="C3059" s="105" t="s">
        <v>11</v>
      </c>
      <c r="D3059" s="106">
        <v>16</v>
      </c>
      <c r="F3059" s="105">
        <v>1</v>
      </c>
      <c r="X3059" t="s">
        <v>778</v>
      </c>
      <c r="Y3059" t="s">
        <v>783</v>
      </c>
    </row>
    <row r="3060" spans="1:25" hidden="1" x14ac:dyDescent="0.25">
      <c r="A3060" s="103" t="s">
        <v>6</v>
      </c>
      <c r="B3060" s="104">
        <v>46268</v>
      </c>
      <c r="C3060" s="105" t="s">
        <v>11</v>
      </c>
      <c r="D3060" s="106">
        <v>12</v>
      </c>
      <c r="F3060" s="105">
        <v>11</v>
      </c>
      <c r="X3060" t="s">
        <v>778</v>
      </c>
      <c r="Y3060" t="s">
        <v>20</v>
      </c>
    </row>
    <row r="3061" spans="1:25" hidden="1" x14ac:dyDescent="0.25">
      <c r="A3061" s="103" t="s">
        <v>7</v>
      </c>
      <c r="B3061" s="104">
        <v>46268</v>
      </c>
      <c r="C3061" s="105" t="s">
        <v>11</v>
      </c>
      <c r="D3061" s="106">
        <v>12</v>
      </c>
      <c r="F3061" s="105">
        <v>2</v>
      </c>
      <c r="X3061" t="s">
        <v>778</v>
      </c>
      <c r="Y3061" t="s">
        <v>20</v>
      </c>
    </row>
    <row r="3062" spans="1:25" hidden="1" x14ac:dyDescent="0.25">
      <c r="A3062" s="103" t="s">
        <v>8</v>
      </c>
      <c r="B3062" s="104">
        <v>46268</v>
      </c>
      <c r="C3062" s="105" t="s">
        <v>11</v>
      </c>
      <c r="D3062" s="106">
        <v>14</v>
      </c>
      <c r="F3062" s="105">
        <v>21</v>
      </c>
      <c r="X3062" t="s">
        <v>778</v>
      </c>
      <c r="Y3062" t="s">
        <v>783</v>
      </c>
    </row>
    <row r="3063" spans="1:25" hidden="1" x14ac:dyDescent="0.25">
      <c r="A3063" s="103" t="s">
        <v>6</v>
      </c>
      <c r="B3063" s="104">
        <v>46268</v>
      </c>
      <c r="C3063" s="105" t="s">
        <v>12</v>
      </c>
      <c r="D3063" s="106">
        <v>10</v>
      </c>
      <c r="F3063" s="105">
        <v>3</v>
      </c>
      <c r="X3063" t="s">
        <v>782</v>
      </c>
      <c r="Y3063" t="s">
        <v>781</v>
      </c>
    </row>
    <row r="3064" spans="1:25" hidden="1" x14ac:dyDescent="0.25">
      <c r="A3064" s="103" t="s">
        <v>8</v>
      </c>
      <c r="B3064" s="104">
        <v>46268</v>
      </c>
      <c r="C3064" s="105" t="s">
        <v>11</v>
      </c>
      <c r="D3064" s="106">
        <v>11</v>
      </c>
      <c r="F3064" s="105">
        <v>6</v>
      </c>
      <c r="X3064" t="s">
        <v>782</v>
      </c>
      <c r="Y3064" t="s">
        <v>20</v>
      </c>
    </row>
    <row r="3065" spans="1:25" hidden="1" x14ac:dyDescent="0.25">
      <c r="A3065" s="103" t="s">
        <v>6</v>
      </c>
      <c r="B3065" s="104">
        <v>46268</v>
      </c>
      <c r="C3065" s="105" t="s">
        <v>11</v>
      </c>
      <c r="D3065" s="106">
        <v>15</v>
      </c>
      <c r="F3065" s="105">
        <v>2</v>
      </c>
      <c r="X3065" t="s">
        <v>778</v>
      </c>
      <c r="Y3065" t="s">
        <v>20</v>
      </c>
    </row>
    <row r="3066" spans="1:25" hidden="1" x14ac:dyDescent="0.25">
      <c r="A3066" s="103" t="s">
        <v>7</v>
      </c>
      <c r="B3066" s="104">
        <v>46268</v>
      </c>
      <c r="C3066" s="105" t="s">
        <v>11</v>
      </c>
      <c r="D3066" s="106">
        <v>13</v>
      </c>
      <c r="F3066" s="105">
        <v>1</v>
      </c>
      <c r="X3066" t="s">
        <v>782</v>
      </c>
      <c r="Y3066" t="s">
        <v>783</v>
      </c>
    </row>
    <row r="3067" spans="1:25" hidden="1" x14ac:dyDescent="0.25">
      <c r="A3067" s="103" t="s">
        <v>7</v>
      </c>
      <c r="B3067" s="104">
        <v>46268</v>
      </c>
      <c r="C3067" s="105" t="s">
        <v>11</v>
      </c>
      <c r="D3067" s="106">
        <v>8</v>
      </c>
      <c r="F3067" s="105">
        <v>10</v>
      </c>
      <c r="X3067" t="s">
        <v>778</v>
      </c>
      <c r="Y3067" t="s">
        <v>780</v>
      </c>
    </row>
    <row r="3068" spans="1:25" hidden="1" x14ac:dyDescent="0.25">
      <c r="A3068" s="103" t="s">
        <v>8</v>
      </c>
      <c r="B3068" s="104">
        <v>46268</v>
      </c>
      <c r="C3068" s="105" t="s">
        <v>11</v>
      </c>
      <c r="D3068" s="106">
        <v>14</v>
      </c>
      <c r="F3068" s="105">
        <v>1</v>
      </c>
      <c r="X3068" t="s">
        <v>782</v>
      </c>
      <c r="Y3068" t="s">
        <v>780</v>
      </c>
    </row>
    <row r="3069" spans="1:25" hidden="1" x14ac:dyDescent="0.25">
      <c r="A3069" s="103" t="s">
        <v>7</v>
      </c>
      <c r="B3069" s="104">
        <v>46268</v>
      </c>
      <c r="C3069" s="105" t="s">
        <v>11</v>
      </c>
      <c r="D3069" s="106">
        <v>11</v>
      </c>
      <c r="F3069" s="105">
        <v>6</v>
      </c>
      <c r="X3069" t="s">
        <v>782</v>
      </c>
      <c r="Y3069" t="s">
        <v>20</v>
      </c>
    </row>
    <row r="3070" spans="1:25" hidden="1" x14ac:dyDescent="0.25">
      <c r="A3070" s="103" t="s">
        <v>6</v>
      </c>
      <c r="B3070" s="104">
        <v>46268</v>
      </c>
      <c r="C3070" s="105" t="s">
        <v>12</v>
      </c>
      <c r="D3070" s="106">
        <v>13</v>
      </c>
      <c r="F3070" s="105">
        <v>11</v>
      </c>
      <c r="X3070" t="s">
        <v>782</v>
      </c>
      <c r="Y3070" t="s">
        <v>779</v>
      </c>
    </row>
    <row r="3071" spans="1:25" hidden="1" x14ac:dyDescent="0.25">
      <c r="A3071" s="103" t="s">
        <v>6</v>
      </c>
      <c r="B3071" s="104">
        <v>46268</v>
      </c>
      <c r="C3071" s="105" t="s">
        <v>12</v>
      </c>
      <c r="D3071" s="106">
        <v>8</v>
      </c>
      <c r="F3071" s="105">
        <v>81</v>
      </c>
      <c r="X3071" t="s">
        <v>778</v>
      </c>
      <c r="Y3071" t="s">
        <v>779</v>
      </c>
    </row>
    <row r="3072" spans="1:25" hidden="1" x14ac:dyDescent="0.25">
      <c r="A3072" s="103" t="s">
        <v>7</v>
      </c>
      <c r="B3072" s="104">
        <v>46268</v>
      </c>
      <c r="C3072" s="105" t="s">
        <v>11</v>
      </c>
      <c r="D3072" s="106">
        <v>14</v>
      </c>
      <c r="F3072" s="105">
        <v>6</v>
      </c>
      <c r="X3072" t="s">
        <v>782</v>
      </c>
      <c r="Y3072" t="s">
        <v>780</v>
      </c>
    </row>
    <row r="3073" spans="1:25" hidden="1" x14ac:dyDescent="0.25">
      <c r="A3073" s="103" t="s">
        <v>6</v>
      </c>
      <c r="B3073" s="104">
        <v>46268</v>
      </c>
      <c r="C3073" s="105" t="s">
        <v>12</v>
      </c>
      <c r="D3073" s="106">
        <v>9</v>
      </c>
      <c r="F3073" s="105">
        <v>1</v>
      </c>
      <c r="X3073" t="s">
        <v>778</v>
      </c>
      <c r="Y3073" t="s">
        <v>779</v>
      </c>
    </row>
    <row r="3074" spans="1:25" hidden="1" x14ac:dyDescent="0.25">
      <c r="A3074" s="103" t="s">
        <v>7</v>
      </c>
      <c r="B3074" s="104">
        <v>46268</v>
      </c>
      <c r="C3074" s="105" t="s">
        <v>11</v>
      </c>
      <c r="D3074" s="106">
        <v>14</v>
      </c>
      <c r="F3074" s="105">
        <v>13</v>
      </c>
      <c r="X3074" t="s">
        <v>778</v>
      </c>
      <c r="Y3074" t="s">
        <v>784</v>
      </c>
    </row>
    <row r="3075" spans="1:25" hidden="1" x14ac:dyDescent="0.25">
      <c r="A3075" s="103" t="s">
        <v>6</v>
      </c>
      <c r="B3075" s="104">
        <v>46268</v>
      </c>
      <c r="C3075" s="105" t="s">
        <v>12</v>
      </c>
      <c r="D3075" s="106">
        <v>11</v>
      </c>
      <c r="F3075" s="105">
        <v>2</v>
      </c>
      <c r="X3075" t="s">
        <v>782</v>
      </c>
    </row>
    <row r="3076" spans="1:25" hidden="1" x14ac:dyDescent="0.25">
      <c r="A3076" s="103" t="s">
        <v>7</v>
      </c>
      <c r="B3076" s="104">
        <v>46268</v>
      </c>
      <c r="C3076" s="105" t="s">
        <v>11</v>
      </c>
      <c r="D3076" s="106">
        <v>16</v>
      </c>
      <c r="F3076" s="105">
        <v>4</v>
      </c>
      <c r="X3076" t="s">
        <v>782</v>
      </c>
      <c r="Y3076" t="s">
        <v>783</v>
      </c>
    </row>
    <row r="3077" spans="1:25" hidden="1" x14ac:dyDescent="0.25">
      <c r="A3077" s="103" t="s">
        <v>6</v>
      </c>
      <c r="B3077" s="104">
        <v>46268</v>
      </c>
      <c r="C3077" s="105" t="s">
        <v>11</v>
      </c>
      <c r="D3077" s="106">
        <v>12</v>
      </c>
      <c r="F3077" s="105">
        <v>1</v>
      </c>
      <c r="X3077" t="s">
        <v>778</v>
      </c>
      <c r="Y3077" t="s">
        <v>21</v>
      </c>
    </row>
    <row r="3078" spans="1:25" hidden="1" x14ac:dyDescent="0.25">
      <c r="A3078" s="103" t="s">
        <v>6</v>
      </c>
      <c r="B3078" s="104">
        <v>46268</v>
      </c>
      <c r="C3078" s="105" t="s">
        <v>11</v>
      </c>
      <c r="D3078" s="106">
        <v>8</v>
      </c>
      <c r="F3078" s="105">
        <v>11</v>
      </c>
      <c r="X3078" t="s">
        <v>778</v>
      </c>
      <c r="Y3078" t="s">
        <v>780</v>
      </c>
    </row>
    <row r="3079" spans="1:25" hidden="1" x14ac:dyDescent="0.25">
      <c r="A3079" s="103" t="s">
        <v>6</v>
      </c>
      <c r="B3079" s="104">
        <v>46268</v>
      </c>
      <c r="C3079" s="105" t="s">
        <v>11</v>
      </c>
      <c r="D3079" s="106">
        <v>9</v>
      </c>
      <c r="F3079" s="105">
        <v>26</v>
      </c>
      <c r="X3079" t="s">
        <v>782</v>
      </c>
      <c r="Y3079" t="s">
        <v>784</v>
      </c>
    </row>
    <row r="3080" spans="1:25" hidden="1" x14ac:dyDescent="0.25">
      <c r="A3080" s="103" t="s">
        <v>7</v>
      </c>
      <c r="B3080" s="104">
        <v>46268</v>
      </c>
      <c r="C3080" s="105" t="s">
        <v>11</v>
      </c>
      <c r="D3080" s="106">
        <v>12</v>
      </c>
      <c r="F3080" s="105">
        <v>8</v>
      </c>
      <c r="X3080" t="s">
        <v>778</v>
      </c>
      <c r="Y3080" t="s">
        <v>783</v>
      </c>
    </row>
    <row r="3081" spans="1:25" hidden="1" x14ac:dyDescent="0.25">
      <c r="A3081" s="103" t="s">
        <v>8</v>
      </c>
      <c r="B3081" s="104">
        <v>46268</v>
      </c>
      <c r="C3081" s="105" t="s">
        <v>12</v>
      </c>
      <c r="D3081" s="106">
        <v>11</v>
      </c>
      <c r="F3081" s="105">
        <v>162</v>
      </c>
      <c r="X3081" t="s">
        <v>778</v>
      </c>
      <c r="Y3081" t="s">
        <v>779</v>
      </c>
    </row>
    <row r="3082" spans="1:25" hidden="1" x14ac:dyDescent="0.25">
      <c r="A3082" s="103" t="s">
        <v>7</v>
      </c>
      <c r="B3082" s="104">
        <v>46268</v>
      </c>
      <c r="C3082" s="105" t="s">
        <v>12</v>
      </c>
      <c r="D3082" s="106">
        <v>14</v>
      </c>
      <c r="F3082" s="105">
        <v>3</v>
      </c>
      <c r="X3082" t="s">
        <v>782</v>
      </c>
    </row>
    <row r="3083" spans="1:25" hidden="1" x14ac:dyDescent="0.25">
      <c r="A3083" s="103" t="s">
        <v>8</v>
      </c>
      <c r="B3083" s="104">
        <v>46268</v>
      </c>
      <c r="C3083" s="105" t="s">
        <v>12</v>
      </c>
      <c r="D3083" s="106">
        <v>9</v>
      </c>
      <c r="F3083" s="105">
        <v>11</v>
      </c>
      <c r="X3083" t="s">
        <v>778</v>
      </c>
      <c r="Y3083" t="s">
        <v>779</v>
      </c>
    </row>
    <row r="3084" spans="1:25" hidden="1" x14ac:dyDescent="0.25">
      <c r="A3084" s="103" t="s">
        <v>8</v>
      </c>
      <c r="B3084" s="104">
        <v>46268</v>
      </c>
      <c r="C3084" s="105" t="s">
        <v>11</v>
      </c>
      <c r="D3084" s="106">
        <v>12</v>
      </c>
      <c r="F3084" s="105">
        <v>5</v>
      </c>
      <c r="X3084" t="s">
        <v>782</v>
      </c>
      <c r="Y3084" t="s">
        <v>20</v>
      </c>
    </row>
    <row r="3085" spans="1:25" hidden="1" x14ac:dyDescent="0.25">
      <c r="A3085" s="103" t="s">
        <v>8</v>
      </c>
      <c r="B3085" s="104">
        <v>46268</v>
      </c>
      <c r="C3085" s="105" t="s">
        <v>11</v>
      </c>
      <c r="D3085" s="106">
        <v>16</v>
      </c>
      <c r="F3085" s="105">
        <v>2</v>
      </c>
      <c r="X3085" t="s">
        <v>778</v>
      </c>
      <c r="Y3085" t="s">
        <v>783</v>
      </c>
    </row>
    <row r="3086" spans="1:25" hidden="1" x14ac:dyDescent="0.25">
      <c r="A3086" s="103" t="s">
        <v>7</v>
      </c>
      <c r="B3086" s="104">
        <v>46268</v>
      </c>
      <c r="C3086" s="105" t="s">
        <v>11</v>
      </c>
      <c r="D3086" s="106">
        <v>10</v>
      </c>
      <c r="F3086" s="105">
        <v>5</v>
      </c>
      <c r="X3086" t="s">
        <v>778</v>
      </c>
      <c r="Y3086" t="s">
        <v>784</v>
      </c>
    </row>
    <row r="3087" spans="1:25" hidden="1" x14ac:dyDescent="0.25">
      <c r="A3087" s="103" t="s">
        <v>6</v>
      </c>
      <c r="B3087" s="104">
        <v>46268</v>
      </c>
      <c r="C3087" s="105" t="s">
        <v>12</v>
      </c>
      <c r="D3087" s="106">
        <v>15</v>
      </c>
      <c r="F3087" s="105">
        <v>51</v>
      </c>
      <c r="X3087" t="s">
        <v>782</v>
      </c>
      <c r="Y3087" t="s">
        <v>781</v>
      </c>
    </row>
    <row r="3088" spans="1:25" hidden="1" x14ac:dyDescent="0.25">
      <c r="A3088" s="103" t="s">
        <v>6</v>
      </c>
      <c r="B3088" s="104">
        <v>46268</v>
      </c>
      <c r="C3088" s="105" t="s">
        <v>12</v>
      </c>
      <c r="D3088" s="106">
        <v>8</v>
      </c>
      <c r="F3088" s="105">
        <v>11</v>
      </c>
      <c r="X3088" t="s">
        <v>778</v>
      </c>
      <c r="Y3088" t="s">
        <v>781</v>
      </c>
    </row>
    <row r="3089" spans="1:25" hidden="1" x14ac:dyDescent="0.25">
      <c r="A3089" s="103" t="s">
        <v>7</v>
      </c>
      <c r="B3089" s="104">
        <v>46268</v>
      </c>
      <c r="C3089" s="105" t="s">
        <v>11</v>
      </c>
      <c r="D3089" s="106">
        <v>14</v>
      </c>
      <c r="F3089" s="105">
        <v>36</v>
      </c>
      <c r="X3089" t="s">
        <v>782</v>
      </c>
      <c r="Y3089" t="s">
        <v>784</v>
      </c>
    </row>
    <row r="3090" spans="1:25" hidden="1" x14ac:dyDescent="0.25">
      <c r="A3090" s="103" t="s">
        <v>6</v>
      </c>
      <c r="B3090" s="104">
        <v>46268</v>
      </c>
      <c r="C3090" s="105" t="s">
        <v>11</v>
      </c>
      <c r="D3090" s="106">
        <v>10</v>
      </c>
      <c r="F3090" s="105">
        <v>20</v>
      </c>
      <c r="X3090" t="s">
        <v>778</v>
      </c>
      <c r="Y3090" t="s">
        <v>20</v>
      </c>
    </row>
    <row r="3091" spans="1:25" hidden="1" x14ac:dyDescent="0.25">
      <c r="A3091" s="103" t="s">
        <v>8</v>
      </c>
      <c r="B3091" s="104">
        <v>46268</v>
      </c>
      <c r="C3091" s="105" t="s">
        <v>11</v>
      </c>
      <c r="D3091" s="106">
        <v>10</v>
      </c>
      <c r="F3091" s="105">
        <v>5</v>
      </c>
      <c r="X3091" t="s">
        <v>778</v>
      </c>
      <c r="Y3091" t="s">
        <v>784</v>
      </c>
    </row>
    <row r="3092" spans="1:25" hidden="1" x14ac:dyDescent="0.25">
      <c r="B3092" s="104">
        <v>46268</v>
      </c>
      <c r="C3092" s="105" t="s">
        <v>11</v>
      </c>
      <c r="D3092" s="106">
        <v>14</v>
      </c>
      <c r="F3092" s="105">
        <v>1</v>
      </c>
      <c r="X3092" t="s">
        <v>782</v>
      </c>
    </row>
    <row r="3093" spans="1:25" hidden="1" x14ac:dyDescent="0.25">
      <c r="A3093" s="103" t="s">
        <v>6</v>
      </c>
      <c r="B3093" s="104">
        <v>46268</v>
      </c>
      <c r="C3093" s="105" t="s">
        <v>11</v>
      </c>
      <c r="D3093" s="106">
        <v>9</v>
      </c>
      <c r="F3093" s="105">
        <v>4</v>
      </c>
      <c r="X3093" t="s">
        <v>778</v>
      </c>
      <c r="Y3093" t="s">
        <v>783</v>
      </c>
    </row>
    <row r="3094" spans="1:25" hidden="1" x14ac:dyDescent="0.25">
      <c r="A3094" s="103" t="s">
        <v>7</v>
      </c>
      <c r="B3094" s="104">
        <v>46268</v>
      </c>
      <c r="C3094" s="105" t="s">
        <v>12</v>
      </c>
      <c r="D3094" s="106">
        <v>14</v>
      </c>
      <c r="F3094" s="105">
        <v>311</v>
      </c>
      <c r="X3094" t="s">
        <v>782</v>
      </c>
      <c r="Y3094" t="s">
        <v>779</v>
      </c>
    </row>
    <row r="3095" spans="1:25" hidden="1" x14ac:dyDescent="0.25">
      <c r="A3095" s="103" t="s">
        <v>7</v>
      </c>
      <c r="B3095" s="104">
        <v>46268</v>
      </c>
      <c r="C3095" s="105" t="s">
        <v>11</v>
      </c>
      <c r="D3095" s="106">
        <v>12</v>
      </c>
      <c r="F3095" s="105">
        <v>7</v>
      </c>
      <c r="X3095" t="s">
        <v>778</v>
      </c>
      <c r="Y3095" t="s">
        <v>784</v>
      </c>
    </row>
    <row r="3096" spans="1:25" hidden="1" x14ac:dyDescent="0.25">
      <c r="A3096" s="103" t="s">
        <v>6</v>
      </c>
      <c r="B3096" s="104">
        <v>46268</v>
      </c>
      <c r="C3096" s="105" t="s">
        <v>12</v>
      </c>
      <c r="D3096" s="106">
        <v>11</v>
      </c>
      <c r="F3096" s="105">
        <v>2</v>
      </c>
      <c r="X3096" t="s">
        <v>782</v>
      </c>
      <c r="Y3096" t="s">
        <v>169</v>
      </c>
    </row>
    <row r="3097" spans="1:25" hidden="1" x14ac:dyDescent="0.25">
      <c r="A3097" s="103" t="s">
        <v>6</v>
      </c>
      <c r="B3097" s="104">
        <v>46268</v>
      </c>
      <c r="C3097" s="105" t="s">
        <v>12</v>
      </c>
      <c r="D3097" s="106">
        <v>14</v>
      </c>
      <c r="F3097" s="105">
        <v>70</v>
      </c>
      <c r="X3097" t="s">
        <v>782</v>
      </c>
      <c r="Y3097" t="s">
        <v>781</v>
      </c>
    </row>
    <row r="3098" spans="1:25" hidden="1" x14ac:dyDescent="0.25">
      <c r="A3098" s="103" t="s">
        <v>7</v>
      </c>
      <c r="B3098" s="104">
        <v>46268</v>
      </c>
      <c r="C3098" s="105" t="s">
        <v>12</v>
      </c>
      <c r="D3098" s="106">
        <v>15</v>
      </c>
      <c r="F3098" s="105">
        <v>2</v>
      </c>
      <c r="X3098" t="s">
        <v>778</v>
      </c>
      <c r="Y3098" t="s">
        <v>781</v>
      </c>
    </row>
    <row r="3099" spans="1:25" hidden="1" x14ac:dyDescent="0.25">
      <c r="A3099" s="103" t="s">
        <v>7</v>
      </c>
      <c r="B3099" s="104">
        <v>46268</v>
      </c>
      <c r="C3099" s="105" t="s">
        <v>11</v>
      </c>
      <c r="D3099" s="106">
        <v>16</v>
      </c>
      <c r="F3099" s="105">
        <v>1</v>
      </c>
      <c r="X3099" t="s">
        <v>778</v>
      </c>
      <c r="Y3099" t="s">
        <v>20</v>
      </c>
    </row>
    <row r="3100" spans="1:25" hidden="1" x14ac:dyDescent="0.25">
      <c r="A3100" s="103" t="s">
        <v>8</v>
      </c>
      <c r="B3100" s="104">
        <v>46268</v>
      </c>
      <c r="C3100" s="105" t="s">
        <v>12</v>
      </c>
      <c r="D3100" s="106">
        <v>16</v>
      </c>
      <c r="F3100" s="105">
        <v>3</v>
      </c>
      <c r="X3100" t="s">
        <v>782</v>
      </c>
      <c r="Y3100" t="s">
        <v>781</v>
      </c>
    </row>
    <row r="3101" spans="1:25" hidden="1" x14ac:dyDescent="0.25">
      <c r="A3101" s="103" t="s">
        <v>6</v>
      </c>
      <c r="B3101" s="104">
        <v>46268</v>
      </c>
      <c r="C3101" s="105" t="s">
        <v>11</v>
      </c>
      <c r="D3101" s="106">
        <v>16</v>
      </c>
      <c r="F3101" s="105">
        <v>1</v>
      </c>
      <c r="X3101" t="s">
        <v>778</v>
      </c>
      <c r="Y3101" t="s">
        <v>784</v>
      </c>
    </row>
    <row r="3102" spans="1:25" hidden="1" x14ac:dyDescent="0.25">
      <c r="A3102" s="103" t="s">
        <v>6</v>
      </c>
      <c r="B3102" s="104">
        <v>46268</v>
      </c>
      <c r="C3102" s="105" t="s">
        <v>11</v>
      </c>
      <c r="D3102" s="106">
        <v>10</v>
      </c>
      <c r="F3102" s="105">
        <v>16</v>
      </c>
      <c r="X3102" t="s">
        <v>778</v>
      </c>
      <c r="Y3102" t="s">
        <v>783</v>
      </c>
    </row>
    <row r="3103" spans="1:25" hidden="1" x14ac:dyDescent="0.25">
      <c r="A3103" s="103" t="s">
        <v>6</v>
      </c>
      <c r="B3103" s="104">
        <v>46268</v>
      </c>
      <c r="C3103" s="105" t="s">
        <v>11</v>
      </c>
      <c r="D3103" s="106">
        <v>8</v>
      </c>
      <c r="F3103" s="105">
        <v>4</v>
      </c>
      <c r="X3103" t="s">
        <v>782</v>
      </c>
      <c r="Y3103" t="s">
        <v>21</v>
      </c>
    </row>
    <row r="3104" spans="1:25" hidden="1" x14ac:dyDescent="0.25">
      <c r="A3104" s="103" t="s">
        <v>8</v>
      </c>
      <c r="B3104" s="104">
        <v>46268</v>
      </c>
      <c r="C3104" s="105" t="s">
        <v>11</v>
      </c>
      <c r="D3104" s="106">
        <v>14</v>
      </c>
      <c r="F3104" s="105">
        <v>14</v>
      </c>
      <c r="X3104" t="s">
        <v>782</v>
      </c>
      <c r="Y3104" t="s">
        <v>784</v>
      </c>
    </row>
    <row r="3105" spans="1:25" hidden="1" x14ac:dyDescent="0.25">
      <c r="A3105" s="103" t="s">
        <v>7</v>
      </c>
      <c r="B3105" s="104">
        <v>46268</v>
      </c>
      <c r="C3105" s="105" t="s">
        <v>11</v>
      </c>
      <c r="D3105" s="106">
        <v>9</v>
      </c>
      <c r="F3105" s="105">
        <v>53</v>
      </c>
      <c r="X3105" t="s">
        <v>782</v>
      </c>
      <c r="Y3105" t="s">
        <v>783</v>
      </c>
    </row>
    <row r="3106" spans="1:25" hidden="1" x14ac:dyDescent="0.25">
      <c r="A3106" s="103" t="s">
        <v>6</v>
      </c>
      <c r="B3106" s="104">
        <v>46268</v>
      </c>
      <c r="C3106" s="105" t="s">
        <v>11</v>
      </c>
      <c r="D3106" s="106">
        <v>14</v>
      </c>
      <c r="F3106" s="105">
        <v>4</v>
      </c>
      <c r="X3106" t="s">
        <v>782</v>
      </c>
      <c r="Y3106" t="s">
        <v>780</v>
      </c>
    </row>
    <row r="3107" spans="1:25" hidden="1" x14ac:dyDescent="0.25">
      <c r="A3107" s="103" t="s">
        <v>8</v>
      </c>
      <c r="B3107" s="104">
        <v>46268</v>
      </c>
      <c r="C3107" s="105" t="s">
        <v>12</v>
      </c>
      <c r="D3107" s="106">
        <v>11</v>
      </c>
      <c r="F3107" s="105">
        <v>31</v>
      </c>
      <c r="X3107" t="s">
        <v>778</v>
      </c>
      <c r="Y3107" t="s">
        <v>779</v>
      </c>
    </row>
    <row r="3108" spans="1:25" hidden="1" x14ac:dyDescent="0.25">
      <c r="A3108" s="103" t="s">
        <v>7</v>
      </c>
      <c r="B3108" s="104">
        <v>46268</v>
      </c>
      <c r="C3108" s="105" t="s">
        <v>11</v>
      </c>
      <c r="D3108" s="106">
        <v>11</v>
      </c>
      <c r="F3108" s="105">
        <v>2</v>
      </c>
      <c r="X3108" t="s">
        <v>778</v>
      </c>
      <c r="Y3108" t="s">
        <v>780</v>
      </c>
    </row>
    <row r="3109" spans="1:25" hidden="1" x14ac:dyDescent="0.25">
      <c r="A3109" s="103" t="s">
        <v>7</v>
      </c>
      <c r="B3109" s="104">
        <v>46268</v>
      </c>
      <c r="C3109" s="105" t="s">
        <v>11</v>
      </c>
      <c r="D3109" s="106">
        <v>10</v>
      </c>
      <c r="F3109" s="105">
        <v>1</v>
      </c>
      <c r="X3109" t="s">
        <v>778</v>
      </c>
      <c r="Y3109" t="s">
        <v>780</v>
      </c>
    </row>
    <row r="3110" spans="1:25" hidden="1" x14ac:dyDescent="0.25">
      <c r="A3110" s="103" t="s">
        <v>6</v>
      </c>
      <c r="B3110" s="104">
        <v>46268</v>
      </c>
      <c r="C3110" s="105" t="s">
        <v>11</v>
      </c>
      <c r="D3110" s="106">
        <v>9</v>
      </c>
      <c r="F3110" s="105">
        <v>3</v>
      </c>
      <c r="X3110" t="s">
        <v>778</v>
      </c>
      <c r="Y3110" t="s">
        <v>784</v>
      </c>
    </row>
    <row r="3111" spans="1:25" hidden="1" x14ac:dyDescent="0.25">
      <c r="A3111" s="103" t="s">
        <v>6</v>
      </c>
      <c r="B3111" s="104">
        <v>46268</v>
      </c>
      <c r="C3111" s="105" t="s">
        <v>12</v>
      </c>
      <c r="D3111" s="106">
        <v>8</v>
      </c>
      <c r="F3111" s="105">
        <v>1</v>
      </c>
      <c r="X3111" t="s">
        <v>778</v>
      </c>
      <c r="Y3111" t="s">
        <v>786</v>
      </c>
    </row>
    <row r="3112" spans="1:25" hidden="1" x14ac:dyDescent="0.25">
      <c r="A3112" s="103" t="s">
        <v>7</v>
      </c>
      <c r="B3112" s="104">
        <v>46268</v>
      </c>
      <c r="C3112" s="105" t="s">
        <v>11</v>
      </c>
      <c r="D3112" s="106">
        <v>8</v>
      </c>
      <c r="F3112" s="105">
        <v>115</v>
      </c>
      <c r="X3112" t="s">
        <v>782</v>
      </c>
      <c r="Y3112" t="s">
        <v>20</v>
      </c>
    </row>
    <row r="3113" spans="1:25" hidden="1" x14ac:dyDescent="0.25">
      <c r="A3113" s="103" t="s">
        <v>8</v>
      </c>
      <c r="B3113" s="104">
        <v>46268</v>
      </c>
      <c r="C3113" s="105" t="s">
        <v>11</v>
      </c>
      <c r="D3113" s="106">
        <v>15</v>
      </c>
      <c r="F3113" s="105">
        <v>1</v>
      </c>
      <c r="X3113" t="s">
        <v>778</v>
      </c>
      <c r="Y3113" t="s">
        <v>20</v>
      </c>
    </row>
    <row r="3114" spans="1:25" hidden="1" x14ac:dyDescent="0.25">
      <c r="A3114" s="103" t="s">
        <v>8</v>
      </c>
      <c r="B3114" s="104">
        <v>46268</v>
      </c>
      <c r="C3114" s="105" t="s">
        <v>12</v>
      </c>
      <c r="D3114" s="106">
        <v>15</v>
      </c>
      <c r="F3114" s="105">
        <v>32</v>
      </c>
      <c r="X3114" t="s">
        <v>782</v>
      </c>
      <c r="Y3114" t="s">
        <v>781</v>
      </c>
    </row>
    <row r="3115" spans="1:25" hidden="1" x14ac:dyDescent="0.25">
      <c r="A3115" s="103" t="s">
        <v>8</v>
      </c>
      <c r="B3115" s="104">
        <v>46268</v>
      </c>
      <c r="C3115" s="105" t="s">
        <v>11</v>
      </c>
      <c r="D3115" s="106">
        <v>10</v>
      </c>
      <c r="F3115" s="105">
        <v>27</v>
      </c>
      <c r="X3115" t="s">
        <v>778</v>
      </c>
      <c r="Y3115" t="s">
        <v>20</v>
      </c>
    </row>
    <row r="3116" spans="1:25" hidden="1" x14ac:dyDescent="0.25">
      <c r="A3116" s="103" t="s">
        <v>8</v>
      </c>
      <c r="B3116" s="104">
        <v>46268</v>
      </c>
      <c r="C3116" s="105" t="s">
        <v>11</v>
      </c>
      <c r="D3116" s="106">
        <v>10</v>
      </c>
      <c r="F3116" s="105">
        <v>2</v>
      </c>
      <c r="X3116" t="s">
        <v>782</v>
      </c>
      <c r="Y3116" t="s">
        <v>784</v>
      </c>
    </row>
    <row r="3117" spans="1:25" hidden="1" x14ac:dyDescent="0.25">
      <c r="A3117" s="103" t="s">
        <v>8</v>
      </c>
      <c r="B3117" s="104">
        <v>46268</v>
      </c>
      <c r="C3117" s="105" t="s">
        <v>12</v>
      </c>
      <c r="D3117" s="106">
        <v>9</v>
      </c>
      <c r="F3117" s="105">
        <v>2</v>
      </c>
      <c r="X3117" t="s">
        <v>782</v>
      </c>
    </row>
    <row r="3118" spans="1:25" hidden="1" x14ac:dyDescent="0.25">
      <c r="A3118" s="103" t="s">
        <v>6</v>
      </c>
      <c r="B3118" s="104">
        <v>46268</v>
      </c>
      <c r="C3118" s="105" t="s">
        <v>11</v>
      </c>
      <c r="D3118" s="106">
        <v>12</v>
      </c>
      <c r="F3118" s="105">
        <v>14</v>
      </c>
      <c r="X3118" t="s">
        <v>782</v>
      </c>
    </row>
    <row r="3119" spans="1:25" hidden="1" x14ac:dyDescent="0.25">
      <c r="A3119" s="103" t="s">
        <v>8</v>
      </c>
      <c r="B3119" s="104">
        <v>46268</v>
      </c>
      <c r="C3119" s="105" t="s">
        <v>12</v>
      </c>
      <c r="D3119" s="106">
        <v>15</v>
      </c>
      <c r="F3119" s="105">
        <v>6</v>
      </c>
      <c r="X3119" t="s">
        <v>782</v>
      </c>
      <c r="Y3119" t="s">
        <v>779</v>
      </c>
    </row>
    <row r="3120" spans="1:25" hidden="1" x14ac:dyDescent="0.25">
      <c r="A3120" s="103" t="s">
        <v>6</v>
      </c>
      <c r="B3120" s="104">
        <v>46268</v>
      </c>
      <c r="C3120" s="105" t="s">
        <v>11</v>
      </c>
      <c r="D3120" s="106">
        <v>9</v>
      </c>
      <c r="F3120" s="105">
        <v>31</v>
      </c>
      <c r="X3120" t="s">
        <v>782</v>
      </c>
      <c r="Y3120" t="s">
        <v>783</v>
      </c>
    </row>
    <row r="3121" spans="1:25" hidden="1" x14ac:dyDescent="0.25">
      <c r="A3121" s="103" t="s">
        <v>6</v>
      </c>
      <c r="B3121" s="104">
        <v>46268</v>
      </c>
      <c r="C3121" s="105" t="s">
        <v>12</v>
      </c>
      <c r="D3121" s="106">
        <v>10</v>
      </c>
      <c r="F3121" s="105">
        <v>1</v>
      </c>
      <c r="X3121" t="s">
        <v>778</v>
      </c>
      <c r="Y3121" t="s">
        <v>781</v>
      </c>
    </row>
    <row r="3122" spans="1:25" hidden="1" x14ac:dyDescent="0.25">
      <c r="A3122" s="103" t="s">
        <v>7</v>
      </c>
      <c r="B3122" s="104">
        <v>46268</v>
      </c>
      <c r="C3122" s="105" t="s">
        <v>11</v>
      </c>
      <c r="D3122" s="106">
        <v>9</v>
      </c>
      <c r="F3122" s="105">
        <v>6</v>
      </c>
      <c r="X3122" t="s">
        <v>778</v>
      </c>
      <c r="Y3122" t="s">
        <v>783</v>
      </c>
    </row>
    <row r="3123" spans="1:25" hidden="1" x14ac:dyDescent="0.25">
      <c r="A3123" s="103" t="s">
        <v>8</v>
      </c>
      <c r="B3123" s="104">
        <v>46268</v>
      </c>
      <c r="C3123" s="105" t="s">
        <v>12</v>
      </c>
      <c r="D3123" s="106">
        <v>10</v>
      </c>
      <c r="F3123" s="105">
        <v>87</v>
      </c>
      <c r="X3123" t="s">
        <v>778</v>
      </c>
      <c r="Y3123" t="s">
        <v>779</v>
      </c>
    </row>
    <row r="3124" spans="1:25" hidden="1" x14ac:dyDescent="0.25">
      <c r="A3124" s="103" t="s">
        <v>7</v>
      </c>
      <c r="B3124" s="104">
        <v>46268</v>
      </c>
      <c r="C3124" s="105" t="s">
        <v>12</v>
      </c>
      <c r="D3124" s="106">
        <v>15</v>
      </c>
      <c r="F3124" s="105">
        <v>31</v>
      </c>
      <c r="X3124" t="s">
        <v>782</v>
      </c>
      <c r="Y3124" t="s">
        <v>781</v>
      </c>
    </row>
    <row r="3125" spans="1:25" hidden="1" x14ac:dyDescent="0.25">
      <c r="A3125" s="103" t="s">
        <v>6</v>
      </c>
      <c r="B3125" s="104">
        <v>46268</v>
      </c>
      <c r="C3125" s="105" t="s">
        <v>11</v>
      </c>
      <c r="D3125" s="106">
        <v>14</v>
      </c>
      <c r="F3125" s="105">
        <v>3</v>
      </c>
      <c r="X3125" t="s">
        <v>778</v>
      </c>
      <c r="Y3125" t="s">
        <v>780</v>
      </c>
    </row>
    <row r="3126" spans="1:25" hidden="1" x14ac:dyDescent="0.25">
      <c r="A3126" s="103" t="s">
        <v>7</v>
      </c>
      <c r="B3126" s="104">
        <v>46268</v>
      </c>
      <c r="C3126" s="105" t="s">
        <v>12</v>
      </c>
      <c r="D3126" s="106">
        <v>16</v>
      </c>
      <c r="F3126" s="105">
        <v>1</v>
      </c>
      <c r="X3126" t="s">
        <v>778</v>
      </c>
      <c r="Y3126" t="s">
        <v>779</v>
      </c>
    </row>
    <row r="3127" spans="1:25" hidden="1" x14ac:dyDescent="0.25">
      <c r="A3127" s="103" t="s">
        <v>6</v>
      </c>
      <c r="B3127" s="104">
        <v>46268</v>
      </c>
      <c r="C3127" s="105" t="s">
        <v>11</v>
      </c>
      <c r="D3127" s="106">
        <v>15</v>
      </c>
      <c r="F3127" s="105">
        <v>3</v>
      </c>
      <c r="X3127" t="s">
        <v>782</v>
      </c>
      <c r="Y3127" t="s">
        <v>20</v>
      </c>
    </row>
    <row r="3128" spans="1:25" hidden="1" x14ac:dyDescent="0.25">
      <c r="A3128" s="103" t="s">
        <v>8</v>
      </c>
      <c r="B3128" s="104">
        <v>46268</v>
      </c>
      <c r="C3128" s="105" t="s">
        <v>11</v>
      </c>
      <c r="D3128" s="106">
        <v>14</v>
      </c>
      <c r="F3128" s="105">
        <v>30</v>
      </c>
      <c r="X3128" t="s">
        <v>778</v>
      </c>
      <c r="Y3128" t="s">
        <v>784</v>
      </c>
    </row>
    <row r="3129" spans="1:25" hidden="1" x14ac:dyDescent="0.25">
      <c r="A3129" s="103" t="s">
        <v>8</v>
      </c>
      <c r="B3129" s="104">
        <v>46268</v>
      </c>
      <c r="C3129" s="105" t="s">
        <v>12</v>
      </c>
      <c r="D3129" s="106">
        <v>8</v>
      </c>
      <c r="F3129" s="105">
        <v>2</v>
      </c>
      <c r="X3129" t="s">
        <v>778</v>
      </c>
      <c r="Y3129" t="s">
        <v>781</v>
      </c>
    </row>
    <row r="3130" spans="1:25" hidden="1" x14ac:dyDescent="0.25">
      <c r="A3130" s="103" t="s">
        <v>8</v>
      </c>
      <c r="B3130" s="104">
        <v>46268</v>
      </c>
      <c r="C3130" s="105" t="s">
        <v>12</v>
      </c>
      <c r="D3130" s="106">
        <v>16</v>
      </c>
      <c r="F3130" s="105">
        <v>2</v>
      </c>
      <c r="X3130" t="s">
        <v>782</v>
      </c>
      <c r="Y3130" t="s">
        <v>779</v>
      </c>
    </row>
    <row r="3131" spans="1:25" hidden="1" x14ac:dyDescent="0.25">
      <c r="A3131" s="103" t="s">
        <v>6</v>
      </c>
      <c r="B3131" s="104">
        <v>46268</v>
      </c>
      <c r="C3131" s="105" t="s">
        <v>12</v>
      </c>
      <c r="D3131" s="106">
        <v>14</v>
      </c>
      <c r="F3131" s="105">
        <v>6</v>
      </c>
      <c r="X3131" t="s">
        <v>782</v>
      </c>
      <c r="Y3131" t="s">
        <v>779</v>
      </c>
    </row>
    <row r="3132" spans="1:25" hidden="1" x14ac:dyDescent="0.25">
      <c r="A3132" s="103" t="s">
        <v>7</v>
      </c>
      <c r="B3132" s="104">
        <v>46268</v>
      </c>
      <c r="C3132" s="105" t="s">
        <v>12</v>
      </c>
      <c r="D3132" s="106">
        <v>14</v>
      </c>
      <c r="F3132" s="105">
        <v>4</v>
      </c>
      <c r="X3132" t="s">
        <v>778</v>
      </c>
      <c r="Y3132" t="s">
        <v>779</v>
      </c>
    </row>
    <row r="3133" spans="1:25" hidden="1" x14ac:dyDescent="0.25">
      <c r="A3133" s="103" t="s">
        <v>6</v>
      </c>
      <c r="B3133" s="104">
        <v>46268</v>
      </c>
      <c r="C3133" s="105" t="s">
        <v>11</v>
      </c>
      <c r="D3133" s="106">
        <v>8</v>
      </c>
      <c r="F3133" s="105">
        <v>3</v>
      </c>
      <c r="X3133" t="s">
        <v>782</v>
      </c>
      <c r="Y3133" t="s">
        <v>23</v>
      </c>
    </row>
    <row r="3134" spans="1:25" hidden="1" x14ac:dyDescent="0.25">
      <c r="A3134" s="103" t="s">
        <v>7</v>
      </c>
      <c r="B3134" s="104">
        <v>46268</v>
      </c>
      <c r="C3134" s="105" t="s">
        <v>11</v>
      </c>
      <c r="D3134" s="106">
        <v>8</v>
      </c>
      <c r="F3134" s="105">
        <v>34</v>
      </c>
      <c r="X3134" t="s">
        <v>782</v>
      </c>
      <c r="Y3134" t="s">
        <v>780</v>
      </c>
    </row>
    <row r="3135" spans="1:25" hidden="1" x14ac:dyDescent="0.25">
      <c r="A3135" s="103" t="s">
        <v>6</v>
      </c>
      <c r="B3135" s="104">
        <v>46268</v>
      </c>
      <c r="C3135" s="105" t="s">
        <v>11</v>
      </c>
      <c r="D3135" s="106">
        <v>12</v>
      </c>
      <c r="F3135" s="105">
        <v>1</v>
      </c>
      <c r="X3135" t="s">
        <v>778</v>
      </c>
      <c r="Y3135" t="s">
        <v>23</v>
      </c>
    </row>
    <row r="3136" spans="1:25" hidden="1" x14ac:dyDescent="0.25">
      <c r="A3136" s="103" t="s">
        <v>8</v>
      </c>
      <c r="B3136" s="104">
        <v>46268</v>
      </c>
      <c r="C3136" s="105" t="s">
        <v>11</v>
      </c>
      <c r="D3136" s="106">
        <v>8</v>
      </c>
      <c r="F3136" s="105">
        <v>33</v>
      </c>
      <c r="X3136" t="s">
        <v>782</v>
      </c>
      <c r="Y3136" t="s">
        <v>783</v>
      </c>
    </row>
    <row r="3137" spans="1:25" hidden="1" x14ac:dyDescent="0.25">
      <c r="A3137" s="103" t="s">
        <v>8</v>
      </c>
      <c r="B3137" s="104">
        <v>46268</v>
      </c>
      <c r="C3137" s="105" t="s">
        <v>11</v>
      </c>
      <c r="D3137" s="106">
        <v>11</v>
      </c>
      <c r="F3137" s="105">
        <v>9</v>
      </c>
      <c r="X3137" t="s">
        <v>782</v>
      </c>
      <c r="Y3137" t="s">
        <v>783</v>
      </c>
    </row>
    <row r="3138" spans="1:25" hidden="1" x14ac:dyDescent="0.25">
      <c r="A3138" s="103" t="s">
        <v>8</v>
      </c>
      <c r="B3138" s="104">
        <v>46268</v>
      </c>
      <c r="C3138" s="105" t="s">
        <v>11</v>
      </c>
      <c r="D3138" s="106">
        <v>8</v>
      </c>
      <c r="F3138" s="105">
        <v>1</v>
      </c>
      <c r="X3138" t="s">
        <v>778</v>
      </c>
      <c r="Y3138" t="s">
        <v>20</v>
      </c>
    </row>
    <row r="3139" spans="1:25" hidden="1" x14ac:dyDescent="0.25">
      <c r="A3139" s="103" t="s">
        <v>8</v>
      </c>
      <c r="B3139" s="104">
        <v>46268</v>
      </c>
      <c r="C3139" s="105" t="s">
        <v>12</v>
      </c>
      <c r="D3139" s="106">
        <v>13</v>
      </c>
      <c r="F3139" s="105">
        <v>27</v>
      </c>
      <c r="X3139" t="s">
        <v>782</v>
      </c>
      <c r="Y3139" t="s">
        <v>779</v>
      </c>
    </row>
    <row r="3140" spans="1:25" hidden="1" x14ac:dyDescent="0.25">
      <c r="A3140" s="103" t="s">
        <v>7</v>
      </c>
      <c r="B3140" s="104">
        <v>46268</v>
      </c>
      <c r="C3140" s="105" t="s">
        <v>12</v>
      </c>
      <c r="D3140" s="106">
        <v>12</v>
      </c>
      <c r="F3140" s="105">
        <v>1</v>
      </c>
      <c r="X3140" t="s">
        <v>782</v>
      </c>
      <c r="Y3140" t="s">
        <v>779</v>
      </c>
    </row>
    <row r="3141" spans="1:25" hidden="1" x14ac:dyDescent="0.25">
      <c r="A3141" s="103" t="s">
        <v>8</v>
      </c>
      <c r="B3141" s="104">
        <v>46268</v>
      </c>
      <c r="C3141" s="105" t="s">
        <v>12</v>
      </c>
      <c r="D3141" s="106">
        <v>12</v>
      </c>
      <c r="F3141" s="105">
        <v>3</v>
      </c>
      <c r="X3141" t="s">
        <v>778</v>
      </c>
      <c r="Y3141" t="s">
        <v>779</v>
      </c>
    </row>
    <row r="3142" spans="1:25" hidden="1" x14ac:dyDescent="0.25">
      <c r="A3142" s="103" t="s">
        <v>6</v>
      </c>
      <c r="B3142" s="104">
        <v>46268</v>
      </c>
      <c r="C3142" s="105" t="s">
        <v>12</v>
      </c>
      <c r="D3142" s="106">
        <v>12</v>
      </c>
      <c r="F3142" s="105">
        <v>10</v>
      </c>
      <c r="X3142" t="s">
        <v>782</v>
      </c>
      <c r="Y3142" t="s">
        <v>781</v>
      </c>
    </row>
    <row r="3143" spans="1:25" hidden="1" x14ac:dyDescent="0.25">
      <c r="A3143" s="103" t="s">
        <v>6</v>
      </c>
      <c r="B3143" s="104">
        <v>46268</v>
      </c>
      <c r="C3143" s="105" t="s">
        <v>11</v>
      </c>
      <c r="D3143" s="106">
        <v>15</v>
      </c>
      <c r="F3143" s="105">
        <v>2</v>
      </c>
      <c r="X3143" t="s">
        <v>782</v>
      </c>
      <c r="Y3143" t="s">
        <v>780</v>
      </c>
    </row>
    <row r="3144" spans="1:25" hidden="1" x14ac:dyDescent="0.25">
      <c r="A3144" s="103" t="s">
        <v>7</v>
      </c>
      <c r="B3144" s="104">
        <v>46268</v>
      </c>
      <c r="C3144" s="105" t="s">
        <v>11</v>
      </c>
      <c r="D3144" s="106">
        <v>8</v>
      </c>
      <c r="F3144" s="105">
        <v>1</v>
      </c>
      <c r="X3144" t="s">
        <v>778</v>
      </c>
      <c r="Y3144" t="s">
        <v>21</v>
      </c>
    </row>
    <row r="3145" spans="1:25" hidden="1" x14ac:dyDescent="0.25">
      <c r="A3145" s="103" t="s">
        <v>7</v>
      </c>
      <c r="B3145" s="104">
        <v>46268</v>
      </c>
      <c r="C3145" s="105" t="s">
        <v>12</v>
      </c>
      <c r="D3145" s="106">
        <v>16</v>
      </c>
      <c r="F3145" s="105">
        <v>3</v>
      </c>
      <c r="X3145" t="s">
        <v>782</v>
      </c>
      <c r="Y3145" t="s">
        <v>779</v>
      </c>
    </row>
    <row r="3146" spans="1:25" hidden="1" x14ac:dyDescent="0.25">
      <c r="A3146" s="103" t="s">
        <v>6</v>
      </c>
      <c r="B3146" s="104">
        <v>46268</v>
      </c>
      <c r="C3146" s="105" t="s">
        <v>11</v>
      </c>
      <c r="D3146" s="106">
        <v>10</v>
      </c>
      <c r="F3146" s="105">
        <v>8</v>
      </c>
      <c r="X3146" t="s">
        <v>782</v>
      </c>
      <c r="Y3146" t="s">
        <v>20</v>
      </c>
    </row>
    <row r="3147" spans="1:25" hidden="1" x14ac:dyDescent="0.25">
      <c r="A3147" s="103" t="s">
        <v>7</v>
      </c>
      <c r="B3147" s="104">
        <v>46268</v>
      </c>
      <c r="C3147" s="105" t="s">
        <v>12</v>
      </c>
      <c r="D3147" s="106">
        <v>11</v>
      </c>
      <c r="F3147" s="105">
        <v>21</v>
      </c>
      <c r="X3147" t="s">
        <v>782</v>
      </c>
      <c r="Y3147" t="s">
        <v>781</v>
      </c>
    </row>
    <row r="3148" spans="1:25" hidden="1" x14ac:dyDescent="0.25">
      <c r="A3148" s="103" t="s">
        <v>8</v>
      </c>
      <c r="B3148" s="104">
        <v>46268</v>
      </c>
      <c r="C3148" s="105" t="s">
        <v>12</v>
      </c>
      <c r="D3148" s="106">
        <v>10</v>
      </c>
      <c r="F3148" s="105">
        <v>262</v>
      </c>
      <c r="X3148" t="s">
        <v>782</v>
      </c>
      <c r="Y3148" t="s">
        <v>779</v>
      </c>
    </row>
    <row r="3149" spans="1:25" hidden="1" x14ac:dyDescent="0.25">
      <c r="A3149" s="103" t="s">
        <v>6</v>
      </c>
      <c r="B3149" s="104">
        <v>46268</v>
      </c>
      <c r="C3149" s="105" t="s">
        <v>11</v>
      </c>
      <c r="D3149" s="106">
        <v>16</v>
      </c>
      <c r="F3149" s="105">
        <v>5</v>
      </c>
      <c r="X3149" t="s">
        <v>782</v>
      </c>
      <c r="Y3149" t="s">
        <v>20</v>
      </c>
    </row>
    <row r="3150" spans="1:25" hidden="1" x14ac:dyDescent="0.25">
      <c r="A3150" s="103" t="s">
        <v>7</v>
      </c>
      <c r="B3150" s="104">
        <v>46268</v>
      </c>
      <c r="C3150" s="105" t="s">
        <v>12</v>
      </c>
      <c r="D3150" s="106">
        <v>9</v>
      </c>
      <c r="F3150" s="105">
        <v>3</v>
      </c>
      <c r="X3150" t="s">
        <v>778</v>
      </c>
      <c r="Y3150" t="s">
        <v>779</v>
      </c>
    </row>
    <row r="3151" spans="1:25" hidden="1" x14ac:dyDescent="0.25">
      <c r="A3151" s="103" t="s">
        <v>7</v>
      </c>
      <c r="B3151" s="104">
        <v>46268</v>
      </c>
      <c r="C3151" s="105" t="s">
        <v>12</v>
      </c>
      <c r="D3151" s="106">
        <v>10</v>
      </c>
      <c r="F3151" s="105">
        <v>2</v>
      </c>
      <c r="X3151" t="s">
        <v>782</v>
      </c>
    </row>
    <row r="3152" spans="1:25" hidden="1" x14ac:dyDescent="0.25">
      <c r="A3152" s="103" t="s">
        <v>8</v>
      </c>
      <c r="B3152" s="104">
        <v>46268</v>
      </c>
      <c r="C3152" s="105" t="s">
        <v>12</v>
      </c>
      <c r="D3152" s="106">
        <v>10</v>
      </c>
      <c r="F3152" s="105">
        <v>27</v>
      </c>
      <c r="X3152" t="s">
        <v>782</v>
      </c>
      <c r="Y3152" t="s">
        <v>781</v>
      </c>
    </row>
    <row r="3153" spans="1:25" hidden="1" x14ac:dyDescent="0.25">
      <c r="A3153" s="103" t="s">
        <v>7</v>
      </c>
      <c r="B3153" s="104">
        <v>46268</v>
      </c>
      <c r="C3153" s="105" t="s">
        <v>12</v>
      </c>
      <c r="D3153" s="106">
        <v>13</v>
      </c>
      <c r="F3153" s="105">
        <v>6</v>
      </c>
      <c r="X3153" t="s">
        <v>782</v>
      </c>
      <c r="Y3153" t="s">
        <v>779</v>
      </c>
    </row>
    <row r="3154" spans="1:25" hidden="1" x14ac:dyDescent="0.25">
      <c r="A3154" s="103" t="s">
        <v>8</v>
      </c>
      <c r="B3154" s="104">
        <v>46268</v>
      </c>
      <c r="C3154" s="105" t="s">
        <v>11</v>
      </c>
      <c r="D3154" s="106">
        <v>9</v>
      </c>
      <c r="F3154" s="105">
        <v>153</v>
      </c>
      <c r="X3154" t="s">
        <v>782</v>
      </c>
      <c r="Y3154" t="s">
        <v>20</v>
      </c>
    </row>
    <row r="3155" spans="1:25" hidden="1" x14ac:dyDescent="0.25">
      <c r="A3155" s="103" t="s">
        <v>8</v>
      </c>
      <c r="B3155" s="104">
        <v>46268</v>
      </c>
      <c r="C3155" s="105" t="s">
        <v>11</v>
      </c>
      <c r="D3155" s="106">
        <v>9</v>
      </c>
      <c r="F3155" s="105">
        <v>19</v>
      </c>
      <c r="X3155" t="s">
        <v>778</v>
      </c>
      <c r="Y3155" t="s">
        <v>784</v>
      </c>
    </row>
    <row r="3156" spans="1:25" hidden="1" x14ac:dyDescent="0.25">
      <c r="A3156" s="103" t="s">
        <v>7</v>
      </c>
      <c r="B3156" s="104">
        <v>46268</v>
      </c>
      <c r="C3156" s="105" t="s">
        <v>12</v>
      </c>
      <c r="D3156" s="106">
        <v>11</v>
      </c>
      <c r="F3156" s="105">
        <v>13</v>
      </c>
      <c r="X3156" t="s">
        <v>778</v>
      </c>
      <c r="Y3156" t="s">
        <v>779</v>
      </c>
    </row>
    <row r="3157" spans="1:25" hidden="1" x14ac:dyDescent="0.25">
      <c r="A3157" s="103" t="s">
        <v>6</v>
      </c>
      <c r="B3157" s="104">
        <v>46268</v>
      </c>
      <c r="C3157" s="105" t="s">
        <v>11</v>
      </c>
      <c r="D3157" s="106">
        <v>12</v>
      </c>
      <c r="F3157" s="105">
        <v>3</v>
      </c>
      <c r="X3157" t="s">
        <v>778</v>
      </c>
      <c r="Y3157" t="s">
        <v>780</v>
      </c>
    </row>
    <row r="3158" spans="1:25" hidden="1" x14ac:dyDescent="0.25">
      <c r="A3158" s="103" t="s">
        <v>8</v>
      </c>
      <c r="B3158" s="104">
        <v>46268</v>
      </c>
      <c r="C3158" s="105" t="s">
        <v>11</v>
      </c>
      <c r="D3158" s="106">
        <v>11</v>
      </c>
      <c r="F3158" s="105">
        <v>3</v>
      </c>
      <c r="X3158" t="s">
        <v>778</v>
      </c>
      <c r="Y3158" t="s">
        <v>784</v>
      </c>
    </row>
    <row r="3159" spans="1:25" hidden="1" x14ac:dyDescent="0.25">
      <c r="A3159" s="103" t="s">
        <v>6</v>
      </c>
      <c r="B3159" s="104">
        <v>46268</v>
      </c>
      <c r="C3159" s="105" t="s">
        <v>12</v>
      </c>
      <c r="D3159" s="106">
        <v>11</v>
      </c>
      <c r="F3159" s="105">
        <v>3</v>
      </c>
      <c r="X3159" t="s">
        <v>778</v>
      </c>
      <c r="Y3159" t="s">
        <v>781</v>
      </c>
    </row>
    <row r="3160" spans="1:25" hidden="1" x14ac:dyDescent="0.25">
      <c r="A3160" s="103" t="s">
        <v>7</v>
      </c>
      <c r="B3160" s="104">
        <v>46268</v>
      </c>
      <c r="C3160" s="105" t="s">
        <v>11</v>
      </c>
      <c r="D3160" s="106">
        <v>11</v>
      </c>
      <c r="F3160" s="105">
        <v>5</v>
      </c>
      <c r="X3160" t="s">
        <v>782</v>
      </c>
      <c r="Y3160" t="s">
        <v>783</v>
      </c>
    </row>
    <row r="3161" spans="1:25" hidden="1" x14ac:dyDescent="0.25">
      <c r="A3161" s="103" t="s">
        <v>6</v>
      </c>
      <c r="B3161" s="104">
        <v>46268</v>
      </c>
      <c r="C3161" s="105" t="s">
        <v>12</v>
      </c>
      <c r="D3161" s="106">
        <v>15</v>
      </c>
      <c r="F3161" s="105">
        <v>1</v>
      </c>
      <c r="X3161" t="s">
        <v>778</v>
      </c>
    </row>
    <row r="3162" spans="1:25" hidden="1" x14ac:dyDescent="0.25">
      <c r="A3162" s="103" t="s">
        <v>6</v>
      </c>
      <c r="B3162" s="104">
        <v>46268</v>
      </c>
      <c r="C3162" s="105" t="s">
        <v>12</v>
      </c>
      <c r="D3162" s="106">
        <v>10</v>
      </c>
      <c r="F3162" s="105">
        <v>2</v>
      </c>
      <c r="X3162" t="s">
        <v>782</v>
      </c>
    </row>
    <row r="3163" spans="1:25" hidden="1" x14ac:dyDescent="0.25">
      <c r="A3163" s="103" t="s">
        <v>6</v>
      </c>
      <c r="B3163" s="104">
        <v>46268</v>
      </c>
      <c r="C3163" s="105" t="s">
        <v>11</v>
      </c>
      <c r="D3163" s="106">
        <v>12</v>
      </c>
      <c r="F3163" s="105">
        <v>5</v>
      </c>
      <c r="X3163" t="s">
        <v>782</v>
      </c>
      <c r="Y3163" t="s">
        <v>20</v>
      </c>
    </row>
    <row r="3164" spans="1:25" hidden="1" x14ac:dyDescent="0.25">
      <c r="A3164" s="103" t="s">
        <v>8</v>
      </c>
      <c r="B3164" s="104">
        <v>46268</v>
      </c>
      <c r="C3164" s="105" t="s">
        <v>11</v>
      </c>
      <c r="D3164" s="106">
        <v>12</v>
      </c>
      <c r="F3164" s="105">
        <v>11</v>
      </c>
      <c r="X3164" t="s">
        <v>782</v>
      </c>
      <c r="Y3164" t="s">
        <v>783</v>
      </c>
    </row>
    <row r="3165" spans="1:25" hidden="1" x14ac:dyDescent="0.25">
      <c r="A3165" s="103" t="s">
        <v>6</v>
      </c>
      <c r="B3165" s="104">
        <v>46268</v>
      </c>
      <c r="C3165" s="105" t="s">
        <v>11</v>
      </c>
      <c r="D3165" s="106">
        <v>9</v>
      </c>
      <c r="F3165" s="105">
        <v>17</v>
      </c>
      <c r="X3165" t="s">
        <v>782</v>
      </c>
      <c r="Y3165" t="s">
        <v>20</v>
      </c>
    </row>
    <row r="3166" spans="1:25" hidden="1" x14ac:dyDescent="0.25">
      <c r="A3166" s="103" t="s">
        <v>7</v>
      </c>
      <c r="B3166" s="104">
        <v>46268</v>
      </c>
      <c r="C3166" s="105" t="s">
        <v>11</v>
      </c>
      <c r="D3166" s="106">
        <v>11</v>
      </c>
      <c r="F3166" s="105">
        <v>3</v>
      </c>
      <c r="X3166" t="s">
        <v>778</v>
      </c>
      <c r="Y3166" t="s">
        <v>784</v>
      </c>
    </row>
    <row r="3167" spans="1:25" hidden="1" x14ac:dyDescent="0.25">
      <c r="A3167" s="103" t="s">
        <v>7</v>
      </c>
      <c r="B3167" s="104">
        <v>46268</v>
      </c>
      <c r="C3167" s="105" t="s">
        <v>12</v>
      </c>
      <c r="D3167" s="106">
        <v>8</v>
      </c>
      <c r="F3167" s="105">
        <v>73</v>
      </c>
      <c r="X3167" t="s">
        <v>778</v>
      </c>
      <c r="Y3167" t="s">
        <v>779</v>
      </c>
    </row>
    <row r="3168" spans="1:25" hidden="1" x14ac:dyDescent="0.25">
      <c r="A3168" s="103" t="s">
        <v>7</v>
      </c>
      <c r="B3168" s="104">
        <v>46268</v>
      </c>
      <c r="C3168" s="105" t="s">
        <v>11</v>
      </c>
      <c r="D3168" s="106">
        <v>12</v>
      </c>
      <c r="F3168" s="105">
        <v>4</v>
      </c>
      <c r="X3168" t="s">
        <v>782</v>
      </c>
      <c r="Y3168" t="s">
        <v>20</v>
      </c>
    </row>
    <row r="3169" spans="1:25" hidden="1" x14ac:dyDescent="0.25">
      <c r="A3169" s="103" t="s">
        <v>6</v>
      </c>
      <c r="B3169" s="104">
        <v>46268</v>
      </c>
      <c r="C3169" s="105" t="s">
        <v>12</v>
      </c>
      <c r="D3169" s="106">
        <v>15</v>
      </c>
      <c r="F3169" s="105">
        <v>1</v>
      </c>
      <c r="X3169" t="s">
        <v>778</v>
      </c>
      <c r="Y3169" t="s">
        <v>779</v>
      </c>
    </row>
    <row r="3170" spans="1:25" hidden="1" x14ac:dyDescent="0.25">
      <c r="A3170" s="103" t="s">
        <v>6</v>
      </c>
      <c r="B3170" s="104">
        <v>46268</v>
      </c>
      <c r="C3170" s="105" t="s">
        <v>11</v>
      </c>
      <c r="D3170" s="106">
        <v>8</v>
      </c>
      <c r="F3170" s="105">
        <v>390</v>
      </c>
      <c r="X3170" t="s">
        <v>782</v>
      </c>
      <c r="Y3170" t="s">
        <v>783</v>
      </c>
    </row>
    <row r="3171" spans="1:25" hidden="1" x14ac:dyDescent="0.25">
      <c r="A3171" s="103" t="s">
        <v>8</v>
      </c>
      <c r="B3171" s="104">
        <v>46268</v>
      </c>
      <c r="C3171" s="105" t="s">
        <v>12</v>
      </c>
      <c r="D3171" s="106">
        <v>14</v>
      </c>
      <c r="F3171" s="105">
        <v>3</v>
      </c>
      <c r="X3171" t="s">
        <v>782</v>
      </c>
      <c r="Y3171" t="s">
        <v>779</v>
      </c>
    </row>
    <row r="3172" spans="1:25" hidden="1" x14ac:dyDescent="0.25">
      <c r="A3172" s="103" t="s">
        <v>7</v>
      </c>
      <c r="B3172" s="104">
        <v>46268</v>
      </c>
      <c r="C3172" s="105" t="s">
        <v>11</v>
      </c>
      <c r="D3172" s="106">
        <v>14</v>
      </c>
      <c r="F3172" s="105">
        <v>9</v>
      </c>
      <c r="X3172" t="s">
        <v>778</v>
      </c>
      <c r="Y3172" t="s">
        <v>783</v>
      </c>
    </row>
    <row r="3173" spans="1:25" hidden="1" x14ac:dyDescent="0.25">
      <c r="A3173" s="103" t="s">
        <v>7</v>
      </c>
      <c r="B3173" s="104">
        <v>46268</v>
      </c>
      <c r="C3173" s="105" t="s">
        <v>11</v>
      </c>
      <c r="D3173" s="106">
        <v>12</v>
      </c>
      <c r="F3173" s="105">
        <v>2</v>
      </c>
      <c r="X3173" t="s">
        <v>778</v>
      </c>
      <c r="Y3173" t="s">
        <v>780</v>
      </c>
    </row>
    <row r="3174" spans="1:25" hidden="1" x14ac:dyDescent="0.25">
      <c r="A3174" s="103" t="s">
        <v>7</v>
      </c>
      <c r="B3174" s="104">
        <v>46268</v>
      </c>
      <c r="C3174" s="105" t="s">
        <v>12</v>
      </c>
      <c r="D3174" s="106">
        <v>11</v>
      </c>
      <c r="F3174" s="105">
        <v>253</v>
      </c>
      <c r="X3174" t="s">
        <v>778</v>
      </c>
      <c r="Y3174" t="s">
        <v>779</v>
      </c>
    </row>
    <row r="3175" spans="1:25" hidden="1" x14ac:dyDescent="0.25">
      <c r="A3175" s="103" t="s">
        <v>8</v>
      </c>
      <c r="B3175" s="104">
        <v>46268</v>
      </c>
      <c r="C3175" s="105" t="s">
        <v>12</v>
      </c>
      <c r="D3175" s="106">
        <v>12</v>
      </c>
      <c r="F3175" s="105">
        <v>7</v>
      </c>
      <c r="X3175" t="s">
        <v>778</v>
      </c>
      <c r="Y3175" t="s">
        <v>781</v>
      </c>
    </row>
    <row r="3176" spans="1:25" hidden="1" x14ac:dyDescent="0.25">
      <c r="A3176" s="103" t="s">
        <v>6</v>
      </c>
      <c r="B3176" s="104">
        <v>46268</v>
      </c>
      <c r="C3176" s="105" t="s">
        <v>12</v>
      </c>
      <c r="D3176" s="106">
        <v>15</v>
      </c>
      <c r="F3176" s="105">
        <v>3</v>
      </c>
      <c r="X3176" t="s">
        <v>778</v>
      </c>
      <c r="Y3176" t="s">
        <v>781</v>
      </c>
    </row>
    <row r="3177" spans="1:25" hidden="1" x14ac:dyDescent="0.25">
      <c r="A3177" s="103" t="s">
        <v>8</v>
      </c>
      <c r="B3177" s="104">
        <v>46268</v>
      </c>
      <c r="C3177" s="105" t="s">
        <v>11</v>
      </c>
      <c r="D3177" s="106">
        <v>15</v>
      </c>
      <c r="F3177" s="105">
        <v>3</v>
      </c>
      <c r="X3177" t="s">
        <v>782</v>
      </c>
      <c r="Y3177" t="s">
        <v>784</v>
      </c>
    </row>
    <row r="3178" spans="1:25" hidden="1" x14ac:dyDescent="0.25">
      <c r="A3178" s="103" t="s">
        <v>6</v>
      </c>
      <c r="B3178" s="104">
        <v>46268</v>
      </c>
      <c r="C3178" s="105" t="s">
        <v>11</v>
      </c>
      <c r="D3178" s="106">
        <v>11</v>
      </c>
      <c r="F3178" s="105">
        <v>16</v>
      </c>
      <c r="X3178" t="s">
        <v>778</v>
      </c>
      <c r="Y3178" t="s">
        <v>20</v>
      </c>
    </row>
    <row r="3179" spans="1:25" hidden="1" x14ac:dyDescent="0.25">
      <c r="A3179" s="103" t="s">
        <v>8</v>
      </c>
      <c r="B3179" s="104">
        <v>46268</v>
      </c>
      <c r="C3179" s="105" t="s">
        <v>11</v>
      </c>
      <c r="D3179" s="106">
        <v>8</v>
      </c>
      <c r="F3179" s="105">
        <v>2</v>
      </c>
      <c r="X3179" t="s">
        <v>778</v>
      </c>
      <c r="Y3179" t="s">
        <v>783</v>
      </c>
    </row>
    <row r="3180" spans="1:25" hidden="1" x14ac:dyDescent="0.25">
      <c r="A3180" s="103" t="s">
        <v>7</v>
      </c>
      <c r="B3180" s="104">
        <v>46268</v>
      </c>
      <c r="C3180" s="105" t="s">
        <v>11</v>
      </c>
      <c r="D3180" s="106">
        <v>12</v>
      </c>
      <c r="F3180" s="105">
        <v>1</v>
      </c>
      <c r="X3180" t="s">
        <v>778</v>
      </c>
    </row>
    <row r="3181" spans="1:25" hidden="1" x14ac:dyDescent="0.25">
      <c r="A3181" s="103" t="s">
        <v>8</v>
      </c>
      <c r="B3181" s="104">
        <v>46268</v>
      </c>
      <c r="C3181" s="105" t="s">
        <v>11</v>
      </c>
      <c r="D3181" s="106">
        <v>16</v>
      </c>
      <c r="F3181" s="105">
        <v>1</v>
      </c>
      <c r="X3181" t="s">
        <v>782</v>
      </c>
      <c r="Y3181" t="s">
        <v>780</v>
      </c>
    </row>
    <row r="3182" spans="1:25" hidden="1" x14ac:dyDescent="0.25">
      <c r="A3182" s="103" t="s">
        <v>6</v>
      </c>
      <c r="B3182" s="104">
        <v>46268</v>
      </c>
      <c r="C3182" s="105" t="s">
        <v>11</v>
      </c>
      <c r="D3182" s="106">
        <v>8</v>
      </c>
      <c r="F3182" s="105">
        <v>332</v>
      </c>
      <c r="X3182" t="s">
        <v>782</v>
      </c>
      <c r="Y3182" t="s">
        <v>784</v>
      </c>
    </row>
    <row r="3183" spans="1:25" hidden="1" x14ac:dyDescent="0.25">
      <c r="A3183" s="103" t="s">
        <v>8</v>
      </c>
      <c r="B3183" s="104">
        <v>46268</v>
      </c>
      <c r="C3183" s="105" t="s">
        <v>11</v>
      </c>
      <c r="D3183" s="106">
        <v>11</v>
      </c>
      <c r="F3183" s="105">
        <v>19</v>
      </c>
      <c r="X3183" t="s">
        <v>778</v>
      </c>
      <c r="Y3183" t="s">
        <v>783</v>
      </c>
    </row>
    <row r="3184" spans="1:25" hidden="1" x14ac:dyDescent="0.25">
      <c r="A3184" s="103" t="s">
        <v>7</v>
      </c>
      <c r="B3184" s="104">
        <v>46268</v>
      </c>
      <c r="C3184" s="105" t="s">
        <v>12</v>
      </c>
      <c r="D3184" s="106">
        <v>11</v>
      </c>
      <c r="F3184" s="105">
        <v>1</v>
      </c>
      <c r="X3184" t="s">
        <v>778</v>
      </c>
    </row>
    <row r="3185" spans="1:25" hidden="1" x14ac:dyDescent="0.25">
      <c r="A3185" s="103" t="s">
        <v>8</v>
      </c>
      <c r="B3185" s="104">
        <v>46268</v>
      </c>
      <c r="C3185" s="105" t="s">
        <v>11</v>
      </c>
      <c r="D3185" s="106">
        <v>9</v>
      </c>
      <c r="F3185" s="105">
        <v>32</v>
      </c>
      <c r="X3185" t="s">
        <v>782</v>
      </c>
      <c r="Y3185" t="s">
        <v>780</v>
      </c>
    </row>
    <row r="3186" spans="1:25" hidden="1" x14ac:dyDescent="0.25">
      <c r="A3186" s="103" t="s">
        <v>7</v>
      </c>
      <c r="B3186" s="104">
        <v>46268</v>
      </c>
      <c r="C3186" s="105" t="s">
        <v>12</v>
      </c>
      <c r="D3186" s="106">
        <v>11</v>
      </c>
      <c r="F3186" s="105">
        <v>1</v>
      </c>
      <c r="X3186" t="s">
        <v>778</v>
      </c>
      <c r="Y3186" t="s">
        <v>785</v>
      </c>
    </row>
    <row r="3187" spans="1:25" hidden="1" x14ac:dyDescent="0.25">
      <c r="A3187" s="103" t="s">
        <v>7</v>
      </c>
      <c r="B3187" s="104">
        <v>46268</v>
      </c>
      <c r="C3187" s="105" t="s">
        <v>12</v>
      </c>
      <c r="D3187" s="106">
        <v>8</v>
      </c>
      <c r="F3187" s="105">
        <v>1</v>
      </c>
      <c r="X3187" t="s">
        <v>778</v>
      </c>
      <c r="Y3187" t="s">
        <v>779</v>
      </c>
    </row>
    <row r="3188" spans="1:25" hidden="1" x14ac:dyDescent="0.25">
      <c r="A3188" s="103" t="s">
        <v>6</v>
      </c>
      <c r="B3188" s="104">
        <v>46268</v>
      </c>
      <c r="C3188" s="105" t="s">
        <v>12</v>
      </c>
      <c r="D3188" s="106">
        <v>14</v>
      </c>
      <c r="F3188" s="105">
        <v>7</v>
      </c>
      <c r="X3188" t="s">
        <v>778</v>
      </c>
      <c r="Y3188" t="s">
        <v>779</v>
      </c>
    </row>
    <row r="3189" spans="1:25" hidden="1" x14ac:dyDescent="0.25">
      <c r="A3189" s="103" t="s">
        <v>6</v>
      </c>
      <c r="B3189" s="104">
        <v>46268</v>
      </c>
      <c r="C3189" s="105" t="s">
        <v>12</v>
      </c>
      <c r="D3189" s="106">
        <v>11</v>
      </c>
      <c r="F3189" s="105">
        <v>18</v>
      </c>
      <c r="X3189" t="s">
        <v>782</v>
      </c>
      <c r="Y3189" t="s">
        <v>781</v>
      </c>
    </row>
    <row r="3190" spans="1:25" hidden="1" x14ac:dyDescent="0.25">
      <c r="A3190" s="103" t="s">
        <v>7</v>
      </c>
      <c r="B3190" s="104">
        <v>46268</v>
      </c>
      <c r="C3190" s="105" t="s">
        <v>12</v>
      </c>
      <c r="D3190" s="106">
        <v>9</v>
      </c>
      <c r="F3190" s="105">
        <v>40</v>
      </c>
      <c r="X3190" t="s">
        <v>782</v>
      </c>
      <c r="Y3190" t="s">
        <v>779</v>
      </c>
    </row>
    <row r="3191" spans="1:25" hidden="1" x14ac:dyDescent="0.25">
      <c r="A3191" s="103" t="s">
        <v>7</v>
      </c>
      <c r="B3191" s="104">
        <v>46268</v>
      </c>
      <c r="C3191" s="105" t="s">
        <v>11</v>
      </c>
      <c r="D3191" s="106">
        <v>16</v>
      </c>
      <c r="F3191" s="105">
        <v>1</v>
      </c>
      <c r="X3191" t="s">
        <v>782</v>
      </c>
      <c r="Y3191" t="s">
        <v>784</v>
      </c>
    </row>
    <row r="3192" spans="1:25" hidden="1" x14ac:dyDescent="0.25">
      <c r="A3192" s="103" t="s">
        <v>7</v>
      </c>
      <c r="B3192" s="104">
        <v>46268</v>
      </c>
      <c r="C3192" s="105" t="s">
        <v>12</v>
      </c>
      <c r="D3192" s="106">
        <v>14</v>
      </c>
      <c r="F3192" s="105">
        <v>58</v>
      </c>
      <c r="X3192" t="s">
        <v>782</v>
      </c>
      <c r="Y3192" t="s">
        <v>781</v>
      </c>
    </row>
    <row r="3193" spans="1:25" hidden="1" x14ac:dyDescent="0.25">
      <c r="A3193" s="103" t="s">
        <v>7</v>
      </c>
      <c r="B3193" s="104">
        <v>46268</v>
      </c>
      <c r="C3193" s="105" t="s">
        <v>11</v>
      </c>
      <c r="D3193" s="106">
        <v>9</v>
      </c>
      <c r="F3193" s="105">
        <v>42</v>
      </c>
      <c r="X3193" t="s">
        <v>782</v>
      </c>
      <c r="Y3193" t="s">
        <v>784</v>
      </c>
    </row>
    <row r="3194" spans="1:25" hidden="1" x14ac:dyDescent="0.25">
      <c r="A3194" s="103" t="s">
        <v>7</v>
      </c>
      <c r="B3194" s="104">
        <v>46268</v>
      </c>
      <c r="C3194" s="105" t="s">
        <v>12</v>
      </c>
      <c r="D3194" s="106">
        <v>15</v>
      </c>
      <c r="F3194" s="105">
        <v>2</v>
      </c>
      <c r="X3194" t="s">
        <v>782</v>
      </c>
      <c r="Y3194" t="s">
        <v>779</v>
      </c>
    </row>
    <row r="3195" spans="1:25" hidden="1" x14ac:dyDescent="0.25">
      <c r="A3195" s="103" t="s">
        <v>8</v>
      </c>
      <c r="B3195" s="104">
        <v>46268</v>
      </c>
      <c r="C3195" s="105" t="s">
        <v>12</v>
      </c>
      <c r="D3195" s="106">
        <v>14</v>
      </c>
      <c r="F3195" s="105">
        <v>11</v>
      </c>
      <c r="X3195" t="s">
        <v>778</v>
      </c>
      <c r="Y3195" t="s">
        <v>779</v>
      </c>
    </row>
    <row r="3196" spans="1:25" hidden="1" x14ac:dyDescent="0.25">
      <c r="A3196" s="103" t="s">
        <v>8</v>
      </c>
      <c r="B3196" s="104">
        <v>46268</v>
      </c>
      <c r="C3196" s="105" t="s">
        <v>11</v>
      </c>
      <c r="D3196" s="106">
        <v>9</v>
      </c>
      <c r="F3196" s="105">
        <v>1</v>
      </c>
      <c r="X3196" t="s">
        <v>782</v>
      </c>
      <c r="Y3196" t="s">
        <v>21</v>
      </c>
    </row>
    <row r="3197" spans="1:25" hidden="1" x14ac:dyDescent="0.25">
      <c r="A3197" s="103" t="s">
        <v>6</v>
      </c>
      <c r="B3197" s="104">
        <v>46268</v>
      </c>
      <c r="C3197" s="105" t="s">
        <v>12</v>
      </c>
      <c r="D3197" s="106">
        <v>15</v>
      </c>
      <c r="F3197" s="105">
        <v>16</v>
      </c>
      <c r="X3197" t="s">
        <v>782</v>
      </c>
      <c r="Y3197" t="s">
        <v>779</v>
      </c>
    </row>
    <row r="3198" spans="1:25" hidden="1" x14ac:dyDescent="0.25">
      <c r="A3198" s="103" t="s">
        <v>6</v>
      </c>
      <c r="B3198" s="104">
        <v>46268</v>
      </c>
      <c r="C3198" s="105" t="s">
        <v>12</v>
      </c>
      <c r="D3198" s="106">
        <v>9</v>
      </c>
      <c r="F3198" s="105">
        <v>3</v>
      </c>
      <c r="X3198" t="s">
        <v>778</v>
      </c>
      <c r="Y3198" t="s">
        <v>779</v>
      </c>
    </row>
    <row r="3199" spans="1:25" hidden="1" x14ac:dyDescent="0.25">
      <c r="A3199" s="103" t="s">
        <v>6</v>
      </c>
      <c r="B3199" s="104">
        <v>46268</v>
      </c>
      <c r="C3199" s="105" t="s">
        <v>11</v>
      </c>
      <c r="D3199" s="106">
        <v>8</v>
      </c>
      <c r="F3199" s="105">
        <v>229</v>
      </c>
      <c r="X3199" t="s">
        <v>782</v>
      </c>
      <c r="Y3199" t="s">
        <v>20</v>
      </c>
    </row>
    <row r="3200" spans="1:25" hidden="1" x14ac:dyDescent="0.25">
      <c r="A3200" s="103" t="s">
        <v>6</v>
      </c>
      <c r="B3200" s="104">
        <v>46268</v>
      </c>
      <c r="C3200" s="105" t="s">
        <v>12</v>
      </c>
      <c r="D3200" s="106">
        <v>12</v>
      </c>
      <c r="F3200" s="105">
        <v>44</v>
      </c>
      <c r="X3200" t="s">
        <v>782</v>
      </c>
      <c r="Y3200" t="s">
        <v>779</v>
      </c>
    </row>
    <row r="3201" spans="1:25" hidden="1" x14ac:dyDescent="0.25">
      <c r="A3201" s="103" t="s">
        <v>6</v>
      </c>
      <c r="B3201" s="104">
        <v>46268</v>
      </c>
      <c r="C3201" s="105" t="s">
        <v>12</v>
      </c>
      <c r="D3201" s="106">
        <v>13</v>
      </c>
      <c r="F3201" s="105">
        <v>1</v>
      </c>
      <c r="X3201" t="s">
        <v>782</v>
      </c>
      <c r="Y3201" t="s">
        <v>781</v>
      </c>
    </row>
    <row r="3202" spans="1:25" hidden="1" x14ac:dyDescent="0.25">
      <c r="A3202" s="103" t="s">
        <v>8</v>
      </c>
      <c r="B3202" s="104">
        <v>46268</v>
      </c>
      <c r="C3202" s="105" t="s">
        <v>11</v>
      </c>
      <c r="D3202" s="106">
        <v>9</v>
      </c>
      <c r="F3202" s="105">
        <v>196</v>
      </c>
      <c r="X3202" t="s">
        <v>782</v>
      </c>
      <c r="Y3202" t="s">
        <v>783</v>
      </c>
    </row>
    <row r="3203" spans="1:25" hidden="1" x14ac:dyDescent="0.25">
      <c r="A3203" s="103" t="s">
        <v>7</v>
      </c>
      <c r="B3203" s="104">
        <v>46268</v>
      </c>
      <c r="C3203" s="105" t="s">
        <v>11</v>
      </c>
      <c r="D3203" s="106">
        <v>15</v>
      </c>
      <c r="F3203" s="105">
        <v>1</v>
      </c>
      <c r="X3203" t="s">
        <v>782</v>
      </c>
      <c r="Y3203" t="s">
        <v>784</v>
      </c>
    </row>
    <row r="3204" spans="1:25" hidden="1" x14ac:dyDescent="0.25">
      <c r="A3204" s="103" t="s">
        <v>7</v>
      </c>
      <c r="B3204" s="104">
        <v>46268</v>
      </c>
      <c r="C3204" s="105" t="s">
        <v>12</v>
      </c>
      <c r="D3204" s="106">
        <v>8</v>
      </c>
      <c r="F3204" s="105">
        <v>6</v>
      </c>
      <c r="X3204" t="s">
        <v>782</v>
      </c>
    </row>
    <row r="3205" spans="1:25" hidden="1" x14ac:dyDescent="0.25">
      <c r="A3205" s="103" t="s">
        <v>6</v>
      </c>
      <c r="B3205" s="104">
        <v>46268</v>
      </c>
      <c r="C3205" s="105" t="s">
        <v>11</v>
      </c>
      <c r="D3205" s="106">
        <v>15</v>
      </c>
      <c r="F3205" s="105">
        <v>4</v>
      </c>
      <c r="X3205" t="s">
        <v>782</v>
      </c>
      <c r="Y3205" t="s">
        <v>784</v>
      </c>
    </row>
    <row r="3206" spans="1:25" hidden="1" x14ac:dyDescent="0.25">
      <c r="A3206" s="103" t="s">
        <v>7</v>
      </c>
      <c r="B3206" s="104">
        <v>46268</v>
      </c>
      <c r="C3206" s="105" t="s">
        <v>12</v>
      </c>
      <c r="D3206" s="106">
        <v>12</v>
      </c>
      <c r="F3206" s="105">
        <v>40</v>
      </c>
      <c r="X3206" t="s">
        <v>782</v>
      </c>
      <c r="Y3206" t="s">
        <v>779</v>
      </c>
    </row>
    <row r="3207" spans="1:25" hidden="1" x14ac:dyDescent="0.25">
      <c r="A3207" s="103" t="s">
        <v>6</v>
      </c>
      <c r="B3207" s="104">
        <v>46268</v>
      </c>
      <c r="C3207" s="105" t="s">
        <v>12</v>
      </c>
      <c r="D3207" s="106">
        <v>12</v>
      </c>
      <c r="F3207" s="105">
        <v>1</v>
      </c>
      <c r="X3207" t="s">
        <v>778</v>
      </c>
      <c r="Y3207" t="s">
        <v>781</v>
      </c>
    </row>
    <row r="3208" spans="1:25" hidden="1" x14ac:dyDescent="0.25">
      <c r="A3208" s="103" t="s">
        <v>8</v>
      </c>
      <c r="B3208" s="104">
        <v>46268</v>
      </c>
      <c r="C3208" s="105" t="s">
        <v>12</v>
      </c>
      <c r="D3208" s="106">
        <v>11</v>
      </c>
      <c r="F3208" s="105">
        <v>749</v>
      </c>
      <c r="X3208" t="s">
        <v>782</v>
      </c>
      <c r="Y3208" t="s">
        <v>779</v>
      </c>
    </row>
    <row r="3209" spans="1:25" hidden="1" x14ac:dyDescent="0.25">
      <c r="A3209" s="103" t="s">
        <v>7</v>
      </c>
      <c r="B3209" s="104">
        <v>46268</v>
      </c>
      <c r="C3209" s="105" t="s">
        <v>11</v>
      </c>
      <c r="D3209" s="106">
        <v>12</v>
      </c>
      <c r="F3209" s="105">
        <v>1</v>
      </c>
      <c r="X3209" t="s">
        <v>782</v>
      </c>
      <c r="Y3209" t="s">
        <v>21</v>
      </c>
    </row>
    <row r="3210" spans="1:25" hidden="1" x14ac:dyDescent="0.25">
      <c r="A3210" s="103" t="s">
        <v>8</v>
      </c>
      <c r="B3210" s="104">
        <v>46268</v>
      </c>
      <c r="C3210" s="105" t="s">
        <v>11</v>
      </c>
      <c r="D3210" s="106">
        <v>14</v>
      </c>
      <c r="F3210" s="105">
        <v>11</v>
      </c>
      <c r="X3210" t="s">
        <v>778</v>
      </c>
      <c r="Y3210" t="s">
        <v>20</v>
      </c>
    </row>
    <row r="3211" spans="1:25" hidden="1" x14ac:dyDescent="0.25">
      <c r="A3211" s="103" t="s">
        <v>8</v>
      </c>
      <c r="B3211" s="104">
        <v>46268</v>
      </c>
      <c r="C3211" s="105" t="s">
        <v>12</v>
      </c>
      <c r="D3211" s="106">
        <v>9</v>
      </c>
      <c r="F3211" s="105">
        <v>1</v>
      </c>
      <c r="X3211" t="s">
        <v>778</v>
      </c>
      <c r="Y3211" t="s">
        <v>779</v>
      </c>
    </row>
    <row r="3212" spans="1:25" hidden="1" x14ac:dyDescent="0.25">
      <c r="A3212" s="103" t="s">
        <v>7</v>
      </c>
      <c r="B3212" s="104">
        <v>46268</v>
      </c>
      <c r="C3212" s="105" t="s">
        <v>12</v>
      </c>
      <c r="D3212" s="106">
        <v>10</v>
      </c>
      <c r="F3212" s="105">
        <v>1</v>
      </c>
      <c r="X3212" t="s">
        <v>782</v>
      </c>
      <c r="Y3212" t="s">
        <v>779</v>
      </c>
    </row>
    <row r="3213" spans="1:25" hidden="1" x14ac:dyDescent="0.25">
      <c r="A3213" s="103" t="s">
        <v>6</v>
      </c>
      <c r="B3213" s="104">
        <v>46268</v>
      </c>
      <c r="C3213" s="105" t="s">
        <v>12</v>
      </c>
      <c r="D3213" s="106">
        <v>10</v>
      </c>
      <c r="F3213" s="105">
        <v>1</v>
      </c>
      <c r="X3213" t="s">
        <v>778</v>
      </c>
    </row>
    <row r="3214" spans="1:25" hidden="1" x14ac:dyDescent="0.25">
      <c r="A3214" s="103" t="s">
        <v>7</v>
      </c>
      <c r="B3214" s="104">
        <v>46268</v>
      </c>
      <c r="C3214" s="105" t="s">
        <v>11</v>
      </c>
      <c r="D3214" s="106">
        <v>15</v>
      </c>
      <c r="F3214" s="105">
        <v>3</v>
      </c>
      <c r="X3214" t="s">
        <v>782</v>
      </c>
      <c r="Y3214" t="s">
        <v>783</v>
      </c>
    </row>
    <row r="3215" spans="1:25" hidden="1" x14ac:dyDescent="0.25">
      <c r="A3215" s="103" t="s">
        <v>7</v>
      </c>
      <c r="B3215" s="104">
        <v>46268</v>
      </c>
      <c r="C3215" s="105" t="s">
        <v>12</v>
      </c>
      <c r="D3215" s="106">
        <v>9</v>
      </c>
      <c r="F3215" s="105">
        <v>4</v>
      </c>
      <c r="X3215" t="s">
        <v>782</v>
      </c>
      <c r="Y3215" t="s">
        <v>781</v>
      </c>
    </row>
    <row r="3216" spans="1:25" hidden="1" x14ac:dyDescent="0.25">
      <c r="A3216" s="103" t="s">
        <v>7</v>
      </c>
      <c r="B3216" s="104">
        <v>46268</v>
      </c>
      <c r="C3216" s="105" t="s">
        <v>11</v>
      </c>
      <c r="D3216" s="106">
        <v>9</v>
      </c>
      <c r="F3216" s="105">
        <v>24</v>
      </c>
      <c r="X3216" t="s">
        <v>782</v>
      </c>
      <c r="Y3216" t="s">
        <v>20</v>
      </c>
    </row>
    <row r="3217" spans="1:25" hidden="1" x14ac:dyDescent="0.25">
      <c r="A3217" s="103" t="s">
        <v>6</v>
      </c>
      <c r="B3217" s="104">
        <v>46268</v>
      </c>
      <c r="C3217" s="105" t="s">
        <v>12</v>
      </c>
      <c r="D3217" s="106">
        <v>10</v>
      </c>
      <c r="F3217" s="105">
        <v>26</v>
      </c>
      <c r="X3217" t="s">
        <v>778</v>
      </c>
      <c r="Y3217" t="s">
        <v>779</v>
      </c>
    </row>
    <row r="3218" spans="1:25" hidden="1" x14ac:dyDescent="0.25">
      <c r="A3218" s="103" t="s">
        <v>8</v>
      </c>
      <c r="B3218" s="104">
        <v>46268</v>
      </c>
      <c r="C3218" s="105" t="s">
        <v>12</v>
      </c>
      <c r="D3218" s="106">
        <v>8</v>
      </c>
      <c r="F3218" s="105">
        <v>1</v>
      </c>
      <c r="X3218" t="s">
        <v>778</v>
      </c>
    </row>
    <row r="3219" spans="1:25" hidden="1" x14ac:dyDescent="0.25">
      <c r="A3219" s="103" t="s">
        <v>6</v>
      </c>
      <c r="B3219" s="104">
        <v>46268</v>
      </c>
      <c r="C3219" s="105" t="s">
        <v>12</v>
      </c>
      <c r="D3219" s="106">
        <v>10</v>
      </c>
      <c r="F3219" s="105">
        <v>1</v>
      </c>
      <c r="X3219" t="s">
        <v>782</v>
      </c>
      <c r="Y3219" t="s">
        <v>169</v>
      </c>
    </row>
    <row r="3220" spans="1:25" hidden="1" x14ac:dyDescent="0.25">
      <c r="A3220" s="103" t="s">
        <v>8</v>
      </c>
      <c r="B3220" s="104">
        <v>46268</v>
      </c>
      <c r="C3220" s="105" t="s">
        <v>11</v>
      </c>
      <c r="D3220" s="106">
        <v>13</v>
      </c>
      <c r="F3220" s="105">
        <v>1</v>
      </c>
      <c r="X3220" t="s">
        <v>778</v>
      </c>
      <c r="Y3220" t="s">
        <v>784</v>
      </c>
    </row>
    <row r="3221" spans="1:25" hidden="1" x14ac:dyDescent="0.25">
      <c r="A3221" s="103" t="s">
        <v>8</v>
      </c>
      <c r="B3221" s="104">
        <v>46268</v>
      </c>
      <c r="C3221" s="105" t="s">
        <v>12</v>
      </c>
      <c r="D3221" s="106">
        <v>9</v>
      </c>
      <c r="F3221" s="105">
        <v>116</v>
      </c>
      <c r="X3221" t="s">
        <v>782</v>
      </c>
      <c r="Y3221" t="s">
        <v>779</v>
      </c>
    </row>
    <row r="3222" spans="1:25" hidden="1" x14ac:dyDescent="0.25">
      <c r="A3222" s="103" t="s">
        <v>6</v>
      </c>
      <c r="B3222" s="104">
        <v>46268</v>
      </c>
      <c r="C3222" s="105" t="s">
        <v>11</v>
      </c>
      <c r="D3222" s="106">
        <v>8</v>
      </c>
      <c r="F3222" s="105">
        <v>54</v>
      </c>
      <c r="X3222" t="s">
        <v>778</v>
      </c>
      <c r="Y3222" t="s">
        <v>20</v>
      </c>
    </row>
    <row r="3223" spans="1:25" hidden="1" x14ac:dyDescent="0.25">
      <c r="A3223" s="103" t="s">
        <v>7</v>
      </c>
      <c r="B3223" s="104">
        <v>46268</v>
      </c>
      <c r="C3223" s="105" t="s">
        <v>11</v>
      </c>
      <c r="D3223" s="106">
        <v>9</v>
      </c>
      <c r="F3223" s="105">
        <v>3</v>
      </c>
      <c r="X3223" t="s">
        <v>778</v>
      </c>
      <c r="Y3223" t="s">
        <v>784</v>
      </c>
    </row>
    <row r="3224" spans="1:25" hidden="1" x14ac:dyDescent="0.25">
      <c r="A3224" s="103" t="s">
        <v>7</v>
      </c>
      <c r="B3224" s="104">
        <v>46268</v>
      </c>
      <c r="C3224" s="105" t="s">
        <v>11</v>
      </c>
      <c r="D3224" s="106">
        <v>12</v>
      </c>
      <c r="F3224" s="105">
        <v>2</v>
      </c>
      <c r="X3224" t="s">
        <v>782</v>
      </c>
      <c r="Y3224" t="s">
        <v>780</v>
      </c>
    </row>
    <row r="3225" spans="1:25" hidden="1" x14ac:dyDescent="0.25">
      <c r="A3225" s="103" t="s">
        <v>6</v>
      </c>
      <c r="B3225" s="104">
        <v>46268</v>
      </c>
      <c r="C3225" s="105" t="s">
        <v>11</v>
      </c>
      <c r="D3225" s="106">
        <v>11</v>
      </c>
      <c r="F3225" s="105">
        <v>10</v>
      </c>
      <c r="X3225" t="s">
        <v>778</v>
      </c>
      <c r="Y3225" t="s">
        <v>784</v>
      </c>
    </row>
    <row r="3226" spans="1:25" hidden="1" x14ac:dyDescent="0.25">
      <c r="A3226" s="103" t="s">
        <v>7</v>
      </c>
      <c r="B3226" s="104">
        <v>46268</v>
      </c>
      <c r="C3226" s="105" t="s">
        <v>12</v>
      </c>
      <c r="D3226" s="106">
        <v>14</v>
      </c>
      <c r="F3226" s="105">
        <v>1</v>
      </c>
      <c r="X3226" t="s">
        <v>778</v>
      </c>
      <c r="Y3226" t="s">
        <v>779</v>
      </c>
    </row>
    <row r="3227" spans="1:25" hidden="1" x14ac:dyDescent="0.25">
      <c r="A3227" s="103" t="s">
        <v>6</v>
      </c>
      <c r="B3227" s="104">
        <v>46268</v>
      </c>
      <c r="C3227" s="105" t="s">
        <v>12</v>
      </c>
      <c r="D3227" s="106">
        <v>13</v>
      </c>
      <c r="F3227" s="105">
        <v>1</v>
      </c>
      <c r="X3227" t="s">
        <v>782</v>
      </c>
      <c r="Y3227" t="s">
        <v>779</v>
      </c>
    </row>
    <row r="3228" spans="1:25" hidden="1" x14ac:dyDescent="0.25">
      <c r="A3228" s="103" t="s">
        <v>6</v>
      </c>
      <c r="B3228" s="104">
        <v>46268</v>
      </c>
      <c r="C3228" s="105" t="s">
        <v>11</v>
      </c>
      <c r="D3228" s="106">
        <v>12</v>
      </c>
      <c r="F3228" s="105">
        <v>12</v>
      </c>
      <c r="X3228" t="s">
        <v>782</v>
      </c>
      <c r="Y3228" t="s">
        <v>783</v>
      </c>
    </row>
    <row r="3229" spans="1:25" hidden="1" x14ac:dyDescent="0.25">
      <c r="A3229" s="103" t="s">
        <v>6</v>
      </c>
      <c r="B3229" s="104">
        <v>46268</v>
      </c>
      <c r="C3229" s="105" t="s">
        <v>11</v>
      </c>
      <c r="D3229" s="106">
        <v>11</v>
      </c>
      <c r="F3229" s="105">
        <v>16</v>
      </c>
      <c r="X3229" t="s">
        <v>782</v>
      </c>
      <c r="Y3229" t="s">
        <v>783</v>
      </c>
    </row>
    <row r="3230" spans="1:25" hidden="1" x14ac:dyDescent="0.25">
      <c r="A3230" s="103" t="s">
        <v>6</v>
      </c>
      <c r="B3230" s="104">
        <v>46268</v>
      </c>
      <c r="C3230" s="105" t="s">
        <v>11</v>
      </c>
      <c r="D3230" s="106">
        <v>11</v>
      </c>
      <c r="F3230" s="105">
        <v>1</v>
      </c>
      <c r="X3230" t="s">
        <v>778</v>
      </c>
      <c r="Y3230" t="s">
        <v>23</v>
      </c>
    </row>
    <row r="3231" spans="1:25" hidden="1" x14ac:dyDescent="0.25">
      <c r="A3231" s="103" t="s">
        <v>6</v>
      </c>
      <c r="B3231" s="104">
        <v>46268</v>
      </c>
      <c r="C3231" s="105" t="s">
        <v>11</v>
      </c>
      <c r="D3231" s="106">
        <v>8</v>
      </c>
      <c r="F3231" s="105">
        <v>61</v>
      </c>
      <c r="X3231" t="s">
        <v>782</v>
      </c>
      <c r="Y3231" t="s">
        <v>780</v>
      </c>
    </row>
    <row r="3232" spans="1:25" hidden="1" x14ac:dyDescent="0.25">
      <c r="A3232" s="103" t="s">
        <v>7</v>
      </c>
      <c r="B3232" s="104">
        <v>46268</v>
      </c>
      <c r="C3232" s="105" t="s">
        <v>11</v>
      </c>
      <c r="D3232" s="106">
        <v>12</v>
      </c>
      <c r="F3232" s="105">
        <v>4</v>
      </c>
      <c r="X3232" t="s">
        <v>782</v>
      </c>
      <c r="Y3232" t="s">
        <v>784</v>
      </c>
    </row>
    <row r="3233" spans="1:25" hidden="1" x14ac:dyDescent="0.25">
      <c r="A3233" s="103" t="s">
        <v>8</v>
      </c>
      <c r="B3233" s="104">
        <v>46268</v>
      </c>
      <c r="C3233" s="105" t="s">
        <v>11</v>
      </c>
      <c r="D3233" s="106">
        <v>10</v>
      </c>
      <c r="F3233" s="105">
        <v>5</v>
      </c>
      <c r="X3233" t="s">
        <v>782</v>
      </c>
      <c r="Y3233" t="s">
        <v>783</v>
      </c>
    </row>
    <row r="3234" spans="1:25" hidden="1" x14ac:dyDescent="0.25">
      <c r="A3234" s="103" t="s">
        <v>6</v>
      </c>
      <c r="B3234" s="104">
        <v>46268</v>
      </c>
      <c r="C3234" s="105" t="s">
        <v>12</v>
      </c>
      <c r="D3234" s="106">
        <v>10</v>
      </c>
      <c r="F3234" s="105">
        <v>1</v>
      </c>
      <c r="X3234" t="s">
        <v>782</v>
      </c>
      <c r="Y3234" t="s">
        <v>779</v>
      </c>
    </row>
    <row r="3235" spans="1:25" hidden="1" x14ac:dyDescent="0.25">
      <c r="A3235" s="103" t="s">
        <v>8</v>
      </c>
      <c r="B3235" s="104">
        <v>46268</v>
      </c>
      <c r="C3235" s="105" t="s">
        <v>11</v>
      </c>
      <c r="D3235" s="106">
        <v>12</v>
      </c>
      <c r="F3235" s="105">
        <v>10</v>
      </c>
      <c r="X3235" t="s">
        <v>778</v>
      </c>
      <c r="Y3235" t="s">
        <v>20</v>
      </c>
    </row>
    <row r="3236" spans="1:25" hidden="1" x14ac:dyDescent="0.25">
      <c r="A3236" s="103" t="s">
        <v>8</v>
      </c>
      <c r="B3236" s="104">
        <v>46268</v>
      </c>
      <c r="C3236" s="105" t="s">
        <v>12</v>
      </c>
      <c r="D3236" s="106">
        <v>12</v>
      </c>
      <c r="F3236" s="105">
        <v>1</v>
      </c>
      <c r="X3236" t="s">
        <v>782</v>
      </c>
      <c r="Y3236" t="s">
        <v>779</v>
      </c>
    </row>
    <row r="3237" spans="1:25" hidden="1" x14ac:dyDescent="0.25">
      <c r="A3237" s="103" t="s">
        <v>6</v>
      </c>
      <c r="B3237" s="104">
        <v>46268</v>
      </c>
      <c r="C3237" s="105" t="s">
        <v>11</v>
      </c>
      <c r="D3237" s="106">
        <v>11</v>
      </c>
      <c r="F3237" s="105">
        <v>11</v>
      </c>
      <c r="X3237" t="s">
        <v>782</v>
      </c>
    </row>
    <row r="3238" spans="1:25" hidden="1" x14ac:dyDescent="0.25">
      <c r="A3238" s="103" t="s">
        <v>7</v>
      </c>
      <c r="B3238" s="104">
        <v>46268</v>
      </c>
      <c r="C3238" s="105" t="s">
        <v>12</v>
      </c>
      <c r="D3238" s="106">
        <v>10</v>
      </c>
      <c r="F3238" s="105">
        <v>2</v>
      </c>
      <c r="X3238" t="s">
        <v>778</v>
      </c>
      <c r="Y3238" t="s">
        <v>779</v>
      </c>
    </row>
    <row r="3239" spans="1:25" hidden="1" x14ac:dyDescent="0.25">
      <c r="A3239" s="103" t="s">
        <v>8</v>
      </c>
      <c r="B3239" s="104">
        <v>46268</v>
      </c>
      <c r="C3239" s="105" t="s">
        <v>11</v>
      </c>
      <c r="D3239" s="106">
        <v>8</v>
      </c>
      <c r="F3239" s="105">
        <v>23</v>
      </c>
      <c r="X3239" t="s">
        <v>782</v>
      </c>
      <c r="Y3239" t="s">
        <v>784</v>
      </c>
    </row>
    <row r="3240" spans="1:25" hidden="1" x14ac:dyDescent="0.25">
      <c r="A3240" s="103" t="s">
        <v>7</v>
      </c>
      <c r="B3240" s="104">
        <v>46268</v>
      </c>
      <c r="C3240" s="105" t="s">
        <v>12</v>
      </c>
      <c r="D3240" s="106">
        <v>10</v>
      </c>
      <c r="F3240" s="105">
        <v>164</v>
      </c>
      <c r="X3240" t="s">
        <v>782</v>
      </c>
      <c r="Y3240" t="s">
        <v>779</v>
      </c>
    </row>
    <row r="3241" spans="1:25" hidden="1" x14ac:dyDescent="0.25">
      <c r="A3241" s="103" t="s">
        <v>8</v>
      </c>
      <c r="B3241" s="104">
        <v>46268</v>
      </c>
      <c r="C3241" s="105" t="s">
        <v>11</v>
      </c>
      <c r="D3241" s="106">
        <v>11</v>
      </c>
      <c r="F3241" s="105">
        <v>10</v>
      </c>
      <c r="X3241" t="s">
        <v>778</v>
      </c>
      <c r="Y3241" t="s">
        <v>20</v>
      </c>
    </row>
    <row r="3242" spans="1:25" hidden="1" x14ac:dyDescent="0.25">
      <c r="A3242" s="103" t="s">
        <v>6</v>
      </c>
      <c r="B3242" s="104">
        <v>46268</v>
      </c>
      <c r="C3242" s="105" t="s">
        <v>11</v>
      </c>
      <c r="D3242" s="106">
        <v>10</v>
      </c>
      <c r="F3242" s="105">
        <v>4</v>
      </c>
      <c r="X3242" t="s">
        <v>782</v>
      </c>
      <c r="Y3242" t="s">
        <v>783</v>
      </c>
    </row>
    <row r="3243" spans="1:25" hidden="1" x14ac:dyDescent="0.25">
      <c r="A3243" s="103" t="s">
        <v>7</v>
      </c>
      <c r="B3243" s="104">
        <v>46268</v>
      </c>
      <c r="C3243" s="105" t="s">
        <v>12</v>
      </c>
      <c r="D3243" s="106">
        <v>8</v>
      </c>
      <c r="F3243" s="105">
        <v>430</v>
      </c>
      <c r="X3243" t="s">
        <v>782</v>
      </c>
      <c r="Y3243" t="s">
        <v>779</v>
      </c>
    </row>
    <row r="3244" spans="1:25" hidden="1" x14ac:dyDescent="0.25">
      <c r="A3244" s="103" t="s">
        <v>7</v>
      </c>
      <c r="B3244" s="104">
        <v>46268</v>
      </c>
      <c r="C3244" s="105" t="s">
        <v>11</v>
      </c>
      <c r="D3244" s="106">
        <v>11</v>
      </c>
      <c r="F3244" s="105">
        <v>8</v>
      </c>
      <c r="X3244" t="s">
        <v>782</v>
      </c>
      <c r="Y3244" t="s">
        <v>784</v>
      </c>
    </row>
    <row r="3245" spans="1:25" hidden="1" x14ac:dyDescent="0.25">
      <c r="A3245" s="103" t="s">
        <v>6</v>
      </c>
      <c r="B3245" s="104">
        <v>46268</v>
      </c>
      <c r="C3245" s="105" t="s">
        <v>12</v>
      </c>
      <c r="D3245" s="106">
        <v>8</v>
      </c>
      <c r="F3245" s="105">
        <v>596</v>
      </c>
      <c r="X3245" t="s">
        <v>782</v>
      </c>
      <c r="Y3245" t="s">
        <v>779</v>
      </c>
    </row>
    <row r="3246" spans="1:25" hidden="1" x14ac:dyDescent="0.25">
      <c r="A3246" s="103" t="s">
        <v>8</v>
      </c>
      <c r="B3246" s="104">
        <v>46268</v>
      </c>
      <c r="C3246" s="105" t="s">
        <v>12</v>
      </c>
      <c r="D3246" s="106">
        <v>12</v>
      </c>
      <c r="F3246" s="105">
        <v>46</v>
      </c>
      <c r="X3246" t="s">
        <v>782</v>
      </c>
      <c r="Y3246" t="s">
        <v>779</v>
      </c>
    </row>
    <row r="3247" spans="1:25" hidden="1" x14ac:dyDescent="0.25">
      <c r="A3247" s="103" t="s">
        <v>7</v>
      </c>
      <c r="B3247" s="104">
        <v>46268</v>
      </c>
      <c r="C3247" s="105" t="s">
        <v>11</v>
      </c>
      <c r="D3247" s="106">
        <v>8</v>
      </c>
      <c r="F3247" s="105">
        <v>167</v>
      </c>
      <c r="X3247" t="s">
        <v>782</v>
      </c>
      <c r="Y3247" t="s">
        <v>784</v>
      </c>
    </row>
    <row r="3248" spans="1:25" hidden="1" x14ac:dyDescent="0.25">
      <c r="A3248" s="103" t="s">
        <v>7</v>
      </c>
      <c r="B3248" s="104">
        <v>46268</v>
      </c>
      <c r="C3248" s="105" t="s">
        <v>12</v>
      </c>
      <c r="D3248" s="106">
        <v>8</v>
      </c>
      <c r="F3248" s="105">
        <v>141</v>
      </c>
      <c r="X3248" t="s">
        <v>782</v>
      </c>
      <c r="Y3248" t="s">
        <v>781</v>
      </c>
    </row>
    <row r="3249" spans="1:25" hidden="1" x14ac:dyDescent="0.25">
      <c r="A3249" s="103" t="s">
        <v>6</v>
      </c>
      <c r="B3249" s="104">
        <v>46268</v>
      </c>
      <c r="C3249" s="105" t="s">
        <v>12</v>
      </c>
      <c r="D3249" s="106">
        <v>11</v>
      </c>
      <c r="F3249" s="105">
        <v>1</v>
      </c>
      <c r="X3249" t="s">
        <v>778</v>
      </c>
      <c r="Y3249" t="s">
        <v>22</v>
      </c>
    </row>
    <row r="3250" spans="1:25" hidden="1" x14ac:dyDescent="0.25">
      <c r="A3250" s="103" t="s">
        <v>7</v>
      </c>
      <c r="B3250" s="104">
        <v>46268</v>
      </c>
      <c r="C3250" s="105" t="s">
        <v>11</v>
      </c>
      <c r="D3250" s="106">
        <v>12</v>
      </c>
      <c r="F3250" s="105">
        <v>1</v>
      </c>
      <c r="X3250" t="s">
        <v>782</v>
      </c>
    </row>
    <row r="3251" spans="1:25" hidden="1" x14ac:dyDescent="0.25">
      <c r="A3251" s="103" t="s">
        <v>6</v>
      </c>
      <c r="B3251" s="104">
        <v>46268</v>
      </c>
      <c r="C3251" s="105" t="s">
        <v>12</v>
      </c>
      <c r="D3251" s="106">
        <v>11</v>
      </c>
      <c r="F3251" s="105">
        <v>665</v>
      </c>
      <c r="X3251" t="s">
        <v>782</v>
      </c>
      <c r="Y3251" t="s">
        <v>779</v>
      </c>
    </row>
    <row r="3252" spans="1:25" hidden="1" x14ac:dyDescent="0.25">
      <c r="A3252" s="103" t="s">
        <v>6</v>
      </c>
      <c r="B3252" s="104">
        <v>46268</v>
      </c>
      <c r="C3252" s="105" t="s">
        <v>11</v>
      </c>
      <c r="D3252" s="106">
        <v>15</v>
      </c>
      <c r="F3252" s="105">
        <v>1</v>
      </c>
      <c r="X3252" t="s">
        <v>778</v>
      </c>
      <c r="Y3252" t="s">
        <v>783</v>
      </c>
    </row>
    <row r="3253" spans="1:25" hidden="1" x14ac:dyDescent="0.25">
      <c r="A3253" s="103" t="s">
        <v>27</v>
      </c>
      <c r="B3253" s="104">
        <v>46268</v>
      </c>
      <c r="C3253" s="105" t="s">
        <v>12</v>
      </c>
      <c r="D3253" s="106">
        <v>16</v>
      </c>
      <c r="N3253" s="44">
        <v>120854</v>
      </c>
      <c r="X3253" t="s">
        <v>782</v>
      </c>
      <c r="Y3253" t="s">
        <v>779</v>
      </c>
    </row>
    <row r="3254" spans="1:25" hidden="1" x14ac:dyDescent="0.25">
      <c r="A3254" s="103" t="s">
        <v>6</v>
      </c>
      <c r="B3254" s="104">
        <v>46268</v>
      </c>
      <c r="C3254" s="105" t="s">
        <v>11</v>
      </c>
      <c r="D3254" s="106">
        <v>14</v>
      </c>
      <c r="N3254" s="44">
        <v>86279</v>
      </c>
      <c r="X3254" t="s">
        <v>782</v>
      </c>
      <c r="Y3254" t="s">
        <v>783</v>
      </c>
    </row>
    <row r="3255" spans="1:25" hidden="1" x14ac:dyDescent="0.25">
      <c r="A3255" s="103" t="s">
        <v>7</v>
      </c>
      <c r="B3255" s="104">
        <v>46268</v>
      </c>
      <c r="C3255" s="105" t="s">
        <v>12</v>
      </c>
      <c r="D3255" s="106">
        <v>9</v>
      </c>
      <c r="N3255" s="44">
        <v>4271573</v>
      </c>
      <c r="X3255" t="s">
        <v>778</v>
      </c>
    </row>
    <row r="3256" spans="1:25" hidden="1" x14ac:dyDescent="0.25">
      <c r="A3256" s="103" t="s">
        <v>7</v>
      </c>
      <c r="B3256" s="104">
        <v>46268</v>
      </c>
      <c r="C3256" s="105" t="s">
        <v>12</v>
      </c>
      <c r="D3256" s="106">
        <v>10</v>
      </c>
      <c r="N3256" s="44">
        <v>559962</v>
      </c>
      <c r="X3256" t="s">
        <v>782</v>
      </c>
      <c r="Y3256" t="s">
        <v>781</v>
      </c>
    </row>
    <row r="3257" spans="1:25" hidden="1" x14ac:dyDescent="0.25">
      <c r="A3257" s="103" t="s">
        <v>7</v>
      </c>
      <c r="B3257" s="104">
        <v>46268</v>
      </c>
      <c r="C3257" s="105" t="s">
        <v>11</v>
      </c>
      <c r="D3257" s="106">
        <v>10</v>
      </c>
      <c r="N3257" s="44">
        <v>38972</v>
      </c>
      <c r="X3257" t="s">
        <v>782</v>
      </c>
      <c r="Y3257" t="s">
        <v>783</v>
      </c>
    </row>
    <row r="3258" spans="1:25" hidden="1" x14ac:dyDescent="0.25">
      <c r="A3258" s="103" t="s">
        <v>6</v>
      </c>
      <c r="B3258" s="104">
        <v>46268</v>
      </c>
      <c r="C3258" s="105" t="s">
        <v>11</v>
      </c>
      <c r="D3258" s="106">
        <v>15</v>
      </c>
      <c r="N3258" s="44">
        <v>13490</v>
      </c>
      <c r="X3258" t="s">
        <v>778</v>
      </c>
      <c r="Y3258" t="s">
        <v>784</v>
      </c>
    </row>
    <row r="3259" spans="1:25" hidden="1" x14ac:dyDescent="0.25">
      <c r="A3259" s="103" t="s">
        <v>7</v>
      </c>
      <c r="B3259" s="104">
        <v>46268</v>
      </c>
      <c r="C3259" s="105" t="s">
        <v>12</v>
      </c>
      <c r="D3259" s="106">
        <v>11</v>
      </c>
      <c r="N3259" s="44">
        <v>204481</v>
      </c>
      <c r="X3259" t="s">
        <v>782</v>
      </c>
      <c r="Y3259" t="s">
        <v>779</v>
      </c>
    </row>
    <row r="3260" spans="1:25" hidden="1" x14ac:dyDescent="0.25">
      <c r="A3260" s="103" t="s">
        <v>8</v>
      </c>
      <c r="B3260" s="104">
        <v>46268</v>
      </c>
      <c r="C3260" s="105" t="s">
        <v>12</v>
      </c>
      <c r="D3260" s="106">
        <v>14</v>
      </c>
      <c r="N3260" s="44">
        <v>529701</v>
      </c>
      <c r="X3260" t="s">
        <v>782</v>
      </c>
      <c r="Y3260" t="s">
        <v>779</v>
      </c>
    </row>
    <row r="3261" spans="1:25" hidden="1" x14ac:dyDescent="0.25">
      <c r="A3261" s="103" t="s">
        <v>7</v>
      </c>
      <c r="B3261" s="104">
        <v>46268</v>
      </c>
      <c r="C3261" s="105" t="s">
        <v>12</v>
      </c>
      <c r="D3261" s="106">
        <v>12</v>
      </c>
      <c r="N3261" s="44">
        <v>185005</v>
      </c>
      <c r="X3261" t="s">
        <v>778</v>
      </c>
      <c r="Y3261" t="s">
        <v>779</v>
      </c>
    </row>
    <row r="3262" spans="1:25" hidden="1" x14ac:dyDescent="0.25">
      <c r="A3262" s="103" t="s">
        <v>7</v>
      </c>
      <c r="B3262" s="104">
        <v>46268</v>
      </c>
      <c r="C3262" s="105" t="s">
        <v>11</v>
      </c>
      <c r="D3262" s="106">
        <v>12</v>
      </c>
      <c r="N3262" s="44">
        <v>72927</v>
      </c>
      <c r="X3262" t="s">
        <v>782</v>
      </c>
      <c r="Y3262" t="s">
        <v>783</v>
      </c>
    </row>
    <row r="3263" spans="1:25" hidden="1" x14ac:dyDescent="0.25">
      <c r="A3263" s="103" t="s">
        <v>6</v>
      </c>
      <c r="B3263" s="104">
        <v>46268</v>
      </c>
      <c r="C3263" s="105" t="s">
        <v>11</v>
      </c>
      <c r="D3263" s="106">
        <v>11</v>
      </c>
      <c r="N3263" s="44">
        <v>72193</v>
      </c>
      <c r="X3263" t="s">
        <v>782</v>
      </c>
      <c r="Y3263" t="s">
        <v>20</v>
      </c>
    </row>
    <row r="3264" spans="1:25" hidden="1" x14ac:dyDescent="0.25">
      <c r="A3264" s="103" t="s">
        <v>8</v>
      </c>
      <c r="B3264" s="104">
        <v>46268</v>
      </c>
      <c r="C3264" s="105" t="s">
        <v>11</v>
      </c>
      <c r="D3264" s="106">
        <v>9</v>
      </c>
      <c r="N3264" s="44">
        <v>152311</v>
      </c>
      <c r="X3264" t="s">
        <v>782</v>
      </c>
      <c r="Y3264" t="s">
        <v>784</v>
      </c>
    </row>
    <row r="3265" spans="1:25" hidden="1" x14ac:dyDescent="0.25">
      <c r="A3265" s="103" t="s">
        <v>8</v>
      </c>
      <c r="B3265" s="104">
        <v>46268</v>
      </c>
      <c r="C3265" s="105" t="s">
        <v>11</v>
      </c>
      <c r="D3265" s="106">
        <v>14</v>
      </c>
      <c r="N3265" s="44">
        <v>245445</v>
      </c>
      <c r="X3265" t="s">
        <v>782</v>
      </c>
      <c r="Y3265" t="s">
        <v>783</v>
      </c>
    </row>
    <row r="3266" spans="1:25" hidden="1" x14ac:dyDescent="0.25">
      <c r="A3266" s="103" t="s">
        <v>6</v>
      </c>
      <c r="B3266" s="104">
        <v>46268</v>
      </c>
      <c r="C3266" s="105" t="s">
        <v>11</v>
      </c>
      <c r="D3266" s="106">
        <v>16</v>
      </c>
      <c r="N3266" s="44">
        <v>38000</v>
      </c>
      <c r="X3266" t="s">
        <v>782</v>
      </c>
      <c r="Y3266" t="s">
        <v>784</v>
      </c>
    </row>
    <row r="3267" spans="1:25" hidden="1" x14ac:dyDescent="0.25">
      <c r="A3267" s="103" t="s">
        <v>7</v>
      </c>
      <c r="B3267" s="104">
        <v>46268</v>
      </c>
      <c r="C3267" s="105" t="s">
        <v>11</v>
      </c>
      <c r="D3267" s="106">
        <v>14</v>
      </c>
      <c r="N3267" s="44">
        <v>70518</v>
      </c>
      <c r="X3267" t="s">
        <v>782</v>
      </c>
      <c r="Y3267" t="s">
        <v>783</v>
      </c>
    </row>
    <row r="3268" spans="1:25" hidden="1" x14ac:dyDescent="0.25">
      <c r="A3268" s="103" t="s">
        <v>8</v>
      </c>
      <c r="B3268" s="104">
        <v>46268</v>
      </c>
      <c r="C3268" s="105" t="s">
        <v>12</v>
      </c>
      <c r="D3268" s="106">
        <v>11</v>
      </c>
      <c r="N3268" s="44">
        <v>272324</v>
      </c>
      <c r="X3268" t="s">
        <v>782</v>
      </c>
      <c r="Y3268" t="s">
        <v>781</v>
      </c>
    </row>
    <row r="3269" spans="1:25" hidden="1" x14ac:dyDescent="0.25">
      <c r="A3269" s="103" t="s">
        <v>8</v>
      </c>
      <c r="B3269" s="104">
        <v>46268</v>
      </c>
      <c r="C3269" s="105" t="s">
        <v>11</v>
      </c>
      <c r="D3269" s="106">
        <v>10</v>
      </c>
      <c r="N3269" s="44">
        <v>121213</v>
      </c>
      <c r="X3269" t="s">
        <v>782</v>
      </c>
      <c r="Y3269" t="s">
        <v>20</v>
      </c>
    </row>
    <row r="3270" spans="1:25" hidden="1" x14ac:dyDescent="0.25">
      <c r="A3270" s="103" t="s">
        <v>6</v>
      </c>
      <c r="B3270" s="104">
        <v>46268</v>
      </c>
      <c r="C3270" s="105" t="s">
        <v>12</v>
      </c>
      <c r="D3270" s="106">
        <v>10</v>
      </c>
      <c r="N3270" s="44">
        <v>112822</v>
      </c>
      <c r="X3270" t="s">
        <v>782</v>
      </c>
      <c r="Y3270" t="s">
        <v>779</v>
      </c>
    </row>
    <row r="3271" spans="1:25" hidden="1" x14ac:dyDescent="0.25">
      <c r="A3271" s="103" t="s">
        <v>6</v>
      </c>
      <c r="B3271" s="104">
        <v>46268</v>
      </c>
      <c r="C3271" s="105" t="s">
        <v>11</v>
      </c>
      <c r="D3271" s="106">
        <v>9</v>
      </c>
      <c r="N3271" s="44">
        <v>41028</v>
      </c>
      <c r="X3271" t="s">
        <v>782</v>
      </c>
      <c r="Y3271" t="s">
        <v>780</v>
      </c>
    </row>
    <row r="3272" spans="1:25" hidden="1" x14ac:dyDescent="0.25">
      <c r="A3272" s="103" t="s">
        <v>6</v>
      </c>
      <c r="B3272" s="104">
        <v>46268</v>
      </c>
      <c r="C3272" s="105" t="s">
        <v>11</v>
      </c>
      <c r="D3272" s="106">
        <v>12</v>
      </c>
      <c r="N3272" s="44">
        <v>19865</v>
      </c>
      <c r="X3272" t="s">
        <v>778</v>
      </c>
      <c r="Y3272" t="s">
        <v>783</v>
      </c>
    </row>
    <row r="3273" spans="1:25" hidden="1" x14ac:dyDescent="0.25">
      <c r="A3273" s="103" t="s">
        <v>6</v>
      </c>
      <c r="B3273" s="104">
        <v>46268</v>
      </c>
      <c r="C3273" s="105" t="s">
        <v>11</v>
      </c>
      <c r="D3273" s="106">
        <v>10</v>
      </c>
      <c r="N3273" s="44">
        <v>42662</v>
      </c>
      <c r="X3273" t="s">
        <v>782</v>
      </c>
      <c r="Y3273" t="s">
        <v>784</v>
      </c>
    </row>
    <row r="3274" spans="1:25" hidden="1" x14ac:dyDescent="0.25">
      <c r="A3274" s="103" t="s">
        <v>8</v>
      </c>
      <c r="B3274" s="104">
        <v>46268</v>
      </c>
      <c r="C3274" s="105" t="s">
        <v>12</v>
      </c>
      <c r="D3274" s="106">
        <v>9</v>
      </c>
      <c r="N3274" s="44">
        <v>928075</v>
      </c>
      <c r="X3274" t="s">
        <v>782</v>
      </c>
      <c r="Y3274" t="s">
        <v>781</v>
      </c>
    </row>
    <row r="3275" spans="1:25" hidden="1" x14ac:dyDescent="0.25">
      <c r="A3275" s="103" t="s">
        <v>6</v>
      </c>
      <c r="B3275" s="104">
        <v>46268</v>
      </c>
      <c r="C3275" s="105" t="s">
        <v>12</v>
      </c>
      <c r="D3275" s="106">
        <v>16</v>
      </c>
      <c r="N3275" s="44">
        <v>37429</v>
      </c>
      <c r="X3275" t="s">
        <v>782</v>
      </c>
      <c r="Y3275" t="s">
        <v>779</v>
      </c>
    </row>
    <row r="3276" spans="1:25" hidden="1" x14ac:dyDescent="0.25">
      <c r="B3276" s="104">
        <v>46268</v>
      </c>
      <c r="C3276" s="105" t="s">
        <v>11</v>
      </c>
      <c r="D3276" s="106">
        <v>15</v>
      </c>
      <c r="X3276" t="s">
        <v>782</v>
      </c>
    </row>
    <row r="3277" spans="1:25" hidden="1" x14ac:dyDescent="0.25">
      <c r="A3277" s="103" t="s">
        <v>7</v>
      </c>
      <c r="B3277" s="104">
        <v>46268</v>
      </c>
      <c r="C3277" s="105" t="s">
        <v>11</v>
      </c>
      <c r="D3277" s="106">
        <v>11</v>
      </c>
      <c r="N3277" s="44">
        <v>160101</v>
      </c>
      <c r="X3277" t="s">
        <v>778</v>
      </c>
      <c r="Y3277" t="s">
        <v>20</v>
      </c>
    </row>
    <row r="3278" spans="1:25" hidden="1" x14ac:dyDescent="0.25">
      <c r="A3278" s="103" t="s">
        <v>6</v>
      </c>
      <c r="B3278" s="104">
        <v>46268</v>
      </c>
      <c r="C3278" s="105" t="s">
        <v>12</v>
      </c>
      <c r="D3278" s="106">
        <v>9</v>
      </c>
      <c r="N3278" s="44">
        <v>704746</v>
      </c>
      <c r="X3278" t="s">
        <v>782</v>
      </c>
      <c r="Y3278" t="s">
        <v>779</v>
      </c>
    </row>
    <row r="3279" spans="1:25" hidden="1" x14ac:dyDescent="0.25">
      <c r="A3279" s="103" t="s">
        <v>6</v>
      </c>
      <c r="B3279" s="104">
        <v>46268</v>
      </c>
      <c r="C3279" s="105" t="s">
        <v>12</v>
      </c>
      <c r="D3279" s="106">
        <v>16</v>
      </c>
      <c r="N3279" s="44">
        <v>22540</v>
      </c>
      <c r="X3279" t="s">
        <v>778</v>
      </c>
      <c r="Y3279" t="s">
        <v>779</v>
      </c>
    </row>
    <row r="3280" spans="1:25" hidden="1" x14ac:dyDescent="0.25">
      <c r="A3280" s="103" t="s">
        <v>6</v>
      </c>
      <c r="B3280" s="104">
        <v>46268</v>
      </c>
      <c r="C3280" s="105" t="s">
        <v>12</v>
      </c>
      <c r="D3280" s="106">
        <v>9</v>
      </c>
      <c r="N3280" s="44">
        <v>394488</v>
      </c>
      <c r="X3280" t="s">
        <v>782</v>
      </c>
      <c r="Y3280" t="s">
        <v>781</v>
      </c>
    </row>
    <row r="3281" spans="1:25" hidden="1" x14ac:dyDescent="0.25">
      <c r="A3281" s="103" t="s">
        <v>7</v>
      </c>
      <c r="B3281" s="104">
        <v>46268</v>
      </c>
      <c r="C3281" s="105" t="s">
        <v>11</v>
      </c>
      <c r="D3281" s="106">
        <v>8</v>
      </c>
      <c r="N3281" s="44">
        <v>435854</v>
      </c>
      <c r="X3281" t="s">
        <v>778</v>
      </c>
      <c r="Y3281" t="s">
        <v>780</v>
      </c>
    </row>
    <row r="3282" spans="1:25" hidden="1" x14ac:dyDescent="0.25">
      <c r="A3282" s="103" t="s">
        <v>8</v>
      </c>
      <c r="B3282" s="104">
        <v>46268</v>
      </c>
      <c r="C3282" s="105" t="s">
        <v>11</v>
      </c>
      <c r="D3282" s="106">
        <v>14</v>
      </c>
      <c r="N3282" s="44">
        <v>290582</v>
      </c>
      <c r="X3282" t="s">
        <v>782</v>
      </c>
      <c r="Y3282" t="s">
        <v>780</v>
      </c>
    </row>
    <row r="3283" spans="1:25" hidden="1" x14ac:dyDescent="0.25">
      <c r="A3283" s="103" t="s">
        <v>6</v>
      </c>
      <c r="B3283" s="104">
        <v>46268</v>
      </c>
      <c r="C3283" s="105" t="s">
        <v>11</v>
      </c>
      <c r="D3283" s="106">
        <v>9</v>
      </c>
      <c r="N3283" s="44">
        <v>261637</v>
      </c>
      <c r="X3283" t="s">
        <v>782</v>
      </c>
      <c r="Y3283" t="s">
        <v>784</v>
      </c>
    </row>
    <row r="3284" spans="1:25" hidden="1" x14ac:dyDescent="0.25">
      <c r="A3284" s="103" t="s">
        <v>8</v>
      </c>
      <c r="B3284" s="104">
        <v>46268</v>
      </c>
      <c r="C3284" s="105" t="s">
        <v>12</v>
      </c>
      <c r="D3284" s="106">
        <v>11</v>
      </c>
      <c r="N3284" s="44">
        <v>66285</v>
      </c>
      <c r="X3284" t="s">
        <v>778</v>
      </c>
      <c r="Y3284" t="s">
        <v>779</v>
      </c>
    </row>
    <row r="3285" spans="1:25" hidden="1" x14ac:dyDescent="0.25">
      <c r="A3285" s="103" t="s">
        <v>6</v>
      </c>
      <c r="B3285" s="104">
        <v>46268</v>
      </c>
      <c r="C3285" s="105" t="s">
        <v>11</v>
      </c>
      <c r="D3285" s="106">
        <v>10</v>
      </c>
      <c r="N3285" s="44">
        <v>81515</v>
      </c>
      <c r="X3285" t="s">
        <v>778</v>
      </c>
      <c r="Y3285" t="s">
        <v>20</v>
      </c>
    </row>
    <row r="3286" spans="1:25" hidden="1" x14ac:dyDescent="0.25">
      <c r="A3286" s="103" t="s">
        <v>7</v>
      </c>
      <c r="B3286" s="104">
        <v>46268</v>
      </c>
      <c r="C3286" s="105" t="s">
        <v>11</v>
      </c>
      <c r="D3286" s="106">
        <v>11</v>
      </c>
      <c r="N3286" s="44">
        <v>318731</v>
      </c>
      <c r="X3286" t="s">
        <v>782</v>
      </c>
      <c r="Y3286" t="s">
        <v>780</v>
      </c>
    </row>
    <row r="3287" spans="1:25" hidden="1" x14ac:dyDescent="0.25">
      <c r="A3287" s="103" t="s">
        <v>8</v>
      </c>
      <c r="B3287" s="104">
        <v>46268</v>
      </c>
      <c r="C3287" s="105" t="s">
        <v>11</v>
      </c>
      <c r="D3287" s="106">
        <v>14</v>
      </c>
      <c r="N3287" s="44">
        <v>15975</v>
      </c>
      <c r="X3287" t="s">
        <v>782</v>
      </c>
      <c r="Y3287" t="s">
        <v>784</v>
      </c>
    </row>
    <row r="3288" spans="1:25" hidden="1" x14ac:dyDescent="0.25">
      <c r="A3288" s="103" t="s">
        <v>8</v>
      </c>
      <c r="B3288" s="104">
        <v>46268</v>
      </c>
      <c r="C3288" s="105" t="s">
        <v>12</v>
      </c>
      <c r="D3288" s="106">
        <v>15</v>
      </c>
      <c r="N3288" s="44">
        <v>228558</v>
      </c>
      <c r="X3288" t="s">
        <v>782</v>
      </c>
      <c r="Y3288" t="s">
        <v>779</v>
      </c>
    </row>
    <row r="3289" spans="1:25" hidden="1" x14ac:dyDescent="0.25">
      <c r="A3289" s="103" t="s">
        <v>6</v>
      </c>
      <c r="B3289" s="104">
        <v>46268</v>
      </c>
      <c r="C3289" s="105" t="s">
        <v>11</v>
      </c>
      <c r="D3289" s="106">
        <v>9</v>
      </c>
      <c r="N3289" s="44">
        <v>296938</v>
      </c>
      <c r="X3289" t="s">
        <v>782</v>
      </c>
      <c r="Y3289" t="s">
        <v>783</v>
      </c>
    </row>
    <row r="3290" spans="1:25" hidden="1" x14ac:dyDescent="0.25">
      <c r="A3290" s="103" t="s">
        <v>7</v>
      </c>
      <c r="B3290" s="104">
        <v>46268</v>
      </c>
      <c r="C3290" s="105" t="s">
        <v>12</v>
      </c>
      <c r="D3290" s="106">
        <v>15</v>
      </c>
      <c r="N3290" s="44">
        <v>1644175</v>
      </c>
      <c r="X3290" t="s">
        <v>782</v>
      </c>
      <c r="Y3290" t="s">
        <v>781</v>
      </c>
    </row>
    <row r="3291" spans="1:25" hidden="1" x14ac:dyDescent="0.25">
      <c r="A3291" s="103" t="s">
        <v>8</v>
      </c>
      <c r="B3291" s="104">
        <v>46268</v>
      </c>
      <c r="C3291" s="105" t="s">
        <v>12</v>
      </c>
      <c r="D3291" s="106">
        <v>8</v>
      </c>
      <c r="N3291" s="44">
        <v>180350</v>
      </c>
      <c r="X3291" t="s">
        <v>778</v>
      </c>
      <c r="Y3291" t="s">
        <v>781</v>
      </c>
    </row>
    <row r="3292" spans="1:25" hidden="1" x14ac:dyDescent="0.25">
      <c r="A3292" s="103" t="s">
        <v>8</v>
      </c>
      <c r="B3292" s="104">
        <v>46268</v>
      </c>
      <c r="C3292" s="105" t="s">
        <v>12</v>
      </c>
      <c r="D3292" s="106">
        <v>16</v>
      </c>
      <c r="N3292" s="44">
        <v>10483</v>
      </c>
      <c r="X3292" t="s">
        <v>782</v>
      </c>
      <c r="Y3292" t="s">
        <v>779</v>
      </c>
    </row>
    <row r="3293" spans="1:25" hidden="1" x14ac:dyDescent="0.25">
      <c r="A3293" s="103" t="s">
        <v>7</v>
      </c>
      <c r="B3293" s="104">
        <v>46268</v>
      </c>
      <c r="C3293" s="105" t="s">
        <v>12</v>
      </c>
      <c r="D3293" s="106">
        <v>14</v>
      </c>
      <c r="N3293" s="44">
        <v>72912</v>
      </c>
      <c r="X3293" t="s">
        <v>778</v>
      </c>
      <c r="Y3293" t="s">
        <v>779</v>
      </c>
    </row>
    <row r="3294" spans="1:25" hidden="1" x14ac:dyDescent="0.25">
      <c r="A3294" s="103" t="s">
        <v>8</v>
      </c>
      <c r="B3294" s="104">
        <v>46268</v>
      </c>
      <c r="C3294" s="105" t="s">
        <v>11</v>
      </c>
      <c r="D3294" s="106">
        <v>11</v>
      </c>
      <c r="N3294" s="44">
        <v>169542</v>
      </c>
      <c r="X3294" t="s">
        <v>782</v>
      </c>
      <c r="Y3294" t="s">
        <v>783</v>
      </c>
    </row>
    <row r="3295" spans="1:25" hidden="1" x14ac:dyDescent="0.25">
      <c r="A3295" s="103" t="s">
        <v>8</v>
      </c>
      <c r="B3295" s="104">
        <v>46268</v>
      </c>
      <c r="C3295" s="105" t="s">
        <v>12</v>
      </c>
      <c r="D3295" s="106">
        <v>13</v>
      </c>
      <c r="N3295" s="44">
        <v>132998</v>
      </c>
      <c r="X3295" t="s">
        <v>782</v>
      </c>
      <c r="Y3295" t="s">
        <v>779</v>
      </c>
    </row>
    <row r="3296" spans="1:25" hidden="1" x14ac:dyDescent="0.25">
      <c r="A3296" s="103" t="s">
        <v>8</v>
      </c>
      <c r="B3296" s="104">
        <v>46268</v>
      </c>
      <c r="C3296" s="105" t="s">
        <v>12</v>
      </c>
      <c r="D3296" s="106">
        <v>12</v>
      </c>
      <c r="N3296" s="44">
        <v>155093</v>
      </c>
      <c r="X3296" t="s">
        <v>778</v>
      </c>
      <c r="Y3296" t="s">
        <v>779</v>
      </c>
    </row>
    <row r="3297" spans="1:25" hidden="1" x14ac:dyDescent="0.25">
      <c r="A3297" s="103" t="s">
        <v>6</v>
      </c>
      <c r="B3297" s="104">
        <v>46268</v>
      </c>
      <c r="C3297" s="105" t="s">
        <v>12</v>
      </c>
      <c r="D3297" s="106">
        <v>12</v>
      </c>
      <c r="N3297" s="44">
        <v>552700</v>
      </c>
      <c r="X3297" t="s">
        <v>782</v>
      </c>
      <c r="Y3297" t="s">
        <v>781</v>
      </c>
    </row>
    <row r="3298" spans="1:25" hidden="1" x14ac:dyDescent="0.25">
      <c r="A3298" s="103" t="s">
        <v>6</v>
      </c>
      <c r="B3298" s="104">
        <v>46268</v>
      </c>
      <c r="C3298" s="105" t="s">
        <v>11</v>
      </c>
      <c r="D3298" s="106">
        <v>10</v>
      </c>
      <c r="N3298" s="44">
        <v>328264</v>
      </c>
      <c r="X3298" t="s">
        <v>782</v>
      </c>
      <c r="Y3298" t="s">
        <v>20</v>
      </c>
    </row>
    <row r="3299" spans="1:25" hidden="1" x14ac:dyDescent="0.25">
      <c r="A3299" s="103" t="s">
        <v>7</v>
      </c>
      <c r="B3299" s="104">
        <v>46268</v>
      </c>
      <c r="C3299" s="105" t="s">
        <v>12</v>
      </c>
      <c r="D3299" s="106">
        <v>11</v>
      </c>
      <c r="N3299" s="44">
        <v>99993</v>
      </c>
      <c r="X3299" t="s">
        <v>782</v>
      </c>
      <c r="Y3299" t="s">
        <v>781</v>
      </c>
    </row>
    <row r="3300" spans="1:25" hidden="1" x14ac:dyDescent="0.25">
      <c r="A3300" s="103" t="s">
        <v>8</v>
      </c>
      <c r="B3300" s="104">
        <v>46268</v>
      </c>
      <c r="C3300" s="105" t="s">
        <v>12</v>
      </c>
      <c r="D3300" s="106">
        <v>10</v>
      </c>
      <c r="N3300" s="44">
        <v>85991</v>
      </c>
      <c r="X3300" t="s">
        <v>782</v>
      </c>
      <c r="Y3300" t="s">
        <v>779</v>
      </c>
    </row>
    <row r="3301" spans="1:25" hidden="1" x14ac:dyDescent="0.25">
      <c r="A3301" s="103" t="s">
        <v>6</v>
      </c>
      <c r="B3301" s="104">
        <v>46268</v>
      </c>
      <c r="C3301" s="105" t="s">
        <v>11</v>
      </c>
      <c r="D3301" s="106">
        <v>16</v>
      </c>
      <c r="N3301" s="44">
        <v>155584</v>
      </c>
      <c r="X3301" t="s">
        <v>782</v>
      </c>
      <c r="Y3301" t="s">
        <v>20</v>
      </c>
    </row>
    <row r="3302" spans="1:25" hidden="1" x14ac:dyDescent="0.25">
      <c r="A3302" s="103" t="s">
        <v>8</v>
      </c>
      <c r="B3302" s="104">
        <v>46268</v>
      </c>
      <c r="C3302" s="105" t="s">
        <v>12</v>
      </c>
      <c r="D3302" s="106">
        <v>10</v>
      </c>
      <c r="N3302" s="44">
        <v>68762</v>
      </c>
      <c r="X3302" t="s">
        <v>778</v>
      </c>
      <c r="Y3302" t="s">
        <v>779</v>
      </c>
    </row>
    <row r="3303" spans="1:25" hidden="1" x14ac:dyDescent="0.25">
      <c r="A3303" s="103" t="s">
        <v>8</v>
      </c>
      <c r="B3303" s="104">
        <v>46268</v>
      </c>
      <c r="C3303" s="105" t="s">
        <v>11</v>
      </c>
      <c r="D3303" s="106">
        <v>12</v>
      </c>
      <c r="N3303" s="44">
        <v>173157</v>
      </c>
      <c r="X3303" t="s">
        <v>782</v>
      </c>
      <c r="Y3303" t="s">
        <v>783</v>
      </c>
    </row>
    <row r="3304" spans="1:25" hidden="1" x14ac:dyDescent="0.25">
      <c r="A3304" s="103" t="s">
        <v>6</v>
      </c>
      <c r="B3304" s="104">
        <v>46268</v>
      </c>
      <c r="C3304" s="105" t="s">
        <v>11</v>
      </c>
      <c r="D3304" s="106">
        <v>9</v>
      </c>
      <c r="N3304" s="44">
        <v>196379</v>
      </c>
      <c r="X3304" t="s">
        <v>782</v>
      </c>
      <c r="Y3304" t="s">
        <v>20</v>
      </c>
    </row>
    <row r="3305" spans="1:25" hidden="1" x14ac:dyDescent="0.25">
      <c r="A3305" s="103" t="s">
        <v>7</v>
      </c>
      <c r="B3305" s="104">
        <v>46268</v>
      </c>
      <c r="C3305" s="105" t="s">
        <v>12</v>
      </c>
      <c r="D3305" s="106">
        <v>8</v>
      </c>
      <c r="N3305" s="44">
        <v>22603</v>
      </c>
      <c r="X3305" t="s">
        <v>778</v>
      </c>
      <c r="Y3305" t="s">
        <v>779</v>
      </c>
    </row>
    <row r="3306" spans="1:25" hidden="1" x14ac:dyDescent="0.25">
      <c r="A3306" s="103" t="s">
        <v>7</v>
      </c>
      <c r="B3306" s="104">
        <v>46268</v>
      </c>
      <c r="C3306" s="105" t="s">
        <v>12</v>
      </c>
      <c r="D3306" s="106">
        <v>11</v>
      </c>
      <c r="N3306" s="44">
        <v>25857</v>
      </c>
      <c r="X3306" t="s">
        <v>778</v>
      </c>
      <c r="Y3306" t="s">
        <v>779</v>
      </c>
    </row>
    <row r="3307" spans="1:25" hidden="1" x14ac:dyDescent="0.25">
      <c r="A3307" s="103" t="s">
        <v>6</v>
      </c>
      <c r="B3307" s="104">
        <v>46268</v>
      </c>
      <c r="C3307" s="105" t="s">
        <v>11</v>
      </c>
      <c r="D3307" s="106">
        <v>8</v>
      </c>
      <c r="N3307" s="44">
        <v>21812</v>
      </c>
      <c r="X3307" t="s">
        <v>782</v>
      </c>
      <c r="Y3307" t="s">
        <v>784</v>
      </c>
    </row>
    <row r="3308" spans="1:25" hidden="1" x14ac:dyDescent="0.25">
      <c r="A3308" s="103" t="s">
        <v>7</v>
      </c>
      <c r="B3308" s="104">
        <v>46268</v>
      </c>
      <c r="C3308" s="105" t="s">
        <v>11</v>
      </c>
      <c r="D3308" s="106">
        <v>16</v>
      </c>
      <c r="N3308" s="44">
        <v>56803</v>
      </c>
      <c r="X3308" t="s">
        <v>782</v>
      </c>
      <c r="Y3308" t="s">
        <v>780</v>
      </c>
    </row>
    <row r="3309" spans="1:25" hidden="1" x14ac:dyDescent="0.25">
      <c r="A3309" s="103" t="s">
        <v>6</v>
      </c>
      <c r="B3309" s="104">
        <v>46268</v>
      </c>
      <c r="C3309" s="105" t="s">
        <v>12</v>
      </c>
      <c r="D3309" s="106">
        <v>11</v>
      </c>
      <c r="N3309" s="44">
        <v>391177</v>
      </c>
      <c r="X3309" t="s">
        <v>782</v>
      </c>
      <c r="Y3309" t="s">
        <v>781</v>
      </c>
    </row>
    <row r="3310" spans="1:25" hidden="1" x14ac:dyDescent="0.25">
      <c r="A3310" s="103" t="s">
        <v>7</v>
      </c>
      <c r="B3310" s="104">
        <v>46268</v>
      </c>
      <c r="C3310" s="105" t="s">
        <v>12</v>
      </c>
      <c r="D3310" s="106">
        <v>9</v>
      </c>
      <c r="N3310" s="44">
        <v>25553</v>
      </c>
      <c r="X3310" t="s">
        <v>782</v>
      </c>
      <c r="Y3310" t="s">
        <v>779</v>
      </c>
    </row>
    <row r="3311" spans="1:25" hidden="1" x14ac:dyDescent="0.25">
      <c r="A3311" s="103" t="s">
        <v>7</v>
      </c>
      <c r="B3311" s="104">
        <v>46268</v>
      </c>
      <c r="C3311" s="105" t="s">
        <v>12</v>
      </c>
      <c r="D3311" s="106">
        <v>15</v>
      </c>
      <c r="N3311" s="44">
        <v>171506</v>
      </c>
      <c r="X3311" t="s">
        <v>782</v>
      </c>
      <c r="Y3311" t="s">
        <v>779</v>
      </c>
    </row>
    <row r="3312" spans="1:25" hidden="1" x14ac:dyDescent="0.25">
      <c r="A3312" s="103" t="s">
        <v>6</v>
      </c>
      <c r="B3312" s="104">
        <v>46268</v>
      </c>
      <c r="C3312" s="105" t="s">
        <v>12</v>
      </c>
      <c r="D3312" s="106">
        <v>15</v>
      </c>
      <c r="N3312" s="44">
        <v>40220</v>
      </c>
      <c r="X3312" t="s">
        <v>782</v>
      </c>
      <c r="Y3312" t="s">
        <v>779</v>
      </c>
    </row>
    <row r="3313" spans="1:25" hidden="1" x14ac:dyDescent="0.25">
      <c r="A3313" s="103" t="s">
        <v>6</v>
      </c>
      <c r="B3313" s="104">
        <v>46268</v>
      </c>
      <c r="C3313" s="105" t="s">
        <v>12</v>
      </c>
      <c r="D3313" s="106">
        <v>9</v>
      </c>
      <c r="N3313" s="44">
        <v>87082</v>
      </c>
      <c r="X3313" t="s">
        <v>778</v>
      </c>
      <c r="Y3313" t="s">
        <v>779</v>
      </c>
    </row>
    <row r="3314" spans="1:25" hidden="1" x14ac:dyDescent="0.25">
      <c r="A3314" s="103" t="s">
        <v>6</v>
      </c>
      <c r="B3314" s="104">
        <v>46268</v>
      </c>
      <c r="C3314" s="105" t="s">
        <v>11</v>
      </c>
      <c r="D3314" s="106">
        <v>8</v>
      </c>
      <c r="N3314" s="44">
        <v>196379</v>
      </c>
      <c r="X3314" t="s">
        <v>782</v>
      </c>
      <c r="Y3314" t="s">
        <v>20</v>
      </c>
    </row>
    <row r="3315" spans="1:25" hidden="1" x14ac:dyDescent="0.25">
      <c r="A3315" s="103" t="s">
        <v>6</v>
      </c>
      <c r="B3315" s="104">
        <v>46268</v>
      </c>
      <c r="C3315" s="105" t="s">
        <v>12</v>
      </c>
      <c r="D3315" s="106">
        <v>12</v>
      </c>
      <c r="N3315" s="44">
        <v>326746</v>
      </c>
      <c r="X3315" t="s">
        <v>782</v>
      </c>
      <c r="Y3315" t="s">
        <v>779</v>
      </c>
    </row>
    <row r="3316" spans="1:25" hidden="1" x14ac:dyDescent="0.25">
      <c r="A3316" s="103" t="s">
        <v>8</v>
      </c>
      <c r="B3316" s="104">
        <v>46268</v>
      </c>
      <c r="C3316" s="105" t="s">
        <v>12</v>
      </c>
      <c r="D3316" s="106">
        <v>11</v>
      </c>
      <c r="N3316" s="44">
        <v>360450</v>
      </c>
      <c r="X3316" t="s">
        <v>782</v>
      </c>
      <c r="Y3316" t="s">
        <v>779</v>
      </c>
    </row>
    <row r="3317" spans="1:25" hidden="1" x14ac:dyDescent="0.25">
      <c r="A3317" s="103" t="s">
        <v>8</v>
      </c>
      <c r="B3317" s="104">
        <v>46268</v>
      </c>
      <c r="C3317" s="105" t="s">
        <v>12</v>
      </c>
      <c r="D3317" s="106">
        <v>9</v>
      </c>
      <c r="N3317" s="44">
        <v>59624</v>
      </c>
      <c r="X3317" t="s">
        <v>782</v>
      </c>
      <c r="Y3317" t="s">
        <v>779</v>
      </c>
    </row>
    <row r="3318" spans="1:25" hidden="1" x14ac:dyDescent="0.25">
      <c r="A3318" s="103" t="s">
        <v>7</v>
      </c>
      <c r="B3318" s="104">
        <v>46268</v>
      </c>
      <c r="C3318" s="105" t="s">
        <v>11</v>
      </c>
      <c r="D3318" s="106">
        <v>12</v>
      </c>
      <c r="N3318" s="44">
        <v>43870</v>
      </c>
      <c r="X3318" t="s">
        <v>782</v>
      </c>
      <c r="Y3318" t="s">
        <v>780</v>
      </c>
    </row>
    <row r="3319" spans="1:25" hidden="1" x14ac:dyDescent="0.25">
      <c r="A3319" s="103" t="s">
        <v>6</v>
      </c>
      <c r="B3319" s="104">
        <v>46268</v>
      </c>
      <c r="C3319" s="105" t="s">
        <v>11</v>
      </c>
      <c r="D3319" s="106">
        <v>12</v>
      </c>
      <c r="N3319" s="44">
        <v>117358</v>
      </c>
      <c r="X3319" t="s">
        <v>782</v>
      </c>
      <c r="Y3319" t="s">
        <v>783</v>
      </c>
    </row>
    <row r="3320" spans="1:25" hidden="1" x14ac:dyDescent="0.25">
      <c r="A3320" s="103" t="s">
        <v>8</v>
      </c>
      <c r="B3320" s="104">
        <v>46268</v>
      </c>
      <c r="C3320" s="105" t="s">
        <v>11</v>
      </c>
      <c r="D3320" s="106">
        <v>11</v>
      </c>
      <c r="N3320" s="44">
        <v>78445</v>
      </c>
      <c r="X3320" t="s">
        <v>782</v>
      </c>
      <c r="Y3320" t="s">
        <v>784</v>
      </c>
    </row>
    <row r="3321" spans="1:25" hidden="1" x14ac:dyDescent="0.25">
      <c r="A3321" s="103" t="s">
        <v>7</v>
      </c>
      <c r="B3321" s="104">
        <v>46268</v>
      </c>
      <c r="C3321" s="105" t="s">
        <v>12</v>
      </c>
      <c r="D3321" s="106">
        <v>10</v>
      </c>
      <c r="N3321" s="44">
        <v>142444</v>
      </c>
      <c r="X3321" t="s">
        <v>782</v>
      </c>
      <c r="Y3321" t="s">
        <v>779</v>
      </c>
    </row>
    <row r="3322" spans="1:25" hidden="1" x14ac:dyDescent="0.25">
      <c r="A3322" s="103" t="s">
        <v>7</v>
      </c>
      <c r="B3322" s="104">
        <v>46268</v>
      </c>
      <c r="C3322" s="105" t="s">
        <v>12</v>
      </c>
      <c r="D3322" s="106">
        <v>8</v>
      </c>
      <c r="N3322" s="44">
        <v>167375</v>
      </c>
      <c r="X3322" t="s">
        <v>782</v>
      </c>
      <c r="Y3322" t="s">
        <v>781</v>
      </c>
    </row>
    <row r="3323" spans="1:25" hidden="1" x14ac:dyDescent="0.25">
      <c r="A3323" s="103" t="s">
        <v>6</v>
      </c>
      <c r="B3323" s="104">
        <v>46268</v>
      </c>
      <c r="C3323" s="105" t="s">
        <v>12</v>
      </c>
      <c r="D3323" s="106">
        <v>11</v>
      </c>
      <c r="N3323" s="44">
        <v>399022</v>
      </c>
      <c r="X3323" t="s">
        <v>782</v>
      </c>
      <c r="Y3323" t="s">
        <v>779</v>
      </c>
    </row>
    <row r="3324" spans="1:25" hidden="1" x14ac:dyDescent="0.25">
      <c r="A3324" s="103" t="s">
        <v>7</v>
      </c>
      <c r="B3324" s="104">
        <v>46268</v>
      </c>
      <c r="C3324" s="105" t="s">
        <v>12</v>
      </c>
      <c r="D3324" s="106">
        <v>10</v>
      </c>
      <c r="O3324" s="44">
        <v>559962</v>
      </c>
      <c r="X3324" t="s">
        <v>782</v>
      </c>
      <c r="Y3324" t="s">
        <v>781</v>
      </c>
    </row>
    <row r="3325" spans="1:25" hidden="1" x14ac:dyDescent="0.25">
      <c r="A3325" s="103" t="s">
        <v>7</v>
      </c>
      <c r="B3325" s="104">
        <v>46268</v>
      </c>
      <c r="C3325" s="105" t="s">
        <v>12</v>
      </c>
      <c r="D3325" s="106">
        <v>11</v>
      </c>
      <c r="O3325" s="44">
        <v>204481</v>
      </c>
      <c r="X3325" t="s">
        <v>782</v>
      </c>
      <c r="Y3325" t="s">
        <v>779</v>
      </c>
    </row>
    <row r="3326" spans="1:25" hidden="1" x14ac:dyDescent="0.25">
      <c r="A3326" s="103" t="s">
        <v>7</v>
      </c>
      <c r="B3326" s="104">
        <v>46268</v>
      </c>
      <c r="C3326" s="105" t="s">
        <v>12</v>
      </c>
      <c r="D3326" s="106">
        <v>12</v>
      </c>
      <c r="O3326" s="44">
        <v>120285</v>
      </c>
      <c r="X3326" t="s">
        <v>778</v>
      </c>
      <c r="Y3326" t="s">
        <v>779</v>
      </c>
    </row>
    <row r="3327" spans="1:25" hidden="1" x14ac:dyDescent="0.25">
      <c r="A3327" s="103" t="s">
        <v>7</v>
      </c>
      <c r="B3327" s="104">
        <v>46268</v>
      </c>
      <c r="C3327" s="105" t="s">
        <v>11</v>
      </c>
      <c r="D3327" s="106">
        <v>14</v>
      </c>
      <c r="O3327" s="44">
        <v>70518</v>
      </c>
      <c r="X3327" t="s">
        <v>782</v>
      </c>
      <c r="Y3327" t="s">
        <v>783</v>
      </c>
    </row>
    <row r="3328" spans="1:25" hidden="1" x14ac:dyDescent="0.25">
      <c r="A3328" s="103" t="s">
        <v>8</v>
      </c>
      <c r="B3328" s="104">
        <v>46268</v>
      </c>
      <c r="C3328" s="105" t="s">
        <v>11</v>
      </c>
      <c r="D3328" s="106">
        <v>10</v>
      </c>
      <c r="O3328" s="44">
        <v>121213</v>
      </c>
      <c r="X3328" t="s">
        <v>782</v>
      </c>
      <c r="Y3328" t="s">
        <v>20</v>
      </c>
    </row>
    <row r="3329" spans="1:25" hidden="1" x14ac:dyDescent="0.25">
      <c r="A3329" s="103" t="s">
        <v>6</v>
      </c>
      <c r="B3329" s="104">
        <v>46268</v>
      </c>
      <c r="C3329" s="105" t="s">
        <v>12</v>
      </c>
      <c r="D3329" s="106">
        <v>9</v>
      </c>
      <c r="O3329" s="44">
        <v>233585</v>
      </c>
      <c r="X3329" t="s">
        <v>782</v>
      </c>
      <c r="Y3329" t="s">
        <v>779</v>
      </c>
    </row>
    <row r="3330" spans="1:25" hidden="1" x14ac:dyDescent="0.25">
      <c r="A3330" s="103" t="s">
        <v>7</v>
      </c>
      <c r="B3330" s="104">
        <v>46268</v>
      </c>
      <c r="C3330" s="105" t="s">
        <v>12</v>
      </c>
      <c r="D3330" s="106">
        <v>15</v>
      </c>
      <c r="O3330" s="44">
        <v>1534148</v>
      </c>
      <c r="X3330" t="s">
        <v>782</v>
      </c>
      <c r="Y3330" t="s">
        <v>781</v>
      </c>
    </row>
    <row r="3331" spans="1:25" hidden="1" x14ac:dyDescent="0.25">
      <c r="A3331" s="103" t="s">
        <v>8</v>
      </c>
      <c r="B3331" s="104">
        <v>46268</v>
      </c>
      <c r="C3331" s="105" t="s">
        <v>12</v>
      </c>
      <c r="D3331" s="106">
        <v>8</v>
      </c>
      <c r="O3331" s="44">
        <v>180350</v>
      </c>
      <c r="X3331" t="s">
        <v>778</v>
      </c>
      <c r="Y3331" t="s">
        <v>781</v>
      </c>
    </row>
    <row r="3332" spans="1:25" hidden="1" x14ac:dyDescent="0.25">
      <c r="A3332" s="103" t="s">
        <v>8</v>
      </c>
      <c r="B3332" s="104">
        <v>46268</v>
      </c>
      <c r="C3332" s="105" t="s">
        <v>12</v>
      </c>
      <c r="D3332" s="106">
        <v>16</v>
      </c>
      <c r="O3332" s="44">
        <v>10483</v>
      </c>
      <c r="X3332" t="s">
        <v>782</v>
      </c>
      <c r="Y3332" t="s">
        <v>779</v>
      </c>
    </row>
    <row r="3333" spans="1:25" hidden="1" x14ac:dyDescent="0.25">
      <c r="A3333" s="103" t="s">
        <v>7</v>
      </c>
      <c r="B3333" s="104">
        <v>46268</v>
      </c>
      <c r="C3333" s="105" t="s">
        <v>12</v>
      </c>
      <c r="D3333" s="106">
        <v>14</v>
      </c>
      <c r="O3333" s="44">
        <v>72912</v>
      </c>
      <c r="X3333" t="s">
        <v>778</v>
      </c>
      <c r="Y3333" t="s">
        <v>779</v>
      </c>
    </row>
    <row r="3334" spans="1:25" hidden="1" x14ac:dyDescent="0.25">
      <c r="A3334" s="103" t="s">
        <v>8</v>
      </c>
      <c r="B3334" s="104">
        <v>46268</v>
      </c>
      <c r="C3334" s="105" t="s">
        <v>12</v>
      </c>
      <c r="D3334" s="106">
        <v>12</v>
      </c>
      <c r="O3334" s="44">
        <v>42631</v>
      </c>
      <c r="X3334" t="s">
        <v>778</v>
      </c>
      <c r="Y3334" t="s">
        <v>779</v>
      </c>
    </row>
    <row r="3335" spans="1:25" hidden="1" x14ac:dyDescent="0.25">
      <c r="A3335" s="103" t="s">
        <v>7</v>
      </c>
      <c r="B3335" s="104">
        <v>46268</v>
      </c>
      <c r="C3335" s="105" t="s">
        <v>12</v>
      </c>
      <c r="D3335" s="106">
        <v>8</v>
      </c>
      <c r="O3335" s="44">
        <v>22603</v>
      </c>
      <c r="X3335" t="s">
        <v>778</v>
      </c>
      <c r="Y3335" t="s">
        <v>779</v>
      </c>
    </row>
    <row r="3336" spans="1:25" hidden="1" x14ac:dyDescent="0.25">
      <c r="A3336" s="103" t="s">
        <v>6</v>
      </c>
      <c r="B3336" s="104">
        <v>46268</v>
      </c>
      <c r="C3336" s="105" t="s">
        <v>12</v>
      </c>
      <c r="D3336" s="106">
        <v>11</v>
      </c>
      <c r="O3336" s="44">
        <v>391177</v>
      </c>
      <c r="X3336" t="s">
        <v>782</v>
      </c>
      <c r="Y3336" t="s">
        <v>781</v>
      </c>
    </row>
    <row r="3337" spans="1:25" hidden="1" x14ac:dyDescent="0.25">
      <c r="A3337" s="103" t="s">
        <v>7</v>
      </c>
      <c r="B3337" s="104">
        <v>46268</v>
      </c>
      <c r="C3337" s="105" t="s">
        <v>12</v>
      </c>
      <c r="D3337" s="106">
        <v>9</v>
      </c>
      <c r="O3337" s="44">
        <v>25553</v>
      </c>
      <c r="X3337" t="s">
        <v>782</v>
      </c>
      <c r="Y3337" t="s">
        <v>779</v>
      </c>
    </row>
    <row r="3338" spans="1:25" hidden="1" x14ac:dyDescent="0.25">
      <c r="A3338" s="103" t="s">
        <v>6</v>
      </c>
      <c r="B3338" s="104">
        <v>46268</v>
      </c>
      <c r="C3338" s="105" t="s">
        <v>12</v>
      </c>
      <c r="D3338" s="106">
        <v>12</v>
      </c>
      <c r="O3338" s="44">
        <v>170536</v>
      </c>
      <c r="X3338" t="s">
        <v>782</v>
      </c>
      <c r="Y3338" t="s">
        <v>779</v>
      </c>
    </row>
    <row r="3339" spans="1:25" hidden="1" x14ac:dyDescent="0.25">
      <c r="A3339" s="103" t="s">
        <v>8</v>
      </c>
      <c r="B3339" s="104">
        <v>46268</v>
      </c>
      <c r="C3339" s="105" t="s">
        <v>12</v>
      </c>
      <c r="D3339" s="106">
        <v>11</v>
      </c>
      <c r="O3339" s="44">
        <v>148025</v>
      </c>
      <c r="X3339" t="s">
        <v>782</v>
      </c>
      <c r="Y3339" t="s">
        <v>779</v>
      </c>
    </row>
    <row r="3340" spans="1:25" hidden="1" x14ac:dyDescent="0.25">
      <c r="A3340" s="103" t="s">
        <v>6</v>
      </c>
      <c r="B3340" s="104">
        <v>46268</v>
      </c>
      <c r="C3340" s="105" t="s">
        <v>12</v>
      </c>
      <c r="D3340" s="106">
        <v>11</v>
      </c>
      <c r="O3340" s="44">
        <v>153988</v>
      </c>
      <c r="X3340" t="s">
        <v>782</v>
      </c>
      <c r="Y3340" t="s">
        <v>779</v>
      </c>
    </row>
    <row r="3341" spans="1:25" hidden="1" x14ac:dyDescent="0.25">
      <c r="B3341" s="104">
        <v>46268</v>
      </c>
      <c r="C3341" s="105" t="s">
        <v>11</v>
      </c>
      <c r="P3341" s="44" t="s">
        <v>1214</v>
      </c>
      <c r="Q3341" s="109">
        <v>6</v>
      </c>
      <c r="R3341" s="44" t="s">
        <v>940</v>
      </c>
      <c r="S3341" s="109">
        <v>38</v>
      </c>
      <c r="T3341" s="109">
        <v>37</v>
      </c>
      <c r="U3341" s="109">
        <v>2</v>
      </c>
      <c r="V3341" s="109">
        <v>0</v>
      </c>
      <c r="W3341" s="109">
        <v>0</v>
      </c>
      <c r="Y3341" t="s">
        <v>783</v>
      </c>
    </row>
    <row r="3342" spans="1:25" hidden="1" x14ac:dyDescent="0.25">
      <c r="B3342" s="104">
        <v>46268</v>
      </c>
      <c r="C3342" s="105" t="s">
        <v>11</v>
      </c>
      <c r="P3342" s="44" t="s">
        <v>1214</v>
      </c>
      <c r="Q3342" s="109">
        <v>6</v>
      </c>
      <c r="R3342" s="44" t="s">
        <v>940</v>
      </c>
      <c r="S3342" s="109">
        <v>23</v>
      </c>
      <c r="T3342" s="109">
        <v>20</v>
      </c>
      <c r="U3342" s="109">
        <v>2</v>
      </c>
      <c r="V3342" s="109">
        <v>1</v>
      </c>
      <c r="W3342" s="109">
        <v>1</v>
      </c>
      <c r="Y3342" t="s">
        <v>20</v>
      </c>
    </row>
    <row r="3343" spans="1:25" hidden="1" x14ac:dyDescent="0.25">
      <c r="B3343" s="104">
        <v>46268</v>
      </c>
      <c r="C3343" s="105" t="s">
        <v>11</v>
      </c>
      <c r="P3343" s="44" t="s">
        <v>1214</v>
      </c>
      <c r="Q3343" s="109">
        <v>6</v>
      </c>
      <c r="R3343" s="44" t="s">
        <v>940</v>
      </c>
      <c r="S3343" s="109">
        <v>6</v>
      </c>
      <c r="T3343" s="109">
        <v>6</v>
      </c>
      <c r="U3343" s="109">
        <v>1</v>
      </c>
      <c r="V3343" s="109">
        <v>0</v>
      </c>
      <c r="W3343" s="109">
        <v>0</v>
      </c>
      <c r="Y3343" t="s">
        <v>780</v>
      </c>
    </row>
    <row r="3344" spans="1:25" hidden="1" x14ac:dyDescent="0.25">
      <c r="B3344" s="104">
        <v>46268</v>
      </c>
      <c r="C3344" s="105" t="s">
        <v>11</v>
      </c>
      <c r="P3344" s="44" t="s">
        <v>1214</v>
      </c>
      <c r="Q3344" s="109">
        <v>6</v>
      </c>
      <c r="R3344" s="44" t="s">
        <v>940</v>
      </c>
      <c r="S3344" s="109">
        <v>23</v>
      </c>
      <c r="T3344" s="109">
        <v>22</v>
      </c>
      <c r="U3344" s="109">
        <v>0</v>
      </c>
      <c r="V3344" s="109">
        <v>0</v>
      </c>
      <c r="W3344" s="109">
        <v>0</v>
      </c>
      <c r="Y3344" t="s">
        <v>784</v>
      </c>
    </row>
    <row r="3345" spans="2:25" hidden="1" x14ac:dyDescent="0.25">
      <c r="B3345" s="104">
        <v>46268</v>
      </c>
      <c r="C3345" s="105" t="s">
        <v>11</v>
      </c>
      <c r="P3345" s="44" t="s">
        <v>1215</v>
      </c>
      <c r="Q3345" s="109">
        <v>2</v>
      </c>
      <c r="R3345" s="44" t="s">
        <v>939</v>
      </c>
      <c r="S3345" s="109">
        <v>1</v>
      </c>
      <c r="T3345" s="109">
        <v>1</v>
      </c>
      <c r="U3345" s="109">
        <v>0</v>
      </c>
      <c r="V3345" s="109">
        <v>0</v>
      </c>
      <c r="W3345" s="109">
        <v>0</v>
      </c>
      <c r="Y3345" t="s">
        <v>23</v>
      </c>
    </row>
    <row r="3346" spans="2:25" hidden="1" x14ac:dyDescent="0.25">
      <c r="B3346" s="104">
        <v>46268</v>
      </c>
      <c r="C3346" s="105" t="s">
        <v>11</v>
      </c>
      <c r="P3346" s="44" t="s">
        <v>1215</v>
      </c>
      <c r="Q3346" s="109">
        <v>2</v>
      </c>
      <c r="R3346" s="44" t="s">
        <v>939</v>
      </c>
      <c r="S3346" s="109">
        <v>34</v>
      </c>
      <c r="T3346" s="109">
        <v>24</v>
      </c>
      <c r="U3346" s="109">
        <v>3</v>
      </c>
      <c r="V3346" s="109">
        <v>0</v>
      </c>
      <c r="W3346" s="109">
        <v>0</v>
      </c>
      <c r="Y3346" t="s">
        <v>783</v>
      </c>
    </row>
    <row r="3347" spans="2:25" hidden="1" x14ac:dyDescent="0.25">
      <c r="B3347" s="104">
        <v>46268</v>
      </c>
      <c r="C3347" s="105" t="s">
        <v>11</v>
      </c>
      <c r="P3347" s="44" t="s">
        <v>1215</v>
      </c>
      <c r="Q3347" s="109">
        <v>2</v>
      </c>
      <c r="R3347" s="44" t="s">
        <v>939</v>
      </c>
      <c r="S3347" s="109">
        <v>4</v>
      </c>
      <c r="T3347" s="109">
        <v>4</v>
      </c>
      <c r="U3347" s="109">
        <v>0</v>
      </c>
      <c r="V3347" s="109">
        <v>0</v>
      </c>
      <c r="W3347" s="109">
        <v>0</v>
      </c>
    </row>
    <row r="3348" spans="2:25" hidden="1" x14ac:dyDescent="0.25">
      <c r="B3348" s="104">
        <v>46268</v>
      </c>
      <c r="C3348" s="105" t="s">
        <v>11</v>
      </c>
      <c r="P3348" s="44" t="s">
        <v>1215</v>
      </c>
      <c r="Q3348" s="109">
        <v>2</v>
      </c>
      <c r="R3348" s="44" t="s">
        <v>939</v>
      </c>
      <c r="S3348" s="109">
        <v>25</v>
      </c>
      <c r="T3348" s="109">
        <v>23</v>
      </c>
      <c r="U3348" s="109">
        <v>3</v>
      </c>
      <c r="V3348" s="109">
        <v>1</v>
      </c>
      <c r="W3348" s="109">
        <v>0</v>
      </c>
      <c r="Y3348" t="s">
        <v>784</v>
      </c>
    </row>
    <row r="3349" spans="2:25" hidden="1" x14ac:dyDescent="0.25">
      <c r="B3349" s="104">
        <v>46268</v>
      </c>
      <c r="C3349" s="105" t="s">
        <v>11</v>
      </c>
      <c r="P3349" s="44" t="s">
        <v>1215</v>
      </c>
      <c r="Q3349" s="109">
        <v>2</v>
      </c>
      <c r="R3349" s="44" t="s">
        <v>939</v>
      </c>
      <c r="S3349" s="109">
        <v>3</v>
      </c>
      <c r="T3349" s="109">
        <v>3</v>
      </c>
      <c r="U3349" s="109">
        <v>0</v>
      </c>
      <c r="V3349" s="109">
        <v>0</v>
      </c>
      <c r="W3349" s="109">
        <v>0</v>
      </c>
      <c r="Y3349" t="s">
        <v>780</v>
      </c>
    </row>
    <row r="3350" spans="2:25" hidden="1" x14ac:dyDescent="0.25">
      <c r="B3350" s="104">
        <v>46268</v>
      </c>
      <c r="C3350" s="105" t="s">
        <v>11</v>
      </c>
      <c r="P3350" s="44" t="s">
        <v>1215</v>
      </c>
      <c r="Q3350" s="109">
        <v>2</v>
      </c>
      <c r="R3350" s="44" t="s">
        <v>939</v>
      </c>
      <c r="S3350" s="109">
        <v>21</v>
      </c>
      <c r="T3350" s="109">
        <v>17</v>
      </c>
      <c r="U3350" s="109">
        <v>2</v>
      </c>
      <c r="V3350" s="109">
        <v>0</v>
      </c>
      <c r="W3350" s="109">
        <v>0</v>
      </c>
      <c r="Y3350" t="s">
        <v>20</v>
      </c>
    </row>
    <row r="3351" spans="2:25" hidden="1" x14ac:dyDescent="0.25">
      <c r="B3351" s="104">
        <v>46268</v>
      </c>
      <c r="C3351" s="105" t="s">
        <v>11</v>
      </c>
      <c r="P3351" s="44" t="s">
        <v>1216</v>
      </c>
      <c r="Q3351" s="109">
        <v>1</v>
      </c>
      <c r="R3351" s="44" t="s">
        <v>1010</v>
      </c>
      <c r="S3351" s="109">
        <v>1</v>
      </c>
      <c r="T3351" s="109">
        <v>1</v>
      </c>
      <c r="U3351" s="109">
        <v>0</v>
      </c>
      <c r="V3351" s="109">
        <v>0</v>
      </c>
      <c r="W3351" s="109">
        <v>0</v>
      </c>
    </row>
    <row r="3352" spans="2:25" hidden="1" x14ac:dyDescent="0.25">
      <c r="B3352" s="104">
        <v>46268</v>
      </c>
      <c r="C3352" s="105" t="s">
        <v>11</v>
      </c>
      <c r="P3352" s="44" t="s">
        <v>1216</v>
      </c>
      <c r="Q3352" s="109">
        <v>1</v>
      </c>
      <c r="R3352" s="44" t="s">
        <v>1010</v>
      </c>
      <c r="S3352" s="109">
        <v>3</v>
      </c>
      <c r="T3352" s="109">
        <v>2</v>
      </c>
      <c r="U3352" s="109">
        <v>0</v>
      </c>
      <c r="V3352" s="109">
        <v>0</v>
      </c>
      <c r="W3352" s="109">
        <v>0</v>
      </c>
      <c r="Y3352" t="s">
        <v>780</v>
      </c>
    </row>
    <row r="3353" spans="2:25" hidden="1" x14ac:dyDescent="0.25">
      <c r="B3353" s="104">
        <v>46268</v>
      </c>
      <c r="C3353" s="105" t="s">
        <v>12</v>
      </c>
      <c r="P3353" s="44" t="s">
        <v>1217</v>
      </c>
      <c r="Q3353" s="109">
        <v>8</v>
      </c>
      <c r="R3353" s="44" t="s">
        <v>809</v>
      </c>
      <c r="S3353" s="109">
        <v>6</v>
      </c>
      <c r="T3353" s="109">
        <v>6</v>
      </c>
      <c r="U3353" s="109">
        <v>3</v>
      </c>
      <c r="V3353" s="109">
        <v>2</v>
      </c>
      <c r="W3353" s="109">
        <v>2</v>
      </c>
      <c r="Y3353" t="s">
        <v>779</v>
      </c>
    </row>
    <row r="3354" spans="2:25" hidden="1" x14ac:dyDescent="0.25">
      <c r="B3354" s="104">
        <v>46268</v>
      </c>
      <c r="C3354" s="105" t="s">
        <v>12</v>
      </c>
      <c r="P3354" s="44" t="s">
        <v>1218</v>
      </c>
      <c r="Q3354" s="109">
        <v>1</v>
      </c>
      <c r="R3354" s="44" t="s">
        <v>945</v>
      </c>
      <c r="S3354" s="109">
        <v>36</v>
      </c>
      <c r="T3354" s="109">
        <v>35</v>
      </c>
      <c r="U3354" s="109">
        <v>3</v>
      </c>
      <c r="V3354" s="109">
        <v>3</v>
      </c>
      <c r="W3354" s="109">
        <v>2</v>
      </c>
      <c r="Y3354" t="s">
        <v>781</v>
      </c>
    </row>
    <row r="3355" spans="2:25" hidden="1" x14ac:dyDescent="0.25">
      <c r="B3355" s="104">
        <v>46268</v>
      </c>
      <c r="C3355" s="105" t="s">
        <v>12</v>
      </c>
      <c r="P3355" s="44" t="s">
        <v>1218</v>
      </c>
      <c r="Q3355" s="109">
        <v>1</v>
      </c>
      <c r="R3355" s="44" t="s">
        <v>945</v>
      </c>
      <c r="S3355" s="109">
        <v>3</v>
      </c>
      <c r="T3355" s="109">
        <v>3</v>
      </c>
      <c r="U3355" s="109">
        <v>2</v>
      </c>
      <c r="V3355" s="109">
        <v>2</v>
      </c>
      <c r="W3355" s="109">
        <v>0</v>
      </c>
      <c r="Y3355" t="s">
        <v>779</v>
      </c>
    </row>
    <row r="3356" spans="2:25" hidden="1" x14ac:dyDescent="0.25">
      <c r="B3356" s="104">
        <v>46268</v>
      </c>
      <c r="C3356" s="105" t="s">
        <v>11</v>
      </c>
      <c r="P3356" s="44" t="s">
        <v>1219</v>
      </c>
      <c r="Q3356" s="109">
        <v>9</v>
      </c>
      <c r="R3356" s="44" t="s">
        <v>790</v>
      </c>
      <c r="S3356" s="109">
        <v>8</v>
      </c>
      <c r="T3356" s="109">
        <v>8</v>
      </c>
      <c r="U3356" s="109">
        <v>0</v>
      </c>
      <c r="V3356" s="109">
        <v>0</v>
      </c>
      <c r="W3356" s="109">
        <v>0</v>
      </c>
      <c r="Y3356" t="s">
        <v>20</v>
      </c>
    </row>
    <row r="3357" spans="2:25" hidden="1" x14ac:dyDescent="0.25">
      <c r="B3357" s="104">
        <v>46268</v>
      </c>
      <c r="C3357" s="105" t="s">
        <v>11</v>
      </c>
      <c r="P3357" s="44" t="s">
        <v>1219</v>
      </c>
      <c r="Q3357" s="109">
        <v>9</v>
      </c>
      <c r="R3357" s="44" t="s">
        <v>790</v>
      </c>
      <c r="S3357" s="109">
        <v>1</v>
      </c>
      <c r="T3357" s="109">
        <v>1</v>
      </c>
      <c r="U3357" s="109">
        <v>0</v>
      </c>
      <c r="V3357" s="109">
        <v>0</v>
      </c>
      <c r="W3357" s="109">
        <v>0</v>
      </c>
    </row>
    <row r="3358" spans="2:25" hidden="1" x14ac:dyDescent="0.25">
      <c r="B3358" s="104">
        <v>46268</v>
      </c>
      <c r="C3358" s="105" t="s">
        <v>11</v>
      </c>
      <c r="P3358" s="44" t="s">
        <v>1219</v>
      </c>
      <c r="Q3358" s="109">
        <v>9</v>
      </c>
      <c r="R3358" s="44" t="s">
        <v>790</v>
      </c>
      <c r="S3358" s="109">
        <v>11</v>
      </c>
      <c r="T3358" s="109">
        <v>11</v>
      </c>
      <c r="U3358" s="109">
        <v>2</v>
      </c>
      <c r="V3358" s="109">
        <v>1</v>
      </c>
      <c r="W3358" s="109">
        <v>0</v>
      </c>
      <c r="Y3358" t="s">
        <v>784</v>
      </c>
    </row>
    <row r="3359" spans="2:25" hidden="1" x14ac:dyDescent="0.25">
      <c r="B3359" s="104">
        <v>46268</v>
      </c>
      <c r="C3359" s="105" t="s">
        <v>11</v>
      </c>
      <c r="P3359" s="44" t="s">
        <v>1219</v>
      </c>
      <c r="Q3359" s="109">
        <v>9</v>
      </c>
      <c r="R3359" s="44" t="s">
        <v>790</v>
      </c>
      <c r="S3359" s="109">
        <v>3</v>
      </c>
      <c r="T3359" s="109">
        <v>3</v>
      </c>
      <c r="U3359" s="109">
        <v>0</v>
      </c>
      <c r="V3359" s="109">
        <v>0</v>
      </c>
      <c r="W3359" s="109">
        <v>0</v>
      </c>
      <c r="Y3359" t="s">
        <v>780</v>
      </c>
    </row>
    <row r="3360" spans="2:25" hidden="1" x14ac:dyDescent="0.25">
      <c r="B3360" s="104">
        <v>46268</v>
      </c>
      <c r="C3360" s="105" t="s">
        <v>11</v>
      </c>
      <c r="P3360" s="44" t="s">
        <v>1219</v>
      </c>
      <c r="Q3360" s="109">
        <v>9</v>
      </c>
      <c r="R3360" s="44" t="s">
        <v>790</v>
      </c>
      <c r="S3360" s="109">
        <v>25</v>
      </c>
      <c r="T3360" s="109">
        <v>24</v>
      </c>
      <c r="U3360" s="109">
        <v>1</v>
      </c>
      <c r="V3360" s="109">
        <v>1</v>
      </c>
      <c r="W3360" s="109">
        <v>0</v>
      </c>
      <c r="Y3360" t="s">
        <v>783</v>
      </c>
    </row>
    <row r="3361" spans="2:25" hidden="1" x14ac:dyDescent="0.25">
      <c r="B3361" s="104">
        <v>46268</v>
      </c>
      <c r="C3361" s="105" t="s">
        <v>12</v>
      </c>
      <c r="P3361" s="44" t="s">
        <v>1220</v>
      </c>
      <c r="Q3361" s="109">
        <v>2</v>
      </c>
      <c r="R3361" s="44" t="s">
        <v>1010</v>
      </c>
      <c r="S3361" s="109">
        <v>2</v>
      </c>
      <c r="T3361" s="109">
        <v>2</v>
      </c>
      <c r="U3361" s="109">
        <v>0</v>
      </c>
      <c r="V3361" s="109">
        <v>0</v>
      </c>
      <c r="W3361" s="109">
        <v>0</v>
      </c>
      <c r="Y3361" t="s">
        <v>779</v>
      </c>
    </row>
    <row r="3362" spans="2:25" hidden="1" x14ac:dyDescent="0.25">
      <c r="B3362" s="104">
        <v>46268</v>
      </c>
      <c r="C3362" s="105" t="s">
        <v>12</v>
      </c>
      <c r="P3362" s="44" t="s">
        <v>1220</v>
      </c>
      <c r="Q3362" s="109">
        <v>2</v>
      </c>
      <c r="R3362" s="44" t="s">
        <v>1010</v>
      </c>
      <c r="S3362" s="109">
        <v>143</v>
      </c>
      <c r="T3362" s="109">
        <v>130</v>
      </c>
      <c r="U3362" s="109">
        <v>8</v>
      </c>
      <c r="V3362" s="109">
        <v>2</v>
      </c>
      <c r="W3362" s="109">
        <v>0</v>
      </c>
      <c r="Y3362" t="s">
        <v>779</v>
      </c>
    </row>
    <row r="3363" spans="2:25" hidden="1" x14ac:dyDescent="0.25">
      <c r="B3363" s="104">
        <v>46268</v>
      </c>
      <c r="C3363" s="105" t="s">
        <v>12</v>
      </c>
      <c r="P3363" s="44" t="s">
        <v>1221</v>
      </c>
      <c r="Q3363" s="109">
        <v>3</v>
      </c>
      <c r="R3363" s="44" t="s">
        <v>826</v>
      </c>
      <c r="S3363" s="109">
        <v>3</v>
      </c>
      <c r="T3363" s="109">
        <v>3</v>
      </c>
      <c r="U3363" s="109">
        <v>0</v>
      </c>
      <c r="V3363" s="109">
        <v>0</v>
      </c>
      <c r="W3363" s="109">
        <v>0</v>
      </c>
      <c r="Y3363" t="s">
        <v>781</v>
      </c>
    </row>
    <row r="3364" spans="2:25" hidden="1" x14ac:dyDescent="0.25">
      <c r="B3364" s="104">
        <v>46268</v>
      </c>
      <c r="C3364" s="105" t="s">
        <v>12</v>
      </c>
      <c r="P3364" s="44" t="s">
        <v>1222</v>
      </c>
      <c r="Q3364" s="109">
        <v>9</v>
      </c>
      <c r="R3364" s="44" t="s">
        <v>946</v>
      </c>
      <c r="S3364" s="109">
        <v>1</v>
      </c>
      <c r="T3364" s="109">
        <v>0</v>
      </c>
      <c r="U3364" s="109">
        <v>0</v>
      </c>
      <c r="V3364" s="109">
        <v>0</v>
      </c>
      <c r="W3364" s="109">
        <v>0</v>
      </c>
      <c r="Y3364" t="s">
        <v>22</v>
      </c>
    </row>
    <row r="3365" spans="2:25" hidden="1" x14ac:dyDescent="0.25">
      <c r="B3365" s="104">
        <v>46268</v>
      </c>
      <c r="C3365" s="105" t="s">
        <v>12</v>
      </c>
      <c r="P3365" s="44" t="s">
        <v>1222</v>
      </c>
      <c r="Q3365" s="109">
        <v>9</v>
      </c>
      <c r="R3365" s="44" t="s">
        <v>946</v>
      </c>
      <c r="S3365" s="109">
        <v>8</v>
      </c>
      <c r="T3365" s="109">
        <v>0</v>
      </c>
      <c r="U3365" s="109">
        <v>0</v>
      </c>
      <c r="V3365" s="109">
        <v>0</v>
      </c>
      <c r="W3365" s="109">
        <v>0</v>
      </c>
    </row>
    <row r="3366" spans="2:25" hidden="1" x14ac:dyDescent="0.25">
      <c r="B3366" s="104">
        <v>46268</v>
      </c>
      <c r="C3366" s="105" t="s">
        <v>12</v>
      </c>
      <c r="P3366" s="44" t="s">
        <v>1222</v>
      </c>
      <c r="Q3366" s="109">
        <v>9</v>
      </c>
      <c r="R3366" s="44" t="s">
        <v>946</v>
      </c>
      <c r="S3366" s="109">
        <v>71</v>
      </c>
      <c r="T3366" s="109">
        <v>60</v>
      </c>
      <c r="U3366" s="109">
        <v>6</v>
      </c>
      <c r="V3366" s="109">
        <v>5</v>
      </c>
      <c r="W3366" s="109">
        <v>5</v>
      </c>
      <c r="Y3366" t="s">
        <v>779</v>
      </c>
    </row>
    <row r="3367" spans="2:25" hidden="1" x14ac:dyDescent="0.25">
      <c r="B3367" s="104">
        <v>46268</v>
      </c>
      <c r="C3367" s="105" t="s">
        <v>12</v>
      </c>
      <c r="P3367" s="44" t="s">
        <v>1222</v>
      </c>
      <c r="Q3367" s="109">
        <v>9</v>
      </c>
      <c r="R3367" s="44" t="s">
        <v>946</v>
      </c>
      <c r="S3367" s="109">
        <v>2</v>
      </c>
      <c r="T3367" s="109">
        <v>2</v>
      </c>
      <c r="U3367" s="109">
        <v>0</v>
      </c>
      <c r="V3367" s="109">
        <v>0</v>
      </c>
      <c r="W3367" s="109">
        <v>0</v>
      </c>
      <c r="Y3367" t="s">
        <v>779</v>
      </c>
    </row>
    <row r="3368" spans="2:25" hidden="1" x14ac:dyDescent="0.25">
      <c r="B3368" s="104">
        <v>46268</v>
      </c>
      <c r="C3368" s="105" t="s">
        <v>12</v>
      </c>
      <c r="P3368" s="44" t="s">
        <v>1223</v>
      </c>
      <c r="Q3368" s="109">
        <v>11</v>
      </c>
      <c r="R3368" s="44" t="s">
        <v>789</v>
      </c>
      <c r="S3368" s="109">
        <v>4</v>
      </c>
      <c r="T3368" s="109">
        <v>3</v>
      </c>
      <c r="U3368" s="109">
        <v>0</v>
      </c>
      <c r="V3368" s="109">
        <v>0</v>
      </c>
      <c r="W3368" s="109">
        <v>0</v>
      </c>
      <c r="Y3368" t="s">
        <v>779</v>
      </c>
    </row>
    <row r="3369" spans="2:25" hidden="1" x14ac:dyDescent="0.25">
      <c r="B3369" s="104">
        <v>46268</v>
      </c>
      <c r="C3369" s="105" t="s">
        <v>12</v>
      </c>
      <c r="P3369" s="44" t="s">
        <v>1223</v>
      </c>
      <c r="Q3369" s="109">
        <v>11</v>
      </c>
      <c r="R3369" s="44" t="s">
        <v>789</v>
      </c>
      <c r="S3369" s="109">
        <v>18</v>
      </c>
      <c r="T3369" s="109">
        <v>5</v>
      </c>
      <c r="U3369" s="109">
        <v>1</v>
      </c>
      <c r="V3369" s="109">
        <v>1</v>
      </c>
      <c r="W3369" s="109">
        <v>0</v>
      </c>
      <c r="Y3369" t="s">
        <v>781</v>
      </c>
    </row>
    <row r="3370" spans="2:25" hidden="1" x14ac:dyDescent="0.25">
      <c r="B3370" s="104">
        <v>46268</v>
      </c>
      <c r="C3370" s="105" t="s">
        <v>12</v>
      </c>
      <c r="P3370" s="44" t="s">
        <v>1224</v>
      </c>
      <c r="Q3370" s="109">
        <v>13</v>
      </c>
      <c r="R3370" s="44" t="s">
        <v>1039</v>
      </c>
      <c r="S3370" s="109">
        <v>2</v>
      </c>
      <c r="T3370" s="109">
        <v>1</v>
      </c>
      <c r="U3370" s="109">
        <v>0</v>
      </c>
      <c r="V3370" s="109">
        <v>0</v>
      </c>
      <c r="W3370" s="109">
        <v>0</v>
      </c>
    </row>
    <row r="3371" spans="2:25" hidden="1" x14ac:dyDescent="0.25">
      <c r="B3371" s="104">
        <v>46268</v>
      </c>
      <c r="C3371" s="105" t="s">
        <v>12</v>
      </c>
      <c r="P3371" s="44" t="s">
        <v>1224</v>
      </c>
      <c r="Q3371" s="109">
        <v>13</v>
      </c>
      <c r="R3371" s="44" t="s">
        <v>1039</v>
      </c>
      <c r="S3371" s="109">
        <v>1</v>
      </c>
      <c r="T3371" s="109">
        <v>1</v>
      </c>
      <c r="U3371" s="109">
        <v>0</v>
      </c>
      <c r="V3371" s="109">
        <v>0</v>
      </c>
      <c r="W3371" s="109">
        <v>0</v>
      </c>
      <c r="Y3371" t="s">
        <v>22</v>
      </c>
    </row>
    <row r="3372" spans="2:25" hidden="1" x14ac:dyDescent="0.25">
      <c r="B3372" s="104">
        <v>46268</v>
      </c>
      <c r="C3372" s="105" t="s">
        <v>12</v>
      </c>
      <c r="P3372" s="44" t="s">
        <v>1224</v>
      </c>
      <c r="Q3372" s="109">
        <v>13</v>
      </c>
      <c r="R3372" s="44" t="s">
        <v>1039</v>
      </c>
      <c r="S3372" s="109">
        <v>126</v>
      </c>
      <c r="T3372" s="109">
        <v>112</v>
      </c>
      <c r="U3372" s="109">
        <v>4</v>
      </c>
      <c r="V3372" s="109">
        <v>2</v>
      </c>
      <c r="W3372" s="109">
        <v>1</v>
      </c>
      <c r="Y3372" t="s">
        <v>779</v>
      </c>
    </row>
    <row r="3373" spans="2:25" hidden="1" x14ac:dyDescent="0.25">
      <c r="B3373" s="104">
        <v>46268</v>
      </c>
      <c r="C3373" s="105" t="s">
        <v>12</v>
      </c>
      <c r="P3373" s="44" t="s">
        <v>1224</v>
      </c>
      <c r="Q3373" s="109">
        <v>13</v>
      </c>
      <c r="R3373" s="44" t="s">
        <v>1039</v>
      </c>
      <c r="S3373" s="109">
        <v>4</v>
      </c>
      <c r="T3373" s="109">
        <v>4</v>
      </c>
      <c r="U3373" s="109">
        <v>0</v>
      </c>
      <c r="V3373" s="109">
        <v>0</v>
      </c>
      <c r="W3373" s="109">
        <v>0</v>
      </c>
      <c r="Y3373" t="s">
        <v>779</v>
      </c>
    </row>
    <row r="3374" spans="2:25" hidden="1" x14ac:dyDescent="0.25">
      <c r="B3374" s="104">
        <v>46268</v>
      </c>
      <c r="C3374" s="105" t="s">
        <v>11</v>
      </c>
      <c r="P3374" s="44" t="s">
        <v>1225</v>
      </c>
      <c r="Q3374" s="109">
        <v>7</v>
      </c>
      <c r="R3374" s="44" t="s">
        <v>1038</v>
      </c>
      <c r="S3374" s="109">
        <v>41</v>
      </c>
      <c r="T3374" s="109">
        <v>37</v>
      </c>
      <c r="U3374" s="109">
        <v>0</v>
      </c>
      <c r="V3374" s="109">
        <v>0</v>
      </c>
      <c r="W3374" s="109">
        <v>0</v>
      </c>
      <c r="Y3374" t="s">
        <v>784</v>
      </c>
    </row>
    <row r="3375" spans="2:25" hidden="1" x14ac:dyDescent="0.25">
      <c r="B3375" s="104">
        <v>46268</v>
      </c>
      <c r="C3375" s="105" t="s">
        <v>11</v>
      </c>
      <c r="P3375" s="44" t="s">
        <v>1225</v>
      </c>
      <c r="Q3375" s="109">
        <v>7</v>
      </c>
      <c r="R3375" s="44" t="s">
        <v>1038</v>
      </c>
      <c r="S3375" s="109">
        <v>22</v>
      </c>
      <c r="T3375" s="109">
        <v>21</v>
      </c>
      <c r="U3375" s="109">
        <v>1</v>
      </c>
      <c r="V3375" s="109">
        <v>0</v>
      </c>
      <c r="W3375" s="109">
        <v>0</v>
      </c>
      <c r="Y3375" t="s">
        <v>20</v>
      </c>
    </row>
    <row r="3376" spans="2:25" hidden="1" x14ac:dyDescent="0.25">
      <c r="B3376" s="104">
        <v>46268</v>
      </c>
      <c r="C3376" s="105" t="s">
        <v>11</v>
      </c>
      <c r="P3376" s="44" t="s">
        <v>1225</v>
      </c>
      <c r="Q3376" s="109">
        <v>7</v>
      </c>
      <c r="R3376" s="44" t="s">
        <v>1038</v>
      </c>
      <c r="S3376" s="109">
        <v>32</v>
      </c>
      <c r="T3376" s="109">
        <v>30</v>
      </c>
      <c r="U3376" s="109">
        <v>0</v>
      </c>
      <c r="V3376" s="109">
        <v>0</v>
      </c>
      <c r="W3376" s="109">
        <v>0</v>
      </c>
      <c r="Y3376" t="s">
        <v>783</v>
      </c>
    </row>
    <row r="3377" spans="2:25" hidden="1" x14ac:dyDescent="0.25">
      <c r="B3377" s="104">
        <v>46268</v>
      </c>
      <c r="C3377" s="105" t="s">
        <v>11</v>
      </c>
      <c r="P3377" s="44" t="s">
        <v>1225</v>
      </c>
      <c r="Q3377" s="109">
        <v>7</v>
      </c>
      <c r="R3377" s="44" t="s">
        <v>1038</v>
      </c>
      <c r="S3377" s="109">
        <v>1</v>
      </c>
      <c r="T3377" s="109">
        <v>0</v>
      </c>
      <c r="U3377" s="109">
        <v>0</v>
      </c>
      <c r="V3377" s="109">
        <v>0</v>
      </c>
      <c r="W3377" s="109">
        <v>0</v>
      </c>
      <c r="Y3377" t="s">
        <v>21</v>
      </c>
    </row>
    <row r="3378" spans="2:25" hidden="1" x14ac:dyDescent="0.25">
      <c r="B3378" s="104">
        <v>46268</v>
      </c>
      <c r="C3378" s="105" t="s">
        <v>11</v>
      </c>
      <c r="P3378" s="44" t="s">
        <v>1225</v>
      </c>
      <c r="Q3378" s="109">
        <v>7</v>
      </c>
      <c r="R3378" s="44" t="s">
        <v>1038</v>
      </c>
      <c r="S3378" s="109">
        <v>3</v>
      </c>
      <c r="T3378" s="109">
        <v>3</v>
      </c>
      <c r="U3378" s="109">
        <v>1</v>
      </c>
      <c r="V3378" s="109">
        <v>0</v>
      </c>
      <c r="W3378" s="109">
        <v>0</v>
      </c>
      <c r="Y3378" t="s">
        <v>780</v>
      </c>
    </row>
    <row r="3379" spans="2:25" hidden="1" x14ac:dyDescent="0.25">
      <c r="B3379" s="104">
        <v>46268</v>
      </c>
      <c r="C3379" s="105" t="s">
        <v>12</v>
      </c>
      <c r="P3379" s="44" t="s">
        <v>1226</v>
      </c>
      <c r="Q3379" s="109">
        <v>5</v>
      </c>
      <c r="R3379" s="44" t="s">
        <v>812</v>
      </c>
      <c r="S3379" s="109">
        <v>2</v>
      </c>
      <c r="T3379" s="109">
        <v>1</v>
      </c>
      <c r="U3379" s="109">
        <v>1</v>
      </c>
      <c r="V3379" s="109">
        <v>0</v>
      </c>
      <c r="W3379" s="109">
        <v>0</v>
      </c>
      <c r="Y3379" t="s">
        <v>779</v>
      </c>
    </row>
    <row r="3380" spans="2:25" hidden="1" x14ac:dyDescent="0.25">
      <c r="B3380" s="104">
        <v>46268</v>
      </c>
      <c r="C3380" s="105" t="s">
        <v>12</v>
      </c>
      <c r="P3380" s="44" t="s">
        <v>1226</v>
      </c>
      <c r="Q3380" s="109">
        <v>5</v>
      </c>
      <c r="R3380" s="44" t="s">
        <v>812</v>
      </c>
      <c r="S3380" s="109">
        <v>126</v>
      </c>
      <c r="T3380" s="109">
        <v>47</v>
      </c>
      <c r="U3380" s="109">
        <v>4</v>
      </c>
      <c r="V3380" s="109">
        <v>3</v>
      </c>
      <c r="W3380" s="109">
        <v>0</v>
      </c>
      <c r="Y3380" t="s">
        <v>779</v>
      </c>
    </row>
    <row r="3381" spans="2:25" hidden="1" x14ac:dyDescent="0.25">
      <c r="B3381" s="104">
        <v>46268</v>
      </c>
      <c r="C3381" s="105" t="s">
        <v>12</v>
      </c>
      <c r="P3381" s="44" t="s">
        <v>1227</v>
      </c>
      <c r="Q3381" s="109">
        <v>12</v>
      </c>
      <c r="R3381" s="44" t="s">
        <v>791</v>
      </c>
      <c r="S3381" s="109">
        <v>2</v>
      </c>
      <c r="T3381" s="109">
        <v>2</v>
      </c>
      <c r="U3381" s="109">
        <v>0</v>
      </c>
      <c r="V3381" s="109">
        <v>0</v>
      </c>
      <c r="W3381" s="109">
        <v>0</v>
      </c>
      <c r="Y3381" t="s">
        <v>779</v>
      </c>
    </row>
    <row r="3382" spans="2:25" hidden="1" x14ac:dyDescent="0.25">
      <c r="B3382" s="104">
        <v>46268</v>
      </c>
      <c r="C3382" s="105" t="s">
        <v>12</v>
      </c>
      <c r="P3382" s="44" t="s">
        <v>1227</v>
      </c>
      <c r="Q3382" s="109">
        <v>12</v>
      </c>
      <c r="R3382" s="44" t="s">
        <v>791</v>
      </c>
      <c r="S3382" s="109">
        <v>1</v>
      </c>
      <c r="T3382" s="109">
        <v>1</v>
      </c>
      <c r="U3382" s="109">
        <v>0</v>
      </c>
      <c r="V3382" s="109">
        <v>0</v>
      </c>
      <c r="W3382" s="109">
        <v>0</v>
      </c>
    </row>
    <row r="3383" spans="2:25" hidden="1" x14ac:dyDescent="0.25">
      <c r="B3383" s="104">
        <v>46268</v>
      </c>
      <c r="C3383" s="105" t="s">
        <v>12</v>
      </c>
      <c r="P3383" s="44" t="s">
        <v>1227</v>
      </c>
      <c r="Q3383" s="109">
        <v>12</v>
      </c>
      <c r="R3383" s="44" t="s">
        <v>791</v>
      </c>
      <c r="S3383" s="109">
        <v>97</v>
      </c>
      <c r="T3383" s="109">
        <v>96</v>
      </c>
      <c r="U3383" s="109">
        <v>6</v>
      </c>
      <c r="V3383" s="109">
        <v>6</v>
      </c>
      <c r="W3383" s="109">
        <v>3</v>
      </c>
      <c r="Y3383" t="s">
        <v>781</v>
      </c>
    </row>
    <row r="3384" spans="2:25" hidden="1" x14ac:dyDescent="0.25">
      <c r="B3384" s="104">
        <v>46268</v>
      </c>
      <c r="C3384" s="105" t="s">
        <v>11</v>
      </c>
      <c r="P3384" s="44" t="s">
        <v>1228</v>
      </c>
      <c r="Q3384" s="109">
        <v>3</v>
      </c>
      <c r="R3384" s="44" t="s">
        <v>826</v>
      </c>
      <c r="S3384" s="109">
        <v>25</v>
      </c>
      <c r="T3384" s="109">
        <v>21</v>
      </c>
      <c r="U3384" s="109">
        <v>2</v>
      </c>
      <c r="V3384" s="109">
        <v>0</v>
      </c>
      <c r="W3384" s="109">
        <v>0</v>
      </c>
      <c r="Y3384" t="s">
        <v>20</v>
      </c>
    </row>
    <row r="3385" spans="2:25" hidden="1" x14ac:dyDescent="0.25">
      <c r="B3385" s="104">
        <v>46268</v>
      </c>
      <c r="C3385" s="105" t="s">
        <v>11</v>
      </c>
      <c r="P3385" s="44" t="s">
        <v>1228</v>
      </c>
      <c r="Q3385" s="109">
        <v>3</v>
      </c>
      <c r="R3385" s="44" t="s">
        <v>826</v>
      </c>
      <c r="S3385" s="109">
        <v>6</v>
      </c>
      <c r="T3385" s="109">
        <v>6</v>
      </c>
      <c r="U3385" s="109">
        <v>3</v>
      </c>
      <c r="V3385" s="109">
        <v>0</v>
      </c>
      <c r="W3385" s="109">
        <v>0</v>
      </c>
      <c r="Y3385" t="s">
        <v>780</v>
      </c>
    </row>
    <row r="3386" spans="2:25" hidden="1" x14ac:dyDescent="0.25">
      <c r="B3386" s="104">
        <v>46268</v>
      </c>
      <c r="C3386" s="105" t="s">
        <v>11</v>
      </c>
      <c r="P3386" s="44" t="s">
        <v>1228</v>
      </c>
      <c r="Q3386" s="109">
        <v>3</v>
      </c>
      <c r="R3386" s="44" t="s">
        <v>826</v>
      </c>
      <c r="S3386" s="109">
        <v>34</v>
      </c>
      <c r="T3386" s="109">
        <v>31</v>
      </c>
      <c r="U3386" s="109">
        <v>4</v>
      </c>
      <c r="V3386" s="109">
        <v>0</v>
      </c>
      <c r="W3386" s="109">
        <v>0</v>
      </c>
      <c r="Y3386" t="s">
        <v>783</v>
      </c>
    </row>
    <row r="3387" spans="2:25" hidden="1" x14ac:dyDescent="0.25">
      <c r="B3387" s="104">
        <v>46268</v>
      </c>
      <c r="C3387" s="105" t="s">
        <v>11</v>
      </c>
      <c r="P3387" s="44" t="s">
        <v>1228</v>
      </c>
      <c r="Q3387" s="109">
        <v>3</v>
      </c>
      <c r="R3387" s="44" t="s">
        <v>826</v>
      </c>
      <c r="S3387" s="109">
        <v>26</v>
      </c>
      <c r="T3387" s="109">
        <v>24</v>
      </c>
      <c r="U3387" s="109">
        <v>1</v>
      </c>
      <c r="V3387" s="109">
        <v>0</v>
      </c>
      <c r="W3387" s="109">
        <v>0</v>
      </c>
      <c r="Y3387" t="s">
        <v>784</v>
      </c>
    </row>
    <row r="3388" spans="2:25" hidden="1" x14ac:dyDescent="0.25">
      <c r="B3388" s="104">
        <v>46268</v>
      </c>
      <c r="C3388" s="105" t="s">
        <v>11</v>
      </c>
      <c r="P3388" s="44" t="s">
        <v>1229</v>
      </c>
      <c r="Q3388" s="109">
        <v>8</v>
      </c>
      <c r="R3388" s="44" t="s">
        <v>1201</v>
      </c>
      <c r="S3388" s="109">
        <v>9</v>
      </c>
      <c r="T3388" s="109">
        <v>5</v>
      </c>
      <c r="U3388" s="109">
        <v>0</v>
      </c>
      <c r="V3388" s="109">
        <v>0</v>
      </c>
      <c r="W3388" s="109">
        <v>0</v>
      </c>
      <c r="Y3388" t="s">
        <v>784</v>
      </c>
    </row>
    <row r="3389" spans="2:25" hidden="1" x14ac:dyDescent="0.25">
      <c r="B3389" s="104">
        <v>46268</v>
      </c>
      <c r="C3389" s="105" t="s">
        <v>11</v>
      </c>
      <c r="P3389" s="44" t="s">
        <v>1229</v>
      </c>
      <c r="Q3389" s="109">
        <v>8</v>
      </c>
      <c r="R3389" s="44" t="s">
        <v>1201</v>
      </c>
      <c r="S3389" s="109">
        <v>7</v>
      </c>
      <c r="T3389" s="109">
        <v>4</v>
      </c>
      <c r="U3389" s="109">
        <v>1</v>
      </c>
      <c r="V3389" s="109">
        <v>1</v>
      </c>
      <c r="W3389" s="109">
        <v>0</v>
      </c>
      <c r="Y3389" t="s">
        <v>783</v>
      </c>
    </row>
    <row r="3390" spans="2:25" hidden="1" x14ac:dyDescent="0.25">
      <c r="B3390" s="104">
        <v>46268</v>
      </c>
      <c r="C3390" s="105" t="s">
        <v>11</v>
      </c>
      <c r="P3390" s="44" t="s">
        <v>1229</v>
      </c>
      <c r="Q3390" s="109">
        <v>8</v>
      </c>
      <c r="R3390" s="44" t="s">
        <v>1201</v>
      </c>
      <c r="S3390" s="109">
        <v>6</v>
      </c>
      <c r="T3390" s="109">
        <v>2</v>
      </c>
      <c r="U3390" s="109">
        <v>1</v>
      </c>
      <c r="V3390" s="109">
        <v>0</v>
      </c>
      <c r="W3390" s="109">
        <v>0</v>
      </c>
      <c r="Y3390" t="s">
        <v>20</v>
      </c>
    </row>
    <row r="3391" spans="2:25" hidden="1" x14ac:dyDescent="0.25">
      <c r="B3391" s="104">
        <v>46268</v>
      </c>
      <c r="C3391" s="105" t="s">
        <v>11</v>
      </c>
      <c r="P3391" s="44" t="s">
        <v>1229</v>
      </c>
      <c r="Q3391" s="109">
        <v>8</v>
      </c>
      <c r="R3391" s="44" t="s">
        <v>1201</v>
      </c>
      <c r="S3391" s="109">
        <v>1</v>
      </c>
      <c r="T3391" s="109">
        <v>1</v>
      </c>
      <c r="U3391" s="109">
        <v>0</v>
      </c>
      <c r="V3391" s="109">
        <v>0</v>
      </c>
      <c r="W3391" s="109">
        <v>0</v>
      </c>
    </row>
    <row r="3392" spans="2:25" hidden="1" x14ac:dyDescent="0.25">
      <c r="B3392" s="104">
        <v>46268</v>
      </c>
      <c r="C3392" s="105" t="s">
        <v>11</v>
      </c>
      <c r="P3392" s="44" t="s">
        <v>1229</v>
      </c>
      <c r="Q3392" s="109">
        <v>8</v>
      </c>
      <c r="R3392" s="44" t="s">
        <v>1201</v>
      </c>
      <c r="S3392" s="109">
        <v>1</v>
      </c>
      <c r="T3392" s="109">
        <v>1</v>
      </c>
      <c r="U3392" s="109">
        <v>1</v>
      </c>
      <c r="V3392" s="109">
        <v>1</v>
      </c>
      <c r="W3392" s="109">
        <v>0</v>
      </c>
    </row>
    <row r="3393" spans="2:25" hidden="1" x14ac:dyDescent="0.25">
      <c r="B3393" s="104">
        <v>46268</v>
      </c>
      <c r="C3393" s="105" t="s">
        <v>11</v>
      </c>
      <c r="P3393" s="44" t="s">
        <v>1229</v>
      </c>
      <c r="Q3393" s="109">
        <v>8</v>
      </c>
      <c r="R3393" s="44" t="s">
        <v>1201</v>
      </c>
      <c r="S3393" s="109">
        <v>1</v>
      </c>
      <c r="T3393" s="109">
        <v>0</v>
      </c>
      <c r="U3393" s="109">
        <v>0</v>
      </c>
      <c r="V3393" s="109">
        <v>0</v>
      </c>
      <c r="W3393" s="109">
        <v>0</v>
      </c>
      <c r="Y3393" t="s">
        <v>780</v>
      </c>
    </row>
    <row r="3394" spans="2:25" hidden="1" x14ac:dyDescent="0.25">
      <c r="B3394" s="104">
        <v>46268</v>
      </c>
      <c r="C3394" s="105" t="s">
        <v>12</v>
      </c>
      <c r="P3394" s="44" t="s">
        <v>1230</v>
      </c>
      <c r="Q3394" s="109">
        <v>6</v>
      </c>
      <c r="R3394" s="44" t="s">
        <v>1099</v>
      </c>
      <c r="S3394" s="109">
        <v>1</v>
      </c>
      <c r="T3394" s="109">
        <v>1</v>
      </c>
      <c r="U3394" s="109">
        <v>1</v>
      </c>
      <c r="V3394" s="109">
        <v>0</v>
      </c>
      <c r="W3394" s="109">
        <v>0</v>
      </c>
      <c r="Y3394" t="s">
        <v>781</v>
      </c>
    </row>
    <row r="3395" spans="2:25" hidden="1" x14ac:dyDescent="0.25">
      <c r="B3395" s="104">
        <v>46268</v>
      </c>
      <c r="C3395" s="105" t="s">
        <v>12</v>
      </c>
      <c r="P3395" s="44" t="s">
        <v>1231</v>
      </c>
      <c r="Q3395" s="109">
        <v>10</v>
      </c>
      <c r="R3395" s="44" t="s">
        <v>919</v>
      </c>
      <c r="S3395" s="109">
        <v>1</v>
      </c>
      <c r="T3395" s="109">
        <v>0</v>
      </c>
      <c r="U3395" s="109">
        <v>0</v>
      </c>
      <c r="V3395" s="109">
        <v>0</v>
      </c>
      <c r="W3395" s="109">
        <v>0</v>
      </c>
      <c r="Y3395" t="s">
        <v>781</v>
      </c>
    </row>
    <row r="3396" spans="2:25" hidden="1" x14ac:dyDescent="0.25">
      <c r="B3396" s="104">
        <v>46268</v>
      </c>
      <c r="C3396" s="105" t="s">
        <v>12</v>
      </c>
      <c r="P3396" s="44" t="s">
        <v>1231</v>
      </c>
      <c r="Q3396" s="109">
        <v>10</v>
      </c>
      <c r="R3396" s="44" t="s">
        <v>919</v>
      </c>
      <c r="S3396" s="109">
        <v>1</v>
      </c>
      <c r="T3396" s="109">
        <v>1</v>
      </c>
      <c r="U3396" s="109">
        <v>0</v>
      </c>
      <c r="V3396" s="109">
        <v>0</v>
      </c>
      <c r="W3396" s="109">
        <v>0</v>
      </c>
    </row>
    <row r="3397" spans="2:25" hidden="1" x14ac:dyDescent="0.25">
      <c r="B3397" s="104">
        <v>46268</v>
      </c>
      <c r="C3397" s="105" t="s">
        <v>12</v>
      </c>
      <c r="P3397" s="44" t="s">
        <v>1231</v>
      </c>
      <c r="Q3397" s="109">
        <v>10</v>
      </c>
      <c r="R3397" s="44" t="s">
        <v>919</v>
      </c>
      <c r="S3397" s="109">
        <v>27</v>
      </c>
      <c r="T3397" s="109">
        <v>23</v>
      </c>
      <c r="U3397" s="109">
        <v>4</v>
      </c>
      <c r="V3397" s="109">
        <v>4</v>
      </c>
      <c r="W3397" s="109">
        <v>4</v>
      </c>
      <c r="Y3397" t="s">
        <v>779</v>
      </c>
    </row>
    <row r="3398" spans="2:25" hidden="1" x14ac:dyDescent="0.25">
      <c r="B3398" s="104">
        <v>46268</v>
      </c>
      <c r="C3398" s="105" t="s">
        <v>11</v>
      </c>
      <c r="P3398" s="44" t="s">
        <v>1232</v>
      </c>
      <c r="Q3398" s="109">
        <v>5</v>
      </c>
      <c r="R3398" s="44" t="s">
        <v>1099</v>
      </c>
      <c r="S3398" s="109">
        <v>6</v>
      </c>
      <c r="T3398" s="109">
        <v>6</v>
      </c>
      <c r="U3398" s="109">
        <v>0</v>
      </c>
      <c r="V3398" s="109">
        <v>0</v>
      </c>
      <c r="W3398" s="109">
        <v>0</v>
      </c>
      <c r="Y3398" t="s">
        <v>780</v>
      </c>
    </row>
    <row r="3399" spans="2:25" hidden="1" x14ac:dyDescent="0.25">
      <c r="B3399" s="104">
        <v>46268</v>
      </c>
      <c r="C3399" s="105" t="s">
        <v>11</v>
      </c>
      <c r="P3399" s="44" t="s">
        <v>1232</v>
      </c>
      <c r="Q3399" s="109">
        <v>5</v>
      </c>
      <c r="R3399" s="44" t="s">
        <v>1099</v>
      </c>
      <c r="S3399" s="109">
        <v>33</v>
      </c>
      <c r="T3399" s="109">
        <v>27</v>
      </c>
      <c r="U3399" s="109">
        <v>2</v>
      </c>
      <c r="V3399" s="109">
        <v>0</v>
      </c>
      <c r="W3399" s="109">
        <v>0</v>
      </c>
      <c r="Y3399" t="s">
        <v>783</v>
      </c>
    </row>
    <row r="3400" spans="2:25" hidden="1" x14ac:dyDescent="0.25">
      <c r="B3400" s="104">
        <v>46268</v>
      </c>
      <c r="C3400" s="105" t="s">
        <v>11</v>
      </c>
      <c r="P3400" s="44" t="s">
        <v>1232</v>
      </c>
      <c r="Q3400" s="109">
        <v>5</v>
      </c>
      <c r="R3400" s="44" t="s">
        <v>1099</v>
      </c>
      <c r="S3400" s="109">
        <v>29</v>
      </c>
      <c r="T3400" s="109">
        <v>21</v>
      </c>
      <c r="U3400" s="109">
        <v>1</v>
      </c>
      <c r="V3400" s="109">
        <v>0</v>
      </c>
      <c r="W3400" s="109">
        <v>0</v>
      </c>
      <c r="Y3400" t="s">
        <v>20</v>
      </c>
    </row>
    <row r="3401" spans="2:25" hidden="1" x14ac:dyDescent="0.25">
      <c r="B3401" s="104">
        <v>46268</v>
      </c>
      <c r="C3401" s="105" t="s">
        <v>11</v>
      </c>
      <c r="P3401" s="44" t="s">
        <v>1232</v>
      </c>
      <c r="Q3401" s="109">
        <v>5</v>
      </c>
      <c r="R3401" s="44" t="s">
        <v>1099</v>
      </c>
      <c r="S3401" s="109">
        <v>29</v>
      </c>
      <c r="T3401" s="109">
        <v>23</v>
      </c>
      <c r="U3401" s="109">
        <v>2</v>
      </c>
      <c r="V3401" s="109">
        <v>0</v>
      </c>
      <c r="W3401" s="109">
        <v>0</v>
      </c>
      <c r="Y3401" t="s">
        <v>784</v>
      </c>
    </row>
    <row r="3402" spans="2:25" hidden="1" x14ac:dyDescent="0.25">
      <c r="B3402" s="104">
        <v>46268</v>
      </c>
      <c r="C3402" s="105" t="s">
        <v>11</v>
      </c>
      <c r="P3402" s="44" t="s">
        <v>1233</v>
      </c>
      <c r="Q3402" s="109">
        <v>4</v>
      </c>
      <c r="R3402" s="44" t="s">
        <v>787</v>
      </c>
      <c r="S3402" s="109">
        <v>6</v>
      </c>
      <c r="T3402" s="109">
        <v>6</v>
      </c>
      <c r="U3402" s="109">
        <v>1</v>
      </c>
      <c r="V3402" s="109">
        <v>1</v>
      </c>
      <c r="W3402" s="109">
        <v>1</v>
      </c>
      <c r="Y3402" t="s">
        <v>783</v>
      </c>
    </row>
    <row r="3403" spans="2:25" hidden="1" x14ac:dyDescent="0.25">
      <c r="B3403" s="104">
        <v>46268</v>
      </c>
      <c r="C3403" s="105" t="s">
        <v>11</v>
      </c>
      <c r="P3403" s="44" t="s">
        <v>1233</v>
      </c>
      <c r="Q3403" s="109">
        <v>4</v>
      </c>
      <c r="R3403" s="44" t="s">
        <v>787</v>
      </c>
      <c r="S3403" s="109">
        <v>4</v>
      </c>
      <c r="T3403" s="109">
        <v>4</v>
      </c>
      <c r="U3403" s="109">
        <v>0</v>
      </c>
      <c r="V3403" s="109">
        <v>0</v>
      </c>
      <c r="W3403" s="109">
        <v>0</v>
      </c>
      <c r="Y3403" t="s">
        <v>20</v>
      </c>
    </row>
    <row r="3404" spans="2:25" hidden="1" x14ac:dyDescent="0.25">
      <c r="B3404" s="104">
        <v>46268</v>
      </c>
      <c r="C3404" s="105" t="s">
        <v>11</v>
      </c>
      <c r="P3404" s="44" t="s">
        <v>1233</v>
      </c>
      <c r="Q3404" s="109">
        <v>4</v>
      </c>
      <c r="R3404" s="44" t="s">
        <v>787</v>
      </c>
      <c r="S3404" s="109">
        <v>2</v>
      </c>
      <c r="T3404" s="109">
        <v>2</v>
      </c>
      <c r="U3404" s="109">
        <v>1</v>
      </c>
      <c r="V3404" s="109">
        <v>1</v>
      </c>
      <c r="W3404" s="109">
        <v>0</v>
      </c>
      <c r="Y3404" t="s">
        <v>784</v>
      </c>
    </row>
    <row r="3405" spans="2:25" hidden="1" x14ac:dyDescent="0.25">
      <c r="B3405" s="104">
        <v>46268</v>
      </c>
      <c r="C3405" s="105" t="s">
        <v>11</v>
      </c>
      <c r="P3405" s="44" t="s">
        <v>1233</v>
      </c>
      <c r="Q3405" s="109">
        <v>4</v>
      </c>
      <c r="R3405" s="44" t="s">
        <v>787</v>
      </c>
      <c r="S3405" s="109">
        <v>4</v>
      </c>
      <c r="T3405" s="109">
        <v>4</v>
      </c>
      <c r="U3405" s="109">
        <v>2</v>
      </c>
      <c r="V3405" s="109">
        <v>2</v>
      </c>
      <c r="W3405" s="109">
        <v>0</v>
      </c>
      <c r="Y3405" t="s">
        <v>780</v>
      </c>
    </row>
    <row r="3406" spans="2:25" hidden="1" x14ac:dyDescent="0.25">
      <c r="B3406" s="104">
        <v>46268</v>
      </c>
      <c r="C3406" s="105" t="s">
        <v>12</v>
      </c>
      <c r="P3406" s="44" t="s">
        <v>1234</v>
      </c>
      <c r="Q3406" s="109">
        <v>4</v>
      </c>
      <c r="R3406" s="44" t="s">
        <v>817</v>
      </c>
      <c r="S3406" s="109">
        <v>95</v>
      </c>
      <c r="T3406" s="109">
        <v>90</v>
      </c>
      <c r="U3406" s="109">
        <v>15</v>
      </c>
      <c r="V3406" s="109">
        <v>7</v>
      </c>
      <c r="W3406" s="109">
        <v>0</v>
      </c>
      <c r="Y3406" t="s">
        <v>779</v>
      </c>
    </row>
    <row r="3407" spans="2:25" hidden="1" x14ac:dyDescent="0.25">
      <c r="B3407" s="104">
        <v>46268</v>
      </c>
      <c r="C3407" s="105" t="s">
        <v>12</v>
      </c>
      <c r="P3407" s="44" t="s">
        <v>1235</v>
      </c>
      <c r="Q3407" s="109">
        <v>7</v>
      </c>
      <c r="R3407" s="44" t="s">
        <v>1205</v>
      </c>
      <c r="S3407" s="109">
        <v>2</v>
      </c>
      <c r="T3407" s="109">
        <v>2</v>
      </c>
      <c r="U3407" s="109">
        <v>1</v>
      </c>
      <c r="V3407" s="109">
        <v>0</v>
      </c>
      <c r="W3407" s="109">
        <v>0</v>
      </c>
    </row>
    <row r="3408" spans="2:25" hidden="1" x14ac:dyDescent="0.25">
      <c r="B3408" s="104">
        <v>46268</v>
      </c>
      <c r="C3408" s="105" t="s">
        <v>12</v>
      </c>
      <c r="P3408" s="44" t="s">
        <v>1235</v>
      </c>
      <c r="Q3408" s="109">
        <v>7</v>
      </c>
      <c r="R3408" s="44" t="s">
        <v>1205</v>
      </c>
      <c r="S3408" s="109">
        <v>7</v>
      </c>
      <c r="T3408" s="109">
        <v>7</v>
      </c>
      <c r="U3408" s="109">
        <v>3</v>
      </c>
      <c r="V3408" s="109">
        <v>3</v>
      </c>
      <c r="W3408" s="109">
        <v>0</v>
      </c>
      <c r="Y3408" t="s">
        <v>781</v>
      </c>
    </row>
    <row r="3409" spans="1:25" hidden="1" x14ac:dyDescent="0.25">
      <c r="B3409" s="104">
        <v>46268</v>
      </c>
      <c r="C3409" s="105" t="s">
        <v>12</v>
      </c>
      <c r="P3409" s="44" t="s">
        <v>1235</v>
      </c>
      <c r="Q3409" s="109">
        <v>7</v>
      </c>
      <c r="R3409" s="44" t="s">
        <v>1205</v>
      </c>
      <c r="S3409" s="109">
        <v>15</v>
      </c>
      <c r="T3409" s="109">
        <v>3</v>
      </c>
      <c r="U3409" s="109">
        <v>1</v>
      </c>
      <c r="V3409" s="109">
        <v>1</v>
      </c>
      <c r="W3409" s="109">
        <v>0</v>
      </c>
      <c r="Y3409" t="s">
        <v>779</v>
      </c>
    </row>
    <row r="3410" spans="1:25" x14ac:dyDescent="0.25">
      <c r="A3410" s="103" t="s">
        <v>8</v>
      </c>
      <c r="B3410" s="104">
        <v>46269</v>
      </c>
      <c r="C3410" s="105" t="s">
        <v>11</v>
      </c>
      <c r="D3410" s="106">
        <v>14</v>
      </c>
      <c r="G3410" s="106">
        <v>140</v>
      </c>
      <c r="H3410" s="107">
        <v>2</v>
      </c>
      <c r="I3410" s="107">
        <v>1</v>
      </c>
      <c r="J3410" s="107">
        <v>0</v>
      </c>
      <c r="K3410" s="107">
        <v>0</v>
      </c>
      <c r="L3410" s="108">
        <v>0</v>
      </c>
      <c r="X3410" t="s">
        <v>782</v>
      </c>
      <c r="Y3410" t="s">
        <v>780</v>
      </c>
    </row>
    <row r="3411" spans="1:25" x14ac:dyDescent="0.25">
      <c r="A3411" s="103" t="s">
        <v>7</v>
      </c>
      <c r="B3411" s="104">
        <v>46269</v>
      </c>
      <c r="C3411" s="105" t="s">
        <v>12</v>
      </c>
      <c r="D3411" s="106">
        <v>9</v>
      </c>
      <c r="G3411" s="106">
        <v>181</v>
      </c>
      <c r="H3411" s="107">
        <v>6</v>
      </c>
      <c r="I3411" s="107">
        <v>4</v>
      </c>
      <c r="J3411" s="107">
        <v>1</v>
      </c>
      <c r="K3411" s="107">
        <v>1</v>
      </c>
      <c r="L3411" s="108">
        <v>0</v>
      </c>
      <c r="X3411" t="s">
        <v>778</v>
      </c>
      <c r="Y3411" t="s">
        <v>779</v>
      </c>
    </row>
    <row r="3412" spans="1:25" hidden="1" x14ac:dyDescent="0.25">
      <c r="A3412" s="103" t="s">
        <v>6</v>
      </c>
      <c r="B3412" s="104">
        <v>46269</v>
      </c>
      <c r="C3412" s="105" t="s">
        <v>12</v>
      </c>
      <c r="D3412" s="106">
        <v>9</v>
      </c>
      <c r="G3412" s="106">
        <v>210</v>
      </c>
      <c r="H3412" s="107">
        <v>6</v>
      </c>
      <c r="I3412" s="107">
        <v>4</v>
      </c>
      <c r="J3412" s="107">
        <v>0</v>
      </c>
      <c r="K3412" s="107">
        <v>0</v>
      </c>
      <c r="L3412" s="108">
        <v>0</v>
      </c>
      <c r="X3412" t="s">
        <v>778</v>
      </c>
      <c r="Y3412" t="s">
        <v>779</v>
      </c>
    </row>
    <row r="3413" spans="1:25" x14ac:dyDescent="0.25">
      <c r="A3413" s="103" t="s">
        <v>7</v>
      </c>
      <c r="B3413" s="104">
        <v>46269</v>
      </c>
      <c r="C3413" s="105" t="s">
        <v>11</v>
      </c>
      <c r="D3413" s="106">
        <v>13</v>
      </c>
      <c r="G3413" s="106">
        <v>4</v>
      </c>
      <c r="H3413" s="107">
        <v>0</v>
      </c>
      <c r="I3413" s="107">
        <v>0</v>
      </c>
      <c r="J3413" s="107">
        <v>0</v>
      </c>
      <c r="K3413" s="107">
        <v>0</v>
      </c>
      <c r="L3413" s="108">
        <v>0</v>
      </c>
      <c r="X3413" t="s">
        <v>778</v>
      </c>
      <c r="Y3413" t="s">
        <v>780</v>
      </c>
    </row>
    <row r="3414" spans="1:25" hidden="1" x14ac:dyDescent="0.25">
      <c r="A3414" s="103" t="s">
        <v>6</v>
      </c>
      <c r="B3414" s="104">
        <v>46269</v>
      </c>
      <c r="C3414" s="105" t="s">
        <v>12</v>
      </c>
      <c r="D3414" s="106">
        <v>11</v>
      </c>
      <c r="G3414" s="106">
        <v>6</v>
      </c>
      <c r="H3414" s="107">
        <v>0</v>
      </c>
      <c r="I3414" s="107">
        <v>0</v>
      </c>
      <c r="J3414" s="107">
        <v>0</v>
      </c>
      <c r="K3414" s="107">
        <v>0</v>
      </c>
      <c r="L3414" s="108">
        <v>0</v>
      </c>
      <c r="X3414" t="s">
        <v>782</v>
      </c>
    </row>
    <row r="3415" spans="1:25" hidden="1" x14ac:dyDescent="0.25">
      <c r="A3415" s="103" t="s">
        <v>8</v>
      </c>
      <c r="B3415" s="104">
        <v>46269</v>
      </c>
      <c r="C3415" s="105" t="s">
        <v>11</v>
      </c>
      <c r="D3415" s="106">
        <v>13</v>
      </c>
      <c r="G3415" s="106">
        <v>9</v>
      </c>
      <c r="H3415" s="107">
        <v>0</v>
      </c>
      <c r="I3415" s="107">
        <v>0</v>
      </c>
      <c r="J3415" s="107">
        <v>0</v>
      </c>
      <c r="K3415" s="107">
        <v>0</v>
      </c>
      <c r="L3415" s="108">
        <v>0</v>
      </c>
      <c r="X3415" t="s">
        <v>778</v>
      </c>
      <c r="Y3415" t="s">
        <v>20</v>
      </c>
    </row>
    <row r="3416" spans="1:25" x14ac:dyDescent="0.25">
      <c r="A3416" s="103" t="s">
        <v>6</v>
      </c>
      <c r="B3416" s="104">
        <v>46269</v>
      </c>
      <c r="C3416" s="105" t="s">
        <v>11</v>
      </c>
      <c r="D3416" s="106">
        <v>14</v>
      </c>
      <c r="G3416" s="106">
        <v>248</v>
      </c>
      <c r="H3416" s="107">
        <v>0</v>
      </c>
      <c r="I3416" s="107">
        <v>0</v>
      </c>
      <c r="J3416" s="107">
        <v>0</v>
      </c>
      <c r="K3416" s="107">
        <v>0</v>
      </c>
      <c r="L3416" s="108">
        <v>0</v>
      </c>
      <c r="X3416" t="s">
        <v>778</v>
      </c>
      <c r="Y3416" t="s">
        <v>783</v>
      </c>
    </row>
    <row r="3417" spans="1:25" x14ac:dyDescent="0.25">
      <c r="A3417" s="103" t="s">
        <v>6</v>
      </c>
      <c r="B3417" s="104">
        <v>46269</v>
      </c>
      <c r="C3417" s="105" t="s">
        <v>12</v>
      </c>
      <c r="D3417" s="106">
        <v>10</v>
      </c>
      <c r="G3417" s="106">
        <v>1665</v>
      </c>
      <c r="H3417" s="107">
        <v>34</v>
      </c>
      <c r="I3417" s="107">
        <v>29</v>
      </c>
      <c r="J3417" s="107">
        <v>0</v>
      </c>
      <c r="K3417" s="107">
        <v>0</v>
      </c>
      <c r="L3417" s="108">
        <v>0</v>
      </c>
      <c r="X3417" t="s">
        <v>782</v>
      </c>
      <c r="Y3417" t="s">
        <v>779</v>
      </c>
    </row>
    <row r="3418" spans="1:25" hidden="1" x14ac:dyDescent="0.25">
      <c r="A3418" s="103" t="s">
        <v>6</v>
      </c>
      <c r="B3418" s="104">
        <v>46269</v>
      </c>
      <c r="C3418" s="105" t="s">
        <v>12</v>
      </c>
      <c r="D3418" s="106">
        <v>16</v>
      </c>
      <c r="G3418" s="106">
        <v>14</v>
      </c>
      <c r="H3418" s="107">
        <v>0</v>
      </c>
      <c r="I3418" s="107">
        <v>0</v>
      </c>
      <c r="J3418" s="107">
        <v>0</v>
      </c>
      <c r="K3418" s="107">
        <v>0</v>
      </c>
      <c r="L3418" s="108">
        <v>0</v>
      </c>
      <c r="X3418" t="s">
        <v>782</v>
      </c>
      <c r="Y3418" t="s">
        <v>779</v>
      </c>
    </row>
    <row r="3419" spans="1:25" hidden="1" x14ac:dyDescent="0.25">
      <c r="A3419" s="103" t="s">
        <v>8</v>
      </c>
      <c r="B3419" s="104">
        <v>46269</v>
      </c>
      <c r="C3419" s="105" t="s">
        <v>12</v>
      </c>
      <c r="D3419" s="106">
        <v>12</v>
      </c>
      <c r="G3419" s="106">
        <v>141</v>
      </c>
      <c r="H3419" s="107">
        <v>3</v>
      </c>
      <c r="I3419" s="107">
        <v>3</v>
      </c>
      <c r="J3419" s="107">
        <v>0</v>
      </c>
      <c r="K3419" s="107">
        <v>0</v>
      </c>
      <c r="L3419" s="108">
        <v>0</v>
      </c>
      <c r="X3419" t="s">
        <v>782</v>
      </c>
      <c r="Y3419" t="s">
        <v>781</v>
      </c>
    </row>
    <row r="3420" spans="1:25" hidden="1" x14ac:dyDescent="0.25">
      <c r="A3420" s="103" t="s">
        <v>8</v>
      </c>
      <c r="B3420" s="104">
        <v>46269</v>
      </c>
      <c r="C3420" s="105" t="s">
        <v>11</v>
      </c>
      <c r="D3420" s="106">
        <v>13</v>
      </c>
      <c r="G3420" s="106">
        <v>26</v>
      </c>
      <c r="H3420" s="107">
        <v>1</v>
      </c>
      <c r="I3420" s="107">
        <v>1</v>
      </c>
      <c r="J3420" s="107">
        <v>0</v>
      </c>
      <c r="K3420" s="107">
        <v>0</v>
      </c>
      <c r="L3420" s="108">
        <v>0</v>
      </c>
      <c r="X3420" t="s">
        <v>782</v>
      </c>
      <c r="Y3420" t="s">
        <v>784</v>
      </c>
    </row>
    <row r="3421" spans="1:25" hidden="1" x14ac:dyDescent="0.25">
      <c r="A3421" s="103" t="s">
        <v>7</v>
      </c>
      <c r="B3421" s="104">
        <v>46269</v>
      </c>
      <c r="C3421" s="105" t="s">
        <v>11</v>
      </c>
      <c r="D3421" s="106">
        <v>9</v>
      </c>
      <c r="G3421" s="106">
        <v>72</v>
      </c>
      <c r="H3421" s="107">
        <v>0</v>
      </c>
      <c r="I3421" s="107">
        <v>0</v>
      </c>
      <c r="J3421" s="107">
        <v>0</v>
      </c>
      <c r="K3421" s="107">
        <v>0</v>
      </c>
      <c r="L3421" s="108">
        <v>0</v>
      </c>
      <c r="X3421" t="s">
        <v>778</v>
      </c>
      <c r="Y3421" t="s">
        <v>20</v>
      </c>
    </row>
    <row r="3422" spans="1:25" x14ac:dyDescent="0.25">
      <c r="A3422" s="103" t="s">
        <v>8</v>
      </c>
      <c r="B3422" s="104">
        <v>46269</v>
      </c>
      <c r="C3422" s="105" t="s">
        <v>11</v>
      </c>
      <c r="D3422" s="106">
        <v>11</v>
      </c>
      <c r="G3422" s="106">
        <v>950</v>
      </c>
      <c r="H3422" s="107">
        <v>4</v>
      </c>
      <c r="I3422" s="107">
        <v>2</v>
      </c>
      <c r="J3422" s="107">
        <v>0</v>
      </c>
      <c r="K3422" s="107">
        <v>0</v>
      </c>
      <c r="L3422" s="108">
        <v>0</v>
      </c>
      <c r="X3422" t="s">
        <v>782</v>
      </c>
      <c r="Y3422" t="s">
        <v>20</v>
      </c>
    </row>
    <row r="3423" spans="1:25" hidden="1" x14ac:dyDescent="0.25">
      <c r="A3423" s="103" t="s">
        <v>7</v>
      </c>
      <c r="B3423" s="104">
        <v>46269</v>
      </c>
      <c r="C3423" s="105" t="s">
        <v>12</v>
      </c>
      <c r="D3423" s="106">
        <v>15</v>
      </c>
      <c r="G3423" s="106">
        <v>1111</v>
      </c>
      <c r="H3423" s="107">
        <v>14</v>
      </c>
      <c r="I3423" s="107">
        <v>11</v>
      </c>
      <c r="J3423" s="107">
        <v>1</v>
      </c>
      <c r="K3423" s="107">
        <v>0</v>
      </c>
      <c r="L3423" s="108">
        <v>0</v>
      </c>
      <c r="X3423" t="s">
        <v>782</v>
      </c>
      <c r="Y3423" t="s">
        <v>779</v>
      </c>
    </row>
    <row r="3424" spans="1:25" hidden="1" x14ac:dyDescent="0.25">
      <c r="A3424" s="103" t="s">
        <v>8</v>
      </c>
      <c r="B3424" s="104">
        <v>46269</v>
      </c>
      <c r="C3424" s="105" t="s">
        <v>11</v>
      </c>
      <c r="D3424" s="106">
        <v>15</v>
      </c>
      <c r="G3424" s="106">
        <v>119</v>
      </c>
      <c r="H3424" s="107">
        <v>2</v>
      </c>
      <c r="I3424" s="107">
        <v>2</v>
      </c>
      <c r="J3424" s="107">
        <v>1</v>
      </c>
      <c r="K3424" s="107">
        <v>1</v>
      </c>
      <c r="L3424" s="108">
        <v>0</v>
      </c>
      <c r="X3424" t="s">
        <v>778</v>
      </c>
      <c r="Y3424" t="s">
        <v>783</v>
      </c>
    </row>
    <row r="3425" spans="1:25" hidden="1" x14ac:dyDescent="0.25">
      <c r="A3425" s="103" t="s">
        <v>8</v>
      </c>
      <c r="B3425" s="104">
        <v>46269</v>
      </c>
      <c r="C3425" s="105" t="s">
        <v>11</v>
      </c>
      <c r="D3425" s="106">
        <v>9</v>
      </c>
      <c r="G3425" s="106">
        <v>1</v>
      </c>
      <c r="H3425" s="107">
        <v>0</v>
      </c>
      <c r="I3425" s="107">
        <v>0</v>
      </c>
      <c r="J3425" s="107">
        <v>0</v>
      </c>
      <c r="K3425" s="107">
        <v>0</v>
      </c>
      <c r="L3425" s="108">
        <v>0</v>
      </c>
      <c r="X3425" t="s">
        <v>782</v>
      </c>
      <c r="Y3425" t="s">
        <v>21</v>
      </c>
    </row>
    <row r="3426" spans="1:25" hidden="1" x14ac:dyDescent="0.25">
      <c r="A3426" s="103" t="s">
        <v>6</v>
      </c>
      <c r="B3426" s="104">
        <v>46269</v>
      </c>
      <c r="C3426" s="105" t="s">
        <v>12</v>
      </c>
      <c r="D3426" s="106">
        <v>12</v>
      </c>
      <c r="G3426" s="106">
        <v>10</v>
      </c>
      <c r="H3426" s="107">
        <v>1</v>
      </c>
      <c r="I3426" s="107">
        <v>0</v>
      </c>
      <c r="J3426" s="107">
        <v>0</v>
      </c>
      <c r="K3426" s="107">
        <v>0</v>
      </c>
      <c r="L3426" s="108">
        <v>0</v>
      </c>
      <c r="X3426" t="s">
        <v>778</v>
      </c>
      <c r="Y3426" t="s">
        <v>781</v>
      </c>
    </row>
    <row r="3427" spans="1:25" hidden="1" x14ac:dyDescent="0.25">
      <c r="A3427" s="103" t="s">
        <v>6</v>
      </c>
      <c r="B3427" s="104">
        <v>46269</v>
      </c>
      <c r="C3427" s="105" t="s">
        <v>11</v>
      </c>
      <c r="D3427" s="106">
        <v>8</v>
      </c>
      <c r="G3427" s="106">
        <v>572</v>
      </c>
      <c r="H3427" s="107">
        <v>1</v>
      </c>
      <c r="I3427" s="107">
        <v>1</v>
      </c>
      <c r="J3427" s="107">
        <v>0</v>
      </c>
      <c r="K3427" s="107">
        <v>0</v>
      </c>
      <c r="L3427" s="108">
        <v>0</v>
      </c>
      <c r="X3427" t="s">
        <v>782</v>
      </c>
      <c r="Y3427" t="s">
        <v>20</v>
      </c>
    </row>
    <row r="3428" spans="1:25" hidden="1" x14ac:dyDescent="0.25">
      <c r="A3428" s="103" t="s">
        <v>7</v>
      </c>
      <c r="B3428" s="104">
        <v>46269</v>
      </c>
      <c r="C3428" s="105" t="s">
        <v>11</v>
      </c>
      <c r="D3428" s="106">
        <v>8</v>
      </c>
      <c r="G3428" s="106">
        <v>575</v>
      </c>
      <c r="H3428" s="107">
        <v>9</v>
      </c>
      <c r="I3428" s="107">
        <v>9</v>
      </c>
      <c r="J3428" s="107">
        <v>1</v>
      </c>
      <c r="K3428" s="107">
        <v>0</v>
      </c>
      <c r="L3428" s="108">
        <v>0</v>
      </c>
      <c r="X3428" t="s">
        <v>782</v>
      </c>
      <c r="Y3428" t="s">
        <v>783</v>
      </c>
    </row>
    <row r="3429" spans="1:25" x14ac:dyDescent="0.25">
      <c r="A3429" s="103" t="s">
        <v>8</v>
      </c>
      <c r="B3429" s="104">
        <v>46269</v>
      </c>
      <c r="C3429" s="105" t="s">
        <v>11</v>
      </c>
      <c r="D3429" s="106">
        <v>10</v>
      </c>
      <c r="G3429" s="106">
        <v>103</v>
      </c>
      <c r="H3429" s="107">
        <v>0</v>
      </c>
      <c r="I3429" s="107">
        <v>0</v>
      </c>
      <c r="J3429" s="107">
        <v>0</v>
      </c>
      <c r="K3429" s="107">
        <v>0</v>
      </c>
      <c r="L3429" s="108">
        <v>0</v>
      </c>
      <c r="X3429" t="s">
        <v>782</v>
      </c>
      <c r="Y3429" t="s">
        <v>780</v>
      </c>
    </row>
    <row r="3430" spans="1:25" hidden="1" x14ac:dyDescent="0.25">
      <c r="A3430" s="103" t="s">
        <v>7</v>
      </c>
      <c r="B3430" s="104">
        <v>46269</v>
      </c>
      <c r="C3430" s="105" t="s">
        <v>12</v>
      </c>
      <c r="D3430" s="106">
        <v>14</v>
      </c>
      <c r="G3430" s="106">
        <v>1259</v>
      </c>
      <c r="H3430" s="107">
        <v>27</v>
      </c>
      <c r="I3430" s="107">
        <v>17</v>
      </c>
      <c r="J3430" s="107">
        <v>1</v>
      </c>
      <c r="K3430" s="107">
        <v>1</v>
      </c>
      <c r="L3430" s="108">
        <v>0</v>
      </c>
      <c r="X3430" t="s">
        <v>782</v>
      </c>
      <c r="Y3430" t="s">
        <v>779</v>
      </c>
    </row>
    <row r="3431" spans="1:25" hidden="1" x14ac:dyDescent="0.25">
      <c r="A3431" s="103" t="s">
        <v>6</v>
      </c>
      <c r="B3431" s="104">
        <v>46269</v>
      </c>
      <c r="C3431" s="105" t="s">
        <v>11</v>
      </c>
      <c r="D3431" s="106">
        <v>14</v>
      </c>
      <c r="G3431" s="106">
        <v>15</v>
      </c>
      <c r="H3431" s="107">
        <v>0</v>
      </c>
      <c r="I3431" s="107">
        <v>0</v>
      </c>
      <c r="J3431" s="107">
        <v>0</v>
      </c>
      <c r="K3431" s="107">
        <v>0</v>
      </c>
      <c r="L3431" s="108">
        <v>0</v>
      </c>
      <c r="X3431" t="s">
        <v>778</v>
      </c>
    </row>
    <row r="3432" spans="1:25" hidden="1" x14ac:dyDescent="0.25">
      <c r="A3432" s="103" t="s">
        <v>6</v>
      </c>
      <c r="B3432" s="104">
        <v>46269</v>
      </c>
      <c r="C3432" s="105" t="s">
        <v>11</v>
      </c>
      <c r="D3432" s="106">
        <v>15</v>
      </c>
      <c r="G3432" s="106">
        <v>918</v>
      </c>
      <c r="H3432" s="107">
        <v>17</v>
      </c>
      <c r="I3432" s="107">
        <v>14</v>
      </c>
      <c r="J3432" s="107">
        <v>1</v>
      </c>
      <c r="K3432" s="107">
        <v>0</v>
      </c>
      <c r="L3432" s="108">
        <v>0</v>
      </c>
      <c r="X3432" t="s">
        <v>782</v>
      </c>
      <c r="Y3432" t="s">
        <v>784</v>
      </c>
    </row>
    <row r="3433" spans="1:25" hidden="1" x14ac:dyDescent="0.25">
      <c r="A3433" s="103" t="s">
        <v>7</v>
      </c>
      <c r="B3433" s="104">
        <v>46269</v>
      </c>
      <c r="C3433" s="105" t="s">
        <v>11</v>
      </c>
      <c r="D3433" s="106">
        <v>15</v>
      </c>
      <c r="G3433" s="106">
        <v>64</v>
      </c>
      <c r="H3433" s="107">
        <v>0</v>
      </c>
      <c r="I3433" s="107">
        <v>0</v>
      </c>
      <c r="J3433" s="107">
        <v>0</v>
      </c>
      <c r="K3433" s="107">
        <v>0</v>
      </c>
      <c r="L3433" s="108">
        <v>0</v>
      </c>
      <c r="X3433" t="s">
        <v>778</v>
      </c>
      <c r="Y3433" t="s">
        <v>784</v>
      </c>
    </row>
    <row r="3434" spans="1:25" x14ac:dyDescent="0.25">
      <c r="A3434" s="103" t="s">
        <v>7</v>
      </c>
      <c r="B3434" s="104">
        <v>46269</v>
      </c>
      <c r="C3434" s="105" t="s">
        <v>12</v>
      </c>
      <c r="D3434" s="106">
        <v>10</v>
      </c>
      <c r="G3434" s="106">
        <v>235</v>
      </c>
      <c r="H3434" s="107">
        <v>4</v>
      </c>
      <c r="I3434" s="107">
        <v>4</v>
      </c>
      <c r="J3434" s="107">
        <v>0</v>
      </c>
      <c r="K3434" s="107">
        <v>0</v>
      </c>
      <c r="L3434" s="108">
        <v>0</v>
      </c>
      <c r="X3434" t="s">
        <v>782</v>
      </c>
      <c r="Y3434" t="s">
        <v>781</v>
      </c>
    </row>
    <row r="3435" spans="1:25" hidden="1" x14ac:dyDescent="0.25">
      <c r="A3435" s="103" t="s">
        <v>7</v>
      </c>
      <c r="B3435" s="104">
        <v>46269</v>
      </c>
      <c r="C3435" s="105" t="s">
        <v>12</v>
      </c>
      <c r="D3435" s="106">
        <v>10</v>
      </c>
      <c r="G3435" s="106">
        <v>8</v>
      </c>
      <c r="H3435" s="107">
        <v>0</v>
      </c>
      <c r="I3435" s="107">
        <v>0</v>
      </c>
      <c r="J3435" s="107">
        <v>0</v>
      </c>
      <c r="K3435" s="107">
        <v>0</v>
      </c>
      <c r="L3435" s="108">
        <v>0</v>
      </c>
      <c r="X3435" t="s">
        <v>778</v>
      </c>
      <c r="Y3435" t="s">
        <v>779</v>
      </c>
    </row>
    <row r="3436" spans="1:25" hidden="1" x14ac:dyDescent="0.25">
      <c r="A3436" s="103" t="s">
        <v>7</v>
      </c>
      <c r="B3436" s="104">
        <v>46269</v>
      </c>
      <c r="C3436" s="105" t="s">
        <v>11</v>
      </c>
      <c r="D3436" s="106">
        <v>11</v>
      </c>
      <c r="G3436" s="106">
        <v>724</v>
      </c>
      <c r="H3436" s="107">
        <v>6</v>
      </c>
      <c r="I3436" s="107">
        <v>4</v>
      </c>
      <c r="J3436" s="107">
        <v>0</v>
      </c>
      <c r="K3436" s="107">
        <v>0</v>
      </c>
      <c r="L3436" s="108">
        <v>0</v>
      </c>
      <c r="X3436" t="s">
        <v>782</v>
      </c>
      <c r="Y3436" t="s">
        <v>784</v>
      </c>
    </row>
    <row r="3437" spans="1:25" hidden="1" x14ac:dyDescent="0.25">
      <c r="A3437" s="103" t="s">
        <v>8</v>
      </c>
      <c r="B3437" s="104">
        <v>46269</v>
      </c>
      <c r="C3437" s="105" t="s">
        <v>11</v>
      </c>
      <c r="D3437" s="106">
        <v>10</v>
      </c>
      <c r="G3437" s="106">
        <v>159</v>
      </c>
      <c r="H3437" s="107">
        <v>0</v>
      </c>
      <c r="I3437" s="107">
        <v>0</v>
      </c>
      <c r="J3437" s="107">
        <v>0</v>
      </c>
      <c r="K3437" s="107">
        <v>0</v>
      </c>
      <c r="L3437" s="108">
        <v>0</v>
      </c>
      <c r="X3437" t="s">
        <v>778</v>
      </c>
      <c r="Y3437" t="s">
        <v>20</v>
      </c>
    </row>
    <row r="3438" spans="1:25" x14ac:dyDescent="0.25">
      <c r="A3438" s="103" t="s">
        <v>7</v>
      </c>
      <c r="B3438" s="104">
        <v>46269</v>
      </c>
      <c r="C3438" s="105" t="s">
        <v>11</v>
      </c>
      <c r="D3438" s="106">
        <v>10</v>
      </c>
      <c r="G3438" s="106">
        <v>7</v>
      </c>
      <c r="H3438" s="107">
        <v>0</v>
      </c>
      <c r="I3438" s="107">
        <v>0</v>
      </c>
      <c r="J3438" s="107">
        <v>0</v>
      </c>
      <c r="K3438" s="107">
        <v>0</v>
      </c>
      <c r="L3438" s="108">
        <v>0</v>
      </c>
      <c r="X3438" t="s">
        <v>782</v>
      </c>
      <c r="Y3438" t="s">
        <v>21</v>
      </c>
    </row>
    <row r="3439" spans="1:25" x14ac:dyDescent="0.25">
      <c r="A3439" s="103" t="s">
        <v>6</v>
      </c>
      <c r="B3439" s="104">
        <v>46269</v>
      </c>
      <c r="C3439" s="105" t="s">
        <v>12</v>
      </c>
      <c r="D3439" s="106">
        <v>8</v>
      </c>
      <c r="G3439" s="106">
        <v>4</v>
      </c>
      <c r="H3439" s="107">
        <v>0</v>
      </c>
      <c r="I3439" s="107">
        <v>0</v>
      </c>
      <c r="J3439" s="107">
        <v>0</v>
      </c>
      <c r="K3439" s="107">
        <v>0</v>
      </c>
      <c r="L3439" s="108">
        <v>0</v>
      </c>
      <c r="X3439" t="s">
        <v>778</v>
      </c>
      <c r="Y3439" t="s">
        <v>779</v>
      </c>
    </row>
    <row r="3440" spans="1:25" hidden="1" x14ac:dyDescent="0.25">
      <c r="A3440" s="103" t="s">
        <v>6</v>
      </c>
      <c r="B3440" s="104">
        <v>46269</v>
      </c>
      <c r="C3440" s="105" t="s">
        <v>12</v>
      </c>
      <c r="D3440" s="106">
        <v>8</v>
      </c>
      <c r="G3440" s="106">
        <v>1</v>
      </c>
      <c r="H3440" s="107">
        <v>0</v>
      </c>
      <c r="I3440" s="107">
        <v>0</v>
      </c>
      <c r="J3440" s="107">
        <v>0</v>
      </c>
      <c r="K3440" s="107">
        <v>0</v>
      </c>
      <c r="L3440" s="108">
        <v>0</v>
      </c>
      <c r="X3440" t="s">
        <v>778</v>
      </c>
      <c r="Y3440" t="s">
        <v>786</v>
      </c>
    </row>
    <row r="3441" spans="1:25" x14ac:dyDescent="0.25">
      <c r="A3441" s="103" t="s">
        <v>7</v>
      </c>
      <c r="B3441" s="104">
        <v>46269</v>
      </c>
      <c r="C3441" s="105" t="s">
        <v>11</v>
      </c>
      <c r="D3441" s="106">
        <v>16</v>
      </c>
      <c r="G3441" s="106">
        <v>209</v>
      </c>
      <c r="H3441" s="107">
        <v>1</v>
      </c>
      <c r="I3441" s="107">
        <v>1</v>
      </c>
      <c r="J3441" s="107">
        <v>0</v>
      </c>
      <c r="K3441" s="107">
        <v>0</v>
      </c>
      <c r="L3441" s="108">
        <v>0</v>
      </c>
      <c r="X3441" t="s">
        <v>778</v>
      </c>
      <c r="Y3441" t="s">
        <v>20</v>
      </c>
    </row>
    <row r="3442" spans="1:25" x14ac:dyDescent="0.25">
      <c r="A3442" s="103" t="s">
        <v>7</v>
      </c>
      <c r="B3442" s="104">
        <v>46269</v>
      </c>
      <c r="C3442" s="105" t="s">
        <v>12</v>
      </c>
      <c r="D3442" s="106">
        <v>9</v>
      </c>
      <c r="G3442" s="106">
        <v>1</v>
      </c>
      <c r="H3442" s="107">
        <v>0</v>
      </c>
      <c r="I3442" s="107">
        <v>0</v>
      </c>
      <c r="J3442" s="107">
        <v>0</v>
      </c>
      <c r="K3442" s="107">
        <v>0</v>
      </c>
      <c r="L3442" s="108">
        <v>0</v>
      </c>
      <c r="X3442" t="s">
        <v>778</v>
      </c>
      <c r="Y3442" t="s">
        <v>804</v>
      </c>
    </row>
    <row r="3443" spans="1:25" hidden="1" x14ac:dyDescent="0.25">
      <c r="A3443" s="103" t="s">
        <v>6</v>
      </c>
      <c r="B3443" s="104">
        <v>46269</v>
      </c>
      <c r="C3443" s="105" t="s">
        <v>12</v>
      </c>
      <c r="D3443" s="106">
        <v>9</v>
      </c>
      <c r="G3443" s="106">
        <v>1</v>
      </c>
      <c r="H3443" s="107">
        <v>0</v>
      </c>
      <c r="I3443" s="107">
        <v>0</v>
      </c>
      <c r="J3443" s="107">
        <v>0</v>
      </c>
      <c r="K3443" s="107">
        <v>0</v>
      </c>
      <c r="L3443" s="108">
        <v>0</v>
      </c>
      <c r="X3443" t="s">
        <v>778</v>
      </c>
      <c r="Y3443" t="s">
        <v>22</v>
      </c>
    </row>
    <row r="3444" spans="1:25" x14ac:dyDescent="0.25">
      <c r="A3444" s="103" t="s">
        <v>8</v>
      </c>
      <c r="B3444" s="104">
        <v>46269</v>
      </c>
      <c r="C3444" s="105" t="s">
        <v>12</v>
      </c>
      <c r="D3444" s="106">
        <v>14</v>
      </c>
      <c r="G3444" s="106">
        <v>15</v>
      </c>
      <c r="H3444" s="107">
        <v>0</v>
      </c>
      <c r="I3444" s="107">
        <v>0</v>
      </c>
      <c r="J3444" s="107">
        <v>0</v>
      </c>
      <c r="K3444" s="107">
        <v>0</v>
      </c>
      <c r="L3444" s="108">
        <v>0</v>
      </c>
      <c r="X3444" t="s">
        <v>778</v>
      </c>
      <c r="Y3444" t="s">
        <v>781</v>
      </c>
    </row>
    <row r="3445" spans="1:25" hidden="1" x14ac:dyDescent="0.25">
      <c r="A3445" s="103" t="s">
        <v>7</v>
      </c>
      <c r="B3445" s="104">
        <v>46269</v>
      </c>
      <c r="C3445" s="105" t="s">
        <v>12</v>
      </c>
      <c r="D3445" s="106">
        <v>14</v>
      </c>
      <c r="G3445" s="106">
        <v>1</v>
      </c>
      <c r="H3445" s="107">
        <v>0</v>
      </c>
      <c r="I3445" s="107">
        <v>0</v>
      </c>
      <c r="J3445" s="107">
        <v>0</v>
      </c>
      <c r="K3445" s="107">
        <v>0</v>
      </c>
      <c r="L3445" s="108">
        <v>0</v>
      </c>
      <c r="X3445" t="s">
        <v>778</v>
      </c>
      <c r="Y3445" t="s">
        <v>804</v>
      </c>
    </row>
    <row r="3446" spans="1:25" x14ac:dyDescent="0.25">
      <c r="A3446" s="103" t="s">
        <v>6</v>
      </c>
      <c r="B3446" s="104">
        <v>46269</v>
      </c>
      <c r="C3446" s="105" t="s">
        <v>12</v>
      </c>
      <c r="D3446" s="106">
        <v>15</v>
      </c>
      <c r="G3446" s="106">
        <v>86</v>
      </c>
      <c r="H3446" s="107">
        <v>2</v>
      </c>
      <c r="I3446" s="107">
        <v>1</v>
      </c>
      <c r="J3446" s="107">
        <v>0</v>
      </c>
      <c r="K3446" s="107">
        <v>0</v>
      </c>
      <c r="L3446" s="108">
        <v>0</v>
      </c>
      <c r="X3446" t="s">
        <v>782</v>
      </c>
      <c r="Y3446" t="s">
        <v>781</v>
      </c>
    </row>
    <row r="3447" spans="1:25" x14ac:dyDescent="0.25">
      <c r="A3447" s="103" t="s">
        <v>8</v>
      </c>
      <c r="B3447" s="104">
        <v>46269</v>
      </c>
      <c r="C3447" s="105" t="s">
        <v>12</v>
      </c>
      <c r="D3447" s="106">
        <v>12</v>
      </c>
      <c r="G3447" s="106">
        <v>134</v>
      </c>
      <c r="H3447" s="107">
        <v>0</v>
      </c>
      <c r="I3447" s="107">
        <v>0</v>
      </c>
      <c r="J3447" s="107">
        <v>0</v>
      </c>
      <c r="K3447" s="107">
        <v>0</v>
      </c>
      <c r="L3447" s="108">
        <v>0</v>
      </c>
      <c r="X3447" t="s">
        <v>778</v>
      </c>
      <c r="Y3447" t="s">
        <v>779</v>
      </c>
    </row>
    <row r="3448" spans="1:25" hidden="1" x14ac:dyDescent="0.25">
      <c r="A3448" s="103" t="s">
        <v>6</v>
      </c>
      <c r="B3448" s="104">
        <v>46269</v>
      </c>
      <c r="C3448" s="105" t="s">
        <v>12</v>
      </c>
      <c r="D3448" s="106">
        <v>15</v>
      </c>
      <c r="G3448" s="106">
        <v>1</v>
      </c>
      <c r="H3448" s="107">
        <v>0</v>
      </c>
      <c r="I3448" s="107">
        <v>0</v>
      </c>
      <c r="J3448" s="107">
        <v>0</v>
      </c>
      <c r="K3448" s="107">
        <v>0</v>
      </c>
      <c r="L3448" s="108">
        <v>0</v>
      </c>
      <c r="X3448" t="s">
        <v>778</v>
      </c>
      <c r="Y3448" t="s">
        <v>786</v>
      </c>
    </row>
    <row r="3449" spans="1:25" hidden="1" x14ac:dyDescent="0.25">
      <c r="A3449" s="103" t="s">
        <v>8</v>
      </c>
      <c r="B3449" s="104">
        <v>46269</v>
      </c>
      <c r="C3449" s="105" t="s">
        <v>11</v>
      </c>
      <c r="D3449" s="106">
        <v>14</v>
      </c>
      <c r="G3449" s="106">
        <v>774</v>
      </c>
      <c r="H3449" s="107">
        <v>2</v>
      </c>
      <c r="I3449" s="107">
        <v>1</v>
      </c>
      <c r="J3449" s="107">
        <v>1</v>
      </c>
      <c r="K3449" s="107">
        <v>0</v>
      </c>
      <c r="L3449" s="108">
        <v>0</v>
      </c>
      <c r="X3449" t="s">
        <v>782</v>
      </c>
      <c r="Y3449" t="s">
        <v>20</v>
      </c>
    </row>
    <row r="3450" spans="1:25" hidden="1" x14ac:dyDescent="0.25">
      <c r="A3450" s="103" t="s">
        <v>8</v>
      </c>
      <c r="B3450" s="104">
        <v>46269</v>
      </c>
      <c r="C3450" s="105" t="s">
        <v>11</v>
      </c>
      <c r="D3450" s="106">
        <v>16</v>
      </c>
      <c r="G3450" s="106">
        <v>357</v>
      </c>
      <c r="H3450" s="107">
        <v>0</v>
      </c>
      <c r="I3450" s="107">
        <v>0</v>
      </c>
      <c r="J3450" s="107">
        <v>0</v>
      </c>
      <c r="K3450" s="107">
        <v>0</v>
      </c>
      <c r="L3450" s="108">
        <v>0</v>
      </c>
      <c r="X3450" t="s">
        <v>782</v>
      </c>
      <c r="Y3450" t="s">
        <v>784</v>
      </c>
    </row>
    <row r="3451" spans="1:25" hidden="1" x14ac:dyDescent="0.25">
      <c r="A3451" s="103" t="s">
        <v>8</v>
      </c>
      <c r="B3451" s="104">
        <v>46269</v>
      </c>
      <c r="C3451" s="105" t="s">
        <v>11</v>
      </c>
      <c r="D3451" s="106">
        <v>14</v>
      </c>
      <c r="G3451" s="106">
        <v>105</v>
      </c>
      <c r="H3451" s="107">
        <v>2</v>
      </c>
      <c r="I3451" s="107">
        <v>2</v>
      </c>
      <c r="J3451" s="107">
        <v>1</v>
      </c>
      <c r="K3451" s="107">
        <v>1</v>
      </c>
      <c r="L3451" s="108">
        <v>0</v>
      </c>
      <c r="X3451" t="s">
        <v>778</v>
      </c>
      <c r="Y3451" t="s">
        <v>784</v>
      </c>
    </row>
    <row r="3452" spans="1:25" hidden="1" x14ac:dyDescent="0.25">
      <c r="A3452" s="103" t="s">
        <v>7</v>
      </c>
      <c r="B3452" s="104">
        <v>46269</v>
      </c>
      <c r="C3452" s="105" t="s">
        <v>11</v>
      </c>
      <c r="D3452" s="106">
        <v>15</v>
      </c>
      <c r="G3452" s="106">
        <v>6</v>
      </c>
      <c r="H3452" s="107">
        <v>0</v>
      </c>
      <c r="I3452" s="107">
        <v>0</v>
      </c>
      <c r="J3452" s="107">
        <v>0</v>
      </c>
      <c r="K3452" s="107">
        <v>0</v>
      </c>
      <c r="L3452" s="108">
        <v>0</v>
      </c>
      <c r="X3452" t="s">
        <v>782</v>
      </c>
      <c r="Y3452" t="s">
        <v>21</v>
      </c>
    </row>
    <row r="3453" spans="1:25" hidden="1" x14ac:dyDescent="0.25">
      <c r="A3453" s="103" t="s">
        <v>7</v>
      </c>
      <c r="B3453" s="104">
        <v>46269</v>
      </c>
      <c r="C3453" s="105" t="s">
        <v>11</v>
      </c>
      <c r="D3453" s="106">
        <v>9</v>
      </c>
      <c r="G3453" s="106">
        <v>13</v>
      </c>
      <c r="H3453" s="107">
        <v>2</v>
      </c>
      <c r="I3453" s="107">
        <v>1</v>
      </c>
      <c r="J3453" s="107">
        <v>0</v>
      </c>
      <c r="K3453" s="107">
        <v>0</v>
      </c>
      <c r="L3453" s="108">
        <v>0</v>
      </c>
      <c r="X3453" t="s">
        <v>782</v>
      </c>
      <c r="Y3453" t="s">
        <v>23</v>
      </c>
    </row>
    <row r="3454" spans="1:25" hidden="1" x14ac:dyDescent="0.25">
      <c r="A3454" s="103" t="s">
        <v>7</v>
      </c>
      <c r="B3454" s="104">
        <v>46269</v>
      </c>
      <c r="C3454" s="105" t="s">
        <v>11</v>
      </c>
      <c r="D3454" s="106">
        <v>15</v>
      </c>
      <c r="G3454" s="106">
        <v>2</v>
      </c>
      <c r="H3454" s="107">
        <v>0</v>
      </c>
      <c r="I3454" s="107">
        <v>0</v>
      </c>
      <c r="J3454" s="107">
        <v>0</v>
      </c>
      <c r="K3454" s="107">
        <v>0</v>
      </c>
      <c r="L3454" s="108">
        <v>0</v>
      </c>
      <c r="X3454" t="s">
        <v>778</v>
      </c>
      <c r="Y3454" t="s">
        <v>21</v>
      </c>
    </row>
    <row r="3455" spans="1:25" hidden="1" x14ac:dyDescent="0.25">
      <c r="A3455" s="103" t="s">
        <v>8</v>
      </c>
      <c r="B3455" s="104">
        <v>46269</v>
      </c>
      <c r="C3455" s="105" t="s">
        <v>11</v>
      </c>
      <c r="D3455" s="106">
        <v>10</v>
      </c>
      <c r="G3455" s="106">
        <v>6</v>
      </c>
      <c r="H3455" s="107">
        <v>0</v>
      </c>
      <c r="I3455" s="107">
        <v>0</v>
      </c>
      <c r="J3455" s="107">
        <v>0</v>
      </c>
      <c r="K3455" s="107">
        <v>0</v>
      </c>
      <c r="L3455" s="108">
        <v>0</v>
      </c>
      <c r="X3455" t="s">
        <v>778</v>
      </c>
      <c r="Y3455" t="s">
        <v>780</v>
      </c>
    </row>
    <row r="3456" spans="1:25" x14ac:dyDescent="0.25">
      <c r="A3456" s="103" t="s">
        <v>6</v>
      </c>
      <c r="B3456" s="104">
        <v>46269</v>
      </c>
      <c r="C3456" s="105" t="s">
        <v>11</v>
      </c>
      <c r="D3456" s="106">
        <v>16</v>
      </c>
      <c r="G3456" s="106">
        <v>20</v>
      </c>
      <c r="H3456" s="107">
        <v>0</v>
      </c>
      <c r="I3456" s="107">
        <v>0</v>
      </c>
      <c r="J3456" s="107">
        <v>0</v>
      </c>
      <c r="K3456" s="107">
        <v>0</v>
      </c>
      <c r="L3456" s="108">
        <v>0</v>
      </c>
      <c r="X3456" t="s">
        <v>782</v>
      </c>
      <c r="Y3456" t="s">
        <v>21</v>
      </c>
    </row>
    <row r="3457" spans="1:25" x14ac:dyDescent="0.25">
      <c r="A3457" s="103" t="s">
        <v>7</v>
      </c>
      <c r="B3457" s="104">
        <v>46269</v>
      </c>
      <c r="C3457" s="105" t="s">
        <v>12</v>
      </c>
      <c r="D3457" s="106">
        <v>16</v>
      </c>
      <c r="G3457" s="106">
        <v>131</v>
      </c>
      <c r="H3457" s="107">
        <v>0</v>
      </c>
      <c r="I3457" s="107">
        <v>0</v>
      </c>
      <c r="J3457" s="107">
        <v>0</v>
      </c>
      <c r="K3457" s="107">
        <v>0</v>
      </c>
      <c r="L3457" s="108">
        <v>0</v>
      </c>
      <c r="X3457" t="s">
        <v>778</v>
      </c>
      <c r="Y3457" t="s">
        <v>779</v>
      </c>
    </row>
    <row r="3458" spans="1:25" x14ac:dyDescent="0.25">
      <c r="A3458" s="103" t="s">
        <v>8</v>
      </c>
      <c r="B3458" s="104">
        <v>46269</v>
      </c>
      <c r="C3458" s="105" t="s">
        <v>12</v>
      </c>
      <c r="D3458" s="106">
        <v>9</v>
      </c>
      <c r="G3458" s="106">
        <v>8</v>
      </c>
      <c r="H3458" s="107">
        <v>0</v>
      </c>
      <c r="I3458" s="107">
        <v>0</v>
      </c>
      <c r="J3458" s="107">
        <v>0</v>
      </c>
      <c r="K3458" s="107">
        <v>0</v>
      </c>
      <c r="L3458" s="108">
        <v>0</v>
      </c>
      <c r="X3458" t="s">
        <v>782</v>
      </c>
      <c r="Y3458" t="s">
        <v>779</v>
      </c>
    </row>
    <row r="3459" spans="1:25" x14ac:dyDescent="0.25">
      <c r="A3459" s="103" t="s">
        <v>6</v>
      </c>
      <c r="B3459" s="104">
        <v>46269</v>
      </c>
      <c r="C3459" s="105" t="s">
        <v>12</v>
      </c>
      <c r="D3459" s="106">
        <v>16</v>
      </c>
      <c r="G3459" s="106">
        <v>1</v>
      </c>
      <c r="H3459" s="107">
        <v>0</v>
      </c>
      <c r="I3459" s="107">
        <v>0</v>
      </c>
      <c r="J3459" s="107">
        <v>0</v>
      </c>
      <c r="K3459" s="107">
        <v>0</v>
      </c>
      <c r="L3459" s="108">
        <v>0</v>
      </c>
      <c r="X3459" t="s">
        <v>778</v>
      </c>
      <c r="Y3459" t="s">
        <v>786</v>
      </c>
    </row>
    <row r="3460" spans="1:25" x14ac:dyDescent="0.25">
      <c r="A3460" s="103" t="s">
        <v>6</v>
      </c>
      <c r="B3460" s="104">
        <v>46269</v>
      </c>
      <c r="C3460" s="105" t="s">
        <v>12</v>
      </c>
      <c r="D3460" s="106">
        <v>11</v>
      </c>
      <c r="G3460" s="106">
        <v>1</v>
      </c>
      <c r="H3460" s="107">
        <v>0</v>
      </c>
      <c r="I3460" s="107">
        <v>0</v>
      </c>
      <c r="J3460" s="107">
        <v>0</v>
      </c>
      <c r="K3460" s="107">
        <v>0</v>
      </c>
      <c r="L3460" s="108">
        <v>0</v>
      </c>
      <c r="X3460" t="s">
        <v>778</v>
      </c>
      <c r="Y3460" t="s">
        <v>22</v>
      </c>
    </row>
    <row r="3461" spans="1:25" x14ac:dyDescent="0.25">
      <c r="A3461" s="103" t="s">
        <v>6</v>
      </c>
      <c r="B3461" s="104">
        <v>46269</v>
      </c>
      <c r="C3461" s="105" t="s">
        <v>12</v>
      </c>
      <c r="D3461" s="106">
        <v>13</v>
      </c>
      <c r="G3461" s="106">
        <v>6</v>
      </c>
      <c r="H3461" s="107">
        <v>0</v>
      </c>
      <c r="I3461" s="107">
        <v>0</v>
      </c>
      <c r="J3461" s="107">
        <v>0</v>
      </c>
      <c r="K3461" s="107">
        <v>0</v>
      </c>
      <c r="L3461" s="108">
        <v>0</v>
      </c>
      <c r="X3461" t="s">
        <v>778</v>
      </c>
      <c r="Y3461" t="s">
        <v>779</v>
      </c>
    </row>
    <row r="3462" spans="1:25" hidden="1" x14ac:dyDescent="0.25">
      <c r="A3462" s="103" t="s">
        <v>7</v>
      </c>
      <c r="B3462" s="104">
        <v>46269</v>
      </c>
      <c r="C3462" s="105" t="s">
        <v>12</v>
      </c>
      <c r="D3462" s="106">
        <v>14</v>
      </c>
      <c r="G3462" s="106">
        <v>2</v>
      </c>
      <c r="H3462" s="107">
        <v>0</v>
      </c>
      <c r="I3462" s="107">
        <v>0</v>
      </c>
      <c r="J3462" s="107">
        <v>0</v>
      </c>
      <c r="K3462" s="107">
        <v>0</v>
      </c>
      <c r="L3462" s="108">
        <v>0</v>
      </c>
      <c r="X3462" t="s">
        <v>782</v>
      </c>
      <c r="Y3462" t="s">
        <v>169</v>
      </c>
    </row>
    <row r="3463" spans="1:25" hidden="1" x14ac:dyDescent="0.25">
      <c r="A3463" s="103" t="s">
        <v>6</v>
      </c>
      <c r="B3463" s="104">
        <v>46269</v>
      </c>
      <c r="C3463" s="105" t="s">
        <v>11</v>
      </c>
      <c r="D3463" s="106">
        <v>10</v>
      </c>
      <c r="G3463" s="106">
        <v>19</v>
      </c>
      <c r="H3463" s="107">
        <v>0</v>
      </c>
      <c r="I3463" s="107">
        <v>0</v>
      </c>
      <c r="J3463" s="107">
        <v>0</v>
      </c>
      <c r="K3463" s="107">
        <v>0</v>
      </c>
      <c r="L3463" s="108">
        <v>0</v>
      </c>
      <c r="X3463" t="s">
        <v>778</v>
      </c>
      <c r="Y3463" t="s">
        <v>780</v>
      </c>
    </row>
    <row r="3464" spans="1:25" x14ac:dyDescent="0.25">
      <c r="A3464" s="103" t="s">
        <v>7</v>
      </c>
      <c r="B3464" s="104">
        <v>46269</v>
      </c>
      <c r="C3464" s="105" t="s">
        <v>11</v>
      </c>
      <c r="D3464" s="106">
        <v>8</v>
      </c>
      <c r="G3464" s="106">
        <v>342</v>
      </c>
      <c r="H3464" s="107">
        <v>3</v>
      </c>
      <c r="I3464" s="107">
        <v>2</v>
      </c>
      <c r="J3464" s="107">
        <v>0</v>
      </c>
      <c r="K3464" s="107">
        <v>0</v>
      </c>
      <c r="L3464" s="108">
        <v>0</v>
      </c>
      <c r="X3464" t="s">
        <v>782</v>
      </c>
      <c r="Y3464" t="s">
        <v>20</v>
      </c>
    </row>
    <row r="3465" spans="1:25" hidden="1" x14ac:dyDescent="0.25">
      <c r="A3465" s="103" t="s">
        <v>6</v>
      </c>
      <c r="B3465" s="104">
        <v>46269</v>
      </c>
      <c r="C3465" s="105" t="s">
        <v>12</v>
      </c>
      <c r="D3465" s="106">
        <v>10</v>
      </c>
      <c r="G3465" s="106">
        <v>4</v>
      </c>
      <c r="H3465" s="107">
        <v>0</v>
      </c>
      <c r="I3465" s="107">
        <v>0</v>
      </c>
      <c r="J3465" s="107">
        <v>0</v>
      </c>
      <c r="K3465" s="107">
        <v>0</v>
      </c>
      <c r="L3465" s="108">
        <v>0</v>
      </c>
      <c r="X3465" t="s">
        <v>778</v>
      </c>
    </row>
    <row r="3466" spans="1:25" hidden="1" x14ac:dyDescent="0.25">
      <c r="A3466" s="103" t="s">
        <v>7</v>
      </c>
      <c r="B3466" s="104">
        <v>46269</v>
      </c>
      <c r="C3466" s="105" t="s">
        <v>11</v>
      </c>
      <c r="D3466" s="106">
        <v>8</v>
      </c>
      <c r="G3466" s="106">
        <v>13</v>
      </c>
      <c r="H3466" s="107">
        <v>0</v>
      </c>
      <c r="I3466" s="107">
        <v>0</v>
      </c>
      <c r="J3466" s="107">
        <v>0</v>
      </c>
      <c r="K3466" s="107">
        <v>0</v>
      </c>
      <c r="L3466" s="108">
        <v>0</v>
      </c>
      <c r="X3466" t="s">
        <v>782</v>
      </c>
      <c r="Y3466" t="s">
        <v>23</v>
      </c>
    </row>
    <row r="3467" spans="1:25" x14ac:dyDescent="0.25">
      <c r="A3467" s="103" t="s">
        <v>6</v>
      </c>
      <c r="B3467" s="104">
        <v>46269</v>
      </c>
      <c r="C3467" s="105" t="s">
        <v>11</v>
      </c>
      <c r="D3467" s="106">
        <v>12</v>
      </c>
      <c r="G3467" s="106">
        <v>9</v>
      </c>
      <c r="H3467" s="107">
        <v>0</v>
      </c>
      <c r="I3467" s="107">
        <v>0</v>
      </c>
      <c r="J3467" s="107">
        <v>0</v>
      </c>
      <c r="K3467" s="107">
        <v>0</v>
      </c>
      <c r="L3467" s="108">
        <v>0</v>
      </c>
      <c r="X3467" t="s">
        <v>778</v>
      </c>
      <c r="Y3467" t="s">
        <v>23</v>
      </c>
    </row>
    <row r="3468" spans="1:25" hidden="1" x14ac:dyDescent="0.25">
      <c r="A3468" s="103" t="s">
        <v>6</v>
      </c>
      <c r="B3468" s="104">
        <v>46269</v>
      </c>
      <c r="C3468" s="105" t="s">
        <v>12</v>
      </c>
      <c r="D3468" s="106">
        <v>12</v>
      </c>
      <c r="G3468" s="106">
        <v>3</v>
      </c>
      <c r="H3468" s="107">
        <v>0</v>
      </c>
      <c r="I3468" s="107">
        <v>0</v>
      </c>
      <c r="J3468" s="107">
        <v>0</v>
      </c>
      <c r="K3468" s="107">
        <v>0</v>
      </c>
      <c r="L3468" s="108">
        <v>0</v>
      </c>
      <c r="X3468" t="s">
        <v>782</v>
      </c>
      <c r="Y3468" t="s">
        <v>779</v>
      </c>
    </row>
    <row r="3469" spans="1:25" hidden="1" x14ac:dyDescent="0.25">
      <c r="A3469" s="103" t="s">
        <v>6</v>
      </c>
      <c r="B3469" s="104">
        <v>46269</v>
      </c>
      <c r="C3469" s="105" t="s">
        <v>11</v>
      </c>
      <c r="D3469" s="106">
        <v>9</v>
      </c>
      <c r="G3469" s="106">
        <v>650</v>
      </c>
      <c r="H3469" s="107">
        <v>5</v>
      </c>
      <c r="I3469" s="107">
        <v>3</v>
      </c>
      <c r="J3469" s="107">
        <v>0</v>
      </c>
      <c r="K3469" s="107">
        <v>0</v>
      </c>
      <c r="L3469" s="108">
        <v>0</v>
      </c>
      <c r="X3469" t="s">
        <v>782</v>
      </c>
      <c r="Y3469" t="s">
        <v>20</v>
      </c>
    </row>
    <row r="3470" spans="1:25" x14ac:dyDescent="0.25">
      <c r="A3470" s="103" t="s">
        <v>6</v>
      </c>
      <c r="B3470" s="104">
        <v>46269</v>
      </c>
      <c r="C3470" s="105" t="s">
        <v>11</v>
      </c>
      <c r="D3470" s="106">
        <v>8</v>
      </c>
      <c r="G3470" s="106">
        <v>3</v>
      </c>
      <c r="H3470" s="107">
        <v>1</v>
      </c>
      <c r="I3470" s="107">
        <v>0</v>
      </c>
      <c r="J3470" s="107">
        <v>0</v>
      </c>
      <c r="K3470" s="107">
        <v>0</v>
      </c>
      <c r="L3470" s="108">
        <v>0</v>
      </c>
      <c r="X3470" t="s">
        <v>778</v>
      </c>
      <c r="Y3470" t="s">
        <v>23</v>
      </c>
    </row>
    <row r="3471" spans="1:25" hidden="1" x14ac:dyDescent="0.25">
      <c r="A3471" s="103" t="s">
        <v>6</v>
      </c>
      <c r="B3471" s="104">
        <v>46269</v>
      </c>
      <c r="C3471" s="105" t="s">
        <v>12</v>
      </c>
      <c r="D3471" s="106">
        <v>12</v>
      </c>
      <c r="G3471" s="106">
        <v>1092</v>
      </c>
      <c r="H3471" s="107">
        <v>11</v>
      </c>
      <c r="I3471" s="107">
        <v>5</v>
      </c>
      <c r="J3471" s="107">
        <v>0</v>
      </c>
      <c r="K3471" s="107">
        <v>0</v>
      </c>
      <c r="L3471" s="108">
        <v>0</v>
      </c>
      <c r="X3471" t="s">
        <v>782</v>
      </c>
      <c r="Y3471" t="s">
        <v>779</v>
      </c>
    </row>
    <row r="3472" spans="1:25" hidden="1" x14ac:dyDescent="0.25">
      <c r="A3472" s="103" t="s">
        <v>6</v>
      </c>
      <c r="B3472" s="104">
        <v>46269</v>
      </c>
      <c r="C3472" s="105" t="s">
        <v>11</v>
      </c>
      <c r="D3472" s="106">
        <v>8</v>
      </c>
      <c r="G3472" s="106">
        <v>1</v>
      </c>
      <c r="H3472" s="107">
        <v>0</v>
      </c>
      <c r="I3472" s="107">
        <v>0</v>
      </c>
      <c r="J3472" s="107">
        <v>0</v>
      </c>
      <c r="K3472" s="107">
        <v>0</v>
      </c>
      <c r="L3472" s="108">
        <v>0</v>
      </c>
      <c r="X3472" t="s">
        <v>782</v>
      </c>
      <c r="Y3472" t="s">
        <v>22</v>
      </c>
    </row>
    <row r="3473" spans="1:25" x14ac:dyDescent="0.25">
      <c r="A3473" s="103" t="s">
        <v>6</v>
      </c>
      <c r="B3473" s="104">
        <v>46269</v>
      </c>
      <c r="C3473" s="105" t="s">
        <v>11</v>
      </c>
      <c r="D3473" s="106">
        <v>10</v>
      </c>
      <c r="G3473" s="106">
        <v>4</v>
      </c>
      <c r="H3473" s="107">
        <v>0</v>
      </c>
      <c r="I3473" s="107">
        <v>0</v>
      </c>
      <c r="J3473" s="107">
        <v>0</v>
      </c>
      <c r="K3473" s="107">
        <v>0</v>
      </c>
      <c r="L3473" s="108">
        <v>0</v>
      </c>
      <c r="X3473" t="s">
        <v>782</v>
      </c>
      <c r="Y3473" t="s">
        <v>22</v>
      </c>
    </row>
    <row r="3474" spans="1:25" hidden="1" x14ac:dyDescent="0.25">
      <c r="A3474" s="103" t="s">
        <v>6</v>
      </c>
      <c r="B3474" s="104">
        <v>46269</v>
      </c>
      <c r="C3474" s="105" t="s">
        <v>12</v>
      </c>
      <c r="D3474" s="106">
        <v>15</v>
      </c>
      <c r="G3474" s="106">
        <v>7</v>
      </c>
      <c r="H3474" s="107">
        <v>0</v>
      </c>
      <c r="I3474" s="107">
        <v>0</v>
      </c>
      <c r="J3474" s="107">
        <v>0</v>
      </c>
      <c r="K3474" s="107">
        <v>0</v>
      </c>
      <c r="L3474" s="108">
        <v>0</v>
      </c>
      <c r="X3474" t="s">
        <v>778</v>
      </c>
      <c r="Y3474" t="s">
        <v>779</v>
      </c>
    </row>
    <row r="3475" spans="1:25" hidden="1" x14ac:dyDescent="0.25">
      <c r="A3475" s="103" t="s">
        <v>8</v>
      </c>
      <c r="B3475" s="104">
        <v>46269</v>
      </c>
      <c r="C3475" s="105" t="s">
        <v>11</v>
      </c>
      <c r="D3475" s="106">
        <v>13</v>
      </c>
      <c r="G3475" s="106">
        <v>3</v>
      </c>
      <c r="H3475" s="107">
        <v>0</v>
      </c>
      <c r="I3475" s="107">
        <v>0</v>
      </c>
      <c r="J3475" s="107">
        <v>0</v>
      </c>
      <c r="K3475" s="107">
        <v>0</v>
      </c>
      <c r="L3475" s="108">
        <v>0</v>
      </c>
      <c r="X3475" t="s">
        <v>782</v>
      </c>
      <c r="Y3475" t="s">
        <v>780</v>
      </c>
    </row>
    <row r="3476" spans="1:25" hidden="1" x14ac:dyDescent="0.25">
      <c r="A3476" s="103" t="s">
        <v>6</v>
      </c>
      <c r="B3476" s="104">
        <v>46269</v>
      </c>
      <c r="C3476" s="105" t="s">
        <v>11</v>
      </c>
      <c r="D3476" s="106">
        <v>9</v>
      </c>
      <c r="G3476" s="106">
        <v>115</v>
      </c>
      <c r="H3476" s="107">
        <v>1</v>
      </c>
      <c r="I3476" s="107">
        <v>1</v>
      </c>
      <c r="J3476" s="107">
        <v>0</v>
      </c>
      <c r="K3476" s="107">
        <v>0</v>
      </c>
      <c r="L3476" s="108">
        <v>0</v>
      </c>
      <c r="X3476" t="s">
        <v>778</v>
      </c>
      <c r="Y3476" t="s">
        <v>783</v>
      </c>
    </row>
    <row r="3477" spans="1:25" hidden="1" x14ac:dyDescent="0.25">
      <c r="A3477" s="103" t="s">
        <v>7</v>
      </c>
      <c r="B3477" s="104">
        <v>46269</v>
      </c>
      <c r="C3477" s="105" t="s">
        <v>11</v>
      </c>
      <c r="D3477" s="106">
        <v>15</v>
      </c>
      <c r="G3477" s="106">
        <v>84</v>
      </c>
      <c r="H3477" s="107">
        <v>0</v>
      </c>
      <c r="I3477" s="107">
        <v>0</v>
      </c>
      <c r="J3477" s="107">
        <v>0</v>
      </c>
      <c r="K3477" s="107">
        <v>0</v>
      </c>
      <c r="L3477" s="108">
        <v>0</v>
      </c>
      <c r="X3477" t="s">
        <v>778</v>
      </c>
      <c r="Y3477" t="s">
        <v>20</v>
      </c>
    </row>
    <row r="3478" spans="1:25" hidden="1" x14ac:dyDescent="0.25">
      <c r="A3478" s="103" t="s">
        <v>6</v>
      </c>
      <c r="B3478" s="104">
        <v>46269</v>
      </c>
      <c r="C3478" s="105" t="s">
        <v>11</v>
      </c>
      <c r="D3478" s="106">
        <v>12</v>
      </c>
      <c r="G3478" s="106">
        <v>1501</v>
      </c>
      <c r="H3478" s="107">
        <v>16</v>
      </c>
      <c r="I3478" s="107">
        <v>15</v>
      </c>
      <c r="J3478" s="107">
        <v>0</v>
      </c>
      <c r="K3478" s="107">
        <v>0</v>
      </c>
      <c r="L3478" s="108">
        <v>0</v>
      </c>
      <c r="X3478" t="s">
        <v>782</v>
      </c>
      <c r="Y3478" t="s">
        <v>783</v>
      </c>
    </row>
    <row r="3479" spans="1:25" hidden="1" x14ac:dyDescent="0.25">
      <c r="A3479" s="103" t="s">
        <v>7</v>
      </c>
      <c r="B3479" s="104">
        <v>46269</v>
      </c>
      <c r="C3479" s="105" t="s">
        <v>11</v>
      </c>
      <c r="D3479" s="106">
        <v>8</v>
      </c>
      <c r="G3479" s="106">
        <v>1</v>
      </c>
      <c r="H3479" s="107">
        <v>0</v>
      </c>
      <c r="I3479" s="107">
        <v>0</v>
      </c>
      <c r="J3479" s="107">
        <v>0</v>
      </c>
      <c r="K3479" s="107">
        <v>0</v>
      </c>
      <c r="L3479" s="108">
        <v>0</v>
      </c>
      <c r="X3479" t="s">
        <v>778</v>
      </c>
    </row>
    <row r="3480" spans="1:25" hidden="1" x14ac:dyDescent="0.25">
      <c r="A3480" s="103" t="s">
        <v>6</v>
      </c>
      <c r="B3480" s="104">
        <v>46269</v>
      </c>
      <c r="C3480" s="105" t="s">
        <v>12</v>
      </c>
      <c r="D3480" s="106">
        <v>10</v>
      </c>
      <c r="G3480" s="106">
        <v>309</v>
      </c>
      <c r="H3480" s="107">
        <v>6</v>
      </c>
      <c r="I3480" s="107">
        <v>6</v>
      </c>
      <c r="J3480" s="107">
        <v>0</v>
      </c>
      <c r="K3480" s="107">
        <v>0</v>
      </c>
      <c r="L3480" s="108">
        <v>0</v>
      </c>
      <c r="X3480" t="s">
        <v>782</v>
      </c>
      <c r="Y3480" t="s">
        <v>781</v>
      </c>
    </row>
    <row r="3481" spans="1:25" hidden="1" x14ac:dyDescent="0.25">
      <c r="A3481" s="103" t="s">
        <v>7</v>
      </c>
      <c r="B3481" s="104">
        <v>46269</v>
      </c>
      <c r="C3481" s="105" t="s">
        <v>11</v>
      </c>
      <c r="D3481" s="106">
        <v>15</v>
      </c>
      <c r="G3481" s="106">
        <v>606</v>
      </c>
      <c r="H3481" s="107">
        <v>4</v>
      </c>
      <c r="I3481" s="107">
        <v>3</v>
      </c>
      <c r="J3481" s="107">
        <v>0</v>
      </c>
      <c r="K3481" s="107">
        <v>0</v>
      </c>
      <c r="L3481" s="108">
        <v>0</v>
      </c>
      <c r="X3481" t="s">
        <v>782</v>
      </c>
      <c r="Y3481" t="s">
        <v>784</v>
      </c>
    </row>
    <row r="3482" spans="1:25" x14ac:dyDescent="0.25">
      <c r="A3482" s="103" t="s">
        <v>7</v>
      </c>
      <c r="B3482" s="104">
        <v>46269</v>
      </c>
      <c r="C3482" s="105" t="s">
        <v>11</v>
      </c>
      <c r="D3482" s="106">
        <v>9</v>
      </c>
      <c r="G3482" s="106">
        <v>92</v>
      </c>
      <c r="H3482" s="107">
        <v>2</v>
      </c>
      <c r="I3482" s="107">
        <v>2</v>
      </c>
      <c r="J3482" s="107">
        <v>0</v>
      </c>
      <c r="K3482" s="107">
        <v>0</v>
      </c>
      <c r="L3482" s="108">
        <v>0</v>
      </c>
      <c r="X3482" t="s">
        <v>782</v>
      </c>
      <c r="Y3482" t="s">
        <v>780</v>
      </c>
    </row>
    <row r="3483" spans="1:25" hidden="1" x14ac:dyDescent="0.25">
      <c r="A3483" s="103" t="s">
        <v>6</v>
      </c>
      <c r="B3483" s="104">
        <v>46269</v>
      </c>
      <c r="C3483" s="105" t="s">
        <v>12</v>
      </c>
      <c r="D3483" s="106">
        <v>15</v>
      </c>
      <c r="G3483" s="106">
        <v>6</v>
      </c>
      <c r="H3483" s="107">
        <v>0</v>
      </c>
      <c r="I3483" s="107">
        <v>0</v>
      </c>
      <c r="J3483" s="107">
        <v>0</v>
      </c>
      <c r="K3483" s="107">
        <v>0</v>
      </c>
      <c r="L3483" s="108">
        <v>0</v>
      </c>
      <c r="X3483" t="s">
        <v>782</v>
      </c>
    </row>
    <row r="3484" spans="1:25" hidden="1" x14ac:dyDescent="0.25">
      <c r="A3484" s="103" t="s">
        <v>6</v>
      </c>
      <c r="B3484" s="104">
        <v>46269</v>
      </c>
      <c r="C3484" s="105" t="s">
        <v>12</v>
      </c>
      <c r="D3484" s="106">
        <v>14</v>
      </c>
      <c r="G3484" s="106">
        <v>368</v>
      </c>
      <c r="H3484" s="107">
        <v>8</v>
      </c>
      <c r="I3484" s="107">
        <v>6</v>
      </c>
      <c r="J3484" s="107">
        <v>2</v>
      </c>
      <c r="K3484" s="107">
        <v>1</v>
      </c>
      <c r="L3484" s="108">
        <v>0</v>
      </c>
      <c r="X3484" t="s">
        <v>782</v>
      </c>
      <c r="Y3484" t="s">
        <v>781</v>
      </c>
    </row>
    <row r="3485" spans="1:25" hidden="1" x14ac:dyDescent="0.25">
      <c r="A3485" s="103" t="s">
        <v>6</v>
      </c>
      <c r="B3485" s="104">
        <v>46269</v>
      </c>
      <c r="C3485" s="105" t="s">
        <v>11</v>
      </c>
      <c r="D3485" s="106">
        <v>15</v>
      </c>
      <c r="G3485" s="106">
        <v>8</v>
      </c>
      <c r="H3485" s="107">
        <v>0</v>
      </c>
      <c r="I3485" s="107">
        <v>0</v>
      </c>
      <c r="J3485" s="107">
        <v>0</v>
      </c>
      <c r="K3485" s="107">
        <v>0</v>
      </c>
      <c r="L3485" s="108">
        <v>0</v>
      </c>
      <c r="X3485" t="s">
        <v>782</v>
      </c>
      <c r="Y3485" t="s">
        <v>21</v>
      </c>
    </row>
    <row r="3486" spans="1:25" hidden="1" x14ac:dyDescent="0.25">
      <c r="A3486" s="103" t="s">
        <v>7</v>
      </c>
      <c r="B3486" s="104">
        <v>46269</v>
      </c>
      <c r="C3486" s="105" t="s">
        <v>11</v>
      </c>
      <c r="D3486" s="106">
        <v>16</v>
      </c>
      <c r="G3486" s="106">
        <v>224</v>
      </c>
      <c r="H3486" s="107">
        <v>0</v>
      </c>
      <c r="I3486" s="107">
        <v>0</v>
      </c>
      <c r="J3486" s="107">
        <v>0</v>
      </c>
      <c r="K3486" s="107">
        <v>0</v>
      </c>
      <c r="L3486" s="108">
        <v>0</v>
      </c>
      <c r="X3486" t="s">
        <v>778</v>
      </c>
      <c r="Y3486" t="s">
        <v>783</v>
      </c>
    </row>
    <row r="3487" spans="1:25" hidden="1" x14ac:dyDescent="0.25">
      <c r="A3487" s="103" t="s">
        <v>8</v>
      </c>
      <c r="B3487" s="104">
        <v>46269</v>
      </c>
      <c r="C3487" s="105" t="s">
        <v>11</v>
      </c>
      <c r="D3487" s="106">
        <v>8</v>
      </c>
      <c r="G3487" s="106">
        <v>17</v>
      </c>
      <c r="H3487" s="107">
        <v>1</v>
      </c>
      <c r="I3487" s="107">
        <v>1</v>
      </c>
      <c r="J3487" s="107">
        <v>0</v>
      </c>
      <c r="K3487" s="107">
        <v>0</v>
      </c>
      <c r="L3487" s="108">
        <v>0</v>
      </c>
      <c r="X3487" t="s">
        <v>778</v>
      </c>
      <c r="Y3487" t="s">
        <v>784</v>
      </c>
    </row>
    <row r="3488" spans="1:25" hidden="1" x14ac:dyDescent="0.25">
      <c r="A3488" s="103" t="s">
        <v>7</v>
      </c>
      <c r="B3488" s="104">
        <v>46269</v>
      </c>
      <c r="C3488" s="105" t="s">
        <v>11</v>
      </c>
      <c r="D3488" s="106">
        <v>10</v>
      </c>
      <c r="G3488" s="106">
        <v>4</v>
      </c>
      <c r="H3488" s="107">
        <v>0</v>
      </c>
      <c r="I3488" s="107">
        <v>0</v>
      </c>
      <c r="J3488" s="107">
        <v>0</v>
      </c>
      <c r="K3488" s="107">
        <v>0</v>
      </c>
      <c r="L3488" s="108">
        <v>0</v>
      </c>
      <c r="X3488" t="s">
        <v>782</v>
      </c>
    </row>
    <row r="3489" spans="1:25" hidden="1" x14ac:dyDescent="0.25">
      <c r="A3489" s="103" t="s">
        <v>6</v>
      </c>
      <c r="B3489" s="104">
        <v>46269</v>
      </c>
      <c r="C3489" s="105" t="s">
        <v>11</v>
      </c>
      <c r="D3489" s="106">
        <v>13</v>
      </c>
      <c r="G3489" s="106">
        <v>8</v>
      </c>
      <c r="H3489" s="107">
        <v>0</v>
      </c>
      <c r="I3489" s="107">
        <v>0</v>
      </c>
      <c r="J3489" s="107">
        <v>0</v>
      </c>
      <c r="K3489" s="107">
        <v>0</v>
      </c>
      <c r="L3489" s="108">
        <v>0</v>
      </c>
      <c r="X3489" t="s">
        <v>778</v>
      </c>
      <c r="Y3489" t="s">
        <v>783</v>
      </c>
    </row>
    <row r="3490" spans="1:25" x14ac:dyDescent="0.25">
      <c r="A3490" s="103" t="s">
        <v>7</v>
      </c>
      <c r="B3490" s="104">
        <v>46269</v>
      </c>
      <c r="C3490" s="105" t="s">
        <v>12</v>
      </c>
      <c r="D3490" s="106">
        <v>15</v>
      </c>
      <c r="G3490" s="106">
        <v>3</v>
      </c>
      <c r="H3490" s="107">
        <v>0</v>
      </c>
      <c r="I3490" s="107">
        <v>0</v>
      </c>
      <c r="J3490" s="107">
        <v>0</v>
      </c>
      <c r="K3490" s="107">
        <v>0</v>
      </c>
      <c r="L3490" s="108">
        <v>0</v>
      </c>
      <c r="X3490" t="s">
        <v>778</v>
      </c>
      <c r="Y3490" t="s">
        <v>781</v>
      </c>
    </row>
    <row r="3491" spans="1:25" x14ac:dyDescent="0.25">
      <c r="A3491" s="103" t="s">
        <v>8</v>
      </c>
      <c r="B3491" s="104">
        <v>46269</v>
      </c>
      <c r="C3491" s="105" t="s">
        <v>12</v>
      </c>
      <c r="D3491" s="106">
        <v>15</v>
      </c>
      <c r="G3491" s="106">
        <v>834</v>
      </c>
      <c r="H3491" s="107">
        <v>13</v>
      </c>
      <c r="I3491" s="107">
        <v>11</v>
      </c>
      <c r="J3491" s="107">
        <v>0</v>
      </c>
      <c r="K3491" s="107">
        <v>0</v>
      </c>
      <c r="L3491" s="108">
        <v>0</v>
      </c>
      <c r="X3491" t="s">
        <v>782</v>
      </c>
      <c r="Y3491" t="s">
        <v>779</v>
      </c>
    </row>
    <row r="3492" spans="1:25" x14ac:dyDescent="0.25">
      <c r="A3492" s="103" t="s">
        <v>28</v>
      </c>
      <c r="B3492" s="104">
        <v>46269</v>
      </c>
      <c r="C3492" s="105" t="s">
        <v>12</v>
      </c>
      <c r="D3492" s="106">
        <v>12</v>
      </c>
      <c r="G3492" s="106">
        <v>1</v>
      </c>
      <c r="H3492" s="107">
        <v>1</v>
      </c>
      <c r="I3492" s="107">
        <v>1</v>
      </c>
      <c r="J3492" s="107">
        <v>0</v>
      </c>
      <c r="K3492" s="107">
        <v>0</v>
      </c>
      <c r="L3492" s="108">
        <v>0</v>
      </c>
      <c r="X3492" t="s">
        <v>782</v>
      </c>
      <c r="Y3492" t="s">
        <v>779</v>
      </c>
    </row>
    <row r="3493" spans="1:25" x14ac:dyDescent="0.25">
      <c r="A3493" s="103" t="s">
        <v>6</v>
      </c>
      <c r="B3493" s="104">
        <v>46269</v>
      </c>
      <c r="C3493" s="105" t="s">
        <v>12</v>
      </c>
      <c r="D3493" s="106">
        <v>10</v>
      </c>
      <c r="G3493" s="106">
        <v>1</v>
      </c>
      <c r="H3493" s="107">
        <v>0</v>
      </c>
      <c r="I3493" s="107">
        <v>0</v>
      </c>
      <c r="J3493" s="107">
        <v>0</v>
      </c>
      <c r="K3493" s="107">
        <v>0</v>
      </c>
      <c r="L3493" s="108">
        <v>0</v>
      </c>
      <c r="X3493" t="s">
        <v>778</v>
      </c>
      <c r="Y3493" t="s">
        <v>786</v>
      </c>
    </row>
    <row r="3494" spans="1:25" x14ac:dyDescent="0.25">
      <c r="A3494" s="103" t="s">
        <v>6</v>
      </c>
      <c r="B3494" s="104">
        <v>46269</v>
      </c>
      <c r="C3494" s="105" t="s">
        <v>12</v>
      </c>
      <c r="D3494" s="106">
        <v>12</v>
      </c>
      <c r="G3494" s="106">
        <v>4</v>
      </c>
      <c r="H3494" s="107">
        <v>0</v>
      </c>
      <c r="I3494" s="107">
        <v>0</v>
      </c>
      <c r="J3494" s="107">
        <v>0</v>
      </c>
      <c r="K3494" s="107">
        <v>0</v>
      </c>
      <c r="L3494" s="108">
        <v>0</v>
      </c>
      <c r="X3494" t="s">
        <v>782</v>
      </c>
      <c r="Y3494" t="s">
        <v>169</v>
      </c>
    </row>
    <row r="3495" spans="1:25" hidden="1" x14ac:dyDescent="0.25">
      <c r="A3495" s="103" t="s">
        <v>7</v>
      </c>
      <c r="B3495" s="104">
        <v>46269</v>
      </c>
      <c r="C3495" s="105" t="s">
        <v>12</v>
      </c>
      <c r="D3495" s="106">
        <v>9</v>
      </c>
      <c r="G3495" s="106">
        <v>1</v>
      </c>
      <c r="H3495" s="107">
        <v>0</v>
      </c>
      <c r="I3495" s="107">
        <v>0</v>
      </c>
      <c r="J3495" s="107">
        <v>0</v>
      </c>
      <c r="K3495" s="107">
        <v>0</v>
      </c>
      <c r="L3495" s="108">
        <v>0</v>
      </c>
      <c r="X3495" t="s">
        <v>778</v>
      </c>
      <c r="Y3495" t="s">
        <v>785</v>
      </c>
    </row>
    <row r="3496" spans="1:25" hidden="1" x14ac:dyDescent="0.25">
      <c r="A3496" s="103" t="s">
        <v>6</v>
      </c>
      <c r="B3496" s="104">
        <v>46269</v>
      </c>
      <c r="C3496" s="105" t="s">
        <v>11</v>
      </c>
      <c r="D3496" s="106">
        <v>15</v>
      </c>
      <c r="G3496" s="106">
        <v>87</v>
      </c>
      <c r="H3496" s="107">
        <v>2</v>
      </c>
      <c r="I3496" s="107">
        <v>1</v>
      </c>
      <c r="J3496" s="107">
        <v>1</v>
      </c>
      <c r="K3496" s="107">
        <v>0</v>
      </c>
      <c r="L3496" s="108">
        <v>0</v>
      </c>
      <c r="X3496" t="s">
        <v>778</v>
      </c>
      <c r="Y3496" t="s">
        <v>784</v>
      </c>
    </row>
    <row r="3497" spans="1:25" x14ac:dyDescent="0.25">
      <c r="A3497" s="103" t="s">
        <v>6</v>
      </c>
      <c r="B3497" s="104">
        <v>46269</v>
      </c>
      <c r="C3497" s="105" t="s">
        <v>12</v>
      </c>
      <c r="D3497" s="106">
        <v>8</v>
      </c>
      <c r="G3497" s="106">
        <v>29</v>
      </c>
      <c r="H3497" s="107">
        <v>1</v>
      </c>
      <c r="I3497" s="107">
        <v>1</v>
      </c>
      <c r="J3497" s="107">
        <v>1</v>
      </c>
      <c r="K3497" s="107">
        <v>1</v>
      </c>
      <c r="L3497" s="108">
        <v>0</v>
      </c>
      <c r="X3497" t="s">
        <v>778</v>
      </c>
      <c r="Y3497" t="s">
        <v>781</v>
      </c>
    </row>
    <row r="3498" spans="1:25" x14ac:dyDescent="0.25">
      <c r="A3498" s="103" t="s">
        <v>8</v>
      </c>
      <c r="B3498" s="104">
        <v>46269</v>
      </c>
      <c r="C3498" s="105" t="s">
        <v>12</v>
      </c>
      <c r="D3498" s="106">
        <v>8</v>
      </c>
      <c r="G3498" s="106">
        <v>24</v>
      </c>
      <c r="H3498" s="107">
        <v>2</v>
      </c>
      <c r="I3498" s="107">
        <v>0</v>
      </c>
      <c r="J3498" s="107">
        <v>0</v>
      </c>
      <c r="K3498" s="107">
        <v>0</v>
      </c>
      <c r="L3498" s="108">
        <v>0</v>
      </c>
      <c r="X3498" t="s">
        <v>782</v>
      </c>
      <c r="Y3498" t="s">
        <v>779</v>
      </c>
    </row>
    <row r="3499" spans="1:25" hidden="1" x14ac:dyDescent="0.25">
      <c r="A3499" s="103" t="s">
        <v>7</v>
      </c>
      <c r="B3499" s="104">
        <v>46269</v>
      </c>
      <c r="C3499" s="105" t="s">
        <v>12</v>
      </c>
      <c r="D3499" s="106">
        <v>12</v>
      </c>
      <c r="G3499" s="106">
        <v>6</v>
      </c>
      <c r="H3499" s="107">
        <v>0</v>
      </c>
      <c r="I3499" s="107">
        <v>0</v>
      </c>
      <c r="J3499" s="107">
        <v>0</v>
      </c>
      <c r="K3499" s="107">
        <v>0</v>
      </c>
      <c r="L3499" s="108">
        <v>0</v>
      </c>
      <c r="X3499" t="s">
        <v>782</v>
      </c>
      <c r="Y3499" t="s">
        <v>779</v>
      </c>
    </row>
    <row r="3500" spans="1:25" hidden="1" x14ac:dyDescent="0.25">
      <c r="A3500" s="103" t="s">
        <v>7</v>
      </c>
      <c r="B3500" s="104">
        <v>46269</v>
      </c>
      <c r="C3500" s="105" t="s">
        <v>11</v>
      </c>
      <c r="D3500" s="106">
        <v>15</v>
      </c>
      <c r="G3500" s="106">
        <v>423</v>
      </c>
      <c r="H3500" s="107">
        <v>6</v>
      </c>
      <c r="I3500" s="107">
        <v>3</v>
      </c>
      <c r="J3500" s="107">
        <v>0</v>
      </c>
      <c r="K3500" s="107">
        <v>0</v>
      </c>
      <c r="L3500" s="108">
        <v>0</v>
      </c>
      <c r="X3500" t="s">
        <v>782</v>
      </c>
      <c r="Y3500" t="s">
        <v>20</v>
      </c>
    </row>
    <row r="3501" spans="1:25" hidden="1" x14ac:dyDescent="0.25">
      <c r="A3501" s="103" t="s">
        <v>6</v>
      </c>
      <c r="B3501" s="104">
        <v>46269</v>
      </c>
      <c r="C3501" s="105" t="s">
        <v>11</v>
      </c>
      <c r="D3501" s="106">
        <v>15</v>
      </c>
      <c r="G3501" s="106">
        <v>146</v>
      </c>
      <c r="H3501" s="107">
        <v>3</v>
      </c>
      <c r="I3501" s="107">
        <v>3</v>
      </c>
      <c r="J3501" s="107">
        <v>0</v>
      </c>
      <c r="K3501" s="107">
        <v>0</v>
      </c>
      <c r="L3501" s="108">
        <v>0</v>
      </c>
      <c r="X3501" t="s">
        <v>782</v>
      </c>
      <c r="Y3501" t="s">
        <v>780</v>
      </c>
    </row>
    <row r="3502" spans="1:25" hidden="1" x14ac:dyDescent="0.25">
      <c r="A3502" s="103" t="s">
        <v>8</v>
      </c>
      <c r="B3502" s="104">
        <v>46269</v>
      </c>
      <c r="C3502" s="105" t="s">
        <v>11</v>
      </c>
      <c r="D3502" s="106">
        <v>12</v>
      </c>
      <c r="G3502" s="106">
        <v>120</v>
      </c>
      <c r="H3502" s="107">
        <v>0</v>
      </c>
      <c r="I3502" s="107">
        <v>0</v>
      </c>
      <c r="J3502" s="107">
        <v>0</v>
      </c>
      <c r="K3502" s="107">
        <v>0</v>
      </c>
      <c r="L3502" s="108">
        <v>0</v>
      </c>
      <c r="X3502" t="s">
        <v>782</v>
      </c>
      <c r="Y3502" t="s">
        <v>780</v>
      </c>
    </row>
    <row r="3503" spans="1:25" x14ac:dyDescent="0.25">
      <c r="A3503" s="103" t="s">
        <v>6</v>
      </c>
      <c r="B3503" s="104">
        <v>46269</v>
      </c>
      <c r="C3503" s="105" t="s">
        <v>11</v>
      </c>
      <c r="D3503" s="106">
        <v>15</v>
      </c>
      <c r="G3503" s="106">
        <v>3</v>
      </c>
      <c r="H3503" s="107">
        <v>0</v>
      </c>
      <c r="I3503" s="107">
        <v>0</v>
      </c>
      <c r="J3503" s="107">
        <v>0</v>
      </c>
      <c r="K3503" s="107">
        <v>0</v>
      </c>
      <c r="L3503" s="108">
        <v>0</v>
      </c>
      <c r="X3503" t="s">
        <v>778</v>
      </c>
      <c r="Y3503" t="s">
        <v>21</v>
      </c>
    </row>
    <row r="3504" spans="1:25" hidden="1" x14ac:dyDescent="0.25">
      <c r="A3504" s="103" t="s">
        <v>28</v>
      </c>
      <c r="B3504" s="104">
        <v>46269</v>
      </c>
      <c r="C3504" s="105" t="s">
        <v>12</v>
      </c>
      <c r="D3504" s="106">
        <v>10</v>
      </c>
      <c r="G3504" s="106">
        <v>1</v>
      </c>
      <c r="H3504" s="107">
        <v>1</v>
      </c>
      <c r="I3504" s="107">
        <v>1</v>
      </c>
      <c r="J3504" s="107">
        <v>0</v>
      </c>
      <c r="K3504" s="107">
        <v>0</v>
      </c>
      <c r="L3504" s="108">
        <v>0</v>
      </c>
      <c r="X3504" t="s">
        <v>782</v>
      </c>
      <c r="Y3504" t="s">
        <v>779</v>
      </c>
    </row>
    <row r="3505" spans="1:25" x14ac:dyDescent="0.25">
      <c r="A3505" s="103" t="s">
        <v>7</v>
      </c>
      <c r="B3505" s="104">
        <v>46269</v>
      </c>
      <c r="C3505" s="105" t="s">
        <v>11</v>
      </c>
      <c r="D3505" s="106">
        <v>15</v>
      </c>
      <c r="G3505" s="106">
        <v>100</v>
      </c>
      <c r="H3505" s="107">
        <v>1</v>
      </c>
      <c r="I3505" s="107">
        <v>1</v>
      </c>
      <c r="J3505" s="107">
        <v>0</v>
      </c>
      <c r="K3505" s="107">
        <v>0</v>
      </c>
      <c r="L3505" s="108">
        <v>0</v>
      </c>
      <c r="X3505" t="s">
        <v>782</v>
      </c>
      <c r="Y3505" t="s">
        <v>780</v>
      </c>
    </row>
    <row r="3506" spans="1:25" hidden="1" x14ac:dyDescent="0.25">
      <c r="A3506" s="103" t="s">
        <v>7</v>
      </c>
      <c r="B3506" s="104">
        <v>46269</v>
      </c>
      <c r="C3506" s="105" t="s">
        <v>12</v>
      </c>
      <c r="D3506" s="106">
        <v>11</v>
      </c>
      <c r="G3506" s="106">
        <v>24</v>
      </c>
      <c r="H3506" s="107">
        <v>0</v>
      </c>
      <c r="I3506" s="107">
        <v>0</v>
      </c>
      <c r="J3506" s="107">
        <v>0</v>
      </c>
      <c r="K3506" s="107">
        <v>0</v>
      </c>
      <c r="L3506" s="108">
        <v>0</v>
      </c>
      <c r="X3506" t="s">
        <v>782</v>
      </c>
    </row>
    <row r="3507" spans="1:25" x14ac:dyDescent="0.25">
      <c r="A3507" s="103" t="s">
        <v>6</v>
      </c>
      <c r="B3507" s="104">
        <v>46269</v>
      </c>
      <c r="C3507" s="105" t="s">
        <v>11</v>
      </c>
      <c r="D3507" s="106">
        <v>12</v>
      </c>
      <c r="G3507" s="106">
        <v>30</v>
      </c>
      <c r="H3507" s="107">
        <v>1</v>
      </c>
      <c r="I3507" s="107">
        <v>1</v>
      </c>
      <c r="J3507" s="107">
        <v>0</v>
      </c>
      <c r="K3507" s="107">
        <v>0</v>
      </c>
      <c r="L3507" s="108">
        <v>0</v>
      </c>
      <c r="X3507" t="s">
        <v>778</v>
      </c>
      <c r="Y3507" t="s">
        <v>780</v>
      </c>
    </row>
    <row r="3508" spans="1:25" hidden="1" x14ac:dyDescent="0.25">
      <c r="A3508" s="103" t="s">
        <v>6</v>
      </c>
      <c r="B3508" s="104">
        <v>46269</v>
      </c>
      <c r="C3508" s="105" t="s">
        <v>12</v>
      </c>
      <c r="D3508" s="106">
        <v>8</v>
      </c>
      <c r="G3508" s="106">
        <v>83</v>
      </c>
      <c r="H3508" s="107">
        <v>2</v>
      </c>
      <c r="I3508" s="107">
        <v>2</v>
      </c>
      <c r="J3508" s="107">
        <v>0</v>
      </c>
      <c r="K3508" s="107">
        <v>0</v>
      </c>
      <c r="L3508" s="108">
        <v>0</v>
      </c>
      <c r="X3508" t="s">
        <v>778</v>
      </c>
      <c r="Y3508" t="s">
        <v>779</v>
      </c>
    </row>
    <row r="3509" spans="1:25" x14ac:dyDescent="0.25">
      <c r="A3509" s="103" t="s">
        <v>8</v>
      </c>
      <c r="B3509" s="104">
        <v>46269</v>
      </c>
      <c r="C3509" s="105" t="s">
        <v>11</v>
      </c>
      <c r="D3509" s="106">
        <v>16</v>
      </c>
      <c r="G3509" s="106">
        <v>4</v>
      </c>
      <c r="H3509" s="107">
        <v>0</v>
      </c>
      <c r="I3509" s="107">
        <v>0</v>
      </c>
      <c r="J3509" s="107">
        <v>0</v>
      </c>
      <c r="K3509" s="107">
        <v>0</v>
      </c>
      <c r="L3509" s="108">
        <v>0</v>
      </c>
      <c r="X3509" t="s">
        <v>782</v>
      </c>
      <c r="Y3509" t="s">
        <v>21</v>
      </c>
    </row>
    <row r="3510" spans="1:25" hidden="1" x14ac:dyDescent="0.25">
      <c r="A3510" s="103" t="s">
        <v>7</v>
      </c>
      <c r="B3510" s="104">
        <v>46269</v>
      </c>
      <c r="C3510" s="105" t="s">
        <v>12</v>
      </c>
      <c r="D3510" s="106">
        <v>16</v>
      </c>
      <c r="G3510" s="106">
        <v>10</v>
      </c>
      <c r="H3510" s="107">
        <v>0</v>
      </c>
      <c r="I3510" s="107">
        <v>0</v>
      </c>
      <c r="J3510" s="107">
        <v>0</v>
      </c>
      <c r="K3510" s="107">
        <v>0</v>
      </c>
      <c r="L3510" s="108">
        <v>0</v>
      </c>
      <c r="X3510" t="s">
        <v>782</v>
      </c>
    </row>
    <row r="3511" spans="1:25" x14ac:dyDescent="0.25">
      <c r="A3511" s="103" t="s">
        <v>8</v>
      </c>
      <c r="B3511" s="104">
        <v>46269</v>
      </c>
      <c r="C3511" s="105" t="s">
        <v>11</v>
      </c>
      <c r="D3511" s="106">
        <v>10</v>
      </c>
      <c r="G3511" s="106">
        <v>598</v>
      </c>
      <c r="H3511" s="107">
        <v>7</v>
      </c>
      <c r="I3511" s="107">
        <v>4</v>
      </c>
      <c r="J3511" s="107">
        <v>0</v>
      </c>
      <c r="K3511" s="107">
        <v>0</v>
      </c>
      <c r="L3511" s="108">
        <v>0</v>
      </c>
      <c r="X3511" t="s">
        <v>782</v>
      </c>
      <c r="Y3511" t="s">
        <v>20</v>
      </c>
    </row>
    <row r="3512" spans="1:25" x14ac:dyDescent="0.25">
      <c r="A3512" s="103" t="s">
        <v>7</v>
      </c>
      <c r="B3512" s="104">
        <v>46269</v>
      </c>
      <c r="C3512" s="105" t="s">
        <v>12</v>
      </c>
      <c r="D3512" s="106">
        <v>9</v>
      </c>
      <c r="G3512" s="106">
        <v>7</v>
      </c>
      <c r="H3512" s="107">
        <v>0</v>
      </c>
      <c r="I3512" s="107">
        <v>0</v>
      </c>
      <c r="J3512" s="107">
        <v>0</v>
      </c>
      <c r="K3512" s="107">
        <v>0</v>
      </c>
      <c r="L3512" s="108">
        <v>0</v>
      </c>
      <c r="X3512" t="s">
        <v>782</v>
      </c>
      <c r="Y3512" t="s">
        <v>779</v>
      </c>
    </row>
    <row r="3513" spans="1:25" hidden="1" x14ac:dyDescent="0.25">
      <c r="A3513" s="103" t="s">
        <v>7</v>
      </c>
      <c r="B3513" s="104">
        <v>46269</v>
      </c>
      <c r="C3513" s="105" t="s">
        <v>12</v>
      </c>
      <c r="D3513" s="106">
        <v>13</v>
      </c>
      <c r="G3513" s="106">
        <v>7</v>
      </c>
      <c r="H3513" s="107">
        <v>0</v>
      </c>
      <c r="I3513" s="107">
        <v>0</v>
      </c>
      <c r="J3513" s="107">
        <v>0</v>
      </c>
      <c r="K3513" s="107">
        <v>0</v>
      </c>
      <c r="L3513" s="108">
        <v>0</v>
      </c>
      <c r="X3513" t="s">
        <v>782</v>
      </c>
    </row>
    <row r="3514" spans="1:25" hidden="1" x14ac:dyDescent="0.25">
      <c r="A3514" s="103" t="s">
        <v>6</v>
      </c>
      <c r="B3514" s="104">
        <v>46269</v>
      </c>
      <c r="C3514" s="105" t="s">
        <v>11</v>
      </c>
      <c r="D3514" s="106">
        <v>10</v>
      </c>
      <c r="G3514" s="106">
        <v>6</v>
      </c>
      <c r="H3514" s="107">
        <v>0</v>
      </c>
      <c r="I3514" s="107">
        <v>0</v>
      </c>
      <c r="J3514" s="107">
        <v>0</v>
      </c>
      <c r="K3514" s="107">
        <v>0</v>
      </c>
      <c r="L3514" s="108">
        <v>0</v>
      </c>
      <c r="X3514" t="s">
        <v>778</v>
      </c>
    </row>
    <row r="3515" spans="1:25" hidden="1" x14ac:dyDescent="0.25">
      <c r="A3515" s="103" t="s">
        <v>7</v>
      </c>
      <c r="B3515" s="104">
        <v>46269</v>
      </c>
      <c r="C3515" s="105" t="s">
        <v>11</v>
      </c>
      <c r="D3515" s="106">
        <v>10</v>
      </c>
      <c r="G3515" s="106">
        <v>416</v>
      </c>
      <c r="H3515" s="107">
        <v>4</v>
      </c>
      <c r="I3515" s="107">
        <v>2</v>
      </c>
      <c r="J3515" s="107">
        <v>0</v>
      </c>
      <c r="K3515" s="107">
        <v>0</v>
      </c>
      <c r="L3515" s="108">
        <v>0</v>
      </c>
      <c r="X3515" t="s">
        <v>782</v>
      </c>
      <c r="Y3515" t="s">
        <v>784</v>
      </c>
    </row>
    <row r="3516" spans="1:25" hidden="1" x14ac:dyDescent="0.25">
      <c r="A3516" s="103" t="s">
        <v>8</v>
      </c>
      <c r="B3516" s="104">
        <v>46269</v>
      </c>
      <c r="C3516" s="105" t="s">
        <v>11</v>
      </c>
      <c r="D3516" s="106">
        <v>16</v>
      </c>
      <c r="G3516" s="106">
        <v>8</v>
      </c>
      <c r="H3516" s="107">
        <v>0</v>
      </c>
      <c r="I3516" s="107">
        <v>0</v>
      </c>
      <c r="J3516" s="107">
        <v>0</v>
      </c>
      <c r="K3516" s="107">
        <v>0</v>
      </c>
      <c r="L3516" s="108">
        <v>0</v>
      </c>
      <c r="X3516" t="s">
        <v>782</v>
      </c>
    </row>
    <row r="3517" spans="1:25" hidden="1" x14ac:dyDescent="0.25">
      <c r="A3517" s="103" t="s">
        <v>8</v>
      </c>
      <c r="B3517" s="104">
        <v>46269</v>
      </c>
      <c r="C3517" s="105" t="s">
        <v>12</v>
      </c>
      <c r="D3517" s="106">
        <v>15</v>
      </c>
      <c r="G3517" s="106">
        <v>5</v>
      </c>
      <c r="H3517" s="107">
        <v>0</v>
      </c>
      <c r="I3517" s="107">
        <v>0</v>
      </c>
      <c r="J3517" s="107">
        <v>0</v>
      </c>
      <c r="K3517" s="107">
        <v>0</v>
      </c>
      <c r="L3517" s="108">
        <v>0</v>
      </c>
      <c r="X3517" t="s">
        <v>778</v>
      </c>
      <c r="Y3517" t="s">
        <v>781</v>
      </c>
    </row>
    <row r="3518" spans="1:25" hidden="1" x14ac:dyDescent="0.25">
      <c r="A3518" s="103" t="s">
        <v>6</v>
      </c>
      <c r="B3518" s="104">
        <v>46269</v>
      </c>
      <c r="C3518" s="105" t="s">
        <v>11</v>
      </c>
      <c r="D3518" s="106">
        <v>16</v>
      </c>
      <c r="G3518" s="106">
        <v>7</v>
      </c>
      <c r="H3518" s="107">
        <v>0</v>
      </c>
      <c r="I3518" s="107">
        <v>0</v>
      </c>
      <c r="J3518" s="107">
        <v>0</v>
      </c>
      <c r="K3518" s="107">
        <v>0</v>
      </c>
      <c r="L3518" s="108">
        <v>0</v>
      </c>
      <c r="X3518" t="s">
        <v>782</v>
      </c>
      <c r="Y3518" t="s">
        <v>23</v>
      </c>
    </row>
    <row r="3519" spans="1:25" hidden="1" x14ac:dyDescent="0.25">
      <c r="A3519" s="103" t="s">
        <v>6</v>
      </c>
      <c r="B3519" s="104">
        <v>46269</v>
      </c>
      <c r="C3519" s="105" t="s">
        <v>11</v>
      </c>
      <c r="D3519" s="106">
        <v>13</v>
      </c>
      <c r="G3519" s="106">
        <v>51</v>
      </c>
      <c r="H3519" s="107">
        <v>3</v>
      </c>
      <c r="I3519" s="107">
        <v>3</v>
      </c>
      <c r="J3519" s="107">
        <v>0</v>
      </c>
      <c r="K3519" s="107">
        <v>0</v>
      </c>
      <c r="L3519" s="108">
        <v>0</v>
      </c>
      <c r="X3519" t="s">
        <v>782</v>
      </c>
      <c r="Y3519" t="s">
        <v>783</v>
      </c>
    </row>
    <row r="3520" spans="1:25" x14ac:dyDescent="0.25">
      <c r="A3520" s="103" t="s">
        <v>6</v>
      </c>
      <c r="B3520" s="104">
        <v>46269</v>
      </c>
      <c r="C3520" s="105" t="s">
        <v>11</v>
      </c>
      <c r="D3520" s="106">
        <v>12</v>
      </c>
      <c r="G3520" s="106">
        <v>12</v>
      </c>
      <c r="H3520" s="107">
        <v>0</v>
      </c>
      <c r="I3520" s="107">
        <v>0</v>
      </c>
      <c r="J3520" s="107">
        <v>0</v>
      </c>
      <c r="K3520" s="107">
        <v>0</v>
      </c>
      <c r="L3520" s="108">
        <v>0</v>
      </c>
      <c r="X3520" t="s">
        <v>782</v>
      </c>
      <c r="Y3520" t="s">
        <v>21</v>
      </c>
    </row>
    <row r="3521" spans="1:25" hidden="1" x14ac:dyDescent="0.25">
      <c r="A3521" s="103" t="s">
        <v>6</v>
      </c>
      <c r="B3521" s="104">
        <v>46269</v>
      </c>
      <c r="C3521" s="105" t="s">
        <v>12</v>
      </c>
      <c r="D3521" s="106">
        <v>14</v>
      </c>
      <c r="G3521" s="106">
        <v>2</v>
      </c>
      <c r="H3521" s="107">
        <v>0</v>
      </c>
      <c r="I3521" s="107">
        <v>0</v>
      </c>
      <c r="J3521" s="107">
        <v>0</v>
      </c>
      <c r="K3521" s="107">
        <v>0</v>
      </c>
      <c r="L3521" s="108">
        <v>0</v>
      </c>
      <c r="X3521" t="s">
        <v>782</v>
      </c>
      <c r="Y3521" t="s">
        <v>169</v>
      </c>
    </row>
    <row r="3522" spans="1:25" hidden="1" x14ac:dyDescent="0.25">
      <c r="A3522" s="103" t="s">
        <v>7</v>
      </c>
      <c r="B3522" s="104">
        <v>46269</v>
      </c>
      <c r="C3522" s="105" t="s">
        <v>11</v>
      </c>
      <c r="D3522" s="106">
        <v>8</v>
      </c>
      <c r="G3522" s="106">
        <v>155</v>
      </c>
      <c r="H3522" s="107">
        <v>1</v>
      </c>
      <c r="I3522" s="107">
        <v>0</v>
      </c>
      <c r="J3522" s="107">
        <v>0</v>
      </c>
      <c r="K3522" s="107">
        <v>0</v>
      </c>
      <c r="L3522" s="108">
        <v>0</v>
      </c>
      <c r="X3522" t="s">
        <v>778</v>
      </c>
      <c r="Y3522" t="s">
        <v>783</v>
      </c>
    </row>
    <row r="3523" spans="1:25" hidden="1" x14ac:dyDescent="0.25">
      <c r="A3523" s="103" t="s">
        <v>8</v>
      </c>
      <c r="B3523" s="104">
        <v>46269</v>
      </c>
      <c r="C3523" s="105" t="s">
        <v>11</v>
      </c>
      <c r="D3523" s="106">
        <v>8</v>
      </c>
      <c r="G3523" s="106">
        <v>62</v>
      </c>
      <c r="H3523" s="107">
        <v>1</v>
      </c>
      <c r="I3523" s="107">
        <v>1</v>
      </c>
      <c r="J3523" s="107">
        <v>0</v>
      </c>
      <c r="K3523" s="107">
        <v>0</v>
      </c>
      <c r="L3523" s="108">
        <v>0</v>
      </c>
      <c r="X3523" t="s">
        <v>782</v>
      </c>
      <c r="Y3523" t="s">
        <v>783</v>
      </c>
    </row>
    <row r="3524" spans="1:25" hidden="1" x14ac:dyDescent="0.25">
      <c r="A3524" s="103" t="s">
        <v>8</v>
      </c>
      <c r="B3524" s="104">
        <v>46269</v>
      </c>
      <c r="C3524" s="105" t="s">
        <v>11</v>
      </c>
      <c r="D3524" s="106">
        <v>16</v>
      </c>
      <c r="G3524" s="106">
        <v>576</v>
      </c>
      <c r="H3524" s="107">
        <v>2</v>
      </c>
      <c r="I3524" s="107">
        <v>2</v>
      </c>
      <c r="J3524" s="107">
        <v>0</v>
      </c>
      <c r="K3524" s="107">
        <v>0</v>
      </c>
      <c r="L3524" s="108">
        <v>0</v>
      </c>
      <c r="X3524" t="s">
        <v>782</v>
      </c>
      <c r="Y3524" t="s">
        <v>783</v>
      </c>
    </row>
    <row r="3525" spans="1:25" x14ac:dyDescent="0.25">
      <c r="A3525" s="103" t="s">
        <v>8</v>
      </c>
      <c r="B3525" s="104">
        <v>46269</v>
      </c>
      <c r="C3525" s="105" t="s">
        <v>11</v>
      </c>
      <c r="D3525" s="106">
        <v>15</v>
      </c>
      <c r="G3525" s="106">
        <v>5</v>
      </c>
      <c r="H3525" s="107">
        <v>0</v>
      </c>
      <c r="I3525" s="107">
        <v>0</v>
      </c>
      <c r="J3525" s="107">
        <v>0</v>
      </c>
      <c r="K3525" s="107">
        <v>0</v>
      </c>
      <c r="L3525" s="108">
        <v>0</v>
      </c>
      <c r="X3525" t="s">
        <v>782</v>
      </c>
    </row>
    <row r="3526" spans="1:25" x14ac:dyDescent="0.25">
      <c r="A3526" s="103" t="s">
        <v>8</v>
      </c>
      <c r="B3526" s="104">
        <v>46269</v>
      </c>
      <c r="C3526" s="105" t="s">
        <v>12</v>
      </c>
      <c r="D3526" s="106">
        <v>8</v>
      </c>
      <c r="G3526" s="106">
        <v>1</v>
      </c>
      <c r="H3526" s="107">
        <v>0</v>
      </c>
      <c r="I3526" s="107">
        <v>0</v>
      </c>
      <c r="J3526" s="107">
        <v>0</v>
      </c>
      <c r="K3526" s="107">
        <v>0</v>
      </c>
      <c r="L3526" s="108">
        <v>0</v>
      </c>
      <c r="X3526" t="s">
        <v>782</v>
      </c>
      <c r="Y3526" t="s">
        <v>779</v>
      </c>
    </row>
    <row r="3527" spans="1:25" hidden="1" x14ac:dyDescent="0.25">
      <c r="A3527" s="103" t="s">
        <v>7</v>
      </c>
      <c r="B3527" s="104">
        <v>46269</v>
      </c>
      <c r="C3527" s="105" t="s">
        <v>12</v>
      </c>
      <c r="D3527" s="106">
        <v>15</v>
      </c>
      <c r="G3527" s="106">
        <v>7</v>
      </c>
      <c r="H3527" s="107">
        <v>0</v>
      </c>
      <c r="I3527" s="107">
        <v>0</v>
      </c>
      <c r="J3527" s="107">
        <v>0</v>
      </c>
      <c r="K3527" s="107">
        <v>0</v>
      </c>
      <c r="L3527" s="108">
        <v>0</v>
      </c>
      <c r="X3527" t="s">
        <v>782</v>
      </c>
    </row>
    <row r="3528" spans="1:25" x14ac:dyDescent="0.25">
      <c r="A3528" s="103" t="s">
        <v>7</v>
      </c>
      <c r="B3528" s="104">
        <v>46269</v>
      </c>
      <c r="C3528" s="105" t="s">
        <v>11</v>
      </c>
      <c r="D3528" s="106">
        <v>10</v>
      </c>
      <c r="G3528" s="106">
        <v>14</v>
      </c>
      <c r="H3528" s="107">
        <v>0</v>
      </c>
      <c r="I3528" s="107">
        <v>0</v>
      </c>
      <c r="J3528" s="107">
        <v>0</v>
      </c>
      <c r="K3528" s="107">
        <v>0</v>
      </c>
      <c r="L3528" s="108">
        <v>0</v>
      </c>
      <c r="X3528" t="s">
        <v>782</v>
      </c>
      <c r="Y3528" t="s">
        <v>23</v>
      </c>
    </row>
    <row r="3529" spans="1:25" x14ac:dyDescent="0.25">
      <c r="A3529" s="103" t="s">
        <v>6</v>
      </c>
      <c r="B3529" s="104">
        <v>46269</v>
      </c>
      <c r="C3529" s="105" t="s">
        <v>12</v>
      </c>
      <c r="D3529" s="106">
        <v>16</v>
      </c>
      <c r="G3529" s="106">
        <v>6</v>
      </c>
      <c r="H3529" s="107">
        <v>0</v>
      </c>
      <c r="I3529" s="107">
        <v>0</v>
      </c>
      <c r="J3529" s="107">
        <v>0</v>
      </c>
      <c r="K3529" s="107">
        <v>0</v>
      </c>
      <c r="L3529" s="108">
        <v>0</v>
      </c>
      <c r="X3529" t="s">
        <v>782</v>
      </c>
      <c r="Y3529" t="s">
        <v>169</v>
      </c>
    </row>
    <row r="3530" spans="1:25" hidden="1" x14ac:dyDescent="0.25">
      <c r="A3530" s="103" t="s">
        <v>7</v>
      </c>
      <c r="B3530" s="104">
        <v>46269</v>
      </c>
      <c r="C3530" s="105" t="s">
        <v>12</v>
      </c>
      <c r="D3530" s="106">
        <v>8</v>
      </c>
      <c r="G3530" s="106">
        <v>2</v>
      </c>
      <c r="H3530" s="107">
        <v>0</v>
      </c>
      <c r="I3530" s="107">
        <v>0</v>
      </c>
      <c r="J3530" s="107">
        <v>0</v>
      </c>
      <c r="K3530" s="107">
        <v>0</v>
      </c>
      <c r="L3530" s="108">
        <v>0</v>
      </c>
      <c r="X3530" t="s">
        <v>782</v>
      </c>
      <c r="Y3530" t="s">
        <v>169</v>
      </c>
    </row>
    <row r="3531" spans="1:25" hidden="1" x14ac:dyDescent="0.25">
      <c r="A3531" s="103" t="s">
        <v>6</v>
      </c>
      <c r="B3531" s="104">
        <v>46269</v>
      </c>
      <c r="C3531" s="105" t="s">
        <v>11</v>
      </c>
      <c r="D3531" s="106">
        <v>13</v>
      </c>
      <c r="G3531" s="106">
        <v>4</v>
      </c>
      <c r="H3531" s="107">
        <v>0</v>
      </c>
      <c r="I3531" s="107">
        <v>0</v>
      </c>
      <c r="J3531" s="107">
        <v>0</v>
      </c>
      <c r="K3531" s="107">
        <v>0</v>
      </c>
      <c r="L3531" s="108">
        <v>0</v>
      </c>
      <c r="X3531" t="s">
        <v>778</v>
      </c>
      <c r="Y3531" t="s">
        <v>20</v>
      </c>
    </row>
    <row r="3532" spans="1:25" x14ac:dyDescent="0.25">
      <c r="A3532" s="103" t="s">
        <v>6</v>
      </c>
      <c r="B3532" s="104">
        <v>46269</v>
      </c>
      <c r="C3532" s="105" t="s">
        <v>11</v>
      </c>
      <c r="D3532" s="106">
        <v>9</v>
      </c>
      <c r="G3532" s="106">
        <v>10</v>
      </c>
      <c r="H3532" s="107">
        <v>0</v>
      </c>
      <c r="I3532" s="107">
        <v>0</v>
      </c>
      <c r="J3532" s="107">
        <v>0</v>
      </c>
      <c r="K3532" s="107">
        <v>0</v>
      </c>
      <c r="L3532" s="108">
        <v>0</v>
      </c>
      <c r="X3532" t="s">
        <v>778</v>
      </c>
      <c r="Y3532" t="s">
        <v>23</v>
      </c>
    </row>
    <row r="3533" spans="1:25" x14ac:dyDescent="0.25">
      <c r="A3533" s="103" t="s">
        <v>6</v>
      </c>
      <c r="B3533" s="104">
        <v>46269</v>
      </c>
      <c r="C3533" s="105" t="s">
        <v>12</v>
      </c>
      <c r="D3533" s="106">
        <v>11</v>
      </c>
      <c r="G3533" s="106">
        <v>11</v>
      </c>
      <c r="H3533" s="107">
        <v>1</v>
      </c>
      <c r="I3533" s="107">
        <v>1</v>
      </c>
      <c r="J3533" s="107">
        <v>0</v>
      </c>
      <c r="K3533" s="107">
        <v>0</v>
      </c>
      <c r="L3533" s="108">
        <v>0</v>
      </c>
      <c r="X3533" t="s">
        <v>778</v>
      </c>
      <c r="Y3533" t="s">
        <v>779</v>
      </c>
    </row>
    <row r="3534" spans="1:25" hidden="1" x14ac:dyDescent="0.25">
      <c r="A3534" s="103" t="s">
        <v>8</v>
      </c>
      <c r="B3534" s="104">
        <v>46269</v>
      </c>
      <c r="C3534" s="105" t="s">
        <v>12</v>
      </c>
      <c r="D3534" s="106">
        <v>14</v>
      </c>
      <c r="G3534" s="106">
        <v>6</v>
      </c>
      <c r="H3534" s="107">
        <v>1</v>
      </c>
      <c r="I3534" s="107">
        <v>0</v>
      </c>
      <c r="J3534" s="107">
        <v>0</v>
      </c>
      <c r="K3534" s="107">
        <v>0</v>
      </c>
      <c r="L3534" s="108">
        <v>0</v>
      </c>
      <c r="X3534" t="s">
        <v>782</v>
      </c>
    </row>
    <row r="3535" spans="1:25" hidden="1" x14ac:dyDescent="0.25">
      <c r="A3535" s="103" t="s">
        <v>6</v>
      </c>
      <c r="B3535" s="104">
        <v>46269</v>
      </c>
      <c r="C3535" s="105" t="s">
        <v>11</v>
      </c>
      <c r="D3535" s="106">
        <v>11</v>
      </c>
      <c r="G3535" s="106">
        <v>3</v>
      </c>
      <c r="H3535" s="107">
        <v>0</v>
      </c>
      <c r="I3535" s="107">
        <v>0</v>
      </c>
      <c r="J3535" s="107">
        <v>0</v>
      </c>
      <c r="K3535" s="107">
        <v>0</v>
      </c>
      <c r="L3535" s="108">
        <v>0</v>
      </c>
      <c r="X3535" t="s">
        <v>782</v>
      </c>
      <c r="Y3535" t="s">
        <v>22</v>
      </c>
    </row>
    <row r="3536" spans="1:25" hidden="1" x14ac:dyDescent="0.25">
      <c r="A3536" s="103" t="s">
        <v>6</v>
      </c>
      <c r="B3536" s="104">
        <v>46269</v>
      </c>
      <c r="C3536" s="105" t="s">
        <v>11</v>
      </c>
      <c r="D3536" s="106">
        <v>15</v>
      </c>
      <c r="G3536" s="106">
        <v>12</v>
      </c>
      <c r="H3536" s="107">
        <v>0</v>
      </c>
      <c r="I3536" s="107">
        <v>0</v>
      </c>
      <c r="J3536" s="107">
        <v>0</v>
      </c>
      <c r="K3536" s="107">
        <v>0</v>
      </c>
      <c r="L3536" s="108">
        <v>0</v>
      </c>
      <c r="X3536" t="s">
        <v>778</v>
      </c>
      <c r="Y3536" t="s">
        <v>780</v>
      </c>
    </row>
    <row r="3537" spans="1:25" hidden="1" x14ac:dyDescent="0.25">
      <c r="A3537" s="103" t="s">
        <v>8</v>
      </c>
      <c r="B3537" s="104">
        <v>46269</v>
      </c>
      <c r="C3537" s="105" t="s">
        <v>11</v>
      </c>
      <c r="D3537" s="106">
        <v>15</v>
      </c>
      <c r="G3537" s="106">
        <v>1</v>
      </c>
      <c r="H3537" s="107">
        <v>0</v>
      </c>
      <c r="I3537" s="107">
        <v>0</v>
      </c>
      <c r="J3537" s="107">
        <v>0</v>
      </c>
      <c r="K3537" s="107">
        <v>0</v>
      </c>
      <c r="L3537" s="108">
        <v>0</v>
      </c>
      <c r="X3537" t="s">
        <v>782</v>
      </c>
      <c r="Y3537" t="s">
        <v>21</v>
      </c>
    </row>
    <row r="3538" spans="1:25" hidden="1" x14ac:dyDescent="0.25">
      <c r="A3538" s="103" t="s">
        <v>6</v>
      </c>
      <c r="B3538" s="104">
        <v>46269</v>
      </c>
      <c r="C3538" s="105" t="s">
        <v>11</v>
      </c>
      <c r="D3538" s="106">
        <v>16</v>
      </c>
      <c r="G3538" s="106">
        <v>2</v>
      </c>
      <c r="H3538" s="107">
        <v>0</v>
      </c>
      <c r="I3538" s="107">
        <v>0</v>
      </c>
      <c r="J3538" s="107">
        <v>0</v>
      </c>
      <c r="K3538" s="107">
        <v>0</v>
      </c>
      <c r="L3538" s="108">
        <v>0</v>
      </c>
      <c r="X3538" t="s">
        <v>782</v>
      </c>
      <c r="Y3538" t="s">
        <v>22</v>
      </c>
    </row>
    <row r="3539" spans="1:25" x14ac:dyDescent="0.25">
      <c r="A3539" s="103" t="s">
        <v>7</v>
      </c>
      <c r="B3539" s="104">
        <v>46269</v>
      </c>
      <c r="C3539" s="105" t="s">
        <v>11</v>
      </c>
      <c r="D3539" s="106">
        <v>12</v>
      </c>
      <c r="G3539" s="106">
        <v>9</v>
      </c>
      <c r="H3539" s="107">
        <v>0</v>
      </c>
      <c r="I3539" s="107">
        <v>0</v>
      </c>
      <c r="J3539" s="107">
        <v>0</v>
      </c>
      <c r="K3539" s="107">
        <v>0</v>
      </c>
      <c r="L3539" s="108">
        <v>0</v>
      </c>
      <c r="X3539" t="s">
        <v>782</v>
      </c>
    </row>
    <row r="3540" spans="1:25" x14ac:dyDescent="0.25">
      <c r="A3540" s="103" t="s">
        <v>6</v>
      </c>
      <c r="B3540" s="104">
        <v>46269</v>
      </c>
      <c r="C3540" s="105" t="s">
        <v>12</v>
      </c>
      <c r="D3540" s="106">
        <v>14</v>
      </c>
      <c r="G3540" s="106">
        <v>10</v>
      </c>
      <c r="H3540" s="107">
        <v>0</v>
      </c>
      <c r="I3540" s="107">
        <v>0</v>
      </c>
      <c r="J3540" s="107">
        <v>0</v>
      </c>
      <c r="K3540" s="107">
        <v>0</v>
      </c>
      <c r="L3540" s="108">
        <v>0</v>
      </c>
      <c r="X3540" t="s">
        <v>778</v>
      </c>
      <c r="Y3540" t="s">
        <v>779</v>
      </c>
    </row>
    <row r="3541" spans="1:25" hidden="1" x14ac:dyDescent="0.25">
      <c r="A3541" s="103" t="s">
        <v>7</v>
      </c>
      <c r="B3541" s="104">
        <v>46269</v>
      </c>
      <c r="C3541" s="105" t="s">
        <v>12</v>
      </c>
      <c r="D3541" s="106">
        <v>13</v>
      </c>
      <c r="G3541" s="106">
        <v>3</v>
      </c>
      <c r="H3541" s="107">
        <v>0</v>
      </c>
      <c r="I3541" s="107">
        <v>0</v>
      </c>
      <c r="J3541" s="107">
        <v>0</v>
      </c>
      <c r="K3541" s="107">
        <v>0</v>
      </c>
      <c r="L3541" s="108">
        <v>0</v>
      </c>
      <c r="X3541" t="s">
        <v>782</v>
      </c>
      <c r="Y3541" t="s">
        <v>779</v>
      </c>
    </row>
    <row r="3542" spans="1:25" hidden="1" x14ac:dyDescent="0.25">
      <c r="A3542" s="103" t="s">
        <v>6</v>
      </c>
      <c r="B3542" s="104">
        <v>46269</v>
      </c>
      <c r="C3542" s="105" t="s">
        <v>11</v>
      </c>
      <c r="D3542" s="106">
        <v>8</v>
      </c>
      <c r="G3542" s="106">
        <v>79</v>
      </c>
      <c r="H3542" s="107">
        <v>0</v>
      </c>
      <c r="I3542" s="107">
        <v>0</v>
      </c>
      <c r="J3542" s="107">
        <v>0</v>
      </c>
      <c r="K3542" s="107">
        <v>0</v>
      </c>
      <c r="L3542" s="108">
        <v>0</v>
      </c>
      <c r="X3542" t="s">
        <v>782</v>
      </c>
    </row>
    <row r="3543" spans="1:25" hidden="1" x14ac:dyDescent="0.25">
      <c r="A3543" s="103" t="s">
        <v>6</v>
      </c>
      <c r="B3543" s="104">
        <v>46269</v>
      </c>
      <c r="C3543" s="105" t="s">
        <v>12</v>
      </c>
      <c r="D3543" s="106">
        <v>11</v>
      </c>
      <c r="G3543" s="106">
        <v>18</v>
      </c>
      <c r="H3543" s="107">
        <v>0</v>
      </c>
      <c r="I3543" s="107">
        <v>0</v>
      </c>
      <c r="J3543" s="107">
        <v>0</v>
      </c>
      <c r="K3543" s="107">
        <v>0</v>
      </c>
      <c r="L3543" s="108">
        <v>0</v>
      </c>
      <c r="X3543" t="s">
        <v>778</v>
      </c>
      <c r="Y3543" t="s">
        <v>781</v>
      </c>
    </row>
    <row r="3544" spans="1:25" hidden="1" x14ac:dyDescent="0.25">
      <c r="A3544" s="103" t="s">
        <v>7</v>
      </c>
      <c r="B3544" s="104">
        <v>46269</v>
      </c>
      <c r="C3544" s="105" t="s">
        <v>11</v>
      </c>
      <c r="D3544" s="106">
        <v>8</v>
      </c>
      <c r="G3544" s="106">
        <v>6</v>
      </c>
      <c r="H3544" s="107">
        <v>0</v>
      </c>
      <c r="I3544" s="107">
        <v>0</v>
      </c>
      <c r="J3544" s="107">
        <v>0</v>
      </c>
      <c r="K3544" s="107">
        <v>0</v>
      </c>
      <c r="L3544" s="108">
        <v>0</v>
      </c>
      <c r="X3544" t="s">
        <v>782</v>
      </c>
    </row>
    <row r="3545" spans="1:25" hidden="1" x14ac:dyDescent="0.25">
      <c r="A3545" s="103" t="s">
        <v>8</v>
      </c>
      <c r="B3545" s="104">
        <v>46269</v>
      </c>
      <c r="C3545" s="105" t="s">
        <v>11</v>
      </c>
      <c r="D3545" s="106">
        <v>15</v>
      </c>
      <c r="G3545" s="106">
        <v>5</v>
      </c>
      <c r="H3545" s="107">
        <v>0</v>
      </c>
      <c r="I3545" s="107">
        <v>0</v>
      </c>
      <c r="J3545" s="107">
        <v>0</v>
      </c>
      <c r="K3545" s="107">
        <v>0</v>
      </c>
      <c r="L3545" s="108">
        <v>0</v>
      </c>
      <c r="X3545" t="s">
        <v>778</v>
      </c>
      <c r="Y3545" t="s">
        <v>780</v>
      </c>
    </row>
    <row r="3546" spans="1:25" hidden="1" x14ac:dyDescent="0.25">
      <c r="A3546" s="103" t="s">
        <v>6</v>
      </c>
      <c r="B3546" s="104">
        <v>46269</v>
      </c>
      <c r="C3546" s="105" t="s">
        <v>11</v>
      </c>
      <c r="D3546" s="106">
        <v>11</v>
      </c>
      <c r="G3546" s="106">
        <v>131</v>
      </c>
      <c r="H3546" s="107">
        <v>1</v>
      </c>
      <c r="I3546" s="107">
        <v>1</v>
      </c>
      <c r="J3546" s="107">
        <v>0</v>
      </c>
      <c r="K3546" s="107">
        <v>0</v>
      </c>
      <c r="L3546" s="108">
        <v>0</v>
      </c>
      <c r="X3546" t="s">
        <v>778</v>
      </c>
      <c r="Y3546" t="s">
        <v>784</v>
      </c>
    </row>
    <row r="3547" spans="1:25" x14ac:dyDescent="0.25">
      <c r="A3547" s="103" t="s">
        <v>8</v>
      </c>
      <c r="B3547" s="104">
        <v>46269</v>
      </c>
      <c r="C3547" s="105" t="s">
        <v>11</v>
      </c>
      <c r="D3547" s="106">
        <v>16</v>
      </c>
      <c r="G3547" s="106">
        <v>191</v>
      </c>
      <c r="H3547" s="107">
        <v>0</v>
      </c>
      <c r="I3547" s="107">
        <v>0</v>
      </c>
      <c r="J3547" s="107">
        <v>0</v>
      </c>
      <c r="K3547" s="107">
        <v>0</v>
      </c>
      <c r="L3547" s="108">
        <v>0</v>
      </c>
      <c r="X3547" t="s">
        <v>778</v>
      </c>
      <c r="Y3547" t="s">
        <v>784</v>
      </c>
    </row>
    <row r="3548" spans="1:25" x14ac:dyDescent="0.25">
      <c r="A3548" s="103" t="s">
        <v>7</v>
      </c>
      <c r="B3548" s="104">
        <v>46269</v>
      </c>
      <c r="C3548" s="105" t="s">
        <v>12</v>
      </c>
      <c r="D3548" s="106">
        <v>11</v>
      </c>
      <c r="G3548" s="106">
        <v>254</v>
      </c>
      <c r="H3548" s="107">
        <v>6</v>
      </c>
      <c r="I3548" s="107">
        <v>3</v>
      </c>
      <c r="J3548" s="107">
        <v>0</v>
      </c>
      <c r="K3548" s="107">
        <v>0</v>
      </c>
      <c r="L3548" s="108">
        <v>0</v>
      </c>
      <c r="X3548" t="s">
        <v>778</v>
      </c>
      <c r="Y3548" t="s">
        <v>779</v>
      </c>
    </row>
    <row r="3549" spans="1:25" hidden="1" x14ac:dyDescent="0.25">
      <c r="A3549" s="103" t="s">
        <v>6</v>
      </c>
      <c r="B3549" s="104">
        <v>46269</v>
      </c>
      <c r="C3549" s="105" t="s">
        <v>12</v>
      </c>
      <c r="D3549" s="106">
        <v>10</v>
      </c>
      <c r="G3549" s="106">
        <v>20</v>
      </c>
      <c r="H3549" s="107">
        <v>0</v>
      </c>
      <c r="I3549" s="107">
        <v>0</v>
      </c>
      <c r="J3549" s="107">
        <v>0</v>
      </c>
      <c r="K3549" s="107">
        <v>0</v>
      </c>
      <c r="L3549" s="108">
        <v>0</v>
      </c>
      <c r="X3549" t="s">
        <v>782</v>
      </c>
      <c r="Y3549" t="s">
        <v>779</v>
      </c>
    </row>
    <row r="3550" spans="1:25" hidden="1" x14ac:dyDescent="0.25">
      <c r="A3550" s="103" t="s">
        <v>6</v>
      </c>
      <c r="B3550" s="104">
        <v>46269</v>
      </c>
      <c r="C3550" s="105" t="s">
        <v>11</v>
      </c>
      <c r="D3550" s="106">
        <v>15</v>
      </c>
      <c r="G3550" s="106">
        <v>7</v>
      </c>
      <c r="H3550" s="107">
        <v>0</v>
      </c>
      <c r="I3550" s="107">
        <v>0</v>
      </c>
      <c r="J3550" s="107">
        <v>0</v>
      </c>
      <c r="K3550" s="107">
        <v>0</v>
      </c>
      <c r="L3550" s="108">
        <v>0</v>
      </c>
      <c r="X3550" t="s">
        <v>778</v>
      </c>
    </row>
    <row r="3551" spans="1:25" hidden="1" x14ac:dyDescent="0.25">
      <c r="A3551" s="103" t="s">
        <v>6</v>
      </c>
      <c r="B3551" s="104">
        <v>46269</v>
      </c>
      <c r="C3551" s="105" t="s">
        <v>11</v>
      </c>
      <c r="D3551" s="106">
        <v>8</v>
      </c>
      <c r="G3551" s="106">
        <v>191</v>
      </c>
      <c r="H3551" s="107">
        <v>3</v>
      </c>
      <c r="I3551" s="107">
        <v>3</v>
      </c>
      <c r="J3551" s="107">
        <v>0</v>
      </c>
      <c r="K3551" s="107">
        <v>0</v>
      </c>
      <c r="L3551" s="108">
        <v>0</v>
      </c>
      <c r="X3551" t="s">
        <v>778</v>
      </c>
      <c r="Y3551" t="s">
        <v>784</v>
      </c>
    </row>
    <row r="3552" spans="1:25" x14ac:dyDescent="0.25">
      <c r="A3552" s="103" t="s">
        <v>7</v>
      </c>
      <c r="B3552" s="104">
        <v>46269</v>
      </c>
      <c r="C3552" s="105" t="s">
        <v>11</v>
      </c>
      <c r="D3552" s="106">
        <v>16</v>
      </c>
      <c r="G3552" s="106">
        <v>579</v>
      </c>
      <c r="H3552" s="107">
        <v>2</v>
      </c>
      <c r="I3552" s="107">
        <v>0</v>
      </c>
      <c r="J3552" s="107">
        <v>0</v>
      </c>
      <c r="K3552" s="107">
        <v>0</v>
      </c>
      <c r="L3552" s="108">
        <v>0</v>
      </c>
      <c r="X3552" t="s">
        <v>782</v>
      </c>
      <c r="Y3552" t="s">
        <v>784</v>
      </c>
    </row>
    <row r="3553" spans="1:25" hidden="1" x14ac:dyDescent="0.25">
      <c r="A3553" s="103" t="s">
        <v>8</v>
      </c>
      <c r="B3553" s="104">
        <v>46269</v>
      </c>
      <c r="C3553" s="105" t="s">
        <v>12</v>
      </c>
      <c r="D3553" s="106">
        <v>10</v>
      </c>
      <c r="G3553" s="106">
        <v>10</v>
      </c>
      <c r="H3553" s="107">
        <v>0</v>
      </c>
      <c r="I3553" s="107">
        <v>0</v>
      </c>
      <c r="J3553" s="107">
        <v>0</v>
      </c>
      <c r="K3553" s="107">
        <v>0</v>
      </c>
      <c r="L3553" s="108">
        <v>0</v>
      </c>
      <c r="X3553" t="s">
        <v>782</v>
      </c>
      <c r="Y3553" t="s">
        <v>779</v>
      </c>
    </row>
    <row r="3554" spans="1:25" hidden="1" x14ac:dyDescent="0.25">
      <c r="A3554" s="103" t="s">
        <v>6</v>
      </c>
      <c r="B3554" s="104">
        <v>46269</v>
      </c>
      <c r="C3554" s="105" t="s">
        <v>11</v>
      </c>
      <c r="D3554" s="106">
        <v>9</v>
      </c>
      <c r="G3554" s="106">
        <v>5</v>
      </c>
      <c r="H3554" s="107">
        <v>0</v>
      </c>
      <c r="I3554" s="107">
        <v>0</v>
      </c>
      <c r="J3554" s="107">
        <v>0</v>
      </c>
      <c r="K3554" s="107">
        <v>0</v>
      </c>
      <c r="L3554" s="108">
        <v>0</v>
      </c>
      <c r="X3554" t="s">
        <v>778</v>
      </c>
    </row>
    <row r="3555" spans="1:25" x14ac:dyDescent="0.25">
      <c r="A3555" s="103" t="s">
        <v>6</v>
      </c>
      <c r="B3555" s="104">
        <v>46269</v>
      </c>
      <c r="C3555" s="105" t="s">
        <v>11</v>
      </c>
      <c r="D3555" s="106">
        <v>15</v>
      </c>
      <c r="G3555" s="106">
        <v>3</v>
      </c>
      <c r="H3555" s="107">
        <v>0</v>
      </c>
      <c r="I3555" s="107">
        <v>0</v>
      </c>
      <c r="J3555" s="107">
        <v>0</v>
      </c>
      <c r="K3555" s="107">
        <v>0</v>
      </c>
      <c r="L3555" s="108">
        <v>0</v>
      </c>
      <c r="X3555" t="s">
        <v>778</v>
      </c>
      <c r="Y3555" t="s">
        <v>23</v>
      </c>
    </row>
    <row r="3556" spans="1:25" hidden="1" x14ac:dyDescent="0.25">
      <c r="A3556" s="103" t="s">
        <v>7</v>
      </c>
      <c r="B3556" s="104">
        <v>46269</v>
      </c>
      <c r="C3556" s="105" t="s">
        <v>12</v>
      </c>
      <c r="D3556" s="106">
        <v>8</v>
      </c>
      <c r="G3556" s="106">
        <v>69</v>
      </c>
      <c r="H3556" s="107">
        <v>0</v>
      </c>
      <c r="I3556" s="107">
        <v>0</v>
      </c>
      <c r="J3556" s="107">
        <v>0</v>
      </c>
      <c r="K3556" s="107">
        <v>0</v>
      </c>
      <c r="L3556" s="108">
        <v>0</v>
      </c>
      <c r="X3556" t="s">
        <v>778</v>
      </c>
      <c r="Y3556" t="s">
        <v>779</v>
      </c>
    </row>
    <row r="3557" spans="1:25" hidden="1" x14ac:dyDescent="0.25">
      <c r="A3557" s="103" t="s">
        <v>8</v>
      </c>
      <c r="B3557" s="104">
        <v>46269</v>
      </c>
      <c r="C3557" s="105" t="s">
        <v>11</v>
      </c>
      <c r="D3557" s="106">
        <v>11</v>
      </c>
      <c r="G3557" s="106">
        <v>5</v>
      </c>
      <c r="H3557" s="107">
        <v>0</v>
      </c>
      <c r="I3557" s="107">
        <v>0</v>
      </c>
      <c r="J3557" s="107">
        <v>0</v>
      </c>
      <c r="K3557" s="107">
        <v>0</v>
      </c>
      <c r="L3557" s="108">
        <v>0</v>
      </c>
      <c r="X3557" t="s">
        <v>778</v>
      </c>
      <c r="Y3557" t="s">
        <v>780</v>
      </c>
    </row>
    <row r="3558" spans="1:25" hidden="1" x14ac:dyDescent="0.25">
      <c r="A3558" s="103" t="s">
        <v>6</v>
      </c>
      <c r="B3558" s="104">
        <v>46269</v>
      </c>
      <c r="C3558" s="105" t="s">
        <v>11</v>
      </c>
      <c r="D3558" s="106">
        <v>9</v>
      </c>
      <c r="G3558" s="106">
        <v>12</v>
      </c>
      <c r="H3558" s="107">
        <v>0</v>
      </c>
      <c r="I3558" s="107">
        <v>0</v>
      </c>
      <c r="J3558" s="107">
        <v>0</v>
      </c>
      <c r="K3558" s="107">
        <v>0</v>
      </c>
      <c r="L3558" s="108">
        <v>0</v>
      </c>
      <c r="X3558" t="s">
        <v>782</v>
      </c>
      <c r="Y3558" t="s">
        <v>23</v>
      </c>
    </row>
    <row r="3559" spans="1:25" hidden="1" x14ac:dyDescent="0.25">
      <c r="A3559" s="103" t="s">
        <v>6</v>
      </c>
      <c r="B3559" s="104">
        <v>46269</v>
      </c>
      <c r="C3559" s="105" t="s">
        <v>11</v>
      </c>
      <c r="D3559" s="106">
        <v>16</v>
      </c>
      <c r="G3559" s="106">
        <v>537</v>
      </c>
      <c r="H3559" s="107">
        <v>6</v>
      </c>
      <c r="I3559" s="107">
        <v>5</v>
      </c>
      <c r="J3559" s="107">
        <v>0</v>
      </c>
      <c r="K3559" s="107">
        <v>0</v>
      </c>
      <c r="L3559" s="108">
        <v>0</v>
      </c>
      <c r="X3559" t="s">
        <v>782</v>
      </c>
      <c r="Y3559" t="s">
        <v>20</v>
      </c>
    </row>
    <row r="3560" spans="1:25" hidden="1" x14ac:dyDescent="0.25">
      <c r="A3560" s="103" t="s">
        <v>6</v>
      </c>
      <c r="B3560" s="104">
        <v>46269</v>
      </c>
      <c r="C3560" s="105" t="s">
        <v>12</v>
      </c>
      <c r="D3560" s="106">
        <v>15</v>
      </c>
      <c r="G3560" s="106">
        <v>2</v>
      </c>
      <c r="H3560" s="107">
        <v>0</v>
      </c>
      <c r="I3560" s="107">
        <v>0</v>
      </c>
      <c r="J3560" s="107">
        <v>0</v>
      </c>
      <c r="K3560" s="107">
        <v>0</v>
      </c>
      <c r="L3560" s="108">
        <v>0</v>
      </c>
      <c r="X3560" t="s">
        <v>778</v>
      </c>
      <c r="Y3560" t="s">
        <v>781</v>
      </c>
    </row>
    <row r="3561" spans="1:25" hidden="1" x14ac:dyDescent="0.25">
      <c r="A3561" s="103" t="s">
        <v>8</v>
      </c>
      <c r="B3561" s="104">
        <v>46269</v>
      </c>
      <c r="C3561" s="105" t="s">
        <v>11</v>
      </c>
      <c r="D3561" s="106">
        <v>11</v>
      </c>
      <c r="G3561" s="106">
        <v>11</v>
      </c>
      <c r="H3561" s="107">
        <v>0</v>
      </c>
      <c r="I3561" s="107">
        <v>0</v>
      </c>
      <c r="J3561" s="107">
        <v>0</v>
      </c>
      <c r="K3561" s="107">
        <v>0</v>
      </c>
      <c r="L3561" s="108">
        <v>0</v>
      </c>
      <c r="X3561" t="s">
        <v>782</v>
      </c>
    </row>
    <row r="3562" spans="1:25" hidden="1" x14ac:dyDescent="0.25">
      <c r="A3562" s="103" t="s">
        <v>6</v>
      </c>
      <c r="B3562" s="104">
        <v>46269</v>
      </c>
      <c r="C3562" s="105" t="s">
        <v>11</v>
      </c>
      <c r="D3562" s="106">
        <v>10</v>
      </c>
      <c r="G3562" s="106">
        <v>4</v>
      </c>
      <c r="H3562" s="107">
        <v>0</v>
      </c>
      <c r="I3562" s="107">
        <v>0</v>
      </c>
      <c r="J3562" s="107">
        <v>0</v>
      </c>
      <c r="K3562" s="107">
        <v>0</v>
      </c>
      <c r="L3562" s="108">
        <v>0</v>
      </c>
      <c r="X3562" t="s">
        <v>778</v>
      </c>
      <c r="Y3562" t="s">
        <v>21</v>
      </c>
    </row>
    <row r="3563" spans="1:25" x14ac:dyDescent="0.25">
      <c r="A3563" s="103" t="s">
        <v>6</v>
      </c>
      <c r="B3563" s="104">
        <v>46269</v>
      </c>
      <c r="C3563" s="105" t="s">
        <v>11</v>
      </c>
      <c r="D3563" s="106">
        <v>13</v>
      </c>
      <c r="G3563" s="106">
        <v>3</v>
      </c>
      <c r="H3563" s="107">
        <v>0</v>
      </c>
      <c r="I3563" s="107">
        <v>0</v>
      </c>
      <c r="J3563" s="107">
        <v>0</v>
      </c>
      <c r="K3563" s="107">
        <v>0</v>
      </c>
      <c r="L3563" s="108">
        <v>0</v>
      </c>
      <c r="X3563" t="s">
        <v>782</v>
      </c>
      <c r="Y3563" t="s">
        <v>780</v>
      </c>
    </row>
    <row r="3564" spans="1:25" hidden="1" x14ac:dyDescent="0.25">
      <c r="A3564" s="103" t="s">
        <v>8</v>
      </c>
      <c r="B3564" s="104">
        <v>46269</v>
      </c>
      <c r="C3564" s="105" t="s">
        <v>12</v>
      </c>
      <c r="D3564" s="106">
        <v>10</v>
      </c>
      <c r="G3564" s="106">
        <v>8</v>
      </c>
      <c r="H3564" s="107">
        <v>1</v>
      </c>
      <c r="I3564" s="107">
        <v>1</v>
      </c>
      <c r="J3564" s="107">
        <v>0</v>
      </c>
      <c r="K3564" s="107">
        <v>0</v>
      </c>
      <c r="L3564" s="108">
        <v>0</v>
      </c>
      <c r="X3564" t="s">
        <v>778</v>
      </c>
      <c r="Y3564" t="s">
        <v>779</v>
      </c>
    </row>
    <row r="3565" spans="1:25" hidden="1" x14ac:dyDescent="0.25">
      <c r="A3565" s="103" t="s">
        <v>7</v>
      </c>
      <c r="B3565" s="104">
        <v>46269</v>
      </c>
      <c r="C3565" s="105" t="s">
        <v>11</v>
      </c>
      <c r="D3565" s="106">
        <v>11</v>
      </c>
      <c r="G3565" s="106">
        <v>18</v>
      </c>
      <c r="H3565" s="107">
        <v>0</v>
      </c>
      <c r="I3565" s="107">
        <v>0</v>
      </c>
      <c r="J3565" s="107">
        <v>0</v>
      </c>
      <c r="K3565" s="107">
        <v>0</v>
      </c>
      <c r="L3565" s="108">
        <v>0</v>
      </c>
      <c r="X3565" t="s">
        <v>782</v>
      </c>
      <c r="Y3565" t="s">
        <v>23</v>
      </c>
    </row>
    <row r="3566" spans="1:25" x14ac:dyDescent="0.25">
      <c r="A3566" s="103" t="s">
        <v>7</v>
      </c>
      <c r="B3566" s="104">
        <v>46269</v>
      </c>
      <c r="C3566" s="105" t="s">
        <v>11</v>
      </c>
      <c r="D3566" s="106">
        <v>11</v>
      </c>
      <c r="G3566" s="106">
        <v>87</v>
      </c>
      <c r="H3566" s="107">
        <v>2</v>
      </c>
      <c r="I3566" s="107">
        <v>2</v>
      </c>
      <c r="J3566" s="107">
        <v>2</v>
      </c>
      <c r="K3566" s="107">
        <v>1</v>
      </c>
      <c r="L3566" s="108">
        <v>1</v>
      </c>
      <c r="X3566" t="s">
        <v>778</v>
      </c>
      <c r="Y3566" t="s">
        <v>784</v>
      </c>
    </row>
    <row r="3567" spans="1:25" hidden="1" x14ac:dyDescent="0.25">
      <c r="A3567" s="103" t="s">
        <v>8</v>
      </c>
      <c r="B3567" s="104">
        <v>46269</v>
      </c>
      <c r="C3567" s="105" t="s">
        <v>12</v>
      </c>
      <c r="D3567" s="106">
        <v>15</v>
      </c>
      <c r="G3567" s="106">
        <v>5</v>
      </c>
      <c r="H3567" s="107">
        <v>0</v>
      </c>
      <c r="I3567" s="107">
        <v>0</v>
      </c>
      <c r="J3567" s="107">
        <v>0</v>
      </c>
      <c r="K3567" s="107">
        <v>0</v>
      </c>
      <c r="L3567" s="108">
        <v>0</v>
      </c>
      <c r="X3567" t="s">
        <v>782</v>
      </c>
      <c r="Y3567" t="s">
        <v>779</v>
      </c>
    </row>
    <row r="3568" spans="1:25" hidden="1" x14ac:dyDescent="0.25">
      <c r="A3568" s="103" t="s">
        <v>6</v>
      </c>
      <c r="B3568" s="104">
        <v>46269</v>
      </c>
      <c r="C3568" s="105" t="s">
        <v>11</v>
      </c>
      <c r="D3568" s="106">
        <v>15</v>
      </c>
      <c r="G3568" s="106">
        <v>1091</v>
      </c>
      <c r="H3568" s="107">
        <v>13</v>
      </c>
      <c r="I3568" s="107">
        <v>10</v>
      </c>
      <c r="J3568" s="107">
        <v>2</v>
      </c>
      <c r="K3568" s="107">
        <v>0</v>
      </c>
      <c r="L3568" s="108">
        <v>0</v>
      </c>
      <c r="X3568" t="s">
        <v>782</v>
      </c>
      <c r="Y3568" t="s">
        <v>783</v>
      </c>
    </row>
    <row r="3569" spans="1:25" hidden="1" x14ac:dyDescent="0.25">
      <c r="A3569" s="103" t="s">
        <v>7</v>
      </c>
      <c r="B3569" s="104">
        <v>46269</v>
      </c>
      <c r="C3569" s="105" t="s">
        <v>11</v>
      </c>
      <c r="D3569" s="106">
        <v>12</v>
      </c>
      <c r="G3569" s="106">
        <v>146</v>
      </c>
      <c r="H3569" s="107">
        <v>0</v>
      </c>
      <c r="I3569" s="107">
        <v>0</v>
      </c>
      <c r="J3569" s="107">
        <v>0</v>
      </c>
      <c r="K3569" s="107">
        <v>0</v>
      </c>
      <c r="L3569" s="108">
        <v>0</v>
      </c>
      <c r="X3569" t="s">
        <v>778</v>
      </c>
      <c r="Y3569" t="s">
        <v>20</v>
      </c>
    </row>
    <row r="3570" spans="1:25" hidden="1" x14ac:dyDescent="0.25">
      <c r="A3570" s="103" t="s">
        <v>6</v>
      </c>
      <c r="B3570" s="104">
        <v>46269</v>
      </c>
      <c r="C3570" s="105" t="s">
        <v>11</v>
      </c>
      <c r="D3570" s="106">
        <v>16</v>
      </c>
      <c r="G3570" s="106">
        <v>222</v>
      </c>
      <c r="H3570" s="107">
        <v>1</v>
      </c>
      <c r="I3570" s="107">
        <v>1</v>
      </c>
      <c r="J3570" s="107">
        <v>0</v>
      </c>
      <c r="K3570" s="107">
        <v>0</v>
      </c>
      <c r="L3570" s="108">
        <v>0</v>
      </c>
      <c r="X3570" t="s">
        <v>778</v>
      </c>
      <c r="Y3570" t="s">
        <v>784</v>
      </c>
    </row>
    <row r="3571" spans="1:25" hidden="1" x14ac:dyDescent="0.25">
      <c r="A3571" s="103" t="s">
        <v>7</v>
      </c>
      <c r="B3571" s="104">
        <v>46269</v>
      </c>
      <c r="C3571" s="105" t="s">
        <v>11</v>
      </c>
      <c r="D3571" s="106">
        <v>9</v>
      </c>
      <c r="G3571" s="106">
        <v>1</v>
      </c>
      <c r="H3571" s="107">
        <v>0</v>
      </c>
      <c r="I3571" s="107">
        <v>0</v>
      </c>
      <c r="J3571" s="107">
        <v>0</v>
      </c>
      <c r="K3571" s="107">
        <v>0</v>
      </c>
      <c r="L3571" s="108">
        <v>0</v>
      </c>
      <c r="X3571" t="s">
        <v>778</v>
      </c>
    </row>
    <row r="3572" spans="1:25" hidden="1" x14ac:dyDescent="0.25">
      <c r="A3572" s="103" t="s">
        <v>7</v>
      </c>
      <c r="B3572" s="104">
        <v>46269</v>
      </c>
      <c r="C3572" s="105" t="s">
        <v>11</v>
      </c>
      <c r="D3572" s="106">
        <v>10</v>
      </c>
      <c r="G3572" s="106">
        <v>655</v>
      </c>
      <c r="H3572" s="107">
        <v>5</v>
      </c>
      <c r="I3572" s="107">
        <v>2</v>
      </c>
      <c r="J3572" s="107">
        <v>1</v>
      </c>
      <c r="K3572" s="107">
        <v>0</v>
      </c>
      <c r="L3572" s="108">
        <v>0</v>
      </c>
      <c r="X3572" t="s">
        <v>782</v>
      </c>
      <c r="Y3572" t="s">
        <v>783</v>
      </c>
    </row>
    <row r="3573" spans="1:25" x14ac:dyDescent="0.25">
      <c r="A3573" s="103" t="s">
        <v>6</v>
      </c>
      <c r="B3573" s="104">
        <v>46269</v>
      </c>
      <c r="C3573" s="105" t="s">
        <v>11</v>
      </c>
      <c r="D3573" s="106">
        <v>12</v>
      </c>
      <c r="G3573" s="106">
        <v>1101</v>
      </c>
      <c r="H3573" s="107">
        <v>20</v>
      </c>
      <c r="I3573" s="107">
        <v>18</v>
      </c>
      <c r="J3573" s="107">
        <v>0</v>
      </c>
      <c r="K3573" s="107">
        <v>0</v>
      </c>
      <c r="L3573" s="108">
        <v>0</v>
      </c>
      <c r="X3573" t="s">
        <v>782</v>
      </c>
      <c r="Y3573" t="s">
        <v>20</v>
      </c>
    </row>
    <row r="3574" spans="1:25" hidden="1" x14ac:dyDescent="0.25">
      <c r="A3574" s="103" t="s">
        <v>7</v>
      </c>
      <c r="B3574" s="104">
        <v>46269</v>
      </c>
      <c r="C3574" s="105" t="s">
        <v>12</v>
      </c>
      <c r="D3574" s="106">
        <v>16</v>
      </c>
      <c r="G3574" s="106">
        <v>1</v>
      </c>
      <c r="H3574" s="107">
        <v>0</v>
      </c>
      <c r="I3574" s="107">
        <v>0</v>
      </c>
      <c r="J3574" s="107">
        <v>0</v>
      </c>
      <c r="K3574" s="107">
        <v>0</v>
      </c>
      <c r="L3574" s="108">
        <v>0</v>
      </c>
      <c r="X3574" t="s">
        <v>782</v>
      </c>
      <c r="Y3574" t="s">
        <v>169</v>
      </c>
    </row>
    <row r="3575" spans="1:25" hidden="1" x14ac:dyDescent="0.25">
      <c r="A3575" s="103" t="s">
        <v>8</v>
      </c>
      <c r="B3575" s="104">
        <v>46269</v>
      </c>
      <c r="C3575" s="105" t="s">
        <v>11</v>
      </c>
      <c r="D3575" s="106">
        <v>8</v>
      </c>
      <c r="G3575" s="106">
        <v>3</v>
      </c>
      <c r="H3575" s="107">
        <v>0</v>
      </c>
      <c r="I3575" s="107">
        <v>0</v>
      </c>
      <c r="J3575" s="107">
        <v>0</v>
      </c>
      <c r="K3575" s="107">
        <v>0</v>
      </c>
      <c r="L3575" s="108">
        <v>0</v>
      </c>
      <c r="X3575" t="s">
        <v>778</v>
      </c>
      <c r="Y3575" t="s">
        <v>783</v>
      </c>
    </row>
    <row r="3576" spans="1:25" hidden="1" x14ac:dyDescent="0.25">
      <c r="A3576" s="103" t="s">
        <v>8</v>
      </c>
      <c r="B3576" s="104">
        <v>46269</v>
      </c>
      <c r="C3576" s="105" t="s">
        <v>11</v>
      </c>
      <c r="D3576" s="106">
        <v>9</v>
      </c>
      <c r="G3576" s="106">
        <v>627</v>
      </c>
      <c r="H3576" s="107">
        <v>4</v>
      </c>
      <c r="I3576" s="107">
        <v>4</v>
      </c>
      <c r="J3576" s="107">
        <v>0</v>
      </c>
      <c r="K3576" s="107">
        <v>0</v>
      </c>
      <c r="L3576" s="108">
        <v>0</v>
      </c>
      <c r="X3576" t="s">
        <v>782</v>
      </c>
      <c r="Y3576" t="s">
        <v>783</v>
      </c>
    </row>
    <row r="3577" spans="1:25" x14ac:dyDescent="0.25">
      <c r="A3577" s="103" t="s">
        <v>8</v>
      </c>
      <c r="B3577" s="104">
        <v>46269</v>
      </c>
      <c r="C3577" s="105" t="s">
        <v>11</v>
      </c>
      <c r="D3577" s="106">
        <v>16</v>
      </c>
      <c r="G3577" s="106">
        <v>450</v>
      </c>
      <c r="H3577" s="107">
        <v>1</v>
      </c>
      <c r="I3577" s="107">
        <v>1</v>
      </c>
      <c r="J3577" s="107">
        <v>0</v>
      </c>
      <c r="K3577" s="107">
        <v>0</v>
      </c>
      <c r="L3577" s="108">
        <v>0</v>
      </c>
      <c r="X3577" t="s">
        <v>782</v>
      </c>
      <c r="Y3577" t="s">
        <v>20</v>
      </c>
    </row>
    <row r="3578" spans="1:25" hidden="1" x14ac:dyDescent="0.25">
      <c r="A3578" s="103" t="s">
        <v>6</v>
      </c>
      <c r="B3578" s="104">
        <v>46269</v>
      </c>
      <c r="C3578" s="105" t="s">
        <v>12</v>
      </c>
      <c r="D3578" s="106">
        <v>11</v>
      </c>
      <c r="G3578" s="106">
        <v>9</v>
      </c>
      <c r="H3578" s="107">
        <v>0</v>
      </c>
      <c r="I3578" s="107">
        <v>0</v>
      </c>
      <c r="J3578" s="107">
        <v>0</v>
      </c>
      <c r="K3578" s="107">
        <v>0</v>
      </c>
      <c r="L3578" s="108">
        <v>0</v>
      </c>
      <c r="X3578" t="s">
        <v>782</v>
      </c>
      <c r="Y3578" t="s">
        <v>779</v>
      </c>
    </row>
    <row r="3579" spans="1:25" hidden="1" x14ac:dyDescent="0.25">
      <c r="A3579" s="103" t="s">
        <v>6</v>
      </c>
      <c r="B3579" s="104">
        <v>46269</v>
      </c>
      <c r="C3579" s="105" t="s">
        <v>11</v>
      </c>
      <c r="D3579" s="106">
        <v>12</v>
      </c>
      <c r="G3579" s="106">
        <v>81</v>
      </c>
      <c r="H3579" s="107">
        <v>1</v>
      </c>
      <c r="I3579" s="107">
        <v>1</v>
      </c>
      <c r="J3579" s="107">
        <v>0</v>
      </c>
      <c r="K3579" s="107">
        <v>0</v>
      </c>
      <c r="L3579" s="108">
        <v>0</v>
      </c>
      <c r="X3579" t="s">
        <v>782</v>
      </c>
    </row>
    <row r="3580" spans="1:25" x14ac:dyDescent="0.25">
      <c r="A3580" s="103" t="s">
        <v>8</v>
      </c>
      <c r="B3580" s="104">
        <v>46269</v>
      </c>
      <c r="C3580" s="105" t="s">
        <v>11</v>
      </c>
      <c r="D3580" s="106">
        <v>14</v>
      </c>
      <c r="G3580" s="106">
        <v>505</v>
      </c>
      <c r="H3580" s="107">
        <v>3</v>
      </c>
      <c r="I3580" s="107">
        <v>2</v>
      </c>
      <c r="J3580" s="107">
        <v>0</v>
      </c>
      <c r="K3580" s="107">
        <v>0</v>
      </c>
      <c r="L3580" s="108">
        <v>0</v>
      </c>
      <c r="X3580" t="s">
        <v>782</v>
      </c>
      <c r="Y3580" t="s">
        <v>784</v>
      </c>
    </row>
    <row r="3581" spans="1:25" x14ac:dyDescent="0.25">
      <c r="A3581" s="103" t="s">
        <v>8</v>
      </c>
      <c r="B3581" s="104">
        <v>46269</v>
      </c>
      <c r="C3581" s="105" t="s">
        <v>12</v>
      </c>
      <c r="D3581" s="106">
        <v>16</v>
      </c>
      <c r="G3581" s="106">
        <v>136</v>
      </c>
      <c r="H3581" s="107">
        <v>1</v>
      </c>
      <c r="I3581" s="107">
        <v>1</v>
      </c>
      <c r="J3581" s="107">
        <v>0</v>
      </c>
      <c r="K3581" s="107">
        <v>0</v>
      </c>
      <c r="L3581" s="108">
        <v>0</v>
      </c>
      <c r="X3581" t="s">
        <v>778</v>
      </c>
      <c r="Y3581" t="s">
        <v>779</v>
      </c>
    </row>
    <row r="3582" spans="1:25" hidden="1" x14ac:dyDescent="0.25">
      <c r="A3582" s="103" t="s">
        <v>6</v>
      </c>
      <c r="B3582" s="104">
        <v>46269</v>
      </c>
      <c r="C3582" s="105" t="s">
        <v>12</v>
      </c>
      <c r="D3582" s="106">
        <v>9</v>
      </c>
      <c r="G3582" s="106">
        <v>18</v>
      </c>
      <c r="H3582" s="107">
        <v>2</v>
      </c>
      <c r="I3582" s="107">
        <v>2</v>
      </c>
      <c r="J3582" s="107">
        <v>0</v>
      </c>
      <c r="K3582" s="107">
        <v>0</v>
      </c>
      <c r="L3582" s="108">
        <v>0</v>
      </c>
      <c r="X3582" t="s">
        <v>778</v>
      </c>
      <c r="Y3582" t="s">
        <v>779</v>
      </c>
    </row>
    <row r="3583" spans="1:25" hidden="1" x14ac:dyDescent="0.25">
      <c r="A3583" s="103" t="s">
        <v>7</v>
      </c>
      <c r="B3583" s="104">
        <v>46269</v>
      </c>
      <c r="C3583" s="105" t="s">
        <v>11</v>
      </c>
      <c r="D3583" s="106">
        <v>16</v>
      </c>
      <c r="G3583" s="106">
        <v>38</v>
      </c>
      <c r="H3583" s="107">
        <v>0</v>
      </c>
      <c r="I3583" s="107">
        <v>0</v>
      </c>
      <c r="J3583" s="107">
        <v>0</v>
      </c>
      <c r="K3583" s="107">
        <v>0</v>
      </c>
      <c r="L3583" s="108">
        <v>0</v>
      </c>
      <c r="X3583" t="s">
        <v>778</v>
      </c>
      <c r="Y3583" t="s">
        <v>780</v>
      </c>
    </row>
    <row r="3584" spans="1:25" hidden="1" x14ac:dyDescent="0.25">
      <c r="A3584" s="103" t="s">
        <v>6</v>
      </c>
      <c r="B3584" s="104">
        <v>46269</v>
      </c>
      <c r="C3584" s="105" t="s">
        <v>12</v>
      </c>
      <c r="D3584" s="106">
        <v>12</v>
      </c>
      <c r="G3584" s="106">
        <v>150</v>
      </c>
      <c r="H3584" s="107">
        <v>3</v>
      </c>
      <c r="I3584" s="107">
        <v>1</v>
      </c>
      <c r="J3584" s="107">
        <v>1</v>
      </c>
      <c r="K3584" s="107">
        <v>1</v>
      </c>
      <c r="L3584" s="108">
        <v>1</v>
      </c>
      <c r="X3584" t="s">
        <v>782</v>
      </c>
      <c r="Y3584" t="s">
        <v>781</v>
      </c>
    </row>
    <row r="3585" spans="1:25" x14ac:dyDescent="0.25">
      <c r="A3585" s="103" t="s">
        <v>6</v>
      </c>
      <c r="B3585" s="104">
        <v>46269</v>
      </c>
      <c r="C3585" s="105" t="s">
        <v>11</v>
      </c>
      <c r="D3585" s="106">
        <v>9</v>
      </c>
      <c r="G3585" s="106">
        <v>6</v>
      </c>
      <c r="H3585" s="107">
        <v>0</v>
      </c>
      <c r="I3585" s="107">
        <v>0</v>
      </c>
      <c r="J3585" s="107">
        <v>0</v>
      </c>
      <c r="K3585" s="107">
        <v>0</v>
      </c>
      <c r="L3585" s="108">
        <v>0</v>
      </c>
      <c r="X3585" t="s">
        <v>782</v>
      </c>
      <c r="Y3585" t="s">
        <v>22</v>
      </c>
    </row>
    <row r="3586" spans="1:25" hidden="1" x14ac:dyDescent="0.25">
      <c r="A3586" s="103" t="s">
        <v>8</v>
      </c>
      <c r="B3586" s="104">
        <v>46269</v>
      </c>
      <c r="C3586" s="105" t="s">
        <v>12</v>
      </c>
      <c r="D3586" s="106">
        <v>10</v>
      </c>
      <c r="G3586" s="106">
        <v>220</v>
      </c>
      <c r="H3586" s="107">
        <v>3</v>
      </c>
      <c r="I3586" s="107">
        <v>3</v>
      </c>
      <c r="J3586" s="107">
        <v>1</v>
      </c>
      <c r="K3586" s="107">
        <v>1</v>
      </c>
      <c r="L3586" s="108">
        <v>1</v>
      </c>
      <c r="X3586" t="s">
        <v>778</v>
      </c>
      <c r="Y3586" t="s">
        <v>779</v>
      </c>
    </row>
    <row r="3587" spans="1:25" hidden="1" x14ac:dyDescent="0.25">
      <c r="A3587" s="103" t="s">
        <v>6</v>
      </c>
      <c r="B3587" s="104">
        <v>46269</v>
      </c>
      <c r="C3587" s="105" t="s">
        <v>11</v>
      </c>
      <c r="D3587" s="106">
        <v>8</v>
      </c>
      <c r="G3587" s="106">
        <v>7</v>
      </c>
      <c r="H3587" s="107">
        <v>0</v>
      </c>
      <c r="I3587" s="107">
        <v>0</v>
      </c>
      <c r="J3587" s="107">
        <v>0</v>
      </c>
      <c r="K3587" s="107">
        <v>0</v>
      </c>
      <c r="L3587" s="108">
        <v>0</v>
      </c>
      <c r="X3587" t="s">
        <v>778</v>
      </c>
      <c r="Y3587" t="s">
        <v>21</v>
      </c>
    </row>
    <row r="3588" spans="1:25" hidden="1" x14ac:dyDescent="0.25">
      <c r="A3588" s="103" t="s">
        <v>7</v>
      </c>
      <c r="B3588" s="104">
        <v>46269</v>
      </c>
      <c r="C3588" s="105" t="s">
        <v>11</v>
      </c>
      <c r="D3588" s="106">
        <v>8</v>
      </c>
      <c r="G3588" s="106">
        <v>104</v>
      </c>
      <c r="H3588" s="107">
        <v>1</v>
      </c>
      <c r="I3588" s="107">
        <v>0</v>
      </c>
      <c r="J3588" s="107">
        <v>0</v>
      </c>
      <c r="K3588" s="107">
        <v>0</v>
      </c>
      <c r="L3588" s="108">
        <v>0</v>
      </c>
      <c r="X3588" t="s">
        <v>778</v>
      </c>
      <c r="Y3588" t="s">
        <v>784</v>
      </c>
    </row>
    <row r="3589" spans="1:25" x14ac:dyDescent="0.25">
      <c r="A3589" s="103" t="s">
        <v>8</v>
      </c>
      <c r="B3589" s="104">
        <v>46269</v>
      </c>
      <c r="C3589" s="105" t="s">
        <v>11</v>
      </c>
      <c r="D3589" s="106">
        <v>12</v>
      </c>
      <c r="G3589" s="106">
        <v>748</v>
      </c>
      <c r="H3589" s="107">
        <v>6</v>
      </c>
      <c r="I3589" s="107">
        <v>1</v>
      </c>
      <c r="J3589" s="107">
        <v>0</v>
      </c>
      <c r="K3589" s="107">
        <v>0</v>
      </c>
      <c r="L3589" s="108">
        <v>0</v>
      </c>
      <c r="X3589" t="s">
        <v>782</v>
      </c>
      <c r="Y3589" t="s">
        <v>20</v>
      </c>
    </row>
    <row r="3590" spans="1:25" x14ac:dyDescent="0.25">
      <c r="A3590" s="103" t="s">
        <v>7</v>
      </c>
      <c r="B3590" s="104">
        <v>46269</v>
      </c>
      <c r="C3590" s="105" t="s">
        <v>12</v>
      </c>
      <c r="D3590" s="106">
        <v>13</v>
      </c>
      <c r="G3590" s="106">
        <v>631</v>
      </c>
      <c r="H3590" s="107">
        <v>9</v>
      </c>
      <c r="I3590" s="107">
        <v>5</v>
      </c>
      <c r="J3590" s="107">
        <v>0</v>
      </c>
      <c r="K3590" s="107">
        <v>0</v>
      </c>
      <c r="L3590" s="108">
        <v>0</v>
      </c>
      <c r="X3590" t="s">
        <v>782</v>
      </c>
      <c r="Y3590" t="s">
        <v>779</v>
      </c>
    </row>
    <row r="3591" spans="1:25" x14ac:dyDescent="0.25">
      <c r="A3591" s="103" t="s">
        <v>7</v>
      </c>
      <c r="B3591" s="104">
        <v>46269</v>
      </c>
      <c r="C3591" s="105" t="s">
        <v>12</v>
      </c>
      <c r="D3591" s="106">
        <v>8</v>
      </c>
      <c r="G3591" s="106">
        <v>8</v>
      </c>
      <c r="H3591" s="107">
        <v>1</v>
      </c>
      <c r="I3591" s="107">
        <v>1</v>
      </c>
      <c r="J3591" s="107">
        <v>0</v>
      </c>
      <c r="K3591" s="107">
        <v>0</v>
      </c>
      <c r="L3591" s="108">
        <v>0</v>
      </c>
      <c r="X3591" t="s">
        <v>782</v>
      </c>
    </row>
    <row r="3592" spans="1:25" x14ac:dyDescent="0.25">
      <c r="A3592" s="103" t="s">
        <v>6</v>
      </c>
      <c r="B3592" s="104">
        <v>46269</v>
      </c>
      <c r="C3592" s="105" t="s">
        <v>12</v>
      </c>
      <c r="D3592" s="106">
        <v>16</v>
      </c>
      <c r="G3592" s="106">
        <v>1266</v>
      </c>
      <c r="H3592" s="107">
        <v>20</v>
      </c>
      <c r="I3592" s="107">
        <v>18</v>
      </c>
      <c r="J3592" s="107">
        <v>0</v>
      </c>
      <c r="K3592" s="107">
        <v>0</v>
      </c>
      <c r="L3592" s="108">
        <v>0</v>
      </c>
      <c r="X3592" t="s">
        <v>782</v>
      </c>
      <c r="Y3592" t="s">
        <v>779</v>
      </c>
    </row>
    <row r="3593" spans="1:25" hidden="1" x14ac:dyDescent="0.25">
      <c r="A3593" s="103" t="s">
        <v>8</v>
      </c>
      <c r="B3593" s="104">
        <v>46269</v>
      </c>
      <c r="C3593" s="105" t="s">
        <v>12</v>
      </c>
      <c r="D3593" s="106">
        <v>10</v>
      </c>
      <c r="G3593" s="106">
        <v>1024</v>
      </c>
      <c r="H3593" s="107">
        <v>21</v>
      </c>
      <c r="I3593" s="107">
        <v>13</v>
      </c>
      <c r="J3593" s="107">
        <v>2</v>
      </c>
      <c r="K3593" s="107">
        <v>1</v>
      </c>
      <c r="L3593" s="108">
        <v>0</v>
      </c>
      <c r="X3593" t="s">
        <v>782</v>
      </c>
      <c r="Y3593" t="s">
        <v>779</v>
      </c>
    </row>
    <row r="3594" spans="1:25" hidden="1" x14ac:dyDescent="0.25">
      <c r="A3594" s="103" t="s">
        <v>6</v>
      </c>
      <c r="B3594" s="104">
        <v>46269</v>
      </c>
      <c r="C3594" s="105" t="s">
        <v>11</v>
      </c>
      <c r="D3594" s="106">
        <v>14</v>
      </c>
      <c r="G3594" s="106">
        <v>122</v>
      </c>
      <c r="H3594" s="107">
        <v>0</v>
      </c>
      <c r="I3594" s="107">
        <v>0</v>
      </c>
      <c r="J3594" s="107">
        <v>0</v>
      </c>
      <c r="K3594" s="107">
        <v>0</v>
      </c>
      <c r="L3594" s="108">
        <v>0</v>
      </c>
      <c r="X3594" t="s">
        <v>778</v>
      </c>
      <c r="Y3594" t="s">
        <v>784</v>
      </c>
    </row>
    <row r="3595" spans="1:25" hidden="1" x14ac:dyDescent="0.25">
      <c r="A3595" s="103" t="s">
        <v>6</v>
      </c>
      <c r="B3595" s="104">
        <v>46269</v>
      </c>
      <c r="C3595" s="105" t="s">
        <v>11</v>
      </c>
      <c r="D3595" s="106">
        <v>14</v>
      </c>
      <c r="G3595" s="106">
        <v>12</v>
      </c>
      <c r="H3595" s="107">
        <v>0</v>
      </c>
      <c r="I3595" s="107">
        <v>0</v>
      </c>
      <c r="J3595" s="107">
        <v>0</v>
      </c>
      <c r="K3595" s="107">
        <v>0</v>
      </c>
      <c r="L3595" s="108">
        <v>0</v>
      </c>
      <c r="X3595" t="s">
        <v>782</v>
      </c>
      <c r="Y3595" t="s">
        <v>23</v>
      </c>
    </row>
    <row r="3596" spans="1:25" hidden="1" x14ac:dyDescent="0.25">
      <c r="A3596" s="103" t="s">
        <v>6</v>
      </c>
      <c r="B3596" s="104">
        <v>46269</v>
      </c>
      <c r="C3596" s="105" t="s">
        <v>12</v>
      </c>
      <c r="D3596" s="106">
        <v>14</v>
      </c>
      <c r="G3596" s="106">
        <v>24</v>
      </c>
      <c r="H3596" s="107">
        <v>1</v>
      </c>
      <c r="I3596" s="107">
        <v>1</v>
      </c>
      <c r="J3596" s="107">
        <v>0</v>
      </c>
      <c r="K3596" s="107">
        <v>0</v>
      </c>
      <c r="L3596" s="108">
        <v>0</v>
      </c>
      <c r="X3596" t="s">
        <v>778</v>
      </c>
      <c r="Y3596" t="s">
        <v>781</v>
      </c>
    </row>
    <row r="3597" spans="1:25" hidden="1" x14ac:dyDescent="0.25">
      <c r="A3597" s="103" t="s">
        <v>6</v>
      </c>
      <c r="B3597" s="104">
        <v>46269</v>
      </c>
      <c r="C3597" s="105" t="s">
        <v>11</v>
      </c>
      <c r="D3597" s="106">
        <v>10</v>
      </c>
      <c r="G3597" s="106">
        <v>154</v>
      </c>
      <c r="H3597" s="107">
        <v>0</v>
      </c>
      <c r="I3597" s="107">
        <v>0</v>
      </c>
      <c r="J3597" s="107">
        <v>0</v>
      </c>
      <c r="K3597" s="107">
        <v>0</v>
      </c>
      <c r="L3597" s="108">
        <v>0</v>
      </c>
      <c r="X3597" t="s">
        <v>782</v>
      </c>
      <c r="Y3597" t="s">
        <v>780</v>
      </c>
    </row>
    <row r="3598" spans="1:25" hidden="1" x14ac:dyDescent="0.25">
      <c r="A3598" s="103" t="s">
        <v>6</v>
      </c>
      <c r="B3598" s="104">
        <v>46269</v>
      </c>
      <c r="C3598" s="105" t="s">
        <v>11</v>
      </c>
      <c r="D3598" s="106">
        <v>12</v>
      </c>
      <c r="G3598" s="106">
        <v>106</v>
      </c>
      <c r="H3598" s="107">
        <v>2</v>
      </c>
      <c r="I3598" s="107">
        <v>2</v>
      </c>
      <c r="J3598" s="107">
        <v>0</v>
      </c>
      <c r="K3598" s="107">
        <v>0</v>
      </c>
      <c r="L3598" s="108">
        <v>0</v>
      </c>
      <c r="X3598" t="s">
        <v>778</v>
      </c>
      <c r="Y3598" t="s">
        <v>784</v>
      </c>
    </row>
    <row r="3599" spans="1:25" hidden="1" x14ac:dyDescent="0.25">
      <c r="A3599" s="103" t="s">
        <v>6</v>
      </c>
      <c r="B3599" s="104">
        <v>46269</v>
      </c>
      <c r="C3599" s="105" t="s">
        <v>11</v>
      </c>
      <c r="D3599" s="106">
        <v>11</v>
      </c>
      <c r="G3599" s="106">
        <v>1749</v>
      </c>
      <c r="H3599" s="107">
        <v>23</v>
      </c>
      <c r="I3599" s="107">
        <v>19</v>
      </c>
      <c r="J3599" s="107">
        <v>1</v>
      </c>
      <c r="K3599" s="107">
        <v>0</v>
      </c>
      <c r="L3599" s="108">
        <v>0</v>
      </c>
      <c r="X3599" t="s">
        <v>782</v>
      </c>
      <c r="Y3599" t="s">
        <v>783</v>
      </c>
    </row>
    <row r="3600" spans="1:25" x14ac:dyDescent="0.25">
      <c r="A3600" s="103" t="s">
        <v>6</v>
      </c>
      <c r="B3600" s="104">
        <v>46269</v>
      </c>
      <c r="C3600" s="105" t="s">
        <v>11</v>
      </c>
      <c r="D3600" s="106">
        <v>14</v>
      </c>
      <c r="G3600" s="106">
        <v>8</v>
      </c>
      <c r="H3600" s="107">
        <v>0</v>
      </c>
      <c r="I3600" s="107">
        <v>0</v>
      </c>
      <c r="J3600" s="107">
        <v>0</v>
      </c>
      <c r="K3600" s="107">
        <v>0</v>
      </c>
      <c r="L3600" s="108">
        <v>0</v>
      </c>
      <c r="X3600" t="s">
        <v>778</v>
      </c>
      <c r="Y3600" t="s">
        <v>23</v>
      </c>
    </row>
    <row r="3601" spans="1:25" hidden="1" x14ac:dyDescent="0.25">
      <c r="A3601" s="103" t="s">
        <v>7</v>
      </c>
      <c r="B3601" s="104">
        <v>46269</v>
      </c>
      <c r="C3601" s="105" t="s">
        <v>12</v>
      </c>
      <c r="D3601" s="106">
        <v>8</v>
      </c>
      <c r="G3601" s="106">
        <v>2</v>
      </c>
      <c r="H3601" s="107">
        <v>0</v>
      </c>
      <c r="I3601" s="107">
        <v>0</v>
      </c>
      <c r="J3601" s="107">
        <v>0</v>
      </c>
      <c r="K3601" s="107">
        <v>0</v>
      </c>
      <c r="L3601" s="108">
        <v>0</v>
      </c>
      <c r="X3601" t="s">
        <v>782</v>
      </c>
      <c r="Y3601" t="s">
        <v>779</v>
      </c>
    </row>
    <row r="3602" spans="1:25" hidden="1" x14ac:dyDescent="0.25">
      <c r="A3602" s="103" t="s">
        <v>8</v>
      </c>
      <c r="B3602" s="104">
        <v>46269</v>
      </c>
      <c r="C3602" s="105" t="s">
        <v>12</v>
      </c>
      <c r="D3602" s="106">
        <v>8</v>
      </c>
      <c r="G3602" s="106">
        <v>2</v>
      </c>
      <c r="H3602" s="107">
        <v>0</v>
      </c>
      <c r="I3602" s="107">
        <v>0</v>
      </c>
      <c r="J3602" s="107">
        <v>0</v>
      </c>
      <c r="K3602" s="107">
        <v>0</v>
      </c>
      <c r="L3602" s="108">
        <v>0</v>
      </c>
      <c r="X3602" t="s">
        <v>778</v>
      </c>
      <c r="Y3602" t="s">
        <v>781</v>
      </c>
    </row>
    <row r="3603" spans="1:25" hidden="1" x14ac:dyDescent="0.25">
      <c r="A3603" s="103" t="s">
        <v>7</v>
      </c>
      <c r="B3603" s="104">
        <v>46269</v>
      </c>
      <c r="C3603" s="105" t="s">
        <v>11</v>
      </c>
      <c r="D3603" s="106">
        <v>11</v>
      </c>
      <c r="G3603" s="106">
        <v>33</v>
      </c>
      <c r="H3603" s="107">
        <v>1</v>
      </c>
      <c r="I3603" s="107">
        <v>0</v>
      </c>
      <c r="J3603" s="107">
        <v>0</v>
      </c>
      <c r="K3603" s="107">
        <v>0</v>
      </c>
      <c r="L3603" s="108">
        <v>0</v>
      </c>
      <c r="X3603" t="s">
        <v>778</v>
      </c>
      <c r="Y3603" t="s">
        <v>780</v>
      </c>
    </row>
    <row r="3604" spans="1:25" x14ac:dyDescent="0.25">
      <c r="A3604" s="103" t="s">
        <v>7</v>
      </c>
      <c r="B3604" s="104">
        <v>46269</v>
      </c>
      <c r="C3604" s="105" t="s">
        <v>11</v>
      </c>
      <c r="D3604" s="106">
        <v>8</v>
      </c>
      <c r="G3604" s="106">
        <v>46</v>
      </c>
      <c r="H3604" s="107">
        <v>0</v>
      </c>
      <c r="I3604" s="107">
        <v>0</v>
      </c>
      <c r="J3604" s="107">
        <v>0</v>
      </c>
      <c r="K3604" s="107">
        <v>0</v>
      </c>
      <c r="L3604" s="108">
        <v>0</v>
      </c>
      <c r="X3604" t="s">
        <v>778</v>
      </c>
      <c r="Y3604" t="s">
        <v>780</v>
      </c>
    </row>
    <row r="3605" spans="1:25" x14ac:dyDescent="0.25">
      <c r="A3605" s="103" t="s">
        <v>6</v>
      </c>
      <c r="B3605" s="104">
        <v>46269</v>
      </c>
      <c r="C3605" s="105" t="s">
        <v>12</v>
      </c>
      <c r="D3605" s="106">
        <v>14</v>
      </c>
      <c r="G3605" s="106">
        <v>1</v>
      </c>
      <c r="H3605" s="107">
        <v>0</v>
      </c>
      <c r="I3605" s="107">
        <v>0</v>
      </c>
      <c r="J3605" s="107">
        <v>0</v>
      </c>
      <c r="K3605" s="107">
        <v>0</v>
      </c>
      <c r="L3605" s="108">
        <v>0</v>
      </c>
      <c r="X3605" t="s">
        <v>778</v>
      </c>
      <c r="Y3605" t="s">
        <v>786</v>
      </c>
    </row>
    <row r="3606" spans="1:25" hidden="1" x14ac:dyDescent="0.25">
      <c r="A3606" s="103" t="s">
        <v>6</v>
      </c>
      <c r="B3606" s="104">
        <v>46269</v>
      </c>
      <c r="C3606" s="105" t="s">
        <v>12</v>
      </c>
      <c r="D3606" s="106">
        <v>10</v>
      </c>
      <c r="G3606" s="106">
        <v>2</v>
      </c>
      <c r="H3606" s="107">
        <v>0</v>
      </c>
      <c r="I3606" s="107">
        <v>0</v>
      </c>
      <c r="J3606" s="107">
        <v>0</v>
      </c>
      <c r="K3606" s="107">
        <v>0</v>
      </c>
      <c r="L3606" s="108">
        <v>0</v>
      </c>
      <c r="X3606" t="s">
        <v>782</v>
      </c>
      <c r="Y3606" t="s">
        <v>169</v>
      </c>
    </row>
    <row r="3607" spans="1:25" x14ac:dyDescent="0.25">
      <c r="A3607" s="103" t="s">
        <v>7</v>
      </c>
      <c r="B3607" s="104">
        <v>46269</v>
      </c>
      <c r="C3607" s="105" t="s">
        <v>12</v>
      </c>
      <c r="D3607" s="106">
        <v>12</v>
      </c>
      <c r="G3607" s="106">
        <v>164</v>
      </c>
      <c r="H3607" s="107">
        <v>2</v>
      </c>
      <c r="I3607" s="107">
        <v>0</v>
      </c>
      <c r="J3607" s="107">
        <v>0</v>
      </c>
      <c r="K3607" s="107">
        <v>0</v>
      </c>
      <c r="L3607" s="108">
        <v>0</v>
      </c>
      <c r="X3607" t="s">
        <v>782</v>
      </c>
      <c r="Y3607" t="s">
        <v>781</v>
      </c>
    </row>
    <row r="3608" spans="1:25" hidden="1" x14ac:dyDescent="0.25">
      <c r="A3608" s="103" t="s">
        <v>8</v>
      </c>
      <c r="B3608" s="104">
        <v>46269</v>
      </c>
      <c r="C3608" s="105" t="s">
        <v>12</v>
      </c>
      <c r="D3608" s="106">
        <v>14</v>
      </c>
      <c r="G3608" s="106">
        <v>906</v>
      </c>
      <c r="H3608" s="107">
        <v>19</v>
      </c>
      <c r="I3608" s="107">
        <v>11</v>
      </c>
      <c r="J3608" s="107">
        <v>1</v>
      </c>
      <c r="K3608" s="107">
        <v>1</v>
      </c>
      <c r="L3608" s="108">
        <v>0</v>
      </c>
      <c r="X3608" t="s">
        <v>782</v>
      </c>
      <c r="Y3608" t="s">
        <v>779</v>
      </c>
    </row>
    <row r="3609" spans="1:25" hidden="1" x14ac:dyDescent="0.25">
      <c r="A3609" s="103" t="s">
        <v>7</v>
      </c>
      <c r="B3609" s="104">
        <v>46269</v>
      </c>
      <c r="C3609" s="105" t="s">
        <v>11</v>
      </c>
      <c r="D3609" s="106">
        <v>8</v>
      </c>
      <c r="G3609" s="106">
        <v>149</v>
      </c>
      <c r="H3609" s="107">
        <v>0</v>
      </c>
      <c r="I3609" s="107">
        <v>0</v>
      </c>
      <c r="J3609" s="107">
        <v>0</v>
      </c>
      <c r="K3609" s="107">
        <v>0</v>
      </c>
      <c r="L3609" s="108">
        <v>0</v>
      </c>
      <c r="X3609" t="s">
        <v>778</v>
      </c>
      <c r="Y3609" t="s">
        <v>20</v>
      </c>
    </row>
    <row r="3610" spans="1:25" hidden="1" x14ac:dyDescent="0.25">
      <c r="A3610" s="103" t="s">
        <v>7</v>
      </c>
      <c r="B3610" s="104">
        <v>46269</v>
      </c>
      <c r="C3610" s="105" t="s">
        <v>11</v>
      </c>
      <c r="D3610" s="106">
        <v>14</v>
      </c>
      <c r="G3610" s="106">
        <v>14</v>
      </c>
      <c r="H3610" s="107">
        <v>0</v>
      </c>
      <c r="I3610" s="107">
        <v>0</v>
      </c>
      <c r="J3610" s="107">
        <v>0</v>
      </c>
      <c r="K3610" s="107">
        <v>0</v>
      </c>
      <c r="L3610" s="108">
        <v>0</v>
      </c>
      <c r="X3610" t="s">
        <v>782</v>
      </c>
      <c r="Y3610" t="s">
        <v>23</v>
      </c>
    </row>
    <row r="3611" spans="1:25" hidden="1" x14ac:dyDescent="0.25">
      <c r="A3611" s="103" t="s">
        <v>6</v>
      </c>
      <c r="B3611" s="104">
        <v>46269</v>
      </c>
      <c r="C3611" s="105" t="s">
        <v>11</v>
      </c>
      <c r="D3611" s="106">
        <v>8</v>
      </c>
      <c r="G3611" s="106">
        <v>916</v>
      </c>
      <c r="H3611" s="107">
        <v>9</v>
      </c>
      <c r="I3611" s="107">
        <v>7</v>
      </c>
      <c r="J3611" s="107">
        <v>0</v>
      </c>
      <c r="K3611" s="107">
        <v>0</v>
      </c>
      <c r="L3611" s="108">
        <v>0</v>
      </c>
      <c r="X3611" t="s">
        <v>782</v>
      </c>
      <c r="Y3611" t="s">
        <v>784</v>
      </c>
    </row>
    <row r="3612" spans="1:25" hidden="1" x14ac:dyDescent="0.25">
      <c r="A3612" s="103" t="s">
        <v>7</v>
      </c>
      <c r="B3612" s="104">
        <v>46269</v>
      </c>
      <c r="C3612" s="105" t="s">
        <v>11</v>
      </c>
      <c r="D3612" s="106">
        <v>9</v>
      </c>
      <c r="G3612" s="106">
        <v>452</v>
      </c>
      <c r="H3612" s="107">
        <v>4</v>
      </c>
      <c r="I3612" s="107">
        <v>2</v>
      </c>
      <c r="J3612" s="107">
        <v>0</v>
      </c>
      <c r="K3612" s="107">
        <v>0</v>
      </c>
      <c r="L3612" s="108">
        <v>0</v>
      </c>
      <c r="X3612" t="s">
        <v>782</v>
      </c>
      <c r="Y3612" t="s">
        <v>20</v>
      </c>
    </row>
    <row r="3613" spans="1:25" x14ac:dyDescent="0.25">
      <c r="A3613" s="103" t="s">
        <v>8</v>
      </c>
      <c r="B3613" s="104">
        <v>46269</v>
      </c>
      <c r="C3613" s="105" t="s">
        <v>11</v>
      </c>
      <c r="D3613" s="106">
        <v>16</v>
      </c>
      <c r="G3613" s="106">
        <v>256</v>
      </c>
      <c r="H3613" s="107">
        <v>3</v>
      </c>
      <c r="I3613" s="107">
        <v>1</v>
      </c>
      <c r="J3613" s="107">
        <v>0</v>
      </c>
      <c r="K3613" s="107">
        <v>0</v>
      </c>
      <c r="L3613" s="108">
        <v>0</v>
      </c>
      <c r="X3613" t="s">
        <v>778</v>
      </c>
      <c r="Y3613" t="s">
        <v>20</v>
      </c>
    </row>
    <row r="3614" spans="1:25" x14ac:dyDescent="0.25">
      <c r="A3614" s="103" t="s">
        <v>6</v>
      </c>
      <c r="B3614" s="104">
        <v>46269</v>
      </c>
      <c r="C3614" s="105" t="s">
        <v>12</v>
      </c>
      <c r="D3614" s="106">
        <v>11</v>
      </c>
      <c r="G3614" s="106">
        <v>1</v>
      </c>
      <c r="H3614" s="107">
        <v>0</v>
      </c>
      <c r="I3614" s="107">
        <v>0</v>
      </c>
      <c r="J3614" s="107">
        <v>0</v>
      </c>
      <c r="K3614" s="107">
        <v>0</v>
      </c>
      <c r="L3614" s="108">
        <v>0</v>
      </c>
      <c r="X3614" t="s">
        <v>778</v>
      </c>
      <c r="Y3614" t="s">
        <v>786</v>
      </c>
    </row>
    <row r="3615" spans="1:25" x14ac:dyDescent="0.25">
      <c r="A3615" s="103" t="s">
        <v>7</v>
      </c>
      <c r="B3615" s="104">
        <v>46269</v>
      </c>
      <c r="C3615" s="105" t="s">
        <v>12</v>
      </c>
      <c r="D3615" s="106">
        <v>14</v>
      </c>
      <c r="G3615" s="106">
        <v>9</v>
      </c>
      <c r="H3615" s="107">
        <v>0</v>
      </c>
      <c r="I3615" s="107">
        <v>0</v>
      </c>
      <c r="J3615" s="107">
        <v>0</v>
      </c>
      <c r="K3615" s="107">
        <v>0</v>
      </c>
      <c r="L3615" s="108">
        <v>0</v>
      </c>
      <c r="X3615" t="s">
        <v>782</v>
      </c>
      <c r="Y3615" t="s">
        <v>779</v>
      </c>
    </row>
    <row r="3616" spans="1:25" hidden="1" x14ac:dyDescent="0.25">
      <c r="A3616" s="103" t="s">
        <v>6</v>
      </c>
      <c r="B3616" s="104">
        <v>46269</v>
      </c>
      <c r="C3616" s="105" t="s">
        <v>12</v>
      </c>
      <c r="D3616" s="106">
        <v>8</v>
      </c>
      <c r="G3616" s="106">
        <v>3</v>
      </c>
      <c r="H3616" s="107">
        <v>0</v>
      </c>
      <c r="I3616" s="107">
        <v>0</v>
      </c>
      <c r="J3616" s="107">
        <v>0</v>
      </c>
      <c r="K3616" s="107">
        <v>0</v>
      </c>
      <c r="L3616" s="108">
        <v>0</v>
      </c>
      <c r="X3616" t="s">
        <v>782</v>
      </c>
      <c r="Y3616" t="s">
        <v>779</v>
      </c>
    </row>
    <row r="3617" spans="1:25" hidden="1" x14ac:dyDescent="0.25">
      <c r="A3617" s="103" t="s">
        <v>7</v>
      </c>
      <c r="B3617" s="104">
        <v>46269</v>
      </c>
      <c r="C3617" s="105" t="s">
        <v>12</v>
      </c>
      <c r="D3617" s="106">
        <v>15</v>
      </c>
      <c r="G3617" s="106">
        <v>62</v>
      </c>
      <c r="H3617" s="107">
        <v>1</v>
      </c>
      <c r="I3617" s="107">
        <v>1</v>
      </c>
      <c r="J3617" s="107">
        <v>0</v>
      </c>
      <c r="K3617" s="107">
        <v>0</v>
      </c>
      <c r="L3617" s="108">
        <v>0</v>
      </c>
      <c r="X3617" t="s">
        <v>782</v>
      </c>
      <c r="Y3617" t="s">
        <v>781</v>
      </c>
    </row>
    <row r="3618" spans="1:25" x14ac:dyDescent="0.25">
      <c r="A3618" s="103" t="s">
        <v>6</v>
      </c>
      <c r="B3618" s="104">
        <v>46269</v>
      </c>
      <c r="C3618" s="105" t="s">
        <v>11</v>
      </c>
      <c r="D3618" s="106">
        <v>8</v>
      </c>
      <c r="G3618" s="106">
        <v>2</v>
      </c>
      <c r="H3618" s="107">
        <v>0</v>
      </c>
      <c r="I3618" s="107">
        <v>0</v>
      </c>
      <c r="J3618" s="107">
        <v>0</v>
      </c>
      <c r="K3618" s="107">
        <v>0</v>
      </c>
      <c r="L3618" s="108">
        <v>0</v>
      </c>
      <c r="X3618" t="s">
        <v>778</v>
      </c>
    </row>
    <row r="3619" spans="1:25" hidden="1" x14ac:dyDescent="0.25">
      <c r="A3619" s="103" t="s">
        <v>6</v>
      </c>
      <c r="B3619" s="104">
        <v>46269</v>
      </c>
      <c r="C3619" s="105" t="s">
        <v>12</v>
      </c>
      <c r="D3619" s="106">
        <v>13</v>
      </c>
      <c r="G3619" s="106">
        <v>1</v>
      </c>
      <c r="H3619" s="107">
        <v>0</v>
      </c>
      <c r="I3619" s="107">
        <v>0</v>
      </c>
      <c r="J3619" s="107">
        <v>0</v>
      </c>
      <c r="K3619" s="107">
        <v>0</v>
      </c>
      <c r="L3619" s="108">
        <v>0</v>
      </c>
      <c r="X3619" t="s">
        <v>778</v>
      </c>
      <c r="Y3619" t="s">
        <v>22</v>
      </c>
    </row>
    <row r="3620" spans="1:25" hidden="1" x14ac:dyDescent="0.25">
      <c r="A3620" s="103" t="s">
        <v>6</v>
      </c>
      <c r="B3620" s="104">
        <v>46269</v>
      </c>
      <c r="C3620" s="105" t="s">
        <v>11</v>
      </c>
      <c r="D3620" s="106">
        <v>12</v>
      </c>
      <c r="G3620" s="106">
        <v>5</v>
      </c>
      <c r="H3620" s="107">
        <v>0</v>
      </c>
      <c r="I3620" s="107">
        <v>0</v>
      </c>
      <c r="J3620" s="107">
        <v>0</v>
      </c>
      <c r="K3620" s="107">
        <v>0</v>
      </c>
      <c r="L3620" s="108">
        <v>0</v>
      </c>
      <c r="X3620" t="s">
        <v>782</v>
      </c>
      <c r="Y3620" t="s">
        <v>22</v>
      </c>
    </row>
    <row r="3621" spans="1:25" hidden="1" x14ac:dyDescent="0.25">
      <c r="A3621" s="103" t="s">
        <v>8</v>
      </c>
      <c r="B3621" s="104">
        <v>46269</v>
      </c>
      <c r="C3621" s="105" t="s">
        <v>11</v>
      </c>
      <c r="D3621" s="106">
        <v>13</v>
      </c>
      <c r="G3621" s="106">
        <v>40</v>
      </c>
      <c r="H3621" s="107">
        <v>0</v>
      </c>
      <c r="I3621" s="107">
        <v>0</v>
      </c>
      <c r="J3621" s="107">
        <v>0</v>
      </c>
      <c r="K3621" s="107">
        <v>0</v>
      </c>
      <c r="L3621" s="108">
        <v>0</v>
      </c>
      <c r="X3621" t="s">
        <v>782</v>
      </c>
      <c r="Y3621" t="s">
        <v>20</v>
      </c>
    </row>
    <row r="3622" spans="1:25" hidden="1" x14ac:dyDescent="0.25">
      <c r="A3622" s="103" t="s">
        <v>7</v>
      </c>
      <c r="B3622" s="104">
        <v>46269</v>
      </c>
      <c r="C3622" s="105" t="s">
        <v>11</v>
      </c>
      <c r="D3622" s="106">
        <v>9</v>
      </c>
      <c r="G3622" s="106">
        <v>3</v>
      </c>
      <c r="H3622" s="107">
        <v>0</v>
      </c>
      <c r="I3622" s="107">
        <v>0</v>
      </c>
      <c r="J3622" s="107">
        <v>0</v>
      </c>
      <c r="K3622" s="107">
        <v>0</v>
      </c>
      <c r="L3622" s="108">
        <v>0</v>
      </c>
      <c r="X3622" t="s">
        <v>782</v>
      </c>
    </row>
    <row r="3623" spans="1:25" hidden="1" x14ac:dyDescent="0.25">
      <c r="A3623" s="103" t="s">
        <v>8</v>
      </c>
      <c r="B3623" s="104">
        <v>46269</v>
      </c>
      <c r="C3623" s="105" t="s">
        <v>11</v>
      </c>
      <c r="D3623" s="106">
        <v>11</v>
      </c>
      <c r="G3623" s="106">
        <v>199</v>
      </c>
      <c r="H3623" s="107">
        <v>3</v>
      </c>
      <c r="I3623" s="107">
        <v>3</v>
      </c>
      <c r="J3623" s="107">
        <v>1</v>
      </c>
      <c r="K3623" s="107">
        <v>1</v>
      </c>
      <c r="L3623" s="108">
        <v>0</v>
      </c>
      <c r="X3623" t="s">
        <v>778</v>
      </c>
      <c r="Y3623" t="s">
        <v>20</v>
      </c>
    </row>
    <row r="3624" spans="1:25" hidden="1" x14ac:dyDescent="0.25">
      <c r="A3624" s="103" t="s">
        <v>6</v>
      </c>
      <c r="B3624" s="104">
        <v>46269</v>
      </c>
      <c r="C3624" s="105" t="s">
        <v>11</v>
      </c>
      <c r="D3624" s="106">
        <v>11</v>
      </c>
      <c r="G3624" s="106">
        <v>27</v>
      </c>
      <c r="H3624" s="107">
        <v>0</v>
      </c>
      <c r="I3624" s="107">
        <v>0</v>
      </c>
      <c r="J3624" s="107">
        <v>0</v>
      </c>
      <c r="K3624" s="107">
        <v>0</v>
      </c>
      <c r="L3624" s="108">
        <v>0</v>
      </c>
      <c r="X3624" t="s">
        <v>778</v>
      </c>
      <c r="Y3624" t="s">
        <v>780</v>
      </c>
    </row>
    <row r="3625" spans="1:25" hidden="1" x14ac:dyDescent="0.25">
      <c r="A3625" s="103" t="s">
        <v>7</v>
      </c>
      <c r="B3625" s="104">
        <v>46269</v>
      </c>
      <c r="C3625" s="105" t="s">
        <v>11</v>
      </c>
      <c r="D3625" s="106">
        <v>9</v>
      </c>
      <c r="G3625" s="106">
        <v>95</v>
      </c>
      <c r="H3625" s="107">
        <v>2</v>
      </c>
      <c r="I3625" s="107">
        <v>2</v>
      </c>
      <c r="J3625" s="107">
        <v>0</v>
      </c>
      <c r="K3625" s="107">
        <v>0</v>
      </c>
      <c r="L3625" s="108">
        <v>0</v>
      </c>
      <c r="X3625" t="s">
        <v>778</v>
      </c>
      <c r="Y3625" t="s">
        <v>783</v>
      </c>
    </row>
    <row r="3626" spans="1:25" hidden="1" x14ac:dyDescent="0.25">
      <c r="A3626" s="103" t="s">
        <v>8</v>
      </c>
      <c r="B3626" s="104">
        <v>46269</v>
      </c>
      <c r="C3626" s="105" t="s">
        <v>11</v>
      </c>
      <c r="D3626" s="106">
        <v>8</v>
      </c>
      <c r="G3626" s="106">
        <v>8</v>
      </c>
      <c r="H3626" s="107">
        <v>0</v>
      </c>
      <c r="I3626" s="107">
        <v>0</v>
      </c>
      <c r="J3626" s="107">
        <v>0</v>
      </c>
      <c r="K3626" s="107">
        <v>0</v>
      </c>
      <c r="L3626" s="108">
        <v>0</v>
      </c>
      <c r="X3626" t="s">
        <v>778</v>
      </c>
      <c r="Y3626" t="s">
        <v>20</v>
      </c>
    </row>
    <row r="3627" spans="1:25" hidden="1" x14ac:dyDescent="0.25">
      <c r="A3627" s="103" t="s">
        <v>6</v>
      </c>
      <c r="B3627" s="104">
        <v>46269</v>
      </c>
      <c r="C3627" s="105" t="s">
        <v>11</v>
      </c>
      <c r="D3627" s="106">
        <v>10</v>
      </c>
      <c r="G3627" s="106">
        <v>89</v>
      </c>
      <c r="H3627" s="107">
        <v>2</v>
      </c>
      <c r="I3627" s="107">
        <v>2</v>
      </c>
      <c r="J3627" s="107">
        <v>0</v>
      </c>
      <c r="K3627" s="107">
        <v>0</v>
      </c>
      <c r="L3627" s="108">
        <v>0</v>
      </c>
      <c r="X3627" t="s">
        <v>778</v>
      </c>
      <c r="Y3627" t="s">
        <v>784</v>
      </c>
    </row>
    <row r="3628" spans="1:25" hidden="1" x14ac:dyDescent="0.25">
      <c r="A3628" s="103" t="s">
        <v>6</v>
      </c>
      <c r="B3628" s="104">
        <v>46269</v>
      </c>
      <c r="C3628" s="105" t="s">
        <v>12</v>
      </c>
      <c r="D3628" s="106">
        <v>10</v>
      </c>
      <c r="G3628" s="106">
        <v>18</v>
      </c>
      <c r="H3628" s="107">
        <v>1</v>
      </c>
      <c r="I3628" s="107">
        <v>1</v>
      </c>
      <c r="J3628" s="107">
        <v>0</v>
      </c>
      <c r="K3628" s="107">
        <v>0</v>
      </c>
      <c r="L3628" s="108">
        <v>0</v>
      </c>
      <c r="X3628" t="s">
        <v>778</v>
      </c>
      <c r="Y3628" t="s">
        <v>781</v>
      </c>
    </row>
    <row r="3629" spans="1:25" x14ac:dyDescent="0.25">
      <c r="A3629" s="103" t="s">
        <v>6</v>
      </c>
      <c r="B3629" s="104">
        <v>46269</v>
      </c>
      <c r="C3629" s="105" t="s">
        <v>11</v>
      </c>
      <c r="D3629" s="106">
        <v>9</v>
      </c>
      <c r="G3629" s="106">
        <v>997</v>
      </c>
      <c r="H3629" s="107">
        <v>13</v>
      </c>
      <c r="I3629" s="107">
        <v>11</v>
      </c>
      <c r="J3629" s="107">
        <v>1</v>
      </c>
      <c r="K3629" s="107">
        <v>0</v>
      </c>
      <c r="L3629" s="108">
        <v>0</v>
      </c>
      <c r="X3629" t="s">
        <v>782</v>
      </c>
      <c r="Y3629" t="s">
        <v>783</v>
      </c>
    </row>
    <row r="3630" spans="1:25" hidden="1" x14ac:dyDescent="0.25">
      <c r="A3630" s="103" t="s">
        <v>8</v>
      </c>
      <c r="B3630" s="104">
        <v>46269</v>
      </c>
      <c r="C3630" s="105" t="s">
        <v>12</v>
      </c>
      <c r="D3630" s="106">
        <v>12</v>
      </c>
      <c r="G3630" s="106">
        <v>1</v>
      </c>
      <c r="H3630" s="107">
        <v>0</v>
      </c>
      <c r="I3630" s="107">
        <v>0</v>
      </c>
      <c r="J3630" s="107">
        <v>0</v>
      </c>
      <c r="K3630" s="107">
        <v>0</v>
      </c>
      <c r="L3630" s="108">
        <v>0</v>
      </c>
      <c r="X3630" t="s">
        <v>778</v>
      </c>
    </row>
    <row r="3631" spans="1:25" x14ac:dyDescent="0.25">
      <c r="A3631" s="103" t="s">
        <v>6</v>
      </c>
      <c r="B3631" s="104">
        <v>46269</v>
      </c>
      <c r="C3631" s="105" t="s">
        <v>11</v>
      </c>
      <c r="D3631" s="106">
        <v>11</v>
      </c>
      <c r="G3631" s="106">
        <v>296</v>
      </c>
      <c r="H3631" s="107">
        <v>4</v>
      </c>
      <c r="I3631" s="107">
        <v>4</v>
      </c>
      <c r="J3631" s="107">
        <v>0</v>
      </c>
      <c r="K3631" s="107">
        <v>0</v>
      </c>
      <c r="L3631" s="108">
        <v>0</v>
      </c>
      <c r="X3631" t="s">
        <v>778</v>
      </c>
      <c r="Y3631" t="s">
        <v>20</v>
      </c>
    </row>
    <row r="3632" spans="1:25" hidden="1" x14ac:dyDescent="0.25">
      <c r="A3632" s="103" t="s">
        <v>7</v>
      </c>
      <c r="B3632" s="104">
        <v>46269</v>
      </c>
      <c r="C3632" s="105" t="s">
        <v>12</v>
      </c>
      <c r="D3632" s="106">
        <v>8</v>
      </c>
      <c r="G3632" s="106">
        <v>1</v>
      </c>
      <c r="H3632" s="107">
        <v>0</v>
      </c>
      <c r="I3632" s="107">
        <v>0</v>
      </c>
      <c r="J3632" s="107">
        <v>0</v>
      </c>
      <c r="K3632" s="107">
        <v>0</v>
      </c>
      <c r="L3632" s="108">
        <v>0</v>
      </c>
      <c r="X3632" t="s">
        <v>778</v>
      </c>
    </row>
    <row r="3633" spans="1:25" x14ac:dyDescent="0.25">
      <c r="A3633" s="103" t="s">
        <v>7</v>
      </c>
      <c r="B3633" s="104">
        <v>46269</v>
      </c>
      <c r="C3633" s="105" t="s">
        <v>11</v>
      </c>
      <c r="D3633" s="106">
        <v>10</v>
      </c>
      <c r="G3633" s="106">
        <v>2</v>
      </c>
      <c r="H3633" s="107">
        <v>0</v>
      </c>
      <c r="I3633" s="107">
        <v>0</v>
      </c>
      <c r="J3633" s="107">
        <v>0</v>
      </c>
      <c r="K3633" s="107">
        <v>0</v>
      </c>
      <c r="L3633" s="108">
        <v>0</v>
      </c>
      <c r="X3633" t="s">
        <v>778</v>
      </c>
      <c r="Y3633" t="s">
        <v>21</v>
      </c>
    </row>
    <row r="3634" spans="1:25" hidden="1" x14ac:dyDescent="0.25">
      <c r="A3634" s="103" t="s">
        <v>7</v>
      </c>
      <c r="B3634" s="104">
        <v>46269</v>
      </c>
      <c r="C3634" s="105" t="s">
        <v>12</v>
      </c>
      <c r="D3634" s="106">
        <v>14</v>
      </c>
      <c r="G3634" s="106">
        <v>14</v>
      </c>
      <c r="H3634" s="107">
        <v>0</v>
      </c>
      <c r="I3634" s="107">
        <v>0</v>
      </c>
      <c r="J3634" s="107">
        <v>0</v>
      </c>
      <c r="K3634" s="107">
        <v>0</v>
      </c>
      <c r="L3634" s="108">
        <v>0</v>
      </c>
      <c r="X3634" t="s">
        <v>782</v>
      </c>
    </row>
    <row r="3635" spans="1:25" hidden="1" x14ac:dyDescent="0.25">
      <c r="A3635" s="103" t="s">
        <v>6</v>
      </c>
      <c r="B3635" s="104">
        <v>46269</v>
      </c>
      <c r="C3635" s="105" t="s">
        <v>11</v>
      </c>
      <c r="D3635" s="106">
        <v>10</v>
      </c>
      <c r="G3635" s="106">
        <v>818</v>
      </c>
      <c r="H3635" s="107">
        <v>4</v>
      </c>
      <c r="I3635" s="107">
        <v>3</v>
      </c>
      <c r="J3635" s="107">
        <v>0</v>
      </c>
      <c r="K3635" s="107">
        <v>0</v>
      </c>
      <c r="L3635" s="108">
        <v>0</v>
      </c>
      <c r="X3635" t="s">
        <v>782</v>
      </c>
      <c r="Y3635" t="s">
        <v>20</v>
      </c>
    </row>
    <row r="3636" spans="1:25" hidden="1" x14ac:dyDescent="0.25">
      <c r="A3636" s="103" t="s">
        <v>8</v>
      </c>
      <c r="B3636" s="104">
        <v>46269</v>
      </c>
      <c r="C3636" s="105" t="s">
        <v>11</v>
      </c>
      <c r="D3636" s="106">
        <v>12</v>
      </c>
      <c r="G3636" s="106">
        <v>21</v>
      </c>
      <c r="H3636" s="107">
        <v>0</v>
      </c>
      <c r="I3636" s="107">
        <v>0</v>
      </c>
      <c r="J3636" s="107">
        <v>0</v>
      </c>
      <c r="K3636" s="107">
        <v>0</v>
      </c>
      <c r="L3636" s="108">
        <v>0</v>
      </c>
      <c r="X3636" t="s">
        <v>782</v>
      </c>
    </row>
    <row r="3637" spans="1:25" x14ac:dyDescent="0.25">
      <c r="A3637" s="103" t="s">
        <v>6</v>
      </c>
      <c r="B3637" s="104">
        <v>46269</v>
      </c>
      <c r="C3637" s="105" t="s">
        <v>11</v>
      </c>
      <c r="D3637" s="106">
        <v>9</v>
      </c>
      <c r="G3637" s="106">
        <v>8</v>
      </c>
      <c r="H3637" s="107">
        <v>0</v>
      </c>
      <c r="I3637" s="107">
        <v>0</v>
      </c>
      <c r="J3637" s="107">
        <v>0</v>
      </c>
      <c r="K3637" s="107">
        <v>0</v>
      </c>
      <c r="L3637" s="108">
        <v>0</v>
      </c>
      <c r="X3637" t="s">
        <v>778</v>
      </c>
      <c r="Y3637" t="s">
        <v>780</v>
      </c>
    </row>
    <row r="3638" spans="1:25" hidden="1" x14ac:dyDescent="0.25">
      <c r="A3638" s="103" t="s">
        <v>7</v>
      </c>
      <c r="B3638" s="104">
        <v>46269</v>
      </c>
      <c r="C3638" s="105" t="s">
        <v>12</v>
      </c>
      <c r="D3638" s="106">
        <v>12</v>
      </c>
      <c r="G3638" s="106">
        <v>11</v>
      </c>
      <c r="H3638" s="107">
        <v>0</v>
      </c>
      <c r="I3638" s="107">
        <v>0</v>
      </c>
      <c r="J3638" s="107">
        <v>0</v>
      </c>
      <c r="K3638" s="107">
        <v>0</v>
      </c>
      <c r="L3638" s="108">
        <v>0</v>
      </c>
      <c r="X3638" t="s">
        <v>782</v>
      </c>
    </row>
    <row r="3639" spans="1:25" x14ac:dyDescent="0.25">
      <c r="A3639" s="103" t="s">
        <v>28</v>
      </c>
      <c r="B3639" s="104">
        <v>46269</v>
      </c>
      <c r="C3639" s="105" t="s">
        <v>11</v>
      </c>
      <c r="D3639" s="106">
        <v>15</v>
      </c>
      <c r="G3639" s="106">
        <v>2</v>
      </c>
      <c r="H3639" s="107">
        <v>2</v>
      </c>
      <c r="I3639" s="107">
        <v>1</v>
      </c>
      <c r="J3639" s="107">
        <v>0</v>
      </c>
      <c r="K3639" s="107">
        <v>0</v>
      </c>
      <c r="L3639" s="108">
        <v>0</v>
      </c>
      <c r="X3639" t="s">
        <v>782</v>
      </c>
    </row>
    <row r="3640" spans="1:25" hidden="1" x14ac:dyDescent="0.25">
      <c r="A3640" s="103" t="s">
        <v>6</v>
      </c>
      <c r="B3640" s="104">
        <v>46269</v>
      </c>
      <c r="C3640" s="105" t="s">
        <v>12</v>
      </c>
      <c r="D3640" s="106">
        <v>10</v>
      </c>
      <c r="G3640" s="106">
        <v>1</v>
      </c>
      <c r="H3640" s="107">
        <v>0</v>
      </c>
      <c r="I3640" s="107">
        <v>0</v>
      </c>
      <c r="J3640" s="107">
        <v>0</v>
      </c>
      <c r="K3640" s="107">
        <v>0</v>
      </c>
      <c r="L3640" s="108">
        <v>0</v>
      </c>
      <c r="X3640" t="s">
        <v>778</v>
      </c>
      <c r="Y3640" t="s">
        <v>22</v>
      </c>
    </row>
    <row r="3641" spans="1:25" hidden="1" x14ac:dyDescent="0.25">
      <c r="A3641" s="103" t="s">
        <v>8</v>
      </c>
      <c r="B3641" s="104">
        <v>46269</v>
      </c>
      <c r="C3641" s="105" t="s">
        <v>11</v>
      </c>
      <c r="D3641" s="106">
        <v>9</v>
      </c>
      <c r="G3641" s="106">
        <v>93</v>
      </c>
      <c r="H3641" s="107">
        <v>0</v>
      </c>
      <c r="I3641" s="107">
        <v>0</v>
      </c>
      <c r="J3641" s="107">
        <v>0</v>
      </c>
      <c r="K3641" s="107">
        <v>0</v>
      </c>
      <c r="L3641" s="108">
        <v>0</v>
      </c>
      <c r="X3641" t="s">
        <v>778</v>
      </c>
      <c r="Y3641" t="s">
        <v>783</v>
      </c>
    </row>
    <row r="3642" spans="1:25" x14ac:dyDescent="0.25">
      <c r="A3642" s="103" t="s">
        <v>8</v>
      </c>
      <c r="B3642" s="104">
        <v>46269</v>
      </c>
      <c r="C3642" s="105" t="s">
        <v>11</v>
      </c>
      <c r="D3642" s="106">
        <v>9</v>
      </c>
      <c r="G3642" s="106">
        <v>52</v>
      </c>
      <c r="H3642" s="107">
        <v>2</v>
      </c>
      <c r="I3642" s="107">
        <v>1</v>
      </c>
      <c r="J3642" s="107">
        <v>0</v>
      </c>
      <c r="K3642" s="107">
        <v>0</v>
      </c>
      <c r="L3642" s="108">
        <v>0</v>
      </c>
      <c r="X3642" t="s">
        <v>778</v>
      </c>
      <c r="Y3642" t="s">
        <v>784</v>
      </c>
    </row>
    <row r="3643" spans="1:25" hidden="1" x14ac:dyDescent="0.25">
      <c r="A3643" s="103" t="s">
        <v>8</v>
      </c>
      <c r="B3643" s="104">
        <v>46269</v>
      </c>
      <c r="C3643" s="105" t="s">
        <v>12</v>
      </c>
      <c r="D3643" s="106">
        <v>14</v>
      </c>
      <c r="G3643" s="106">
        <v>7</v>
      </c>
      <c r="H3643" s="107">
        <v>1</v>
      </c>
      <c r="I3643" s="107">
        <v>1</v>
      </c>
      <c r="J3643" s="107">
        <v>1</v>
      </c>
      <c r="K3643" s="107">
        <v>0</v>
      </c>
      <c r="L3643" s="108">
        <v>0</v>
      </c>
      <c r="X3643" t="s">
        <v>782</v>
      </c>
      <c r="Y3643" t="s">
        <v>779</v>
      </c>
    </row>
    <row r="3644" spans="1:25" hidden="1" x14ac:dyDescent="0.25">
      <c r="A3644" s="103" t="s">
        <v>8</v>
      </c>
      <c r="B3644" s="104">
        <v>46269</v>
      </c>
      <c r="C3644" s="105" t="s">
        <v>11</v>
      </c>
      <c r="D3644" s="106">
        <v>10</v>
      </c>
      <c r="G3644" s="106">
        <v>73</v>
      </c>
      <c r="H3644" s="107">
        <v>1</v>
      </c>
      <c r="I3644" s="107">
        <v>1</v>
      </c>
      <c r="J3644" s="107">
        <v>0</v>
      </c>
      <c r="K3644" s="107">
        <v>0</v>
      </c>
      <c r="L3644" s="108">
        <v>0</v>
      </c>
      <c r="X3644" t="s">
        <v>778</v>
      </c>
      <c r="Y3644" t="s">
        <v>784</v>
      </c>
    </row>
    <row r="3645" spans="1:25" hidden="1" x14ac:dyDescent="0.25">
      <c r="A3645" s="103" t="s">
        <v>6</v>
      </c>
      <c r="B3645" s="104">
        <v>46269</v>
      </c>
      <c r="C3645" s="105" t="s">
        <v>11</v>
      </c>
      <c r="D3645" s="106">
        <v>9</v>
      </c>
      <c r="G3645" s="106">
        <v>682</v>
      </c>
      <c r="H3645" s="107">
        <v>9</v>
      </c>
      <c r="I3645" s="107">
        <v>3</v>
      </c>
      <c r="J3645" s="107">
        <v>1</v>
      </c>
      <c r="K3645" s="107">
        <v>0</v>
      </c>
      <c r="L3645" s="108">
        <v>0</v>
      </c>
      <c r="X3645" t="s">
        <v>782</v>
      </c>
      <c r="Y3645" t="s">
        <v>784</v>
      </c>
    </row>
    <row r="3646" spans="1:25" hidden="1" x14ac:dyDescent="0.25">
      <c r="A3646" s="103" t="s">
        <v>6</v>
      </c>
      <c r="B3646" s="104">
        <v>46269</v>
      </c>
      <c r="C3646" s="105" t="s">
        <v>11</v>
      </c>
      <c r="D3646" s="106">
        <v>12</v>
      </c>
      <c r="G3646" s="106">
        <v>231</v>
      </c>
      <c r="H3646" s="107">
        <v>2</v>
      </c>
      <c r="I3646" s="107">
        <v>2</v>
      </c>
      <c r="J3646" s="107">
        <v>0</v>
      </c>
      <c r="K3646" s="107">
        <v>0</v>
      </c>
      <c r="L3646" s="108">
        <v>0</v>
      </c>
      <c r="X3646" t="s">
        <v>782</v>
      </c>
      <c r="Y3646" t="s">
        <v>780</v>
      </c>
    </row>
    <row r="3647" spans="1:25" x14ac:dyDescent="0.25">
      <c r="A3647" s="103" t="s">
        <v>6</v>
      </c>
      <c r="B3647" s="104">
        <v>46269</v>
      </c>
      <c r="C3647" s="105" t="s">
        <v>11</v>
      </c>
      <c r="D3647" s="106">
        <v>14</v>
      </c>
      <c r="G3647" s="106">
        <v>213</v>
      </c>
      <c r="H3647" s="107">
        <v>1</v>
      </c>
      <c r="I3647" s="107">
        <v>1</v>
      </c>
      <c r="J3647" s="107">
        <v>0</v>
      </c>
      <c r="K3647" s="107">
        <v>0</v>
      </c>
      <c r="L3647" s="108">
        <v>0</v>
      </c>
      <c r="X3647" t="s">
        <v>782</v>
      </c>
      <c r="Y3647" t="s">
        <v>780</v>
      </c>
    </row>
    <row r="3648" spans="1:25" x14ac:dyDescent="0.25">
      <c r="A3648" s="103" t="s">
        <v>7</v>
      </c>
      <c r="B3648" s="104">
        <v>46269</v>
      </c>
      <c r="C3648" s="105" t="s">
        <v>12</v>
      </c>
      <c r="D3648" s="106">
        <v>9</v>
      </c>
      <c r="G3648" s="106">
        <v>4</v>
      </c>
      <c r="H3648" s="107">
        <v>0</v>
      </c>
      <c r="I3648" s="107">
        <v>0</v>
      </c>
      <c r="J3648" s="107">
        <v>0</v>
      </c>
      <c r="K3648" s="107">
        <v>0</v>
      </c>
      <c r="L3648" s="108">
        <v>0</v>
      </c>
      <c r="X3648" t="s">
        <v>778</v>
      </c>
    </row>
    <row r="3649" spans="1:25" hidden="1" x14ac:dyDescent="0.25">
      <c r="A3649" s="103" t="s">
        <v>8</v>
      </c>
      <c r="B3649" s="104">
        <v>46269</v>
      </c>
      <c r="C3649" s="105" t="s">
        <v>12</v>
      </c>
      <c r="D3649" s="106">
        <v>9</v>
      </c>
      <c r="G3649" s="106">
        <v>6</v>
      </c>
      <c r="H3649" s="107">
        <v>0</v>
      </c>
      <c r="I3649" s="107">
        <v>0</v>
      </c>
      <c r="J3649" s="107">
        <v>0</v>
      </c>
      <c r="K3649" s="107">
        <v>0</v>
      </c>
      <c r="L3649" s="108">
        <v>0</v>
      </c>
      <c r="X3649" t="s">
        <v>778</v>
      </c>
      <c r="Y3649" t="s">
        <v>779</v>
      </c>
    </row>
    <row r="3650" spans="1:25" x14ac:dyDescent="0.25">
      <c r="A3650" s="103" t="s">
        <v>7</v>
      </c>
      <c r="B3650" s="104">
        <v>46269</v>
      </c>
      <c r="C3650" s="105" t="s">
        <v>11</v>
      </c>
      <c r="D3650" s="106">
        <v>13</v>
      </c>
      <c r="G3650" s="106">
        <v>1</v>
      </c>
      <c r="H3650" s="107">
        <v>0</v>
      </c>
      <c r="I3650" s="107">
        <v>0</v>
      </c>
      <c r="J3650" s="107">
        <v>0</v>
      </c>
      <c r="K3650" s="107">
        <v>0</v>
      </c>
      <c r="L3650" s="108">
        <v>0</v>
      </c>
      <c r="X3650" t="s">
        <v>782</v>
      </c>
      <c r="Y3650" t="s">
        <v>780</v>
      </c>
    </row>
    <row r="3651" spans="1:25" x14ac:dyDescent="0.25">
      <c r="A3651" s="103" t="s">
        <v>7</v>
      </c>
      <c r="B3651" s="104">
        <v>46269</v>
      </c>
      <c r="C3651" s="105" t="s">
        <v>12</v>
      </c>
      <c r="D3651" s="106">
        <v>9</v>
      </c>
      <c r="G3651" s="106">
        <v>992</v>
      </c>
      <c r="H3651" s="107">
        <v>17</v>
      </c>
      <c r="I3651" s="107">
        <v>9</v>
      </c>
      <c r="J3651" s="107">
        <v>0</v>
      </c>
      <c r="K3651" s="107">
        <v>0</v>
      </c>
      <c r="L3651" s="108">
        <v>0</v>
      </c>
      <c r="X3651" t="s">
        <v>782</v>
      </c>
      <c r="Y3651" t="s">
        <v>779</v>
      </c>
    </row>
    <row r="3652" spans="1:25" x14ac:dyDescent="0.25">
      <c r="A3652" s="103" t="s">
        <v>7</v>
      </c>
      <c r="B3652" s="104">
        <v>46269</v>
      </c>
      <c r="C3652" s="105" t="s">
        <v>12</v>
      </c>
      <c r="D3652" s="106">
        <v>16</v>
      </c>
      <c r="G3652" s="106">
        <v>13</v>
      </c>
      <c r="H3652" s="107">
        <v>0</v>
      </c>
      <c r="I3652" s="107">
        <v>0</v>
      </c>
      <c r="J3652" s="107">
        <v>0</v>
      </c>
      <c r="K3652" s="107">
        <v>0</v>
      </c>
      <c r="L3652" s="108">
        <v>0</v>
      </c>
      <c r="X3652" t="s">
        <v>782</v>
      </c>
      <c r="Y3652" t="s">
        <v>779</v>
      </c>
    </row>
    <row r="3653" spans="1:25" hidden="1" x14ac:dyDescent="0.25">
      <c r="A3653" s="103" t="s">
        <v>6</v>
      </c>
      <c r="B3653" s="104">
        <v>46269</v>
      </c>
      <c r="C3653" s="105" t="s">
        <v>12</v>
      </c>
      <c r="D3653" s="106">
        <v>14</v>
      </c>
      <c r="G3653" s="106">
        <v>1</v>
      </c>
      <c r="H3653" s="107">
        <v>0</v>
      </c>
      <c r="I3653" s="107">
        <v>0</v>
      </c>
      <c r="J3653" s="107">
        <v>0</v>
      </c>
      <c r="K3653" s="107">
        <v>0</v>
      </c>
      <c r="L3653" s="108">
        <v>0</v>
      </c>
      <c r="X3653" t="s">
        <v>778</v>
      </c>
      <c r="Y3653" t="s">
        <v>22</v>
      </c>
    </row>
    <row r="3654" spans="1:25" hidden="1" x14ac:dyDescent="0.25">
      <c r="A3654" s="103" t="s">
        <v>6</v>
      </c>
      <c r="B3654" s="104">
        <v>46269</v>
      </c>
      <c r="C3654" s="105" t="s">
        <v>11</v>
      </c>
      <c r="D3654" s="106">
        <v>16</v>
      </c>
      <c r="G3654" s="106">
        <v>898</v>
      </c>
      <c r="H3654" s="107">
        <v>4</v>
      </c>
      <c r="I3654" s="107">
        <v>4</v>
      </c>
      <c r="J3654" s="107">
        <v>0</v>
      </c>
      <c r="K3654" s="107">
        <v>0</v>
      </c>
      <c r="L3654" s="108">
        <v>0</v>
      </c>
      <c r="X3654" t="s">
        <v>782</v>
      </c>
      <c r="Y3654" t="s">
        <v>784</v>
      </c>
    </row>
    <row r="3655" spans="1:25" hidden="1" x14ac:dyDescent="0.25">
      <c r="A3655" s="103" t="s">
        <v>6</v>
      </c>
      <c r="B3655" s="104">
        <v>46269</v>
      </c>
      <c r="C3655" s="105" t="s">
        <v>11</v>
      </c>
      <c r="D3655" s="106">
        <v>12</v>
      </c>
      <c r="G3655" s="106">
        <v>5</v>
      </c>
      <c r="H3655" s="107">
        <v>0</v>
      </c>
      <c r="I3655" s="107">
        <v>0</v>
      </c>
      <c r="J3655" s="107">
        <v>0</v>
      </c>
      <c r="K3655" s="107">
        <v>0</v>
      </c>
      <c r="L3655" s="108">
        <v>0</v>
      </c>
      <c r="X3655" t="s">
        <v>778</v>
      </c>
      <c r="Y3655" t="s">
        <v>21</v>
      </c>
    </row>
    <row r="3656" spans="1:25" hidden="1" x14ac:dyDescent="0.25">
      <c r="A3656" s="103" t="s">
        <v>7</v>
      </c>
      <c r="B3656" s="104">
        <v>46269</v>
      </c>
      <c r="C3656" s="105" t="s">
        <v>12</v>
      </c>
      <c r="D3656" s="106">
        <v>8</v>
      </c>
      <c r="G3656" s="106">
        <v>376</v>
      </c>
      <c r="H3656" s="107">
        <v>3</v>
      </c>
      <c r="I3656" s="107">
        <v>3</v>
      </c>
      <c r="J3656" s="107">
        <v>0</v>
      </c>
      <c r="K3656" s="107">
        <v>0</v>
      </c>
      <c r="L3656" s="108">
        <v>0</v>
      </c>
      <c r="X3656" t="s">
        <v>782</v>
      </c>
      <c r="Y3656" t="s">
        <v>781</v>
      </c>
    </row>
    <row r="3657" spans="1:25" x14ac:dyDescent="0.25">
      <c r="A3657" s="103" t="s">
        <v>7</v>
      </c>
      <c r="B3657" s="104">
        <v>46269</v>
      </c>
      <c r="C3657" s="105" t="s">
        <v>11</v>
      </c>
      <c r="D3657" s="106">
        <v>15</v>
      </c>
      <c r="G3657" s="106">
        <v>709</v>
      </c>
      <c r="H3657" s="107">
        <v>4</v>
      </c>
      <c r="I3657" s="107">
        <v>3</v>
      </c>
      <c r="J3657" s="107">
        <v>0</v>
      </c>
      <c r="K3657" s="107">
        <v>0</v>
      </c>
      <c r="L3657" s="108">
        <v>0</v>
      </c>
      <c r="X3657" t="s">
        <v>782</v>
      </c>
      <c r="Y3657" t="s">
        <v>783</v>
      </c>
    </row>
    <row r="3658" spans="1:25" hidden="1" x14ac:dyDescent="0.25">
      <c r="A3658" s="103" t="s">
        <v>6</v>
      </c>
      <c r="B3658" s="104">
        <v>46269</v>
      </c>
      <c r="C3658" s="105" t="s">
        <v>12</v>
      </c>
      <c r="D3658" s="106">
        <v>13</v>
      </c>
      <c r="G3658" s="106">
        <v>727</v>
      </c>
      <c r="H3658" s="107">
        <v>11</v>
      </c>
      <c r="I3658" s="107">
        <v>9</v>
      </c>
      <c r="J3658" s="107">
        <v>0</v>
      </c>
      <c r="K3658" s="107">
        <v>0</v>
      </c>
      <c r="L3658" s="108">
        <v>0</v>
      </c>
      <c r="X3658" t="s">
        <v>782</v>
      </c>
      <c r="Y3658" t="s">
        <v>779</v>
      </c>
    </row>
    <row r="3659" spans="1:25" hidden="1" x14ac:dyDescent="0.25">
      <c r="A3659" s="103" t="s">
        <v>8</v>
      </c>
      <c r="B3659" s="104">
        <v>46269</v>
      </c>
      <c r="C3659" s="105" t="s">
        <v>11</v>
      </c>
      <c r="D3659" s="106">
        <v>12</v>
      </c>
      <c r="G3659" s="106">
        <v>93</v>
      </c>
      <c r="H3659" s="107">
        <v>2</v>
      </c>
      <c r="I3659" s="107">
        <v>1</v>
      </c>
      <c r="J3659" s="107">
        <v>0</v>
      </c>
      <c r="K3659" s="107">
        <v>0</v>
      </c>
      <c r="L3659" s="108">
        <v>0</v>
      </c>
      <c r="X3659" t="s">
        <v>778</v>
      </c>
      <c r="Y3659" t="s">
        <v>784</v>
      </c>
    </row>
    <row r="3660" spans="1:25" x14ac:dyDescent="0.25">
      <c r="A3660" s="103" t="s">
        <v>6</v>
      </c>
      <c r="B3660" s="104">
        <v>46269</v>
      </c>
      <c r="C3660" s="105" t="s">
        <v>11</v>
      </c>
      <c r="D3660" s="106">
        <v>12</v>
      </c>
      <c r="G3660" s="106">
        <v>202</v>
      </c>
      <c r="H3660" s="107">
        <v>2</v>
      </c>
      <c r="I3660" s="107">
        <v>2</v>
      </c>
      <c r="J3660" s="107">
        <v>0</v>
      </c>
      <c r="K3660" s="107">
        <v>0</v>
      </c>
      <c r="L3660" s="108">
        <v>0</v>
      </c>
      <c r="X3660" t="s">
        <v>778</v>
      </c>
      <c r="Y3660" t="s">
        <v>783</v>
      </c>
    </row>
    <row r="3661" spans="1:25" x14ac:dyDescent="0.25">
      <c r="A3661" s="103" t="s">
        <v>7</v>
      </c>
      <c r="B3661" s="104">
        <v>46269</v>
      </c>
      <c r="C3661" s="105" t="s">
        <v>12</v>
      </c>
      <c r="D3661" s="106">
        <v>13</v>
      </c>
      <c r="G3661" s="106">
        <v>85</v>
      </c>
      <c r="H3661" s="107">
        <v>4</v>
      </c>
      <c r="I3661" s="107">
        <v>2</v>
      </c>
      <c r="J3661" s="107">
        <v>0</v>
      </c>
      <c r="K3661" s="107">
        <v>0</v>
      </c>
      <c r="L3661" s="108">
        <v>0</v>
      </c>
      <c r="X3661" t="s">
        <v>778</v>
      </c>
      <c r="Y3661" t="s">
        <v>779</v>
      </c>
    </row>
    <row r="3662" spans="1:25" x14ac:dyDescent="0.25">
      <c r="A3662" s="103" t="s">
        <v>7</v>
      </c>
      <c r="B3662" s="104">
        <v>46269</v>
      </c>
      <c r="C3662" s="105" t="s">
        <v>12</v>
      </c>
      <c r="D3662" s="106">
        <v>12</v>
      </c>
      <c r="G3662" s="106">
        <v>155</v>
      </c>
      <c r="H3662" s="107">
        <v>6</v>
      </c>
      <c r="I3662" s="107">
        <v>4</v>
      </c>
      <c r="J3662" s="107">
        <v>1</v>
      </c>
      <c r="K3662" s="107">
        <v>1</v>
      </c>
      <c r="L3662" s="108">
        <v>0</v>
      </c>
      <c r="X3662" t="s">
        <v>778</v>
      </c>
      <c r="Y3662" t="s">
        <v>779</v>
      </c>
    </row>
    <row r="3663" spans="1:25" x14ac:dyDescent="0.25">
      <c r="A3663" s="103" t="s">
        <v>8</v>
      </c>
      <c r="B3663" s="104">
        <v>46269</v>
      </c>
      <c r="C3663" s="105" t="s">
        <v>12</v>
      </c>
      <c r="D3663" s="106">
        <v>13</v>
      </c>
      <c r="G3663" s="106">
        <v>6</v>
      </c>
      <c r="H3663" s="107">
        <v>0</v>
      </c>
      <c r="I3663" s="107">
        <v>0</v>
      </c>
      <c r="J3663" s="107">
        <v>0</v>
      </c>
      <c r="K3663" s="107">
        <v>0</v>
      </c>
      <c r="L3663" s="108">
        <v>0</v>
      </c>
      <c r="X3663" t="s">
        <v>782</v>
      </c>
      <c r="Y3663" t="s">
        <v>779</v>
      </c>
    </row>
    <row r="3664" spans="1:25" hidden="1" x14ac:dyDescent="0.25">
      <c r="A3664" s="103" t="s">
        <v>6</v>
      </c>
      <c r="B3664" s="104">
        <v>46269</v>
      </c>
      <c r="C3664" s="105" t="s">
        <v>12</v>
      </c>
      <c r="D3664" s="106">
        <v>9</v>
      </c>
      <c r="G3664" s="106">
        <v>7</v>
      </c>
      <c r="H3664" s="107">
        <v>0</v>
      </c>
      <c r="I3664" s="107">
        <v>0</v>
      </c>
      <c r="J3664" s="107">
        <v>0</v>
      </c>
      <c r="K3664" s="107">
        <v>0</v>
      </c>
      <c r="L3664" s="108">
        <v>0</v>
      </c>
      <c r="X3664" t="s">
        <v>782</v>
      </c>
    </row>
    <row r="3665" spans="1:25" x14ac:dyDescent="0.25">
      <c r="A3665" s="103" t="s">
        <v>7</v>
      </c>
      <c r="B3665" s="104">
        <v>46269</v>
      </c>
      <c r="C3665" s="105" t="s">
        <v>11</v>
      </c>
      <c r="D3665" s="106">
        <v>11</v>
      </c>
      <c r="G3665" s="106">
        <v>11</v>
      </c>
      <c r="H3665" s="107">
        <v>0</v>
      </c>
      <c r="I3665" s="107">
        <v>0</v>
      </c>
      <c r="J3665" s="107">
        <v>0</v>
      </c>
      <c r="K3665" s="107">
        <v>0</v>
      </c>
      <c r="L3665" s="108">
        <v>0</v>
      </c>
      <c r="X3665" t="s">
        <v>782</v>
      </c>
      <c r="Y3665" t="s">
        <v>21</v>
      </c>
    </row>
    <row r="3666" spans="1:25" hidden="1" x14ac:dyDescent="0.25">
      <c r="A3666" s="103" t="s">
        <v>6</v>
      </c>
      <c r="B3666" s="104">
        <v>46269</v>
      </c>
      <c r="C3666" s="105" t="s">
        <v>12</v>
      </c>
      <c r="D3666" s="106">
        <v>13</v>
      </c>
      <c r="G3666" s="106">
        <v>126</v>
      </c>
      <c r="H3666" s="107">
        <v>1</v>
      </c>
      <c r="I3666" s="107">
        <v>1</v>
      </c>
      <c r="J3666" s="107">
        <v>0</v>
      </c>
      <c r="K3666" s="107">
        <v>0</v>
      </c>
      <c r="L3666" s="108">
        <v>0</v>
      </c>
      <c r="X3666" t="s">
        <v>778</v>
      </c>
      <c r="Y3666" t="s">
        <v>779</v>
      </c>
    </row>
    <row r="3667" spans="1:25" x14ac:dyDescent="0.25">
      <c r="A3667" s="103" t="s">
        <v>6</v>
      </c>
      <c r="B3667" s="104">
        <v>46269</v>
      </c>
      <c r="C3667" s="105" t="s">
        <v>11</v>
      </c>
      <c r="D3667" s="106">
        <v>11</v>
      </c>
      <c r="G3667" s="106">
        <v>243</v>
      </c>
      <c r="H3667" s="107">
        <v>0</v>
      </c>
      <c r="I3667" s="107">
        <v>0</v>
      </c>
      <c r="J3667" s="107">
        <v>0</v>
      </c>
      <c r="K3667" s="107">
        <v>0</v>
      </c>
      <c r="L3667" s="108">
        <v>0</v>
      </c>
      <c r="X3667" t="s">
        <v>782</v>
      </c>
      <c r="Y3667" t="s">
        <v>780</v>
      </c>
    </row>
    <row r="3668" spans="1:25" x14ac:dyDescent="0.25">
      <c r="A3668" s="103" t="s">
        <v>7</v>
      </c>
      <c r="B3668" s="104">
        <v>46269</v>
      </c>
      <c r="C3668" s="105" t="s">
        <v>12</v>
      </c>
      <c r="D3668" s="106">
        <v>15</v>
      </c>
      <c r="G3668" s="106">
        <v>139</v>
      </c>
      <c r="H3668" s="107">
        <v>4</v>
      </c>
      <c r="I3668" s="107">
        <v>3</v>
      </c>
      <c r="J3668" s="107">
        <v>0</v>
      </c>
      <c r="K3668" s="107">
        <v>0</v>
      </c>
      <c r="L3668" s="108">
        <v>0</v>
      </c>
      <c r="X3668" t="s">
        <v>778</v>
      </c>
      <c r="Y3668" t="s">
        <v>779</v>
      </c>
    </row>
    <row r="3669" spans="1:25" hidden="1" x14ac:dyDescent="0.25">
      <c r="A3669" s="103" t="s">
        <v>7</v>
      </c>
      <c r="B3669" s="104">
        <v>46269</v>
      </c>
      <c r="C3669" s="105" t="s">
        <v>12</v>
      </c>
      <c r="D3669" s="106">
        <v>10</v>
      </c>
      <c r="G3669" s="106">
        <v>6</v>
      </c>
      <c r="H3669" s="107">
        <v>0</v>
      </c>
      <c r="I3669" s="107">
        <v>0</v>
      </c>
      <c r="J3669" s="107">
        <v>0</v>
      </c>
      <c r="K3669" s="107">
        <v>0</v>
      </c>
      <c r="L3669" s="108">
        <v>0</v>
      </c>
      <c r="X3669" t="s">
        <v>782</v>
      </c>
      <c r="Y3669" t="s">
        <v>779</v>
      </c>
    </row>
    <row r="3670" spans="1:25" hidden="1" x14ac:dyDescent="0.25">
      <c r="A3670" s="103" t="s">
        <v>7</v>
      </c>
      <c r="B3670" s="104">
        <v>46269</v>
      </c>
      <c r="C3670" s="105" t="s">
        <v>11</v>
      </c>
      <c r="D3670" s="106">
        <v>9</v>
      </c>
      <c r="G3670" s="106">
        <v>6</v>
      </c>
      <c r="H3670" s="107">
        <v>0</v>
      </c>
      <c r="I3670" s="107">
        <v>0</v>
      </c>
      <c r="J3670" s="107">
        <v>0</v>
      </c>
      <c r="K3670" s="107">
        <v>0</v>
      </c>
      <c r="L3670" s="108">
        <v>0</v>
      </c>
      <c r="X3670" t="s">
        <v>782</v>
      </c>
      <c r="Y3670" t="s">
        <v>21</v>
      </c>
    </row>
    <row r="3671" spans="1:25" hidden="1" x14ac:dyDescent="0.25">
      <c r="A3671" s="103" t="s">
        <v>6</v>
      </c>
      <c r="B3671" s="104">
        <v>46269</v>
      </c>
      <c r="C3671" s="105" t="s">
        <v>11</v>
      </c>
      <c r="D3671" s="106">
        <v>11</v>
      </c>
      <c r="G3671" s="106">
        <v>14</v>
      </c>
      <c r="H3671" s="107">
        <v>0</v>
      </c>
      <c r="I3671" s="107">
        <v>0</v>
      </c>
      <c r="J3671" s="107">
        <v>0</v>
      </c>
      <c r="K3671" s="107">
        <v>0</v>
      </c>
      <c r="L3671" s="108">
        <v>0</v>
      </c>
      <c r="X3671" t="s">
        <v>782</v>
      </c>
      <c r="Y3671" t="s">
        <v>23</v>
      </c>
    </row>
    <row r="3672" spans="1:25" x14ac:dyDescent="0.25">
      <c r="A3672" s="103" t="s">
        <v>7</v>
      </c>
      <c r="B3672" s="104">
        <v>46269</v>
      </c>
      <c r="C3672" s="105" t="s">
        <v>11</v>
      </c>
      <c r="D3672" s="106">
        <v>9</v>
      </c>
      <c r="G3672" s="106">
        <v>64</v>
      </c>
      <c r="H3672" s="107">
        <v>0</v>
      </c>
      <c r="I3672" s="107">
        <v>0</v>
      </c>
      <c r="J3672" s="107">
        <v>0</v>
      </c>
      <c r="K3672" s="107">
        <v>0</v>
      </c>
      <c r="L3672" s="108">
        <v>0</v>
      </c>
      <c r="X3672" t="s">
        <v>778</v>
      </c>
      <c r="Y3672" t="s">
        <v>784</v>
      </c>
    </row>
    <row r="3673" spans="1:25" x14ac:dyDescent="0.25">
      <c r="A3673" s="103" t="s">
        <v>7</v>
      </c>
      <c r="B3673" s="104">
        <v>46269</v>
      </c>
      <c r="C3673" s="105" t="s">
        <v>12</v>
      </c>
      <c r="D3673" s="106">
        <v>10</v>
      </c>
      <c r="G3673" s="106">
        <v>9</v>
      </c>
      <c r="H3673" s="107">
        <v>0</v>
      </c>
      <c r="I3673" s="107">
        <v>0</v>
      </c>
      <c r="J3673" s="107">
        <v>0</v>
      </c>
      <c r="K3673" s="107">
        <v>0</v>
      </c>
      <c r="L3673" s="108">
        <v>0</v>
      </c>
      <c r="X3673" t="s">
        <v>782</v>
      </c>
    </row>
    <row r="3674" spans="1:25" hidden="1" x14ac:dyDescent="0.25">
      <c r="A3674" s="103" t="s">
        <v>7</v>
      </c>
      <c r="B3674" s="104">
        <v>46269</v>
      </c>
      <c r="C3674" s="105" t="s">
        <v>12</v>
      </c>
      <c r="D3674" s="106">
        <v>13</v>
      </c>
      <c r="G3674" s="106">
        <v>1</v>
      </c>
      <c r="H3674" s="107">
        <v>0</v>
      </c>
      <c r="I3674" s="107">
        <v>0</v>
      </c>
      <c r="J3674" s="107">
        <v>0</v>
      </c>
      <c r="K3674" s="107">
        <v>0</v>
      </c>
      <c r="L3674" s="108">
        <v>0</v>
      </c>
      <c r="X3674" t="s">
        <v>778</v>
      </c>
      <c r="Y3674" t="s">
        <v>785</v>
      </c>
    </row>
    <row r="3675" spans="1:25" hidden="1" x14ac:dyDescent="0.25">
      <c r="A3675" s="103" t="s">
        <v>7</v>
      </c>
      <c r="B3675" s="104">
        <v>46269</v>
      </c>
      <c r="C3675" s="105" t="s">
        <v>11</v>
      </c>
      <c r="D3675" s="106">
        <v>8</v>
      </c>
      <c r="G3675" s="106">
        <v>12</v>
      </c>
      <c r="H3675" s="107">
        <v>0</v>
      </c>
      <c r="I3675" s="107">
        <v>0</v>
      </c>
      <c r="J3675" s="107">
        <v>0</v>
      </c>
      <c r="K3675" s="107">
        <v>0</v>
      </c>
      <c r="L3675" s="108">
        <v>0</v>
      </c>
      <c r="X3675" t="s">
        <v>782</v>
      </c>
      <c r="Y3675" t="s">
        <v>21</v>
      </c>
    </row>
    <row r="3676" spans="1:25" hidden="1" x14ac:dyDescent="0.25">
      <c r="A3676" s="103" t="s">
        <v>6</v>
      </c>
      <c r="B3676" s="104">
        <v>46269</v>
      </c>
      <c r="C3676" s="105" t="s">
        <v>11</v>
      </c>
      <c r="D3676" s="106">
        <v>15</v>
      </c>
      <c r="G3676" s="106">
        <v>4</v>
      </c>
      <c r="H3676" s="107">
        <v>0</v>
      </c>
      <c r="I3676" s="107">
        <v>0</v>
      </c>
      <c r="J3676" s="107">
        <v>0</v>
      </c>
      <c r="K3676" s="107">
        <v>0</v>
      </c>
      <c r="L3676" s="108">
        <v>0</v>
      </c>
      <c r="X3676" t="s">
        <v>782</v>
      </c>
      <c r="Y3676" t="s">
        <v>22</v>
      </c>
    </row>
    <row r="3677" spans="1:25" x14ac:dyDescent="0.25">
      <c r="A3677" s="103" t="s">
        <v>7</v>
      </c>
      <c r="B3677" s="104">
        <v>46269</v>
      </c>
      <c r="C3677" s="105" t="s">
        <v>11</v>
      </c>
      <c r="D3677" s="106">
        <v>11</v>
      </c>
      <c r="G3677" s="106">
        <v>1</v>
      </c>
      <c r="H3677" s="107">
        <v>0</v>
      </c>
      <c r="I3677" s="107">
        <v>0</v>
      </c>
      <c r="J3677" s="107">
        <v>0</v>
      </c>
      <c r="K3677" s="107">
        <v>0</v>
      </c>
      <c r="L3677" s="108">
        <v>0</v>
      </c>
      <c r="X3677" t="s">
        <v>778</v>
      </c>
      <c r="Y3677" t="s">
        <v>21</v>
      </c>
    </row>
    <row r="3678" spans="1:25" x14ac:dyDescent="0.25">
      <c r="A3678" s="103" t="s">
        <v>6</v>
      </c>
      <c r="B3678" s="104">
        <v>46269</v>
      </c>
      <c r="C3678" s="105" t="s">
        <v>12</v>
      </c>
      <c r="D3678" s="106">
        <v>16</v>
      </c>
      <c r="G3678" s="106">
        <v>20</v>
      </c>
      <c r="H3678" s="107">
        <v>0</v>
      </c>
      <c r="I3678" s="107">
        <v>0</v>
      </c>
      <c r="J3678" s="107">
        <v>0</v>
      </c>
      <c r="K3678" s="107">
        <v>0</v>
      </c>
      <c r="L3678" s="108">
        <v>0</v>
      </c>
      <c r="X3678" t="s">
        <v>782</v>
      </c>
    </row>
    <row r="3679" spans="1:25" x14ac:dyDescent="0.25">
      <c r="A3679" s="103" t="s">
        <v>8</v>
      </c>
      <c r="B3679" s="104">
        <v>46269</v>
      </c>
      <c r="C3679" s="105" t="s">
        <v>12</v>
      </c>
      <c r="D3679" s="106">
        <v>14</v>
      </c>
      <c r="G3679" s="106">
        <v>152</v>
      </c>
      <c r="H3679" s="107">
        <v>4</v>
      </c>
      <c r="I3679" s="107">
        <v>4</v>
      </c>
      <c r="J3679" s="107">
        <v>0</v>
      </c>
      <c r="K3679" s="107">
        <v>0</v>
      </c>
      <c r="L3679" s="108">
        <v>0</v>
      </c>
      <c r="X3679" t="s">
        <v>778</v>
      </c>
      <c r="Y3679" t="s">
        <v>779</v>
      </c>
    </row>
    <row r="3680" spans="1:25" x14ac:dyDescent="0.25">
      <c r="A3680" s="103" t="s">
        <v>8</v>
      </c>
      <c r="B3680" s="104">
        <v>46269</v>
      </c>
      <c r="C3680" s="105" t="s">
        <v>12</v>
      </c>
      <c r="D3680" s="106">
        <v>11</v>
      </c>
      <c r="G3680" s="106">
        <v>2</v>
      </c>
      <c r="H3680" s="107">
        <v>0</v>
      </c>
      <c r="I3680" s="107">
        <v>0</v>
      </c>
      <c r="J3680" s="107">
        <v>0</v>
      </c>
      <c r="K3680" s="107">
        <v>0</v>
      </c>
      <c r="L3680" s="108">
        <v>0</v>
      </c>
      <c r="X3680" t="s">
        <v>782</v>
      </c>
      <c r="Y3680" t="s">
        <v>779</v>
      </c>
    </row>
    <row r="3681" spans="1:25" hidden="1" x14ac:dyDescent="0.25">
      <c r="A3681" s="103" t="s">
        <v>6</v>
      </c>
      <c r="B3681" s="104">
        <v>46269</v>
      </c>
      <c r="C3681" s="105" t="s">
        <v>12</v>
      </c>
      <c r="D3681" s="106">
        <v>13</v>
      </c>
      <c r="G3681" s="106">
        <v>1</v>
      </c>
      <c r="H3681" s="107">
        <v>0</v>
      </c>
      <c r="I3681" s="107">
        <v>0</v>
      </c>
      <c r="J3681" s="107">
        <v>0</v>
      </c>
      <c r="K3681" s="107">
        <v>0</v>
      </c>
      <c r="L3681" s="108">
        <v>0</v>
      </c>
      <c r="X3681" t="s">
        <v>778</v>
      </c>
      <c r="Y3681" t="s">
        <v>786</v>
      </c>
    </row>
    <row r="3682" spans="1:25" x14ac:dyDescent="0.25">
      <c r="A3682" s="103" t="s">
        <v>7</v>
      </c>
      <c r="B3682" s="104">
        <v>46269</v>
      </c>
      <c r="C3682" s="105" t="s">
        <v>11</v>
      </c>
      <c r="D3682" s="106">
        <v>11</v>
      </c>
      <c r="G3682" s="106">
        <v>140</v>
      </c>
      <c r="H3682" s="107">
        <v>2</v>
      </c>
      <c r="I3682" s="107">
        <v>2</v>
      </c>
      <c r="J3682" s="107">
        <v>1</v>
      </c>
      <c r="K3682" s="107">
        <v>0</v>
      </c>
      <c r="L3682" s="108">
        <v>0</v>
      </c>
      <c r="X3682" t="s">
        <v>778</v>
      </c>
      <c r="Y3682" t="s">
        <v>783</v>
      </c>
    </row>
    <row r="3683" spans="1:25" hidden="1" x14ac:dyDescent="0.25">
      <c r="A3683" s="103" t="s">
        <v>7</v>
      </c>
      <c r="B3683" s="104">
        <v>46269</v>
      </c>
      <c r="C3683" s="105" t="s">
        <v>12</v>
      </c>
      <c r="D3683" s="106">
        <v>10</v>
      </c>
      <c r="G3683" s="106">
        <v>3</v>
      </c>
      <c r="H3683" s="107">
        <v>0</v>
      </c>
      <c r="I3683" s="107">
        <v>0</v>
      </c>
      <c r="J3683" s="107">
        <v>0</v>
      </c>
      <c r="K3683" s="107">
        <v>0</v>
      </c>
      <c r="L3683" s="108">
        <v>0</v>
      </c>
      <c r="X3683" t="s">
        <v>782</v>
      </c>
      <c r="Y3683" t="s">
        <v>169</v>
      </c>
    </row>
    <row r="3684" spans="1:25" hidden="1" x14ac:dyDescent="0.25">
      <c r="A3684" s="103" t="s">
        <v>7</v>
      </c>
      <c r="B3684" s="104">
        <v>46269</v>
      </c>
      <c r="C3684" s="105" t="s">
        <v>11</v>
      </c>
      <c r="D3684" s="106">
        <v>11</v>
      </c>
      <c r="G3684" s="106">
        <v>730</v>
      </c>
      <c r="H3684" s="107">
        <v>4</v>
      </c>
      <c r="I3684" s="107">
        <v>2</v>
      </c>
      <c r="J3684" s="107">
        <v>0</v>
      </c>
      <c r="K3684" s="107">
        <v>0</v>
      </c>
      <c r="L3684" s="108">
        <v>0</v>
      </c>
      <c r="X3684" t="s">
        <v>782</v>
      </c>
      <c r="Y3684" t="s">
        <v>20</v>
      </c>
    </row>
    <row r="3685" spans="1:25" hidden="1" x14ac:dyDescent="0.25">
      <c r="A3685" s="103" t="s">
        <v>7</v>
      </c>
      <c r="B3685" s="104">
        <v>46269</v>
      </c>
      <c r="C3685" s="105" t="s">
        <v>12</v>
      </c>
      <c r="D3685" s="106">
        <v>13</v>
      </c>
      <c r="G3685" s="106">
        <v>190</v>
      </c>
      <c r="H3685" s="107">
        <v>2</v>
      </c>
      <c r="I3685" s="107">
        <v>2</v>
      </c>
      <c r="J3685" s="107">
        <v>0</v>
      </c>
      <c r="K3685" s="107">
        <v>0</v>
      </c>
      <c r="L3685" s="108">
        <v>0</v>
      </c>
      <c r="X3685" t="s">
        <v>782</v>
      </c>
      <c r="Y3685" t="s">
        <v>781</v>
      </c>
    </row>
    <row r="3686" spans="1:25" hidden="1" x14ac:dyDescent="0.25">
      <c r="A3686" s="103" t="s">
        <v>8</v>
      </c>
      <c r="B3686" s="104">
        <v>46269</v>
      </c>
      <c r="C3686" s="105" t="s">
        <v>11</v>
      </c>
      <c r="D3686" s="106">
        <v>15</v>
      </c>
      <c r="G3686" s="106">
        <v>474</v>
      </c>
      <c r="H3686" s="107">
        <v>5</v>
      </c>
      <c r="I3686" s="107">
        <v>2</v>
      </c>
      <c r="J3686" s="107">
        <v>0</v>
      </c>
      <c r="K3686" s="107">
        <v>0</v>
      </c>
      <c r="L3686" s="108">
        <v>0</v>
      </c>
      <c r="X3686" t="s">
        <v>782</v>
      </c>
      <c r="Y3686" t="s">
        <v>20</v>
      </c>
    </row>
    <row r="3687" spans="1:25" hidden="1" x14ac:dyDescent="0.25">
      <c r="A3687" s="103" t="s">
        <v>7</v>
      </c>
      <c r="B3687" s="104">
        <v>46269</v>
      </c>
      <c r="C3687" s="105" t="s">
        <v>11</v>
      </c>
      <c r="D3687" s="106">
        <v>14</v>
      </c>
      <c r="G3687" s="106">
        <v>682</v>
      </c>
      <c r="H3687" s="107">
        <v>9</v>
      </c>
      <c r="I3687" s="107">
        <v>7</v>
      </c>
      <c r="J3687" s="107">
        <v>1</v>
      </c>
      <c r="K3687" s="107">
        <v>0</v>
      </c>
      <c r="L3687" s="108">
        <v>0</v>
      </c>
      <c r="X3687" t="s">
        <v>782</v>
      </c>
      <c r="Y3687" t="s">
        <v>20</v>
      </c>
    </row>
    <row r="3688" spans="1:25" x14ac:dyDescent="0.25">
      <c r="A3688" s="103" t="s">
        <v>7</v>
      </c>
      <c r="B3688" s="104">
        <v>46269</v>
      </c>
      <c r="C3688" s="105" t="s">
        <v>11</v>
      </c>
      <c r="D3688" s="106">
        <v>13</v>
      </c>
      <c r="G3688" s="106">
        <v>21</v>
      </c>
      <c r="H3688" s="107">
        <v>0</v>
      </c>
      <c r="I3688" s="107">
        <v>0</v>
      </c>
      <c r="J3688" s="107">
        <v>0</v>
      </c>
      <c r="K3688" s="107">
        <v>0</v>
      </c>
      <c r="L3688" s="108">
        <v>0</v>
      </c>
      <c r="X3688" t="s">
        <v>782</v>
      </c>
      <c r="Y3688" t="s">
        <v>20</v>
      </c>
    </row>
    <row r="3689" spans="1:25" hidden="1" x14ac:dyDescent="0.25">
      <c r="A3689" s="103" t="s">
        <v>6</v>
      </c>
      <c r="B3689" s="104">
        <v>46269</v>
      </c>
      <c r="C3689" s="105" t="s">
        <v>12</v>
      </c>
      <c r="D3689" s="106">
        <v>14</v>
      </c>
      <c r="G3689" s="106">
        <v>14</v>
      </c>
      <c r="H3689" s="107">
        <v>1</v>
      </c>
      <c r="I3689" s="107">
        <v>0</v>
      </c>
      <c r="J3689" s="107">
        <v>0</v>
      </c>
      <c r="K3689" s="107">
        <v>0</v>
      </c>
      <c r="L3689" s="108">
        <v>0</v>
      </c>
      <c r="X3689" t="s">
        <v>782</v>
      </c>
      <c r="Y3689" t="s">
        <v>779</v>
      </c>
    </row>
    <row r="3690" spans="1:25" hidden="1" x14ac:dyDescent="0.25">
      <c r="A3690" s="103" t="s">
        <v>7</v>
      </c>
      <c r="B3690" s="104">
        <v>46269</v>
      </c>
      <c r="C3690" s="105" t="s">
        <v>11</v>
      </c>
      <c r="D3690" s="106">
        <v>13</v>
      </c>
      <c r="G3690" s="106">
        <v>50</v>
      </c>
      <c r="H3690" s="107">
        <v>2</v>
      </c>
      <c r="I3690" s="107">
        <v>1</v>
      </c>
      <c r="J3690" s="107">
        <v>0</v>
      </c>
      <c r="K3690" s="107">
        <v>0</v>
      </c>
      <c r="L3690" s="108">
        <v>0</v>
      </c>
      <c r="X3690" t="s">
        <v>782</v>
      </c>
      <c r="Y3690" t="s">
        <v>783</v>
      </c>
    </row>
    <row r="3691" spans="1:25" x14ac:dyDescent="0.25">
      <c r="A3691" s="103" t="s">
        <v>7</v>
      </c>
      <c r="B3691" s="104">
        <v>46269</v>
      </c>
      <c r="C3691" s="105" t="s">
        <v>12</v>
      </c>
      <c r="D3691" s="106">
        <v>14</v>
      </c>
      <c r="G3691" s="106">
        <v>11</v>
      </c>
      <c r="H3691" s="107">
        <v>1</v>
      </c>
      <c r="I3691" s="107">
        <v>0</v>
      </c>
      <c r="J3691" s="107">
        <v>0</v>
      </c>
      <c r="K3691" s="107">
        <v>0</v>
      </c>
      <c r="L3691" s="108">
        <v>0</v>
      </c>
      <c r="X3691" t="s">
        <v>778</v>
      </c>
      <c r="Y3691" t="s">
        <v>781</v>
      </c>
    </row>
    <row r="3692" spans="1:25" hidden="1" x14ac:dyDescent="0.25">
      <c r="A3692" s="103" t="s">
        <v>6</v>
      </c>
      <c r="B3692" s="104">
        <v>46269</v>
      </c>
      <c r="C3692" s="105" t="s">
        <v>12</v>
      </c>
      <c r="D3692" s="106">
        <v>15</v>
      </c>
      <c r="G3692" s="106">
        <v>10</v>
      </c>
      <c r="H3692" s="107">
        <v>1</v>
      </c>
      <c r="I3692" s="107">
        <v>1</v>
      </c>
      <c r="J3692" s="107">
        <v>0</v>
      </c>
      <c r="K3692" s="107">
        <v>0</v>
      </c>
      <c r="L3692" s="108">
        <v>0</v>
      </c>
      <c r="X3692" t="s">
        <v>782</v>
      </c>
      <c r="Y3692" t="s">
        <v>779</v>
      </c>
    </row>
    <row r="3693" spans="1:25" x14ac:dyDescent="0.25">
      <c r="A3693" s="103" t="s">
        <v>6</v>
      </c>
      <c r="B3693" s="104">
        <v>46269</v>
      </c>
      <c r="C3693" s="105" t="s">
        <v>11</v>
      </c>
      <c r="D3693" s="106">
        <v>16</v>
      </c>
      <c r="G3693" s="106">
        <v>1040</v>
      </c>
      <c r="H3693" s="107">
        <v>9</v>
      </c>
      <c r="I3693" s="107">
        <v>7</v>
      </c>
      <c r="J3693" s="107">
        <v>0</v>
      </c>
      <c r="K3693" s="107">
        <v>0</v>
      </c>
      <c r="L3693" s="108">
        <v>0</v>
      </c>
      <c r="X3693" t="s">
        <v>782</v>
      </c>
      <c r="Y3693" t="s">
        <v>783</v>
      </c>
    </row>
    <row r="3694" spans="1:25" x14ac:dyDescent="0.25">
      <c r="A3694" s="103" t="s">
        <v>8</v>
      </c>
      <c r="B3694" s="104">
        <v>46269</v>
      </c>
      <c r="C3694" s="105" t="s">
        <v>12</v>
      </c>
      <c r="D3694" s="106">
        <v>13</v>
      </c>
      <c r="G3694" s="106">
        <v>569</v>
      </c>
      <c r="H3694" s="107">
        <v>10</v>
      </c>
      <c r="I3694" s="107">
        <v>6</v>
      </c>
      <c r="J3694" s="107">
        <v>0</v>
      </c>
      <c r="K3694" s="107">
        <v>0</v>
      </c>
      <c r="L3694" s="108">
        <v>0</v>
      </c>
      <c r="X3694" t="s">
        <v>782</v>
      </c>
      <c r="Y3694" t="s">
        <v>779</v>
      </c>
    </row>
    <row r="3695" spans="1:25" x14ac:dyDescent="0.25">
      <c r="A3695" s="103" t="s">
        <v>8</v>
      </c>
      <c r="B3695" s="104">
        <v>46269</v>
      </c>
      <c r="C3695" s="105" t="s">
        <v>12</v>
      </c>
      <c r="D3695" s="106">
        <v>9</v>
      </c>
      <c r="G3695" s="106">
        <v>632</v>
      </c>
      <c r="H3695" s="107">
        <v>15</v>
      </c>
      <c r="I3695" s="107">
        <v>14</v>
      </c>
      <c r="J3695" s="107">
        <v>0</v>
      </c>
      <c r="K3695" s="107">
        <v>0</v>
      </c>
      <c r="L3695" s="108">
        <v>0</v>
      </c>
      <c r="X3695" t="s">
        <v>782</v>
      </c>
      <c r="Y3695" t="s">
        <v>779</v>
      </c>
    </row>
    <row r="3696" spans="1:25" hidden="1" x14ac:dyDescent="0.25">
      <c r="A3696" s="103" t="s">
        <v>8</v>
      </c>
      <c r="B3696" s="104">
        <v>46269</v>
      </c>
      <c r="C3696" s="105" t="s">
        <v>12</v>
      </c>
      <c r="D3696" s="106">
        <v>15</v>
      </c>
      <c r="G3696" s="106">
        <v>4</v>
      </c>
      <c r="H3696" s="107">
        <v>0</v>
      </c>
      <c r="I3696" s="107">
        <v>0</v>
      </c>
      <c r="J3696" s="107">
        <v>0</v>
      </c>
      <c r="K3696" s="107">
        <v>0</v>
      </c>
      <c r="L3696" s="108">
        <v>0</v>
      </c>
      <c r="X3696" t="s">
        <v>778</v>
      </c>
      <c r="Y3696" t="s">
        <v>779</v>
      </c>
    </row>
    <row r="3697" spans="1:25" hidden="1" x14ac:dyDescent="0.25">
      <c r="A3697" s="103" t="s">
        <v>8</v>
      </c>
      <c r="B3697" s="104">
        <v>46269</v>
      </c>
      <c r="C3697" s="105" t="s">
        <v>11</v>
      </c>
      <c r="D3697" s="106">
        <v>9</v>
      </c>
      <c r="G3697" s="106">
        <v>102</v>
      </c>
      <c r="H3697" s="107">
        <v>1</v>
      </c>
      <c r="I3697" s="107">
        <v>1</v>
      </c>
      <c r="J3697" s="107">
        <v>0</v>
      </c>
      <c r="K3697" s="107">
        <v>0</v>
      </c>
      <c r="L3697" s="108">
        <v>0</v>
      </c>
      <c r="X3697" t="s">
        <v>782</v>
      </c>
      <c r="Y3697" t="s">
        <v>780</v>
      </c>
    </row>
    <row r="3698" spans="1:25" x14ac:dyDescent="0.25">
      <c r="A3698" s="103" t="s">
        <v>8</v>
      </c>
      <c r="B3698" s="104">
        <v>46269</v>
      </c>
      <c r="C3698" s="105" t="s">
        <v>11</v>
      </c>
      <c r="D3698" s="106">
        <v>11</v>
      </c>
      <c r="G3698" s="106">
        <v>107</v>
      </c>
      <c r="H3698" s="107">
        <v>1</v>
      </c>
      <c r="I3698" s="107">
        <v>1</v>
      </c>
      <c r="J3698" s="107">
        <v>0</v>
      </c>
      <c r="K3698" s="107">
        <v>0</v>
      </c>
      <c r="L3698" s="108">
        <v>0</v>
      </c>
      <c r="X3698" t="s">
        <v>778</v>
      </c>
      <c r="Y3698" t="s">
        <v>784</v>
      </c>
    </row>
    <row r="3699" spans="1:25" hidden="1" x14ac:dyDescent="0.25">
      <c r="A3699" s="103" t="s">
        <v>8</v>
      </c>
      <c r="B3699" s="104">
        <v>46269</v>
      </c>
      <c r="C3699" s="105" t="s">
        <v>12</v>
      </c>
      <c r="D3699" s="106">
        <v>14</v>
      </c>
      <c r="G3699" s="106">
        <v>1</v>
      </c>
      <c r="H3699" s="107">
        <v>0</v>
      </c>
      <c r="I3699" s="107">
        <v>0</v>
      </c>
      <c r="J3699" s="107">
        <v>0</v>
      </c>
      <c r="K3699" s="107">
        <v>0</v>
      </c>
      <c r="L3699" s="108">
        <v>0</v>
      </c>
      <c r="X3699" t="s">
        <v>778</v>
      </c>
    </row>
    <row r="3700" spans="1:25" hidden="1" x14ac:dyDescent="0.25">
      <c r="A3700" s="103" t="s">
        <v>7</v>
      </c>
      <c r="B3700" s="104">
        <v>46269</v>
      </c>
      <c r="C3700" s="105" t="s">
        <v>11</v>
      </c>
      <c r="D3700" s="106">
        <v>12</v>
      </c>
      <c r="G3700" s="106">
        <v>562</v>
      </c>
      <c r="H3700" s="107">
        <v>4</v>
      </c>
      <c r="I3700" s="107">
        <v>3</v>
      </c>
      <c r="J3700" s="107">
        <v>0</v>
      </c>
      <c r="K3700" s="107">
        <v>0</v>
      </c>
      <c r="L3700" s="108">
        <v>0</v>
      </c>
      <c r="X3700" t="s">
        <v>782</v>
      </c>
      <c r="Y3700" t="s">
        <v>784</v>
      </c>
    </row>
    <row r="3701" spans="1:25" x14ac:dyDescent="0.25">
      <c r="A3701" s="103" t="s">
        <v>6</v>
      </c>
      <c r="B3701" s="104">
        <v>46269</v>
      </c>
      <c r="C3701" s="105" t="s">
        <v>11</v>
      </c>
      <c r="D3701" s="106">
        <v>11</v>
      </c>
      <c r="G3701" s="106">
        <v>8</v>
      </c>
      <c r="H3701" s="107">
        <v>0</v>
      </c>
      <c r="I3701" s="107">
        <v>0</v>
      </c>
      <c r="J3701" s="107">
        <v>0</v>
      </c>
      <c r="K3701" s="107">
        <v>0</v>
      </c>
      <c r="L3701" s="108">
        <v>0</v>
      </c>
      <c r="X3701" t="s">
        <v>778</v>
      </c>
      <c r="Y3701" t="s">
        <v>23</v>
      </c>
    </row>
    <row r="3702" spans="1:25" hidden="1" x14ac:dyDescent="0.25">
      <c r="A3702" s="103" t="s">
        <v>7</v>
      </c>
      <c r="B3702" s="104">
        <v>46269</v>
      </c>
      <c r="C3702" s="105" t="s">
        <v>12</v>
      </c>
      <c r="D3702" s="106">
        <v>15</v>
      </c>
      <c r="G3702" s="106">
        <v>6</v>
      </c>
      <c r="H3702" s="107">
        <v>0</v>
      </c>
      <c r="I3702" s="107">
        <v>0</v>
      </c>
      <c r="J3702" s="107">
        <v>0</v>
      </c>
      <c r="K3702" s="107">
        <v>0</v>
      </c>
      <c r="L3702" s="108">
        <v>0</v>
      </c>
      <c r="X3702" t="s">
        <v>778</v>
      </c>
      <c r="Y3702" t="s">
        <v>779</v>
      </c>
    </row>
    <row r="3703" spans="1:25" x14ac:dyDescent="0.25">
      <c r="A3703" s="103" t="s">
        <v>6</v>
      </c>
      <c r="B3703" s="104">
        <v>46269</v>
      </c>
      <c r="C3703" s="105" t="s">
        <v>11</v>
      </c>
      <c r="D3703" s="106">
        <v>10</v>
      </c>
      <c r="G3703" s="106">
        <v>8</v>
      </c>
      <c r="H3703" s="107">
        <v>1</v>
      </c>
      <c r="I3703" s="107">
        <v>1</v>
      </c>
      <c r="J3703" s="107">
        <v>0</v>
      </c>
      <c r="K3703" s="107">
        <v>0</v>
      </c>
      <c r="L3703" s="108">
        <v>0</v>
      </c>
      <c r="X3703" t="s">
        <v>782</v>
      </c>
      <c r="Y3703" t="s">
        <v>21</v>
      </c>
    </row>
    <row r="3704" spans="1:25" x14ac:dyDescent="0.25">
      <c r="A3704" s="103" t="s">
        <v>8</v>
      </c>
      <c r="B3704" s="104">
        <v>46269</v>
      </c>
      <c r="C3704" s="105" t="s">
        <v>12</v>
      </c>
      <c r="D3704" s="106">
        <v>9</v>
      </c>
      <c r="G3704" s="106">
        <v>1</v>
      </c>
      <c r="H3704" s="107">
        <v>0</v>
      </c>
      <c r="I3704" s="107">
        <v>0</v>
      </c>
      <c r="J3704" s="107">
        <v>0</v>
      </c>
      <c r="K3704" s="107">
        <v>0</v>
      </c>
      <c r="L3704" s="108">
        <v>0</v>
      </c>
      <c r="X3704" t="s">
        <v>778</v>
      </c>
    </row>
    <row r="3705" spans="1:25" hidden="1" x14ac:dyDescent="0.25">
      <c r="A3705" s="103" t="s">
        <v>8</v>
      </c>
      <c r="B3705" s="104">
        <v>46269</v>
      </c>
      <c r="C3705" s="105" t="s">
        <v>12</v>
      </c>
      <c r="D3705" s="106">
        <v>9</v>
      </c>
      <c r="G3705" s="106">
        <v>2</v>
      </c>
      <c r="H3705" s="107">
        <v>0</v>
      </c>
      <c r="I3705" s="107">
        <v>0</v>
      </c>
      <c r="J3705" s="107">
        <v>0</v>
      </c>
      <c r="K3705" s="107">
        <v>0</v>
      </c>
      <c r="L3705" s="108">
        <v>0</v>
      </c>
      <c r="X3705" t="s">
        <v>782</v>
      </c>
    </row>
    <row r="3706" spans="1:25" x14ac:dyDescent="0.25">
      <c r="A3706" s="103" t="s">
        <v>8</v>
      </c>
      <c r="B3706" s="104">
        <v>46269</v>
      </c>
      <c r="C3706" s="105" t="s">
        <v>11</v>
      </c>
      <c r="D3706" s="106">
        <v>12</v>
      </c>
      <c r="G3706" s="106">
        <v>495</v>
      </c>
      <c r="H3706" s="107">
        <v>3</v>
      </c>
      <c r="I3706" s="107">
        <v>3</v>
      </c>
      <c r="J3706" s="107">
        <v>0</v>
      </c>
      <c r="K3706" s="107">
        <v>0</v>
      </c>
      <c r="L3706" s="108">
        <v>0</v>
      </c>
      <c r="X3706" t="s">
        <v>782</v>
      </c>
      <c r="Y3706" t="s">
        <v>784</v>
      </c>
    </row>
    <row r="3707" spans="1:25" hidden="1" x14ac:dyDescent="0.25">
      <c r="A3707" s="103" t="s">
        <v>6</v>
      </c>
      <c r="B3707" s="104">
        <v>46269</v>
      </c>
      <c r="C3707" s="105" t="s">
        <v>12</v>
      </c>
      <c r="D3707" s="106">
        <v>12</v>
      </c>
      <c r="G3707" s="106">
        <v>4</v>
      </c>
      <c r="H3707" s="107">
        <v>0</v>
      </c>
      <c r="I3707" s="107">
        <v>0</v>
      </c>
      <c r="J3707" s="107">
        <v>0</v>
      </c>
      <c r="K3707" s="107">
        <v>0</v>
      </c>
      <c r="L3707" s="108">
        <v>0</v>
      </c>
      <c r="X3707" t="s">
        <v>778</v>
      </c>
    </row>
    <row r="3708" spans="1:25" hidden="1" x14ac:dyDescent="0.25">
      <c r="A3708" s="103" t="s">
        <v>8</v>
      </c>
      <c r="B3708" s="104">
        <v>46269</v>
      </c>
      <c r="C3708" s="105" t="s">
        <v>11</v>
      </c>
      <c r="D3708" s="106">
        <v>14</v>
      </c>
      <c r="G3708" s="106">
        <v>165</v>
      </c>
      <c r="H3708" s="107">
        <v>0</v>
      </c>
      <c r="I3708" s="107">
        <v>0</v>
      </c>
      <c r="J3708" s="107">
        <v>0</v>
      </c>
      <c r="K3708" s="107">
        <v>0</v>
      </c>
      <c r="L3708" s="108">
        <v>0</v>
      </c>
      <c r="X3708" t="s">
        <v>778</v>
      </c>
      <c r="Y3708" t="s">
        <v>783</v>
      </c>
    </row>
    <row r="3709" spans="1:25" hidden="1" x14ac:dyDescent="0.25">
      <c r="A3709" s="103" t="s">
        <v>8</v>
      </c>
      <c r="B3709" s="104">
        <v>46269</v>
      </c>
      <c r="C3709" s="105" t="s">
        <v>11</v>
      </c>
      <c r="D3709" s="106">
        <v>9</v>
      </c>
      <c r="G3709" s="106">
        <v>104</v>
      </c>
      <c r="H3709" s="107">
        <v>2</v>
      </c>
      <c r="I3709" s="107">
        <v>1</v>
      </c>
      <c r="J3709" s="107">
        <v>0</v>
      </c>
      <c r="K3709" s="107">
        <v>0</v>
      </c>
      <c r="L3709" s="108">
        <v>0</v>
      </c>
      <c r="X3709" t="s">
        <v>778</v>
      </c>
      <c r="Y3709" t="s">
        <v>20</v>
      </c>
    </row>
    <row r="3710" spans="1:25" hidden="1" x14ac:dyDescent="0.25">
      <c r="A3710" s="103" t="s">
        <v>8</v>
      </c>
      <c r="B3710" s="104">
        <v>46269</v>
      </c>
      <c r="C3710" s="105" t="s">
        <v>11</v>
      </c>
      <c r="D3710" s="106">
        <v>15</v>
      </c>
      <c r="G3710" s="106">
        <v>125</v>
      </c>
      <c r="H3710" s="107">
        <v>1</v>
      </c>
      <c r="I3710" s="107">
        <v>1</v>
      </c>
      <c r="J3710" s="107">
        <v>0</v>
      </c>
      <c r="K3710" s="107">
        <v>0</v>
      </c>
      <c r="L3710" s="108">
        <v>0</v>
      </c>
      <c r="X3710" t="s">
        <v>778</v>
      </c>
      <c r="Y3710" t="s">
        <v>20</v>
      </c>
    </row>
    <row r="3711" spans="1:25" x14ac:dyDescent="0.25">
      <c r="A3711" s="103" t="s">
        <v>6</v>
      </c>
      <c r="B3711" s="104">
        <v>46269</v>
      </c>
      <c r="C3711" s="105" t="s">
        <v>11</v>
      </c>
      <c r="D3711" s="106">
        <v>15</v>
      </c>
      <c r="G3711" s="106">
        <v>79</v>
      </c>
      <c r="H3711" s="107">
        <v>1</v>
      </c>
      <c r="I3711" s="107">
        <v>1</v>
      </c>
      <c r="J3711" s="107">
        <v>0</v>
      </c>
      <c r="K3711" s="107">
        <v>0</v>
      </c>
      <c r="L3711" s="108">
        <v>0</v>
      </c>
      <c r="X3711" t="s">
        <v>782</v>
      </c>
    </row>
    <row r="3712" spans="1:25" hidden="1" x14ac:dyDescent="0.25">
      <c r="A3712" s="103" t="s">
        <v>8</v>
      </c>
      <c r="B3712" s="104">
        <v>46269</v>
      </c>
      <c r="C3712" s="105" t="s">
        <v>12</v>
      </c>
      <c r="D3712" s="106">
        <v>16</v>
      </c>
      <c r="G3712" s="106">
        <v>5</v>
      </c>
      <c r="H3712" s="107">
        <v>0</v>
      </c>
      <c r="I3712" s="107">
        <v>0</v>
      </c>
      <c r="J3712" s="107">
        <v>0</v>
      </c>
      <c r="K3712" s="107">
        <v>0</v>
      </c>
      <c r="L3712" s="108">
        <v>0</v>
      </c>
      <c r="X3712" t="s">
        <v>782</v>
      </c>
    </row>
    <row r="3713" spans="1:25" hidden="1" x14ac:dyDescent="0.25">
      <c r="A3713" s="103" t="s">
        <v>7</v>
      </c>
      <c r="B3713" s="104">
        <v>46269</v>
      </c>
      <c r="C3713" s="105" t="s">
        <v>11</v>
      </c>
      <c r="D3713" s="106">
        <v>14</v>
      </c>
      <c r="G3713" s="106">
        <v>7</v>
      </c>
      <c r="H3713" s="107">
        <v>0</v>
      </c>
      <c r="I3713" s="107">
        <v>0</v>
      </c>
      <c r="J3713" s="107">
        <v>0</v>
      </c>
      <c r="K3713" s="107">
        <v>0</v>
      </c>
      <c r="L3713" s="108">
        <v>0</v>
      </c>
      <c r="X3713" t="s">
        <v>782</v>
      </c>
      <c r="Y3713" t="s">
        <v>21</v>
      </c>
    </row>
    <row r="3714" spans="1:25" hidden="1" x14ac:dyDescent="0.25">
      <c r="A3714" s="103" t="s">
        <v>8</v>
      </c>
      <c r="B3714" s="104">
        <v>46269</v>
      </c>
      <c r="C3714" s="105" t="s">
        <v>11</v>
      </c>
      <c r="D3714" s="106">
        <v>16</v>
      </c>
      <c r="G3714" s="106">
        <v>48</v>
      </c>
      <c r="H3714" s="107">
        <v>0</v>
      </c>
      <c r="I3714" s="107">
        <v>0</v>
      </c>
      <c r="J3714" s="107">
        <v>0</v>
      </c>
      <c r="K3714" s="107">
        <v>0</v>
      </c>
      <c r="L3714" s="108">
        <v>0</v>
      </c>
      <c r="X3714" t="s">
        <v>778</v>
      </c>
      <c r="Y3714" t="s">
        <v>780</v>
      </c>
    </row>
    <row r="3715" spans="1:25" hidden="1" x14ac:dyDescent="0.25">
      <c r="A3715" s="103" t="s">
        <v>8</v>
      </c>
      <c r="B3715" s="104">
        <v>46269</v>
      </c>
      <c r="C3715" s="105" t="s">
        <v>11</v>
      </c>
      <c r="D3715" s="106">
        <v>12</v>
      </c>
      <c r="G3715" s="106">
        <v>18</v>
      </c>
      <c r="H3715" s="107">
        <v>0</v>
      </c>
      <c r="I3715" s="107">
        <v>0</v>
      </c>
      <c r="J3715" s="107">
        <v>0</v>
      </c>
      <c r="K3715" s="107">
        <v>0</v>
      </c>
      <c r="L3715" s="108">
        <v>0</v>
      </c>
      <c r="X3715" t="s">
        <v>778</v>
      </c>
      <c r="Y3715" t="s">
        <v>780</v>
      </c>
    </row>
    <row r="3716" spans="1:25" hidden="1" x14ac:dyDescent="0.25">
      <c r="A3716" s="103" t="s">
        <v>7</v>
      </c>
      <c r="B3716" s="104">
        <v>46269</v>
      </c>
      <c r="C3716" s="105" t="s">
        <v>11</v>
      </c>
      <c r="D3716" s="106">
        <v>14</v>
      </c>
      <c r="G3716" s="106">
        <v>35</v>
      </c>
      <c r="H3716" s="107">
        <v>0</v>
      </c>
      <c r="I3716" s="107">
        <v>0</v>
      </c>
      <c r="J3716" s="107">
        <v>0</v>
      </c>
      <c r="K3716" s="107">
        <v>0</v>
      </c>
      <c r="L3716" s="108">
        <v>0</v>
      </c>
      <c r="X3716" t="s">
        <v>778</v>
      </c>
      <c r="Y3716" t="s">
        <v>780</v>
      </c>
    </row>
    <row r="3717" spans="1:25" x14ac:dyDescent="0.25">
      <c r="A3717" s="103" t="s">
        <v>6</v>
      </c>
      <c r="B3717" s="104">
        <v>46269</v>
      </c>
      <c r="C3717" s="105" t="s">
        <v>11</v>
      </c>
      <c r="D3717" s="106">
        <v>9</v>
      </c>
      <c r="G3717" s="106">
        <v>6</v>
      </c>
      <c r="H3717" s="107">
        <v>1</v>
      </c>
      <c r="I3717" s="107">
        <v>1</v>
      </c>
      <c r="J3717" s="107">
        <v>0</v>
      </c>
      <c r="K3717" s="107">
        <v>0</v>
      </c>
      <c r="L3717" s="108">
        <v>0</v>
      </c>
      <c r="X3717" t="s">
        <v>782</v>
      </c>
      <c r="Y3717" t="s">
        <v>21</v>
      </c>
    </row>
    <row r="3718" spans="1:25" x14ac:dyDescent="0.25">
      <c r="A3718" s="103" t="s">
        <v>7</v>
      </c>
      <c r="B3718" s="104">
        <v>46269</v>
      </c>
      <c r="C3718" s="105" t="s">
        <v>12</v>
      </c>
      <c r="D3718" s="106">
        <v>10</v>
      </c>
      <c r="G3718" s="106">
        <v>224</v>
      </c>
      <c r="H3718" s="107">
        <v>5</v>
      </c>
      <c r="I3718" s="107">
        <v>5</v>
      </c>
      <c r="J3718" s="107">
        <v>1</v>
      </c>
      <c r="K3718" s="107">
        <v>1</v>
      </c>
      <c r="L3718" s="108">
        <v>1</v>
      </c>
      <c r="X3718" t="s">
        <v>778</v>
      </c>
      <c r="Y3718" t="s">
        <v>779</v>
      </c>
    </row>
    <row r="3719" spans="1:25" hidden="1" x14ac:dyDescent="0.25">
      <c r="A3719" s="103" t="s">
        <v>7</v>
      </c>
      <c r="B3719" s="104">
        <v>46269</v>
      </c>
      <c r="C3719" s="105" t="s">
        <v>12</v>
      </c>
      <c r="D3719" s="106">
        <v>10</v>
      </c>
      <c r="G3719" s="106">
        <v>1</v>
      </c>
      <c r="H3719" s="107">
        <v>0</v>
      </c>
      <c r="I3719" s="107">
        <v>0</v>
      </c>
      <c r="J3719" s="107">
        <v>0</v>
      </c>
      <c r="K3719" s="107">
        <v>0</v>
      </c>
      <c r="L3719" s="108">
        <v>0</v>
      </c>
      <c r="X3719" t="s">
        <v>778</v>
      </c>
    </row>
    <row r="3720" spans="1:25" hidden="1" x14ac:dyDescent="0.25">
      <c r="A3720" s="103" t="s">
        <v>8</v>
      </c>
      <c r="B3720" s="104">
        <v>46269</v>
      </c>
      <c r="C3720" s="105" t="s">
        <v>11</v>
      </c>
      <c r="D3720" s="106">
        <v>10</v>
      </c>
      <c r="G3720" s="106">
        <v>126</v>
      </c>
      <c r="H3720" s="107">
        <v>1</v>
      </c>
      <c r="I3720" s="107">
        <v>1</v>
      </c>
      <c r="J3720" s="107">
        <v>0</v>
      </c>
      <c r="K3720" s="107">
        <v>0</v>
      </c>
      <c r="L3720" s="108">
        <v>0</v>
      </c>
      <c r="X3720" t="s">
        <v>778</v>
      </c>
      <c r="Y3720" t="s">
        <v>783</v>
      </c>
    </row>
    <row r="3721" spans="1:25" x14ac:dyDescent="0.25">
      <c r="A3721" s="103" t="s">
        <v>6</v>
      </c>
      <c r="B3721" s="104">
        <v>46269</v>
      </c>
      <c r="C3721" s="105" t="s">
        <v>11</v>
      </c>
      <c r="D3721" s="106">
        <v>9</v>
      </c>
      <c r="G3721" s="106">
        <v>89</v>
      </c>
      <c r="H3721" s="107">
        <v>0</v>
      </c>
      <c r="I3721" s="107">
        <v>0</v>
      </c>
      <c r="J3721" s="107">
        <v>0</v>
      </c>
      <c r="K3721" s="107">
        <v>0</v>
      </c>
      <c r="L3721" s="108">
        <v>0</v>
      </c>
      <c r="X3721" t="s">
        <v>782</v>
      </c>
    </row>
    <row r="3722" spans="1:25" x14ac:dyDescent="0.25">
      <c r="A3722" s="103" t="s">
        <v>8</v>
      </c>
      <c r="B3722" s="104">
        <v>46269</v>
      </c>
      <c r="C3722" s="105" t="s">
        <v>12</v>
      </c>
      <c r="D3722" s="106">
        <v>14</v>
      </c>
      <c r="G3722" s="106">
        <v>7</v>
      </c>
      <c r="H3722" s="107">
        <v>0</v>
      </c>
      <c r="I3722" s="107">
        <v>0</v>
      </c>
      <c r="J3722" s="107">
        <v>0</v>
      </c>
      <c r="K3722" s="107">
        <v>0</v>
      </c>
      <c r="L3722" s="108">
        <v>0</v>
      </c>
      <c r="X3722" t="s">
        <v>778</v>
      </c>
      <c r="Y3722" t="s">
        <v>779</v>
      </c>
    </row>
    <row r="3723" spans="1:25" x14ac:dyDescent="0.25">
      <c r="A3723" s="103" t="s">
        <v>7</v>
      </c>
      <c r="B3723" s="104">
        <v>46269</v>
      </c>
      <c r="C3723" s="105" t="s">
        <v>12</v>
      </c>
      <c r="D3723" s="106">
        <v>11</v>
      </c>
      <c r="G3723" s="106">
        <v>5</v>
      </c>
      <c r="H3723" s="107">
        <v>0</v>
      </c>
      <c r="I3723" s="107">
        <v>0</v>
      </c>
      <c r="J3723" s="107">
        <v>0</v>
      </c>
      <c r="K3723" s="107">
        <v>0</v>
      </c>
      <c r="L3723" s="108">
        <v>0</v>
      </c>
      <c r="X3723" t="s">
        <v>782</v>
      </c>
      <c r="Y3723" t="s">
        <v>779</v>
      </c>
    </row>
    <row r="3724" spans="1:25" x14ac:dyDescent="0.25">
      <c r="A3724" s="103" t="s">
        <v>6</v>
      </c>
      <c r="B3724" s="104">
        <v>46269</v>
      </c>
      <c r="C3724" s="105" t="s">
        <v>12</v>
      </c>
      <c r="D3724" s="106">
        <v>13</v>
      </c>
      <c r="G3724" s="106">
        <v>2</v>
      </c>
      <c r="H3724" s="107">
        <v>0</v>
      </c>
      <c r="I3724" s="107">
        <v>0</v>
      </c>
      <c r="J3724" s="107">
        <v>0</v>
      </c>
      <c r="K3724" s="107">
        <v>0</v>
      </c>
      <c r="L3724" s="108">
        <v>0</v>
      </c>
      <c r="X3724" t="s">
        <v>782</v>
      </c>
      <c r="Y3724" t="s">
        <v>169</v>
      </c>
    </row>
    <row r="3725" spans="1:25" hidden="1" x14ac:dyDescent="0.25">
      <c r="A3725" s="103" t="s">
        <v>7</v>
      </c>
      <c r="B3725" s="104">
        <v>46269</v>
      </c>
      <c r="C3725" s="105" t="s">
        <v>12</v>
      </c>
      <c r="D3725" s="106">
        <v>13</v>
      </c>
      <c r="G3725" s="106">
        <v>5</v>
      </c>
      <c r="H3725" s="107">
        <v>0</v>
      </c>
      <c r="I3725" s="107">
        <v>0</v>
      </c>
      <c r="J3725" s="107">
        <v>0</v>
      </c>
      <c r="K3725" s="107">
        <v>0</v>
      </c>
      <c r="L3725" s="108">
        <v>0</v>
      </c>
      <c r="X3725" t="s">
        <v>778</v>
      </c>
      <c r="Y3725" t="s">
        <v>779</v>
      </c>
    </row>
    <row r="3726" spans="1:25" hidden="1" x14ac:dyDescent="0.25">
      <c r="A3726" s="103" t="s">
        <v>8</v>
      </c>
      <c r="B3726" s="104">
        <v>46269</v>
      </c>
      <c r="C3726" s="105" t="s">
        <v>12</v>
      </c>
      <c r="D3726" s="106">
        <v>11</v>
      </c>
      <c r="G3726" s="106">
        <v>266</v>
      </c>
      <c r="H3726" s="107">
        <v>7</v>
      </c>
      <c r="I3726" s="107">
        <v>6</v>
      </c>
      <c r="J3726" s="107">
        <v>1</v>
      </c>
      <c r="K3726" s="107">
        <v>0</v>
      </c>
      <c r="L3726" s="108">
        <v>0</v>
      </c>
      <c r="X3726" t="s">
        <v>782</v>
      </c>
      <c r="Y3726" t="s">
        <v>781</v>
      </c>
    </row>
    <row r="3727" spans="1:25" hidden="1" x14ac:dyDescent="0.25">
      <c r="A3727" s="103" t="s">
        <v>28</v>
      </c>
      <c r="B3727" s="104">
        <v>46269</v>
      </c>
      <c r="C3727" s="105" t="s">
        <v>11</v>
      </c>
      <c r="D3727" s="106">
        <v>12</v>
      </c>
      <c r="G3727" s="106">
        <v>1</v>
      </c>
      <c r="H3727" s="107">
        <v>1</v>
      </c>
      <c r="I3727" s="107">
        <v>1</v>
      </c>
      <c r="J3727" s="107">
        <v>0</v>
      </c>
      <c r="K3727" s="107">
        <v>0</v>
      </c>
      <c r="L3727" s="108">
        <v>0</v>
      </c>
      <c r="X3727" t="s">
        <v>778</v>
      </c>
    </row>
    <row r="3728" spans="1:25" hidden="1" x14ac:dyDescent="0.25">
      <c r="A3728" s="103" t="s">
        <v>8</v>
      </c>
      <c r="B3728" s="104">
        <v>46269</v>
      </c>
      <c r="C3728" s="105" t="s">
        <v>11</v>
      </c>
      <c r="D3728" s="106">
        <v>15</v>
      </c>
      <c r="G3728" s="106">
        <v>100</v>
      </c>
      <c r="H3728" s="107">
        <v>1</v>
      </c>
      <c r="I3728" s="107">
        <v>1</v>
      </c>
      <c r="J3728" s="107">
        <v>0</v>
      </c>
      <c r="K3728" s="107">
        <v>0</v>
      </c>
      <c r="L3728" s="108">
        <v>0</v>
      </c>
      <c r="X3728" t="s">
        <v>782</v>
      </c>
      <c r="Y3728" t="s">
        <v>780</v>
      </c>
    </row>
    <row r="3729" spans="1:25" hidden="1" x14ac:dyDescent="0.25">
      <c r="A3729" s="103" t="s">
        <v>6</v>
      </c>
      <c r="B3729" s="104">
        <v>46269</v>
      </c>
      <c r="C3729" s="105" t="s">
        <v>11</v>
      </c>
      <c r="D3729" s="106">
        <v>11</v>
      </c>
      <c r="G3729" s="106">
        <v>7</v>
      </c>
      <c r="H3729" s="107">
        <v>0</v>
      </c>
      <c r="I3729" s="107">
        <v>0</v>
      </c>
      <c r="J3729" s="107">
        <v>0</v>
      </c>
      <c r="K3729" s="107">
        <v>0</v>
      </c>
      <c r="L3729" s="108">
        <v>0</v>
      </c>
      <c r="X3729" t="s">
        <v>778</v>
      </c>
    </row>
    <row r="3730" spans="1:25" x14ac:dyDescent="0.25">
      <c r="A3730" s="103" t="s">
        <v>6</v>
      </c>
      <c r="B3730" s="104">
        <v>46269</v>
      </c>
      <c r="C3730" s="105" t="s">
        <v>11</v>
      </c>
      <c r="D3730" s="106">
        <v>10</v>
      </c>
      <c r="G3730" s="106">
        <v>195</v>
      </c>
      <c r="H3730" s="107">
        <v>0</v>
      </c>
      <c r="I3730" s="107">
        <v>0</v>
      </c>
      <c r="J3730" s="107">
        <v>0</v>
      </c>
      <c r="K3730" s="107">
        <v>0</v>
      </c>
      <c r="L3730" s="108">
        <v>0</v>
      </c>
      <c r="X3730" t="s">
        <v>778</v>
      </c>
      <c r="Y3730" t="s">
        <v>20</v>
      </c>
    </row>
    <row r="3731" spans="1:25" hidden="1" x14ac:dyDescent="0.25">
      <c r="A3731" s="103" t="s">
        <v>6</v>
      </c>
      <c r="B3731" s="104">
        <v>46269</v>
      </c>
      <c r="C3731" s="105" t="s">
        <v>12</v>
      </c>
      <c r="D3731" s="106">
        <v>14</v>
      </c>
      <c r="G3731" s="106">
        <v>4</v>
      </c>
      <c r="H3731" s="107">
        <v>0</v>
      </c>
      <c r="I3731" s="107">
        <v>0</v>
      </c>
      <c r="J3731" s="107">
        <v>0</v>
      </c>
      <c r="K3731" s="107">
        <v>0</v>
      </c>
      <c r="L3731" s="108">
        <v>0</v>
      </c>
      <c r="X3731" t="s">
        <v>782</v>
      </c>
    </row>
    <row r="3732" spans="1:25" x14ac:dyDescent="0.25">
      <c r="A3732" s="103" t="s">
        <v>6</v>
      </c>
      <c r="B3732" s="104">
        <v>46269</v>
      </c>
      <c r="C3732" s="105" t="s">
        <v>11</v>
      </c>
      <c r="D3732" s="106">
        <v>14</v>
      </c>
      <c r="G3732" s="106">
        <v>7</v>
      </c>
      <c r="H3732" s="107">
        <v>0</v>
      </c>
      <c r="I3732" s="107">
        <v>0</v>
      </c>
      <c r="J3732" s="107">
        <v>0</v>
      </c>
      <c r="K3732" s="107">
        <v>0</v>
      </c>
      <c r="L3732" s="108">
        <v>0</v>
      </c>
      <c r="X3732" t="s">
        <v>782</v>
      </c>
      <c r="Y3732" t="s">
        <v>22</v>
      </c>
    </row>
    <row r="3733" spans="1:25" hidden="1" x14ac:dyDescent="0.25">
      <c r="A3733" s="103" t="s">
        <v>7</v>
      </c>
      <c r="B3733" s="104">
        <v>46269</v>
      </c>
      <c r="C3733" s="105" t="s">
        <v>12</v>
      </c>
      <c r="D3733" s="106">
        <v>8</v>
      </c>
      <c r="G3733" s="106">
        <v>3</v>
      </c>
      <c r="H3733" s="107">
        <v>1</v>
      </c>
      <c r="I3733" s="107">
        <v>1</v>
      </c>
      <c r="J3733" s="107">
        <v>0</v>
      </c>
      <c r="K3733" s="107">
        <v>0</v>
      </c>
      <c r="L3733" s="108">
        <v>0</v>
      </c>
      <c r="X3733" t="s">
        <v>778</v>
      </c>
      <c r="Y3733" t="s">
        <v>779</v>
      </c>
    </row>
    <row r="3734" spans="1:25" hidden="1" x14ac:dyDescent="0.25">
      <c r="A3734" s="103" t="s">
        <v>7</v>
      </c>
      <c r="B3734" s="104">
        <v>46269</v>
      </c>
      <c r="C3734" s="105" t="s">
        <v>11</v>
      </c>
      <c r="D3734" s="106">
        <v>9</v>
      </c>
      <c r="G3734" s="106">
        <v>640</v>
      </c>
      <c r="H3734" s="107">
        <v>5</v>
      </c>
      <c r="I3734" s="107">
        <v>3</v>
      </c>
      <c r="J3734" s="107">
        <v>0</v>
      </c>
      <c r="K3734" s="107">
        <v>0</v>
      </c>
      <c r="L3734" s="108">
        <v>0</v>
      </c>
      <c r="X3734" t="s">
        <v>782</v>
      </c>
      <c r="Y3734" t="s">
        <v>783</v>
      </c>
    </row>
    <row r="3735" spans="1:25" x14ac:dyDescent="0.25">
      <c r="A3735" s="103" t="s">
        <v>7</v>
      </c>
      <c r="B3735" s="104">
        <v>46269</v>
      </c>
      <c r="C3735" s="105" t="s">
        <v>11</v>
      </c>
      <c r="D3735" s="106">
        <v>13</v>
      </c>
      <c r="G3735" s="106">
        <v>3</v>
      </c>
      <c r="H3735" s="107">
        <v>0</v>
      </c>
      <c r="I3735" s="107">
        <v>0</v>
      </c>
      <c r="J3735" s="107">
        <v>0</v>
      </c>
      <c r="K3735" s="107">
        <v>0</v>
      </c>
      <c r="L3735" s="108">
        <v>0</v>
      </c>
      <c r="X3735" t="s">
        <v>778</v>
      </c>
      <c r="Y3735" t="s">
        <v>784</v>
      </c>
    </row>
    <row r="3736" spans="1:25" hidden="1" x14ac:dyDescent="0.25">
      <c r="A3736" s="103" t="s">
        <v>6</v>
      </c>
      <c r="B3736" s="104">
        <v>46269</v>
      </c>
      <c r="C3736" s="105" t="s">
        <v>12</v>
      </c>
      <c r="D3736" s="106">
        <v>16</v>
      </c>
      <c r="G3736" s="106">
        <v>9</v>
      </c>
      <c r="H3736" s="107">
        <v>0</v>
      </c>
      <c r="I3736" s="107">
        <v>0</v>
      </c>
      <c r="J3736" s="107">
        <v>0</v>
      </c>
      <c r="K3736" s="107">
        <v>0</v>
      </c>
      <c r="L3736" s="108">
        <v>0</v>
      </c>
      <c r="X3736" t="s">
        <v>778</v>
      </c>
      <c r="Y3736" t="s">
        <v>779</v>
      </c>
    </row>
    <row r="3737" spans="1:25" hidden="1" x14ac:dyDescent="0.25">
      <c r="A3737" s="103" t="s">
        <v>8</v>
      </c>
      <c r="B3737" s="104">
        <v>46269</v>
      </c>
      <c r="C3737" s="105" t="s">
        <v>11</v>
      </c>
      <c r="D3737" s="106">
        <v>9</v>
      </c>
      <c r="G3737" s="106">
        <v>512</v>
      </c>
      <c r="H3737" s="107">
        <v>6</v>
      </c>
      <c r="I3737" s="107">
        <v>6</v>
      </c>
      <c r="J3737" s="107">
        <v>0</v>
      </c>
      <c r="K3737" s="107">
        <v>0</v>
      </c>
      <c r="L3737" s="108">
        <v>0</v>
      </c>
      <c r="X3737" t="s">
        <v>782</v>
      </c>
      <c r="Y3737" t="s">
        <v>20</v>
      </c>
    </row>
    <row r="3738" spans="1:25" hidden="1" x14ac:dyDescent="0.25">
      <c r="A3738" s="103" t="s">
        <v>6</v>
      </c>
      <c r="B3738" s="104">
        <v>46269</v>
      </c>
      <c r="C3738" s="105" t="s">
        <v>11</v>
      </c>
      <c r="D3738" s="106">
        <v>8</v>
      </c>
      <c r="G3738" s="106">
        <v>259</v>
      </c>
      <c r="H3738" s="107">
        <v>3</v>
      </c>
      <c r="I3738" s="107">
        <v>2</v>
      </c>
      <c r="J3738" s="107">
        <v>0</v>
      </c>
      <c r="K3738" s="107">
        <v>0</v>
      </c>
      <c r="L3738" s="108">
        <v>0</v>
      </c>
      <c r="X3738" t="s">
        <v>778</v>
      </c>
      <c r="Y3738" t="s">
        <v>20</v>
      </c>
    </row>
    <row r="3739" spans="1:25" hidden="1" x14ac:dyDescent="0.25">
      <c r="A3739" s="103" t="s">
        <v>8</v>
      </c>
      <c r="B3739" s="104">
        <v>46269</v>
      </c>
      <c r="C3739" s="105" t="s">
        <v>12</v>
      </c>
      <c r="D3739" s="106">
        <v>9</v>
      </c>
      <c r="G3739" s="106">
        <v>9</v>
      </c>
      <c r="H3739" s="107">
        <v>0</v>
      </c>
      <c r="I3739" s="107">
        <v>0</v>
      </c>
      <c r="J3739" s="107">
        <v>0</v>
      </c>
      <c r="K3739" s="107">
        <v>0</v>
      </c>
      <c r="L3739" s="108">
        <v>0</v>
      </c>
      <c r="X3739" t="s">
        <v>782</v>
      </c>
      <c r="Y3739" t="s">
        <v>781</v>
      </c>
    </row>
    <row r="3740" spans="1:25" hidden="1" x14ac:dyDescent="0.25">
      <c r="A3740" s="103" t="s">
        <v>6</v>
      </c>
      <c r="B3740" s="104">
        <v>46269</v>
      </c>
      <c r="C3740" s="105" t="s">
        <v>11</v>
      </c>
      <c r="D3740" s="106">
        <v>8</v>
      </c>
      <c r="G3740" s="106">
        <v>304</v>
      </c>
      <c r="H3740" s="107">
        <v>3</v>
      </c>
      <c r="I3740" s="107">
        <v>2</v>
      </c>
      <c r="J3740" s="107">
        <v>0</v>
      </c>
      <c r="K3740" s="107">
        <v>0</v>
      </c>
      <c r="L3740" s="108">
        <v>0</v>
      </c>
      <c r="X3740" t="s">
        <v>778</v>
      </c>
      <c r="Y3740" t="s">
        <v>783</v>
      </c>
    </row>
    <row r="3741" spans="1:25" hidden="1" x14ac:dyDescent="0.25">
      <c r="A3741" s="103" t="s">
        <v>6</v>
      </c>
      <c r="B3741" s="104">
        <v>46269</v>
      </c>
      <c r="C3741" s="105" t="s">
        <v>11</v>
      </c>
      <c r="D3741" s="106">
        <v>8</v>
      </c>
      <c r="G3741" s="106">
        <v>1026</v>
      </c>
      <c r="H3741" s="107">
        <v>7</v>
      </c>
      <c r="I3741" s="107">
        <v>6</v>
      </c>
      <c r="J3741" s="107">
        <v>0</v>
      </c>
      <c r="K3741" s="107">
        <v>0</v>
      </c>
      <c r="L3741" s="108">
        <v>0</v>
      </c>
      <c r="X3741" t="s">
        <v>782</v>
      </c>
      <c r="Y3741" t="s">
        <v>783</v>
      </c>
    </row>
    <row r="3742" spans="1:25" x14ac:dyDescent="0.25">
      <c r="A3742" s="103" t="s">
        <v>6</v>
      </c>
      <c r="B3742" s="104">
        <v>46269</v>
      </c>
      <c r="C3742" s="105" t="s">
        <v>11</v>
      </c>
      <c r="D3742" s="106">
        <v>8</v>
      </c>
      <c r="G3742" s="106">
        <v>5</v>
      </c>
      <c r="H3742" s="107">
        <v>0</v>
      </c>
      <c r="I3742" s="107">
        <v>0</v>
      </c>
      <c r="J3742" s="107">
        <v>0</v>
      </c>
      <c r="K3742" s="107">
        <v>0</v>
      </c>
      <c r="L3742" s="108">
        <v>0</v>
      </c>
      <c r="X3742" t="s">
        <v>782</v>
      </c>
      <c r="Y3742" t="s">
        <v>23</v>
      </c>
    </row>
    <row r="3743" spans="1:25" x14ac:dyDescent="0.25">
      <c r="A3743" s="103" t="s">
        <v>7</v>
      </c>
      <c r="B3743" s="104">
        <v>46269</v>
      </c>
      <c r="C3743" s="105" t="s">
        <v>12</v>
      </c>
      <c r="D3743" s="106">
        <v>10</v>
      </c>
      <c r="G3743" s="106">
        <v>1</v>
      </c>
      <c r="H3743" s="107">
        <v>0</v>
      </c>
      <c r="I3743" s="107">
        <v>0</v>
      </c>
      <c r="J3743" s="107">
        <v>0</v>
      </c>
      <c r="K3743" s="107">
        <v>0</v>
      </c>
      <c r="L3743" s="108">
        <v>0</v>
      </c>
      <c r="X3743" t="s">
        <v>778</v>
      </c>
      <c r="Y3743" t="s">
        <v>804</v>
      </c>
    </row>
    <row r="3744" spans="1:25" hidden="1" x14ac:dyDescent="0.25">
      <c r="A3744" s="103" t="s">
        <v>6</v>
      </c>
      <c r="B3744" s="104">
        <v>46269</v>
      </c>
      <c r="C3744" s="105" t="s">
        <v>12</v>
      </c>
      <c r="D3744" s="106">
        <v>15</v>
      </c>
      <c r="G3744" s="106">
        <v>2</v>
      </c>
      <c r="H3744" s="107">
        <v>0</v>
      </c>
      <c r="I3744" s="107">
        <v>0</v>
      </c>
      <c r="J3744" s="107">
        <v>0</v>
      </c>
      <c r="K3744" s="107">
        <v>0</v>
      </c>
      <c r="L3744" s="108">
        <v>0</v>
      </c>
      <c r="X3744" t="s">
        <v>782</v>
      </c>
      <c r="Y3744" t="s">
        <v>169</v>
      </c>
    </row>
    <row r="3745" spans="1:25" x14ac:dyDescent="0.25">
      <c r="A3745" s="103" t="s">
        <v>6</v>
      </c>
      <c r="B3745" s="104">
        <v>46269</v>
      </c>
      <c r="C3745" s="105" t="s">
        <v>11</v>
      </c>
      <c r="D3745" s="106">
        <v>10</v>
      </c>
      <c r="G3745" s="106">
        <v>164</v>
      </c>
      <c r="H3745" s="107">
        <v>2</v>
      </c>
      <c r="I3745" s="107">
        <v>2</v>
      </c>
      <c r="J3745" s="107">
        <v>0</v>
      </c>
      <c r="K3745" s="107">
        <v>0</v>
      </c>
      <c r="L3745" s="108">
        <v>0</v>
      </c>
      <c r="X3745" t="s">
        <v>778</v>
      </c>
      <c r="Y3745" t="s">
        <v>783</v>
      </c>
    </row>
    <row r="3746" spans="1:25" hidden="1" x14ac:dyDescent="0.25">
      <c r="A3746" s="103" t="s">
        <v>6</v>
      </c>
      <c r="B3746" s="104">
        <v>46269</v>
      </c>
      <c r="C3746" s="105" t="s">
        <v>12</v>
      </c>
      <c r="D3746" s="106">
        <v>13</v>
      </c>
      <c r="G3746" s="106">
        <v>1</v>
      </c>
      <c r="H3746" s="107">
        <v>0</v>
      </c>
      <c r="I3746" s="107">
        <v>0</v>
      </c>
      <c r="J3746" s="107">
        <v>0</v>
      </c>
      <c r="K3746" s="107">
        <v>0</v>
      </c>
      <c r="L3746" s="108">
        <v>0</v>
      </c>
      <c r="X3746" t="s">
        <v>782</v>
      </c>
    </row>
    <row r="3747" spans="1:25" hidden="1" x14ac:dyDescent="0.25">
      <c r="A3747" s="103" t="s">
        <v>6</v>
      </c>
      <c r="B3747" s="104">
        <v>46269</v>
      </c>
      <c r="C3747" s="105" t="s">
        <v>11</v>
      </c>
      <c r="D3747" s="106">
        <v>11</v>
      </c>
      <c r="G3747" s="106">
        <v>9</v>
      </c>
      <c r="H3747" s="107">
        <v>0</v>
      </c>
      <c r="I3747" s="107">
        <v>0</v>
      </c>
      <c r="J3747" s="107">
        <v>0</v>
      </c>
      <c r="K3747" s="107">
        <v>0</v>
      </c>
      <c r="L3747" s="108">
        <v>0</v>
      </c>
      <c r="X3747" t="s">
        <v>782</v>
      </c>
      <c r="Y3747" t="s">
        <v>21</v>
      </c>
    </row>
    <row r="3748" spans="1:25" hidden="1" x14ac:dyDescent="0.25">
      <c r="A3748" s="103" t="s">
        <v>8</v>
      </c>
      <c r="B3748" s="104">
        <v>46269</v>
      </c>
      <c r="C3748" s="105" t="s">
        <v>11</v>
      </c>
      <c r="D3748" s="106">
        <v>11</v>
      </c>
      <c r="G3748" s="106">
        <v>146</v>
      </c>
      <c r="H3748" s="107">
        <v>0</v>
      </c>
      <c r="I3748" s="107">
        <v>0</v>
      </c>
      <c r="J3748" s="107">
        <v>0</v>
      </c>
      <c r="K3748" s="107">
        <v>0</v>
      </c>
      <c r="L3748" s="108">
        <v>0</v>
      </c>
      <c r="X3748" t="s">
        <v>782</v>
      </c>
      <c r="Y3748" t="s">
        <v>780</v>
      </c>
    </row>
    <row r="3749" spans="1:25" hidden="1" x14ac:dyDescent="0.25">
      <c r="A3749" s="103" t="s">
        <v>28</v>
      </c>
      <c r="B3749" s="104">
        <v>46269</v>
      </c>
      <c r="C3749" s="105" t="s">
        <v>11</v>
      </c>
      <c r="D3749" s="106">
        <v>12</v>
      </c>
      <c r="G3749" s="106">
        <v>4</v>
      </c>
      <c r="H3749" s="107">
        <v>4</v>
      </c>
      <c r="I3749" s="107">
        <v>4</v>
      </c>
      <c r="J3749" s="107">
        <v>0</v>
      </c>
      <c r="K3749" s="107">
        <v>0</v>
      </c>
      <c r="L3749" s="108">
        <v>0</v>
      </c>
      <c r="X3749" t="s">
        <v>782</v>
      </c>
    </row>
    <row r="3750" spans="1:25" x14ac:dyDescent="0.25">
      <c r="A3750" s="103" t="s">
        <v>7</v>
      </c>
      <c r="B3750" s="104">
        <v>46269</v>
      </c>
      <c r="C3750" s="105" t="s">
        <v>12</v>
      </c>
      <c r="D3750" s="106">
        <v>12</v>
      </c>
      <c r="G3750" s="106">
        <v>4</v>
      </c>
      <c r="H3750" s="107">
        <v>0</v>
      </c>
      <c r="I3750" s="107">
        <v>0</v>
      </c>
      <c r="J3750" s="107">
        <v>0</v>
      </c>
      <c r="K3750" s="107">
        <v>0</v>
      </c>
      <c r="L3750" s="108">
        <v>0</v>
      </c>
      <c r="X3750" t="s">
        <v>778</v>
      </c>
      <c r="Y3750" t="s">
        <v>781</v>
      </c>
    </row>
    <row r="3751" spans="1:25" hidden="1" x14ac:dyDescent="0.25">
      <c r="A3751" s="103" t="s">
        <v>7</v>
      </c>
      <c r="B3751" s="104">
        <v>46269</v>
      </c>
      <c r="C3751" s="105" t="s">
        <v>12</v>
      </c>
      <c r="D3751" s="106">
        <v>12</v>
      </c>
      <c r="G3751" s="106">
        <v>6</v>
      </c>
      <c r="H3751" s="107">
        <v>0</v>
      </c>
      <c r="I3751" s="107">
        <v>0</v>
      </c>
      <c r="J3751" s="107">
        <v>0</v>
      </c>
      <c r="K3751" s="107">
        <v>0</v>
      </c>
      <c r="L3751" s="108">
        <v>0</v>
      </c>
      <c r="X3751" t="s">
        <v>778</v>
      </c>
      <c r="Y3751" t="s">
        <v>779</v>
      </c>
    </row>
    <row r="3752" spans="1:25" hidden="1" x14ac:dyDescent="0.25">
      <c r="A3752" s="103" t="s">
        <v>6</v>
      </c>
      <c r="B3752" s="104">
        <v>46269</v>
      </c>
      <c r="C3752" s="105" t="s">
        <v>11</v>
      </c>
      <c r="D3752" s="106">
        <v>12</v>
      </c>
      <c r="G3752" s="106">
        <v>277</v>
      </c>
      <c r="H3752" s="107">
        <v>3</v>
      </c>
      <c r="I3752" s="107">
        <v>3</v>
      </c>
      <c r="J3752" s="107">
        <v>0</v>
      </c>
      <c r="K3752" s="107">
        <v>0</v>
      </c>
      <c r="L3752" s="108">
        <v>0</v>
      </c>
      <c r="X3752" t="s">
        <v>778</v>
      </c>
      <c r="Y3752" t="s">
        <v>20</v>
      </c>
    </row>
    <row r="3753" spans="1:25" hidden="1" x14ac:dyDescent="0.25">
      <c r="A3753" s="103" t="s">
        <v>6</v>
      </c>
      <c r="B3753" s="104">
        <v>46269</v>
      </c>
      <c r="C3753" s="105" t="s">
        <v>11</v>
      </c>
      <c r="D3753" s="106">
        <v>16</v>
      </c>
      <c r="G3753" s="106">
        <v>7</v>
      </c>
      <c r="H3753" s="107">
        <v>0</v>
      </c>
      <c r="I3753" s="107">
        <v>0</v>
      </c>
      <c r="J3753" s="107">
        <v>0</v>
      </c>
      <c r="K3753" s="107">
        <v>0</v>
      </c>
      <c r="L3753" s="108">
        <v>0</v>
      </c>
      <c r="X3753" t="s">
        <v>778</v>
      </c>
      <c r="Y3753" t="s">
        <v>23</v>
      </c>
    </row>
    <row r="3754" spans="1:25" hidden="1" x14ac:dyDescent="0.25">
      <c r="A3754" s="103" t="s">
        <v>7</v>
      </c>
      <c r="B3754" s="104">
        <v>46269</v>
      </c>
      <c r="C3754" s="105" t="s">
        <v>11</v>
      </c>
      <c r="D3754" s="106">
        <v>16</v>
      </c>
      <c r="G3754" s="106">
        <v>17</v>
      </c>
      <c r="H3754" s="107">
        <v>0</v>
      </c>
      <c r="I3754" s="107">
        <v>0</v>
      </c>
      <c r="J3754" s="107">
        <v>0</v>
      </c>
      <c r="K3754" s="107">
        <v>0</v>
      </c>
      <c r="L3754" s="108">
        <v>0</v>
      </c>
      <c r="X3754" t="s">
        <v>782</v>
      </c>
      <c r="Y3754" t="s">
        <v>21</v>
      </c>
    </row>
    <row r="3755" spans="1:25" x14ac:dyDescent="0.25">
      <c r="A3755" s="103" t="s">
        <v>6</v>
      </c>
      <c r="B3755" s="104">
        <v>46269</v>
      </c>
      <c r="C3755" s="105" t="s">
        <v>11</v>
      </c>
      <c r="D3755" s="106">
        <v>16</v>
      </c>
      <c r="G3755" s="106">
        <v>7</v>
      </c>
      <c r="H3755" s="107">
        <v>0</v>
      </c>
      <c r="I3755" s="107">
        <v>0</v>
      </c>
      <c r="J3755" s="107">
        <v>0</v>
      </c>
      <c r="K3755" s="107">
        <v>0</v>
      </c>
      <c r="L3755" s="108">
        <v>0</v>
      </c>
      <c r="X3755" t="s">
        <v>778</v>
      </c>
    </row>
    <row r="3756" spans="1:25" hidden="1" x14ac:dyDescent="0.25">
      <c r="A3756" s="103" t="s">
        <v>8</v>
      </c>
      <c r="B3756" s="104">
        <v>46269</v>
      </c>
      <c r="C3756" s="105" t="s">
        <v>12</v>
      </c>
      <c r="D3756" s="106">
        <v>13</v>
      </c>
      <c r="G3756" s="106">
        <v>4</v>
      </c>
      <c r="H3756" s="107">
        <v>0</v>
      </c>
      <c r="I3756" s="107">
        <v>0</v>
      </c>
      <c r="J3756" s="107">
        <v>0</v>
      </c>
      <c r="K3756" s="107">
        <v>0</v>
      </c>
      <c r="L3756" s="108">
        <v>0</v>
      </c>
      <c r="X3756" t="s">
        <v>778</v>
      </c>
      <c r="Y3756" t="s">
        <v>779</v>
      </c>
    </row>
    <row r="3757" spans="1:25" hidden="1" x14ac:dyDescent="0.25">
      <c r="A3757" s="103" t="s">
        <v>7</v>
      </c>
      <c r="B3757" s="104">
        <v>46269</v>
      </c>
      <c r="C3757" s="105" t="s">
        <v>11</v>
      </c>
      <c r="D3757" s="106">
        <v>12</v>
      </c>
      <c r="G3757" s="106">
        <v>13</v>
      </c>
      <c r="H3757" s="107">
        <v>0</v>
      </c>
      <c r="I3757" s="107">
        <v>0</v>
      </c>
      <c r="J3757" s="107">
        <v>0</v>
      </c>
      <c r="K3757" s="107">
        <v>0</v>
      </c>
      <c r="L3757" s="108">
        <v>0</v>
      </c>
      <c r="X3757" t="s">
        <v>782</v>
      </c>
      <c r="Y3757" t="s">
        <v>23</v>
      </c>
    </row>
    <row r="3758" spans="1:25" hidden="1" x14ac:dyDescent="0.25">
      <c r="A3758" s="103" t="s">
        <v>7</v>
      </c>
      <c r="B3758" s="104">
        <v>46269</v>
      </c>
      <c r="C3758" s="105" t="s">
        <v>12</v>
      </c>
      <c r="D3758" s="106">
        <v>8</v>
      </c>
      <c r="G3758" s="106">
        <v>18</v>
      </c>
      <c r="H3758" s="107">
        <v>0</v>
      </c>
      <c r="I3758" s="107">
        <v>0</v>
      </c>
      <c r="J3758" s="107">
        <v>0</v>
      </c>
      <c r="K3758" s="107">
        <v>0</v>
      </c>
      <c r="L3758" s="108">
        <v>0</v>
      </c>
      <c r="X3758" t="s">
        <v>778</v>
      </c>
      <c r="Y3758" t="s">
        <v>781</v>
      </c>
    </row>
    <row r="3759" spans="1:25" x14ac:dyDescent="0.25">
      <c r="A3759" s="103" t="s">
        <v>8</v>
      </c>
      <c r="B3759" s="104">
        <v>46269</v>
      </c>
      <c r="C3759" s="105" t="s">
        <v>12</v>
      </c>
      <c r="D3759" s="106">
        <v>9</v>
      </c>
      <c r="G3759" s="106">
        <v>1</v>
      </c>
      <c r="H3759" s="107">
        <v>0</v>
      </c>
      <c r="I3759" s="107">
        <v>0</v>
      </c>
      <c r="J3759" s="107">
        <v>0</v>
      </c>
      <c r="K3759" s="107">
        <v>0</v>
      </c>
      <c r="L3759" s="108">
        <v>0</v>
      </c>
      <c r="X3759" t="s">
        <v>778</v>
      </c>
      <c r="Y3759" t="s">
        <v>781</v>
      </c>
    </row>
    <row r="3760" spans="1:25" hidden="1" x14ac:dyDescent="0.25">
      <c r="A3760" s="103" t="s">
        <v>6</v>
      </c>
      <c r="B3760" s="104">
        <v>46269</v>
      </c>
      <c r="C3760" s="105" t="s">
        <v>12</v>
      </c>
      <c r="D3760" s="106">
        <v>8</v>
      </c>
      <c r="G3760" s="106">
        <v>2</v>
      </c>
      <c r="H3760" s="107">
        <v>0</v>
      </c>
      <c r="I3760" s="107">
        <v>0</v>
      </c>
      <c r="J3760" s="107">
        <v>0</v>
      </c>
      <c r="K3760" s="107">
        <v>0</v>
      </c>
      <c r="L3760" s="108">
        <v>0</v>
      </c>
      <c r="X3760" t="s">
        <v>778</v>
      </c>
    </row>
    <row r="3761" spans="1:25" hidden="1" x14ac:dyDescent="0.25">
      <c r="A3761" s="103" t="s">
        <v>6</v>
      </c>
      <c r="B3761" s="104">
        <v>46269</v>
      </c>
      <c r="C3761" s="105" t="s">
        <v>11</v>
      </c>
      <c r="D3761" s="106">
        <v>10</v>
      </c>
      <c r="G3761" s="106">
        <v>7</v>
      </c>
      <c r="H3761" s="107">
        <v>0</v>
      </c>
      <c r="I3761" s="107">
        <v>0</v>
      </c>
      <c r="J3761" s="107">
        <v>0</v>
      </c>
      <c r="K3761" s="107">
        <v>0</v>
      </c>
      <c r="L3761" s="108">
        <v>0</v>
      </c>
      <c r="X3761" t="s">
        <v>782</v>
      </c>
      <c r="Y3761" t="s">
        <v>23</v>
      </c>
    </row>
    <row r="3762" spans="1:25" x14ac:dyDescent="0.25">
      <c r="A3762" s="103" t="s">
        <v>8</v>
      </c>
      <c r="B3762" s="104">
        <v>46269</v>
      </c>
      <c r="C3762" s="105" t="s">
        <v>11</v>
      </c>
      <c r="D3762" s="106">
        <v>15</v>
      </c>
      <c r="G3762" s="106">
        <v>442</v>
      </c>
      <c r="H3762" s="107">
        <v>4</v>
      </c>
      <c r="I3762" s="107">
        <v>2</v>
      </c>
      <c r="J3762" s="107">
        <v>0</v>
      </c>
      <c r="K3762" s="107">
        <v>0</v>
      </c>
      <c r="L3762" s="108">
        <v>0</v>
      </c>
      <c r="X3762" t="s">
        <v>782</v>
      </c>
      <c r="Y3762" t="s">
        <v>784</v>
      </c>
    </row>
    <row r="3763" spans="1:25" hidden="1" x14ac:dyDescent="0.25">
      <c r="A3763" s="103" t="s">
        <v>6</v>
      </c>
      <c r="B3763" s="104">
        <v>46269</v>
      </c>
      <c r="C3763" s="105" t="s">
        <v>12</v>
      </c>
      <c r="D3763" s="106">
        <v>13</v>
      </c>
      <c r="G3763" s="106">
        <v>14</v>
      </c>
      <c r="H3763" s="107">
        <v>1</v>
      </c>
      <c r="I3763" s="107">
        <v>1</v>
      </c>
      <c r="J3763" s="107">
        <v>0</v>
      </c>
      <c r="K3763" s="107">
        <v>0</v>
      </c>
      <c r="L3763" s="108">
        <v>0</v>
      </c>
      <c r="X3763" t="s">
        <v>782</v>
      </c>
      <c r="Y3763" t="s">
        <v>779</v>
      </c>
    </row>
    <row r="3764" spans="1:25" x14ac:dyDescent="0.25">
      <c r="A3764" s="103" t="s">
        <v>6</v>
      </c>
      <c r="B3764" s="104">
        <v>46269</v>
      </c>
      <c r="C3764" s="105" t="s">
        <v>11</v>
      </c>
      <c r="D3764" s="106">
        <v>8</v>
      </c>
      <c r="G3764" s="106">
        <v>47</v>
      </c>
      <c r="H3764" s="107">
        <v>2</v>
      </c>
      <c r="I3764" s="107">
        <v>2</v>
      </c>
      <c r="J3764" s="107">
        <v>0</v>
      </c>
      <c r="K3764" s="107">
        <v>0</v>
      </c>
      <c r="L3764" s="108">
        <v>0</v>
      </c>
      <c r="X3764" t="s">
        <v>778</v>
      </c>
      <c r="Y3764" t="s">
        <v>780</v>
      </c>
    </row>
    <row r="3765" spans="1:25" hidden="1" x14ac:dyDescent="0.25">
      <c r="A3765" s="103" t="s">
        <v>6</v>
      </c>
      <c r="B3765" s="104">
        <v>46269</v>
      </c>
      <c r="C3765" s="105" t="s">
        <v>12</v>
      </c>
      <c r="D3765" s="106">
        <v>12</v>
      </c>
      <c r="G3765" s="106">
        <v>9</v>
      </c>
      <c r="H3765" s="107">
        <v>1</v>
      </c>
      <c r="I3765" s="107">
        <v>0</v>
      </c>
      <c r="J3765" s="107">
        <v>0</v>
      </c>
      <c r="K3765" s="107">
        <v>0</v>
      </c>
      <c r="L3765" s="108">
        <v>0</v>
      </c>
      <c r="X3765" t="s">
        <v>778</v>
      </c>
      <c r="Y3765" t="s">
        <v>779</v>
      </c>
    </row>
    <row r="3766" spans="1:25" x14ac:dyDescent="0.25">
      <c r="A3766" s="103" t="s">
        <v>7</v>
      </c>
      <c r="B3766" s="104">
        <v>46269</v>
      </c>
      <c r="C3766" s="105" t="s">
        <v>11</v>
      </c>
      <c r="D3766" s="106">
        <v>16</v>
      </c>
      <c r="G3766" s="106">
        <v>26</v>
      </c>
      <c r="H3766" s="107">
        <v>0</v>
      </c>
      <c r="I3766" s="107">
        <v>0</v>
      </c>
      <c r="J3766" s="107">
        <v>0</v>
      </c>
      <c r="K3766" s="107">
        <v>0</v>
      </c>
      <c r="L3766" s="108">
        <v>0</v>
      </c>
      <c r="X3766" t="s">
        <v>782</v>
      </c>
      <c r="Y3766" t="s">
        <v>23</v>
      </c>
    </row>
    <row r="3767" spans="1:25" hidden="1" x14ac:dyDescent="0.25">
      <c r="A3767" s="103" t="s">
        <v>8</v>
      </c>
      <c r="B3767" s="104">
        <v>46269</v>
      </c>
      <c r="C3767" s="105" t="s">
        <v>12</v>
      </c>
      <c r="D3767" s="106">
        <v>15</v>
      </c>
      <c r="G3767" s="106">
        <v>2</v>
      </c>
      <c r="H3767" s="107">
        <v>0</v>
      </c>
      <c r="I3767" s="107">
        <v>0</v>
      </c>
      <c r="J3767" s="107">
        <v>0</v>
      </c>
      <c r="K3767" s="107">
        <v>0</v>
      </c>
      <c r="L3767" s="108">
        <v>0</v>
      </c>
      <c r="X3767" t="s">
        <v>778</v>
      </c>
    </row>
    <row r="3768" spans="1:25" hidden="1" x14ac:dyDescent="0.25">
      <c r="A3768" s="103" t="s">
        <v>6</v>
      </c>
      <c r="B3768" s="104">
        <v>46269</v>
      </c>
      <c r="C3768" s="105" t="s">
        <v>11</v>
      </c>
      <c r="D3768" s="106">
        <v>14</v>
      </c>
      <c r="G3768" s="106">
        <v>23</v>
      </c>
      <c r="H3768" s="107">
        <v>0</v>
      </c>
      <c r="I3768" s="107">
        <v>0</v>
      </c>
      <c r="J3768" s="107">
        <v>0</v>
      </c>
      <c r="K3768" s="107">
        <v>0</v>
      </c>
      <c r="L3768" s="108">
        <v>0</v>
      </c>
      <c r="X3768" t="s">
        <v>778</v>
      </c>
      <c r="Y3768" t="s">
        <v>780</v>
      </c>
    </row>
    <row r="3769" spans="1:25" hidden="1" x14ac:dyDescent="0.25">
      <c r="A3769" s="103" t="s">
        <v>6</v>
      </c>
      <c r="B3769" s="104">
        <v>46269</v>
      </c>
      <c r="C3769" s="105" t="s">
        <v>11</v>
      </c>
      <c r="D3769" s="106">
        <v>14</v>
      </c>
      <c r="G3769" s="106">
        <v>1519</v>
      </c>
      <c r="H3769" s="107">
        <v>13</v>
      </c>
      <c r="I3769" s="107">
        <v>13</v>
      </c>
      <c r="J3769" s="107">
        <v>0</v>
      </c>
      <c r="K3769" s="107">
        <v>0</v>
      </c>
      <c r="L3769" s="108">
        <v>0</v>
      </c>
      <c r="X3769" t="s">
        <v>782</v>
      </c>
      <c r="Y3769" t="s">
        <v>783</v>
      </c>
    </row>
    <row r="3770" spans="1:25" hidden="1" x14ac:dyDescent="0.25">
      <c r="A3770" s="103" t="s">
        <v>7</v>
      </c>
      <c r="B3770" s="104">
        <v>46269</v>
      </c>
      <c r="C3770" s="105" t="s">
        <v>12</v>
      </c>
      <c r="D3770" s="106">
        <v>11</v>
      </c>
      <c r="G3770" s="106">
        <v>425</v>
      </c>
      <c r="H3770" s="107">
        <v>6</v>
      </c>
      <c r="I3770" s="107">
        <v>5</v>
      </c>
      <c r="J3770" s="107">
        <v>0</v>
      </c>
      <c r="K3770" s="107">
        <v>0</v>
      </c>
      <c r="L3770" s="108">
        <v>0</v>
      </c>
      <c r="X3770" t="s">
        <v>782</v>
      </c>
      <c r="Y3770" t="s">
        <v>781</v>
      </c>
    </row>
    <row r="3771" spans="1:25" hidden="1" x14ac:dyDescent="0.25">
      <c r="A3771" s="103" t="s">
        <v>6</v>
      </c>
      <c r="B3771" s="104">
        <v>46269</v>
      </c>
      <c r="C3771" s="105" t="s">
        <v>12</v>
      </c>
      <c r="D3771" s="106">
        <v>16</v>
      </c>
      <c r="G3771" s="106">
        <v>184</v>
      </c>
      <c r="H3771" s="107">
        <v>0</v>
      </c>
      <c r="I3771" s="107">
        <v>0</v>
      </c>
      <c r="J3771" s="107">
        <v>0</v>
      </c>
      <c r="K3771" s="107">
        <v>0</v>
      </c>
      <c r="L3771" s="108">
        <v>0</v>
      </c>
      <c r="X3771" t="s">
        <v>782</v>
      </c>
      <c r="Y3771" t="s">
        <v>781</v>
      </c>
    </row>
    <row r="3772" spans="1:25" x14ac:dyDescent="0.25">
      <c r="A3772" s="103" t="s">
        <v>6</v>
      </c>
      <c r="B3772" s="104">
        <v>46269</v>
      </c>
      <c r="C3772" s="105" t="s">
        <v>11</v>
      </c>
      <c r="D3772" s="106">
        <v>16</v>
      </c>
      <c r="G3772" s="106">
        <v>7</v>
      </c>
      <c r="H3772" s="107">
        <v>0</v>
      </c>
      <c r="I3772" s="107">
        <v>0</v>
      </c>
      <c r="J3772" s="107">
        <v>0</v>
      </c>
      <c r="K3772" s="107">
        <v>0</v>
      </c>
      <c r="L3772" s="108">
        <v>0</v>
      </c>
      <c r="X3772" t="s">
        <v>778</v>
      </c>
      <c r="Y3772" t="s">
        <v>21</v>
      </c>
    </row>
    <row r="3773" spans="1:25" x14ac:dyDescent="0.25">
      <c r="A3773" s="103" t="s">
        <v>6</v>
      </c>
      <c r="B3773" s="104">
        <v>46269</v>
      </c>
      <c r="C3773" s="105" t="s">
        <v>12</v>
      </c>
      <c r="D3773" s="106">
        <v>11</v>
      </c>
      <c r="G3773" s="106">
        <v>2106</v>
      </c>
      <c r="H3773" s="107">
        <v>36</v>
      </c>
      <c r="I3773" s="107">
        <v>29</v>
      </c>
      <c r="J3773" s="107">
        <v>3</v>
      </c>
      <c r="K3773" s="107">
        <v>0</v>
      </c>
      <c r="L3773" s="108">
        <v>0</v>
      </c>
      <c r="X3773" t="s">
        <v>782</v>
      </c>
      <c r="Y3773" t="s">
        <v>779</v>
      </c>
    </row>
    <row r="3774" spans="1:25" x14ac:dyDescent="0.25">
      <c r="A3774" s="103" t="s">
        <v>28</v>
      </c>
      <c r="B3774" s="104">
        <v>46269</v>
      </c>
      <c r="C3774" s="105" t="s">
        <v>12</v>
      </c>
      <c r="D3774" s="106">
        <v>11</v>
      </c>
      <c r="G3774" s="106">
        <v>1</v>
      </c>
      <c r="H3774" s="107">
        <v>1</v>
      </c>
      <c r="I3774" s="107">
        <v>1</v>
      </c>
      <c r="J3774" s="107">
        <v>0</v>
      </c>
      <c r="K3774" s="107">
        <v>0</v>
      </c>
      <c r="L3774" s="108">
        <v>0</v>
      </c>
      <c r="X3774" t="s">
        <v>782</v>
      </c>
      <c r="Y3774" t="s">
        <v>779</v>
      </c>
    </row>
    <row r="3775" spans="1:25" hidden="1" x14ac:dyDescent="0.25">
      <c r="A3775" s="103" t="s">
        <v>8</v>
      </c>
      <c r="B3775" s="104">
        <v>46269</v>
      </c>
      <c r="C3775" s="105" t="s">
        <v>12</v>
      </c>
      <c r="D3775" s="106">
        <v>9</v>
      </c>
      <c r="G3775" s="106">
        <v>93</v>
      </c>
      <c r="H3775" s="107">
        <v>11</v>
      </c>
      <c r="I3775" s="107">
        <v>6</v>
      </c>
      <c r="J3775" s="107">
        <v>0</v>
      </c>
      <c r="K3775" s="107">
        <v>0</v>
      </c>
      <c r="L3775" s="108">
        <v>0</v>
      </c>
      <c r="X3775" t="s">
        <v>778</v>
      </c>
      <c r="Y3775" t="s">
        <v>779</v>
      </c>
    </row>
    <row r="3776" spans="1:25" x14ac:dyDescent="0.25">
      <c r="A3776" s="103" t="s">
        <v>7</v>
      </c>
      <c r="B3776" s="104">
        <v>46269</v>
      </c>
      <c r="C3776" s="105" t="s">
        <v>11</v>
      </c>
      <c r="D3776" s="106">
        <v>16</v>
      </c>
      <c r="G3776" s="106">
        <v>7</v>
      </c>
      <c r="H3776" s="107">
        <v>0</v>
      </c>
      <c r="I3776" s="107">
        <v>0</v>
      </c>
      <c r="J3776" s="107">
        <v>0</v>
      </c>
      <c r="K3776" s="107">
        <v>0</v>
      </c>
      <c r="L3776" s="108">
        <v>0</v>
      </c>
      <c r="X3776" t="s">
        <v>782</v>
      </c>
    </row>
    <row r="3777" spans="1:25" hidden="1" x14ac:dyDescent="0.25">
      <c r="A3777" s="103" t="s">
        <v>8</v>
      </c>
      <c r="B3777" s="104">
        <v>46269</v>
      </c>
      <c r="C3777" s="105" t="s">
        <v>12</v>
      </c>
      <c r="D3777" s="106">
        <v>11</v>
      </c>
      <c r="G3777" s="106">
        <v>1364</v>
      </c>
      <c r="H3777" s="107">
        <v>16</v>
      </c>
      <c r="I3777" s="107">
        <v>14</v>
      </c>
      <c r="J3777" s="107">
        <v>1</v>
      </c>
      <c r="K3777" s="107">
        <v>1</v>
      </c>
      <c r="L3777" s="108">
        <v>0</v>
      </c>
      <c r="X3777" t="s">
        <v>782</v>
      </c>
      <c r="Y3777" t="s">
        <v>779</v>
      </c>
    </row>
    <row r="3778" spans="1:25" x14ac:dyDescent="0.25">
      <c r="A3778" s="103" t="s">
        <v>6</v>
      </c>
      <c r="B3778" s="104">
        <v>46269</v>
      </c>
      <c r="C3778" s="105" t="s">
        <v>11</v>
      </c>
      <c r="D3778" s="106">
        <v>16</v>
      </c>
      <c r="G3778" s="106">
        <v>58</v>
      </c>
      <c r="H3778" s="107">
        <v>1</v>
      </c>
      <c r="I3778" s="107">
        <v>1</v>
      </c>
      <c r="J3778" s="107">
        <v>0</v>
      </c>
      <c r="K3778" s="107">
        <v>0</v>
      </c>
      <c r="L3778" s="108">
        <v>0</v>
      </c>
      <c r="X3778" t="s">
        <v>778</v>
      </c>
      <c r="Y3778" t="s">
        <v>780</v>
      </c>
    </row>
    <row r="3779" spans="1:25" x14ac:dyDescent="0.25">
      <c r="A3779" s="103" t="s">
        <v>7</v>
      </c>
      <c r="B3779" s="104">
        <v>46269</v>
      </c>
      <c r="C3779" s="105" t="s">
        <v>12</v>
      </c>
      <c r="D3779" s="106">
        <v>15</v>
      </c>
      <c r="G3779" s="106">
        <v>3</v>
      </c>
      <c r="H3779" s="107">
        <v>1</v>
      </c>
      <c r="I3779" s="107">
        <v>1</v>
      </c>
      <c r="J3779" s="107">
        <v>0</v>
      </c>
      <c r="K3779" s="107">
        <v>0</v>
      </c>
      <c r="L3779" s="108">
        <v>0</v>
      </c>
      <c r="X3779" t="s">
        <v>782</v>
      </c>
      <c r="Y3779" t="s">
        <v>169</v>
      </c>
    </row>
    <row r="3780" spans="1:25" hidden="1" x14ac:dyDescent="0.25">
      <c r="A3780" s="103" t="s">
        <v>8</v>
      </c>
      <c r="B3780" s="104">
        <v>46269</v>
      </c>
      <c r="C3780" s="105" t="s">
        <v>12</v>
      </c>
      <c r="D3780" s="106">
        <v>12</v>
      </c>
      <c r="G3780" s="106">
        <v>2</v>
      </c>
      <c r="H3780" s="107">
        <v>0</v>
      </c>
      <c r="I3780" s="107">
        <v>0</v>
      </c>
      <c r="J3780" s="107">
        <v>0</v>
      </c>
      <c r="K3780" s="107">
        <v>0</v>
      </c>
      <c r="L3780" s="108">
        <v>0</v>
      </c>
      <c r="X3780" t="s">
        <v>782</v>
      </c>
      <c r="Y3780" t="s">
        <v>779</v>
      </c>
    </row>
    <row r="3781" spans="1:25" x14ac:dyDescent="0.25">
      <c r="A3781" s="103" t="s">
        <v>7</v>
      </c>
      <c r="B3781" s="104">
        <v>46269</v>
      </c>
      <c r="C3781" s="105" t="s">
        <v>11</v>
      </c>
      <c r="D3781" s="106">
        <v>9</v>
      </c>
      <c r="G3781" s="106">
        <v>21</v>
      </c>
      <c r="H3781" s="107">
        <v>0</v>
      </c>
      <c r="I3781" s="107">
        <v>0</v>
      </c>
      <c r="J3781" s="107">
        <v>0</v>
      </c>
      <c r="K3781" s="107">
        <v>0</v>
      </c>
      <c r="L3781" s="108">
        <v>0</v>
      </c>
      <c r="X3781" t="s">
        <v>778</v>
      </c>
      <c r="Y3781" t="s">
        <v>780</v>
      </c>
    </row>
    <row r="3782" spans="1:25" hidden="1" x14ac:dyDescent="0.25">
      <c r="A3782" s="103" t="s">
        <v>7</v>
      </c>
      <c r="B3782" s="104">
        <v>46269</v>
      </c>
      <c r="C3782" s="105" t="s">
        <v>12</v>
      </c>
      <c r="D3782" s="106">
        <v>10</v>
      </c>
      <c r="G3782" s="106">
        <v>1415</v>
      </c>
      <c r="H3782" s="107">
        <v>32</v>
      </c>
      <c r="I3782" s="107">
        <v>24</v>
      </c>
      <c r="J3782" s="107">
        <v>2</v>
      </c>
      <c r="K3782" s="107">
        <v>0</v>
      </c>
      <c r="L3782" s="108">
        <v>0</v>
      </c>
      <c r="X3782" t="s">
        <v>782</v>
      </c>
      <c r="Y3782" t="s">
        <v>779</v>
      </c>
    </row>
    <row r="3783" spans="1:25" hidden="1" x14ac:dyDescent="0.25">
      <c r="A3783" s="103" t="s">
        <v>8</v>
      </c>
      <c r="B3783" s="104">
        <v>46269</v>
      </c>
      <c r="C3783" s="105" t="s">
        <v>12</v>
      </c>
      <c r="D3783" s="106">
        <v>13</v>
      </c>
      <c r="G3783" s="106">
        <v>101</v>
      </c>
      <c r="H3783" s="107">
        <v>1</v>
      </c>
      <c r="I3783" s="107">
        <v>1</v>
      </c>
      <c r="J3783" s="107">
        <v>0</v>
      </c>
      <c r="K3783" s="107">
        <v>0</v>
      </c>
      <c r="L3783" s="108">
        <v>0</v>
      </c>
      <c r="X3783" t="s">
        <v>782</v>
      </c>
      <c r="Y3783" t="s">
        <v>781</v>
      </c>
    </row>
    <row r="3784" spans="1:25" hidden="1" x14ac:dyDescent="0.25">
      <c r="A3784" s="103" t="s">
        <v>7</v>
      </c>
      <c r="B3784" s="104">
        <v>46269</v>
      </c>
      <c r="C3784" s="105" t="s">
        <v>11</v>
      </c>
      <c r="D3784" s="106">
        <v>15</v>
      </c>
      <c r="G3784" s="106">
        <v>76</v>
      </c>
      <c r="H3784" s="107">
        <v>3</v>
      </c>
      <c r="I3784" s="107">
        <v>0</v>
      </c>
      <c r="J3784" s="107">
        <v>0</v>
      </c>
      <c r="K3784" s="107">
        <v>0</v>
      </c>
      <c r="L3784" s="108">
        <v>0</v>
      </c>
      <c r="X3784" t="s">
        <v>778</v>
      </c>
      <c r="Y3784" t="s">
        <v>783</v>
      </c>
    </row>
    <row r="3785" spans="1:25" hidden="1" x14ac:dyDescent="0.25">
      <c r="A3785" s="103" t="s">
        <v>8</v>
      </c>
      <c r="B3785" s="104">
        <v>46269</v>
      </c>
      <c r="C3785" s="105" t="s">
        <v>11</v>
      </c>
      <c r="D3785" s="106">
        <v>9</v>
      </c>
      <c r="G3785" s="106">
        <v>396</v>
      </c>
      <c r="H3785" s="107">
        <v>2</v>
      </c>
      <c r="I3785" s="107">
        <v>2</v>
      </c>
      <c r="J3785" s="107">
        <v>0</v>
      </c>
      <c r="K3785" s="107">
        <v>0</v>
      </c>
      <c r="L3785" s="108">
        <v>0</v>
      </c>
      <c r="X3785" t="s">
        <v>782</v>
      </c>
      <c r="Y3785" t="s">
        <v>784</v>
      </c>
    </row>
    <row r="3786" spans="1:25" hidden="1" x14ac:dyDescent="0.25">
      <c r="A3786" s="103" t="s">
        <v>27</v>
      </c>
      <c r="B3786" s="104">
        <v>46269</v>
      </c>
      <c r="C3786" s="105" t="s">
        <v>11</v>
      </c>
      <c r="D3786" s="106">
        <v>15</v>
      </c>
      <c r="G3786" s="106">
        <v>1</v>
      </c>
      <c r="H3786" s="107">
        <v>1</v>
      </c>
      <c r="I3786" s="107">
        <v>1</v>
      </c>
      <c r="J3786" s="107">
        <v>0</v>
      </c>
      <c r="K3786" s="107">
        <v>0</v>
      </c>
      <c r="L3786" s="108">
        <v>0</v>
      </c>
      <c r="X3786" t="s">
        <v>782</v>
      </c>
      <c r="Y3786" t="s">
        <v>784</v>
      </c>
    </row>
    <row r="3787" spans="1:25" hidden="1" x14ac:dyDescent="0.25">
      <c r="A3787" s="103" t="s">
        <v>7</v>
      </c>
      <c r="B3787" s="104">
        <v>46269</v>
      </c>
      <c r="C3787" s="105" t="s">
        <v>11</v>
      </c>
      <c r="D3787" s="106">
        <v>13</v>
      </c>
      <c r="G3787" s="106">
        <v>1</v>
      </c>
      <c r="H3787" s="107">
        <v>1</v>
      </c>
      <c r="I3787" s="107">
        <v>0</v>
      </c>
      <c r="J3787" s="107">
        <v>0</v>
      </c>
      <c r="K3787" s="107">
        <v>0</v>
      </c>
      <c r="L3787" s="108">
        <v>0</v>
      </c>
      <c r="X3787" t="s">
        <v>778</v>
      </c>
      <c r="Y3787" t="s">
        <v>783</v>
      </c>
    </row>
    <row r="3788" spans="1:25" hidden="1" x14ac:dyDescent="0.25">
      <c r="A3788" s="103" t="s">
        <v>7</v>
      </c>
      <c r="B3788" s="104">
        <v>46269</v>
      </c>
      <c r="C3788" s="105" t="s">
        <v>11</v>
      </c>
      <c r="D3788" s="106">
        <v>12</v>
      </c>
      <c r="G3788" s="106">
        <v>97</v>
      </c>
      <c r="H3788" s="107">
        <v>0</v>
      </c>
      <c r="I3788" s="107">
        <v>0</v>
      </c>
      <c r="J3788" s="107">
        <v>0</v>
      </c>
      <c r="K3788" s="107">
        <v>0</v>
      </c>
      <c r="L3788" s="108">
        <v>0</v>
      </c>
      <c r="X3788" t="s">
        <v>778</v>
      </c>
      <c r="Y3788" t="s">
        <v>784</v>
      </c>
    </row>
    <row r="3789" spans="1:25" hidden="1" x14ac:dyDescent="0.25">
      <c r="A3789" s="103" t="s">
        <v>7</v>
      </c>
      <c r="B3789" s="104">
        <v>46269</v>
      </c>
      <c r="C3789" s="105" t="s">
        <v>12</v>
      </c>
      <c r="D3789" s="106">
        <v>14</v>
      </c>
      <c r="G3789" s="106">
        <v>252</v>
      </c>
      <c r="H3789" s="107">
        <v>6</v>
      </c>
      <c r="I3789" s="107">
        <v>0</v>
      </c>
      <c r="J3789" s="107">
        <v>0</v>
      </c>
      <c r="K3789" s="107">
        <v>0</v>
      </c>
      <c r="L3789" s="108">
        <v>0</v>
      </c>
      <c r="X3789" t="s">
        <v>782</v>
      </c>
      <c r="Y3789" t="s">
        <v>781</v>
      </c>
    </row>
    <row r="3790" spans="1:25" hidden="1" x14ac:dyDescent="0.25">
      <c r="A3790" s="103" t="s">
        <v>7</v>
      </c>
      <c r="B3790" s="104">
        <v>46269</v>
      </c>
      <c r="C3790" s="105" t="s">
        <v>11</v>
      </c>
      <c r="D3790" s="106">
        <v>12</v>
      </c>
      <c r="G3790" s="106">
        <v>906</v>
      </c>
      <c r="H3790" s="107">
        <v>7</v>
      </c>
      <c r="I3790" s="107">
        <v>7</v>
      </c>
      <c r="J3790" s="107">
        <v>2</v>
      </c>
      <c r="K3790" s="107">
        <v>1</v>
      </c>
      <c r="L3790" s="108">
        <v>0</v>
      </c>
      <c r="X3790" t="s">
        <v>782</v>
      </c>
      <c r="Y3790" t="s">
        <v>783</v>
      </c>
    </row>
    <row r="3791" spans="1:25" hidden="1" x14ac:dyDescent="0.25">
      <c r="A3791" s="103" t="s">
        <v>6</v>
      </c>
      <c r="B3791" s="104">
        <v>46269</v>
      </c>
      <c r="C3791" s="105" t="s">
        <v>11</v>
      </c>
      <c r="D3791" s="106">
        <v>13</v>
      </c>
      <c r="G3791" s="106">
        <v>3</v>
      </c>
      <c r="H3791" s="107">
        <v>0</v>
      </c>
      <c r="I3791" s="107">
        <v>0</v>
      </c>
      <c r="J3791" s="107">
        <v>0</v>
      </c>
      <c r="K3791" s="107">
        <v>0</v>
      </c>
      <c r="L3791" s="108">
        <v>0</v>
      </c>
      <c r="X3791" t="s">
        <v>778</v>
      </c>
      <c r="Y3791" t="s">
        <v>784</v>
      </c>
    </row>
    <row r="3792" spans="1:25" hidden="1" x14ac:dyDescent="0.25">
      <c r="A3792" s="103" t="s">
        <v>6</v>
      </c>
      <c r="B3792" s="104">
        <v>46269</v>
      </c>
      <c r="C3792" s="105" t="s">
        <v>11</v>
      </c>
      <c r="D3792" s="106">
        <v>16</v>
      </c>
      <c r="G3792" s="106">
        <v>382</v>
      </c>
      <c r="H3792" s="107">
        <v>1</v>
      </c>
      <c r="I3792" s="107">
        <v>0</v>
      </c>
      <c r="J3792" s="107">
        <v>0</v>
      </c>
      <c r="K3792" s="107">
        <v>0</v>
      </c>
      <c r="L3792" s="108">
        <v>0</v>
      </c>
      <c r="X3792" t="s">
        <v>778</v>
      </c>
      <c r="Y3792" t="s">
        <v>783</v>
      </c>
    </row>
    <row r="3793" spans="1:25" hidden="1" x14ac:dyDescent="0.25">
      <c r="A3793" s="103" t="s">
        <v>7</v>
      </c>
      <c r="B3793" s="104">
        <v>46269</v>
      </c>
      <c r="C3793" s="105" t="s">
        <v>11</v>
      </c>
      <c r="D3793" s="106">
        <v>10</v>
      </c>
      <c r="G3793" s="106">
        <v>22</v>
      </c>
      <c r="H3793" s="107">
        <v>0</v>
      </c>
      <c r="I3793" s="107">
        <v>0</v>
      </c>
      <c r="J3793" s="107">
        <v>0</v>
      </c>
      <c r="K3793" s="107">
        <v>0</v>
      </c>
      <c r="L3793" s="108">
        <v>0</v>
      </c>
      <c r="X3793" t="s">
        <v>778</v>
      </c>
      <c r="Y3793" t="s">
        <v>780</v>
      </c>
    </row>
    <row r="3794" spans="1:25" x14ac:dyDescent="0.25">
      <c r="A3794" s="103" t="s">
        <v>6</v>
      </c>
      <c r="B3794" s="104">
        <v>46269</v>
      </c>
      <c r="C3794" s="105" t="s">
        <v>11</v>
      </c>
      <c r="D3794" s="106">
        <v>16</v>
      </c>
      <c r="G3794" s="106">
        <v>68</v>
      </c>
      <c r="H3794" s="107">
        <v>0</v>
      </c>
      <c r="I3794" s="107">
        <v>0</v>
      </c>
      <c r="J3794" s="107">
        <v>0</v>
      </c>
      <c r="K3794" s="107">
        <v>0</v>
      </c>
      <c r="L3794" s="108">
        <v>0</v>
      </c>
      <c r="X3794" t="s">
        <v>782</v>
      </c>
    </row>
    <row r="3795" spans="1:25" hidden="1" x14ac:dyDescent="0.25">
      <c r="A3795" s="103" t="s">
        <v>7</v>
      </c>
      <c r="B3795" s="104">
        <v>46269</v>
      </c>
      <c r="C3795" s="105" t="s">
        <v>12</v>
      </c>
      <c r="D3795" s="106">
        <v>12</v>
      </c>
      <c r="G3795" s="106">
        <v>1</v>
      </c>
      <c r="H3795" s="107">
        <v>0</v>
      </c>
      <c r="I3795" s="107">
        <v>0</v>
      </c>
      <c r="J3795" s="107">
        <v>0</v>
      </c>
      <c r="K3795" s="107">
        <v>0</v>
      </c>
      <c r="L3795" s="108">
        <v>0</v>
      </c>
      <c r="X3795" t="s">
        <v>782</v>
      </c>
      <c r="Y3795" t="s">
        <v>169</v>
      </c>
    </row>
    <row r="3796" spans="1:25" hidden="1" x14ac:dyDescent="0.25">
      <c r="A3796" s="103" t="s">
        <v>8</v>
      </c>
      <c r="B3796" s="104">
        <v>46269</v>
      </c>
      <c r="C3796" s="105" t="s">
        <v>12</v>
      </c>
      <c r="D3796" s="106">
        <v>14</v>
      </c>
      <c r="G3796" s="106">
        <v>254</v>
      </c>
      <c r="H3796" s="107">
        <v>4</v>
      </c>
      <c r="I3796" s="107">
        <v>2</v>
      </c>
      <c r="J3796" s="107">
        <v>0</v>
      </c>
      <c r="K3796" s="107">
        <v>0</v>
      </c>
      <c r="L3796" s="108">
        <v>0</v>
      </c>
      <c r="X3796" t="s">
        <v>782</v>
      </c>
      <c r="Y3796" t="s">
        <v>781</v>
      </c>
    </row>
    <row r="3797" spans="1:25" hidden="1" x14ac:dyDescent="0.25">
      <c r="A3797" s="103" t="s">
        <v>7</v>
      </c>
      <c r="B3797" s="104">
        <v>46269</v>
      </c>
      <c r="C3797" s="105" t="s">
        <v>11</v>
      </c>
      <c r="D3797" s="106">
        <v>14</v>
      </c>
      <c r="G3797" s="106">
        <v>634</v>
      </c>
      <c r="H3797" s="107">
        <v>6</v>
      </c>
      <c r="I3797" s="107">
        <v>5</v>
      </c>
      <c r="J3797" s="107">
        <v>0</v>
      </c>
      <c r="K3797" s="107">
        <v>0</v>
      </c>
      <c r="L3797" s="108">
        <v>0</v>
      </c>
      <c r="X3797" t="s">
        <v>782</v>
      </c>
      <c r="Y3797" t="s">
        <v>784</v>
      </c>
    </row>
    <row r="3798" spans="1:25" hidden="1" x14ac:dyDescent="0.25">
      <c r="A3798" s="103" t="s">
        <v>6</v>
      </c>
      <c r="B3798" s="104">
        <v>46269</v>
      </c>
      <c r="C3798" s="105" t="s">
        <v>11</v>
      </c>
      <c r="D3798" s="106">
        <v>13</v>
      </c>
      <c r="G3798" s="106">
        <v>2</v>
      </c>
      <c r="H3798" s="107">
        <v>0</v>
      </c>
      <c r="I3798" s="107">
        <v>0</v>
      </c>
      <c r="J3798" s="107">
        <v>0</v>
      </c>
      <c r="K3798" s="107">
        <v>0</v>
      </c>
      <c r="L3798" s="108">
        <v>0</v>
      </c>
      <c r="X3798" t="s">
        <v>782</v>
      </c>
      <c r="Y3798" t="s">
        <v>21</v>
      </c>
    </row>
    <row r="3799" spans="1:25" hidden="1" x14ac:dyDescent="0.25">
      <c r="A3799" s="103" t="s">
        <v>6</v>
      </c>
      <c r="B3799" s="104">
        <v>46269</v>
      </c>
      <c r="C3799" s="105" t="s">
        <v>11</v>
      </c>
      <c r="D3799" s="106">
        <v>9</v>
      </c>
      <c r="G3799" s="106">
        <v>76</v>
      </c>
      <c r="H3799" s="107">
        <v>1</v>
      </c>
      <c r="I3799" s="107">
        <v>1</v>
      </c>
      <c r="J3799" s="107">
        <v>0</v>
      </c>
      <c r="K3799" s="107">
        <v>0</v>
      </c>
      <c r="L3799" s="108">
        <v>0</v>
      </c>
      <c r="X3799" t="s">
        <v>778</v>
      </c>
      <c r="Y3799" t="s">
        <v>784</v>
      </c>
    </row>
    <row r="3800" spans="1:25" hidden="1" x14ac:dyDescent="0.25">
      <c r="A3800" s="103" t="s">
        <v>7</v>
      </c>
      <c r="B3800" s="104">
        <v>46269</v>
      </c>
      <c r="C3800" s="105" t="s">
        <v>11</v>
      </c>
      <c r="D3800" s="106">
        <v>8</v>
      </c>
      <c r="G3800" s="106">
        <v>498</v>
      </c>
      <c r="H3800" s="107">
        <v>5</v>
      </c>
      <c r="I3800" s="107">
        <v>3</v>
      </c>
      <c r="J3800" s="107">
        <v>0</v>
      </c>
      <c r="K3800" s="107">
        <v>0</v>
      </c>
      <c r="L3800" s="108">
        <v>0</v>
      </c>
      <c r="X3800" t="s">
        <v>782</v>
      </c>
      <c r="Y3800" t="s">
        <v>784</v>
      </c>
    </row>
    <row r="3801" spans="1:25" x14ac:dyDescent="0.25">
      <c r="A3801" s="103" t="s">
        <v>8</v>
      </c>
      <c r="B3801" s="104">
        <v>46269</v>
      </c>
      <c r="C3801" s="105" t="s">
        <v>11</v>
      </c>
      <c r="D3801" s="106">
        <v>9</v>
      </c>
      <c r="G3801" s="106">
        <v>10</v>
      </c>
      <c r="H3801" s="107">
        <v>0</v>
      </c>
      <c r="I3801" s="107">
        <v>0</v>
      </c>
      <c r="J3801" s="107">
        <v>0</v>
      </c>
      <c r="K3801" s="107">
        <v>0</v>
      </c>
      <c r="L3801" s="108">
        <v>0</v>
      </c>
      <c r="X3801" t="s">
        <v>782</v>
      </c>
    </row>
    <row r="3802" spans="1:25" x14ac:dyDescent="0.25">
      <c r="A3802" s="103" t="s">
        <v>7</v>
      </c>
      <c r="B3802" s="104">
        <v>46269</v>
      </c>
      <c r="C3802" s="105" t="s">
        <v>12</v>
      </c>
      <c r="D3802" s="106">
        <v>12</v>
      </c>
      <c r="G3802" s="106">
        <v>897</v>
      </c>
      <c r="H3802" s="107">
        <v>18</v>
      </c>
      <c r="I3802" s="107">
        <v>13</v>
      </c>
      <c r="J3802" s="107">
        <v>2</v>
      </c>
      <c r="K3802" s="107">
        <v>2</v>
      </c>
      <c r="L3802" s="108">
        <v>1</v>
      </c>
      <c r="X3802" t="s">
        <v>782</v>
      </c>
      <c r="Y3802" t="s">
        <v>779</v>
      </c>
    </row>
    <row r="3803" spans="1:25" x14ac:dyDescent="0.25">
      <c r="A3803" s="103" t="s">
        <v>8</v>
      </c>
      <c r="B3803" s="104">
        <v>46269</v>
      </c>
      <c r="C3803" s="105" t="s">
        <v>12</v>
      </c>
      <c r="D3803" s="106">
        <v>12</v>
      </c>
      <c r="G3803" s="106">
        <v>9</v>
      </c>
      <c r="H3803" s="107">
        <v>0</v>
      </c>
      <c r="I3803" s="107">
        <v>0</v>
      </c>
      <c r="J3803" s="107">
        <v>0</v>
      </c>
      <c r="K3803" s="107">
        <v>0</v>
      </c>
      <c r="L3803" s="108">
        <v>0</v>
      </c>
      <c r="X3803" t="s">
        <v>778</v>
      </c>
      <c r="Y3803" t="s">
        <v>779</v>
      </c>
    </row>
    <row r="3804" spans="1:25" hidden="1" x14ac:dyDescent="0.25">
      <c r="A3804" s="103" t="s">
        <v>6</v>
      </c>
      <c r="B3804" s="104">
        <v>46269</v>
      </c>
      <c r="C3804" s="105" t="s">
        <v>12</v>
      </c>
      <c r="D3804" s="106">
        <v>12</v>
      </c>
      <c r="G3804" s="106">
        <v>3</v>
      </c>
      <c r="H3804" s="107">
        <v>0</v>
      </c>
      <c r="I3804" s="107">
        <v>0</v>
      </c>
      <c r="J3804" s="107">
        <v>0</v>
      </c>
      <c r="K3804" s="107">
        <v>0</v>
      </c>
      <c r="L3804" s="108">
        <v>0</v>
      </c>
      <c r="X3804" t="s">
        <v>778</v>
      </c>
      <c r="Y3804" t="s">
        <v>22</v>
      </c>
    </row>
    <row r="3805" spans="1:25" hidden="1" x14ac:dyDescent="0.25">
      <c r="A3805" s="103" t="s">
        <v>6</v>
      </c>
      <c r="B3805" s="104">
        <v>46269</v>
      </c>
      <c r="C3805" s="105" t="s">
        <v>11</v>
      </c>
      <c r="D3805" s="106">
        <v>13</v>
      </c>
      <c r="G3805" s="106">
        <v>44</v>
      </c>
      <c r="H3805" s="107">
        <v>2</v>
      </c>
      <c r="I3805" s="107">
        <v>0</v>
      </c>
      <c r="J3805" s="107">
        <v>0</v>
      </c>
      <c r="K3805" s="107">
        <v>0</v>
      </c>
      <c r="L3805" s="108">
        <v>0</v>
      </c>
      <c r="X3805" t="s">
        <v>782</v>
      </c>
      <c r="Y3805" t="s">
        <v>20</v>
      </c>
    </row>
    <row r="3806" spans="1:25" x14ac:dyDescent="0.25">
      <c r="A3806" s="103" t="s">
        <v>6</v>
      </c>
      <c r="B3806" s="104">
        <v>46269</v>
      </c>
      <c r="C3806" s="105" t="s">
        <v>11</v>
      </c>
      <c r="D3806" s="106">
        <v>13</v>
      </c>
      <c r="G3806" s="106">
        <v>41</v>
      </c>
      <c r="H3806" s="107">
        <v>3</v>
      </c>
      <c r="I3806" s="107">
        <v>3</v>
      </c>
      <c r="J3806" s="107">
        <v>0</v>
      </c>
      <c r="K3806" s="107">
        <v>0</v>
      </c>
      <c r="L3806" s="108">
        <v>0</v>
      </c>
      <c r="X3806" t="s">
        <v>782</v>
      </c>
      <c r="Y3806" t="s">
        <v>784</v>
      </c>
    </row>
    <row r="3807" spans="1:25" hidden="1" x14ac:dyDescent="0.25">
      <c r="A3807" s="103" t="s">
        <v>6</v>
      </c>
      <c r="B3807" s="104">
        <v>46269</v>
      </c>
      <c r="C3807" s="105" t="s">
        <v>12</v>
      </c>
      <c r="D3807" s="106">
        <v>15</v>
      </c>
      <c r="G3807" s="106">
        <v>162</v>
      </c>
      <c r="H3807" s="107">
        <v>5</v>
      </c>
      <c r="I3807" s="107">
        <v>5</v>
      </c>
      <c r="J3807" s="107">
        <v>0</v>
      </c>
      <c r="K3807" s="107">
        <v>0</v>
      </c>
      <c r="L3807" s="108">
        <v>0</v>
      </c>
      <c r="X3807" t="s">
        <v>778</v>
      </c>
      <c r="Y3807" t="s">
        <v>779</v>
      </c>
    </row>
    <row r="3808" spans="1:25" hidden="1" x14ac:dyDescent="0.25">
      <c r="A3808" s="103" t="s">
        <v>7</v>
      </c>
      <c r="B3808" s="104">
        <v>46269</v>
      </c>
      <c r="C3808" s="105" t="s">
        <v>11</v>
      </c>
      <c r="D3808" s="106">
        <v>11</v>
      </c>
      <c r="G3808" s="106">
        <v>4</v>
      </c>
      <c r="H3808" s="107">
        <v>0</v>
      </c>
      <c r="I3808" s="107">
        <v>0</v>
      </c>
      <c r="J3808" s="107">
        <v>0</v>
      </c>
      <c r="K3808" s="107">
        <v>0</v>
      </c>
      <c r="L3808" s="108">
        <v>0</v>
      </c>
      <c r="X3808" t="s">
        <v>782</v>
      </c>
    </row>
    <row r="3809" spans="1:25" hidden="1" x14ac:dyDescent="0.25">
      <c r="A3809" s="103" t="s">
        <v>6</v>
      </c>
      <c r="B3809" s="104">
        <v>46269</v>
      </c>
      <c r="C3809" s="105" t="s">
        <v>11</v>
      </c>
      <c r="D3809" s="106">
        <v>12</v>
      </c>
      <c r="G3809" s="106">
        <v>16</v>
      </c>
      <c r="H3809" s="107">
        <v>0</v>
      </c>
      <c r="I3809" s="107">
        <v>0</v>
      </c>
      <c r="J3809" s="107">
        <v>0</v>
      </c>
      <c r="K3809" s="107">
        <v>0</v>
      </c>
      <c r="L3809" s="108">
        <v>0</v>
      </c>
      <c r="X3809" t="s">
        <v>782</v>
      </c>
      <c r="Y3809" t="s">
        <v>23</v>
      </c>
    </row>
    <row r="3810" spans="1:25" x14ac:dyDescent="0.25">
      <c r="A3810" s="103" t="s">
        <v>8</v>
      </c>
      <c r="B3810" s="104">
        <v>46269</v>
      </c>
      <c r="C3810" s="105" t="s">
        <v>11</v>
      </c>
      <c r="D3810" s="106">
        <v>14</v>
      </c>
      <c r="G3810" s="106">
        <v>1</v>
      </c>
      <c r="H3810" s="107">
        <v>0</v>
      </c>
      <c r="I3810" s="107">
        <v>0</v>
      </c>
      <c r="J3810" s="107">
        <v>0</v>
      </c>
      <c r="K3810" s="107">
        <v>0</v>
      </c>
      <c r="L3810" s="108">
        <v>0</v>
      </c>
      <c r="X3810" t="s">
        <v>782</v>
      </c>
      <c r="Y3810" t="s">
        <v>21</v>
      </c>
    </row>
    <row r="3811" spans="1:25" hidden="1" x14ac:dyDescent="0.25">
      <c r="A3811" s="103" t="s">
        <v>6</v>
      </c>
      <c r="B3811" s="104">
        <v>46269</v>
      </c>
      <c r="C3811" s="105" t="s">
        <v>12</v>
      </c>
      <c r="D3811" s="106">
        <v>16</v>
      </c>
      <c r="G3811" s="106">
        <v>1</v>
      </c>
      <c r="H3811" s="107">
        <v>0</v>
      </c>
      <c r="I3811" s="107">
        <v>0</v>
      </c>
      <c r="J3811" s="107">
        <v>0</v>
      </c>
      <c r="K3811" s="107">
        <v>0</v>
      </c>
      <c r="L3811" s="108">
        <v>0</v>
      </c>
      <c r="X3811" t="s">
        <v>778</v>
      </c>
    </row>
    <row r="3812" spans="1:25" hidden="1" x14ac:dyDescent="0.25">
      <c r="A3812" s="103" t="s">
        <v>8</v>
      </c>
      <c r="B3812" s="104">
        <v>46269</v>
      </c>
      <c r="C3812" s="105" t="s">
        <v>11</v>
      </c>
      <c r="D3812" s="106">
        <v>16</v>
      </c>
      <c r="G3812" s="106">
        <v>286</v>
      </c>
      <c r="H3812" s="107">
        <v>0</v>
      </c>
      <c r="I3812" s="107">
        <v>0</v>
      </c>
      <c r="J3812" s="107">
        <v>0</v>
      </c>
      <c r="K3812" s="107">
        <v>0</v>
      </c>
      <c r="L3812" s="108">
        <v>0</v>
      </c>
      <c r="X3812" t="s">
        <v>778</v>
      </c>
      <c r="Y3812" t="s">
        <v>783</v>
      </c>
    </row>
    <row r="3813" spans="1:25" hidden="1" x14ac:dyDescent="0.25">
      <c r="A3813" s="103" t="s">
        <v>7</v>
      </c>
      <c r="B3813" s="104">
        <v>46269</v>
      </c>
      <c r="C3813" s="105" t="s">
        <v>12</v>
      </c>
      <c r="D3813" s="106">
        <v>10</v>
      </c>
      <c r="G3813" s="106">
        <v>11</v>
      </c>
      <c r="H3813" s="107">
        <v>0</v>
      </c>
      <c r="I3813" s="107">
        <v>0</v>
      </c>
      <c r="J3813" s="107">
        <v>0</v>
      </c>
      <c r="K3813" s="107">
        <v>0</v>
      </c>
      <c r="L3813" s="108">
        <v>0</v>
      </c>
      <c r="X3813" t="s">
        <v>778</v>
      </c>
      <c r="Y3813" t="s">
        <v>781</v>
      </c>
    </row>
    <row r="3814" spans="1:25" hidden="1" x14ac:dyDescent="0.25">
      <c r="A3814" s="103" t="s">
        <v>6</v>
      </c>
      <c r="B3814" s="104">
        <v>46269</v>
      </c>
      <c r="C3814" s="105" t="s">
        <v>11</v>
      </c>
      <c r="D3814" s="106">
        <v>16</v>
      </c>
      <c r="G3814" s="106">
        <v>147</v>
      </c>
      <c r="H3814" s="107">
        <v>1</v>
      </c>
      <c r="I3814" s="107">
        <v>1</v>
      </c>
      <c r="J3814" s="107">
        <v>0</v>
      </c>
      <c r="K3814" s="107">
        <v>0</v>
      </c>
      <c r="L3814" s="108">
        <v>0</v>
      </c>
      <c r="X3814" t="s">
        <v>782</v>
      </c>
      <c r="Y3814" t="s">
        <v>780</v>
      </c>
    </row>
    <row r="3815" spans="1:25" hidden="1" x14ac:dyDescent="0.25">
      <c r="A3815" s="103" t="s">
        <v>6</v>
      </c>
      <c r="B3815" s="104">
        <v>46269</v>
      </c>
      <c r="C3815" s="105" t="s">
        <v>12</v>
      </c>
      <c r="D3815" s="106">
        <v>16</v>
      </c>
      <c r="G3815" s="106">
        <v>7</v>
      </c>
      <c r="H3815" s="107">
        <v>0</v>
      </c>
      <c r="I3815" s="107">
        <v>0</v>
      </c>
      <c r="J3815" s="107">
        <v>0</v>
      </c>
      <c r="K3815" s="107">
        <v>0</v>
      </c>
      <c r="L3815" s="108">
        <v>0</v>
      </c>
      <c r="X3815" t="s">
        <v>778</v>
      </c>
      <c r="Y3815" t="s">
        <v>781</v>
      </c>
    </row>
    <row r="3816" spans="1:25" x14ac:dyDescent="0.25">
      <c r="A3816" s="103" t="s">
        <v>7</v>
      </c>
      <c r="B3816" s="104">
        <v>46269</v>
      </c>
      <c r="C3816" s="105" t="s">
        <v>11</v>
      </c>
      <c r="D3816" s="106">
        <v>14</v>
      </c>
      <c r="G3816" s="106">
        <v>3</v>
      </c>
      <c r="H3816" s="107">
        <v>0</v>
      </c>
      <c r="I3816" s="107">
        <v>0</v>
      </c>
      <c r="J3816" s="107">
        <v>0</v>
      </c>
      <c r="K3816" s="107">
        <v>0</v>
      </c>
      <c r="L3816" s="108">
        <v>0</v>
      </c>
      <c r="X3816" t="s">
        <v>782</v>
      </c>
    </row>
    <row r="3817" spans="1:25" hidden="1" x14ac:dyDescent="0.25">
      <c r="A3817" s="103" t="s">
        <v>7</v>
      </c>
      <c r="B3817" s="104">
        <v>46269</v>
      </c>
      <c r="C3817" s="105" t="s">
        <v>12</v>
      </c>
      <c r="D3817" s="106">
        <v>11</v>
      </c>
      <c r="G3817" s="106">
        <v>3</v>
      </c>
      <c r="H3817" s="107">
        <v>0</v>
      </c>
      <c r="I3817" s="107">
        <v>0</v>
      </c>
      <c r="J3817" s="107">
        <v>0</v>
      </c>
      <c r="K3817" s="107">
        <v>0</v>
      </c>
      <c r="L3817" s="108">
        <v>0</v>
      </c>
      <c r="X3817" t="s">
        <v>778</v>
      </c>
      <c r="Y3817" t="s">
        <v>779</v>
      </c>
    </row>
    <row r="3818" spans="1:25" hidden="1" x14ac:dyDescent="0.25">
      <c r="A3818" s="103" t="s">
        <v>8</v>
      </c>
      <c r="B3818" s="104">
        <v>46269</v>
      </c>
      <c r="C3818" s="105" t="s">
        <v>12</v>
      </c>
      <c r="D3818" s="106">
        <v>11</v>
      </c>
      <c r="G3818" s="106">
        <v>9</v>
      </c>
      <c r="H3818" s="107">
        <v>0</v>
      </c>
      <c r="I3818" s="107">
        <v>0</v>
      </c>
      <c r="J3818" s="107">
        <v>0</v>
      </c>
      <c r="K3818" s="107">
        <v>0</v>
      </c>
      <c r="L3818" s="108">
        <v>0</v>
      </c>
      <c r="X3818" t="s">
        <v>778</v>
      </c>
      <c r="Y3818" t="s">
        <v>781</v>
      </c>
    </row>
    <row r="3819" spans="1:25" x14ac:dyDescent="0.25">
      <c r="A3819" s="103" t="s">
        <v>7</v>
      </c>
      <c r="B3819" s="104">
        <v>46269</v>
      </c>
      <c r="C3819" s="105" t="s">
        <v>11</v>
      </c>
      <c r="D3819" s="106">
        <v>10</v>
      </c>
      <c r="G3819" s="106">
        <v>68</v>
      </c>
      <c r="H3819" s="107">
        <v>4</v>
      </c>
      <c r="I3819" s="107">
        <v>3</v>
      </c>
      <c r="J3819" s="107">
        <v>1</v>
      </c>
      <c r="K3819" s="107">
        <v>1</v>
      </c>
      <c r="L3819" s="108">
        <v>1</v>
      </c>
      <c r="X3819" t="s">
        <v>778</v>
      </c>
      <c r="Y3819" t="s">
        <v>784</v>
      </c>
    </row>
    <row r="3820" spans="1:25" hidden="1" x14ac:dyDescent="0.25">
      <c r="A3820" s="103" t="s">
        <v>7</v>
      </c>
      <c r="B3820" s="104">
        <v>46269</v>
      </c>
      <c r="C3820" s="105" t="s">
        <v>12</v>
      </c>
      <c r="D3820" s="106">
        <v>16</v>
      </c>
      <c r="G3820" s="106">
        <v>1104</v>
      </c>
      <c r="H3820" s="107">
        <v>7</v>
      </c>
      <c r="I3820" s="107">
        <v>4</v>
      </c>
      <c r="J3820" s="107">
        <v>0</v>
      </c>
      <c r="K3820" s="107">
        <v>0</v>
      </c>
      <c r="L3820" s="108">
        <v>0</v>
      </c>
      <c r="X3820" t="s">
        <v>782</v>
      </c>
      <c r="Y3820" t="s">
        <v>779</v>
      </c>
    </row>
    <row r="3821" spans="1:25" hidden="1" x14ac:dyDescent="0.25">
      <c r="A3821" s="103" t="s">
        <v>8</v>
      </c>
      <c r="B3821" s="104">
        <v>46269</v>
      </c>
      <c r="C3821" s="105" t="s">
        <v>11</v>
      </c>
      <c r="D3821" s="106">
        <v>14</v>
      </c>
      <c r="G3821" s="106">
        <v>249</v>
      </c>
      <c r="H3821" s="107">
        <v>3</v>
      </c>
      <c r="I3821" s="107">
        <v>2</v>
      </c>
      <c r="J3821" s="107">
        <v>0</v>
      </c>
      <c r="K3821" s="107">
        <v>0</v>
      </c>
      <c r="L3821" s="108">
        <v>0</v>
      </c>
      <c r="X3821" t="s">
        <v>778</v>
      </c>
      <c r="Y3821" t="s">
        <v>20</v>
      </c>
    </row>
    <row r="3822" spans="1:25" hidden="1" x14ac:dyDescent="0.25">
      <c r="A3822" s="103" t="s">
        <v>8</v>
      </c>
      <c r="B3822" s="104">
        <v>46269</v>
      </c>
      <c r="C3822" s="105" t="s">
        <v>12</v>
      </c>
      <c r="D3822" s="106">
        <v>10</v>
      </c>
      <c r="G3822" s="106">
        <v>55</v>
      </c>
      <c r="H3822" s="107">
        <v>3</v>
      </c>
      <c r="I3822" s="107">
        <v>2</v>
      </c>
      <c r="J3822" s="107">
        <v>0</v>
      </c>
      <c r="K3822" s="107">
        <v>0</v>
      </c>
      <c r="L3822" s="108">
        <v>0</v>
      </c>
      <c r="X3822" t="s">
        <v>782</v>
      </c>
      <c r="Y3822" t="s">
        <v>781</v>
      </c>
    </row>
    <row r="3823" spans="1:25" hidden="1" x14ac:dyDescent="0.25">
      <c r="A3823" s="103" t="s">
        <v>6</v>
      </c>
      <c r="B3823" s="104">
        <v>46269</v>
      </c>
      <c r="C3823" s="105" t="s">
        <v>11</v>
      </c>
      <c r="D3823" s="106">
        <v>14</v>
      </c>
      <c r="G3823" s="106">
        <v>319</v>
      </c>
      <c r="H3823" s="107">
        <v>2</v>
      </c>
      <c r="I3823" s="107">
        <v>2</v>
      </c>
      <c r="J3823" s="107">
        <v>0</v>
      </c>
      <c r="K3823" s="107">
        <v>0</v>
      </c>
      <c r="L3823" s="108">
        <v>0</v>
      </c>
      <c r="X3823" t="s">
        <v>778</v>
      </c>
      <c r="Y3823" t="s">
        <v>20</v>
      </c>
    </row>
    <row r="3824" spans="1:25" hidden="1" x14ac:dyDescent="0.25">
      <c r="A3824" s="103" t="s">
        <v>6</v>
      </c>
      <c r="B3824" s="104">
        <v>46269</v>
      </c>
      <c r="C3824" s="105" t="s">
        <v>11</v>
      </c>
      <c r="D3824" s="106">
        <v>15</v>
      </c>
      <c r="G3824" s="106">
        <v>180</v>
      </c>
      <c r="H3824" s="107">
        <v>2</v>
      </c>
      <c r="I3824" s="107">
        <v>2</v>
      </c>
      <c r="J3824" s="107">
        <v>0</v>
      </c>
      <c r="K3824" s="107">
        <v>0</v>
      </c>
      <c r="L3824" s="108">
        <v>0</v>
      </c>
      <c r="X3824" t="s">
        <v>778</v>
      </c>
      <c r="Y3824" t="s">
        <v>20</v>
      </c>
    </row>
    <row r="3825" spans="1:25" x14ac:dyDescent="0.25">
      <c r="A3825" s="103" t="s">
        <v>7</v>
      </c>
      <c r="B3825" s="104">
        <v>46269</v>
      </c>
      <c r="C3825" s="105" t="s">
        <v>11</v>
      </c>
      <c r="D3825" s="106">
        <v>12</v>
      </c>
      <c r="G3825" s="106">
        <v>118</v>
      </c>
      <c r="H3825" s="107">
        <v>2</v>
      </c>
      <c r="I3825" s="107">
        <v>2</v>
      </c>
      <c r="J3825" s="107">
        <v>1</v>
      </c>
      <c r="K3825" s="107">
        <v>1</v>
      </c>
      <c r="L3825" s="108">
        <v>0</v>
      </c>
      <c r="X3825" t="s">
        <v>782</v>
      </c>
      <c r="Y3825" t="s">
        <v>780</v>
      </c>
    </row>
    <row r="3826" spans="1:25" hidden="1" x14ac:dyDescent="0.25">
      <c r="A3826" s="103" t="s">
        <v>8</v>
      </c>
      <c r="B3826" s="104">
        <v>46269</v>
      </c>
      <c r="C3826" s="105" t="s">
        <v>12</v>
      </c>
      <c r="D3826" s="106">
        <v>15</v>
      </c>
      <c r="G3826" s="106">
        <v>130</v>
      </c>
      <c r="H3826" s="107">
        <v>4</v>
      </c>
      <c r="I3826" s="107">
        <v>4</v>
      </c>
      <c r="J3826" s="107">
        <v>0</v>
      </c>
      <c r="K3826" s="107">
        <v>0</v>
      </c>
      <c r="L3826" s="108">
        <v>0</v>
      </c>
      <c r="X3826" t="s">
        <v>778</v>
      </c>
      <c r="Y3826" t="s">
        <v>779</v>
      </c>
    </row>
    <row r="3827" spans="1:25" hidden="1" x14ac:dyDescent="0.25">
      <c r="A3827" s="103" t="s">
        <v>6</v>
      </c>
      <c r="B3827" s="104">
        <v>46269</v>
      </c>
      <c r="C3827" s="105" t="s">
        <v>11</v>
      </c>
      <c r="D3827" s="106">
        <v>10</v>
      </c>
      <c r="G3827" s="106">
        <v>3</v>
      </c>
      <c r="H3827" s="107">
        <v>0</v>
      </c>
      <c r="I3827" s="107">
        <v>0</v>
      </c>
      <c r="J3827" s="107">
        <v>0</v>
      </c>
      <c r="K3827" s="107">
        <v>0</v>
      </c>
      <c r="L3827" s="108">
        <v>0</v>
      </c>
      <c r="X3827" t="s">
        <v>778</v>
      </c>
      <c r="Y3827" t="s">
        <v>23</v>
      </c>
    </row>
    <row r="3828" spans="1:25" hidden="1" x14ac:dyDescent="0.25">
      <c r="A3828" s="103" t="s">
        <v>7</v>
      </c>
      <c r="B3828" s="104">
        <v>46269</v>
      </c>
      <c r="C3828" s="105" t="s">
        <v>11</v>
      </c>
      <c r="D3828" s="106">
        <v>11</v>
      </c>
      <c r="G3828" s="106">
        <v>125</v>
      </c>
      <c r="H3828" s="107">
        <v>1</v>
      </c>
      <c r="I3828" s="107">
        <v>1</v>
      </c>
      <c r="J3828" s="107">
        <v>0</v>
      </c>
      <c r="K3828" s="107">
        <v>0</v>
      </c>
      <c r="L3828" s="108">
        <v>0</v>
      </c>
      <c r="X3828" t="s">
        <v>778</v>
      </c>
      <c r="Y3828" t="s">
        <v>20</v>
      </c>
    </row>
    <row r="3829" spans="1:25" x14ac:dyDescent="0.25">
      <c r="A3829" s="103" t="s">
        <v>6</v>
      </c>
      <c r="B3829" s="104">
        <v>46269</v>
      </c>
      <c r="C3829" s="105" t="s">
        <v>11</v>
      </c>
      <c r="D3829" s="106">
        <v>11</v>
      </c>
      <c r="G3829" s="106">
        <v>1150</v>
      </c>
      <c r="H3829" s="107">
        <v>14</v>
      </c>
      <c r="I3829" s="107">
        <v>12</v>
      </c>
      <c r="J3829" s="107">
        <v>1</v>
      </c>
      <c r="K3829" s="107">
        <v>1</v>
      </c>
      <c r="L3829" s="108">
        <v>0</v>
      </c>
      <c r="X3829" t="s">
        <v>782</v>
      </c>
      <c r="Y3829" t="s">
        <v>20</v>
      </c>
    </row>
    <row r="3830" spans="1:25" hidden="1" x14ac:dyDescent="0.25">
      <c r="A3830" s="103" t="s">
        <v>8</v>
      </c>
      <c r="B3830" s="104">
        <v>46269</v>
      </c>
      <c r="C3830" s="105" t="s">
        <v>12</v>
      </c>
      <c r="D3830" s="106">
        <v>11</v>
      </c>
      <c r="G3830" s="106">
        <v>5</v>
      </c>
      <c r="H3830" s="107">
        <v>0</v>
      </c>
      <c r="I3830" s="107">
        <v>0</v>
      </c>
      <c r="J3830" s="107">
        <v>0</v>
      </c>
      <c r="K3830" s="107">
        <v>0</v>
      </c>
      <c r="L3830" s="108">
        <v>0</v>
      </c>
      <c r="X3830" t="s">
        <v>778</v>
      </c>
      <c r="Y3830" t="s">
        <v>779</v>
      </c>
    </row>
    <row r="3831" spans="1:25" hidden="1" x14ac:dyDescent="0.25">
      <c r="A3831" s="103" t="s">
        <v>6</v>
      </c>
      <c r="B3831" s="104">
        <v>46269</v>
      </c>
      <c r="C3831" s="105" t="s">
        <v>11</v>
      </c>
      <c r="D3831" s="106">
        <v>14</v>
      </c>
      <c r="G3831" s="106">
        <v>993</v>
      </c>
      <c r="H3831" s="107">
        <v>12</v>
      </c>
      <c r="I3831" s="107">
        <v>12</v>
      </c>
      <c r="J3831" s="107">
        <v>0</v>
      </c>
      <c r="K3831" s="107">
        <v>0</v>
      </c>
      <c r="L3831" s="108">
        <v>0</v>
      </c>
      <c r="X3831" t="s">
        <v>782</v>
      </c>
      <c r="Y3831" t="s">
        <v>784</v>
      </c>
    </row>
    <row r="3832" spans="1:25" hidden="1" x14ac:dyDescent="0.25">
      <c r="A3832" s="103" t="s">
        <v>6</v>
      </c>
      <c r="B3832" s="104">
        <v>46269</v>
      </c>
      <c r="C3832" s="105" t="s">
        <v>11</v>
      </c>
      <c r="D3832" s="106">
        <v>15</v>
      </c>
      <c r="G3832" s="106">
        <v>9</v>
      </c>
      <c r="H3832" s="107">
        <v>0</v>
      </c>
      <c r="I3832" s="107">
        <v>0</v>
      </c>
      <c r="J3832" s="107">
        <v>0</v>
      </c>
      <c r="K3832" s="107">
        <v>0</v>
      </c>
      <c r="L3832" s="108">
        <v>0</v>
      </c>
      <c r="X3832" t="s">
        <v>782</v>
      </c>
      <c r="Y3832" t="s">
        <v>23</v>
      </c>
    </row>
    <row r="3833" spans="1:25" hidden="1" x14ac:dyDescent="0.25">
      <c r="A3833" s="103" t="s">
        <v>8</v>
      </c>
      <c r="B3833" s="104">
        <v>46269</v>
      </c>
      <c r="C3833" s="105" t="s">
        <v>11</v>
      </c>
      <c r="D3833" s="106">
        <v>14</v>
      </c>
      <c r="G3833" s="106">
        <v>15</v>
      </c>
      <c r="H3833" s="107">
        <v>0</v>
      </c>
      <c r="I3833" s="107">
        <v>0</v>
      </c>
      <c r="J3833" s="107">
        <v>0</v>
      </c>
      <c r="K3833" s="107">
        <v>0</v>
      </c>
      <c r="L3833" s="108">
        <v>0</v>
      </c>
      <c r="X3833" t="s">
        <v>778</v>
      </c>
      <c r="Y3833" t="s">
        <v>780</v>
      </c>
    </row>
    <row r="3834" spans="1:25" hidden="1" x14ac:dyDescent="0.25">
      <c r="A3834" s="103" t="s">
        <v>7</v>
      </c>
      <c r="B3834" s="104">
        <v>46269</v>
      </c>
      <c r="C3834" s="105" t="s">
        <v>11</v>
      </c>
      <c r="D3834" s="106">
        <v>13</v>
      </c>
      <c r="G3834" s="106">
        <v>16</v>
      </c>
      <c r="H3834" s="107">
        <v>0</v>
      </c>
      <c r="I3834" s="107">
        <v>0</v>
      </c>
      <c r="J3834" s="107">
        <v>0</v>
      </c>
      <c r="K3834" s="107">
        <v>0</v>
      </c>
      <c r="L3834" s="108">
        <v>0</v>
      </c>
      <c r="X3834" t="s">
        <v>782</v>
      </c>
      <c r="Y3834" t="s">
        <v>784</v>
      </c>
    </row>
    <row r="3835" spans="1:25" x14ac:dyDescent="0.25">
      <c r="A3835" s="103" t="s">
        <v>6</v>
      </c>
      <c r="B3835" s="104">
        <v>46269</v>
      </c>
      <c r="C3835" s="105" t="s">
        <v>11</v>
      </c>
      <c r="D3835" s="106">
        <v>8</v>
      </c>
      <c r="G3835" s="106">
        <v>7</v>
      </c>
      <c r="H3835" s="107">
        <v>0</v>
      </c>
      <c r="I3835" s="107">
        <v>0</v>
      </c>
      <c r="J3835" s="107">
        <v>0</v>
      </c>
      <c r="K3835" s="107">
        <v>0</v>
      </c>
      <c r="L3835" s="108">
        <v>0</v>
      </c>
      <c r="X3835" t="s">
        <v>782</v>
      </c>
      <c r="Y3835" t="s">
        <v>21</v>
      </c>
    </row>
    <row r="3836" spans="1:25" hidden="1" x14ac:dyDescent="0.25">
      <c r="A3836" s="103" t="s">
        <v>7</v>
      </c>
      <c r="B3836" s="104">
        <v>46269</v>
      </c>
      <c r="C3836" s="105" t="s">
        <v>12</v>
      </c>
      <c r="D3836" s="106">
        <v>10</v>
      </c>
      <c r="G3836" s="106">
        <v>1</v>
      </c>
      <c r="H3836" s="107">
        <v>0</v>
      </c>
      <c r="I3836" s="107">
        <v>0</v>
      </c>
      <c r="J3836" s="107">
        <v>0</v>
      </c>
      <c r="K3836" s="107">
        <v>0</v>
      </c>
      <c r="L3836" s="108">
        <v>0</v>
      </c>
      <c r="X3836" t="s">
        <v>778</v>
      </c>
      <c r="Y3836" t="s">
        <v>785</v>
      </c>
    </row>
    <row r="3837" spans="1:25" hidden="1" x14ac:dyDescent="0.25">
      <c r="A3837" s="103" t="s">
        <v>8</v>
      </c>
      <c r="B3837" s="104">
        <v>46269</v>
      </c>
      <c r="C3837" s="105" t="s">
        <v>11</v>
      </c>
      <c r="D3837" s="106">
        <v>11</v>
      </c>
      <c r="G3837" s="106">
        <v>148</v>
      </c>
      <c r="H3837" s="107">
        <v>2</v>
      </c>
      <c r="I3837" s="107">
        <v>1</v>
      </c>
      <c r="J3837" s="107">
        <v>0</v>
      </c>
      <c r="K3837" s="107">
        <v>0</v>
      </c>
      <c r="L3837" s="108">
        <v>0</v>
      </c>
      <c r="X3837" t="s">
        <v>778</v>
      </c>
      <c r="Y3837" t="s">
        <v>783</v>
      </c>
    </row>
    <row r="3838" spans="1:25" x14ac:dyDescent="0.25">
      <c r="A3838" s="103" t="s">
        <v>7</v>
      </c>
      <c r="B3838" s="104">
        <v>46269</v>
      </c>
      <c r="C3838" s="105" t="s">
        <v>11</v>
      </c>
      <c r="D3838" s="106">
        <v>9</v>
      </c>
      <c r="G3838" s="106">
        <v>2</v>
      </c>
      <c r="H3838" s="107">
        <v>0</v>
      </c>
      <c r="I3838" s="107">
        <v>0</v>
      </c>
      <c r="J3838" s="107">
        <v>0</v>
      </c>
      <c r="K3838" s="107">
        <v>0</v>
      </c>
      <c r="L3838" s="108">
        <v>0</v>
      </c>
      <c r="X3838" t="s">
        <v>778</v>
      </c>
      <c r="Y3838" t="s">
        <v>21</v>
      </c>
    </row>
    <row r="3839" spans="1:25" hidden="1" x14ac:dyDescent="0.25">
      <c r="A3839" s="103" t="s">
        <v>6</v>
      </c>
      <c r="B3839" s="104">
        <v>46269</v>
      </c>
      <c r="C3839" s="105" t="s">
        <v>12</v>
      </c>
      <c r="D3839" s="106">
        <v>15</v>
      </c>
      <c r="G3839" s="106">
        <v>1</v>
      </c>
      <c r="H3839" s="107">
        <v>0</v>
      </c>
      <c r="I3839" s="107">
        <v>0</v>
      </c>
      <c r="J3839" s="107">
        <v>0</v>
      </c>
      <c r="K3839" s="107">
        <v>0</v>
      </c>
      <c r="L3839" s="108">
        <v>0</v>
      </c>
      <c r="X3839" t="s">
        <v>778</v>
      </c>
      <c r="Y3839" t="s">
        <v>22</v>
      </c>
    </row>
    <row r="3840" spans="1:25" x14ac:dyDescent="0.25">
      <c r="A3840" s="103" t="s">
        <v>6</v>
      </c>
      <c r="B3840" s="104">
        <v>46269</v>
      </c>
      <c r="C3840" s="105" t="s">
        <v>11</v>
      </c>
      <c r="D3840" s="106">
        <v>11</v>
      </c>
      <c r="G3840" s="106">
        <v>172</v>
      </c>
      <c r="H3840" s="107">
        <v>1</v>
      </c>
      <c r="I3840" s="107">
        <v>1</v>
      </c>
      <c r="J3840" s="107">
        <v>0</v>
      </c>
      <c r="K3840" s="107">
        <v>0</v>
      </c>
      <c r="L3840" s="108">
        <v>0</v>
      </c>
      <c r="X3840" t="s">
        <v>778</v>
      </c>
      <c r="Y3840" t="s">
        <v>783</v>
      </c>
    </row>
    <row r="3841" spans="1:25" hidden="1" x14ac:dyDescent="0.25">
      <c r="A3841" s="103" t="s">
        <v>6</v>
      </c>
      <c r="B3841" s="104">
        <v>46269</v>
      </c>
      <c r="C3841" s="105" t="s">
        <v>12</v>
      </c>
      <c r="D3841" s="106">
        <v>10</v>
      </c>
      <c r="G3841" s="106">
        <v>17</v>
      </c>
      <c r="H3841" s="107">
        <v>0</v>
      </c>
      <c r="I3841" s="107">
        <v>0</v>
      </c>
      <c r="J3841" s="107">
        <v>0</v>
      </c>
      <c r="K3841" s="107">
        <v>0</v>
      </c>
      <c r="L3841" s="108">
        <v>0</v>
      </c>
      <c r="X3841" t="s">
        <v>778</v>
      </c>
      <c r="Y3841" t="s">
        <v>779</v>
      </c>
    </row>
    <row r="3842" spans="1:25" x14ac:dyDescent="0.25">
      <c r="A3842" s="103" t="s">
        <v>8</v>
      </c>
      <c r="B3842" s="104">
        <v>46269</v>
      </c>
      <c r="C3842" s="105" t="s">
        <v>11</v>
      </c>
      <c r="D3842" s="106">
        <v>10</v>
      </c>
      <c r="G3842" s="106">
        <v>361</v>
      </c>
      <c r="H3842" s="107">
        <v>0</v>
      </c>
      <c r="I3842" s="107">
        <v>0</v>
      </c>
      <c r="J3842" s="107">
        <v>0</v>
      </c>
      <c r="K3842" s="107">
        <v>0</v>
      </c>
      <c r="L3842" s="108">
        <v>0</v>
      </c>
      <c r="X3842" t="s">
        <v>782</v>
      </c>
      <c r="Y3842" t="s">
        <v>784</v>
      </c>
    </row>
    <row r="3843" spans="1:25" hidden="1" x14ac:dyDescent="0.25">
      <c r="A3843" s="103" t="s">
        <v>28</v>
      </c>
      <c r="B3843" s="104">
        <v>46269</v>
      </c>
      <c r="C3843" s="105" t="s">
        <v>12</v>
      </c>
      <c r="D3843" s="106">
        <v>9</v>
      </c>
      <c r="G3843" s="106">
        <v>1</v>
      </c>
      <c r="H3843" s="107">
        <v>1</v>
      </c>
      <c r="I3843" s="107">
        <v>0</v>
      </c>
      <c r="J3843" s="107">
        <v>0</v>
      </c>
      <c r="K3843" s="107">
        <v>0</v>
      </c>
      <c r="L3843" s="108">
        <v>0</v>
      </c>
      <c r="X3843" t="s">
        <v>778</v>
      </c>
      <c r="Y3843" t="s">
        <v>779</v>
      </c>
    </row>
    <row r="3844" spans="1:25" hidden="1" x14ac:dyDescent="0.25">
      <c r="A3844" s="103" t="s">
        <v>7</v>
      </c>
      <c r="B3844" s="104">
        <v>46269</v>
      </c>
      <c r="C3844" s="105" t="s">
        <v>11</v>
      </c>
      <c r="D3844" s="106">
        <v>12</v>
      </c>
      <c r="G3844" s="106">
        <v>3</v>
      </c>
      <c r="H3844" s="107">
        <v>1</v>
      </c>
      <c r="I3844" s="107">
        <v>1</v>
      </c>
      <c r="J3844" s="107">
        <v>0</v>
      </c>
      <c r="K3844" s="107">
        <v>0</v>
      </c>
      <c r="L3844" s="108">
        <v>0</v>
      </c>
      <c r="X3844" t="s">
        <v>778</v>
      </c>
      <c r="Y3844" t="s">
        <v>21</v>
      </c>
    </row>
    <row r="3845" spans="1:25" x14ac:dyDescent="0.25">
      <c r="A3845" s="103" t="s">
        <v>6</v>
      </c>
      <c r="B3845" s="104">
        <v>46269</v>
      </c>
      <c r="C3845" s="105" t="s">
        <v>11</v>
      </c>
      <c r="D3845" s="106">
        <v>10</v>
      </c>
      <c r="G3845" s="106">
        <v>63</v>
      </c>
      <c r="H3845" s="107">
        <v>0</v>
      </c>
      <c r="I3845" s="107">
        <v>0</v>
      </c>
      <c r="J3845" s="107">
        <v>0</v>
      </c>
      <c r="K3845" s="107">
        <v>0</v>
      </c>
      <c r="L3845" s="108">
        <v>0</v>
      </c>
      <c r="X3845" t="s">
        <v>782</v>
      </c>
    </row>
    <row r="3846" spans="1:25" hidden="1" x14ac:dyDescent="0.25">
      <c r="A3846" s="103" t="s">
        <v>7</v>
      </c>
      <c r="B3846" s="104">
        <v>46269</v>
      </c>
      <c r="C3846" s="105" t="s">
        <v>12</v>
      </c>
      <c r="D3846" s="106">
        <v>14</v>
      </c>
      <c r="G3846" s="106">
        <v>1</v>
      </c>
      <c r="H3846" s="107">
        <v>0</v>
      </c>
      <c r="I3846" s="107">
        <v>0</v>
      </c>
      <c r="J3846" s="107">
        <v>0</v>
      </c>
      <c r="K3846" s="107">
        <v>0</v>
      </c>
      <c r="L3846" s="108">
        <v>0</v>
      </c>
      <c r="X3846" t="s">
        <v>778</v>
      </c>
      <c r="Y3846" t="s">
        <v>785</v>
      </c>
    </row>
    <row r="3847" spans="1:25" x14ac:dyDescent="0.25">
      <c r="A3847" s="103" t="s">
        <v>8</v>
      </c>
      <c r="B3847" s="104">
        <v>46269</v>
      </c>
      <c r="C3847" s="105" t="s">
        <v>11</v>
      </c>
      <c r="D3847" s="106">
        <v>12</v>
      </c>
      <c r="G3847" s="106">
        <v>1</v>
      </c>
      <c r="H3847" s="107">
        <v>1</v>
      </c>
      <c r="I3847" s="107">
        <v>1</v>
      </c>
      <c r="J3847" s="107">
        <v>0</v>
      </c>
      <c r="K3847" s="107">
        <v>0</v>
      </c>
      <c r="L3847" s="108">
        <v>0</v>
      </c>
      <c r="X3847" t="s">
        <v>782</v>
      </c>
      <c r="Y3847" t="s">
        <v>21</v>
      </c>
    </row>
    <row r="3848" spans="1:25" hidden="1" x14ac:dyDescent="0.25">
      <c r="A3848" s="103" t="s">
        <v>8</v>
      </c>
      <c r="B3848" s="104">
        <v>46269</v>
      </c>
      <c r="C3848" s="105" t="s">
        <v>12</v>
      </c>
      <c r="D3848" s="106">
        <v>15</v>
      </c>
      <c r="G3848" s="106">
        <v>7</v>
      </c>
      <c r="H3848" s="107">
        <v>0</v>
      </c>
      <c r="I3848" s="107">
        <v>0</v>
      </c>
      <c r="J3848" s="107">
        <v>0</v>
      </c>
      <c r="K3848" s="107">
        <v>0</v>
      </c>
      <c r="L3848" s="108">
        <v>0</v>
      </c>
      <c r="X3848" t="s">
        <v>782</v>
      </c>
    </row>
    <row r="3849" spans="1:25" hidden="1" x14ac:dyDescent="0.25">
      <c r="A3849" s="103" t="s">
        <v>27</v>
      </c>
      <c r="B3849" s="104">
        <v>46269</v>
      </c>
      <c r="C3849" s="105" t="s">
        <v>11</v>
      </c>
      <c r="D3849" s="106">
        <v>14</v>
      </c>
      <c r="G3849" s="106">
        <v>1</v>
      </c>
      <c r="H3849" s="107">
        <v>1</v>
      </c>
      <c r="I3849" s="107">
        <v>1</v>
      </c>
      <c r="J3849" s="107">
        <v>0</v>
      </c>
      <c r="K3849" s="107">
        <v>0</v>
      </c>
      <c r="L3849" s="108">
        <v>0</v>
      </c>
      <c r="X3849" t="s">
        <v>782</v>
      </c>
      <c r="Y3849" t="s">
        <v>784</v>
      </c>
    </row>
    <row r="3850" spans="1:25" hidden="1" x14ac:dyDescent="0.25">
      <c r="A3850" s="103" t="s">
        <v>8</v>
      </c>
      <c r="B3850" s="104">
        <v>46269</v>
      </c>
      <c r="C3850" s="105" t="s">
        <v>11</v>
      </c>
      <c r="D3850" s="106">
        <v>13</v>
      </c>
      <c r="G3850" s="106">
        <v>3</v>
      </c>
      <c r="H3850" s="107">
        <v>0</v>
      </c>
      <c r="I3850" s="107">
        <v>0</v>
      </c>
      <c r="J3850" s="107">
        <v>0</v>
      </c>
      <c r="K3850" s="107">
        <v>0</v>
      </c>
      <c r="L3850" s="108">
        <v>0</v>
      </c>
      <c r="X3850" t="s">
        <v>778</v>
      </c>
      <c r="Y3850" t="s">
        <v>783</v>
      </c>
    </row>
    <row r="3851" spans="1:25" hidden="1" x14ac:dyDescent="0.25">
      <c r="A3851" s="103" t="s">
        <v>7</v>
      </c>
      <c r="B3851" s="104">
        <v>46269</v>
      </c>
      <c r="C3851" s="105" t="s">
        <v>11</v>
      </c>
      <c r="D3851" s="106">
        <v>9</v>
      </c>
      <c r="G3851" s="106">
        <v>462</v>
      </c>
      <c r="H3851" s="107">
        <v>4</v>
      </c>
      <c r="I3851" s="107">
        <v>3</v>
      </c>
      <c r="J3851" s="107">
        <v>0</v>
      </c>
      <c r="K3851" s="107">
        <v>0</v>
      </c>
      <c r="L3851" s="108">
        <v>0</v>
      </c>
      <c r="X3851" t="s">
        <v>782</v>
      </c>
      <c r="Y3851" t="s">
        <v>784</v>
      </c>
    </row>
    <row r="3852" spans="1:25" x14ac:dyDescent="0.25">
      <c r="A3852" s="103" t="s">
        <v>7</v>
      </c>
      <c r="B3852" s="104">
        <v>46269</v>
      </c>
      <c r="C3852" s="105" t="s">
        <v>11</v>
      </c>
      <c r="D3852" s="106">
        <v>10</v>
      </c>
      <c r="G3852" s="106">
        <v>107</v>
      </c>
      <c r="H3852" s="107">
        <v>1</v>
      </c>
      <c r="I3852" s="107">
        <v>1</v>
      </c>
      <c r="J3852" s="107">
        <v>0</v>
      </c>
      <c r="K3852" s="107">
        <v>0</v>
      </c>
      <c r="L3852" s="108">
        <v>0</v>
      </c>
      <c r="X3852" t="s">
        <v>778</v>
      </c>
      <c r="Y3852" t="s">
        <v>20</v>
      </c>
    </row>
    <row r="3853" spans="1:25" hidden="1" x14ac:dyDescent="0.25">
      <c r="A3853" s="103" t="s">
        <v>6</v>
      </c>
      <c r="B3853" s="104">
        <v>46269</v>
      </c>
      <c r="C3853" s="105" t="s">
        <v>12</v>
      </c>
      <c r="D3853" s="106">
        <v>14</v>
      </c>
      <c r="G3853" s="106">
        <v>218</v>
      </c>
      <c r="H3853" s="107">
        <v>3</v>
      </c>
      <c r="I3853" s="107">
        <v>1</v>
      </c>
      <c r="J3853" s="107">
        <v>0</v>
      </c>
      <c r="K3853" s="107">
        <v>0</v>
      </c>
      <c r="L3853" s="108">
        <v>0</v>
      </c>
      <c r="X3853" t="s">
        <v>778</v>
      </c>
      <c r="Y3853" t="s">
        <v>779</v>
      </c>
    </row>
    <row r="3854" spans="1:25" x14ac:dyDescent="0.25">
      <c r="A3854" s="103" t="s">
        <v>8</v>
      </c>
      <c r="B3854" s="104">
        <v>46269</v>
      </c>
      <c r="C3854" s="105" t="s">
        <v>11</v>
      </c>
      <c r="D3854" s="106">
        <v>13</v>
      </c>
      <c r="G3854" s="106">
        <v>30</v>
      </c>
      <c r="H3854" s="107">
        <v>1</v>
      </c>
      <c r="I3854" s="107">
        <v>1</v>
      </c>
      <c r="J3854" s="107">
        <v>0</v>
      </c>
      <c r="K3854" s="107">
        <v>0</v>
      </c>
      <c r="L3854" s="108">
        <v>0</v>
      </c>
      <c r="X3854" t="s">
        <v>782</v>
      </c>
      <c r="Y3854" t="s">
        <v>783</v>
      </c>
    </row>
    <row r="3855" spans="1:25" hidden="1" x14ac:dyDescent="0.25">
      <c r="A3855" s="103" t="s">
        <v>6</v>
      </c>
      <c r="B3855" s="104">
        <v>46269</v>
      </c>
      <c r="C3855" s="105" t="s">
        <v>12</v>
      </c>
      <c r="D3855" s="106">
        <v>10</v>
      </c>
      <c r="G3855" s="106">
        <v>12</v>
      </c>
      <c r="H3855" s="107">
        <v>1</v>
      </c>
      <c r="I3855" s="107">
        <v>0</v>
      </c>
      <c r="J3855" s="107">
        <v>0</v>
      </c>
      <c r="K3855" s="107">
        <v>0</v>
      </c>
      <c r="L3855" s="108">
        <v>0</v>
      </c>
      <c r="X3855" t="s">
        <v>782</v>
      </c>
    </row>
    <row r="3856" spans="1:25" hidden="1" x14ac:dyDescent="0.25">
      <c r="A3856" s="103" t="s">
        <v>7</v>
      </c>
      <c r="B3856" s="104">
        <v>46269</v>
      </c>
      <c r="C3856" s="105" t="s">
        <v>11</v>
      </c>
      <c r="D3856" s="106">
        <v>16</v>
      </c>
      <c r="G3856" s="106">
        <v>158</v>
      </c>
      <c r="H3856" s="107">
        <v>0</v>
      </c>
      <c r="I3856" s="107">
        <v>0</v>
      </c>
      <c r="J3856" s="107">
        <v>0</v>
      </c>
      <c r="K3856" s="107">
        <v>0</v>
      </c>
      <c r="L3856" s="108">
        <v>0</v>
      </c>
      <c r="X3856" t="s">
        <v>778</v>
      </c>
      <c r="Y3856" t="s">
        <v>784</v>
      </c>
    </row>
    <row r="3857" spans="1:25" x14ac:dyDescent="0.25">
      <c r="A3857" s="103" t="s">
        <v>6</v>
      </c>
      <c r="B3857" s="104">
        <v>46269</v>
      </c>
      <c r="C3857" s="105" t="s">
        <v>12</v>
      </c>
      <c r="D3857" s="106">
        <v>13</v>
      </c>
      <c r="G3857" s="106">
        <v>150</v>
      </c>
      <c r="H3857" s="107">
        <v>2</v>
      </c>
      <c r="I3857" s="107">
        <v>1</v>
      </c>
      <c r="J3857" s="107">
        <v>0</v>
      </c>
      <c r="K3857" s="107">
        <v>0</v>
      </c>
      <c r="L3857" s="108">
        <v>0</v>
      </c>
      <c r="X3857" t="s">
        <v>782</v>
      </c>
      <c r="Y3857" t="s">
        <v>781</v>
      </c>
    </row>
    <row r="3858" spans="1:25" x14ac:dyDescent="0.25">
      <c r="A3858" s="103" t="s">
        <v>6</v>
      </c>
      <c r="B3858" s="104">
        <v>46269</v>
      </c>
      <c r="C3858" s="105" t="s">
        <v>12</v>
      </c>
      <c r="D3858" s="106">
        <v>8</v>
      </c>
      <c r="G3858" s="106">
        <v>515</v>
      </c>
      <c r="H3858" s="107">
        <v>17</v>
      </c>
      <c r="I3858" s="107">
        <v>13</v>
      </c>
      <c r="J3858" s="107">
        <v>0</v>
      </c>
      <c r="K3858" s="107">
        <v>0</v>
      </c>
      <c r="L3858" s="108">
        <v>0</v>
      </c>
      <c r="X3858" t="s">
        <v>782</v>
      </c>
      <c r="Y3858" t="s">
        <v>779</v>
      </c>
    </row>
    <row r="3859" spans="1:25" hidden="1" x14ac:dyDescent="0.25">
      <c r="A3859" s="103" t="s">
        <v>8</v>
      </c>
      <c r="B3859" s="104">
        <v>46269</v>
      </c>
      <c r="C3859" s="105" t="s">
        <v>12</v>
      </c>
      <c r="D3859" s="106">
        <v>10</v>
      </c>
      <c r="G3859" s="106">
        <v>9</v>
      </c>
      <c r="H3859" s="107">
        <v>0</v>
      </c>
      <c r="I3859" s="107">
        <v>0</v>
      </c>
      <c r="J3859" s="107">
        <v>0</v>
      </c>
      <c r="K3859" s="107">
        <v>0</v>
      </c>
      <c r="L3859" s="108">
        <v>0</v>
      </c>
      <c r="X3859" t="s">
        <v>782</v>
      </c>
    </row>
    <row r="3860" spans="1:25" hidden="1" x14ac:dyDescent="0.25">
      <c r="A3860" s="103" t="s">
        <v>6</v>
      </c>
      <c r="B3860" s="104">
        <v>46269</v>
      </c>
      <c r="C3860" s="105" t="s">
        <v>11</v>
      </c>
      <c r="D3860" s="106">
        <v>14</v>
      </c>
      <c r="G3860" s="106">
        <v>1120</v>
      </c>
      <c r="H3860" s="107">
        <v>14</v>
      </c>
      <c r="I3860" s="107">
        <v>11</v>
      </c>
      <c r="J3860" s="107">
        <v>1</v>
      </c>
      <c r="K3860" s="107">
        <v>0</v>
      </c>
      <c r="L3860" s="108">
        <v>0</v>
      </c>
      <c r="X3860" t="s">
        <v>782</v>
      </c>
      <c r="Y3860" t="s">
        <v>20</v>
      </c>
    </row>
    <row r="3861" spans="1:25" x14ac:dyDescent="0.25">
      <c r="A3861" s="103" t="s">
        <v>8</v>
      </c>
      <c r="B3861" s="104">
        <v>46269</v>
      </c>
      <c r="C3861" s="105" t="s">
        <v>11</v>
      </c>
      <c r="D3861" s="106">
        <v>16</v>
      </c>
      <c r="G3861" s="106">
        <v>113</v>
      </c>
      <c r="H3861" s="107">
        <v>0</v>
      </c>
      <c r="I3861" s="107">
        <v>0</v>
      </c>
      <c r="J3861" s="107">
        <v>0</v>
      </c>
      <c r="K3861" s="107">
        <v>0</v>
      </c>
      <c r="L3861" s="108">
        <v>0</v>
      </c>
      <c r="X3861" t="s">
        <v>782</v>
      </c>
      <c r="Y3861" t="s">
        <v>780</v>
      </c>
    </row>
    <row r="3862" spans="1:25" hidden="1" x14ac:dyDescent="0.25">
      <c r="A3862" s="103" t="s">
        <v>6</v>
      </c>
      <c r="B3862" s="104">
        <v>46269</v>
      </c>
      <c r="C3862" s="105" t="s">
        <v>12</v>
      </c>
      <c r="D3862" s="106">
        <v>12</v>
      </c>
      <c r="G3862" s="106">
        <v>161</v>
      </c>
      <c r="H3862" s="107">
        <v>2</v>
      </c>
      <c r="I3862" s="107">
        <v>2</v>
      </c>
      <c r="J3862" s="107">
        <v>0</v>
      </c>
      <c r="K3862" s="107">
        <v>0</v>
      </c>
      <c r="L3862" s="108">
        <v>0</v>
      </c>
      <c r="X3862" t="s">
        <v>778</v>
      </c>
      <c r="Y3862" t="s">
        <v>779</v>
      </c>
    </row>
    <row r="3863" spans="1:25" hidden="1" x14ac:dyDescent="0.25">
      <c r="A3863" s="103" t="s">
        <v>7</v>
      </c>
      <c r="B3863" s="104">
        <v>46269</v>
      </c>
      <c r="C3863" s="105" t="s">
        <v>11</v>
      </c>
      <c r="D3863" s="106">
        <v>16</v>
      </c>
      <c r="G3863" s="106">
        <v>116</v>
      </c>
      <c r="H3863" s="107">
        <v>0</v>
      </c>
      <c r="I3863" s="107">
        <v>0</v>
      </c>
      <c r="J3863" s="107">
        <v>0</v>
      </c>
      <c r="K3863" s="107">
        <v>0</v>
      </c>
      <c r="L3863" s="108">
        <v>0</v>
      </c>
      <c r="X3863" t="s">
        <v>782</v>
      </c>
      <c r="Y3863" t="s">
        <v>780</v>
      </c>
    </row>
    <row r="3864" spans="1:25" x14ac:dyDescent="0.25">
      <c r="A3864" s="103" t="s">
        <v>8</v>
      </c>
      <c r="B3864" s="104">
        <v>46269</v>
      </c>
      <c r="C3864" s="105" t="s">
        <v>11</v>
      </c>
      <c r="D3864" s="106">
        <v>10</v>
      </c>
      <c r="G3864" s="106">
        <v>692</v>
      </c>
      <c r="H3864" s="107">
        <v>10</v>
      </c>
      <c r="I3864" s="107">
        <v>8</v>
      </c>
      <c r="J3864" s="107">
        <v>0</v>
      </c>
      <c r="K3864" s="107">
        <v>0</v>
      </c>
      <c r="L3864" s="108">
        <v>0</v>
      </c>
      <c r="X3864" t="s">
        <v>782</v>
      </c>
      <c r="Y3864" t="s">
        <v>783</v>
      </c>
    </row>
    <row r="3865" spans="1:25" hidden="1" x14ac:dyDescent="0.25">
      <c r="A3865" s="103" t="s">
        <v>6</v>
      </c>
      <c r="B3865" s="104">
        <v>46269</v>
      </c>
      <c r="C3865" s="105" t="s">
        <v>12</v>
      </c>
      <c r="D3865" s="106">
        <v>15</v>
      </c>
      <c r="G3865" s="106">
        <v>1312</v>
      </c>
      <c r="H3865" s="107">
        <v>18</v>
      </c>
      <c r="I3865" s="107">
        <v>13</v>
      </c>
      <c r="J3865" s="107">
        <v>0</v>
      </c>
      <c r="K3865" s="107">
        <v>0</v>
      </c>
      <c r="L3865" s="108">
        <v>0</v>
      </c>
      <c r="X3865" t="s">
        <v>782</v>
      </c>
      <c r="Y3865" t="s">
        <v>779</v>
      </c>
    </row>
    <row r="3866" spans="1:25" hidden="1" x14ac:dyDescent="0.25">
      <c r="A3866" s="103" t="s">
        <v>6</v>
      </c>
      <c r="B3866" s="104">
        <v>46269</v>
      </c>
      <c r="C3866" s="105" t="s">
        <v>11</v>
      </c>
      <c r="D3866" s="106">
        <v>14</v>
      </c>
      <c r="G3866" s="106">
        <v>3</v>
      </c>
      <c r="H3866" s="107">
        <v>0</v>
      </c>
      <c r="I3866" s="107">
        <v>0</v>
      </c>
      <c r="J3866" s="107">
        <v>0</v>
      </c>
      <c r="K3866" s="107">
        <v>0</v>
      </c>
      <c r="L3866" s="108">
        <v>0</v>
      </c>
      <c r="X3866" t="s">
        <v>778</v>
      </c>
      <c r="Y3866" t="s">
        <v>21</v>
      </c>
    </row>
    <row r="3867" spans="1:25" x14ac:dyDescent="0.25">
      <c r="A3867" s="103" t="s">
        <v>6</v>
      </c>
      <c r="B3867" s="104">
        <v>46269</v>
      </c>
      <c r="C3867" s="105" t="s">
        <v>11</v>
      </c>
      <c r="D3867" s="106">
        <v>10</v>
      </c>
      <c r="G3867" s="106">
        <v>1070</v>
      </c>
      <c r="H3867" s="107">
        <v>11</v>
      </c>
      <c r="I3867" s="107">
        <v>10</v>
      </c>
      <c r="J3867" s="107">
        <v>0</v>
      </c>
      <c r="K3867" s="107">
        <v>0</v>
      </c>
      <c r="L3867" s="108">
        <v>0</v>
      </c>
      <c r="X3867" t="s">
        <v>782</v>
      </c>
      <c r="Y3867" t="s">
        <v>783</v>
      </c>
    </row>
    <row r="3868" spans="1:25" x14ac:dyDescent="0.25">
      <c r="A3868" s="103" t="s">
        <v>7</v>
      </c>
      <c r="B3868" s="104">
        <v>46269</v>
      </c>
      <c r="C3868" s="105" t="s">
        <v>12</v>
      </c>
      <c r="D3868" s="106">
        <v>9</v>
      </c>
      <c r="G3868" s="106">
        <v>2</v>
      </c>
      <c r="H3868" s="107">
        <v>0</v>
      </c>
      <c r="I3868" s="107">
        <v>0</v>
      </c>
      <c r="J3868" s="107">
        <v>0</v>
      </c>
      <c r="K3868" s="107">
        <v>0</v>
      </c>
      <c r="L3868" s="108">
        <v>0</v>
      </c>
      <c r="X3868" t="s">
        <v>782</v>
      </c>
      <c r="Y3868" t="s">
        <v>169</v>
      </c>
    </row>
    <row r="3869" spans="1:25" x14ac:dyDescent="0.25">
      <c r="A3869" s="103" t="s">
        <v>8</v>
      </c>
      <c r="B3869" s="104">
        <v>46269</v>
      </c>
      <c r="C3869" s="105" t="s">
        <v>12</v>
      </c>
      <c r="D3869" s="106">
        <v>11</v>
      </c>
      <c r="G3869" s="106">
        <v>17</v>
      </c>
      <c r="H3869" s="107">
        <v>1</v>
      </c>
      <c r="I3869" s="107">
        <v>1</v>
      </c>
      <c r="J3869" s="107">
        <v>0</v>
      </c>
      <c r="K3869" s="107">
        <v>0</v>
      </c>
      <c r="L3869" s="108">
        <v>0</v>
      </c>
      <c r="X3869" t="s">
        <v>782</v>
      </c>
    </row>
    <row r="3870" spans="1:25" hidden="1" x14ac:dyDescent="0.25">
      <c r="A3870" s="103" t="s">
        <v>7</v>
      </c>
      <c r="B3870" s="104">
        <v>46269</v>
      </c>
      <c r="C3870" s="105" t="s">
        <v>12</v>
      </c>
      <c r="D3870" s="106">
        <v>14</v>
      </c>
      <c r="G3870" s="106">
        <v>174</v>
      </c>
      <c r="H3870" s="107">
        <v>4</v>
      </c>
      <c r="I3870" s="107">
        <v>2</v>
      </c>
      <c r="J3870" s="107">
        <v>0</v>
      </c>
      <c r="K3870" s="107">
        <v>0</v>
      </c>
      <c r="L3870" s="108">
        <v>0</v>
      </c>
      <c r="X3870" t="s">
        <v>778</v>
      </c>
      <c r="Y3870" t="s">
        <v>779</v>
      </c>
    </row>
    <row r="3871" spans="1:25" hidden="1" x14ac:dyDescent="0.25">
      <c r="A3871" s="103" t="s">
        <v>8</v>
      </c>
      <c r="B3871" s="104">
        <v>46269</v>
      </c>
      <c r="C3871" s="105" t="s">
        <v>11</v>
      </c>
      <c r="D3871" s="106">
        <v>9</v>
      </c>
      <c r="G3871" s="106">
        <v>6</v>
      </c>
      <c r="H3871" s="107">
        <v>1</v>
      </c>
      <c r="I3871" s="107">
        <v>0</v>
      </c>
      <c r="J3871" s="107">
        <v>0</v>
      </c>
      <c r="K3871" s="107">
        <v>0</v>
      </c>
      <c r="L3871" s="108">
        <v>0</v>
      </c>
      <c r="X3871" t="s">
        <v>778</v>
      </c>
      <c r="Y3871" t="s">
        <v>780</v>
      </c>
    </row>
    <row r="3872" spans="1:25" x14ac:dyDescent="0.25">
      <c r="A3872" s="103" t="s">
        <v>7</v>
      </c>
      <c r="B3872" s="104">
        <v>46269</v>
      </c>
      <c r="C3872" s="105" t="s">
        <v>11</v>
      </c>
      <c r="D3872" s="106">
        <v>10</v>
      </c>
      <c r="G3872" s="106">
        <v>90</v>
      </c>
      <c r="H3872" s="107">
        <v>0</v>
      </c>
      <c r="I3872" s="107">
        <v>0</v>
      </c>
      <c r="J3872" s="107">
        <v>0</v>
      </c>
      <c r="K3872" s="107">
        <v>0</v>
      </c>
      <c r="L3872" s="108">
        <v>0</v>
      </c>
      <c r="X3872" t="s">
        <v>782</v>
      </c>
      <c r="Y3872" t="s">
        <v>780</v>
      </c>
    </row>
    <row r="3873" spans="1:25" hidden="1" x14ac:dyDescent="0.25">
      <c r="A3873" s="103" t="s">
        <v>8</v>
      </c>
      <c r="B3873" s="104">
        <v>46269</v>
      </c>
      <c r="C3873" s="105" t="s">
        <v>12</v>
      </c>
      <c r="D3873" s="106">
        <v>12</v>
      </c>
      <c r="G3873" s="106">
        <v>632</v>
      </c>
      <c r="H3873" s="107">
        <v>12</v>
      </c>
      <c r="I3873" s="107">
        <v>10</v>
      </c>
      <c r="J3873" s="107">
        <v>1</v>
      </c>
      <c r="K3873" s="107">
        <v>1</v>
      </c>
      <c r="L3873" s="108">
        <v>0</v>
      </c>
      <c r="X3873" t="s">
        <v>782</v>
      </c>
      <c r="Y3873" t="s">
        <v>779</v>
      </c>
    </row>
    <row r="3874" spans="1:25" hidden="1" x14ac:dyDescent="0.25">
      <c r="A3874" s="103" t="s">
        <v>8</v>
      </c>
      <c r="B3874" s="104">
        <v>46269</v>
      </c>
      <c r="C3874" s="105" t="s">
        <v>12</v>
      </c>
      <c r="D3874" s="106">
        <v>8</v>
      </c>
      <c r="G3874" s="106">
        <v>11</v>
      </c>
      <c r="H3874" s="107">
        <v>0</v>
      </c>
      <c r="I3874" s="107">
        <v>0</v>
      </c>
      <c r="J3874" s="107">
        <v>0</v>
      </c>
      <c r="K3874" s="107">
        <v>0</v>
      </c>
      <c r="L3874" s="108">
        <v>0</v>
      </c>
      <c r="X3874" t="s">
        <v>782</v>
      </c>
      <c r="Y3874" t="s">
        <v>781</v>
      </c>
    </row>
    <row r="3875" spans="1:25" x14ac:dyDescent="0.25">
      <c r="A3875" s="103" t="s">
        <v>8</v>
      </c>
      <c r="B3875" s="104">
        <v>46269</v>
      </c>
      <c r="C3875" s="105" t="s">
        <v>11</v>
      </c>
      <c r="D3875" s="106">
        <v>12</v>
      </c>
      <c r="G3875" s="106">
        <v>220</v>
      </c>
      <c r="H3875" s="107">
        <v>2</v>
      </c>
      <c r="I3875" s="107">
        <v>2</v>
      </c>
      <c r="J3875" s="107">
        <v>0</v>
      </c>
      <c r="K3875" s="107">
        <v>0</v>
      </c>
      <c r="L3875" s="108">
        <v>0</v>
      </c>
      <c r="X3875" t="s">
        <v>778</v>
      </c>
      <c r="Y3875" t="s">
        <v>20</v>
      </c>
    </row>
    <row r="3876" spans="1:25" hidden="1" x14ac:dyDescent="0.25">
      <c r="A3876" s="103" t="s">
        <v>8</v>
      </c>
      <c r="B3876" s="104">
        <v>46269</v>
      </c>
      <c r="C3876" s="105" t="s">
        <v>12</v>
      </c>
      <c r="D3876" s="106">
        <v>10</v>
      </c>
      <c r="G3876" s="106">
        <v>2</v>
      </c>
      <c r="H3876" s="107">
        <v>0</v>
      </c>
      <c r="I3876" s="107">
        <v>0</v>
      </c>
      <c r="J3876" s="107">
        <v>0</v>
      </c>
      <c r="K3876" s="107">
        <v>0</v>
      </c>
      <c r="L3876" s="108">
        <v>0</v>
      </c>
      <c r="X3876" t="s">
        <v>778</v>
      </c>
    </row>
    <row r="3877" spans="1:25" x14ac:dyDescent="0.25">
      <c r="A3877" s="103" t="s">
        <v>7</v>
      </c>
      <c r="B3877" s="104">
        <v>46269</v>
      </c>
      <c r="C3877" s="105" t="s">
        <v>12</v>
      </c>
      <c r="D3877" s="106">
        <v>9</v>
      </c>
      <c r="G3877" s="106">
        <v>227</v>
      </c>
      <c r="H3877" s="107">
        <v>1</v>
      </c>
      <c r="I3877" s="107">
        <v>1</v>
      </c>
      <c r="J3877" s="107">
        <v>0</v>
      </c>
      <c r="K3877" s="107">
        <v>0</v>
      </c>
      <c r="L3877" s="108">
        <v>0</v>
      </c>
      <c r="X3877" t="s">
        <v>782</v>
      </c>
      <c r="Y3877" t="s">
        <v>781</v>
      </c>
    </row>
    <row r="3878" spans="1:25" hidden="1" x14ac:dyDescent="0.25">
      <c r="A3878" s="103" t="s">
        <v>7</v>
      </c>
      <c r="B3878" s="104">
        <v>46269</v>
      </c>
      <c r="C3878" s="105" t="s">
        <v>12</v>
      </c>
      <c r="D3878" s="106">
        <v>11</v>
      </c>
      <c r="G3878" s="106">
        <v>1909</v>
      </c>
      <c r="H3878" s="107">
        <v>27</v>
      </c>
      <c r="I3878" s="107">
        <v>16</v>
      </c>
      <c r="J3878" s="107">
        <v>1</v>
      </c>
      <c r="K3878" s="107">
        <v>1</v>
      </c>
      <c r="L3878" s="108">
        <v>0</v>
      </c>
      <c r="X3878" t="s">
        <v>782</v>
      </c>
      <c r="Y3878" t="s">
        <v>779</v>
      </c>
    </row>
    <row r="3879" spans="1:25" x14ac:dyDescent="0.25">
      <c r="A3879" s="103" t="s">
        <v>6</v>
      </c>
      <c r="B3879" s="104">
        <v>46269</v>
      </c>
      <c r="C3879" s="105" t="s">
        <v>11</v>
      </c>
      <c r="D3879" s="106">
        <v>16</v>
      </c>
      <c r="G3879" s="106">
        <v>320</v>
      </c>
      <c r="H3879" s="107">
        <v>0</v>
      </c>
      <c r="I3879" s="107">
        <v>0</v>
      </c>
      <c r="J3879" s="107">
        <v>0</v>
      </c>
      <c r="K3879" s="107">
        <v>0</v>
      </c>
      <c r="L3879" s="108">
        <v>0</v>
      </c>
      <c r="X3879" t="s">
        <v>778</v>
      </c>
      <c r="Y3879" t="s">
        <v>20</v>
      </c>
    </row>
    <row r="3880" spans="1:25" hidden="1" x14ac:dyDescent="0.25">
      <c r="A3880" s="103" t="s">
        <v>6</v>
      </c>
      <c r="B3880" s="104">
        <v>46269</v>
      </c>
      <c r="C3880" s="105" t="s">
        <v>12</v>
      </c>
      <c r="D3880" s="106">
        <v>9</v>
      </c>
      <c r="G3880" s="106">
        <v>5</v>
      </c>
      <c r="H3880" s="107">
        <v>0</v>
      </c>
      <c r="I3880" s="107">
        <v>0</v>
      </c>
      <c r="J3880" s="107">
        <v>0</v>
      </c>
      <c r="K3880" s="107">
        <v>0</v>
      </c>
      <c r="L3880" s="108">
        <v>0</v>
      </c>
      <c r="X3880" t="s">
        <v>778</v>
      </c>
    </row>
    <row r="3881" spans="1:25" hidden="1" x14ac:dyDescent="0.25">
      <c r="A3881" s="103" t="s">
        <v>8</v>
      </c>
      <c r="B3881" s="104">
        <v>46269</v>
      </c>
      <c r="C3881" s="105" t="s">
        <v>11</v>
      </c>
      <c r="D3881" s="106">
        <v>10</v>
      </c>
      <c r="G3881" s="106">
        <v>2</v>
      </c>
      <c r="H3881" s="107">
        <v>0</v>
      </c>
      <c r="I3881" s="107">
        <v>0</v>
      </c>
      <c r="J3881" s="107">
        <v>0</v>
      </c>
      <c r="K3881" s="107">
        <v>0</v>
      </c>
      <c r="L3881" s="108">
        <v>0</v>
      </c>
      <c r="X3881" t="s">
        <v>782</v>
      </c>
      <c r="Y3881" t="s">
        <v>21</v>
      </c>
    </row>
    <row r="3882" spans="1:25" hidden="1" x14ac:dyDescent="0.25">
      <c r="A3882" s="103" t="s">
        <v>7</v>
      </c>
      <c r="B3882" s="104">
        <v>46269</v>
      </c>
      <c r="C3882" s="105" t="s">
        <v>11</v>
      </c>
      <c r="D3882" s="106">
        <v>15</v>
      </c>
      <c r="G3882" s="106">
        <v>22</v>
      </c>
      <c r="H3882" s="107">
        <v>1</v>
      </c>
      <c r="I3882" s="107">
        <v>0</v>
      </c>
      <c r="J3882" s="107">
        <v>0</v>
      </c>
      <c r="K3882" s="107">
        <v>0</v>
      </c>
      <c r="L3882" s="108">
        <v>0</v>
      </c>
      <c r="X3882" t="s">
        <v>778</v>
      </c>
      <c r="Y3882" t="s">
        <v>780</v>
      </c>
    </row>
    <row r="3883" spans="1:25" hidden="1" x14ac:dyDescent="0.25">
      <c r="A3883" s="103" t="s">
        <v>7</v>
      </c>
      <c r="B3883" s="104">
        <v>46269</v>
      </c>
      <c r="C3883" s="105" t="s">
        <v>11</v>
      </c>
      <c r="D3883" s="106">
        <v>14</v>
      </c>
      <c r="G3883" s="106">
        <v>172</v>
      </c>
      <c r="H3883" s="107">
        <v>0</v>
      </c>
      <c r="I3883" s="107">
        <v>0</v>
      </c>
      <c r="J3883" s="107">
        <v>0</v>
      </c>
      <c r="K3883" s="107">
        <v>0</v>
      </c>
      <c r="L3883" s="108">
        <v>0</v>
      </c>
      <c r="X3883" t="s">
        <v>778</v>
      </c>
      <c r="Y3883" t="s">
        <v>20</v>
      </c>
    </row>
    <row r="3884" spans="1:25" x14ac:dyDescent="0.25">
      <c r="A3884" s="103" t="s">
        <v>7</v>
      </c>
      <c r="B3884" s="104">
        <v>46269</v>
      </c>
      <c r="C3884" s="105" t="s">
        <v>11</v>
      </c>
      <c r="D3884" s="106">
        <v>11</v>
      </c>
      <c r="G3884" s="106">
        <v>148</v>
      </c>
      <c r="H3884" s="107">
        <v>2</v>
      </c>
      <c r="I3884" s="107">
        <v>1</v>
      </c>
      <c r="J3884" s="107">
        <v>0</v>
      </c>
      <c r="K3884" s="107">
        <v>0</v>
      </c>
      <c r="L3884" s="108">
        <v>0</v>
      </c>
      <c r="X3884" t="s">
        <v>782</v>
      </c>
      <c r="Y3884" t="s">
        <v>780</v>
      </c>
    </row>
    <row r="3885" spans="1:25" hidden="1" x14ac:dyDescent="0.25">
      <c r="A3885" s="103" t="s">
        <v>6</v>
      </c>
      <c r="B3885" s="104">
        <v>46269</v>
      </c>
      <c r="C3885" s="105" t="s">
        <v>12</v>
      </c>
      <c r="D3885" s="106">
        <v>11</v>
      </c>
      <c r="G3885" s="106">
        <v>6</v>
      </c>
      <c r="H3885" s="107">
        <v>0</v>
      </c>
      <c r="I3885" s="107">
        <v>0</v>
      </c>
      <c r="J3885" s="107">
        <v>0</v>
      </c>
      <c r="K3885" s="107">
        <v>0</v>
      </c>
      <c r="L3885" s="108">
        <v>0</v>
      </c>
      <c r="X3885" t="s">
        <v>778</v>
      </c>
    </row>
    <row r="3886" spans="1:25" x14ac:dyDescent="0.25">
      <c r="A3886" s="103" t="s">
        <v>6</v>
      </c>
      <c r="B3886" s="104">
        <v>46269</v>
      </c>
      <c r="C3886" s="105" t="s">
        <v>11</v>
      </c>
      <c r="D3886" s="106">
        <v>11</v>
      </c>
      <c r="G3886" s="106">
        <v>4</v>
      </c>
      <c r="H3886" s="107">
        <v>0</v>
      </c>
      <c r="I3886" s="107">
        <v>0</v>
      </c>
      <c r="J3886" s="107">
        <v>0</v>
      </c>
      <c r="K3886" s="107">
        <v>0</v>
      </c>
      <c r="L3886" s="108">
        <v>0</v>
      </c>
      <c r="X3886" t="s">
        <v>778</v>
      </c>
      <c r="Y3886" t="s">
        <v>21</v>
      </c>
    </row>
    <row r="3887" spans="1:25" hidden="1" x14ac:dyDescent="0.25">
      <c r="A3887" s="103" t="s">
        <v>8</v>
      </c>
      <c r="B3887" s="104">
        <v>46269</v>
      </c>
      <c r="C3887" s="105" t="s">
        <v>12</v>
      </c>
      <c r="D3887" s="106">
        <v>12</v>
      </c>
      <c r="G3887" s="106">
        <v>4</v>
      </c>
      <c r="H3887" s="107">
        <v>1</v>
      </c>
      <c r="I3887" s="107">
        <v>0</v>
      </c>
      <c r="J3887" s="107">
        <v>0</v>
      </c>
      <c r="K3887" s="107">
        <v>0</v>
      </c>
      <c r="L3887" s="108">
        <v>0</v>
      </c>
      <c r="X3887" t="s">
        <v>782</v>
      </c>
    </row>
    <row r="3888" spans="1:25" hidden="1" x14ac:dyDescent="0.25">
      <c r="A3888" s="103" t="s">
        <v>7</v>
      </c>
      <c r="B3888" s="104">
        <v>46269</v>
      </c>
      <c r="C3888" s="105" t="s">
        <v>11</v>
      </c>
      <c r="D3888" s="106">
        <v>16</v>
      </c>
      <c r="G3888" s="106">
        <v>710</v>
      </c>
      <c r="H3888" s="107">
        <v>1</v>
      </c>
      <c r="I3888" s="107">
        <v>1</v>
      </c>
      <c r="J3888" s="107">
        <v>0</v>
      </c>
      <c r="K3888" s="107">
        <v>0</v>
      </c>
      <c r="L3888" s="108">
        <v>0</v>
      </c>
      <c r="X3888" t="s">
        <v>782</v>
      </c>
      <c r="Y3888" t="s">
        <v>783</v>
      </c>
    </row>
    <row r="3889" spans="1:25" hidden="1" x14ac:dyDescent="0.25">
      <c r="A3889" s="103" t="s">
        <v>6</v>
      </c>
      <c r="B3889" s="104">
        <v>46269</v>
      </c>
      <c r="C3889" s="105" t="s">
        <v>12</v>
      </c>
      <c r="D3889" s="106">
        <v>9</v>
      </c>
      <c r="G3889" s="106">
        <v>23</v>
      </c>
      <c r="H3889" s="107">
        <v>0</v>
      </c>
      <c r="I3889" s="107">
        <v>0</v>
      </c>
      <c r="J3889" s="107">
        <v>0</v>
      </c>
      <c r="K3889" s="107">
        <v>0</v>
      </c>
      <c r="L3889" s="108">
        <v>0</v>
      </c>
      <c r="X3889" t="s">
        <v>778</v>
      </c>
      <c r="Y3889" t="s">
        <v>781</v>
      </c>
    </row>
    <row r="3890" spans="1:25" hidden="1" x14ac:dyDescent="0.25">
      <c r="A3890" s="103" t="s">
        <v>7</v>
      </c>
      <c r="B3890" s="104">
        <v>46269</v>
      </c>
      <c r="C3890" s="105" t="s">
        <v>11</v>
      </c>
      <c r="D3890" s="106">
        <v>13</v>
      </c>
      <c r="G3890" s="106">
        <v>4</v>
      </c>
      <c r="H3890" s="107">
        <v>0</v>
      </c>
      <c r="I3890" s="107">
        <v>0</v>
      </c>
      <c r="J3890" s="107">
        <v>0</v>
      </c>
      <c r="K3890" s="107">
        <v>0</v>
      </c>
      <c r="L3890" s="108">
        <v>0</v>
      </c>
      <c r="X3890" t="s">
        <v>778</v>
      </c>
      <c r="Y3890" t="s">
        <v>20</v>
      </c>
    </row>
    <row r="3891" spans="1:25" x14ac:dyDescent="0.25">
      <c r="A3891" s="103" t="s">
        <v>7</v>
      </c>
      <c r="B3891" s="104">
        <v>46269</v>
      </c>
      <c r="C3891" s="105" t="s">
        <v>11</v>
      </c>
      <c r="D3891" s="106">
        <v>14</v>
      </c>
      <c r="G3891" s="106">
        <v>153</v>
      </c>
      <c r="H3891" s="107">
        <v>2</v>
      </c>
      <c r="I3891" s="107">
        <v>1</v>
      </c>
      <c r="J3891" s="107">
        <v>1</v>
      </c>
      <c r="K3891" s="107">
        <v>1</v>
      </c>
      <c r="L3891" s="108">
        <v>1</v>
      </c>
      <c r="X3891" t="s">
        <v>778</v>
      </c>
      <c r="Y3891" t="s">
        <v>783</v>
      </c>
    </row>
    <row r="3892" spans="1:25" hidden="1" x14ac:dyDescent="0.25">
      <c r="A3892" s="103" t="s">
        <v>6</v>
      </c>
      <c r="B3892" s="104">
        <v>46269</v>
      </c>
      <c r="C3892" s="105" t="s">
        <v>12</v>
      </c>
      <c r="D3892" s="106">
        <v>15</v>
      </c>
      <c r="G3892" s="106">
        <v>3</v>
      </c>
      <c r="H3892" s="107">
        <v>0</v>
      </c>
      <c r="I3892" s="107">
        <v>0</v>
      </c>
      <c r="J3892" s="107">
        <v>0</v>
      </c>
      <c r="K3892" s="107">
        <v>0</v>
      </c>
      <c r="L3892" s="108">
        <v>0</v>
      </c>
      <c r="X3892" t="s">
        <v>778</v>
      </c>
    </row>
    <row r="3893" spans="1:25" x14ac:dyDescent="0.25">
      <c r="A3893" s="103" t="s">
        <v>7</v>
      </c>
      <c r="B3893" s="104">
        <v>46269</v>
      </c>
      <c r="C3893" s="105" t="s">
        <v>11</v>
      </c>
      <c r="D3893" s="106">
        <v>12</v>
      </c>
      <c r="G3893" s="106">
        <v>551</v>
      </c>
      <c r="H3893" s="107">
        <v>3</v>
      </c>
      <c r="I3893" s="107">
        <v>3</v>
      </c>
      <c r="J3893" s="107">
        <v>0</v>
      </c>
      <c r="K3893" s="107">
        <v>0</v>
      </c>
      <c r="L3893" s="108">
        <v>0</v>
      </c>
      <c r="X3893" t="s">
        <v>782</v>
      </c>
      <c r="Y3893" t="s">
        <v>20</v>
      </c>
    </row>
    <row r="3894" spans="1:25" hidden="1" x14ac:dyDescent="0.25">
      <c r="A3894" s="103" t="s">
        <v>7</v>
      </c>
      <c r="B3894" s="104">
        <v>46269</v>
      </c>
      <c r="C3894" s="105" t="s">
        <v>12</v>
      </c>
      <c r="D3894" s="106">
        <v>9</v>
      </c>
      <c r="G3894" s="106">
        <v>8</v>
      </c>
      <c r="H3894" s="107">
        <v>0</v>
      </c>
      <c r="I3894" s="107">
        <v>0</v>
      </c>
      <c r="J3894" s="107">
        <v>0</v>
      </c>
      <c r="K3894" s="107">
        <v>0</v>
      </c>
      <c r="L3894" s="108">
        <v>0</v>
      </c>
      <c r="X3894" t="s">
        <v>778</v>
      </c>
      <c r="Y3894" t="s">
        <v>779</v>
      </c>
    </row>
    <row r="3895" spans="1:25" hidden="1" x14ac:dyDescent="0.25">
      <c r="A3895" s="103" t="s">
        <v>6</v>
      </c>
      <c r="B3895" s="104">
        <v>46269</v>
      </c>
      <c r="C3895" s="105" t="s">
        <v>11</v>
      </c>
      <c r="D3895" s="106">
        <v>9</v>
      </c>
      <c r="G3895" s="106">
        <v>113</v>
      </c>
      <c r="H3895" s="107">
        <v>0</v>
      </c>
      <c r="I3895" s="107">
        <v>0</v>
      </c>
      <c r="J3895" s="107">
        <v>0</v>
      </c>
      <c r="K3895" s="107">
        <v>0</v>
      </c>
      <c r="L3895" s="108">
        <v>0</v>
      </c>
      <c r="X3895" t="s">
        <v>782</v>
      </c>
      <c r="Y3895" t="s">
        <v>780</v>
      </c>
    </row>
    <row r="3896" spans="1:25" hidden="1" x14ac:dyDescent="0.25">
      <c r="A3896" s="103" t="s">
        <v>6</v>
      </c>
      <c r="B3896" s="104">
        <v>46269</v>
      </c>
      <c r="C3896" s="105" t="s">
        <v>11</v>
      </c>
      <c r="D3896" s="106">
        <v>15</v>
      </c>
      <c r="G3896" s="106">
        <v>679</v>
      </c>
      <c r="H3896" s="107">
        <v>6</v>
      </c>
      <c r="I3896" s="107">
        <v>5</v>
      </c>
      <c r="J3896" s="107">
        <v>0</v>
      </c>
      <c r="K3896" s="107">
        <v>0</v>
      </c>
      <c r="L3896" s="108">
        <v>0</v>
      </c>
      <c r="X3896" t="s">
        <v>782</v>
      </c>
      <c r="Y3896" t="s">
        <v>20</v>
      </c>
    </row>
    <row r="3897" spans="1:25" hidden="1" x14ac:dyDescent="0.25">
      <c r="A3897" s="103" t="s">
        <v>7</v>
      </c>
      <c r="B3897" s="104">
        <v>46269</v>
      </c>
      <c r="C3897" s="105" t="s">
        <v>11</v>
      </c>
      <c r="D3897" s="106">
        <v>12</v>
      </c>
      <c r="G3897" s="106">
        <v>5</v>
      </c>
      <c r="H3897" s="107">
        <v>0</v>
      </c>
      <c r="I3897" s="107">
        <v>0</v>
      </c>
      <c r="J3897" s="107">
        <v>0</v>
      </c>
      <c r="K3897" s="107">
        <v>0</v>
      </c>
      <c r="L3897" s="108">
        <v>0</v>
      </c>
      <c r="X3897" t="s">
        <v>782</v>
      </c>
      <c r="Y3897" t="s">
        <v>21</v>
      </c>
    </row>
    <row r="3898" spans="1:25" hidden="1" x14ac:dyDescent="0.25">
      <c r="A3898" s="103" t="s">
        <v>8</v>
      </c>
      <c r="B3898" s="104">
        <v>46269</v>
      </c>
      <c r="C3898" s="105" t="s">
        <v>11</v>
      </c>
      <c r="D3898" s="106">
        <v>8</v>
      </c>
      <c r="G3898" s="106">
        <v>19</v>
      </c>
      <c r="H3898" s="107">
        <v>1</v>
      </c>
      <c r="I3898" s="107">
        <v>1</v>
      </c>
      <c r="J3898" s="107">
        <v>1</v>
      </c>
      <c r="K3898" s="107">
        <v>1</v>
      </c>
      <c r="L3898" s="108">
        <v>0</v>
      </c>
      <c r="X3898" t="s">
        <v>782</v>
      </c>
      <c r="Y3898" t="s">
        <v>20</v>
      </c>
    </row>
    <row r="3899" spans="1:25" x14ac:dyDescent="0.25">
      <c r="A3899" s="103" t="s">
        <v>7</v>
      </c>
      <c r="B3899" s="104">
        <v>46269</v>
      </c>
      <c r="C3899" s="105" t="s">
        <v>11</v>
      </c>
      <c r="D3899" s="106">
        <v>15</v>
      </c>
      <c r="G3899" s="106">
        <v>7</v>
      </c>
      <c r="H3899" s="107">
        <v>0</v>
      </c>
      <c r="I3899" s="107">
        <v>0</v>
      </c>
      <c r="J3899" s="107">
        <v>0</v>
      </c>
      <c r="K3899" s="107">
        <v>0</v>
      </c>
      <c r="L3899" s="108">
        <v>0</v>
      </c>
      <c r="X3899" t="s">
        <v>782</v>
      </c>
    </row>
    <row r="3900" spans="1:25" x14ac:dyDescent="0.25">
      <c r="A3900" s="103" t="s">
        <v>6</v>
      </c>
      <c r="B3900" s="104">
        <v>46269</v>
      </c>
      <c r="C3900" s="105" t="s">
        <v>12</v>
      </c>
      <c r="D3900" s="106">
        <v>11</v>
      </c>
      <c r="G3900" s="106">
        <v>272</v>
      </c>
      <c r="H3900" s="107">
        <v>8</v>
      </c>
      <c r="I3900" s="107">
        <v>5</v>
      </c>
      <c r="J3900" s="107">
        <v>1</v>
      </c>
      <c r="K3900" s="107">
        <v>0</v>
      </c>
      <c r="L3900" s="108">
        <v>0</v>
      </c>
      <c r="X3900" t="s">
        <v>778</v>
      </c>
      <c r="Y3900" t="s">
        <v>779</v>
      </c>
    </row>
    <row r="3901" spans="1:25" hidden="1" x14ac:dyDescent="0.25">
      <c r="A3901" s="103" t="s">
        <v>8</v>
      </c>
      <c r="B3901" s="104">
        <v>46269</v>
      </c>
      <c r="C3901" s="105" t="s">
        <v>12</v>
      </c>
      <c r="D3901" s="106">
        <v>16</v>
      </c>
      <c r="G3901" s="106">
        <v>835</v>
      </c>
      <c r="H3901" s="107">
        <v>7</v>
      </c>
      <c r="I3901" s="107">
        <v>7</v>
      </c>
      <c r="J3901" s="107">
        <v>0</v>
      </c>
      <c r="K3901" s="107">
        <v>0</v>
      </c>
      <c r="L3901" s="108">
        <v>0</v>
      </c>
      <c r="X3901" t="s">
        <v>782</v>
      </c>
      <c r="Y3901" t="s">
        <v>779</v>
      </c>
    </row>
    <row r="3902" spans="1:25" hidden="1" x14ac:dyDescent="0.25">
      <c r="A3902" s="103" t="s">
        <v>8</v>
      </c>
      <c r="B3902" s="104">
        <v>46269</v>
      </c>
      <c r="C3902" s="105" t="s">
        <v>11</v>
      </c>
      <c r="D3902" s="106">
        <v>12</v>
      </c>
      <c r="G3902" s="106">
        <v>877</v>
      </c>
      <c r="H3902" s="107">
        <v>9</v>
      </c>
      <c r="I3902" s="107">
        <v>8</v>
      </c>
      <c r="J3902" s="107">
        <v>0</v>
      </c>
      <c r="K3902" s="107">
        <v>0</v>
      </c>
      <c r="L3902" s="108">
        <v>0</v>
      </c>
      <c r="X3902" t="s">
        <v>782</v>
      </c>
      <c r="Y3902" t="s">
        <v>783</v>
      </c>
    </row>
    <row r="3903" spans="1:25" hidden="1" x14ac:dyDescent="0.25">
      <c r="A3903" s="103" t="s">
        <v>6</v>
      </c>
      <c r="B3903" s="104">
        <v>46269</v>
      </c>
      <c r="C3903" s="105" t="s">
        <v>11</v>
      </c>
      <c r="D3903" s="106">
        <v>15</v>
      </c>
      <c r="G3903" s="106">
        <v>135</v>
      </c>
      <c r="H3903" s="107">
        <v>1</v>
      </c>
      <c r="I3903" s="107">
        <v>0</v>
      </c>
      <c r="J3903" s="107">
        <v>0</v>
      </c>
      <c r="K3903" s="107">
        <v>0</v>
      </c>
      <c r="L3903" s="108">
        <v>0</v>
      </c>
      <c r="X3903" t="s">
        <v>778</v>
      </c>
      <c r="Y3903" t="s">
        <v>783</v>
      </c>
    </row>
    <row r="3904" spans="1:25" hidden="1" x14ac:dyDescent="0.25">
      <c r="A3904" s="103" t="s">
        <v>7</v>
      </c>
      <c r="B3904" s="104">
        <v>46269</v>
      </c>
      <c r="C3904" s="105" t="s">
        <v>12</v>
      </c>
      <c r="D3904" s="106">
        <v>11</v>
      </c>
      <c r="G3904" s="106">
        <v>3</v>
      </c>
      <c r="H3904" s="107">
        <v>0</v>
      </c>
      <c r="I3904" s="107">
        <v>0</v>
      </c>
      <c r="J3904" s="107">
        <v>0</v>
      </c>
      <c r="K3904" s="107">
        <v>0</v>
      </c>
      <c r="L3904" s="108">
        <v>0</v>
      </c>
      <c r="X3904" t="s">
        <v>778</v>
      </c>
      <c r="Y3904" t="s">
        <v>781</v>
      </c>
    </row>
    <row r="3905" spans="1:25" hidden="1" x14ac:dyDescent="0.25">
      <c r="A3905" s="103" t="s">
        <v>7</v>
      </c>
      <c r="B3905" s="104">
        <v>46269</v>
      </c>
      <c r="C3905" s="105" t="s">
        <v>11</v>
      </c>
      <c r="D3905" s="106">
        <v>16</v>
      </c>
      <c r="G3905" s="106">
        <v>339</v>
      </c>
      <c r="H3905" s="107">
        <v>3</v>
      </c>
      <c r="I3905" s="107">
        <v>2</v>
      </c>
      <c r="J3905" s="107">
        <v>0</v>
      </c>
      <c r="K3905" s="107">
        <v>0</v>
      </c>
      <c r="L3905" s="108">
        <v>0</v>
      </c>
      <c r="X3905" t="s">
        <v>782</v>
      </c>
      <c r="Y3905" t="s">
        <v>20</v>
      </c>
    </row>
    <row r="3906" spans="1:25" hidden="1" x14ac:dyDescent="0.25">
      <c r="A3906" s="103" t="s">
        <v>6</v>
      </c>
      <c r="B3906" s="104">
        <v>46269</v>
      </c>
      <c r="C3906" s="105" t="s">
        <v>11</v>
      </c>
      <c r="D3906" s="106">
        <v>12</v>
      </c>
      <c r="G3906" s="106">
        <v>11</v>
      </c>
      <c r="H3906" s="107">
        <v>0</v>
      </c>
      <c r="I3906" s="107">
        <v>0</v>
      </c>
      <c r="J3906" s="107">
        <v>0</v>
      </c>
      <c r="K3906" s="107">
        <v>0</v>
      </c>
      <c r="L3906" s="108">
        <v>0</v>
      </c>
      <c r="X3906" t="s">
        <v>778</v>
      </c>
    </row>
    <row r="3907" spans="1:25" hidden="1" x14ac:dyDescent="0.25">
      <c r="A3907" s="103" t="s">
        <v>6</v>
      </c>
      <c r="B3907" s="104">
        <v>46269</v>
      </c>
      <c r="C3907" s="105" t="s">
        <v>11</v>
      </c>
      <c r="D3907" s="106">
        <v>14</v>
      </c>
      <c r="G3907" s="106">
        <v>74</v>
      </c>
      <c r="H3907" s="107">
        <v>0</v>
      </c>
      <c r="I3907" s="107">
        <v>0</v>
      </c>
      <c r="J3907" s="107">
        <v>0</v>
      </c>
      <c r="K3907" s="107">
        <v>0</v>
      </c>
      <c r="L3907" s="108">
        <v>0</v>
      </c>
      <c r="X3907" t="s">
        <v>782</v>
      </c>
    </row>
    <row r="3908" spans="1:25" hidden="1" x14ac:dyDescent="0.25">
      <c r="A3908" s="103" t="s">
        <v>8</v>
      </c>
      <c r="B3908" s="104">
        <v>46269</v>
      </c>
      <c r="C3908" s="105" t="s">
        <v>11</v>
      </c>
      <c r="D3908" s="106">
        <v>15</v>
      </c>
      <c r="G3908" s="106">
        <v>56</v>
      </c>
      <c r="H3908" s="107">
        <v>1</v>
      </c>
      <c r="I3908" s="107">
        <v>1</v>
      </c>
      <c r="J3908" s="107">
        <v>0</v>
      </c>
      <c r="K3908" s="107">
        <v>0</v>
      </c>
      <c r="L3908" s="108">
        <v>0</v>
      </c>
      <c r="X3908" t="s">
        <v>778</v>
      </c>
      <c r="Y3908" t="s">
        <v>784</v>
      </c>
    </row>
    <row r="3909" spans="1:25" hidden="1" x14ac:dyDescent="0.25">
      <c r="A3909" s="103" t="s">
        <v>7</v>
      </c>
      <c r="B3909" s="104">
        <v>46269</v>
      </c>
      <c r="C3909" s="105" t="s">
        <v>11</v>
      </c>
      <c r="D3909" s="106">
        <v>10</v>
      </c>
      <c r="G3909" s="106">
        <v>94</v>
      </c>
      <c r="H3909" s="107">
        <v>1</v>
      </c>
      <c r="I3909" s="107">
        <v>1</v>
      </c>
      <c r="J3909" s="107">
        <v>0</v>
      </c>
      <c r="K3909" s="107">
        <v>0</v>
      </c>
      <c r="L3909" s="108">
        <v>0</v>
      </c>
      <c r="X3909" t="s">
        <v>778</v>
      </c>
      <c r="Y3909" t="s">
        <v>783</v>
      </c>
    </row>
    <row r="3910" spans="1:25" x14ac:dyDescent="0.25">
      <c r="A3910" s="103" t="s">
        <v>8</v>
      </c>
      <c r="B3910" s="104">
        <v>46269</v>
      </c>
      <c r="C3910" s="105" t="s">
        <v>11</v>
      </c>
      <c r="D3910" s="106">
        <v>15</v>
      </c>
      <c r="G3910" s="106">
        <v>608</v>
      </c>
      <c r="H3910" s="107">
        <v>3</v>
      </c>
      <c r="I3910" s="107">
        <v>3</v>
      </c>
      <c r="J3910" s="107">
        <v>0</v>
      </c>
      <c r="K3910" s="107">
        <v>0</v>
      </c>
      <c r="L3910" s="108">
        <v>0</v>
      </c>
      <c r="X3910" t="s">
        <v>782</v>
      </c>
      <c r="Y3910" t="s">
        <v>783</v>
      </c>
    </row>
    <row r="3911" spans="1:25" x14ac:dyDescent="0.25">
      <c r="A3911" s="103" t="s">
        <v>8</v>
      </c>
      <c r="B3911" s="104">
        <v>46269</v>
      </c>
      <c r="C3911" s="105" t="s">
        <v>12</v>
      </c>
      <c r="D3911" s="106">
        <v>11</v>
      </c>
      <c r="G3911" s="106">
        <v>245</v>
      </c>
      <c r="H3911" s="107">
        <v>12</v>
      </c>
      <c r="I3911" s="107">
        <v>8</v>
      </c>
      <c r="J3911" s="107">
        <v>1</v>
      </c>
      <c r="K3911" s="107">
        <v>1</v>
      </c>
      <c r="L3911" s="108">
        <v>0</v>
      </c>
      <c r="X3911" t="s">
        <v>778</v>
      </c>
      <c r="Y3911" t="s">
        <v>779</v>
      </c>
    </row>
    <row r="3912" spans="1:25" hidden="1" x14ac:dyDescent="0.25">
      <c r="A3912" s="103" t="s">
        <v>6</v>
      </c>
      <c r="B3912" s="104">
        <v>46269</v>
      </c>
      <c r="C3912" s="105" t="s">
        <v>12</v>
      </c>
      <c r="D3912" s="106">
        <v>8</v>
      </c>
      <c r="G3912" s="106">
        <v>4</v>
      </c>
      <c r="H3912" s="107">
        <v>0</v>
      </c>
      <c r="I3912" s="107">
        <v>0</v>
      </c>
      <c r="J3912" s="107">
        <v>0</v>
      </c>
      <c r="K3912" s="107">
        <v>0</v>
      </c>
      <c r="L3912" s="108">
        <v>0</v>
      </c>
      <c r="X3912" t="s">
        <v>782</v>
      </c>
    </row>
    <row r="3913" spans="1:25" hidden="1" x14ac:dyDescent="0.25">
      <c r="A3913" s="103" t="s">
        <v>8</v>
      </c>
      <c r="B3913" s="104">
        <v>46269</v>
      </c>
      <c r="C3913" s="105" t="s">
        <v>11</v>
      </c>
      <c r="D3913" s="106">
        <v>14</v>
      </c>
      <c r="G3913" s="106">
        <v>903</v>
      </c>
      <c r="H3913" s="107">
        <v>4</v>
      </c>
      <c r="I3913" s="107">
        <v>4</v>
      </c>
      <c r="J3913" s="107">
        <v>1</v>
      </c>
      <c r="K3913" s="107">
        <v>0</v>
      </c>
      <c r="L3913" s="108">
        <v>0</v>
      </c>
      <c r="X3913" t="s">
        <v>782</v>
      </c>
      <c r="Y3913" t="s">
        <v>783</v>
      </c>
    </row>
    <row r="3914" spans="1:25" hidden="1" x14ac:dyDescent="0.25">
      <c r="A3914" s="103" t="s">
        <v>6</v>
      </c>
      <c r="B3914" s="104">
        <v>46269</v>
      </c>
      <c r="C3914" s="105" t="s">
        <v>11</v>
      </c>
      <c r="D3914" s="106">
        <v>14</v>
      </c>
      <c r="G3914" s="106">
        <v>10</v>
      </c>
      <c r="H3914" s="107">
        <v>1</v>
      </c>
      <c r="I3914" s="107">
        <v>1</v>
      </c>
      <c r="J3914" s="107">
        <v>0</v>
      </c>
      <c r="K3914" s="107">
        <v>0</v>
      </c>
      <c r="L3914" s="108">
        <v>0</v>
      </c>
      <c r="X3914" t="s">
        <v>782</v>
      </c>
      <c r="Y3914" t="s">
        <v>21</v>
      </c>
    </row>
    <row r="3915" spans="1:25" hidden="1" x14ac:dyDescent="0.25">
      <c r="A3915" s="103" t="s">
        <v>7</v>
      </c>
      <c r="B3915" s="104">
        <v>46269</v>
      </c>
      <c r="C3915" s="105" t="s">
        <v>11</v>
      </c>
      <c r="D3915" s="106">
        <v>14</v>
      </c>
      <c r="G3915" s="106">
        <v>955</v>
      </c>
      <c r="H3915" s="107">
        <v>9</v>
      </c>
      <c r="I3915" s="107">
        <v>8</v>
      </c>
      <c r="J3915" s="107">
        <v>0</v>
      </c>
      <c r="K3915" s="107">
        <v>0</v>
      </c>
      <c r="L3915" s="108">
        <v>0</v>
      </c>
      <c r="X3915" t="s">
        <v>782</v>
      </c>
      <c r="Y3915" t="s">
        <v>783</v>
      </c>
    </row>
    <row r="3916" spans="1:25" hidden="1" x14ac:dyDescent="0.25">
      <c r="A3916" s="103" t="s">
        <v>7</v>
      </c>
      <c r="B3916" s="104">
        <v>46269</v>
      </c>
      <c r="C3916" s="105" t="s">
        <v>11</v>
      </c>
      <c r="D3916" s="106">
        <v>16</v>
      </c>
      <c r="G3916" s="106">
        <v>2</v>
      </c>
      <c r="H3916" s="107">
        <v>0</v>
      </c>
      <c r="I3916" s="107">
        <v>0</v>
      </c>
      <c r="J3916" s="107">
        <v>0</v>
      </c>
      <c r="K3916" s="107">
        <v>0</v>
      </c>
      <c r="L3916" s="108">
        <v>0</v>
      </c>
      <c r="X3916" t="s">
        <v>778</v>
      </c>
      <c r="Y3916" t="s">
        <v>21</v>
      </c>
    </row>
    <row r="3917" spans="1:25" hidden="1" x14ac:dyDescent="0.25">
      <c r="A3917" s="103" t="s">
        <v>6</v>
      </c>
      <c r="B3917" s="104">
        <v>46269</v>
      </c>
      <c r="C3917" s="105" t="s">
        <v>11</v>
      </c>
      <c r="D3917" s="106">
        <v>12</v>
      </c>
      <c r="G3917" s="106">
        <v>1039</v>
      </c>
      <c r="H3917" s="107">
        <v>29</v>
      </c>
      <c r="I3917" s="107">
        <v>27</v>
      </c>
      <c r="J3917" s="107">
        <v>1</v>
      </c>
      <c r="K3917" s="107">
        <v>0</v>
      </c>
      <c r="L3917" s="108">
        <v>0</v>
      </c>
      <c r="X3917" t="s">
        <v>782</v>
      </c>
      <c r="Y3917" t="s">
        <v>784</v>
      </c>
    </row>
    <row r="3918" spans="1:25" x14ac:dyDescent="0.25">
      <c r="A3918" s="103" t="s">
        <v>8</v>
      </c>
      <c r="B3918" s="104">
        <v>46269</v>
      </c>
      <c r="C3918" s="105" t="s">
        <v>11</v>
      </c>
      <c r="D3918" s="106">
        <v>11</v>
      </c>
      <c r="G3918" s="106">
        <v>4</v>
      </c>
      <c r="H3918" s="107">
        <v>0</v>
      </c>
      <c r="I3918" s="107">
        <v>0</v>
      </c>
      <c r="J3918" s="107">
        <v>0</v>
      </c>
      <c r="K3918" s="107">
        <v>0</v>
      </c>
      <c r="L3918" s="108">
        <v>0</v>
      </c>
      <c r="X3918" t="s">
        <v>782</v>
      </c>
      <c r="Y3918" t="s">
        <v>21</v>
      </c>
    </row>
    <row r="3919" spans="1:25" hidden="1" x14ac:dyDescent="0.25">
      <c r="A3919" s="103" t="s">
        <v>6</v>
      </c>
      <c r="B3919" s="104">
        <v>46269</v>
      </c>
      <c r="C3919" s="105" t="s">
        <v>12</v>
      </c>
      <c r="D3919" s="106">
        <v>9</v>
      </c>
      <c r="G3919" s="106">
        <v>26</v>
      </c>
      <c r="H3919" s="107">
        <v>2</v>
      </c>
      <c r="I3919" s="107">
        <v>1</v>
      </c>
      <c r="J3919" s="107">
        <v>1</v>
      </c>
      <c r="K3919" s="107">
        <v>0</v>
      </c>
      <c r="L3919" s="108">
        <v>0</v>
      </c>
      <c r="X3919" t="s">
        <v>782</v>
      </c>
      <c r="Y3919" t="s">
        <v>779</v>
      </c>
    </row>
    <row r="3920" spans="1:25" hidden="1" x14ac:dyDescent="0.25">
      <c r="A3920" s="103" t="s">
        <v>8</v>
      </c>
      <c r="B3920" s="104">
        <v>46269</v>
      </c>
      <c r="C3920" s="105" t="s">
        <v>11</v>
      </c>
      <c r="D3920" s="106">
        <v>8</v>
      </c>
      <c r="G3920" s="106">
        <v>3</v>
      </c>
      <c r="H3920" s="107">
        <v>0</v>
      </c>
      <c r="I3920" s="107">
        <v>0</v>
      </c>
      <c r="J3920" s="107">
        <v>0</v>
      </c>
      <c r="K3920" s="107">
        <v>0</v>
      </c>
      <c r="L3920" s="108">
        <v>0</v>
      </c>
      <c r="X3920" t="s">
        <v>782</v>
      </c>
      <c r="Y3920" t="s">
        <v>780</v>
      </c>
    </row>
    <row r="3921" spans="1:25" x14ac:dyDescent="0.25">
      <c r="B3921" s="104">
        <v>46269</v>
      </c>
      <c r="C3921" s="105" t="s">
        <v>11</v>
      </c>
      <c r="D3921" s="106">
        <v>11</v>
      </c>
      <c r="G3921" s="106">
        <v>1</v>
      </c>
      <c r="H3921" s="107">
        <v>1</v>
      </c>
      <c r="I3921" s="107">
        <v>1</v>
      </c>
      <c r="J3921" s="107">
        <v>1</v>
      </c>
      <c r="K3921" s="107">
        <v>0</v>
      </c>
      <c r="L3921" s="108">
        <v>0</v>
      </c>
      <c r="X3921" t="s">
        <v>782</v>
      </c>
    </row>
    <row r="3922" spans="1:25" hidden="1" x14ac:dyDescent="0.25">
      <c r="A3922" s="103" t="s">
        <v>8</v>
      </c>
      <c r="B3922" s="104">
        <v>46269</v>
      </c>
      <c r="C3922" s="105" t="s">
        <v>12</v>
      </c>
      <c r="D3922" s="106">
        <v>16</v>
      </c>
      <c r="G3922" s="106">
        <v>7</v>
      </c>
      <c r="H3922" s="107">
        <v>0</v>
      </c>
      <c r="I3922" s="107">
        <v>0</v>
      </c>
      <c r="J3922" s="107">
        <v>0</v>
      </c>
      <c r="K3922" s="107">
        <v>0</v>
      </c>
      <c r="L3922" s="108">
        <v>0</v>
      </c>
      <c r="X3922" t="s">
        <v>778</v>
      </c>
      <c r="Y3922" t="s">
        <v>779</v>
      </c>
    </row>
    <row r="3923" spans="1:25" x14ac:dyDescent="0.25">
      <c r="A3923" s="103" t="s">
        <v>6</v>
      </c>
      <c r="B3923" s="104">
        <v>46269</v>
      </c>
      <c r="C3923" s="105" t="s">
        <v>12</v>
      </c>
      <c r="D3923" s="106">
        <v>8</v>
      </c>
      <c r="G3923" s="106">
        <v>553</v>
      </c>
      <c r="H3923" s="107">
        <v>14</v>
      </c>
      <c r="I3923" s="107">
        <v>13</v>
      </c>
      <c r="J3923" s="107">
        <v>1</v>
      </c>
      <c r="K3923" s="107">
        <v>0</v>
      </c>
      <c r="L3923" s="108">
        <v>0</v>
      </c>
      <c r="X3923" t="s">
        <v>782</v>
      </c>
      <c r="Y3923" t="s">
        <v>781</v>
      </c>
    </row>
    <row r="3924" spans="1:25" hidden="1" x14ac:dyDescent="0.25">
      <c r="A3924" s="103" t="s">
        <v>7</v>
      </c>
      <c r="B3924" s="104">
        <v>46269</v>
      </c>
      <c r="C3924" s="105" t="s">
        <v>12</v>
      </c>
      <c r="D3924" s="106">
        <v>8</v>
      </c>
      <c r="G3924" s="106">
        <v>350</v>
      </c>
      <c r="H3924" s="107">
        <v>0</v>
      </c>
      <c r="I3924" s="107">
        <v>0</v>
      </c>
      <c r="J3924" s="107">
        <v>0</v>
      </c>
      <c r="K3924" s="107">
        <v>0</v>
      </c>
      <c r="L3924" s="108">
        <v>0</v>
      </c>
      <c r="X3924" t="s">
        <v>782</v>
      </c>
      <c r="Y3924" t="s">
        <v>779</v>
      </c>
    </row>
    <row r="3925" spans="1:25" hidden="1" x14ac:dyDescent="0.25">
      <c r="A3925" s="103" t="s">
        <v>7</v>
      </c>
      <c r="B3925" s="104">
        <v>46269</v>
      </c>
      <c r="C3925" s="105" t="s">
        <v>11</v>
      </c>
      <c r="D3925" s="106">
        <v>16</v>
      </c>
      <c r="G3925" s="106">
        <v>1</v>
      </c>
      <c r="H3925" s="107">
        <v>0</v>
      </c>
      <c r="I3925" s="107">
        <v>0</v>
      </c>
      <c r="J3925" s="107">
        <v>0</v>
      </c>
      <c r="K3925" s="107">
        <v>0</v>
      </c>
      <c r="L3925" s="108">
        <v>0</v>
      </c>
      <c r="X3925" t="s">
        <v>778</v>
      </c>
    </row>
    <row r="3926" spans="1:25" hidden="1" x14ac:dyDescent="0.25">
      <c r="A3926" s="103" t="s">
        <v>6</v>
      </c>
      <c r="B3926" s="104">
        <v>46269</v>
      </c>
      <c r="C3926" s="105" t="s">
        <v>11</v>
      </c>
      <c r="D3926" s="106">
        <v>9</v>
      </c>
      <c r="G3926" s="106">
        <v>4</v>
      </c>
      <c r="H3926" s="107">
        <v>0</v>
      </c>
      <c r="I3926" s="107">
        <v>0</v>
      </c>
      <c r="J3926" s="107">
        <v>0</v>
      </c>
      <c r="K3926" s="107">
        <v>0</v>
      </c>
      <c r="L3926" s="108">
        <v>0</v>
      </c>
      <c r="X3926" t="s">
        <v>778</v>
      </c>
      <c r="Y3926" t="s">
        <v>21</v>
      </c>
    </row>
    <row r="3927" spans="1:25" hidden="1" x14ac:dyDescent="0.25">
      <c r="A3927" s="103" t="s">
        <v>7</v>
      </c>
      <c r="B3927" s="104">
        <v>46269</v>
      </c>
      <c r="C3927" s="105" t="s">
        <v>11</v>
      </c>
      <c r="D3927" s="106">
        <v>12</v>
      </c>
      <c r="G3927" s="106">
        <v>1</v>
      </c>
      <c r="H3927" s="107">
        <v>0</v>
      </c>
      <c r="I3927" s="107">
        <v>0</v>
      </c>
      <c r="J3927" s="107">
        <v>0</v>
      </c>
      <c r="K3927" s="107">
        <v>0</v>
      </c>
      <c r="L3927" s="108">
        <v>0</v>
      </c>
      <c r="X3927" t="s">
        <v>778</v>
      </c>
    </row>
    <row r="3928" spans="1:25" x14ac:dyDescent="0.25">
      <c r="A3928" s="103" t="s">
        <v>8</v>
      </c>
      <c r="B3928" s="104">
        <v>46269</v>
      </c>
      <c r="C3928" s="105" t="s">
        <v>11</v>
      </c>
      <c r="D3928" s="106">
        <v>14</v>
      </c>
      <c r="G3928" s="106">
        <v>11</v>
      </c>
      <c r="H3928" s="107">
        <v>0</v>
      </c>
      <c r="I3928" s="107">
        <v>0</v>
      </c>
      <c r="J3928" s="107">
        <v>0</v>
      </c>
      <c r="K3928" s="107">
        <v>0</v>
      </c>
      <c r="L3928" s="108">
        <v>0</v>
      </c>
      <c r="X3928" t="s">
        <v>782</v>
      </c>
    </row>
    <row r="3929" spans="1:25" hidden="1" x14ac:dyDescent="0.25">
      <c r="A3929" s="103" t="s">
        <v>6</v>
      </c>
      <c r="B3929" s="104">
        <v>46269</v>
      </c>
      <c r="C3929" s="105" t="s">
        <v>12</v>
      </c>
      <c r="D3929" s="106">
        <v>9</v>
      </c>
      <c r="G3929" s="106">
        <v>2</v>
      </c>
      <c r="H3929" s="107">
        <v>0</v>
      </c>
      <c r="I3929" s="107">
        <v>0</v>
      </c>
      <c r="J3929" s="107">
        <v>0</v>
      </c>
      <c r="K3929" s="107">
        <v>0</v>
      </c>
      <c r="L3929" s="108">
        <v>0</v>
      </c>
      <c r="X3929" t="s">
        <v>782</v>
      </c>
      <c r="Y3929" t="s">
        <v>169</v>
      </c>
    </row>
    <row r="3930" spans="1:25" hidden="1" x14ac:dyDescent="0.25">
      <c r="A3930" s="103" t="s">
        <v>6</v>
      </c>
      <c r="B3930" s="104">
        <v>46269</v>
      </c>
      <c r="C3930" s="105" t="s">
        <v>12</v>
      </c>
      <c r="D3930" s="106">
        <v>11</v>
      </c>
      <c r="G3930" s="106">
        <v>438</v>
      </c>
      <c r="H3930" s="107">
        <v>14</v>
      </c>
      <c r="I3930" s="107">
        <v>9</v>
      </c>
      <c r="J3930" s="107">
        <v>0</v>
      </c>
      <c r="K3930" s="107">
        <v>0</v>
      </c>
      <c r="L3930" s="108">
        <v>0</v>
      </c>
      <c r="X3930" t="s">
        <v>782</v>
      </c>
      <c r="Y3930" t="s">
        <v>781</v>
      </c>
    </row>
    <row r="3931" spans="1:25" hidden="1" x14ac:dyDescent="0.25">
      <c r="A3931" s="103" t="s">
        <v>7</v>
      </c>
      <c r="B3931" s="104">
        <v>46269</v>
      </c>
      <c r="C3931" s="105" t="s">
        <v>11</v>
      </c>
      <c r="D3931" s="106">
        <v>11</v>
      </c>
      <c r="G3931" s="106">
        <v>1108</v>
      </c>
      <c r="H3931" s="107">
        <v>9</v>
      </c>
      <c r="I3931" s="107">
        <v>4</v>
      </c>
      <c r="J3931" s="107">
        <v>0</v>
      </c>
      <c r="K3931" s="107">
        <v>0</v>
      </c>
      <c r="L3931" s="108">
        <v>0</v>
      </c>
      <c r="X3931" t="s">
        <v>782</v>
      </c>
      <c r="Y3931" t="s">
        <v>783</v>
      </c>
    </row>
    <row r="3932" spans="1:25" x14ac:dyDescent="0.25">
      <c r="A3932" s="103" t="s">
        <v>8</v>
      </c>
      <c r="B3932" s="104">
        <v>46269</v>
      </c>
      <c r="C3932" s="105" t="s">
        <v>11</v>
      </c>
      <c r="D3932" s="106">
        <v>10</v>
      </c>
      <c r="G3932" s="106">
        <v>7</v>
      </c>
      <c r="H3932" s="107">
        <v>0</v>
      </c>
      <c r="I3932" s="107">
        <v>0</v>
      </c>
      <c r="J3932" s="107">
        <v>0</v>
      </c>
      <c r="K3932" s="107">
        <v>0</v>
      </c>
      <c r="L3932" s="108">
        <v>0</v>
      </c>
      <c r="X3932" t="s">
        <v>782</v>
      </c>
    </row>
    <row r="3933" spans="1:25" hidden="1" x14ac:dyDescent="0.25">
      <c r="A3933" s="103" t="s">
        <v>6</v>
      </c>
      <c r="B3933" s="104">
        <v>46269</v>
      </c>
      <c r="C3933" s="105" t="s">
        <v>12</v>
      </c>
      <c r="D3933" s="106">
        <v>16</v>
      </c>
      <c r="G3933" s="106">
        <v>168</v>
      </c>
      <c r="H3933" s="107">
        <v>0</v>
      </c>
      <c r="I3933" s="107">
        <v>0</v>
      </c>
      <c r="J3933" s="107">
        <v>0</v>
      </c>
      <c r="K3933" s="107">
        <v>0</v>
      </c>
      <c r="L3933" s="108">
        <v>0</v>
      </c>
      <c r="X3933" t="s">
        <v>778</v>
      </c>
      <c r="Y3933" t="s">
        <v>779</v>
      </c>
    </row>
    <row r="3934" spans="1:25" x14ac:dyDescent="0.25">
      <c r="A3934" s="103" t="s">
        <v>6</v>
      </c>
      <c r="B3934" s="104">
        <v>46269</v>
      </c>
      <c r="C3934" s="105" t="s">
        <v>11</v>
      </c>
      <c r="D3934" s="106">
        <v>11</v>
      </c>
      <c r="G3934" s="106">
        <v>80</v>
      </c>
      <c r="H3934" s="107">
        <v>0</v>
      </c>
      <c r="I3934" s="107">
        <v>0</v>
      </c>
      <c r="J3934" s="107">
        <v>0</v>
      </c>
      <c r="K3934" s="107">
        <v>0</v>
      </c>
      <c r="L3934" s="108">
        <v>0</v>
      </c>
      <c r="X3934" t="s">
        <v>782</v>
      </c>
    </row>
    <row r="3935" spans="1:25" hidden="1" x14ac:dyDescent="0.25">
      <c r="A3935" s="103" t="s">
        <v>6</v>
      </c>
      <c r="B3935" s="104">
        <v>46269</v>
      </c>
      <c r="C3935" s="105" t="s">
        <v>12</v>
      </c>
      <c r="D3935" s="106">
        <v>9</v>
      </c>
      <c r="G3935" s="106">
        <v>1311</v>
      </c>
      <c r="H3935" s="107">
        <v>32</v>
      </c>
      <c r="I3935" s="107">
        <v>25</v>
      </c>
      <c r="J3935" s="107">
        <v>0</v>
      </c>
      <c r="K3935" s="107">
        <v>0</v>
      </c>
      <c r="L3935" s="108">
        <v>0</v>
      </c>
      <c r="X3935" t="s">
        <v>782</v>
      </c>
      <c r="Y3935" t="s">
        <v>779</v>
      </c>
    </row>
    <row r="3936" spans="1:25" hidden="1" x14ac:dyDescent="0.25">
      <c r="A3936" s="103" t="s">
        <v>8</v>
      </c>
      <c r="B3936" s="104">
        <v>46269</v>
      </c>
      <c r="C3936" s="105" t="s">
        <v>12</v>
      </c>
      <c r="D3936" s="106">
        <v>16</v>
      </c>
      <c r="G3936" s="106">
        <v>8</v>
      </c>
      <c r="H3936" s="107">
        <v>0</v>
      </c>
      <c r="I3936" s="107">
        <v>0</v>
      </c>
      <c r="J3936" s="107">
        <v>0</v>
      </c>
      <c r="K3936" s="107">
        <v>0</v>
      </c>
      <c r="L3936" s="108">
        <v>0</v>
      </c>
      <c r="X3936" t="s">
        <v>778</v>
      </c>
      <c r="Y3936" t="s">
        <v>781</v>
      </c>
    </row>
    <row r="3937" spans="1:25" hidden="1" x14ac:dyDescent="0.25">
      <c r="A3937" s="103" t="s">
        <v>7</v>
      </c>
      <c r="B3937" s="104">
        <v>46269</v>
      </c>
      <c r="C3937" s="105" t="s">
        <v>11</v>
      </c>
      <c r="D3937" s="106">
        <v>10</v>
      </c>
      <c r="G3937" s="106">
        <v>2</v>
      </c>
      <c r="H3937" s="107">
        <v>0</v>
      </c>
      <c r="I3937" s="107">
        <v>0</v>
      </c>
      <c r="J3937" s="107">
        <v>0</v>
      </c>
      <c r="K3937" s="107">
        <v>0</v>
      </c>
      <c r="L3937" s="108">
        <v>0</v>
      </c>
      <c r="X3937" t="s">
        <v>778</v>
      </c>
    </row>
    <row r="3938" spans="1:25" hidden="1" x14ac:dyDescent="0.25">
      <c r="A3938" s="103" t="s">
        <v>7</v>
      </c>
      <c r="B3938" s="104">
        <v>46269</v>
      </c>
      <c r="C3938" s="105" t="s">
        <v>11</v>
      </c>
      <c r="D3938" s="106">
        <v>14</v>
      </c>
      <c r="G3938" s="106">
        <v>124</v>
      </c>
      <c r="H3938" s="107">
        <v>0</v>
      </c>
      <c r="I3938" s="107">
        <v>0</v>
      </c>
      <c r="J3938" s="107">
        <v>0</v>
      </c>
      <c r="K3938" s="107">
        <v>0</v>
      </c>
      <c r="L3938" s="108">
        <v>0</v>
      </c>
      <c r="X3938" t="s">
        <v>782</v>
      </c>
      <c r="Y3938" t="s">
        <v>780</v>
      </c>
    </row>
    <row r="3939" spans="1:25" x14ac:dyDescent="0.25">
      <c r="A3939" s="103" t="s">
        <v>7</v>
      </c>
      <c r="B3939" s="104">
        <v>46269</v>
      </c>
      <c r="C3939" s="105" t="s">
        <v>11</v>
      </c>
      <c r="D3939" s="106">
        <v>15</v>
      </c>
      <c r="G3939" s="106">
        <v>17</v>
      </c>
      <c r="H3939" s="107">
        <v>0</v>
      </c>
      <c r="I3939" s="107">
        <v>0</v>
      </c>
      <c r="J3939" s="107">
        <v>0</v>
      </c>
      <c r="K3939" s="107">
        <v>0</v>
      </c>
      <c r="L3939" s="108">
        <v>0</v>
      </c>
      <c r="X3939" t="s">
        <v>782</v>
      </c>
      <c r="Y3939" t="s">
        <v>23</v>
      </c>
    </row>
    <row r="3940" spans="1:25" hidden="1" x14ac:dyDescent="0.25">
      <c r="A3940" s="103" t="s">
        <v>7</v>
      </c>
      <c r="B3940" s="104">
        <v>46269</v>
      </c>
      <c r="C3940" s="105" t="s">
        <v>12</v>
      </c>
      <c r="D3940" s="106">
        <v>15</v>
      </c>
      <c r="G3940" s="106">
        <v>5</v>
      </c>
      <c r="H3940" s="107">
        <v>0</v>
      </c>
      <c r="I3940" s="107">
        <v>0</v>
      </c>
      <c r="J3940" s="107">
        <v>0</v>
      </c>
      <c r="K3940" s="107">
        <v>0</v>
      </c>
      <c r="L3940" s="108">
        <v>0</v>
      </c>
      <c r="X3940" t="s">
        <v>782</v>
      </c>
      <c r="Y3940" t="s">
        <v>779</v>
      </c>
    </row>
    <row r="3941" spans="1:25" hidden="1" x14ac:dyDescent="0.25">
      <c r="A3941" s="103" t="s">
        <v>6</v>
      </c>
      <c r="B3941" s="104">
        <v>46269</v>
      </c>
      <c r="C3941" s="105" t="s">
        <v>11</v>
      </c>
      <c r="D3941" s="106">
        <v>11</v>
      </c>
      <c r="G3941" s="106">
        <v>1095</v>
      </c>
      <c r="H3941" s="107">
        <v>21</v>
      </c>
      <c r="I3941" s="107">
        <v>18</v>
      </c>
      <c r="J3941" s="107">
        <v>1</v>
      </c>
      <c r="K3941" s="107">
        <v>0</v>
      </c>
      <c r="L3941" s="108">
        <v>0</v>
      </c>
      <c r="X3941" t="s">
        <v>782</v>
      </c>
      <c r="Y3941" t="s">
        <v>784</v>
      </c>
    </row>
    <row r="3942" spans="1:25" hidden="1" x14ac:dyDescent="0.25">
      <c r="A3942" s="103" t="s">
        <v>8</v>
      </c>
      <c r="B3942" s="104">
        <v>46269</v>
      </c>
      <c r="C3942" s="105" t="s">
        <v>11</v>
      </c>
      <c r="D3942" s="106">
        <v>11</v>
      </c>
      <c r="G3942" s="106">
        <v>599</v>
      </c>
      <c r="H3942" s="107">
        <v>6</v>
      </c>
      <c r="I3942" s="107">
        <v>5</v>
      </c>
      <c r="J3942" s="107">
        <v>0</v>
      </c>
      <c r="K3942" s="107">
        <v>0</v>
      </c>
      <c r="L3942" s="108">
        <v>0</v>
      </c>
      <c r="X3942" t="s">
        <v>782</v>
      </c>
      <c r="Y3942" t="s">
        <v>784</v>
      </c>
    </row>
    <row r="3943" spans="1:25" hidden="1" x14ac:dyDescent="0.25">
      <c r="A3943" s="103" t="s">
        <v>7</v>
      </c>
      <c r="B3943" s="104">
        <v>46269</v>
      </c>
      <c r="C3943" s="105" t="s">
        <v>11</v>
      </c>
      <c r="D3943" s="106">
        <v>12</v>
      </c>
      <c r="G3943" s="106">
        <v>21</v>
      </c>
      <c r="H3943" s="107">
        <v>0</v>
      </c>
      <c r="I3943" s="107">
        <v>0</v>
      </c>
      <c r="J3943" s="107">
        <v>0</v>
      </c>
      <c r="K3943" s="107">
        <v>0</v>
      </c>
      <c r="L3943" s="108">
        <v>0</v>
      </c>
      <c r="X3943" t="s">
        <v>778</v>
      </c>
      <c r="Y3943" t="s">
        <v>780</v>
      </c>
    </row>
    <row r="3944" spans="1:25" x14ac:dyDescent="0.25">
      <c r="A3944" s="103" t="s">
        <v>7</v>
      </c>
      <c r="B3944" s="104">
        <v>46269</v>
      </c>
      <c r="C3944" s="105" t="s">
        <v>11</v>
      </c>
      <c r="D3944" s="106">
        <v>14</v>
      </c>
      <c r="G3944" s="106">
        <v>103</v>
      </c>
      <c r="H3944" s="107">
        <v>0</v>
      </c>
      <c r="I3944" s="107">
        <v>0</v>
      </c>
      <c r="J3944" s="107">
        <v>0</v>
      </c>
      <c r="K3944" s="107">
        <v>0</v>
      </c>
      <c r="L3944" s="108">
        <v>0</v>
      </c>
      <c r="X3944" t="s">
        <v>778</v>
      </c>
      <c r="Y3944" t="s">
        <v>784</v>
      </c>
    </row>
    <row r="3945" spans="1:25" hidden="1" x14ac:dyDescent="0.25">
      <c r="A3945" s="103" t="s">
        <v>7</v>
      </c>
      <c r="B3945" s="104">
        <v>46269</v>
      </c>
      <c r="C3945" s="105" t="s">
        <v>12</v>
      </c>
      <c r="D3945" s="106">
        <v>16</v>
      </c>
      <c r="G3945" s="106">
        <v>5</v>
      </c>
      <c r="H3945" s="107">
        <v>0</v>
      </c>
      <c r="I3945" s="107">
        <v>0</v>
      </c>
      <c r="J3945" s="107">
        <v>0</v>
      </c>
      <c r="K3945" s="107">
        <v>0</v>
      </c>
      <c r="L3945" s="108">
        <v>0</v>
      </c>
      <c r="X3945" t="s">
        <v>778</v>
      </c>
      <c r="Y3945" t="s">
        <v>779</v>
      </c>
    </row>
    <row r="3946" spans="1:25" x14ac:dyDescent="0.25">
      <c r="A3946" s="103" t="s">
        <v>8</v>
      </c>
      <c r="B3946" s="104">
        <v>46269</v>
      </c>
      <c r="C3946" s="105" t="s">
        <v>11</v>
      </c>
      <c r="D3946" s="106">
        <v>12</v>
      </c>
      <c r="G3946" s="106">
        <v>152</v>
      </c>
      <c r="H3946" s="107">
        <v>4</v>
      </c>
      <c r="I3946" s="107">
        <v>1</v>
      </c>
      <c r="J3946" s="107">
        <v>1</v>
      </c>
      <c r="K3946" s="107">
        <v>1</v>
      </c>
      <c r="L3946" s="108">
        <v>0</v>
      </c>
      <c r="X3946" t="s">
        <v>778</v>
      </c>
      <c r="Y3946" t="s">
        <v>783</v>
      </c>
    </row>
    <row r="3947" spans="1:25" hidden="1" x14ac:dyDescent="0.25">
      <c r="B3947" s="104">
        <v>46269</v>
      </c>
      <c r="C3947" s="105" t="s">
        <v>12</v>
      </c>
      <c r="D3947" s="106">
        <v>14</v>
      </c>
      <c r="G3947" s="106">
        <v>1</v>
      </c>
      <c r="H3947" s="107">
        <v>1</v>
      </c>
      <c r="I3947" s="107">
        <v>1</v>
      </c>
      <c r="J3947" s="107">
        <v>1</v>
      </c>
      <c r="K3947" s="107">
        <v>1</v>
      </c>
      <c r="L3947" s="108">
        <v>0</v>
      </c>
      <c r="X3947" t="s">
        <v>782</v>
      </c>
    </row>
    <row r="3948" spans="1:25" hidden="1" x14ac:dyDescent="0.25">
      <c r="A3948" s="103" t="s">
        <v>7</v>
      </c>
      <c r="B3948" s="104">
        <v>46269</v>
      </c>
      <c r="C3948" s="105" t="s">
        <v>11</v>
      </c>
      <c r="D3948" s="106">
        <v>14</v>
      </c>
      <c r="G3948" s="106">
        <v>4</v>
      </c>
      <c r="H3948" s="107">
        <v>0</v>
      </c>
      <c r="I3948" s="107">
        <v>0</v>
      </c>
      <c r="J3948" s="107">
        <v>0</v>
      </c>
      <c r="K3948" s="107">
        <v>0</v>
      </c>
      <c r="L3948" s="108">
        <v>0</v>
      </c>
      <c r="X3948" t="s">
        <v>778</v>
      </c>
      <c r="Y3948" t="s">
        <v>21</v>
      </c>
    </row>
    <row r="3949" spans="1:25" x14ac:dyDescent="0.25">
      <c r="A3949" s="103" t="s">
        <v>7</v>
      </c>
      <c r="B3949" s="104">
        <v>46269</v>
      </c>
      <c r="C3949" s="105" t="s">
        <v>11</v>
      </c>
      <c r="D3949" s="106">
        <v>8</v>
      </c>
      <c r="G3949" s="106">
        <v>2</v>
      </c>
      <c r="H3949" s="107">
        <v>0</v>
      </c>
      <c r="I3949" s="107">
        <v>0</v>
      </c>
      <c r="J3949" s="107">
        <v>0</v>
      </c>
      <c r="K3949" s="107">
        <v>0</v>
      </c>
      <c r="L3949" s="108">
        <v>0</v>
      </c>
      <c r="X3949" t="s">
        <v>778</v>
      </c>
      <c r="Y3949" t="s">
        <v>21</v>
      </c>
    </row>
    <row r="3950" spans="1:25" hidden="1" x14ac:dyDescent="0.25">
      <c r="A3950" s="103" t="s">
        <v>6</v>
      </c>
      <c r="B3950" s="104">
        <v>46269</v>
      </c>
      <c r="C3950" s="105" t="s">
        <v>12</v>
      </c>
      <c r="D3950" s="106">
        <v>14</v>
      </c>
      <c r="G3950" s="106">
        <v>2</v>
      </c>
      <c r="H3950" s="107">
        <v>0</v>
      </c>
      <c r="I3950" s="107">
        <v>0</v>
      </c>
      <c r="J3950" s="107">
        <v>0</v>
      </c>
      <c r="K3950" s="107">
        <v>0</v>
      </c>
      <c r="L3950" s="108">
        <v>0</v>
      </c>
      <c r="X3950" t="s">
        <v>778</v>
      </c>
    </row>
    <row r="3951" spans="1:25" hidden="1" x14ac:dyDescent="0.25">
      <c r="A3951" s="103" t="s">
        <v>8</v>
      </c>
      <c r="B3951" s="104">
        <v>46269</v>
      </c>
      <c r="C3951" s="105" t="s">
        <v>11</v>
      </c>
      <c r="D3951" s="106">
        <v>11</v>
      </c>
      <c r="G3951" s="106">
        <v>1154</v>
      </c>
      <c r="H3951" s="107">
        <v>14</v>
      </c>
      <c r="I3951" s="107">
        <v>10</v>
      </c>
      <c r="J3951" s="107">
        <v>0</v>
      </c>
      <c r="K3951" s="107">
        <v>0</v>
      </c>
      <c r="L3951" s="108">
        <v>0</v>
      </c>
      <c r="X3951" t="s">
        <v>782</v>
      </c>
      <c r="Y3951" t="s">
        <v>783</v>
      </c>
    </row>
    <row r="3952" spans="1:25" hidden="1" x14ac:dyDescent="0.25">
      <c r="A3952" s="103" t="s">
        <v>8</v>
      </c>
      <c r="B3952" s="104">
        <v>46269</v>
      </c>
      <c r="C3952" s="105" t="s">
        <v>12</v>
      </c>
      <c r="D3952" s="106">
        <v>15</v>
      </c>
      <c r="G3952" s="106">
        <v>59</v>
      </c>
      <c r="H3952" s="107">
        <v>4</v>
      </c>
      <c r="I3952" s="107">
        <v>3</v>
      </c>
      <c r="J3952" s="107">
        <v>0</v>
      </c>
      <c r="K3952" s="107">
        <v>0</v>
      </c>
      <c r="L3952" s="108">
        <v>0</v>
      </c>
      <c r="X3952" t="s">
        <v>782</v>
      </c>
      <c r="Y3952" t="s">
        <v>781</v>
      </c>
    </row>
    <row r="3953" spans="1:25" x14ac:dyDescent="0.25">
      <c r="A3953" s="103" t="s">
        <v>8</v>
      </c>
      <c r="B3953" s="104">
        <v>46269</v>
      </c>
      <c r="C3953" s="105" t="s">
        <v>12</v>
      </c>
      <c r="D3953" s="106">
        <v>12</v>
      </c>
      <c r="G3953" s="106">
        <v>4</v>
      </c>
      <c r="H3953" s="107">
        <v>0</v>
      </c>
      <c r="I3953" s="107">
        <v>0</v>
      </c>
      <c r="J3953" s="107">
        <v>0</v>
      </c>
      <c r="K3953" s="107">
        <v>0</v>
      </c>
      <c r="L3953" s="108">
        <v>0</v>
      </c>
      <c r="X3953" t="s">
        <v>778</v>
      </c>
      <c r="Y3953" t="s">
        <v>781</v>
      </c>
    </row>
    <row r="3954" spans="1:25" hidden="1" x14ac:dyDescent="0.25">
      <c r="A3954" s="103" t="s">
        <v>7</v>
      </c>
      <c r="B3954" s="104">
        <v>46269</v>
      </c>
      <c r="C3954" s="105" t="s">
        <v>12</v>
      </c>
      <c r="D3954" s="106">
        <v>16</v>
      </c>
      <c r="G3954" s="106">
        <v>1</v>
      </c>
      <c r="H3954" s="107">
        <v>0</v>
      </c>
      <c r="I3954" s="107">
        <v>0</v>
      </c>
      <c r="J3954" s="107">
        <v>0</v>
      </c>
      <c r="K3954" s="107">
        <v>0</v>
      </c>
      <c r="L3954" s="108">
        <v>0</v>
      </c>
      <c r="X3954" t="s">
        <v>778</v>
      </c>
      <c r="Y3954" t="s">
        <v>785</v>
      </c>
    </row>
    <row r="3955" spans="1:25" x14ac:dyDescent="0.25">
      <c r="A3955" s="103" t="s">
        <v>6</v>
      </c>
      <c r="B3955" s="104">
        <v>46269</v>
      </c>
      <c r="C3955" s="105" t="s">
        <v>11</v>
      </c>
      <c r="D3955" s="106">
        <v>8</v>
      </c>
      <c r="G3955" s="106">
        <v>156</v>
      </c>
      <c r="H3955" s="107">
        <v>2</v>
      </c>
      <c r="I3955" s="107">
        <v>2</v>
      </c>
      <c r="J3955" s="107">
        <v>0</v>
      </c>
      <c r="K3955" s="107">
        <v>0</v>
      </c>
      <c r="L3955" s="108">
        <v>0</v>
      </c>
      <c r="X3955" t="s">
        <v>782</v>
      </c>
      <c r="Y3955" t="s">
        <v>780</v>
      </c>
    </row>
    <row r="3956" spans="1:25" x14ac:dyDescent="0.25">
      <c r="A3956" s="103" t="s">
        <v>6</v>
      </c>
      <c r="B3956" s="104">
        <v>46269</v>
      </c>
      <c r="C3956" s="105" t="s">
        <v>12</v>
      </c>
      <c r="D3956" s="106">
        <v>12</v>
      </c>
      <c r="G3956" s="106">
        <v>7</v>
      </c>
      <c r="H3956" s="107">
        <v>1</v>
      </c>
      <c r="I3956" s="107">
        <v>1</v>
      </c>
      <c r="J3956" s="107">
        <v>0</v>
      </c>
      <c r="K3956" s="107">
        <v>0</v>
      </c>
      <c r="L3956" s="108">
        <v>0</v>
      </c>
      <c r="X3956" t="s">
        <v>782</v>
      </c>
    </row>
    <row r="3957" spans="1:25" x14ac:dyDescent="0.25">
      <c r="A3957" s="103" t="s">
        <v>6</v>
      </c>
      <c r="B3957" s="104">
        <v>46269</v>
      </c>
      <c r="C3957" s="105" t="s">
        <v>12</v>
      </c>
      <c r="D3957" s="106">
        <v>16</v>
      </c>
      <c r="G3957" s="106">
        <v>2</v>
      </c>
      <c r="H3957" s="107">
        <v>0</v>
      </c>
      <c r="I3957" s="107">
        <v>0</v>
      </c>
      <c r="J3957" s="107">
        <v>0</v>
      </c>
      <c r="K3957" s="107">
        <v>0</v>
      </c>
      <c r="L3957" s="108">
        <v>0</v>
      </c>
      <c r="X3957" t="s">
        <v>778</v>
      </c>
      <c r="Y3957" t="s">
        <v>22</v>
      </c>
    </row>
    <row r="3958" spans="1:25" x14ac:dyDescent="0.25">
      <c r="A3958" s="103" t="s">
        <v>7</v>
      </c>
      <c r="B3958" s="104">
        <v>46269</v>
      </c>
      <c r="C3958" s="105" t="s">
        <v>12</v>
      </c>
      <c r="D3958" s="106">
        <v>9</v>
      </c>
      <c r="G3958" s="106">
        <v>11</v>
      </c>
      <c r="H3958" s="107">
        <v>0</v>
      </c>
      <c r="I3958" s="107">
        <v>0</v>
      </c>
      <c r="J3958" s="107">
        <v>0</v>
      </c>
      <c r="K3958" s="107">
        <v>0</v>
      </c>
      <c r="L3958" s="108">
        <v>0</v>
      </c>
      <c r="X3958" t="s">
        <v>782</v>
      </c>
    </row>
    <row r="3959" spans="1:25" hidden="1" x14ac:dyDescent="0.25">
      <c r="A3959" s="103" t="s">
        <v>7</v>
      </c>
      <c r="B3959" s="104">
        <v>46269</v>
      </c>
      <c r="C3959" s="105" t="s">
        <v>12</v>
      </c>
      <c r="D3959" s="106">
        <v>14</v>
      </c>
      <c r="G3959" s="106">
        <v>7</v>
      </c>
      <c r="H3959" s="107">
        <v>0</v>
      </c>
      <c r="I3959" s="107">
        <v>0</v>
      </c>
      <c r="J3959" s="107">
        <v>0</v>
      </c>
      <c r="K3959" s="107">
        <v>0</v>
      </c>
      <c r="L3959" s="108">
        <v>0</v>
      </c>
      <c r="X3959" t="s">
        <v>778</v>
      </c>
      <c r="Y3959" t="s">
        <v>779</v>
      </c>
    </row>
    <row r="3960" spans="1:25" x14ac:dyDescent="0.25">
      <c r="A3960" s="103" t="s">
        <v>8</v>
      </c>
      <c r="B3960" s="104">
        <v>46269</v>
      </c>
      <c r="C3960" s="105" t="s">
        <v>11</v>
      </c>
      <c r="D3960" s="106">
        <v>8</v>
      </c>
      <c r="G3960" s="106">
        <v>34</v>
      </c>
      <c r="H3960" s="107">
        <v>0</v>
      </c>
      <c r="I3960" s="107">
        <v>0</v>
      </c>
      <c r="J3960" s="107">
        <v>0</v>
      </c>
      <c r="K3960" s="107">
        <v>0</v>
      </c>
      <c r="L3960" s="108">
        <v>0</v>
      </c>
      <c r="X3960" t="s">
        <v>782</v>
      </c>
      <c r="Y3960" t="s">
        <v>784</v>
      </c>
    </row>
    <row r="3961" spans="1:25" hidden="1" x14ac:dyDescent="0.25">
      <c r="A3961" s="103" t="s">
        <v>7</v>
      </c>
      <c r="B3961" s="104">
        <v>46269</v>
      </c>
      <c r="C3961" s="105" t="s">
        <v>12</v>
      </c>
      <c r="D3961" s="106">
        <v>16</v>
      </c>
      <c r="G3961" s="106">
        <v>1</v>
      </c>
      <c r="H3961" s="107">
        <v>0</v>
      </c>
      <c r="I3961" s="107">
        <v>0</v>
      </c>
      <c r="J3961" s="107">
        <v>0</v>
      </c>
      <c r="K3961" s="107">
        <v>0</v>
      </c>
      <c r="L3961" s="108">
        <v>0</v>
      </c>
      <c r="X3961" t="s">
        <v>778</v>
      </c>
    </row>
    <row r="3962" spans="1:25" hidden="1" x14ac:dyDescent="0.25">
      <c r="A3962" s="103" t="s">
        <v>7</v>
      </c>
      <c r="B3962" s="104">
        <v>46269</v>
      </c>
      <c r="C3962" s="105" t="s">
        <v>12</v>
      </c>
      <c r="D3962" s="106">
        <v>16</v>
      </c>
      <c r="G3962" s="106">
        <v>4</v>
      </c>
      <c r="H3962" s="107">
        <v>0</v>
      </c>
      <c r="I3962" s="107">
        <v>0</v>
      </c>
      <c r="J3962" s="107">
        <v>0</v>
      </c>
      <c r="K3962" s="107">
        <v>0</v>
      </c>
      <c r="L3962" s="108">
        <v>0</v>
      </c>
      <c r="X3962" t="s">
        <v>778</v>
      </c>
      <c r="Y3962" t="s">
        <v>781</v>
      </c>
    </row>
    <row r="3963" spans="1:25" hidden="1" x14ac:dyDescent="0.25">
      <c r="A3963" s="103" t="s">
        <v>7</v>
      </c>
      <c r="B3963" s="104">
        <v>46269</v>
      </c>
      <c r="C3963" s="105" t="s">
        <v>11</v>
      </c>
      <c r="D3963" s="106">
        <v>12</v>
      </c>
      <c r="G3963" s="106">
        <v>144</v>
      </c>
      <c r="H3963" s="107">
        <v>0</v>
      </c>
      <c r="I3963" s="107">
        <v>0</v>
      </c>
      <c r="J3963" s="107">
        <v>0</v>
      </c>
      <c r="K3963" s="107">
        <v>0</v>
      </c>
      <c r="L3963" s="108">
        <v>0</v>
      </c>
      <c r="X3963" t="s">
        <v>778</v>
      </c>
      <c r="Y3963" t="s">
        <v>783</v>
      </c>
    </row>
    <row r="3964" spans="1:25" x14ac:dyDescent="0.25">
      <c r="A3964" s="103" t="s">
        <v>6</v>
      </c>
      <c r="B3964" s="104">
        <v>46269</v>
      </c>
      <c r="C3964" s="105" t="s">
        <v>11</v>
      </c>
      <c r="D3964" s="106">
        <v>9</v>
      </c>
      <c r="G3964" s="106">
        <v>184</v>
      </c>
      <c r="H3964" s="107">
        <v>1</v>
      </c>
      <c r="I3964" s="107">
        <v>1</v>
      </c>
      <c r="J3964" s="107">
        <v>0</v>
      </c>
      <c r="K3964" s="107">
        <v>0</v>
      </c>
      <c r="L3964" s="108">
        <v>0</v>
      </c>
      <c r="X3964" t="s">
        <v>778</v>
      </c>
      <c r="Y3964" t="s">
        <v>20</v>
      </c>
    </row>
    <row r="3965" spans="1:25" x14ac:dyDescent="0.25">
      <c r="A3965" s="103" t="s">
        <v>6</v>
      </c>
      <c r="B3965" s="104">
        <v>46269</v>
      </c>
      <c r="C3965" s="105" t="s">
        <v>12</v>
      </c>
      <c r="D3965" s="106">
        <v>14</v>
      </c>
      <c r="G3965" s="106">
        <v>1452</v>
      </c>
      <c r="H3965" s="107">
        <v>24</v>
      </c>
      <c r="I3965" s="107">
        <v>15</v>
      </c>
      <c r="J3965" s="107">
        <v>0</v>
      </c>
      <c r="K3965" s="107">
        <v>0</v>
      </c>
      <c r="L3965" s="108">
        <v>0</v>
      </c>
      <c r="X3965" t="s">
        <v>782</v>
      </c>
      <c r="Y3965" t="s">
        <v>779</v>
      </c>
    </row>
    <row r="3966" spans="1:25" hidden="1" x14ac:dyDescent="0.25">
      <c r="A3966" s="103" t="s">
        <v>8</v>
      </c>
      <c r="B3966" s="104">
        <v>46269</v>
      </c>
      <c r="C3966" s="105" t="s">
        <v>12</v>
      </c>
      <c r="D3966" s="106">
        <v>16</v>
      </c>
      <c r="G3966" s="106">
        <v>7</v>
      </c>
      <c r="H3966" s="107">
        <v>0</v>
      </c>
      <c r="I3966" s="107">
        <v>0</v>
      </c>
      <c r="J3966" s="107">
        <v>0</v>
      </c>
      <c r="K3966" s="107">
        <v>0</v>
      </c>
      <c r="L3966" s="108">
        <v>0</v>
      </c>
      <c r="X3966" t="s">
        <v>782</v>
      </c>
      <c r="Y3966" t="s">
        <v>779</v>
      </c>
    </row>
    <row r="3967" spans="1:25" hidden="1" x14ac:dyDescent="0.25">
      <c r="A3967" s="103" t="s">
        <v>6</v>
      </c>
      <c r="B3967" s="104">
        <v>46269</v>
      </c>
      <c r="C3967" s="105" t="s">
        <v>12</v>
      </c>
      <c r="D3967" s="106">
        <v>9</v>
      </c>
      <c r="G3967" s="106">
        <v>352</v>
      </c>
      <c r="H3967" s="107">
        <v>7</v>
      </c>
      <c r="I3967" s="107">
        <v>4</v>
      </c>
      <c r="J3967" s="107">
        <v>1</v>
      </c>
      <c r="K3967" s="107">
        <v>1</v>
      </c>
      <c r="L3967" s="108">
        <v>0</v>
      </c>
      <c r="X3967" t="s">
        <v>782</v>
      </c>
      <c r="Y3967" t="s">
        <v>781</v>
      </c>
    </row>
    <row r="3968" spans="1:25" hidden="1" x14ac:dyDescent="0.25">
      <c r="A3968" s="103" t="s">
        <v>7</v>
      </c>
      <c r="B3968" s="104">
        <v>46269</v>
      </c>
      <c r="C3968" s="105" t="s">
        <v>12</v>
      </c>
      <c r="D3968" s="106">
        <v>16</v>
      </c>
      <c r="G3968" s="106">
        <v>154</v>
      </c>
      <c r="H3968" s="107">
        <v>2</v>
      </c>
      <c r="I3968" s="107">
        <v>1</v>
      </c>
      <c r="J3968" s="107">
        <v>1</v>
      </c>
      <c r="K3968" s="107">
        <v>1</v>
      </c>
      <c r="L3968" s="108">
        <v>0</v>
      </c>
      <c r="X3968" t="s">
        <v>782</v>
      </c>
      <c r="Y3968" t="s">
        <v>781</v>
      </c>
    </row>
    <row r="3969" spans="1:25" x14ac:dyDescent="0.25">
      <c r="A3969" s="103" t="s">
        <v>7</v>
      </c>
      <c r="B3969" s="104">
        <v>46269</v>
      </c>
      <c r="C3969" s="105" t="s">
        <v>12</v>
      </c>
      <c r="D3969" s="106">
        <v>9</v>
      </c>
      <c r="G3969" s="106">
        <v>17</v>
      </c>
      <c r="H3969" s="107">
        <v>0</v>
      </c>
      <c r="I3969" s="107">
        <v>0</v>
      </c>
      <c r="J3969" s="107">
        <v>0</v>
      </c>
      <c r="K3969" s="107">
        <v>0</v>
      </c>
      <c r="L3969" s="108">
        <v>0</v>
      </c>
      <c r="X3969" t="s">
        <v>778</v>
      </c>
      <c r="Y3969" t="s">
        <v>781</v>
      </c>
    </row>
    <row r="3970" spans="1:25" hidden="1" x14ac:dyDescent="0.25">
      <c r="A3970" s="103" t="s">
        <v>7</v>
      </c>
      <c r="B3970" s="104">
        <v>46269</v>
      </c>
      <c r="C3970" s="105" t="s">
        <v>12</v>
      </c>
      <c r="D3970" s="106">
        <v>11</v>
      </c>
      <c r="G3970" s="106">
        <v>3</v>
      </c>
      <c r="H3970" s="107">
        <v>0</v>
      </c>
      <c r="I3970" s="107">
        <v>0</v>
      </c>
      <c r="J3970" s="107">
        <v>0</v>
      </c>
      <c r="K3970" s="107">
        <v>0</v>
      </c>
      <c r="L3970" s="108">
        <v>0</v>
      </c>
      <c r="X3970" t="s">
        <v>782</v>
      </c>
      <c r="Y3970" t="s">
        <v>169</v>
      </c>
    </row>
    <row r="3971" spans="1:25" hidden="1" x14ac:dyDescent="0.25">
      <c r="A3971" s="103" t="s">
        <v>6</v>
      </c>
      <c r="B3971" s="104">
        <v>46269</v>
      </c>
      <c r="C3971" s="105" t="s">
        <v>11</v>
      </c>
      <c r="D3971" s="106">
        <v>10</v>
      </c>
      <c r="G3971" s="106">
        <v>650</v>
      </c>
      <c r="H3971" s="107">
        <v>11</v>
      </c>
      <c r="I3971" s="107">
        <v>11</v>
      </c>
      <c r="J3971" s="107">
        <v>1</v>
      </c>
      <c r="K3971" s="107">
        <v>1</v>
      </c>
      <c r="L3971" s="108">
        <v>1</v>
      </c>
      <c r="X3971" t="s">
        <v>782</v>
      </c>
      <c r="Y3971" t="s">
        <v>784</v>
      </c>
    </row>
    <row r="3972" spans="1:25" x14ac:dyDescent="0.25">
      <c r="A3972" s="103" t="s">
        <v>7</v>
      </c>
      <c r="B3972" s="104">
        <v>46269</v>
      </c>
      <c r="C3972" s="105" t="s">
        <v>11</v>
      </c>
      <c r="D3972" s="106">
        <v>10</v>
      </c>
      <c r="G3972" s="106">
        <v>515</v>
      </c>
      <c r="H3972" s="107">
        <v>6</v>
      </c>
      <c r="I3972" s="107">
        <v>3</v>
      </c>
      <c r="J3972" s="107">
        <v>0</v>
      </c>
      <c r="K3972" s="107">
        <v>0</v>
      </c>
      <c r="L3972" s="108">
        <v>0</v>
      </c>
      <c r="X3972" t="s">
        <v>782</v>
      </c>
      <c r="Y3972" t="s">
        <v>20</v>
      </c>
    </row>
    <row r="3973" spans="1:25" x14ac:dyDescent="0.25">
      <c r="A3973" s="103" t="s">
        <v>6</v>
      </c>
      <c r="B3973" s="104">
        <v>46269</v>
      </c>
      <c r="C3973" s="105" t="s">
        <v>12</v>
      </c>
      <c r="D3973" s="106">
        <v>10</v>
      </c>
      <c r="G3973" s="106">
        <v>280</v>
      </c>
      <c r="H3973" s="107">
        <v>5</v>
      </c>
      <c r="I3973" s="107">
        <v>5</v>
      </c>
      <c r="J3973" s="107">
        <v>0</v>
      </c>
      <c r="K3973" s="107">
        <v>0</v>
      </c>
      <c r="L3973" s="108">
        <v>0</v>
      </c>
      <c r="X3973" t="s">
        <v>778</v>
      </c>
      <c r="Y3973" t="s">
        <v>779</v>
      </c>
    </row>
    <row r="3974" spans="1:25" hidden="1" x14ac:dyDescent="0.25">
      <c r="A3974" s="103" t="s">
        <v>8</v>
      </c>
      <c r="B3974" s="104">
        <v>46269</v>
      </c>
      <c r="C3974" s="105" t="s">
        <v>12</v>
      </c>
      <c r="D3974" s="106">
        <v>13</v>
      </c>
      <c r="G3974" s="106">
        <v>66</v>
      </c>
      <c r="H3974" s="107">
        <v>0</v>
      </c>
      <c r="I3974" s="107">
        <v>0</v>
      </c>
      <c r="J3974" s="107">
        <v>0</v>
      </c>
      <c r="K3974" s="107">
        <v>0</v>
      </c>
      <c r="L3974" s="108">
        <v>0</v>
      </c>
      <c r="X3974" t="s">
        <v>778</v>
      </c>
      <c r="Y3974" t="s">
        <v>779</v>
      </c>
    </row>
    <row r="3975" spans="1:25" x14ac:dyDescent="0.25">
      <c r="A3975" s="103" t="s">
        <v>7</v>
      </c>
      <c r="B3975" s="104">
        <v>46269</v>
      </c>
      <c r="C3975" s="105" t="s">
        <v>11</v>
      </c>
      <c r="D3975" s="106">
        <v>15</v>
      </c>
      <c r="G3975" s="106">
        <v>1</v>
      </c>
      <c r="H3975" s="107">
        <v>0</v>
      </c>
      <c r="I3975" s="107">
        <v>0</v>
      </c>
      <c r="J3975" s="107">
        <v>0</v>
      </c>
      <c r="K3975" s="107">
        <v>0</v>
      </c>
      <c r="L3975" s="108">
        <v>0</v>
      </c>
      <c r="X3975" t="s">
        <v>778</v>
      </c>
    </row>
    <row r="3976" spans="1:25" hidden="1" x14ac:dyDescent="0.25">
      <c r="A3976" s="103" t="s">
        <v>8</v>
      </c>
      <c r="B3976" s="104">
        <v>46269</v>
      </c>
      <c r="C3976" s="105" t="s">
        <v>12</v>
      </c>
      <c r="D3976" s="106">
        <v>16</v>
      </c>
      <c r="G3976" s="106">
        <v>1</v>
      </c>
      <c r="H3976" s="107">
        <v>0</v>
      </c>
      <c r="I3976" s="107">
        <v>0</v>
      </c>
      <c r="J3976" s="107">
        <v>0</v>
      </c>
      <c r="K3976" s="107">
        <v>0</v>
      </c>
      <c r="L3976" s="108">
        <v>0</v>
      </c>
      <c r="X3976" t="s">
        <v>778</v>
      </c>
    </row>
    <row r="3977" spans="1:25" hidden="1" x14ac:dyDescent="0.25">
      <c r="A3977" s="103" t="s">
        <v>7</v>
      </c>
      <c r="B3977" s="104">
        <v>46269</v>
      </c>
      <c r="C3977" s="105" t="s">
        <v>11</v>
      </c>
      <c r="D3977" s="106">
        <v>11</v>
      </c>
      <c r="G3977" s="106">
        <v>1</v>
      </c>
      <c r="H3977" s="107">
        <v>0</v>
      </c>
      <c r="I3977" s="107">
        <v>0</v>
      </c>
      <c r="J3977" s="107">
        <v>0</v>
      </c>
      <c r="K3977" s="107">
        <v>0</v>
      </c>
      <c r="L3977" s="108">
        <v>0</v>
      </c>
      <c r="X3977" t="s">
        <v>778</v>
      </c>
    </row>
    <row r="3978" spans="1:25" hidden="1" x14ac:dyDescent="0.25">
      <c r="A3978" s="103" t="s">
        <v>8</v>
      </c>
      <c r="B3978" s="104">
        <v>46269</v>
      </c>
      <c r="C3978" s="105" t="s">
        <v>12</v>
      </c>
      <c r="D3978" s="106">
        <v>16</v>
      </c>
      <c r="G3978" s="106">
        <v>124</v>
      </c>
      <c r="H3978" s="107">
        <v>3</v>
      </c>
      <c r="I3978" s="107">
        <v>1</v>
      </c>
      <c r="J3978" s="107">
        <v>0</v>
      </c>
      <c r="K3978" s="107">
        <v>0</v>
      </c>
      <c r="L3978" s="108">
        <v>0</v>
      </c>
      <c r="X3978" t="s">
        <v>782</v>
      </c>
      <c r="Y3978" t="s">
        <v>781</v>
      </c>
    </row>
    <row r="3979" spans="1:25" x14ac:dyDescent="0.25">
      <c r="A3979" s="103" t="s">
        <v>7</v>
      </c>
      <c r="B3979" s="104">
        <v>46269</v>
      </c>
      <c r="C3979" s="105" t="s">
        <v>11</v>
      </c>
      <c r="D3979" s="106">
        <v>8</v>
      </c>
      <c r="G3979" s="106">
        <v>62</v>
      </c>
      <c r="H3979" s="107">
        <v>1</v>
      </c>
      <c r="I3979" s="107">
        <v>1</v>
      </c>
      <c r="J3979" s="107">
        <v>0</v>
      </c>
      <c r="K3979" s="107">
        <v>0</v>
      </c>
      <c r="L3979" s="108">
        <v>0</v>
      </c>
      <c r="X3979" t="s">
        <v>782</v>
      </c>
      <c r="Y3979" t="s">
        <v>780</v>
      </c>
    </row>
    <row r="3980" spans="1:25" hidden="1" x14ac:dyDescent="0.25">
      <c r="A3980" s="103" t="s">
        <v>8</v>
      </c>
      <c r="B3980" s="104">
        <v>46269</v>
      </c>
      <c r="C3980" s="105" t="s">
        <v>12</v>
      </c>
      <c r="D3980" s="106">
        <v>11</v>
      </c>
      <c r="G3980" s="106">
        <v>4</v>
      </c>
      <c r="H3980" s="107">
        <v>0</v>
      </c>
      <c r="I3980" s="107">
        <v>0</v>
      </c>
      <c r="J3980" s="107">
        <v>0</v>
      </c>
      <c r="K3980" s="107">
        <v>0</v>
      </c>
      <c r="L3980" s="108">
        <v>0</v>
      </c>
      <c r="X3980" t="s">
        <v>778</v>
      </c>
    </row>
    <row r="3981" spans="1:25" hidden="1" x14ac:dyDescent="0.25">
      <c r="A3981" s="103" t="s">
        <v>6</v>
      </c>
      <c r="B3981" s="104">
        <v>46269</v>
      </c>
      <c r="C3981" s="105" t="s">
        <v>11</v>
      </c>
      <c r="E3981" s="105">
        <v>82</v>
      </c>
      <c r="M3981" s="44">
        <v>3691085</v>
      </c>
      <c r="Y3981" t="s">
        <v>23</v>
      </c>
    </row>
    <row r="3982" spans="1:25" hidden="1" x14ac:dyDescent="0.25">
      <c r="A3982" s="103" t="s">
        <v>6</v>
      </c>
      <c r="B3982" s="104">
        <v>46269</v>
      </c>
      <c r="C3982" s="105" t="s">
        <v>12</v>
      </c>
      <c r="E3982" s="105">
        <v>2</v>
      </c>
      <c r="M3982" s="44">
        <v>356456</v>
      </c>
      <c r="X3982" t="s">
        <v>1009</v>
      </c>
      <c r="Y3982" t="s">
        <v>781</v>
      </c>
    </row>
    <row r="3983" spans="1:25" hidden="1" x14ac:dyDescent="0.25">
      <c r="A3983" s="103" t="s">
        <v>6</v>
      </c>
      <c r="B3983" s="104">
        <v>46269</v>
      </c>
      <c r="C3983" s="105" t="s">
        <v>12</v>
      </c>
      <c r="E3983" s="105">
        <v>3732</v>
      </c>
      <c r="M3983" s="44">
        <v>483821400</v>
      </c>
      <c r="Y3983" t="s">
        <v>779</v>
      </c>
    </row>
    <row r="3984" spans="1:25" hidden="1" x14ac:dyDescent="0.25">
      <c r="A3984" s="103" t="s">
        <v>6</v>
      </c>
      <c r="B3984" s="104">
        <v>46269</v>
      </c>
      <c r="C3984" s="105" t="s">
        <v>11</v>
      </c>
      <c r="E3984" s="105">
        <v>720</v>
      </c>
      <c r="M3984" s="44">
        <v>79386604</v>
      </c>
      <c r="Y3984" t="s">
        <v>783</v>
      </c>
    </row>
    <row r="3985" spans="1:25" hidden="1" x14ac:dyDescent="0.25">
      <c r="A3985" s="103" t="s">
        <v>7</v>
      </c>
      <c r="B3985" s="104">
        <v>46269</v>
      </c>
      <c r="C3985" s="105" t="s">
        <v>11</v>
      </c>
      <c r="E3985" s="105">
        <v>532</v>
      </c>
      <c r="M3985" s="44">
        <v>32219950</v>
      </c>
      <c r="Y3985" t="s">
        <v>784</v>
      </c>
    </row>
    <row r="3986" spans="1:25" hidden="1" x14ac:dyDescent="0.25">
      <c r="A3986" s="103" t="s">
        <v>827</v>
      </c>
      <c r="B3986" s="104">
        <v>46269</v>
      </c>
      <c r="C3986" s="105" t="s">
        <v>11</v>
      </c>
      <c r="E3986" s="105">
        <v>1</v>
      </c>
      <c r="M3986" s="44">
        <v>46285</v>
      </c>
    </row>
    <row r="3987" spans="1:25" hidden="1" x14ac:dyDescent="0.25">
      <c r="A3987" s="103" t="s">
        <v>7</v>
      </c>
      <c r="B3987" s="104">
        <v>46269</v>
      </c>
      <c r="C3987" s="105" t="s">
        <v>11</v>
      </c>
      <c r="E3987" s="105">
        <v>99</v>
      </c>
      <c r="M3987" s="44">
        <v>5283846</v>
      </c>
      <c r="Y3987" t="s">
        <v>780</v>
      </c>
    </row>
    <row r="3988" spans="1:25" hidden="1" x14ac:dyDescent="0.25">
      <c r="A3988" s="103" t="s">
        <v>7</v>
      </c>
      <c r="B3988" s="104">
        <v>46269</v>
      </c>
      <c r="C3988" s="105" t="s">
        <v>11</v>
      </c>
      <c r="E3988" s="105">
        <v>484</v>
      </c>
      <c r="M3988" s="44">
        <v>45792259</v>
      </c>
      <c r="Y3988" t="s">
        <v>783</v>
      </c>
    </row>
    <row r="3989" spans="1:25" hidden="1" x14ac:dyDescent="0.25">
      <c r="A3989" s="103" t="s">
        <v>8</v>
      </c>
      <c r="B3989" s="104">
        <v>46269</v>
      </c>
      <c r="C3989" s="105" t="s">
        <v>12</v>
      </c>
      <c r="E3989" s="105">
        <v>1</v>
      </c>
      <c r="M3989" s="44">
        <v>663248</v>
      </c>
      <c r="X3989" t="s">
        <v>1008</v>
      </c>
      <c r="Y3989" t="s">
        <v>781</v>
      </c>
    </row>
    <row r="3990" spans="1:25" hidden="1" x14ac:dyDescent="0.25">
      <c r="A3990" s="103" t="s">
        <v>8</v>
      </c>
      <c r="B3990" s="104">
        <v>46269</v>
      </c>
      <c r="C3990" s="105" t="s">
        <v>11</v>
      </c>
      <c r="E3990" s="105">
        <v>2</v>
      </c>
      <c r="M3990" s="44">
        <v>53683</v>
      </c>
      <c r="X3990" t="s">
        <v>1009</v>
      </c>
      <c r="Y3990" t="s">
        <v>20</v>
      </c>
    </row>
    <row r="3991" spans="1:25" hidden="1" x14ac:dyDescent="0.25">
      <c r="A3991" s="103" t="s">
        <v>6</v>
      </c>
      <c r="B3991" s="104">
        <v>46269</v>
      </c>
      <c r="C3991" s="105" t="s">
        <v>12</v>
      </c>
      <c r="E3991" s="105">
        <v>6</v>
      </c>
      <c r="M3991" s="44">
        <v>1250645</v>
      </c>
      <c r="X3991" t="s">
        <v>1008</v>
      </c>
      <c r="Y3991" t="s">
        <v>781</v>
      </c>
    </row>
    <row r="3992" spans="1:25" hidden="1" x14ac:dyDescent="0.25">
      <c r="A3992" s="103" t="s">
        <v>6</v>
      </c>
      <c r="B3992" s="104">
        <v>46269</v>
      </c>
      <c r="C3992" s="105" t="s">
        <v>11</v>
      </c>
      <c r="E3992" s="105">
        <v>139</v>
      </c>
      <c r="M3992" s="44">
        <v>9058677</v>
      </c>
      <c r="Y3992" t="s">
        <v>780</v>
      </c>
    </row>
    <row r="3993" spans="1:25" hidden="1" x14ac:dyDescent="0.25">
      <c r="A3993" s="103" t="s">
        <v>8</v>
      </c>
      <c r="B3993" s="104">
        <v>46269</v>
      </c>
      <c r="C3993" s="105" t="s">
        <v>11</v>
      </c>
      <c r="E3993" s="105">
        <v>24</v>
      </c>
      <c r="M3993" s="44">
        <v>881509</v>
      </c>
      <c r="Y3993" t="s">
        <v>23</v>
      </c>
    </row>
    <row r="3994" spans="1:25" hidden="1" x14ac:dyDescent="0.25">
      <c r="A3994" s="103" t="s">
        <v>7</v>
      </c>
      <c r="B3994" s="104">
        <v>46269</v>
      </c>
      <c r="C3994" s="105" t="s">
        <v>12</v>
      </c>
      <c r="E3994" s="105">
        <v>1</v>
      </c>
      <c r="M3994" s="44">
        <v>374190</v>
      </c>
      <c r="Y3994" t="s">
        <v>804</v>
      </c>
    </row>
    <row r="3995" spans="1:25" hidden="1" x14ac:dyDescent="0.25">
      <c r="A3995" s="103" t="s">
        <v>7</v>
      </c>
      <c r="B3995" s="104">
        <v>46269</v>
      </c>
      <c r="C3995" s="105" t="s">
        <v>11</v>
      </c>
      <c r="E3995" s="105">
        <v>108</v>
      </c>
      <c r="M3995" s="44">
        <v>1901228</v>
      </c>
    </row>
    <row r="3996" spans="1:25" hidden="1" x14ac:dyDescent="0.25">
      <c r="A3996" s="103" t="s">
        <v>8</v>
      </c>
      <c r="B3996" s="104">
        <v>46269</v>
      </c>
      <c r="C3996" s="105" t="s">
        <v>12</v>
      </c>
      <c r="E3996" s="105">
        <v>2179</v>
      </c>
      <c r="M3996" s="44">
        <v>346330216</v>
      </c>
      <c r="Y3996" t="s">
        <v>779</v>
      </c>
    </row>
    <row r="3997" spans="1:25" hidden="1" x14ac:dyDescent="0.25">
      <c r="A3997" s="103" t="s">
        <v>8</v>
      </c>
      <c r="B3997" s="104">
        <v>46269</v>
      </c>
      <c r="C3997" s="105" t="s">
        <v>11</v>
      </c>
      <c r="E3997" s="105">
        <v>2</v>
      </c>
      <c r="M3997" s="44">
        <v>180507</v>
      </c>
      <c r="X3997" t="s">
        <v>1009</v>
      </c>
      <c r="Y3997" t="s">
        <v>783</v>
      </c>
    </row>
    <row r="3998" spans="1:25" hidden="1" x14ac:dyDescent="0.25">
      <c r="A3998" s="103" t="s">
        <v>8</v>
      </c>
      <c r="B3998" s="104">
        <v>46269</v>
      </c>
      <c r="C3998" s="105" t="s">
        <v>12</v>
      </c>
      <c r="E3998" s="105">
        <v>1</v>
      </c>
      <c r="M3998" s="44">
        <v>965547</v>
      </c>
      <c r="X3998" t="s">
        <v>1008</v>
      </c>
    </row>
    <row r="3999" spans="1:25" hidden="1" x14ac:dyDescent="0.25">
      <c r="A3999" s="103" t="s">
        <v>6</v>
      </c>
      <c r="B3999" s="104">
        <v>46269</v>
      </c>
      <c r="C3999" s="105" t="s">
        <v>12</v>
      </c>
      <c r="E3999" s="105">
        <v>107</v>
      </c>
      <c r="M3999" s="44">
        <v>58800625</v>
      </c>
    </row>
    <row r="4000" spans="1:25" hidden="1" x14ac:dyDescent="0.25">
      <c r="A4000" s="103" t="s">
        <v>7</v>
      </c>
      <c r="B4000" s="104">
        <v>46269</v>
      </c>
      <c r="C4000" s="105" t="s">
        <v>12</v>
      </c>
      <c r="E4000" s="105">
        <v>444</v>
      </c>
      <c r="M4000" s="44">
        <v>152262022</v>
      </c>
      <c r="Y4000" t="s">
        <v>781</v>
      </c>
    </row>
    <row r="4001" spans="1:25" hidden="1" x14ac:dyDescent="0.25">
      <c r="A4001" s="103" t="s">
        <v>6</v>
      </c>
      <c r="B4001" s="104">
        <v>46269</v>
      </c>
      <c r="C4001" s="105" t="s">
        <v>11</v>
      </c>
      <c r="E4001" s="105">
        <v>824</v>
      </c>
      <c r="M4001" s="44">
        <v>48897458</v>
      </c>
      <c r="Y4001" t="s">
        <v>784</v>
      </c>
    </row>
    <row r="4002" spans="1:25" hidden="1" x14ac:dyDescent="0.25">
      <c r="A4002" s="103" t="s">
        <v>6</v>
      </c>
      <c r="B4002" s="104">
        <v>46269</v>
      </c>
      <c r="C4002" s="105" t="s">
        <v>11</v>
      </c>
      <c r="E4002" s="105">
        <v>22</v>
      </c>
      <c r="M4002" s="44">
        <v>754187</v>
      </c>
      <c r="Y4002" t="s">
        <v>21</v>
      </c>
    </row>
    <row r="4003" spans="1:25" hidden="1" x14ac:dyDescent="0.25">
      <c r="A4003" s="103" t="s">
        <v>6</v>
      </c>
      <c r="B4003" s="104">
        <v>46269</v>
      </c>
      <c r="C4003" s="105" t="s">
        <v>12</v>
      </c>
      <c r="E4003" s="105">
        <v>2</v>
      </c>
      <c r="M4003" s="44">
        <v>1072030</v>
      </c>
      <c r="Y4003" t="s">
        <v>786</v>
      </c>
    </row>
    <row r="4004" spans="1:25" hidden="1" x14ac:dyDescent="0.25">
      <c r="A4004" s="103" t="s">
        <v>827</v>
      </c>
      <c r="B4004" s="104">
        <v>46269</v>
      </c>
      <c r="C4004" s="105" t="s">
        <v>12</v>
      </c>
      <c r="E4004" s="105">
        <v>1</v>
      </c>
      <c r="M4004" s="44">
        <v>76928</v>
      </c>
      <c r="Y4004" t="s">
        <v>781</v>
      </c>
    </row>
    <row r="4005" spans="1:25" hidden="1" x14ac:dyDescent="0.25">
      <c r="A4005" s="103" t="s">
        <v>6</v>
      </c>
      <c r="B4005" s="104">
        <v>46269</v>
      </c>
      <c r="C4005" s="105" t="s">
        <v>12</v>
      </c>
      <c r="E4005" s="105">
        <v>3</v>
      </c>
      <c r="M4005" s="44">
        <v>719961</v>
      </c>
    </row>
    <row r="4006" spans="1:25" hidden="1" x14ac:dyDescent="0.25">
      <c r="A4006" s="103" t="s">
        <v>7</v>
      </c>
      <c r="B4006" s="104">
        <v>46269</v>
      </c>
      <c r="C4006" s="105" t="s">
        <v>11</v>
      </c>
      <c r="E4006" s="105">
        <v>1</v>
      </c>
      <c r="M4006" s="44">
        <v>219563</v>
      </c>
      <c r="X4006" t="s">
        <v>1008</v>
      </c>
      <c r="Y4006" t="s">
        <v>783</v>
      </c>
    </row>
    <row r="4007" spans="1:25" hidden="1" x14ac:dyDescent="0.25">
      <c r="A4007" s="103" t="s">
        <v>7</v>
      </c>
      <c r="B4007" s="104">
        <v>46269</v>
      </c>
      <c r="C4007" s="105" t="s">
        <v>12</v>
      </c>
      <c r="E4007" s="105">
        <v>4</v>
      </c>
      <c r="M4007" s="44">
        <v>7110090</v>
      </c>
      <c r="X4007" t="s">
        <v>1008</v>
      </c>
    </row>
    <row r="4008" spans="1:25" hidden="1" x14ac:dyDescent="0.25">
      <c r="A4008" s="103" t="s">
        <v>7</v>
      </c>
      <c r="B4008" s="104">
        <v>46269</v>
      </c>
      <c r="C4008" s="105" t="s">
        <v>12</v>
      </c>
      <c r="E4008" s="105">
        <v>7</v>
      </c>
      <c r="M4008" s="44">
        <v>1980612</v>
      </c>
      <c r="X4008" t="s">
        <v>1008</v>
      </c>
      <c r="Y4008" t="s">
        <v>779</v>
      </c>
    </row>
    <row r="4009" spans="1:25" hidden="1" x14ac:dyDescent="0.25">
      <c r="A4009" s="103" t="s">
        <v>7</v>
      </c>
      <c r="B4009" s="104">
        <v>46269</v>
      </c>
      <c r="C4009" s="105" t="s">
        <v>12</v>
      </c>
      <c r="E4009" s="105">
        <v>2</v>
      </c>
      <c r="M4009" s="44">
        <v>681213</v>
      </c>
    </row>
    <row r="4010" spans="1:25" hidden="1" x14ac:dyDescent="0.25">
      <c r="A4010" s="103" t="s">
        <v>7</v>
      </c>
      <c r="B4010" s="104">
        <v>46269</v>
      </c>
      <c r="C4010" s="105" t="s">
        <v>12</v>
      </c>
      <c r="E4010" s="105">
        <v>5</v>
      </c>
      <c r="M4010" s="44">
        <v>377464</v>
      </c>
      <c r="X4010" t="s">
        <v>1009</v>
      </c>
      <c r="Y4010" t="s">
        <v>781</v>
      </c>
    </row>
    <row r="4011" spans="1:25" hidden="1" x14ac:dyDescent="0.25">
      <c r="A4011" s="103" t="s">
        <v>6</v>
      </c>
      <c r="B4011" s="104">
        <v>46269</v>
      </c>
      <c r="C4011" s="105" t="s">
        <v>12</v>
      </c>
      <c r="E4011" s="105">
        <v>12</v>
      </c>
      <c r="M4011" s="44">
        <v>2650853</v>
      </c>
      <c r="Y4011" t="s">
        <v>22</v>
      </c>
    </row>
    <row r="4012" spans="1:25" hidden="1" x14ac:dyDescent="0.25">
      <c r="A4012" s="103" t="s">
        <v>6</v>
      </c>
      <c r="B4012" s="104">
        <v>46269</v>
      </c>
      <c r="C4012" s="105" t="s">
        <v>12</v>
      </c>
      <c r="E4012" s="105">
        <v>124</v>
      </c>
      <c r="M4012" s="44">
        <v>5522849</v>
      </c>
      <c r="Y4012" t="s">
        <v>779</v>
      </c>
    </row>
    <row r="4013" spans="1:25" hidden="1" x14ac:dyDescent="0.25">
      <c r="A4013" s="103" t="s">
        <v>7</v>
      </c>
      <c r="B4013" s="104">
        <v>46269</v>
      </c>
      <c r="C4013" s="105" t="s">
        <v>12</v>
      </c>
      <c r="E4013" s="105">
        <v>2</v>
      </c>
      <c r="M4013" s="44">
        <v>15095</v>
      </c>
      <c r="Y4013" t="s">
        <v>785</v>
      </c>
    </row>
    <row r="4014" spans="1:25" hidden="1" x14ac:dyDescent="0.25">
      <c r="A4014" s="103" t="s">
        <v>827</v>
      </c>
      <c r="B4014" s="104">
        <v>46269</v>
      </c>
      <c r="C4014" s="105" t="s">
        <v>12</v>
      </c>
      <c r="E4014" s="105">
        <v>3</v>
      </c>
      <c r="M4014" s="44">
        <v>15007999</v>
      </c>
      <c r="X4014" t="s">
        <v>1008</v>
      </c>
    </row>
    <row r="4015" spans="1:25" hidden="1" x14ac:dyDescent="0.25">
      <c r="A4015" s="103" t="s">
        <v>7</v>
      </c>
      <c r="B4015" s="104">
        <v>46269</v>
      </c>
      <c r="C4015" s="105" t="s">
        <v>11</v>
      </c>
      <c r="E4015" s="105">
        <v>1</v>
      </c>
      <c r="M4015" s="44">
        <v>0</v>
      </c>
      <c r="X4015" t="s">
        <v>1009</v>
      </c>
      <c r="Y4015" t="s">
        <v>23</v>
      </c>
    </row>
    <row r="4016" spans="1:25" hidden="1" x14ac:dyDescent="0.25">
      <c r="A4016" s="103" t="s">
        <v>6</v>
      </c>
      <c r="B4016" s="104">
        <v>46269</v>
      </c>
      <c r="C4016" s="105" t="s">
        <v>12</v>
      </c>
      <c r="E4016" s="105">
        <v>5</v>
      </c>
      <c r="M4016" s="44">
        <v>198531</v>
      </c>
      <c r="Y4016" t="s">
        <v>785</v>
      </c>
    </row>
    <row r="4017" spans="1:25" hidden="1" x14ac:dyDescent="0.25">
      <c r="A4017" s="103" t="s">
        <v>7</v>
      </c>
      <c r="B4017" s="104">
        <v>46269</v>
      </c>
      <c r="C4017" s="105" t="s">
        <v>11</v>
      </c>
      <c r="E4017" s="105">
        <v>21</v>
      </c>
      <c r="M4017" s="44">
        <v>679111</v>
      </c>
      <c r="Y4017" t="s">
        <v>21</v>
      </c>
    </row>
    <row r="4018" spans="1:25" hidden="1" x14ac:dyDescent="0.25">
      <c r="A4018" s="103" t="s">
        <v>6</v>
      </c>
      <c r="B4018" s="104">
        <v>46269</v>
      </c>
      <c r="C4018" s="105" t="s">
        <v>11</v>
      </c>
      <c r="E4018" s="105">
        <v>2</v>
      </c>
      <c r="M4018" s="44">
        <v>284112</v>
      </c>
      <c r="X4018" t="s">
        <v>1009</v>
      </c>
      <c r="Y4018" t="s">
        <v>783</v>
      </c>
    </row>
    <row r="4019" spans="1:25" hidden="1" x14ac:dyDescent="0.25">
      <c r="A4019" s="103" t="s">
        <v>8</v>
      </c>
      <c r="B4019" s="104">
        <v>46269</v>
      </c>
      <c r="C4019" s="105" t="s">
        <v>11</v>
      </c>
      <c r="E4019" s="105">
        <v>17</v>
      </c>
      <c r="M4019" s="44">
        <v>101075</v>
      </c>
    </row>
    <row r="4020" spans="1:25" hidden="1" x14ac:dyDescent="0.25">
      <c r="A4020" s="103" t="s">
        <v>8</v>
      </c>
      <c r="B4020" s="104">
        <v>46269</v>
      </c>
      <c r="C4020" s="105" t="s">
        <v>12</v>
      </c>
      <c r="E4020" s="105">
        <v>1</v>
      </c>
      <c r="M4020" s="44">
        <v>50094</v>
      </c>
      <c r="Y4020" t="s">
        <v>929</v>
      </c>
    </row>
    <row r="4021" spans="1:25" hidden="1" x14ac:dyDescent="0.25">
      <c r="A4021" s="103" t="s">
        <v>8</v>
      </c>
      <c r="B4021" s="104">
        <v>46269</v>
      </c>
      <c r="C4021" s="105" t="s">
        <v>12</v>
      </c>
      <c r="E4021" s="105">
        <v>396</v>
      </c>
      <c r="M4021" s="44">
        <v>123855177</v>
      </c>
      <c r="Y4021" t="s">
        <v>781</v>
      </c>
    </row>
    <row r="4022" spans="1:25" hidden="1" x14ac:dyDescent="0.25">
      <c r="A4022" s="103" t="s">
        <v>6</v>
      </c>
      <c r="B4022" s="104">
        <v>46269</v>
      </c>
      <c r="C4022" s="105" t="s">
        <v>12</v>
      </c>
      <c r="E4022" s="105">
        <v>1</v>
      </c>
      <c r="M4022" s="44">
        <v>0</v>
      </c>
      <c r="Y4022" t="s">
        <v>804</v>
      </c>
    </row>
    <row r="4023" spans="1:25" hidden="1" x14ac:dyDescent="0.25">
      <c r="A4023" s="103" t="s">
        <v>8</v>
      </c>
      <c r="B4023" s="104">
        <v>46269</v>
      </c>
      <c r="C4023" s="105" t="s">
        <v>11</v>
      </c>
      <c r="E4023" s="105">
        <v>66</v>
      </c>
      <c r="M4023" s="44">
        <v>6257610</v>
      </c>
      <c r="Y4023" t="s">
        <v>780</v>
      </c>
    </row>
    <row r="4024" spans="1:25" hidden="1" x14ac:dyDescent="0.25">
      <c r="A4024" s="103" t="s">
        <v>6</v>
      </c>
      <c r="B4024" s="104">
        <v>46269</v>
      </c>
      <c r="C4024" s="105" t="s">
        <v>12</v>
      </c>
      <c r="E4024" s="105">
        <v>6</v>
      </c>
      <c r="M4024" s="44">
        <v>760929</v>
      </c>
      <c r="X4024" t="s">
        <v>1009</v>
      </c>
      <c r="Y4024" t="s">
        <v>779</v>
      </c>
    </row>
    <row r="4025" spans="1:25" hidden="1" x14ac:dyDescent="0.25">
      <c r="A4025" s="103" t="s">
        <v>6</v>
      </c>
      <c r="B4025" s="104">
        <v>46269</v>
      </c>
      <c r="C4025" s="105" t="s">
        <v>11</v>
      </c>
      <c r="E4025" s="105">
        <v>1</v>
      </c>
      <c r="M4025" s="44">
        <v>37756</v>
      </c>
      <c r="X4025" t="s">
        <v>1008</v>
      </c>
      <c r="Y4025" t="s">
        <v>784</v>
      </c>
    </row>
    <row r="4026" spans="1:25" hidden="1" x14ac:dyDescent="0.25">
      <c r="A4026" s="103" t="s">
        <v>7</v>
      </c>
      <c r="B4026" s="104">
        <v>46269</v>
      </c>
      <c r="C4026" s="105" t="s">
        <v>11</v>
      </c>
      <c r="E4026" s="105">
        <v>5</v>
      </c>
      <c r="M4026" s="44">
        <v>508746</v>
      </c>
      <c r="Y4026" t="s">
        <v>22</v>
      </c>
    </row>
    <row r="4027" spans="1:25" hidden="1" x14ac:dyDescent="0.25">
      <c r="A4027" s="103" t="s">
        <v>7</v>
      </c>
      <c r="B4027" s="104">
        <v>46269</v>
      </c>
      <c r="C4027" s="105" t="s">
        <v>11</v>
      </c>
      <c r="E4027" s="105">
        <v>249</v>
      </c>
      <c r="M4027" s="44">
        <v>40220216</v>
      </c>
      <c r="Y4027" t="s">
        <v>20</v>
      </c>
    </row>
    <row r="4028" spans="1:25" hidden="1" x14ac:dyDescent="0.25">
      <c r="A4028" s="103" t="s">
        <v>8</v>
      </c>
      <c r="B4028" s="104">
        <v>46269</v>
      </c>
      <c r="C4028" s="105" t="s">
        <v>11</v>
      </c>
      <c r="E4028" s="105">
        <v>286</v>
      </c>
      <c r="M4028" s="44">
        <v>47675979</v>
      </c>
      <c r="Y4028" t="s">
        <v>20</v>
      </c>
    </row>
    <row r="4029" spans="1:25" hidden="1" x14ac:dyDescent="0.25">
      <c r="A4029" s="103" t="s">
        <v>8</v>
      </c>
      <c r="B4029" s="104">
        <v>46269</v>
      </c>
      <c r="C4029" s="105" t="s">
        <v>11</v>
      </c>
      <c r="E4029" s="105">
        <v>314</v>
      </c>
      <c r="M4029" s="44">
        <v>22518848</v>
      </c>
      <c r="Y4029" t="s">
        <v>784</v>
      </c>
    </row>
    <row r="4030" spans="1:25" hidden="1" x14ac:dyDescent="0.25">
      <c r="A4030" s="103" t="s">
        <v>7</v>
      </c>
      <c r="B4030" s="104">
        <v>46269</v>
      </c>
      <c r="C4030" s="105" t="s">
        <v>12</v>
      </c>
      <c r="E4030" s="105">
        <v>1</v>
      </c>
      <c r="M4030" s="44">
        <v>52424</v>
      </c>
      <c r="Y4030" t="s">
        <v>929</v>
      </c>
    </row>
    <row r="4031" spans="1:25" hidden="1" x14ac:dyDescent="0.25">
      <c r="A4031" s="103" t="s">
        <v>8</v>
      </c>
      <c r="B4031" s="104">
        <v>46269</v>
      </c>
      <c r="C4031" s="105" t="s">
        <v>11</v>
      </c>
      <c r="E4031" s="105">
        <v>3</v>
      </c>
      <c r="M4031" s="44">
        <v>37149</v>
      </c>
      <c r="Y4031" t="s">
        <v>779</v>
      </c>
    </row>
    <row r="4032" spans="1:25" hidden="1" x14ac:dyDescent="0.25">
      <c r="A4032" s="103" t="s">
        <v>7</v>
      </c>
      <c r="B4032" s="104">
        <v>46269</v>
      </c>
      <c r="C4032" s="105" t="s">
        <v>12</v>
      </c>
      <c r="E4032" s="105">
        <v>66</v>
      </c>
      <c r="M4032" s="44">
        <v>4454910</v>
      </c>
      <c r="Y4032" t="s">
        <v>779</v>
      </c>
    </row>
    <row r="4033" spans="1:25" hidden="1" x14ac:dyDescent="0.25">
      <c r="A4033" s="103" t="s">
        <v>8</v>
      </c>
      <c r="B4033" s="104">
        <v>46269</v>
      </c>
      <c r="C4033" s="105" t="s">
        <v>12</v>
      </c>
      <c r="E4033" s="105">
        <v>18</v>
      </c>
      <c r="M4033" s="44">
        <v>7938369</v>
      </c>
    </row>
    <row r="4034" spans="1:25" hidden="1" x14ac:dyDescent="0.25">
      <c r="A4034" s="103" t="s">
        <v>827</v>
      </c>
      <c r="B4034" s="104">
        <v>46269</v>
      </c>
      <c r="C4034" s="105" t="s">
        <v>12</v>
      </c>
      <c r="E4034" s="105">
        <v>1</v>
      </c>
      <c r="M4034" s="44">
        <v>282851</v>
      </c>
      <c r="X4034" t="s">
        <v>1008</v>
      </c>
      <c r="Y4034" t="s">
        <v>779</v>
      </c>
    </row>
    <row r="4035" spans="1:25" hidden="1" x14ac:dyDescent="0.25">
      <c r="A4035" s="103" t="s">
        <v>827</v>
      </c>
      <c r="B4035" s="104">
        <v>46269</v>
      </c>
      <c r="C4035" s="105" t="s">
        <v>12</v>
      </c>
      <c r="E4035" s="105">
        <v>3</v>
      </c>
      <c r="M4035" s="44">
        <v>129569</v>
      </c>
      <c r="Y4035" t="s">
        <v>929</v>
      </c>
    </row>
    <row r="4036" spans="1:25" hidden="1" x14ac:dyDescent="0.25">
      <c r="A4036" s="103" t="s">
        <v>7</v>
      </c>
      <c r="B4036" s="104">
        <v>46269</v>
      </c>
      <c r="C4036" s="105" t="s">
        <v>11</v>
      </c>
      <c r="E4036" s="105">
        <v>1</v>
      </c>
      <c r="M4036" s="44">
        <v>76196</v>
      </c>
      <c r="X4036" t="s">
        <v>1009</v>
      </c>
      <c r="Y4036" t="s">
        <v>784</v>
      </c>
    </row>
    <row r="4037" spans="1:25" hidden="1" x14ac:dyDescent="0.25">
      <c r="A4037" s="103" t="s">
        <v>7</v>
      </c>
      <c r="B4037" s="104">
        <v>46269</v>
      </c>
      <c r="C4037" s="105" t="s">
        <v>12</v>
      </c>
      <c r="E4037" s="105">
        <v>10</v>
      </c>
      <c r="M4037" s="44">
        <v>284141</v>
      </c>
      <c r="Y4037" t="s">
        <v>169</v>
      </c>
    </row>
    <row r="4038" spans="1:25" hidden="1" x14ac:dyDescent="0.25">
      <c r="A4038" s="103" t="s">
        <v>6</v>
      </c>
      <c r="B4038" s="104">
        <v>46269</v>
      </c>
      <c r="C4038" s="105" t="s">
        <v>11</v>
      </c>
      <c r="E4038" s="105">
        <v>3</v>
      </c>
      <c r="M4038" s="44">
        <v>319815</v>
      </c>
    </row>
    <row r="4039" spans="1:25" hidden="1" x14ac:dyDescent="0.25">
      <c r="A4039" s="103" t="s">
        <v>6</v>
      </c>
      <c r="B4039" s="104">
        <v>46269</v>
      </c>
      <c r="C4039" s="105" t="s">
        <v>11</v>
      </c>
      <c r="E4039" s="105">
        <v>387</v>
      </c>
      <c r="M4039" s="44">
        <v>65459140</v>
      </c>
      <c r="Y4039" t="s">
        <v>20</v>
      </c>
    </row>
    <row r="4040" spans="1:25" hidden="1" x14ac:dyDescent="0.25">
      <c r="A4040" s="103" t="s">
        <v>7</v>
      </c>
      <c r="B4040" s="104">
        <v>46269</v>
      </c>
      <c r="C4040" s="105" t="s">
        <v>12</v>
      </c>
      <c r="E4040" s="105">
        <v>36</v>
      </c>
      <c r="M4040" s="44">
        <v>3573175</v>
      </c>
    </row>
    <row r="4041" spans="1:25" hidden="1" x14ac:dyDescent="0.25">
      <c r="A4041" s="103" t="s">
        <v>827</v>
      </c>
      <c r="B4041" s="104">
        <v>46269</v>
      </c>
      <c r="C4041" s="105" t="s">
        <v>12</v>
      </c>
      <c r="E4041" s="105">
        <v>1</v>
      </c>
      <c r="M4041" s="44">
        <v>23168</v>
      </c>
      <c r="Y4041" t="s">
        <v>779</v>
      </c>
    </row>
    <row r="4042" spans="1:25" hidden="1" x14ac:dyDescent="0.25">
      <c r="A4042" s="103" t="s">
        <v>8</v>
      </c>
      <c r="B4042" s="104">
        <v>46269</v>
      </c>
      <c r="C4042" s="105" t="s">
        <v>11</v>
      </c>
      <c r="E4042" s="105">
        <v>7</v>
      </c>
      <c r="M4042" s="44">
        <v>388178</v>
      </c>
      <c r="Y4042" t="s">
        <v>21</v>
      </c>
    </row>
    <row r="4043" spans="1:25" hidden="1" x14ac:dyDescent="0.25">
      <c r="A4043" s="103" t="s">
        <v>8</v>
      </c>
      <c r="B4043" s="104">
        <v>46269</v>
      </c>
      <c r="C4043" s="105" t="s">
        <v>11</v>
      </c>
      <c r="E4043" s="105">
        <v>425</v>
      </c>
      <c r="M4043" s="44">
        <v>50725199</v>
      </c>
      <c r="Y4043" t="s">
        <v>783</v>
      </c>
    </row>
    <row r="4044" spans="1:25" hidden="1" x14ac:dyDescent="0.25">
      <c r="A4044" s="103" t="s">
        <v>8</v>
      </c>
      <c r="B4044" s="104">
        <v>46269</v>
      </c>
      <c r="C4044" s="105" t="s">
        <v>12</v>
      </c>
      <c r="E4044" s="105">
        <v>6</v>
      </c>
      <c r="M4044" s="44">
        <v>2672813</v>
      </c>
    </row>
    <row r="4045" spans="1:25" hidden="1" x14ac:dyDescent="0.25">
      <c r="A4045" s="103" t="s">
        <v>8</v>
      </c>
      <c r="B4045" s="104">
        <v>46269</v>
      </c>
      <c r="C4045" s="105" t="s">
        <v>12</v>
      </c>
      <c r="E4045" s="105">
        <v>98</v>
      </c>
      <c r="M4045" s="44">
        <v>4718255</v>
      </c>
      <c r="Y4045" t="s">
        <v>779</v>
      </c>
    </row>
    <row r="4046" spans="1:25" hidden="1" x14ac:dyDescent="0.25">
      <c r="A4046" s="103" t="s">
        <v>6</v>
      </c>
      <c r="B4046" s="104">
        <v>46269</v>
      </c>
      <c r="C4046" s="105" t="s">
        <v>12</v>
      </c>
      <c r="E4046" s="105">
        <v>8</v>
      </c>
      <c r="M4046" s="44">
        <v>25726871</v>
      </c>
      <c r="X4046" t="s">
        <v>1008</v>
      </c>
      <c r="Y4046" t="s">
        <v>779</v>
      </c>
    </row>
    <row r="4047" spans="1:25" hidden="1" x14ac:dyDescent="0.25">
      <c r="A4047" s="103" t="s">
        <v>7</v>
      </c>
      <c r="B4047" s="104">
        <v>46269</v>
      </c>
      <c r="C4047" s="105" t="s">
        <v>11</v>
      </c>
      <c r="E4047" s="105">
        <v>1</v>
      </c>
      <c r="M4047" s="44">
        <v>16163</v>
      </c>
    </row>
    <row r="4048" spans="1:25" hidden="1" x14ac:dyDescent="0.25">
      <c r="A4048" s="103" t="s">
        <v>8</v>
      </c>
      <c r="B4048" s="104">
        <v>46269</v>
      </c>
      <c r="C4048" s="105" t="s">
        <v>12</v>
      </c>
      <c r="E4048" s="105">
        <v>2</v>
      </c>
      <c r="M4048" s="44">
        <v>445325</v>
      </c>
      <c r="X4048" t="s">
        <v>1009</v>
      </c>
      <c r="Y4048" t="s">
        <v>779</v>
      </c>
    </row>
    <row r="4049" spans="1:25" hidden="1" x14ac:dyDescent="0.25">
      <c r="A4049" s="103" t="s">
        <v>7</v>
      </c>
      <c r="B4049" s="104">
        <v>46269</v>
      </c>
      <c r="C4049" s="105" t="s">
        <v>12</v>
      </c>
      <c r="E4049" s="105">
        <v>2</v>
      </c>
      <c r="M4049" s="44">
        <v>427131</v>
      </c>
      <c r="X4049" t="s">
        <v>1008</v>
      </c>
      <c r="Y4049" t="s">
        <v>781</v>
      </c>
    </row>
    <row r="4050" spans="1:25" hidden="1" x14ac:dyDescent="0.25">
      <c r="A4050" s="103" t="s">
        <v>6</v>
      </c>
      <c r="B4050" s="104">
        <v>46269</v>
      </c>
      <c r="C4050" s="105" t="s">
        <v>12</v>
      </c>
      <c r="E4050" s="105">
        <v>2</v>
      </c>
      <c r="M4050" s="44">
        <v>39210</v>
      </c>
      <c r="Y4050" t="s">
        <v>929</v>
      </c>
    </row>
    <row r="4051" spans="1:25" hidden="1" x14ac:dyDescent="0.25">
      <c r="A4051" s="103" t="s">
        <v>7</v>
      </c>
      <c r="B4051" s="104">
        <v>46269</v>
      </c>
      <c r="C4051" s="105" t="s">
        <v>11</v>
      </c>
      <c r="E4051" s="105">
        <v>4</v>
      </c>
      <c r="M4051" s="44">
        <v>177273</v>
      </c>
      <c r="X4051" t="s">
        <v>1008</v>
      </c>
    </row>
    <row r="4052" spans="1:25" hidden="1" x14ac:dyDescent="0.25">
      <c r="A4052" s="103" t="s">
        <v>6</v>
      </c>
      <c r="B4052" s="104">
        <v>46269</v>
      </c>
      <c r="C4052" s="105" t="s">
        <v>12</v>
      </c>
      <c r="E4052" s="105">
        <v>573</v>
      </c>
      <c r="M4052" s="44">
        <v>151781284</v>
      </c>
      <c r="Y4052" t="s">
        <v>781</v>
      </c>
    </row>
    <row r="4053" spans="1:25" hidden="1" x14ac:dyDescent="0.25">
      <c r="A4053" s="103" t="s">
        <v>7</v>
      </c>
      <c r="B4053" s="104">
        <v>46269</v>
      </c>
      <c r="C4053" s="105" t="s">
        <v>12</v>
      </c>
      <c r="E4053" s="105">
        <v>2</v>
      </c>
      <c r="M4053" s="44">
        <v>5766</v>
      </c>
      <c r="Y4053" t="s">
        <v>22</v>
      </c>
    </row>
    <row r="4054" spans="1:25" hidden="1" x14ac:dyDescent="0.25">
      <c r="A4054" s="103" t="s">
        <v>7</v>
      </c>
      <c r="B4054" s="104">
        <v>46269</v>
      </c>
      <c r="C4054" s="105" t="s">
        <v>11</v>
      </c>
      <c r="E4054" s="105">
        <v>52</v>
      </c>
      <c r="M4054" s="44">
        <v>1848994</v>
      </c>
      <c r="Y4054" t="s">
        <v>23</v>
      </c>
    </row>
    <row r="4055" spans="1:25" hidden="1" x14ac:dyDescent="0.25">
      <c r="A4055" s="103" t="s">
        <v>6</v>
      </c>
      <c r="B4055" s="104">
        <v>46269</v>
      </c>
      <c r="C4055" s="105" t="s">
        <v>12</v>
      </c>
      <c r="E4055" s="105">
        <v>21</v>
      </c>
      <c r="M4055" s="44">
        <v>1524760</v>
      </c>
      <c r="Y4055" t="s">
        <v>169</v>
      </c>
    </row>
    <row r="4056" spans="1:25" hidden="1" x14ac:dyDescent="0.25">
      <c r="A4056" s="103" t="s">
        <v>827</v>
      </c>
      <c r="B4056" s="104">
        <v>46269</v>
      </c>
      <c r="C4056" s="105" t="s">
        <v>12</v>
      </c>
      <c r="E4056" s="105">
        <v>2</v>
      </c>
      <c r="M4056" s="44">
        <v>78648</v>
      </c>
      <c r="Y4056" t="s">
        <v>779</v>
      </c>
    </row>
    <row r="4057" spans="1:25" hidden="1" x14ac:dyDescent="0.25">
      <c r="A4057" s="103" t="s">
        <v>6</v>
      </c>
      <c r="B4057" s="104">
        <v>46269</v>
      </c>
      <c r="C4057" s="105" t="s">
        <v>11</v>
      </c>
      <c r="E4057" s="105">
        <v>16</v>
      </c>
      <c r="M4057" s="44">
        <v>532236</v>
      </c>
      <c r="Y4057" t="s">
        <v>22</v>
      </c>
    </row>
    <row r="4058" spans="1:25" hidden="1" x14ac:dyDescent="0.25">
      <c r="A4058" s="103" t="s">
        <v>6</v>
      </c>
      <c r="B4058" s="104">
        <v>46269</v>
      </c>
      <c r="C4058" s="105" t="s">
        <v>11</v>
      </c>
      <c r="E4058" s="105">
        <v>468</v>
      </c>
      <c r="M4058" s="44">
        <v>23220160</v>
      </c>
    </row>
    <row r="4059" spans="1:25" hidden="1" x14ac:dyDescent="0.25">
      <c r="A4059" s="103" t="s">
        <v>7</v>
      </c>
      <c r="B4059" s="104">
        <v>46269</v>
      </c>
      <c r="C4059" s="105" t="s">
        <v>11</v>
      </c>
      <c r="E4059" s="105">
        <v>3</v>
      </c>
      <c r="M4059" s="44">
        <v>614839</v>
      </c>
      <c r="Y4059" t="s">
        <v>779</v>
      </c>
    </row>
    <row r="4060" spans="1:25" hidden="1" x14ac:dyDescent="0.25">
      <c r="A4060" s="103" t="s">
        <v>6</v>
      </c>
      <c r="B4060" s="104">
        <v>46269</v>
      </c>
      <c r="C4060" s="105" t="s">
        <v>11</v>
      </c>
      <c r="E4060" s="105">
        <v>1</v>
      </c>
      <c r="M4060" s="44">
        <v>0</v>
      </c>
      <c r="Y4060" t="s">
        <v>779</v>
      </c>
    </row>
    <row r="4061" spans="1:25" hidden="1" x14ac:dyDescent="0.25">
      <c r="A4061" s="103" t="s">
        <v>7</v>
      </c>
      <c r="B4061" s="104">
        <v>46269</v>
      </c>
      <c r="C4061" s="105" t="s">
        <v>12</v>
      </c>
      <c r="E4061" s="105">
        <v>2641</v>
      </c>
      <c r="M4061" s="44">
        <v>363155374</v>
      </c>
      <c r="Y4061" t="s">
        <v>779</v>
      </c>
    </row>
    <row r="4062" spans="1:25" hidden="1" x14ac:dyDescent="0.25">
      <c r="A4062" s="103" t="s">
        <v>8</v>
      </c>
      <c r="B4062" s="104">
        <v>46269</v>
      </c>
      <c r="C4062" s="105" t="s">
        <v>12</v>
      </c>
      <c r="E4062" s="105">
        <v>4</v>
      </c>
      <c r="M4062" s="44">
        <v>4098503</v>
      </c>
      <c r="X4062" t="s">
        <v>1008</v>
      </c>
      <c r="Y4062" t="s">
        <v>779</v>
      </c>
    </row>
    <row r="4063" spans="1:25" hidden="1" x14ac:dyDescent="0.25">
      <c r="A4063" s="103" t="s">
        <v>6</v>
      </c>
      <c r="B4063" s="104">
        <v>46269</v>
      </c>
      <c r="C4063" s="105" t="s">
        <v>12</v>
      </c>
      <c r="E4063" s="105">
        <v>1</v>
      </c>
      <c r="M4063" s="44">
        <v>99135</v>
      </c>
      <c r="X4063" t="s">
        <v>1009</v>
      </c>
    </row>
    <row r="4064" spans="1:25" hidden="1" x14ac:dyDescent="0.25">
      <c r="A4064" s="103" t="s">
        <v>8</v>
      </c>
      <c r="B4064" s="104">
        <v>46269</v>
      </c>
      <c r="C4064" s="105" t="s">
        <v>12</v>
      </c>
      <c r="E4064" s="105">
        <v>3</v>
      </c>
      <c r="M4064" s="44">
        <v>199551</v>
      </c>
      <c r="X4064" t="s">
        <v>1009</v>
      </c>
      <c r="Y4064" t="s">
        <v>781</v>
      </c>
    </row>
    <row r="4065" spans="1:25" hidden="1" x14ac:dyDescent="0.25">
      <c r="A4065" s="103" t="s">
        <v>7</v>
      </c>
      <c r="B4065" s="104">
        <v>46269</v>
      </c>
      <c r="C4065" s="105" t="s">
        <v>12</v>
      </c>
      <c r="E4065" s="105">
        <v>6</v>
      </c>
      <c r="M4065" s="44">
        <v>428137</v>
      </c>
      <c r="X4065" t="s">
        <v>1009</v>
      </c>
      <c r="Y4065" t="s">
        <v>779</v>
      </c>
    </row>
    <row r="4066" spans="1:25" hidden="1" x14ac:dyDescent="0.25">
      <c r="A4066" s="103" t="s">
        <v>8</v>
      </c>
      <c r="B4066" s="104">
        <v>46269</v>
      </c>
      <c r="C4066" s="105" t="s">
        <v>12</v>
      </c>
      <c r="E4066" s="105">
        <v>1</v>
      </c>
      <c r="M4066" s="44">
        <v>219916</v>
      </c>
      <c r="Y4066" t="s">
        <v>811</v>
      </c>
    </row>
    <row r="4067" spans="1:25" hidden="1" x14ac:dyDescent="0.25">
      <c r="A4067" s="103" t="s">
        <v>8</v>
      </c>
      <c r="B4067" s="104">
        <v>46269</v>
      </c>
      <c r="C4067" s="105" t="s">
        <v>11</v>
      </c>
      <c r="D4067" s="106">
        <v>14</v>
      </c>
      <c r="F4067" s="105">
        <v>2</v>
      </c>
      <c r="X4067" t="s">
        <v>782</v>
      </c>
      <c r="Y4067" t="s">
        <v>780</v>
      </c>
    </row>
    <row r="4068" spans="1:25" hidden="1" x14ac:dyDescent="0.25">
      <c r="A4068" s="103" t="s">
        <v>7</v>
      </c>
      <c r="B4068" s="104">
        <v>46269</v>
      </c>
      <c r="C4068" s="105" t="s">
        <v>12</v>
      </c>
      <c r="D4068" s="106">
        <v>9</v>
      </c>
      <c r="F4068" s="105">
        <v>110</v>
      </c>
      <c r="X4068" t="s">
        <v>778</v>
      </c>
      <c r="Y4068" t="s">
        <v>779</v>
      </c>
    </row>
    <row r="4069" spans="1:25" hidden="1" x14ac:dyDescent="0.25">
      <c r="A4069" s="103" t="s">
        <v>6</v>
      </c>
      <c r="B4069" s="104">
        <v>46269</v>
      </c>
      <c r="C4069" s="105" t="s">
        <v>12</v>
      </c>
      <c r="D4069" s="106">
        <v>9</v>
      </c>
      <c r="F4069" s="105">
        <v>150</v>
      </c>
      <c r="X4069" t="s">
        <v>778</v>
      </c>
      <c r="Y4069" t="s">
        <v>779</v>
      </c>
    </row>
    <row r="4070" spans="1:25" hidden="1" x14ac:dyDescent="0.25">
      <c r="A4070" s="103" t="s">
        <v>6</v>
      </c>
      <c r="B4070" s="104">
        <v>46269</v>
      </c>
      <c r="C4070" s="105" t="s">
        <v>12</v>
      </c>
      <c r="D4070" s="106">
        <v>10</v>
      </c>
      <c r="F4070" s="105">
        <v>293</v>
      </c>
      <c r="X4070" t="s">
        <v>782</v>
      </c>
      <c r="Y4070" t="s">
        <v>779</v>
      </c>
    </row>
    <row r="4071" spans="1:25" hidden="1" x14ac:dyDescent="0.25">
      <c r="A4071" s="103" t="s">
        <v>8</v>
      </c>
      <c r="B4071" s="104">
        <v>46269</v>
      </c>
      <c r="C4071" s="105" t="s">
        <v>12</v>
      </c>
      <c r="D4071" s="106">
        <v>12</v>
      </c>
      <c r="F4071" s="105">
        <v>93</v>
      </c>
      <c r="X4071" t="s">
        <v>782</v>
      </c>
      <c r="Y4071" t="s">
        <v>781</v>
      </c>
    </row>
    <row r="4072" spans="1:25" hidden="1" x14ac:dyDescent="0.25">
      <c r="A4072" s="103" t="s">
        <v>8</v>
      </c>
      <c r="B4072" s="104">
        <v>46269</v>
      </c>
      <c r="C4072" s="105" t="s">
        <v>11</v>
      </c>
      <c r="D4072" s="106">
        <v>13</v>
      </c>
      <c r="F4072" s="105">
        <v>1</v>
      </c>
      <c r="X4072" t="s">
        <v>782</v>
      </c>
      <c r="Y4072" t="s">
        <v>784</v>
      </c>
    </row>
    <row r="4073" spans="1:25" hidden="1" x14ac:dyDescent="0.25">
      <c r="A4073" s="103" t="s">
        <v>7</v>
      </c>
      <c r="B4073" s="104">
        <v>46269</v>
      </c>
      <c r="C4073" s="105" t="s">
        <v>11</v>
      </c>
      <c r="D4073" s="106">
        <v>9</v>
      </c>
      <c r="F4073" s="105">
        <v>1</v>
      </c>
      <c r="X4073" t="s">
        <v>778</v>
      </c>
      <c r="Y4073" t="s">
        <v>20</v>
      </c>
    </row>
    <row r="4074" spans="1:25" hidden="1" x14ac:dyDescent="0.25">
      <c r="A4074" s="103" t="s">
        <v>7</v>
      </c>
      <c r="B4074" s="104">
        <v>46269</v>
      </c>
      <c r="C4074" s="105" t="s">
        <v>12</v>
      </c>
      <c r="D4074" s="106">
        <v>15</v>
      </c>
      <c r="F4074" s="105">
        <v>2</v>
      </c>
      <c r="X4074" t="s">
        <v>782</v>
      </c>
      <c r="Y4074" t="s">
        <v>779</v>
      </c>
    </row>
    <row r="4075" spans="1:25" hidden="1" x14ac:dyDescent="0.25">
      <c r="A4075" s="103" t="s">
        <v>8</v>
      </c>
      <c r="B4075" s="104">
        <v>46269</v>
      </c>
      <c r="C4075" s="105" t="s">
        <v>11</v>
      </c>
      <c r="D4075" s="106">
        <v>15</v>
      </c>
      <c r="F4075" s="105">
        <v>1</v>
      </c>
      <c r="X4075" t="s">
        <v>778</v>
      </c>
      <c r="Y4075" t="s">
        <v>783</v>
      </c>
    </row>
    <row r="4076" spans="1:25" hidden="1" x14ac:dyDescent="0.25">
      <c r="A4076" s="103" t="s">
        <v>8</v>
      </c>
      <c r="B4076" s="104">
        <v>46269</v>
      </c>
      <c r="C4076" s="105" t="s">
        <v>11</v>
      </c>
      <c r="D4076" s="106">
        <v>9</v>
      </c>
      <c r="F4076" s="105">
        <v>1</v>
      </c>
      <c r="X4076" t="s">
        <v>782</v>
      </c>
      <c r="Y4076" t="s">
        <v>21</v>
      </c>
    </row>
    <row r="4077" spans="1:25" hidden="1" x14ac:dyDescent="0.25">
      <c r="A4077" s="103" t="s">
        <v>6</v>
      </c>
      <c r="B4077" s="104">
        <v>46269</v>
      </c>
      <c r="C4077" s="105" t="s">
        <v>12</v>
      </c>
      <c r="D4077" s="106">
        <v>12</v>
      </c>
      <c r="F4077" s="105">
        <v>2</v>
      </c>
      <c r="X4077" t="s">
        <v>778</v>
      </c>
      <c r="Y4077" t="s">
        <v>781</v>
      </c>
    </row>
    <row r="4078" spans="1:25" hidden="1" x14ac:dyDescent="0.25">
      <c r="A4078" s="103" t="s">
        <v>6</v>
      </c>
      <c r="B4078" s="104">
        <v>46269</v>
      </c>
      <c r="C4078" s="105" t="s">
        <v>11</v>
      </c>
      <c r="D4078" s="106">
        <v>8</v>
      </c>
      <c r="F4078" s="105">
        <v>239</v>
      </c>
      <c r="X4078" t="s">
        <v>782</v>
      </c>
      <c r="Y4078" t="s">
        <v>20</v>
      </c>
    </row>
    <row r="4079" spans="1:25" hidden="1" x14ac:dyDescent="0.25">
      <c r="A4079" s="103" t="s">
        <v>7</v>
      </c>
      <c r="B4079" s="104">
        <v>46269</v>
      </c>
      <c r="C4079" s="105" t="s">
        <v>11</v>
      </c>
      <c r="D4079" s="106">
        <v>8</v>
      </c>
      <c r="F4079" s="105">
        <v>220</v>
      </c>
      <c r="X4079" t="s">
        <v>782</v>
      </c>
      <c r="Y4079" t="s">
        <v>783</v>
      </c>
    </row>
    <row r="4080" spans="1:25" hidden="1" x14ac:dyDescent="0.25">
      <c r="A4080" s="103" t="s">
        <v>8</v>
      </c>
      <c r="B4080" s="104">
        <v>46269</v>
      </c>
      <c r="C4080" s="105" t="s">
        <v>11</v>
      </c>
      <c r="D4080" s="106">
        <v>10</v>
      </c>
      <c r="F4080" s="105">
        <v>1</v>
      </c>
      <c r="X4080" t="s">
        <v>782</v>
      </c>
      <c r="Y4080" t="s">
        <v>780</v>
      </c>
    </row>
    <row r="4081" spans="1:25" hidden="1" x14ac:dyDescent="0.25">
      <c r="A4081" s="103" t="s">
        <v>7</v>
      </c>
      <c r="B4081" s="104">
        <v>46269</v>
      </c>
      <c r="C4081" s="105" t="s">
        <v>12</v>
      </c>
      <c r="D4081" s="106">
        <v>14</v>
      </c>
      <c r="F4081" s="105">
        <v>8</v>
      </c>
      <c r="X4081" t="s">
        <v>782</v>
      </c>
      <c r="Y4081" t="s">
        <v>779</v>
      </c>
    </row>
    <row r="4082" spans="1:25" hidden="1" x14ac:dyDescent="0.25">
      <c r="A4082" s="103" t="s">
        <v>6</v>
      </c>
      <c r="B4082" s="104">
        <v>46269</v>
      </c>
      <c r="C4082" s="105" t="s">
        <v>11</v>
      </c>
      <c r="D4082" s="106">
        <v>15</v>
      </c>
      <c r="F4082" s="105">
        <v>4</v>
      </c>
      <c r="X4082" t="s">
        <v>782</v>
      </c>
      <c r="Y4082" t="s">
        <v>784</v>
      </c>
    </row>
    <row r="4083" spans="1:25" hidden="1" x14ac:dyDescent="0.25">
      <c r="A4083" s="103" t="s">
        <v>7</v>
      </c>
      <c r="B4083" s="104">
        <v>46269</v>
      </c>
      <c r="C4083" s="105" t="s">
        <v>12</v>
      </c>
      <c r="D4083" s="106">
        <v>10</v>
      </c>
      <c r="F4083" s="105">
        <v>7</v>
      </c>
      <c r="X4083" t="s">
        <v>782</v>
      </c>
      <c r="Y4083" t="s">
        <v>781</v>
      </c>
    </row>
    <row r="4084" spans="1:25" hidden="1" x14ac:dyDescent="0.25">
      <c r="A4084" s="103" t="s">
        <v>7</v>
      </c>
      <c r="B4084" s="104">
        <v>46269</v>
      </c>
      <c r="C4084" s="105" t="s">
        <v>12</v>
      </c>
      <c r="D4084" s="106">
        <v>10</v>
      </c>
      <c r="F4084" s="105">
        <v>2</v>
      </c>
      <c r="X4084" t="s">
        <v>778</v>
      </c>
      <c r="Y4084" t="s">
        <v>779</v>
      </c>
    </row>
    <row r="4085" spans="1:25" hidden="1" x14ac:dyDescent="0.25">
      <c r="A4085" s="103" t="s">
        <v>7</v>
      </c>
      <c r="B4085" s="104">
        <v>46269</v>
      </c>
      <c r="C4085" s="105" t="s">
        <v>11</v>
      </c>
      <c r="D4085" s="106">
        <v>11</v>
      </c>
      <c r="F4085" s="105">
        <v>1</v>
      </c>
      <c r="X4085" t="s">
        <v>782</v>
      </c>
      <c r="Y4085" t="s">
        <v>784</v>
      </c>
    </row>
    <row r="4086" spans="1:25" hidden="1" x14ac:dyDescent="0.25">
      <c r="A4086" s="103" t="s">
        <v>8</v>
      </c>
      <c r="B4086" s="104">
        <v>46269</v>
      </c>
      <c r="C4086" s="105" t="s">
        <v>11</v>
      </c>
      <c r="D4086" s="106">
        <v>10</v>
      </c>
      <c r="F4086" s="105">
        <v>33</v>
      </c>
      <c r="X4086" t="s">
        <v>778</v>
      </c>
      <c r="Y4086" t="s">
        <v>20</v>
      </c>
    </row>
    <row r="4087" spans="1:25" hidden="1" x14ac:dyDescent="0.25">
      <c r="A4087" s="103" t="s">
        <v>6</v>
      </c>
      <c r="B4087" s="104">
        <v>46269</v>
      </c>
      <c r="C4087" s="105" t="s">
        <v>12</v>
      </c>
      <c r="D4087" s="106">
        <v>8</v>
      </c>
      <c r="F4087" s="105">
        <v>4</v>
      </c>
      <c r="X4087" t="s">
        <v>778</v>
      </c>
      <c r="Y4087" t="s">
        <v>779</v>
      </c>
    </row>
    <row r="4088" spans="1:25" hidden="1" x14ac:dyDescent="0.25">
      <c r="A4088" s="103" t="s">
        <v>6</v>
      </c>
      <c r="B4088" s="104">
        <v>46269</v>
      </c>
      <c r="C4088" s="105" t="s">
        <v>12</v>
      </c>
      <c r="D4088" s="106">
        <v>8</v>
      </c>
      <c r="F4088" s="105">
        <v>1</v>
      </c>
      <c r="X4088" t="s">
        <v>778</v>
      </c>
      <c r="Y4088" t="s">
        <v>786</v>
      </c>
    </row>
    <row r="4089" spans="1:25" hidden="1" x14ac:dyDescent="0.25">
      <c r="A4089" s="103" t="s">
        <v>7</v>
      </c>
      <c r="B4089" s="104">
        <v>46269</v>
      </c>
      <c r="C4089" s="105" t="s">
        <v>12</v>
      </c>
      <c r="D4089" s="106">
        <v>9</v>
      </c>
      <c r="F4089" s="105">
        <v>1</v>
      </c>
      <c r="X4089" t="s">
        <v>778</v>
      </c>
      <c r="Y4089" t="s">
        <v>804</v>
      </c>
    </row>
    <row r="4090" spans="1:25" hidden="1" x14ac:dyDescent="0.25">
      <c r="A4090" s="103" t="s">
        <v>6</v>
      </c>
      <c r="B4090" s="104">
        <v>46269</v>
      </c>
      <c r="C4090" s="105" t="s">
        <v>12</v>
      </c>
      <c r="D4090" s="106">
        <v>9</v>
      </c>
      <c r="F4090" s="105">
        <v>1</v>
      </c>
      <c r="X4090" t="s">
        <v>778</v>
      </c>
      <c r="Y4090" t="s">
        <v>22</v>
      </c>
    </row>
    <row r="4091" spans="1:25" hidden="1" x14ac:dyDescent="0.25">
      <c r="A4091" s="103" t="s">
        <v>6</v>
      </c>
      <c r="B4091" s="104">
        <v>46269</v>
      </c>
      <c r="C4091" s="105" t="s">
        <v>12</v>
      </c>
      <c r="D4091" s="106">
        <v>15</v>
      </c>
      <c r="F4091" s="105">
        <v>4</v>
      </c>
      <c r="X4091" t="s">
        <v>782</v>
      </c>
      <c r="Y4091" t="s">
        <v>781</v>
      </c>
    </row>
    <row r="4092" spans="1:25" hidden="1" x14ac:dyDescent="0.25">
      <c r="A4092" s="103" t="s">
        <v>8</v>
      </c>
      <c r="B4092" s="104">
        <v>46269</v>
      </c>
      <c r="C4092" s="105" t="s">
        <v>12</v>
      </c>
      <c r="D4092" s="106">
        <v>12</v>
      </c>
      <c r="F4092" s="105">
        <v>3</v>
      </c>
      <c r="X4092" t="s">
        <v>778</v>
      </c>
      <c r="Y4092" t="s">
        <v>779</v>
      </c>
    </row>
    <row r="4093" spans="1:25" hidden="1" x14ac:dyDescent="0.25">
      <c r="A4093" s="103" t="s">
        <v>8</v>
      </c>
      <c r="B4093" s="104">
        <v>46269</v>
      </c>
      <c r="C4093" s="105" t="s">
        <v>11</v>
      </c>
      <c r="D4093" s="106">
        <v>14</v>
      </c>
      <c r="F4093" s="105">
        <v>2</v>
      </c>
      <c r="X4093" t="s">
        <v>782</v>
      </c>
      <c r="Y4093" t="s">
        <v>20</v>
      </c>
    </row>
    <row r="4094" spans="1:25" hidden="1" x14ac:dyDescent="0.25">
      <c r="A4094" s="103" t="s">
        <v>8</v>
      </c>
      <c r="B4094" s="104">
        <v>46269</v>
      </c>
      <c r="C4094" s="105" t="s">
        <v>11</v>
      </c>
      <c r="D4094" s="106">
        <v>16</v>
      </c>
      <c r="F4094" s="105">
        <v>2</v>
      </c>
      <c r="X4094" t="s">
        <v>782</v>
      </c>
      <c r="Y4094" t="s">
        <v>784</v>
      </c>
    </row>
    <row r="4095" spans="1:25" hidden="1" x14ac:dyDescent="0.25">
      <c r="A4095" s="103" t="s">
        <v>8</v>
      </c>
      <c r="B4095" s="104">
        <v>46269</v>
      </c>
      <c r="C4095" s="105" t="s">
        <v>11</v>
      </c>
      <c r="D4095" s="106">
        <v>14</v>
      </c>
      <c r="F4095" s="105">
        <v>1</v>
      </c>
      <c r="X4095" t="s">
        <v>778</v>
      </c>
      <c r="Y4095" t="s">
        <v>784</v>
      </c>
    </row>
    <row r="4096" spans="1:25" hidden="1" x14ac:dyDescent="0.25">
      <c r="A4096" s="103" t="s">
        <v>7</v>
      </c>
      <c r="B4096" s="104">
        <v>46269</v>
      </c>
      <c r="C4096" s="105" t="s">
        <v>11</v>
      </c>
      <c r="D4096" s="106">
        <v>9</v>
      </c>
      <c r="F4096" s="105">
        <v>4</v>
      </c>
      <c r="X4096" t="s">
        <v>782</v>
      </c>
      <c r="Y4096" t="s">
        <v>23</v>
      </c>
    </row>
    <row r="4097" spans="1:25" hidden="1" x14ac:dyDescent="0.25">
      <c r="A4097" s="103" t="s">
        <v>8</v>
      </c>
      <c r="B4097" s="104">
        <v>46269</v>
      </c>
      <c r="C4097" s="105" t="s">
        <v>11</v>
      </c>
      <c r="D4097" s="106">
        <v>10</v>
      </c>
      <c r="F4097" s="105">
        <v>1</v>
      </c>
      <c r="X4097" t="s">
        <v>778</v>
      </c>
      <c r="Y4097" t="s">
        <v>780</v>
      </c>
    </row>
    <row r="4098" spans="1:25" hidden="1" x14ac:dyDescent="0.25">
      <c r="A4098" s="103" t="s">
        <v>7</v>
      </c>
      <c r="B4098" s="104">
        <v>46269</v>
      </c>
      <c r="C4098" s="105" t="s">
        <v>12</v>
      </c>
      <c r="D4098" s="106">
        <v>16</v>
      </c>
      <c r="F4098" s="105">
        <v>2</v>
      </c>
      <c r="X4098" t="s">
        <v>778</v>
      </c>
      <c r="Y4098" t="s">
        <v>779</v>
      </c>
    </row>
    <row r="4099" spans="1:25" hidden="1" x14ac:dyDescent="0.25">
      <c r="A4099" s="103" t="s">
        <v>8</v>
      </c>
      <c r="B4099" s="104">
        <v>46269</v>
      </c>
      <c r="C4099" s="105" t="s">
        <v>12</v>
      </c>
      <c r="D4099" s="106">
        <v>9</v>
      </c>
      <c r="F4099" s="105">
        <v>8</v>
      </c>
      <c r="X4099" t="s">
        <v>782</v>
      </c>
      <c r="Y4099" t="s">
        <v>779</v>
      </c>
    </row>
    <row r="4100" spans="1:25" hidden="1" x14ac:dyDescent="0.25">
      <c r="A4100" s="103" t="s">
        <v>7</v>
      </c>
      <c r="B4100" s="104">
        <v>46269</v>
      </c>
      <c r="C4100" s="105" t="s">
        <v>11</v>
      </c>
      <c r="D4100" s="106">
        <v>8</v>
      </c>
      <c r="F4100" s="105">
        <v>125</v>
      </c>
      <c r="X4100" t="s">
        <v>782</v>
      </c>
      <c r="Y4100" t="s">
        <v>20</v>
      </c>
    </row>
    <row r="4101" spans="1:25" hidden="1" x14ac:dyDescent="0.25">
      <c r="A4101" s="103" t="s">
        <v>7</v>
      </c>
      <c r="B4101" s="104">
        <v>46269</v>
      </c>
      <c r="C4101" s="105" t="s">
        <v>11</v>
      </c>
      <c r="D4101" s="106">
        <v>8</v>
      </c>
      <c r="F4101" s="105">
        <v>4</v>
      </c>
      <c r="X4101" t="s">
        <v>782</v>
      </c>
      <c r="Y4101" t="s">
        <v>23</v>
      </c>
    </row>
    <row r="4102" spans="1:25" hidden="1" x14ac:dyDescent="0.25">
      <c r="A4102" s="103" t="s">
        <v>6</v>
      </c>
      <c r="B4102" s="104">
        <v>46269</v>
      </c>
      <c r="C4102" s="105" t="s">
        <v>11</v>
      </c>
      <c r="D4102" s="106">
        <v>9</v>
      </c>
      <c r="F4102" s="105">
        <v>12</v>
      </c>
      <c r="X4102" t="s">
        <v>782</v>
      </c>
      <c r="Y4102" t="s">
        <v>20</v>
      </c>
    </row>
    <row r="4103" spans="1:25" hidden="1" x14ac:dyDescent="0.25">
      <c r="A4103" s="103" t="s">
        <v>6</v>
      </c>
      <c r="B4103" s="104">
        <v>46269</v>
      </c>
      <c r="C4103" s="105" t="s">
        <v>11</v>
      </c>
      <c r="D4103" s="106">
        <v>8</v>
      </c>
      <c r="F4103" s="105">
        <v>2</v>
      </c>
      <c r="X4103" t="s">
        <v>778</v>
      </c>
      <c r="Y4103" t="s">
        <v>23</v>
      </c>
    </row>
    <row r="4104" spans="1:25" hidden="1" x14ac:dyDescent="0.25">
      <c r="A4104" s="103" t="s">
        <v>6</v>
      </c>
      <c r="B4104" s="104">
        <v>46269</v>
      </c>
      <c r="C4104" s="105" t="s">
        <v>12</v>
      </c>
      <c r="D4104" s="106">
        <v>12</v>
      </c>
      <c r="F4104" s="105">
        <v>8</v>
      </c>
      <c r="X4104" t="s">
        <v>782</v>
      </c>
      <c r="Y4104" t="s">
        <v>779</v>
      </c>
    </row>
    <row r="4105" spans="1:25" hidden="1" x14ac:dyDescent="0.25">
      <c r="A4105" s="103" t="s">
        <v>6</v>
      </c>
      <c r="B4105" s="104">
        <v>46269</v>
      </c>
      <c r="C4105" s="105" t="s">
        <v>11</v>
      </c>
      <c r="D4105" s="106">
        <v>8</v>
      </c>
      <c r="F4105" s="105">
        <v>1</v>
      </c>
      <c r="X4105" t="s">
        <v>782</v>
      </c>
      <c r="Y4105" t="s">
        <v>22</v>
      </c>
    </row>
    <row r="4106" spans="1:25" hidden="1" x14ac:dyDescent="0.25">
      <c r="A4106" s="103" t="s">
        <v>6</v>
      </c>
      <c r="B4106" s="104">
        <v>46269</v>
      </c>
      <c r="C4106" s="105" t="s">
        <v>11</v>
      </c>
      <c r="D4106" s="106">
        <v>9</v>
      </c>
      <c r="F4106" s="105">
        <v>1</v>
      </c>
      <c r="X4106" t="s">
        <v>778</v>
      </c>
      <c r="Y4106" t="s">
        <v>783</v>
      </c>
    </row>
    <row r="4107" spans="1:25" hidden="1" x14ac:dyDescent="0.25">
      <c r="A4107" s="103" t="s">
        <v>6</v>
      </c>
      <c r="B4107" s="104">
        <v>46269</v>
      </c>
      <c r="C4107" s="105" t="s">
        <v>11</v>
      </c>
      <c r="D4107" s="106">
        <v>12</v>
      </c>
      <c r="F4107" s="105">
        <v>6</v>
      </c>
      <c r="X4107" t="s">
        <v>782</v>
      </c>
      <c r="Y4107" t="s">
        <v>783</v>
      </c>
    </row>
    <row r="4108" spans="1:25" hidden="1" x14ac:dyDescent="0.25">
      <c r="A4108" s="103" t="s">
        <v>7</v>
      </c>
      <c r="B4108" s="104">
        <v>46269</v>
      </c>
      <c r="C4108" s="105" t="s">
        <v>11</v>
      </c>
      <c r="D4108" s="106">
        <v>8</v>
      </c>
      <c r="F4108" s="105">
        <v>1</v>
      </c>
      <c r="X4108" t="s">
        <v>778</v>
      </c>
    </row>
    <row r="4109" spans="1:25" hidden="1" x14ac:dyDescent="0.25">
      <c r="A4109" s="103" t="s">
        <v>6</v>
      </c>
      <c r="B4109" s="104">
        <v>46269</v>
      </c>
      <c r="C4109" s="105" t="s">
        <v>12</v>
      </c>
      <c r="D4109" s="106">
        <v>10</v>
      </c>
      <c r="F4109" s="105">
        <v>1</v>
      </c>
      <c r="X4109" t="s">
        <v>782</v>
      </c>
      <c r="Y4109" t="s">
        <v>781</v>
      </c>
    </row>
    <row r="4110" spans="1:25" hidden="1" x14ac:dyDescent="0.25">
      <c r="A4110" s="103" t="s">
        <v>7</v>
      </c>
      <c r="B4110" s="104">
        <v>46269</v>
      </c>
      <c r="C4110" s="105" t="s">
        <v>11</v>
      </c>
      <c r="D4110" s="106">
        <v>15</v>
      </c>
      <c r="F4110" s="105">
        <v>1</v>
      </c>
      <c r="X4110" t="s">
        <v>782</v>
      </c>
      <c r="Y4110" t="s">
        <v>784</v>
      </c>
    </row>
    <row r="4111" spans="1:25" hidden="1" x14ac:dyDescent="0.25">
      <c r="A4111" s="103" t="s">
        <v>7</v>
      </c>
      <c r="B4111" s="104">
        <v>46269</v>
      </c>
      <c r="C4111" s="105" t="s">
        <v>11</v>
      </c>
      <c r="D4111" s="106">
        <v>9</v>
      </c>
      <c r="F4111" s="105">
        <v>9</v>
      </c>
      <c r="X4111" t="s">
        <v>782</v>
      </c>
      <c r="Y4111" t="s">
        <v>780</v>
      </c>
    </row>
    <row r="4112" spans="1:25" hidden="1" x14ac:dyDescent="0.25">
      <c r="A4112" s="103" t="s">
        <v>6</v>
      </c>
      <c r="B4112" s="104">
        <v>46269</v>
      </c>
      <c r="C4112" s="105" t="s">
        <v>12</v>
      </c>
      <c r="D4112" s="106">
        <v>14</v>
      </c>
      <c r="F4112" s="105">
        <v>6</v>
      </c>
      <c r="X4112" t="s">
        <v>782</v>
      </c>
      <c r="Y4112" t="s">
        <v>781</v>
      </c>
    </row>
    <row r="4113" spans="1:25" hidden="1" x14ac:dyDescent="0.25">
      <c r="A4113" s="103" t="s">
        <v>7</v>
      </c>
      <c r="B4113" s="104">
        <v>46269</v>
      </c>
      <c r="C4113" s="105" t="s">
        <v>11</v>
      </c>
      <c r="D4113" s="106">
        <v>16</v>
      </c>
      <c r="F4113" s="105">
        <v>3</v>
      </c>
      <c r="X4113" t="s">
        <v>778</v>
      </c>
      <c r="Y4113" t="s">
        <v>783</v>
      </c>
    </row>
    <row r="4114" spans="1:25" hidden="1" x14ac:dyDescent="0.25">
      <c r="A4114" s="103" t="s">
        <v>8</v>
      </c>
      <c r="B4114" s="104">
        <v>46269</v>
      </c>
      <c r="C4114" s="105" t="s">
        <v>11</v>
      </c>
      <c r="D4114" s="106">
        <v>8</v>
      </c>
      <c r="F4114" s="105">
        <v>10</v>
      </c>
      <c r="X4114" t="s">
        <v>778</v>
      </c>
      <c r="Y4114" t="s">
        <v>784</v>
      </c>
    </row>
    <row r="4115" spans="1:25" hidden="1" x14ac:dyDescent="0.25">
      <c r="A4115" s="103" t="s">
        <v>8</v>
      </c>
      <c r="B4115" s="104">
        <v>46269</v>
      </c>
      <c r="C4115" s="105" t="s">
        <v>12</v>
      </c>
      <c r="D4115" s="106">
        <v>15</v>
      </c>
      <c r="F4115" s="105">
        <v>4</v>
      </c>
      <c r="X4115" t="s">
        <v>782</v>
      </c>
      <c r="Y4115" t="s">
        <v>779</v>
      </c>
    </row>
    <row r="4116" spans="1:25" hidden="1" x14ac:dyDescent="0.25">
      <c r="A4116" s="103" t="s">
        <v>7</v>
      </c>
      <c r="B4116" s="104">
        <v>46269</v>
      </c>
      <c r="C4116" s="105" t="s">
        <v>12</v>
      </c>
      <c r="D4116" s="106">
        <v>9</v>
      </c>
      <c r="F4116" s="105">
        <v>1</v>
      </c>
      <c r="X4116" t="s">
        <v>778</v>
      </c>
      <c r="Y4116" t="s">
        <v>785</v>
      </c>
    </row>
    <row r="4117" spans="1:25" hidden="1" x14ac:dyDescent="0.25">
      <c r="A4117" s="103" t="s">
        <v>6</v>
      </c>
      <c r="B4117" s="104">
        <v>46269</v>
      </c>
      <c r="C4117" s="105" t="s">
        <v>11</v>
      </c>
      <c r="D4117" s="106">
        <v>15</v>
      </c>
      <c r="F4117" s="105">
        <v>1</v>
      </c>
      <c r="X4117" t="s">
        <v>778</v>
      </c>
      <c r="Y4117" t="s">
        <v>784</v>
      </c>
    </row>
    <row r="4118" spans="1:25" hidden="1" x14ac:dyDescent="0.25">
      <c r="A4118" s="103" t="s">
        <v>6</v>
      </c>
      <c r="B4118" s="104">
        <v>46269</v>
      </c>
      <c r="C4118" s="105" t="s">
        <v>12</v>
      </c>
      <c r="D4118" s="106">
        <v>8</v>
      </c>
      <c r="F4118" s="105">
        <v>18</v>
      </c>
      <c r="X4118" t="s">
        <v>778</v>
      </c>
      <c r="Y4118" t="s">
        <v>781</v>
      </c>
    </row>
    <row r="4119" spans="1:25" hidden="1" x14ac:dyDescent="0.25">
      <c r="A4119" s="103" t="s">
        <v>8</v>
      </c>
      <c r="B4119" s="104">
        <v>46269</v>
      </c>
      <c r="C4119" s="105" t="s">
        <v>12</v>
      </c>
      <c r="D4119" s="106">
        <v>8</v>
      </c>
      <c r="F4119" s="105">
        <v>24</v>
      </c>
      <c r="X4119" t="s">
        <v>782</v>
      </c>
      <c r="Y4119" t="s">
        <v>779</v>
      </c>
    </row>
    <row r="4120" spans="1:25" hidden="1" x14ac:dyDescent="0.25">
      <c r="A4120" s="103" t="s">
        <v>7</v>
      </c>
      <c r="B4120" s="104">
        <v>46269</v>
      </c>
      <c r="C4120" s="105" t="s">
        <v>11</v>
      </c>
      <c r="D4120" s="106">
        <v>15</v>
      </c>
      <c r="F4120" s="105">
        <v>1</v>
      </c>
      <c r="X4120" t="s">
        <v>782</v>
      </c>
      <c r="Y4120" t="s">
        <v>20</v>
      </c>
    </row>
    <row r="4121" spans="1:25" hidden="1" x14ac:dyDescent="0.25">
      <c r="A4121" s="103" t="s">
        <v>8</v>
      </c>
      <c r="B4121" s="104">
        <v>46269</v>
      </c>
      <c r="C4121" s="105" t="s">
        <v>11</v>
      </c>
      <c r="D4121" s="106">
        <v>12</v>
      </c>
      <c r="F4121" s="105">
        <v>2</v>
      </c>
      <c r="X4121" t="s">
        <v>782</v>
      </c>
      <c r="Y4121" t="s">
        <v>780</v>
      </c>
    </row>
    <row r="4122" spans="1:25" hidden="1" x14ac:dyDescent="0.25">
      <c r="A4122" s="103" t="s">
        <v>6</v>
      </c>
      <c r="B4122" s="104">
        <v>46269</v>
      </c>
      <c r="C4122" s="105" t="s">
        <v>11</v>
      </c>
      <c r="D4122" s="106">
        <v>12</v>
      </c>
      <c r="F4122" s="105">
        <v>1</v>
      </c>
      <c r="X4122" t="s">
        <v>778</v>
      </c>
      <c r="Y4122" t="s">
        <v>780</v>
      </c>
    </row>
    <row r="4123" spans="1:25" hidden="1" x14ac:dyDescent="0.25">
      <c r="A4123" s="103" t="s">
        <v>6</v>
      </c>
      <c r="B4123" s="104">
        <v>46269</v>
      </c>
      <c r="C4123" s="105" t="s">
        <v>12</v>
      </c>
      <c r="D4123" s="106">
        <v>8</v>
      </c>
      <c r="F4123" s="105">
        <v>83</v>
      </c>
      <c r="X4123" t="s">
        <v>778</v>
      </c>
      <c r="Y4123" t="s">
        <v>779</v>
      </c>
    </row>
    <row r="4124" spans="1:25" hidden="1" x14ac:dyDescent="0.25">
      <c r="A4124" s="103" t="s">
        <v>7</v>
      </c>
      <c r="B4124" s="104">
        <v>46269</v>
      </c>
      <c r="C4124" s="105" t="s">
        <v>12</v>
      </c>
      <c r="D4124" s="106">
        <v>16</v>
      </c>
      <c r="F4124" s="105">
        <v>4</v>
      </c>
      <c r="X4124" t="s">
        <v>782</v>
      </c>
    </row>
    <row r="4125" spans="1:25" hidden="1" x14ac:dyDescent="0.25">
      <c r="A4125" s="103" t="s">
        <v>8</v>
      </c>
      <c r="B4125" s="104">
        <v>46269</v>
      </c>
      <c r="C4125" s="105" t="s">
        <v>11</v>
      </c>
      <c r="D4125" s="106">
        <v>10</v>
      </c>
      <c r="F4125" s="105">
        <v>11</v>
      </c>
      <c r="X4125" t="s">
        <v>782</v>
      </c>
      <c r="Y4125" t="s">
        <v>20</v>
      </c>
    </row>
    <row r="4126" spans="1:25" hidden="1" x14ac:dyDescent="0.25">
      <c r="A4126" s="103" t="s">
        <v>7</v>
      </c>
      <c r="B4126" s="104">
        <v>46269</v>
      </c>
      <c r="C4126" s="105" t="s">
        <v>12</v>
      </c>
      <c r="D4126" s="106">
        <v>9</v>
      </c>
      <c r="F4126" s="105">
        <v>4</v>
      </c>
      <c r="X4126" t="s">
        <v>782</v>
      </c>
      <c r="Y4126" t="s">
        <v>779</v>
      </c>
    </row>
    <row r="4127" spans="1:25" hidden="1" x14ac:dyDescent="0.25">
      <c r="A4127" s="103" t="s">
        <v>7</v>
      </c>
      <c r="B4127" s="104">
        <v>46269</v>
      </c>
      <c r="C4127" s="105" t="s">
        <v>11</v>
      </c>
      <c r="D4127" s="106">
        <v>10</v>
      </c>
      <c r="F4127" s="105">
        <v>8</v>
      </c>
      <c r="X4127" t="s">
        <v>782</v>
      </c>
      <c r="Y4127" t="s">
        <v>784</v>
      </c>
    </row>
    <row r="4128" spans="1:25" hidden="1" x14ac:dyDescent="0.25">
      <c r="A4128" s="103" t="s">
        <v>8</v>
      </c>
      <c r="B4128" s="104">
        <v>46269</v>
      </c>
      <c r="C4128" s="105" t="s">
        <v>12</v>
      </c>
      <c r="D4128" s="106">
        <v>15</v>
      </c>
      <c r="F4128" s="105">
        <v>5</v>
      </c>
      <c r="X4128" t="s">
        <v>778</v>
      </c>
      <c r="Y4128" t="s">
        <v>781</v>
      </c>
    </row>
    <row r="4129" spans="1:25" hidden="1" x14ac:dyDescent="0.25">
      <c r="A4129" s="103" t="s">
        <v>6</v>
      </c>
      <c r="B4129" s="104">
        <v>46269</v>
      </c>
      <c r="C4129" s="105" t="s">
        <v>11</v>
      </c>
      <c r="D4129" s="106">
        <v>13</v>
      </c>
      <c r="F4129" s="105">
        <v>2</v>
      </c>
      <c r="X4129" t="s">
        <v>782</v>
      </c>
      <c r="Y4129" t="s">
        <v>783</v>
      </c>
    </row>
    <row r="4130" spans="1:25" hidden="1" x14ac:dyDescent="0.25">
      <c r="A4130" s="103" t="s">
        <v>7</v>
      </c>
      <c r="B4130" s="104">
        <v>46269</v>
      </c>
      <c r="C4130" s="105" t="s">
        <v>11</v>
      </c>
      <c r="D4130" s="106">
        <v>8</v>
      </c>
      <c r="F4130" s="105">
        <v>66</v>
      </c>
      <c r="X4130" t="s">
        <v>778</v>
      </c>
      <c r="Y4130" t="s">
        <v>783</v>
      </c>
    </row>
    <row r="4131" spans="1:25" hidden="1" x14ac:dyDescent="0.25">
      <c r="A4131" s="103" t="s">
        <v>8</v>
      </c>
      <c r="B4131" s="104">
        <v>46269</v>
      </c>
      <c r="C4131" s="105" t="s">
        <v>11</v>
      </c>
      <c r="D4131" s="106">
        <v>8</v>
      </c>
      <c r="F4131" s="105">
        <v>37</v>
      </c>
      <c r="X4131" t="s">
        <v>782</v>
      </c>
      <c r="Y4131" t="s">
        <v>783</v>
      </c>
    </row>
    <row r="4132" spans="1:25" hidden="1" x14ac:dyDescent="0.25">
      <c r="A4132" s="103" t="s">
        <v>8</v>
      </c>
      <c r="B4132" s="104">
        <v>46269</v>
      </c>
      <c r="C4132" s="105" t="s">
        <v>11</v>
      </c>
      <c r="D4132" s="106">
        <v>16</v>
      </c>
      <c r="F4132" s="105">
        <v>2</v>
      </c>
      <c r="X4132" t="s">
        <v>782</v>
      </c>
      <c r="Y4132" t="s">
        <v>783</v>
      </c>
    </row>
    <row r="4133" spans="1:25" hidden="1" x14ac:dyDescent="0.25">
      <c r="A4133" s="103" t="s">
        <v>8</v>
      </c>
      <c r="B4133" s="104">
        <v>46269</v>
      </c>
      <c r="C4133" s="105" t="s">
        <v>12</v>
      </c>
      <c r="D4133" s="106">
        <v>8</v>
      </c>
      <c r="F4133" s="105">
        <v>1</v>
      </c>
      <c r="X4133" t="s">
        <v>782</v>
      </c>
      <c r="Y4133" t="s">
        <v>779</v>
      </c>
    </row>
    <row r="4134" spans="1:25" hidden="1" x14ac:dyDescent="0.25">
      <c r="A4134" s="103" t="s">
        <v>6</v>
      </c>
      <c r="B4134" s="104">
        <v>46269</v>
      </c>
      <c r="C4134" s="105" t="s">
        <v>12</v>
      </c>
      <c r="D4134" s="106">
        <v>16</v>
      </c>
      <c r="F4134" s="105">
        <v>3</v>
      </c>
      <c r="X4134" t="s">
        <v>782</v>
      </c>
      <c r="Y4134" t="s">
        <v>169</v>
      </c>
    </row>
    <row r="4135" spans="1:25" hidden="1" x14ac:dyDescent="0.25">
      <c r="A4135" s="103" t="s">
        <v>7</v>
      </c>
      <c r="B4135" s="104">
        <v>46269</v>
      </c>
      <c r="C4135" s="105" t="s">
        <v>12</v>
      </c>
      <c r="D4135" s="106">
        <v>8</v>
      </c>
      <c r="F4135" s="105">
        <v>2</v>
      </c>
      <c r="X4135" t="s">
        <v>782</v>
      </c>
      <c r="Y4135" t="s">
        <v>169</v>
      </c>
    </row>
    <row r="4136" spans="1:25" hidden="1" x14ac:dyDescent="0.25">
      <c r="A4136" s="103" t="s">
        <v>6</v>
      </c>
      <c r="B4136" s="104">
        <v>46269</v>
      </c>
      <c r="C4136" s="105" t="s">
        <v>11</v>
      </c>
      <c r="D4136" s="106">
        <v>8</v>
      </c>
      <c r="F4136" s="105">
        <v>30</v>
      </c>
      <c r="X4136" t="s">
        <v>782</v>
      </c>
    </row>
    <row r="4137" spans="1:25" hidden="1" x14ac:dyDescent="0.25">
      <c r="A4137" s="103" t="s">
        <v>7</v>
      </c>
      <c r="B4137" s="104">
        <v>46269</v>
      </c>
      <c r="C4137" s="105" t="s">
        <v>11</v>
      </c>
      <c r="D4137" s="106">
        <v>8</v>
      </c>
      <c r="F4137" s="105">
        <v>2</v>
      </c>
      <c r="X4137" t="s">
        <v>782</v>
      </c>
    </row>
    <row r="4138" spans="1:25" hidden="1" x14ac:dyDescent="0.25">
      <c r="A4138" s="103" t="s">
        <v>6</v>
      </c>
      <c r="B4138" s="104">
        <v>46269</v>
      </c>
      <c r="C4138" s="105" t="s">
        <v>11</v>
      </c>
      <c r="D4138" s="106">
        <v>11</v>
      </c>
      <c r="F4138" s="105">
        <v>1</v>
      </c>
      <c r="X4138" t="s">
        <v>778</v>
      </c>
      <c r="Y4138" t="s">
        <v>784</v>
      </c>
    </row>
    <row r="4139" spans="1:25" hidden="1" x14ac:dyDescent="0.25">
      <c r="A4139" s="103" t="s">
        <v>8</v>
      </c>
      <c r="B4139" s="104">
        <v>46269</v>
      </c>
      <c r="C4139" s="105" t="s">
        <v>11</v>
      </c>
      <c r="D4139" s="106">
        <v>16</v>
      </c>
      <c r="F4139" s="105">
        <v>3</v>
      </c>
      <c r="X4139" t="s">
        <v>778</v>
      </c>
      <c r="Y4139" t="s">
        <v>784</v>
      </c>
    </row>
    <row r="4140" spans="1:25" hidden="1" x14ac:dyDescent="0.25">
      <c r="A4140" s="103" t="s">
        <v>6</v>
      </c>
      <c r="B4140" s="104">
        <v>46269</v>
      </c>
      <c r="C4140" s="105" t="s">
        <v>12</v>
      </c>
      <c r="D4140" s="106">
        <v>10</v>
      </c>
      <c r="F4140" s="105">
        <v>2</v>
      </c>
      <c r="X4140" t="s">
        <v>782</v>
      </c>
      <c r="Y4140" t="s">
        <v>779</v>
      </c>
    </row>
    <row r="4141" spans="1:25" hidden="1" x14ac:dyDescent="0.25">
      <c r="A4141" s="103" t="s">
        <v>6</v>
      </c>
      <c r="B4141" s="104">
        <v>46269</v>
      </c>
      <c r="C4141" s="105" t="s">
        <v>11</v>
      </c>
      <c r="D4141" s="106">
        <v>8</v>
      </c>
      <c r="F4141" s="105">
        <v>83</v>
      </c>
      <c r="X4141" t="s">
        <v>778</v>
      </c>
      <c r="Y4141" t="s">
        <v>784</v>
      </c>
    </row>
    <row r="4142" spans="1:25" hidden="1" x14ac:dyDescent="0.25">
      <c r="A4142" s="103" t="s">
        <v>7</v>
      </c>
      <c r="B4142" s="104">
        <v>46269</v>
      </c>
      <c r="C4142" s="105" t="s">
        <v>11</v>
      </c>
      <c r="D4142" s="106">
        <v>16</v>
      </c>
      <c r="F4142" s="105">
        <v>13</v>
      </c>
      <c r="X4142" t="s">
        <v>782</v>
      </c>
      <c r="Y4142" t="s">
        <v>784</v>
      </c>
    </row>
    <row r="4143" spans="1:25" hidden="1" x14ac:dyDescent="0.25">
      <c r="A4143" s="103" t="s">
        <v>8</v>
      </c>
      <c r="B4143" s="104">
        <v>46269</v>
      </c>
      <c r="C4143" s="105" t="s">
        <v>12</v>
      </c>
      <c r="D4143" s="106">
        <v>10</v>
      </c>
      <c r="F4143" s="105">
        <v>1</v>
      </c>
      <c r="X4143" t="s">
        <v>782</v>
      </c>
      <c r="Y4143" t="s">
        <v>779</v>
      </c>
    </row>
    <row r="4144" spans="1:25" hidden="1" x14ac:dyDescent="0.25">
      <c r="A4144" s="103" t="s">
        <v>7</v>
      </c>
      <c r="B4144" s="104">
        <v>46269</v>
      </c>
      <c r="C4144" s="105" t="s">
        <v>12</v>
      </c>
      <c r="D4144" s="106">
        <v>8</v>
      </c>
      <c r="F4144" s="105">
        <v>69</v>
      </c>
      <c r="X4144" t="s">
        <v>778</v>
      </c>
      <c r="Y4144" t="s">
        <v>779</v>
      </c>
    </row>
    <row r="4145" spans="1:25" hidden="1" x14ac:dyDescent="0.25">
      <c r="A4145" s="103" t="s">
        <v>6</v>
      </c>
      <c r="B4145" s="104">
        <v>46269</v>
      </c>
      <c r="C4145" s="105" t="s">
        <v>11</v>
      </c>
      <c r="D4145" s="106">
        <v>16</v>
      </c>
      <c r="F4145" s="105">
        <v>2</v>
      </c>
      <c r="X4145" t="s">
        <v>782</v>
      </c>
      <c r="Y4145" t="s">
        <v>20</v>
      </c>
    </row>
    <row r="4146" spans="1:25" hidden="1" x14ac:dyDescent="0.25">
      <c r="A4146" s="103" t="s">
        <v>8</v>
      </c>
      <c r="B4146" s="104">
        <v>46269</v>
      </c>
      <c r="C4146" s="105" t="s">
        <v>12</v>
      </c>
      <c r="D4146" s="106">
        <v>10</v>
      </c>
      <c r="F4146" s="105">
        <v>1</v>
      </c>
      <c r="X4146" t="s">
        <v>778</v>
      </c>
      <c r="Y4146" t="s">
        <v>779</v>
      </c>
    </row>
    <row r="4147" spans="1:25" hidden="1" x14ac:dyDescent="0.25">
      <c r="A4147" s="103" t="s">
        <v>6</v>
      </c>
      <c r="B4147" s="104">
        <v>46269</v>
      </c>
      <c r="C4147" s="105" t="s">
        <v>11</v>
      </c>
      <c r="D4147" s="106">
        <v>15</v>
      </c>
      <c r="F4147" s="105">
        <v>7</v>
      </c>
      <c r="X4147" t="s">
        <v>782</v>
      </c>
      <c r="Y4147" t="s">
        <v>783</v>
      </c>
    </row>
    <row r="4148" spans="1:25" hidden="1" x14ac:dyDescent="0.25">
      <c r="A4148" s="103" t="s">
        <v>7</v>
      </c>
      <c r="B4148" s="104">
        <v>46269</v>
      </c>
      <c r="C4148" s="105" t="s">
        <v>11</v>
      </c>
      <c r="D4148" s="106">
        <v>12</v>
      </c>
      <c r="F4148" s="105">
        <v>1</v>
      </c>
      <c r="X4148" t="s">
        <v>778</v>
      </c>
      <c r="Y4148" t="s">
        <v>20</v>
      </c>
    </row>
    <row r="4149" spans="1:25" hidden="1" x14ac:dyDescent="0.25">
      <c r="A4149" s="103" t="s">
        <v>6</v>
      </c>
      <c r="B4149" s="104">
        <v>46269</v>
      </c>
      <c r="C4149" s="105" t="s">
        <v>11</v>
      </c>
      <c r="D4149" s="106">
        <v>16</v>
      </c>
      <c r="F4149" s="105">
        <v>1</v>
      </c>
      <c r="X4149" t="s">
        <v>778</v>
      </c>
      <c r="Y4149" t="s">
        <v>784</v>
      </c>
    </row>
    <row r="4150" spans="1:25" hidden="1" x14ac:dyDescent="0.25">
      <c r="A4150" s="103" t="s">
        <v>7</v>
      </c>
      <c r="B4150" s="104">
        <v>46269</v>
      </c>
      <c r="C4150" s="105" t="s">
        <v>11</v>
      </c>
      <c r="D4150" s="106">
        <v>10</v>
      </c>
      <c r="F4150" s="105">
        <v>6</v>
      </c>
      <c r="X4150" t="s">
        <v>782</v>
      </c>
      <c r="Y4150" t="s">
        <v>783</v>
      </c>
    </row>
    <row r="4151" spans="1:25" hidden="1" x14ac:dyDescent="0.25">
      <c r="A4151" s="103" t="s">
        <v>6</v>
      </c>
      <c r="B4151" s="104">
        <v>46269</v>
      </c>
      <c r="C4151" s="105" t="s">
        <v>11</v>
      </c>
      <c r="D4151" s="106">
        <v>12</v>
      </c>
      <c r="F4151" s="105">
        <v>7</v>
      </c>
      <c r="X4151" t="s">
        <v>782</v>
      </c>
      <c r="Y4151" t="s">
        <v>20</v>
      </c>
    </row>
    <row r="4152" spans="1:25" hidden="1" x14ac:dyDescent="0.25">
      <c r="A4152" s="103" t="s">
        <v>7</v>
      </c>
      <c r="B4152" s="104">
        <v>46269</v>
      </c>
      <c r="C4152" s="105" t="s">
        <v>12</v>
      </c>
      <c r="D4152" s="106">
        <v>16</v>
      </c>
      <c r="F4152" s="105">
        <v>1</v>
      </c>
      <c r="X4152" t="s">
        <v>782</v>
      </c>
      <c r="Y4152" t="s">
        <v>169</v>
      </c>
    </row>
    <row r="4153" spans="1:25" hidden="1" x14ac:dyDescent="0.25">
      <c r="A4153" s="103" t="s">
        <v>8</v>
      </c>
      <c r="B4153" s="104">
        <v>46269</v>
      </c>
      <c r="C4153" s="105" t="s">
        <v>11</v>
      </c>
      <c r="D4153" s="106">
        <v>8</v>
      </c>
      <c r="F4153" s="105">
        <v>2</v>
      </c>
      <c r="X4153" t="s">
        <v>778</v>
      </c>
      <c r="Y4153" t="s">
        <v>783</v>
      </c>
    </row>
    <row r="4154" spans="1:25" hidden="1" x14ac:dyDescent="0.25">
      <c r="A4154" s="103" t="s">
        <v>8</v>
      </c>
      <c r="B4154" s="104">
        <v>46269</v>
      </c>
      <c r="C4154" s="105" t="s">
        <v>11</v>
      </c>
      <c r="D4154" s="106">
        <v>9</v>
      </c>
      <c r="F4154" s="105">
        <v>177</v>
      </c>
      <c r="X4154" t="s">
        <v>782</v>
      </c>
      <c r="Y4154" t="s">
        <v>783</v>
      </c>
    </row>
    <row r="4155" spans="1:25" hidden="1" x14ac:dyDescent="0.25">
      <c r="A4155" s="103" t="s">
        <v>8</v>
      </c>
      <c r="B4155" s="104">
        <v>46269</v>
      </c>
      <c r="C4155" s="105" t="s">
        <v>11</v>
      </c>
      <c r="D4155" s="106">
        <v>14</v>
      </c>
      <c r="F4155" s="105">
        <v>2</v>
      </c>
      <c r="X4155" t="s">
        <v>782</v>
      </c>
      <c r="Y4155" t="s">
        <v>784</v>
      </c>
    </row>
    <row r="4156" spans="1:25" hidden="1" x14ac:dyDescent="0.25">
      <c r="A4156" s="103" t="s">
        <v>8</v>
      </c>
      <c r="B4156" s="104">
        <v>46269</v>
      </c>
      <c r="C4156" s="105" t="s">
        <v>12</v>
      </c>
      <c r="D4156" s="106">
        <v>16</v>
      </c>
      <c r="F4156" s="105">
        <v>9</v>
      </c>
      <c r="X4156" t="s">
        <v>778</v>
      </c>
      <c r="Y4156" t="s">
        <v>779</v>
      </c>
    </row>
    <row r="4157" spans="1:25" hidden="1" x14ac:dyDescent="0.25">
      <c r="A4157" s="103" t="s">
        <v>6</v>
      </c>
      <c r="B4157" s="104">
        <v>46269</v>
      </c>
      <c r="C4157" s="105" t="s">
        <v>12</v>
      </c>
      <c r="D4157" s="106">
        <v>9</v>
      </c>
      <c r="F4157" s="105">
        <v>10</v>
      </c>
      <c r="X4157" t="s">
        <v>778</v>
      </c>
      <c r="Y4157" t="s">
        <v>779</v>
      </c>
    </row>
    <row r="4158" spans="1:25" hidden="1" x14ac:dyDescent="0.25">
      <c r="A4158" s="103" t="s">
        <v>6</v>
      </c>
      <c r="B4158" s="104">
        <v>46269</v>
      </c>
      <c r="C4158" s="105" t="s">
        <v>12</v>
      </c>
      <c r="D4158" s="106">
        <v>12</v>
      </c>
      <c r="F4158" s="105">
        <v>3</v>
      </c>
      <c r="X4158" t="s">
        <v>782</v>
      </c>
      <c r="Y4158" t="s">
        <v>781</v>
      </c>
    </row>
    <row r="4159" spans="1:25" hidden="1" x14ac:dyDescent="0.25">
      <c r="A4159" s="103" t="s">
        <v>8</v>
      </c>
      <c r="B4159" s="104">
        <v>46269</v>
      </c>
      <c r="C4159" s="105" t="s">
        <v>12</v>
      </c>
      <c r="D4159" s="106">
        <v>10</v>
      </c>
      <c r="F4159" s="105">
        <v>77</v>
      </c>
      <c r="X4159" t="s">
        <v>778</v>
      </c>
      <c r="Y4159" t="s">
        <v>779</v>
      </c>
    </row>
    <row r="4160" spans="1:25" hidden="1" x14ac:dyDescent="0.25">
      <c r="A4160" s="103" t="s">
        <v>6</v>
      </c>
      <c r="B4160" s="104">
        <v>46269</v>
      </c>
      <c r="C4160" s="105" t="s">
        <v>11</v>
      </c>
      <c r="D4160" s="106">
        <v>8</v>
      </c>
      <c r="F4160" s="105">
        <v>3</v>
      </c>
      <c r="X4160" t="s">
        <v>778</v>
      </c>
      <c r="Y4160" t="s">
        <v>21</v>
      </c>
    </row>
    <row r="4161" spans="1:25" hidden="1" x14ac:dyDescent="0.25">
      <c r="A4161" s="103" t="s">
        <v>7</v>
      </c>
      <c r="B4161" s="104">
        <v>46269</v>
      </c>
      <c r="C4161" s="105" t="s">
        <v>11</v>
      </c>
      <c r="D4161" s="106">
        <v>8</v>
      </c>
      <c r="F4161" s="105">
        <v>48</v>
      </c>
      <c r="X4161" t="s">
        <v>778</v>
      </c>
      <c r="Y4161" t="s">
        <v>784</v>
      </c>
    </row>
    <row r="4162" spans="1:25" hidden="1" x14ac:dyDescent="0.25">
      <c r="A4162" s="103" t="s">
        <v>8</v>
      </c>
      <c r="B4162" s="104">
        <v>46269</v>
      </c>
      <c r="C4162" s="105" t="s">
        <v>11</v>
      </c>
      <c r="D4162" s="106">
        <v>12</v>
      </c>
      <c r="F4162" s="105">
        <v>10</v>
      </c>
      <c r="X4162" t="s">
        <v>782</v>
      </c>
      <c r="Y4162" t="s">
        <v>20</v>
      </c>
    </row>
    <row r="4163" spans="1:25" hidden="1" x14ac:dyDescent="0.25">
      <c r="A4163" s="103" t="s">
        <v>7</v>
      </c>
      <c r="B4163" s="104">
        <v>46269</v>
      </c>
      <c r="C4163" s="105" t="s">
        <v>12</v>
      </c>
      <c r="D4163" s="106">
        <v>13</v>
      </c>
      <c r="F4163" s="105">
        <v>1</v>
      </c>
      <c r="X4163" t="s">
        <v>782</v>
      </c>
      <c r="Y4163" t="s">
        <v>779</v>
      </c>
    </row>
    <row r="4164" spans="1:25" hidden="1" x14ac:dyDescent="0.25">
      <c r="A4164" s="103" t="s">
        <v>7</v>
      </c>
      <c r="B4164" s="104">
        <v>46269</v>
      </c>
      <c r="C4164" s="105" t="s">
        <v>12</v>
      </c>
      <c r="D4164" s="106">
        <v>8</v>
      </c>
      <c r="F4164" s="105">
        <v>7</v>
      </c>
      <c r="X4164" t="s">
        <v>782</v>
      </c>
    </row>
    <row r="4165" spans="1:25" hidden="1" x14ac:dyDescent="0.25">
      <c r="A4165" s="103" t="s">
        <v>6</v>
      </c>
      <c r="B4165" s="104">
        <v>46269</v>
      </c>
      <c r="C4165" s="105" t="s">
        <v>12</v>
      </c>
      <c r="D4165" s="106">
        <v>16</v>
      </c>
      <c r="F4165" s="105">
        <v>69</v>
      </c>
      <c r="X4165" t="s">
        <v>782</v>
      </c>
      <c r="Y4165" t="s">
        <v>779</v>
      </c>
    </row>
    <row r="4166" spans="1:25" hidden="1" x14ac:dyDescent="0.25">
      <c r="A4166" s="103" t="s">
        <v>8</v>
      </c>
      <c r="B4166" s="104">
        <v>46269</v>
      </c>
      <c r="C4166" s="105" t="s">
        <v>12</v>
      </c>
      <c r="D4166" s="106">
        <v>10</v>
      </c>
      <c r="F4166" s="105">
        <v>322</v>
      </c>
      <c r="X4166" t="s">
        <v>782</v>
      </c>
      <c r="Y4166" t="s">
        <v>779</v>
      </c>
    </row>
    <row r="4167" spans="1:25" hidden="1" x14ac:dyDescent="0.25">
      <c r="A4167" s="103" t="s">
        <v>6</v>
      </c>
      <c r="B4167" s="104">
        <v>46269</v>
      </c>
      <c r="C4167" s="105" t="s">
        <v>11</v>
      </c>
      <c r="D4167" s="106">
        <v>11</v>
      </c>
      <c r="F4167" s="105">
        <v>8</v>
      </c>
      <c r="X4167" t="s">
        <v>782</v>
      </c>
      <c r="Y4167" t="s">
        <v>783</v>
      </c>
    </row>
    <row r="4168" spans="1:25" hidden="1" x14ac:dyDescent="0.25">
      <c r="A4168" s="103" t="s">
        <v>7</v>
      </c>
      <c r="B4168" s="104">
        <v>46269</v>
      </c>
      <c r="C4168" s="105" t="s">
        <v>12</v>
      </c>
      <c r="D4168" s="106">
        <v>8</v>
      </c>
      <c r="F4168" s="105">
        <v>2</v>
      </c>
      <c r="X4168" t="s">
        <v>782</v>
      </c>
      <c r="Y4168" t="s">
        <v>779</v>
      </c>
    </row>
    <row r="4169" spans="1:25" hidden="1" x14ac:dyDescent="0.25">
      <c r="A4169" s="103" t="s">
        <v>8</v>
      </c>
      <c r="B4169" s="104">
        <v>46269</v>
      </c>
      <c r="C4169" s="105" t="s">
        <v>12</v>
      </c>
      <c r="D4169" s="106">
        <v>8</v>
      </c>
      <c r="F4169" s="105">
        <v>1</v>
      </c>
      <c r="X4169" t="s">
        <v>778</v>
      </c>
      <c r="Y4169" t="s">
        <v>781</v>
      </c>
    </row>
    <row r="4170" spans="1:25" hidden="1" x14ac:dyDescent="0.25">
      <c r="A4170" s="103" t="s">
        <v>7</v>
      </c>
      <c r="B4170" s="104">
        <v>46269</v>
      </c>
      <c r="C4170" s="105" t="s">
        <v>11</v>
      </c>
      <c r="D4170" s="106">
        <v>8</v>
      </c>
      <c r="F4170" s="105">
        <v>19</v>
      </c>
      <c r="X4170" t="s">
        <v>778</v>
      </c>
      <c r="Y4170" t="s">
        <v>780</v>
      </c>
    </row>
    <row r="4171" spans="1:25" hidden="1" x14ac:dyDescent="0.25">
      <c r="A4171" s="103" t="s">
        <v>7</v>
      </c>
      <c r="B4171" s="104">
        <v>46269</v>
      </c>
      <c r="C4171" s="105" t="s">
        <v>12</v>
      </c>
      <c r="D4171" s="106">
        <v>12</v>
      </c>
      <c r="F4171" s="105">
        <v>21</v>
      </c>
      <c r="X4171" t="s">
        <v>782</v>
      </c>
      <c r="Y4171" t="s">
        <v>781</v>
      </c>
    </row>
    <row r="4172" spans="1:25" hidden="1" x14ac:dyDescent="0.25">
      <c r="A4172" s="103" t="s">
        <v>8</v>
      </c>
      <c r="B4172" s="104">
        <v>46269</v>
      </c>
      <c r="C4172" s="105" t="s">
        <v>12</v>
      </c>
      <c r="D4172" s="106">
        <v>14</v>
      </c>
      <c r="F4172" s="105">
        <v>6</v>
      </c>
      <c r="X4172" t="s">
        <v>782</v>
      </c>
      <c r="Y4172" t="s">
        <v>779</v>
      </c>
    </row>
    <row r="4173" spans="1:25" hidden="1" x14ac:dyDescent="0.25">
      <c r="A4173" s="103" t="s">
        <v>7</v>
      </c>
      <c r="B4173" s="104">
        <v>46269</v>
      </c>
      <c r="C4173" s="105" t="s">
        <v>11</v>
      </c>
      <c r="D4173" s="106">
        <v>8</v>
      </c>
      <c r="F4173" s="105">
        <v>69</v>
      </c>
      <c r="X4173" t="s">
        <v>778</v>
      </c>
      <c r="Y4173" t="s">
        <v>20</v>
      </c>
    </row>
    <row r="4174" spans="1:25" hidden="1" x14ac:dyDescent="0.25">
      <c r="A4174" s="103" t="s">
        <v>6</v>
      </c>
      <c r="B4174" s="104">
        <v>46269</v>
      </c>
      <c r="C4174" s="105" t="s">
        <v>11</v>
      </c>
      <c r="D4174" s="106">
        <v>8</v>
      </c>
      <c r="F4174" s="105">
        <v>385</v>
      </c>
      <c r="X4174" t="s">
        <v>782</v>
      </c>
      <c r="Y4174" t="s">
        <v>784</v>
      </c>
    </row>
    <row r="4175" spans="1:25" hidden="1" x14ac:dyDescent="0.25">
      <c r="A4175" s="103" t="s">
        <v>7</v>
      </c>
      <c r="B4175" s="104">
        <v>46269</v>
      </c>
      <c r="C4175" s="105" t="s">
        <v>11</v>
      </c>
      <c r="D4175" s="106">
        <v>9</v>
      </c>
      <c r="F4175" s="105">
        <v>24</v>
      </c>
      <c r="X4175" t="s">
        <v>782</v>
      </c>
      <c r="Y4175" t="s">
        <v>20</v>
      </c>
    </row>
    <row r="4176" spans="1:25" hidden="1" x14ac:dyDescent="0.25">
      <c r="A4176" s="103" t="s">
        <v>8</v>
      </c>
      <c r="B4176" s="104">
        <v>46269</v>
      </c>
      <c r="C4176" s="105" t="s">
        <v>11</v>
      </c>
      <c r="D4176" s="106">
        <v>16</v>
      </c>
      <c r="F4176" s="105">
        <v>1</v>
      </c>
      <c r="X4176" t="s">
        <v>778</v>
      </c>
      <c r="Y4176" t="s">
        <v>20</v>
      </c>
    </row>
    <row r="4177" spans="1:25" hidden="1" x14ac:dyDescent="0.25">
      <c r="A4177" s="103" t="s">
        <v>6</v>
      </c>
      <c r="B4177" s="104">
        <v>46269</v>
      </c>
      <c r="C4177" s="105" t="s">
        <v>12</v>
      </c>
      <c r="D4177" s="106">
        <v>8</v>
      </c>
      <c r="F4177" s="105">
        <v>3</v>
      </c>
      <c r="X4177" t="s">
        <v>782</v>
      </c>
      <c r="Y4177" t="s">
        <v>779</v>
      </c>
    </row>
    <row r="4178" spans="1:25" hidden="1" x14ac:dyDescent="0.25">
      <c r="A4178" s="103" t="s">
        <v>7</v>
      </c>
      <c r="B4178" s="104">
        <v>46269</v>
      </c>
      <c r="C4178" s="105" t="s">
        <v>12</v>
      </c>
      <c r="D4178" s="106">
        <v>15</v>
      </c>
      <c r="F4178" s="105">
        <v>10</v>
      </c>
      <c r="X4178" t="s">
        <v>782</v>
      </c>
      <c r="Y4178" t="s">
        <v>781</v>
      </c>
    </row>
    <row r="4179" spans="1:25" hidden="1" x14ac:dyDescent="0.25">
      <c r="A4179" s="103" t="s">
        <v>6</v>
      </c>
      <c r="B4179" s="104">
        <v>46269</v>
      </c>
      <c r="C4179" s="105" t="s">
        <v>11</v>
      </c>
      <c r="D4179" s="106">
        <v>8</v>
      </c>
      <c r="F4179" s="105">
        <v>2</v>
      </c>
      <c r="X4179" t="s">
        <v>778</v>
      </c>
    </row>
    <row r="4180" spans="1:25" hidden="1" x14ac:dyDescent="0.25">
      <c r="A4180" s="103" t="s">
        <v>7</v>
      </c>
      <c r="B4180" s="104">
        <v>46269</v>
      </c>
      <c r="C4180" s="105" t="s">
        <v>11</v>
      </c>
      <c r="D4180" s="106">
        <v>9</v>
      </c>
      <c r="F4180" s="105">
        <v>1</v>
      </c>
      <c r="X4180" t="s">
        <v>782</v>
      </c>
    </row>
    <row r="4181" spans="1:25" hidden="1" x14ac:dyDescent="0.25">
      <c r="A4181" s="103" t="s">
        <v>8</v>
      </c>
      <c r="B4181" s="104">
        <v>46269</v>
      </c>
      <c r="C4181" s="105" t="s">
        <v>11</v>
      </c>
      <c r="D4181" s="106">
        <v>11</v>
      </c>
      <c r="F4181" s="105">
        <v>1</v>
      </c>
      <c r="X4181" t="s">
        <v>778</v>
      </c>
      <c r="Y4181" t="s">
        <v>20</v>
      </c>
    </row>
    <row r="4182" spans="1:25" hidden="1" x14ac:dyDescent="0.25">
      <c r="A4182" s="103" t="s">
        <v>7</v>
      </c>
      <c r="B4182" s="104">
        <v>46269</v>
      </c>
      <c r="C4182" s="105" t="s">
        <v>11</v>
      </c>
      <c r="D4182" s="106">
        <v>9</v>
      </c>
      <c r="F4182" s="105">
        <v>4</v>
      </c>
      <c r="X4182" t="s">
        <v>778</v>
      </c>
      <c r="Y4182" t="s">
        <v>783</v>
      </c>
    </row>
    <row r="4183" spans="1:25" hidden="1" x14ac:dyDescent="0.25">
      <c r="A4183" s="103" t="s">
        <v>8</v>
      </c>
      <c r="B4183" s="104">
        <v>46269</v>
      </c>
      <c r="C4183" s="105" t="s">
        <v>11</v>
      </c>
      <c r="D4183" s="106">
        <v>8</v>
      </c>
      <c r="F4183" s="105">
        <v>5</v>
      </c>
      <c r="X4183" t="s">
        <v>778</v>
      </c>
      <c r="Y4183" t="s">
        <v>20</v>
      </c>
    </row>
    <row r="4184" spans="1:25" hidden="1" x14ac:dyDescent="0.25">
      <c r="A4184" s="103" t="s">
        <v>6</v>
      </c>
      <c r="B4184" s="104">
        <v>46269</v>
      </c>
      <c r="C4184" s="105" t="s">
        <v>11</v>
      </c>
      <c r="D4184" s="106">
        <v>10</v>
      </c>
      <c r="F4184" s="105">
        <v>1</v>
      </c>
      <c r="X4184" t="s">
        <v>778</v>
      </c>
      <c r="Y4184" t="s">
        <v>784</v>
      </c>
    </row>
    <row r="4185" spans="1:25" hidden="1" x14ac:dyDescent="0.25">
      <c r="A4185" s="103" t="s">
        <v>6</v>
      </c>
      <c r="B4185" s="104">
        <v>46269</v>
      </c>
      <c r="C4185" s="105" t="s">
        <v>11</v>
      </c>
      <c r="D4185" s="106">
        <v>9</v>
      </c>
      <c r="F4185" s="105">
        <v>19</v>
      </c>
      <c r="X4185" t="s">
        <v>782</v>
      </c>
      <c r="Y4185" t="s">
        <v>783</v>
      </c>
    </row>
    <row r="4186" spans="1:25" hidden="1" x14ac:dyDescent="0.25">
      <c r="A4186" s="103" t="s">
        <v>6</v>
      </c>
      <c r="B4186" s="104">
        <v>46269</v>
      </c>
      <c r="C4186" s="105" t="s">
        <v>11</v>
      </c>
      <c r="D4186" s="106">
        <v>11</v>
      </c>
      <c r="F4186" s="105">
        <v>1</v>
      </c>
      <c r="X4186" t="s">
        <v>778</v>
      </c>
      <c r="Y4186" t="s">
        <v>20</v>
      </c>
    </row>
    <row r="4187" spans="1:25" hidden="1" x14ac:dyDescent="0.25">
      <c r="A4187" s="103" t="s">
        <v>7</v>
      </c>
      <c r="B4187" s="104">
        <v>46269</v>
      </c>
      <c r="C4187" s="105" t="s">
        <v>12</v>
      </c>
      <c r="D4187" s="106">
        <v>8</v>
      </c>
      <c r="F4187" s="105">
        <v>1</v>
      </c>
      <c r="X4187" t="s">
        <v>778</v>
      </c>
    </row>
    <row r="4188" spans="1:25" hidden="1" x14ac:dyDescent="0.25">
      <c r="A4188" s="103" t="s">
        <v>7</v>
      </c>
      <c r="B4188" s="104">
        <v>46269</v>
      </c>
      <c r="C4188" s="105" t="s">
        <v>12</v>
      </c>
      <c r="D4188" s="106">
        <v>14</v>
      </c>
      <c r="F4188" s="105">
        <v>1</v>
      </c>
      <c r="X4188" t="s">
        <v>782</v>
      </c>
    </row>
    <row r="4189" spans="1:25" hidden="1" x14ac:dyDescent="0.25">
      <c r="A4189" s="103" t="s">
        <v>6</v>
      </c>
      <c r="B4189" s="104">
        <v>46269</v>
      </c>
      <c r="C4189" s="105" t="s">
        <v>11</v>
      </c>
      <c r="D4189" s="106">
        <v>10</v>
      </c>
      <c r="F4189" s="105">
        <v>4</v>
      </c>
      <c r="X4189" t="s">
        <v>782</v>
      </c>
      <c r="Y4189" t="s">
        <v>20</v>
      </c>
    </row>
    <row r="4190" spans="1:25" hidden="1" x14ac:dyDescent="0.25">
      <c r="A4190" s="103" t="s">
        <v>8</v>
      </c>
      <c r="B4190" s="104">
        <v>46269</v>
      </c>
      <c r="C4190" s="105" t="s">
        <v>11</v>
      </c>
      <c r="D4190" s="106">
        <v>9</v>
      </c>
      <c r="F4190" s="105">
        <v>35</v>
      </c>
      <c r="X4190" t="s">
        <v>778</v>
      </c>
      <c r="Y4190" t="s">
        <v>783</v>
      </c>
    </row>
    <row r="4191" spans="1:25" hidden="1" x14ac:dyDescent="0.25">
      <c r="A4191" s="103" t="s">
        <v>8</v>
      </c>
      <c r="B4191" s="104">
        <v>46269</v>
      </c>
      <c r="C4191" s="105" t="s">
        <v>11</v>
      </c>
      <c r="D4191" s="106">
        <v>9</v>
      </c>
      <c r="F4191" s="105">
        <v>24</v>
      </c>
      <c r="X4191" t="s">
        <v>778</v>
      </c>
      <c r="Y4191" t="s">
        <v>784</v>
      </c>
    </row>
    <row r="4192" spans="1:25" hidden="1" x14ac:dyDescent="0.25">
      <c r="A4192" s="103" t="s">
        <v>8</v>
      </c>
      <c r="B4192" s="104">
        <v>46269</v>
      </c>
      <c r="C4192" s="105" t="s">
        <v>12</v>
      </c>
      <c r="D4192" s="106">
        <v>14</v>
      </c>
      <c r="F4192" s="105">
        <v>1</v>
      </c>
      <c r="X4192" t="s">
        <v>782</v>
      </c>
      <c r="Y4192" t="s">
        <v>779</v>
      </c>
    </row>
    <row r="4193" spans="1:25" hidden="1" x14ac:dyDescent="0.25">
      <c r="A4193" s="103" t="s">
        <v>8</v>
      </c>
      <c r="B4193" s="104">
        <v>46269</v>
      </c>
      <c r="C4193" s="105" t="s">
        <v>11</v>
      </c>
      <c r="D4193" s="106">
        <v>10</v>
      </c>
      <c r="F4193" s="105">
        <v>6</v>
      </c>
      <c r="X4193" t="s">
        <v>778</v>
      </c>
      <c r="Y4193" t="s">
        <v>784</v>
      </c>
    </row>
    <row r="4194" spans="1:25" hidden="1" x14ac:dyDescent="0.25">
      <c r="A4194" s="103" t="s">
        <v>6</v>
      </c>
      <c r="B4194" s="104">
        <v>46269</v>
      </c>
      <c r="C4194" s="105" t="s">
        <v>11</v>
      </c>
      <c r="D4194" s="106">
        <v>9</v>
      </c>
      <c r="F4194" s="105">
        <v>12</v>
      </c>
      <c r="X4194" t="s">
        <v>782</v>
      </c>
      <c r="Y4194" t="s">
        <v>784</v>
      </c>
    </row>
    <row r="4195" spans="1:25" hidden="1" x14ac:dyDescent="0.25">
      <c r="A4195" s="103" t="s">
        <v>6</v>
      </c>
      <c r="B4195" s="104">
        <v>46269</v>
      </c>
      <c r="C4195" s="105" t="s">
        <v>11</v>
      </c>
      <c r="D4195" s="106">
        <v>12</v>
      </c>
      <c r="F4195" s="105">
        <v>3</v>
      </c>
      <c r="X4195" t="s">
        <v>782</v>
      </c>
      <c r="Y4195" t="s">
        <v>780</v>
      </c>
    </row>
    <row r="4196" spans="1:25" hidden="1" x14ac:dyDescent="0.25">
      <c r="A4196" s="103" t="s">
        <v>6</v>
      </c>
      <c r="B4196" s="104">
        <v>46269</v>
      </c>
      <c r="C4196" s="105" t="s">
        <v>11</v>
      </c>
      <c r="D4196" s="106">
        <v>14</v>
      </c>
      <c r="F4196" s="105">
        <v>1</v>
      </c>
      <c r="X4196" t="s">
        <v>782</v>
      </c>
      <c r="Y4196" t="s">
        <v>780</v>
      </c>
    </row>
    <row r="4197" spans="1:25" hidden="1" x14ac:dyDescent="0.25">
      <c r="A4197" s="103" t="s">
        <v>8</v>
      </c>
      <c r="B4197" s="104">
        <v>46269</v>
      </c>
      <c r="C4197" s="105" t="s">
        <v>12</v>
      </c>
      <c r="D4197" s="106">
        <v>9</v>
      </c>
      <c r="F4197" s="105">
        <v>6</v>
      </c>
      <c r="X4197" t="s">
        <v>778</v>
      </c>
      <c r="Y4197" t="s">
        <v>779</v>
      </c>
    </row>
    <row r="4198" spans="1:25" hidden="1" x14ac:dyDescent="0.25">
      <c r="A4198" s="103" t="s">
        <v>7</v>
      </c>
      <c r="B4198" s="104">
        <v>46269</v>
      </c>
      <c r="C4198" s="105" t="s">
        <v>12</v>
      </c>
      <c r="D4198" s="106">
        <v>9</v>
      </c>
      <c r="F4198" s="105">
        <v>612</v>
      </c>
      <c r="X4198" t="s">
        <v>782</v>
      </c>
      <c r="Y4198" t="s">
        <v>779</v>
      </c>
    </row>
    <row r="4199" spans="1:25" hidden="1" x14ac:dyDescent="0.25">
      <c r="A4199" s="103" t="s">
        <v>7</v>
      </c>
      <c r="B4199" s="104">
        <v>46269</v>
      </c>
      <c r="C4199" s="105" t="s">
        <v>12</v>
      </c>
      <c r="D4199" s="106">
        <v>16</v>
      </c>
      <c r="F4199" s="105">
        <v>2</v>
      </c>
      <c r="X4199" t="s">
        <v>782</v>
      </c>
      <c r="Y4199" t="s">
        <v>779</v>
      </c>
    </row>
    <row r="4200" spans="1:25" hidden="1" x14ac:dyDescent="0.25">
      <c r="A4200" s="103" t="s">
        <v>6</v>
      </c>
      <c r="B4200" s="104">
        <v>46269</v>
      </c>
      <c r="C4200" s="105" t="s">
        <v>11</v>
      </c>
      <c r="D4200" s="106">
        <v>16</v>
      </c>
      <c r="F4200" s="105">
        <v>3</v>
      </c>
      <c r="X4200" t="s">
        <v>782</v>
      </c>
      <c r="Y4200" t="s">
        <v>784</v>
      </c>
    </row>
    <row r="4201" spans="1:25" hidden="1" x14ac:dyDescent="0.25">
      <c r="A4201" s="103" t="s">
        <v>7</v>
      </c>
      <c r="B4201" s="104">
        <v>46269</v>
      </c>
      <c r="C4201" s="105" t="s">
        <v>12</v>
      </c>
      <c r="D4201" s="106">
        <v>8</v>
      </c>
      <c r="F4201" s="105">
        <v>209</v>
      </c>
      <c r="X4201" t="s">
        <v>782</v>
      </c>
      <c r="Y4201" t="s">
        <v>781</v>
      </c>
    </row>
    <row r="4202" spans="1:25" hidden="1" x14ac:dyDescent="0.25">
      <c r="A4202" s="103" t="s">
        <v>6</v>
      </c>
      <c r="B4202" s="104">
        <v>46269</v>
      </c>
      <c r="C4202" s="105" t="s">
        <v>12</v>
      </c>
      <c r="D4202" s="106">
        <v>13</v>
      </c>
      <c r="F4202" s="105">
        <v>4</v>
      </c>
      <c r="X4202" t="s">
        <v>782</v>
      </c>
      <c r="Y4202" t="s">
        <v>779</v>
      </c>
    </row>
    <row r="4203" spans="1:25" hidden="1" x14ac:dyDescent="0.25">
      <c r="A4203" s="103" t="s">
        <v>8</v>
      </c>
      <c r="B4203" s="104">
        <v>46269</v>
      </c>
      <c r="C4203" s="105" t="s">
        <v>11</v>
      </c>
      <c r="D4203" s="106">
        <v>12</v>
      </c>
      <c r="F4203" s="105">
        <v>36</v>
      </c>
      <c r="X4203" t="s">
        <v>778</v>
      </c>
      <c r="Y4203" t="s">
        <v>784</v>
      </c>
    </row>
    <row r="4204" spans="1:25" hidden="1" x14ac:dyDescent="0.25">
      <c r="A4204" s="103" t="s">
        <v>6</v>
      </c>
      <c r="B4204" s="104">
        <v>46269</v>
      </c>
      <c r="C4204" s="105" t="s">
        <v>11</v>
      </c>
      <c r="D4204" s="106">
        <v>12</v>
      </c>
      <c r="F4204" s="105">
        <v>4</v>
      </c>
      <c r="X4204" t="s">
        <v>778</v>
      </c>
      <c r="Y4204" t="s">
        <v>783</v>
      </c>
    </row>
    <row r="4205" spans="1:25" hidden="1" x14ac:dyDescent="0.25">
      <c r="A4205" s="103" t="s">
        <v>7</v>
      </c>
      <c r="B4205" s="104">
        <v>46269</v>
      </c>
      <c r="C4205" s="105" t="s">
        <v>12</v>
      </c>
      <c r="D4205" s="106">
        <v>13</v>
      </c>
      <c r="F4205" s="105">
        <v>2</v>
      </c>
      <c r="X4205" t="s">
        <v>778</v>
      </c>
      <c r="Y4205" t="s">
        <v>779</v>
      </c>
    </row>
    <row r="4206" spans="1:25" hidden="1" x14ac:dyDescent="0.25">
      <c r="A4206" s="103" t="s">
        <v>7</v>
      </c>
      <c r="B4206" s="104">
        <v>46269</v>
      </c>
      <c r="C4206" s="105" t="s">
        <v>12</v>
      </c>
      <c r="D4206" s="106">
        <v>12</v>
      </c>
      <c r="F4206" s="105">
        <v>2</v>
      </c>
      <c r="X4206" t="s">
        <v>778</v>
      </c>
      <c r="Y4206" t="s">
        <v>779</v>
      </c>
    </row>
    <row r="4207" spans="1:25" hidden="1" x14ac:dyDescent="0.25">
      <c r="A4207" s="103" t="s">
        <v>6</v>
      </c>
      <c r="B4207" s="104">
        <v>46269</v>
      </c>
      <c r="C4207" s="105" t="s">
        <v>12</v>
      </c>
      <c r="D4207" s="106">
        <v>9</v>
      </c>
      <c r="F4207" s="105">
        <v>2</v>
      </c>
      <c r="X4207" t="s">
        <v>782</v>
      </c>
    </row>
    <row r="4208" spans="1:25" hidden="1" x14ac:dyDescent="0.25">
      <c r="A4208" s="103" t="s">
        <v>7</v>
      </c>
      <c r="B4208" s="104">
        <v>46269</v>
      </c>
      <c r="C4208" s="105" t="s">
        <v>12</v>
      </c>
      <c r="D4208" s="106">
        <v>10</v>
      </c>
      <c r="F4208" s="105">
        <v>2</v>
      </c>
      <c r="X4208" t="s">
        <v>782</v>
      </c>
      <c r="Y4208" t="s">
        <v>779</v>
      </c>
    </row>
    <row r="4209" spans="1:25" hidden="1" x14ac:dyDescent="0.25">
      <c r="A4209" s="103" t="s">
        <v>7</v>
      </c>
      <c r="B4209" s="104">
        <v>46269</v>
      </c>
      <c r="C4209" s="105" t="s">
        <v>11</v>
      </c>
      <c r="D4209" s="106">
        <v>9</v>
      </c>
      <c r="F4209" s="105">
        <v>5</v>
      </c>
      <c r="X4209" t="s">
        <v>778</v>
      </c>
      <c r="Y4209" t="s">
        <v>784</v>
      </c>
    </row>
    <row r="4210" spans="1:25" hidden="1" x14ac:dyDescent="0.25">
      <c r="A4210" s="103" t="s">
        <v>7</v>
      </c>
      <c r="B4210" s="104">
        <v>46269</v>
      </c>
      <c r="C4210" s="105" t="s">
        <v>11</v>
      </c>
      <c r="D4210" s="106">
        <v>8</v>
      </c>
      <c r="F4210" s="105">
        <v>4</v>
      </c>
      <c r="X4210" t="s">
        <v>782</v>
      </c>
      <c r="Y4210" t="s">
        <v>21</v>
      </c>
    </row>
    <row r="4211" spans="1:25" hidden="1" x14ac:dyDescent="0.25">
      <c r="A4211" s="103" t="s">
        <v>6</v>
      </c>
      <c r="B4211" s="104">
        <v>46269</v>
      </c>
      <c r="C4211" s="105" t="s">
        <v>12</v>
      </c>
      <c r="D4211" s="106">
        <v>16</v>
      </c>
      <c r="F4211" s="105">
        <v>15</v>
      </c>
      <c r="X4211" t="s">
        <v>782</v>
      </c>
    </row>
    <row r="4212" spans="1:25" hidden="1" x14ac:dyDescent="0.25">
      <c r="A4212" s="103" t="s">
        <v>8</v>
      </c>
      <c r="B4212" s="104">
        <v>46269</v>
      </c>
      <c r="C4212" s="105" t="s">
        <v>12</v>
      </c>
      <c r="D4212" s="106">
        <v>14</v>
      </c>
      <c r="F4212" s="105">
        <v>2</v>
      </c>
      <c r="X4212" t="s">
        <v>778</v>
      </c>
      <c r="Y4212" t="s">
        <v>779</v>
      </c>
    </row>
    <row r="4213" spans="1:25" hidden="1" x14ac:dyDescent="0.25">
      <c r="A4213" s="103" t="s">
        <v>7</v>
      </c>
      <c r="B4213" s="104">
        <v>46269</v>
      </c>
      <c r="C4213" s="105" t="s">
        <v>11</v>
      </c>
      <c r="D4213" s="106">
        <v>11</v>
      </c>
      <c r="F4213" s="105">
        <v>2</v>
      </c>
      <c r="X4213" t="s">
        <v>782</v>
      </c>
      <c r="Y4213" t="s">
        <v>20</v>
      </c>
    </row>
    <row r="4214" spans="1:25" hidden="1" x14ac:dyDescent="0.25">
      <c r="A4214" s="103" t="s">
        <v>7</v>
      </c>
      <c r="B4214" s="104">
        <v>46269</v>
      </c>
      <c r="C4214" s="105" t="s">
        <v>11</v>
      </c>
      <c r="D4214" s="106">
        <v>14</v>
      </c>
      <c r="F4214" s="105">
        <v>3</v>
      </c>
      <c r="X4214" t="s">
        <v>782</v>
      </c>
      <c r="Y4214" t="s">
        <v>20</v>
      </c>
    </row>
    <row r="4215" spans="1:25" hidden="1" x14ac:dyDescent="0.25">
      <c r="A4215" s="103" t="s">
        <v>7</v>
      </c>
      <c r="B4215" s="104">
        <v>46269</v>
      </c>
      <c r="C4215" s="105" t="s">
        <v>11</v>
      </c>
      <c r="D4215" s="106">
        <v>13</v>
      </c>
      <c r="F4215" s="105">
        <v>1</v>
      </c>
      <c r="X4215" t="s">
        <v>782</v>
      </c>
      <c r="Y4215" t="s">
        <v>783</v>
      </c>
    </row>
    <row r="4216" spans="1:25" hidden="1" x14ac:dyDescent="0.25">
      <c r="A4216" s="103" t="s">
        <v>6</v>
      </c>
      <c r="B4216" s="104">
        <v>46269</v>
      </c>
      <c r="C4216" s="105" t="s">
        <v>11</v>
      </c>
      <c r="D4216" s="106">
        <v>16</v>
      </c>
      <c r="F4216" s="105">
        <v>1</v>
      </c>
      <c r="X4216" t="s">
        <v>782</v>
      </c>
      <c r="Y4216" t="s">
        <v>783</v>
      </c>
    </row>
    <row r="4217" spans="1:25" hidden="1" x14ac:dyDescent="0.25">
      <c r="A4217" s="103" t="s">
        <v>8</v>
      </c>
      <c r="B4217" s="104">
        <v>46269</v>
      </c>
      <c r="C4217" s="105" t="s">
        <v>12</v>
      </c>
      <c r="D4217" s="106">
        <v>13</v>
      </c>
      <c r="F4217" s="105">
        <v>8</v>
      </c>
      <c r="X4217" t="s">
        <v>782</v>
      </c>
      <c r="Y4217" t="s">
        <v>779</v>
      </c>
    </row>
    <row r="4218" spans="1:25" hidden="1" x14ac:dyDescent="0.25">
      <c r="A4218" s="103" t="s">
        <v>8</v>
      </c>
      <c r="B4218" s="104">
        <v>46269</v>
      </c>
      <c r="C4218" s="105" t="s">
        <v>12</v>
      </c>
      <c r="D4218" s="106">
        <v>9</v>
      </c>
      <c r="F4218" s="105">
        <v>534</v>
      </c>
      <c r="X4218" t="s">
        <v>782</v>
      </c>
      <c r="Y4218" t="s">
        <v>779</v>
      </c>
    </row>
    <row r="4219" spans="1:25" hidden="1" x14ac:dyDescent="0.25">
      <c r="A4219" s="103" t="s">
        <v>8</v>
      </c>
      <c r="B4219" s="104">
        <v>46269</v>
      </c>
      <c r="C4219" s="105" t="s">
        <v>11</v>
      </c>
      <c r="D4219" s="106">
        <v>9</v>
      </c>
      <c r="F4219" s="105">
        <v>31</v>
      </c>
      <c r="X4219" t="s">
        <v>782</v>
      </c>
      <c r="Y4219" t="s">
        <v>780</v>
      </c>
    </row>
    <row r="4220" spans="1:25" hidden="1" x14ac:dyDescent="0.25">
      <c r="A4220" s="103" t="s">
        <v>7</v>
      </c>
      <c r="B4220" s="104">
        <v>46269</v>
      </c>
      <c r="C4220" s="105" t="s">
        <v>11</v>
      </c>
      <c r="D4220" s="106">
        <v>12</v>
      </c>
      <c r="F4220" s="105">
        <v>15</v>
      </c>
      <c r="X4220" t="s">
        <v>782</v>
      </c>
      <c r="Y4220" t="s">
        <v>784</v>
      </c>
    </row>
    <row r="4221" spans="1:25" hidden="1" x14ac:dyDescent="0.25">
      <c r="A4221" s="103" t="s">
        <v>8</v>
      </c>
      <c r="B4221" s="104">
        <v>46269</v>
      </c>
      <c r="C4221" s="105" t="s">
        <v>12</v>
      </c>
      <c r="D4221" s="106">
        <v>9</v>
      </c>
      <c r="F4221" s="105">
        <v>1</v>
      </c>
      <c r="X4221" t="s">
        <v>778</v>
      </c>
    </row>
    <row r="4222" spans="1:25" hidden="1" x14ac:dyDescent="0.25">
      <c r="A4222" s="103" t="s">
        <v>8</v>
      </c>
      <c r="B4222" s="104">
        <v>46269</v>
      </c>
      <c r="C4222" s="105" t="s">
        <v>12</v>
      </c>
      <c r="D4222" s="106">
        <v>9</v>
      </c>
      <c r="F4222" s="105">
        <v>2</v>
      </c>
      <c r="X4222" t="s">
        <v>782</v>
      </c>
    </row>
    <row r="4223" spans="1:25" hidden="1" x14ac:dyDescent="0.25">
      <c r="A4223" s="103" t="s">
        <v>8</v>
      </c>
      <c r="B4223" s="104">
        <v>46269</v>
      </c>
      <c r="C4223" s="105" t="s">
        <v>11</v>
      </c>
      <c r="D4223" s="106">
        <v>12</v>
      </c>
      <c r="F4223" s="105">
        <v>18</v>
      </c>
      <c r="X4223" t="s">
        <v>782</v>
      </c>
      <c r="Y4223" t="s">
        <v>784</v>
      </c>
    </row>
    <row r="4224" spans="1:25" hidden="1" x14ac:dyDescent="0.25">
      <c r="A4224" s="103" t="s">
        <v>8</v>
      </c>
      <c r="B4224" s="104">
        <v>46269</v>
      </c>
      <c r="C4224" s="105" t="s">
        <v>11</v>
      </c>
      <c r="D4224" s="106">
        <v>14</v>
      </c>
      <c r="F4224" s="105">
        <v>2</v>
      </c>
      <c r="X4224" t="s">
        <v>778</v>
      </c>
      <c r="Y4224" t="s">
        <v>783</v>
      </c>
    </row>
    <row r="4225" spans="1:25" hidden="1" x14ac:dyDescent="0.25">
      <c r="A4225" s="103" t="s">
        <v>8</v>
      </c>
      <c r="B4225" s="104">
        <v>46269</v>
      </c>
      <c r="C4225" s="105" t="s">
        <v>11</v>
      </c>
      <c r="D4225" s="106">
        <v>9</v>
      </c>
      <c r="F4225" s="105">
        <v>37</v>
      </c>
      <c r="X4225" t="s">
        <v>778</v>
      </c>
      <c r="Y4225" t="s">
        <v>20</v>
      </c>
    </row>
    <row r="4226" spans="1:25" hidden="1" x14ac:dyDescent="0.25">
      <c r="A4226" s="103" t="s">
        <v>6</v>
      </c>
      <c r="B4226" s="104">
        <v>46269</v>
      </c>
      <c r="C4226" s="105" t="s">
        <v>11</v>
      </c>
      <c r="D4226" s="106">
        <v>15</v>
      </c>
      <c r="F4226" s="105">
        <v>1</v>
      </c>
      <c r="X4226" t="s">
        <v>782</v>
      </c>
    </row>
    <row r="4227" spans="1:25" hidden="1" x14ac:dyDescent="0.25">
      <c r="A4227" s="103" t="s">
        <v>8</v>
      </c>
      <c r="B4227" s="104">
        <v>46269</v>
      </c>
      <c r="C4227" s="105" t="s">
        <v>11</v>
      </c>
      <c r="D4227" s="106">
        <v>12</v>
      </c>
      <c r="F4227" s="105">
        <v>13</v>
      </c>
      <c r="X4227" t="s">
        <v>778</v>
      </c>
      <c r="Y4227" t="s">
        <v>780</v>
      </c>
    </row>
    <row r="4228" spans="1:25" hidden="1" x14ac:dyDescent="0.25">
      <c r="A4228" s="103" t="s">
        <v>6</v>
      </c>
      <c r="B4228" s="104">
        <v>46269</v>
      </c>
      <c r="C4228" s="105" t="s">
        <v>11</v>
      </c>
      <c r="D4228" s="106">
        <v>9</v>
      </c>
      <c r="F4228" s="105">
        <v>1</v>
      </c>
      <c r="X4228" t="s">
        <v>782</v>
      </c>
      <c r="Y4228" t="s">
        <v>21</v>
      </c>
    </row>
    <row r="4229" spans="1:25" hidden="1" x14ac:dyDescent="0.25">
      <c r="A4229" s="103" t="s">
        <v>7</v>
      </c>
      <c r="B4229" s="104">
        <v>46269</v>
      </c>
      <c r="C4229" s="105" t="s">
        <v>12</v>
      </c>
      <c r="D4229" s="106">
        <v>10</v>
      </c>
      <c r="F4229" s="105">
        <v>16</v>
      </c>
      <c r="X4229" t="s">
        <v>778</v>
      </c>
      <c r="Y4229" t="s">
        <v>779</v>
      </c>
    </row>
    <row r="4230" spans="1:25" hidden="1" x14ac:dyDescent="0.25">
      <c r="A4230" s="103" t="s">
        <v>8</v>
      </c>
      <c r="B4230" s="104">
        <v>46269</v>
      </c>
      <c r="C4230" s="105" t="s">
        <v>11</v>
      </c>
      <c r="D4230" s="106">
        <v>10</v>
      </c>
      <c r="F4230" s="105">
        <v>28</v>
      </c>
      <c r="X4230" t="s">
        <v>778</v>
      </c>
      <c r="Y4230" t="s">
        <v>783</v>
      </c>
    </row>
    <row r="4231" spans="1:25" hidden="1" x14ac:dyDescent="0.25">
      <c r="A4231" s="103" t="s">
        <v>6</v>
      </c>
      <c r="B4231" s="104">
        <v>46269</v>
      </c>
      <c r="C4231" s="105" t="s">
        <v>11</v>
      </c>
      <c r="D4231" s="106">
        <v>9</v>
      </c>
      <c r="F4231" s="105">
        <v>2</v>
      </c>
      <c r="X4231" t="s">
        <v>782</v>
      </c>
    </row>
    <row r="4232" spans="1:25" hidden="1" x14ac:dyDescent="0.25">
      <c r="A4232" s="103" t="s">
        <v>8</v>
      </c>
      <c r="B4232" s="104">
        <v>46269</v>
      </c>
      <c r="C4232" s="105" t="s">
        <v>12</v>
      </c>
      <c r="D4232" s="106">
        <v>11</v>
      </c>
      <c r="F4232" s="105">
        <v>49</v>
      </c>
      <c r="X4232" t="s">
        <v>782</v>
      </c>
      <c r="Y4232" t="s">
        <v>781</v>
      </c>
    </row>
    <row r="4233" spans="1:25" hidden="1" x14ac:dyDescent="0.25">
      <c r="A4233" s="103" t="s">
        <v>8</v>
      </c>
      <c r="B4233" s="104">
        <v>46269</v>
      </c>
      <c r="C4233" s="105" t="s">
        <v>11</v>
      </c>
      <c r="D4233" s="106">
        <v>15</v>
      </c>
      <c r="F4233" s="105">
        <v>1</v>
      </c>
      <c r="X4233" t="s">
        <v>782</v>
      </c>
      <c r="Y4233" t="s">
        <v>780</v>
      </c>
    </row>
    <row r="4234" spans="1:25" hidden="1" x14ac:dyDescent="0.25">
      <c r="A4234" s="103" t="s">
        <v>7</v>
      </c>
      <c r="B4234" s="104">
        <v>46269</v>
      </c>
      <c r="C4234" s="105" t="s">
        <v>12</v>
      </c>
      <c r="D4234" s="106">
        <v>8</v>
      </c>
      <c r="F4234" s="105">
        <v>3</v>
      </c>
      <c r="X4234" t="s">
        <v>778</v>
      </c>
      <c r="Y4234" t="s">
        <v>779</v>
      </c>
    </row>
    <row r="4235" spans="1:25" hidden="1" x14ac:dyDescent="0.25">
      <c r="A4235" s="103" t="s">
        <v>7</v>
      </c>
      <c r="B4235" s="104">
        <v>46269</v>
      </c>
      <c r="C4235" s="105" t="s">
        <v>11</v>
      </c>
      <c r="D4235" s="106">
        <v>9</v>
      </c>
      <c r="F4235" s="105">
        <v>51</v>
      </c>
      <c r="X4235" t="s">
        <v>782</v>
      </c>
      <c r="Y4235" t="s">
        <v>783</v>
      </c>
    </row>
    <row r="4236" spans="1:25" hidden="1" x14ac:dyDescent="0.25">
      <c r="A4236" s="103" t="s">
        <v>8</v>
      </c>
      <c r="B4236" s="104">
        <v>46269</v>
      </c>
      <c r="C4236" s="105" t="s">
        <v>11</v>
      </c>
      <c r="D4236" s="106">
        <v>9</v>
      </c>
      <c r="F4236" s="105">
        <v>147</v>
      </c>
      <c r="X4236" t="s">
        <v>782</v>
      </c>
      <c r="Y4236" t="s">
        <v>20</v>
      </c>
    </row>
    <row r="4237" spans="1:25" hidden="1" x14ac:dyDescent="0.25">
      <c r="A4237" s="103" t="s">
        <v>6</v>
      </c>
      <c r="B4237" s="104">
        <v>46269</v>
      </c>
      <c r="C4237" s="105" t="s">
        <v>11</v>
      </c>
      <c r="D4237" s="106">
        <v>8</v>
      </c>
      <c r="F4237" s="105">
        <v>109</v>
      </c>
      <c r="X4237" t="s">
        <v>778</v>
      </c>
      <c r="Y4237" t="s">
        <v>20</v>
      </c>
    </row>
    <row r="4238" spans="1:25" hidden="1" x14ac:dyDescent="0.25">
      <c r="A4238" s="103" t="s">
        <v>6</v>
      </c>
      <c r="B4238" s="104">
        <v>46269</v>
      </c>
      <c r="C4238" s="105" t="s">
        <v>11</v>
      </c>
      <c r="D4238" s="106">
        <v>8</v>
      </c>
      <c r="F4238" s="105">
        <v>128</v>
      </c>
      <c r="X4238" t="s">
        <v>778</v>
      </c>
      <c r="Y4238" t="s">
        <v>783</v>
      </c>
    </row>
    <row r="4239" spans="1:25" hidden="1" x14ac:dyDescent="0.25">
      <c r="A4239" s="103" t="s">
        <v>6</v>
      </c>
      <c r="B4239" s="104">
        <v>46269</v>
      </c>
      <c r="C4239" s="105" t="s">
        <v>11</v>
      </c>
      <c r="D4239" s="106">
        <v>8</v>
      </c>
      <c r="F4239" s="105">
        <v>421</v>
      </c>
      <c r="X4239" t="s">
        <v>782</v>
      </c>
      <c r="Y4239" t="s">
        <v>783</v>
      </c>
    </row>
    <row r="4240" spans="1:25" hidden="1" x14ac:dyDescent="0.25">
      <c r="A4240" s="103" t="s">
        <v>6</v>
      </c>
      <c r="B4240" s="104">
        <v>46269</v>
      </c>
      <c r="C4240" s="105" t="s">
        <v>11</v>
      </c>
      <c r="D4240" s="106">
        <v>8</v>
      </c>
      <c r="F4240" s="105">
        <v>3</v>
      </c>
      <c r="X4240" t="s">
        <v>782</v>
      </c>
      <c r="Y4240" t="s">
        <v>23</v>
      </c>
    </row>
    <row r="4241" spans="1:25" hidden="1" x14ac:dyDescent="0.25">
      <c r="A4241" s="103" t="s">
        <v>6</v>
      </c>
      <c r="B4241" s="104">
        <v>46269</v>
      </c>
      <c r="C4241" s="105" t="s">
        <v>11</v>
      </c>
      <c r="D4241" s="106">
        <v>10</v>
      </c>
      <c r="F4241" s="105">
        <v>2</v>
      </c>
      <c r="X4241" t="s">
        <v>778</v>
      </c>
      <c r="Y4241" t="s">
        <v>783</v>
      </c>
    </row>
    <row r="4242" spans="1:25" hidden="1" x14ac:dyDescent="0.25">
      <c r="A4242" s="103" t="s">
        <v>8</v>
      </c>
      <c r="B4242" s="104">
        <v>46269</v>
      </c>
      <c r="C4242" s="105" t="s">
        <v>11</v>
      </c>
      <c r="D4242" s="106">
        <v>11</v>
      </c>
      <c r="F4242" s="105">
        <v>1</v>
      </c>
      <c r="X4242" t="s">
        <v>782</v>
      </c>
      <c r="Y4242" t="s">
        <v>780</v>
      </c>
    </row>
    <row r="4243" spans="1:25" hidden="1" x14ac:dyDescent="0.25">
      <c r="A4243" s="103" t="s">
        <v>6</v>
      </c>
      <c r="B4243" s="104">
        <v>46269</v>
      </c>
      <c r="C4243" s="105" t="s">
        <v>11</v>
      </c>
      <c r="D4243" s="106">
        <v>12</v>
      </c>
      <c r="F4243" s="105">
        <v>2</v>
      </c>
      <c r="X4243" t="s">
        <v>778</v>
      </c>
      <c r="Y4243" t="s">
        <v>20</v>
      </c>
    </row>
    <row r="4244" spans="1:25" hidden="1" x14ac:dyDescent="0.25">
      <c r="A4244" s="103" t="s">
        <v>7</v>
      </c>
      <c r="B4244" s="104">
        <v>46269</v>
      </c>
      <c r="C4244" s="105" t="s">
        <v>11</v>
      </c>
      <c r="D4244" s="106">
        <v>12</v>
      </c>
      <c r="F4244" s="105">
        <v>1</v>
      </c>
      <c r="X4244" t="s">
        <v>782</v>
      </c>
      <c r="Y4244" t="s">
        <v>23</v>
      </c>
    </row>
    <row r="4245" spans="1:25" hidden="1" x14ac:dyDescent="0.25">
      <c r="A4245" s="103" t="s">
        <v>7</v>
      </c>
      <c r="B4245" s="104">
        <v>46269</v>
      </c>
      <c r="C4245" s="105" t="s">
        <v>12</v>
      </c>
      <c r="D4245" s="106">
        <v>8</v>
      </c>
      <c r="F4245" s="105">
        <v>12</v>
      </c>
      <c r="X4245" t="s">
        <v>778</v>
      </c>
      <c r="Y4245" t="s">
        <v>781</v>
      </c>
    </row>
    <row r="4246" spans="1:25" hidden="1" x14ac:dyDescent="0.25">
      <c r="A4246" s="103" t="s">
        <v>6</v>
      </c>
      <c r="B4246" s="104">
        <v>46269</v>
      </c>
      <c r="C4246" s="105" t="s">
        <v>12</v>
      </c>
      <c r="D4246" s="106">
        <v>8</v>
      </c>
      <c r="F4246" s="105">
        <v>2</v>
      </c>
      <c r="X4246" t="s">
        <v>778</v>
      </c>
    </row>
    <row r="4247" spans="1:25" hidden="1" x14ac:dyDescent="0.25">
      <c r="A4247" s="103" t="s">
        <v>8</v>
      </c>
      <c r="B4247" s="104">
        <v>46269</v>
      </c>
      <c r="C4247" s="105" t="s">
        <v>11</v>
      </c>
      <c r="D4247" s="106">
        <v>15</v>
      </c>
      <c r="F4247" s="105">
        <v>1</v>
      </c>
      <c r="X4247" t="s">
        <v>782</v>
      </c>
      <c r="Y4247" t="s">
        <v>784</v>
      </c>
    </row>
    <row r="4248" spans="1:25" hidden="1" x14ac:dyDescent="0.25">
      <c r="A4248" s="103" t="s">
        <v>6</v>
      </c>
      <c r="B4248" s="104">
        <v>46269</v>
      </c>
      <c r="C4248" s="105" t="s">
        <v>11</v>
      </c>
      <c r="D4248" s="106">
        <v>8</v>
      </c>
      <c r="F4248" s="105">
        <v>20</v>
      </c>
      <c r="X4248" t="s">
        <v>778</v>
      </c>
      <c r="Y4248" t="s">
        <v>780</v>
      </c>
    </row>
    <row r="4249" spans="1:25" hidden="1" x14ac:dyDescent="0.25">
      <c r="A4249" s="103" t="s">
        <v>6</v>
      </c>
      <c r="B4249" s="104">
        <v>46269</v>
      </c>
      <c r="C4249" s="105" t="s">
        <v>11</v>
      </c>
      <c r="D4249" s="106">
        <v>14</v>
      </c>
      <c r="F4249" s="105">
        <v>5</v>
      </c>
      <c r="X4249" t="s">
        <v>782</v>
      </c>
      <c r="Y4249" t="s">
        <v>783</v>
      </c>
    </row>
    <row r="4250" spans="1:25" hidden="1" x14ac:dyDescent="0.25">
      <c r="A4250" s="103" t="s">
        <v>7</v>
      </c>
      <c r="B4250" s="104">
        <v>46269</v>
      </c>
      <c r="C4250" s="105" t="s">
        <v>12</v>
      </c>
      <c r="D4250" s="106">
        <v>11</v>
      </c>
      <c r="F4250" s="105">
        <v>24</v>
      </c>
      <c r="X4250" t="s">
        <v>782</v>
      </c>
      <c r="Y4250" t="s">
        <v>781</v>
      </c>
    </row>
    <row r="4251" spans="1:25" hidden="1" x14ac:dyDescent="0.25">
      <c r="A4251" s="103" t="s">
        <v>6</v>
      </c>
      <c r="B4251" s="104">
        <v>46269</v>
      </c>
      <c r="C4251" s="105" t="s">
        <v>12</v>
      </c>
      <c r="D4251" s="106">
        <v>11</v>
      </c>
      <c r="F4251" s="105">
        <v>10</v>
      </c>
      <c r="X4251" t="s">
        <v>782</v>
      </c>
      <c r="Y4251" t="s">
        <v>779</v>
      </c>
    </row>
    <row r="4252" spans="1:25" hidden="1" x14ac:dyDescent="0.25">
      <c r="A4252" s="103" t="s">
        <v>8</v>
      </c>
      <c r="B4252" s="104">
        <v>46269</v>
      </c>
      <c r="C4252" s="105" t="s">
        <v>12</v>
      </c>
      <c r="D4252" s="106">
        <v>9</v>
      </c>
      <c r="F4252" s="105">
        <v>85</v>
      </c>
      <c r="X4252" t="s">
        <v>778</v>
      </c>
      <c r="Y4252" t="s">
        <v>779</v>
      </c>
    </row>
    <row r="4253" spans="1:25" hidden="1" x14ac:dyDescent="0.25">
      <c r="A4253" s="103" t="s">
        <v>7</v>
      </c>
      <c r="B4253" s="104">
        <v>46269</v>
      </c>
      <c r="C4253" s="105" t="s">
        <v>11</v>
      </c>
      <c r="D4253" s="106">
        <v>16</v>
      </c>
      <c r="F4253" s="105">
        <v>1</v>
      </c>
      <c r="X4253" t="s">
        <v>782</v>
      </c>
    </row>
    <row r="4254" spans="1:25" hidden="1" x14ac:dyDescent="0.25">
      <c r="A4254" s="103" t="s">
        <v>8</v>
      </c>
      <c r="B4254" s="104">
        <v>46269</v>
      </c>
      <c r="C4254" s="105" t="s">
        <v>12</v>
      </c>
      <c r="D4254" s="106">
        <v>11</v>
      </c>
      <c r="F4254" s="105">
        <v>61</v>
      </c>
      <c r="X4254" t="s">
        <v>782</v>
      </c>
      <c r="Y4254" t="s">
        <v>779</v>
      </c>
    </row>
    <row r="4255" spans="1:25" hidden="1" x14ac:dyDescent="0.25">
      <c r="A4255" s="103" t="s">
        <v>7</v>
      </c>
      <c r="B4255" s="104">
        <v>46269</v>
      </c>
      <c r="C4255" s="105" t="s">
        <v>12</v>
      </c>
      <c r="D4255" s="106">
        <v>15</v>
      </c>
      <c r="F4255" s="105">
        <v>1</v>
      </c>
      <c r="X4255" t="s">
        <v>782</v>
      </c>
      <c r="Y4255" t="s">
        <v>169</v>
      </c>
    </row>
    <row r="4256" spans="1:25" hidden="1" x14ac:dyDescent="0.25">
      <c r="A4256" s="103" t="s">
        <v>7</v>
      </c>
      <c r="B4256" s="104">
        <v>46269</v>
      </c>
      <c r="C4256" s="105" t="s">
        <v>12</v>
      </c>
      <c r="D4256" s="106">
        <v>10</v>
      </c>
      <c r="F4256" s="105">
        <v>262</v>
      </c>
      <c r="X4256" t="s">
        <v>782</v>
      </c>
      <c r="Y4256" t="s">
        <v>779</v>
      </c>
    </row>
    <row r="4257" spans="1:25" hidden="1" x14ac:dyDescent="0.25">
      <c r="A4257" s="103" t="s">
        <v>8</v>
      </c>
      <c r="B4257" s="104">
        <v>46269</v>
      </c>
      <c r="C4257" s="105" t="s">
        <v>11</v>
      </c>
      <c r="D4257" s="106">
        <v>9</v>
      </c>
      <c r="F4257" s="105">
        <v>116</v>
      </c>
      <c r="X4257" t="s">
        <v>782</v>
      </c>
      <c r="Y4257" t="s">
        <v>784</v>
      </c>
    </row>
    <row r="4258" spans="1:25" hidden="1" x14ac:dyDescent="0.25">
      <c r="A4258" s="103" t="s">
        <v>7</v>
      </c>
      <c r="B4258" s="104">
        <v>46269</v>
      </c>
      <c r="C4258" s="105" t="s">
        <v>11</v>
      </c>
      <c r="D4258" s="106">
        <v>12</v>
      </c>
      <c r="F4258" s="105">
        <v>7</v>
      </c>
      <c r="X4258" t="s">
        <v>778</v>
      </c>
      <c r="Y4258" t="s">
        <v>784</v>
      </c>
    </row>
    <row r="4259" spans="1:25" hidden="1" x14ac:dyDescent="0.25">
      <c r="A4259" s="103" t="s">
        <v>7</v>
      </c>
      <c r="B4259" s="104">
        <v>46269</v>
      </c>
      <c r="C4259" s="105" t="s">
        <v>12</v>
      </c>
      <c r="D4259" s="106">
        <v>14</v>
      </c>
      <c r="F4259" s="105">
        <v>7</v>
      </c>
      <c r="X4259" t="s">
        <v>782</v>
      </c>
      <c r="Y4259" t="s">
        <v>781</v>
      </c>
    </row>
    <row r="4260" spans="1:25" hidden="1" x14ac:dyDescent="0.25">
      <c r="A4260" s="103" t="s">
        <v>7</v>
      </c>
      <c r="B4260" s="104">
        <v>46269</v>
      </c>
      <c r="C4260" s="105" t="s">
        <v>11</v>
      </c>
      <c r="D4260" s="106">
        <v>12</v>
      </c>
      <c r="F4260" s="105">
        <v>8</v>
      </c>
      <c r="X4260" t="s">
        <v>782</v>
      </c>
      <c r="Y4260" t="s">
        <v>783</v>
      </c>
    </row>
    <row r="4261" spans="1:25" hidden="1" x14ac:dyDescent="0.25">
      <c r="A4261" s="103" t="s">
        <v>8</v>
      </c>
      <c r="B4261" s="104">
        <v>46269</v>
      </c>
      <c r="C4261" s="105" t="s">
        <v>12</v>
      </c>
      <c r="D4261" s="106">
        <v>14</v>
      </c>
      <c r="F4261" s="105">
        <v>19</v>
      </c>
      <c r="X4261" t="s">
        <v>782</v>
      </c>
      <c r="Y4261" t="s">
        <v>781</v>
      </c>
    </row>
    <row r="4262" spans="1:25" hidden="1" x14ac:dyDescent="0.25">
      <c r="A4262" s="103" t="s">
        <v>7</v>
      </c>
      <c r="B4262" s="104">
        <v>46269</v>
      </c>
      <c r="C4262" s="105" t="s">
        <v>11</v>
      </c>
      <c r="D4262" s="106">
        <v>14</v>
      </c>
      <c r="F4262" s="105">
        <v>1</v>
      </c>
      <c r="X4262" t="s">
        <v>782</v>
      </c>
      <c r="Y4262" t="s">
        <v>784</v>
      </c>
    </row>
    <row r="4263" spans="1:25" hidden="1" x14ac:dyDescent="0.25">
      <c r="A4263" s="103" t="s">
        <v>7</v>
      </c>
      <c r="B4263" s="104">
        <v>46269</v>
      </c>
      <c r="C4263" s="105" t="s">
        <v>11</v>
      </c>
      <c r="D4263" s="106">
        <v>8</v>
      </c>
      <c r="F4263" s="105">
        <v>183</v>
      </c>
      <c r="X4263" t="s">
        <v>782</v>
      </c>
      <c r="Y4263" t="s">
        <v>784</v>
      </c>
    </row>
    <row r="4264" spans="1:25" hidden="1" x14ac:dyDescent="0.25">
      <c r="A4264" s="103" t="s">
        <v>8</v>
      </c>
      <c r="B4264" s="104">
        <v>46269</v>
      </c>
      <c r="C4264" s="105" t="s">
        <v>11</v>
      </c>
      <c r="D4264" s="106">
        <v>9</v>
      </c>
      <c r="F4264" s="105">
        <v>2</v>
      </c>
      <c r="X4264" t="s">
        <v>782</v>
      </c>
    </row>
    <row r="4265" spans="1:25" hidden="1" x14ac:dyDescent="0.25">
      <c r="A4265" s="103" t="s">
        <v>7</v>
      </c>
      <c r="B4265" s="104">
        <v>46269</v>
      </c>
      <c r="C4265" s="105" t="s">
        <v>12</v>
      </c>
      <c r="D4265" s="106">
        <v>12</v>
      </c>
      <c r="F4265" s="105">
        <v>7</v>
      </c>
      <c r="X4265" t="s">
        <v>782</v>
      </c>
      <c r="Y4265" t="s">
        <v>779</v>
      </c>
    </row>
    <row r="4266" spans="1:25" hidden="1" x14ac:dyDescent="0.25">
      <c r="A4266" s="103" t="s">
        <v>6</v>
      </c>
      <c r="B4266" s="104">
        <v>46269</v>
      </c>
      <c r="C4266" s="105" t="s">
        <v>11</v>
      </c>
      <c r="D4266" s="106">
        <v>13</v>
      </c>
      <c r="F4266" s="105">
        <v>1</v>
      </c>
      <c r="X4266" t="s">
        <v>782</v>
      </c>
      <c r="Y4266" t="s">
        <v>784</v>
      </c>
    </row>
    <row r="4267" spans="1:25" hidden="1" x14ac:dyDescent="0.25">
      <c r="A4267" s="103" t="s">
        <v>6</v>
      </c>
      <c r="B4267" s="104">
        <v>46269</v>
      </c>
      <c r="C4267" s="105" t="s">
        <v>12</v>
      </c>
      <c r="D4267" s="106">
        <v>15</v>
      </c>
      <c r="F4267" s="105">
        <v>1</v>
      </c>
      <c r="X4267" t="s">
        <v>778</v>
      </c>
      <c r="Y4267" t="s">
        <v>779</v>
      </c>
    </row>
    <row r="4268" spans="1:25" hidden="1" x14ac:dyDescent="0.25">
      <c r="A4268" s="103" t="s">
        <v>6</v>
      </c>
      <c r="B4268" s="104">
        <v>46269</v>
      </c>
      <c r="C4268" s="105" t="s">
        <v>11</v>
      </c>
      <c r="D4268" s="106">
        <v>16</v>
      </c>
      <c r="F4268" s="105">
        <v>1</v>
      </c>
      <c r="X4268" t="s">
        <v>782</v>
      </c>
      <c r="Y4268" t="s">
        <v>780</v>
      </c>
    </row>
    <row r="4269" spans="1:25" hidden="1" x14ac:dyDescent="0.25">
      <c r="A4269" s="103" t="s">
        <v>8</v>
      </c>
      <c r="B4269" s="104">
        <v>46269</v>
      </c>
      <c r="C4269" s="105" t="s">
        <v>12</v>
      </c>
      <c r="D4269" s="106">
        <v>11</v>
      </c>
      <c r="F4269" s="105">
        <v>4</v>
      </c>
      <c r="X4269" t="s">
        <v>778</v>
      </c>
      <c r="Y4269" t="s">
        <v>781</v>
      </c>
    </row>
    <row r="4270" spans="1:25" hidden="1" x14ac:dyDescent="0.25">
      <c r="A4270" s="103" t="s">
        <v>7</v>
      </c>
      <c r="B4270" s="104">
        <v>46269</v>
      </c>
      <c r="C4270" s="105" t="s">
        <v>12</v>
      </c>
      <c r="D4270" s="106">
        <v>16</v>
      </c>
      <c r="F4270" s="105">
        <v>46</v>
      </c>
      <c r="X4270" t="s">
        <v>782</v>
      </c>
      <c r="Y4270" t="s">
        <v>779</v>
      </c>
    </row>
    <row r="4271" spans="1:25" hidden="1" x14ac:dyDescent="0.25">
      <c r="A4271" s="103" t="s">
        <v>8</v>
      </c>
      <c r="B4271" s="104">
        <v>46269</v>
      </c>
      <c r="C4271" s="105" t="s">
        <v>11</v>
      </c>
      <c r="D4271" s="106">
        <v>14</v>
      </c>
      <c r="F4271" s="105">
        <v>1</v>
      </c>
      <c r="X4271" t="s">
        <v>778</v>
      </c>
      <c r="Y4271" t="s">
        <v>20</v>
      </c>
    </row>
    <row r="4272" spans="1:25" hidden="1" x14ac:dyDescent="0.25">
      <c r="A4272" s="103" t="s">
        <v>8</v>
      </c>
      <c r="B4272" s="104">
        <v>46269</v>
      </c>
      <c r="C4272" s="105" t="s">
        <v>12</v>
      </c>
      <c r="D4272" s="106">
        <v>10</v>
      </c>
      <c r="F4272" s="105">
        <v>17</v>
      </c>
      <c r="X4272" t="s">
        <v>782</v>
      </c>
      <c r="Y4272" t="s">
        <v>781</v>
      </c>
    </row>
    <row r="4273" spans="1:25" hidden="1" x14ac:dyDescent="0.25">
      <c r="A4273" s="103" t="s">
        <v>7</v>
      </c>
      <c r="B4273" s="104">
        <v>46269</v>
      </c>
      <c r="C4273" s="105" t="s">
        <v>11</v>
      </c>
      <c r="D4273" s="106">
        <v>12</v>
      </c>
      <c r="F4273" s="105">
        <v>2</v>
      </c>
      <c r="X4273" t="s">
        <v>782</v>
      </c>
      <c r="Y4273" t="s">
        <v>780</v>
      </c>
    </row>
    <row r="4274" spans="1:25" hidden="1" x14ac:dyDescent="0.25">
      <c r="A4274" s="103" t="s">
        <v>6</v>
      </c>
      <c r="B4274" s="104">
        <v>46269</v>
      </c>
      <c r="C4274" s="105" t="s">
        <v>11</v>
      </c>
      <c r="D4274" s="106">
        <v>11</v>
      </c>
      <c r="F4274" s="105">
        <v>8</v>
      </c>
      <c r="X4274" t="s">
        <v>782</v>
      </c>
      <c r="Y4274" t="s">
        <v>20</v>
      </c>
    </row>
    <row r="4275" spans="1:25" hidden="1" x14ac:dyDescent="0.25">
      <c r="A4275" s="103" t="s">
        <v>6</v>
      </c>
      <c r="B4275" s="104">
        <v>46269</v>
      </c>
      <c r="C4275" s="105" t="s">
        <v>11</v>
      </c>
      <c r="D4275" s="106">
        <v>14</v>
      </c>
      <c r="F4275" s="105">
        <v>3</v>
      </c>
      <c r="X4275" t="s">
        <v>782</v>
      </c>
      <c r="Y4275" t="s">
        <v>784</v>
      </c>
    </row>
    <row r="4276" spans="1:25" hidden="1" x14ac:dyDescent="0.25">
      <c r="A4276" s="103" t="s">
        <v>6</v>
      </c>
      <c r="B4276" s="104">
        <v>46269</v>
      </c>
      <c r="C4276" s="105" t="s">
        <v>11</v>
      </c>
      <c r="D4276" s="106">
        <v>8</v>
      </c>
      <c r="F4276" s="105">
        <v>5</v>
      </c>
      <c r="X4276" t="s">
        <v>782</v>
      </c>
      <c r="Y4276" t="s">
        <v>21</v>
      </c>
    </row>
    <row r="4277" spans="1:25" hidden="1" x14ac:dyDescent="0.25">
      <c r="A4277" s="103" t="s">
        <v>8</v>
      </c>
      <c r="B4277" s="104">
        <v>46269</v>
      </c>
      <c r="C4277" s="105" t="s">
        <v>11</v>
      </c>
      <c r="D4277" s="106">
        <v>11</v>
      </c>
      <c r="F4277" s="105">
        <v>1</v>
      </c>
      <c r="X4277" t="s">
        <v>778</v>
      </c>
      <c r="Y4277" t="s">
        <v>783</v>
      </c>
    </row>
    <row r="4278" spans="1:25" hidden="1" x14ac:dyDescent="0.25">
      <c r="A4278" s="103" t="s">
        <v>6</v>
      </c>
      <c r="B4278" s="104">
        <v>46269</v>
      </c>
      <c r="C4278" s="105" t="s">
        <v>12</v>
      </c>
      <c r="D4278" s="106">
        <v>10</v>
      </c>
      <c r="F4278" s="105">
        <v>2</v>
      </c>
      <c r="X4278" t="s">
        <v>778</v>
      </c>
      <c r="Y4278" t="s">
        <v>779</v>
      </c>
    </row>
    <row r="4279" spans="1:25" hidden="1" x14ac:dyDescent="0.25">
      <c r="A4279" s="103" t="s">
        <v>8</v>
      </c>
      <c r="B4279" s="104">
        <v>46269</v>
      </c>
      <c r="C4279" s="105" t="s">
        <v>11</v>
      </c>
      <c r="D4279" s="106">
        <v>10</v>
      </c>
      <c r="F4279" s="105">
        <v>7</v>
      </c>
      <c r="X4279" t="s">
        <v>782</v>
      </c>
      <c r="Y4279" t="s">
        <v>784</v>
      </c>
    </row>
    <row r="4280" spans="1:25" hidden="1" x14ac:dyDescent="0.25">
      <c r="A4280" s="103" t="s">
        <v>28</v>
      </c>
      <c r="B4280" s="104">
        <v>46269</v>
      </c>
      <c r="C4280" s="105" t="s">
        <v>12</v>
      </c>
      <c r="D4280" s="106">
        <v>9</v>
      </c>
      <c r="F4280" s="105">
        <v>1</v>
      </c>
      <c r="X4280" t="s">
        <v>778</v>
      </c>
      <c r="Y4280" t="s">
        <v>779</v>
      </c>
    </row>
    <row r="4281" spans="1:25" hidden="1" x14ac:dyDescent="0.25">
      <c r="A4281" s="103" t="s">
        <v>8</v>
      </c>
      <c r="B4281" s="104">
        <v>46269</v>
      </c>
      <c r="C4281" s="105" t="s">
        <v>11</v>
      </c>
      <c r="D4281" s="106">
        <v>12</v>
      </c>
      <c r="F4281" s="105">
        <v>1</v>
      </c>
      <c r="X4281" t="s">
        <v>782</v>
      </c>
      <c r="Y4281" t="s">
        <v>21</v>
      </c>
    </row>
    <row r="4282" spans="1:25" hidden="1" x14ac:dyDescent="0.25">
      <c r="A4282" s="103" t="s">
        <v>8</v>
      </c>
      <c r="B4282" s="104">
        <v>46269</v>
      </c>
      <c r="C4282" s="105" t="s">
        <v>12</v>
      </c>
      <c r="D4282" s="106">
        <v>15</v>
      </c>
      <c r="F4282" s="105">
        <v>1</v>
      </c>
      <c r="X4282" t="s">
        <v>782</v>
      </c>
    </row>
    <row r="4283" spans="1:25" hidden="1" x14ac:dyDescent="0.25">
      <c r="A4283" s="103" t="s">
        <v>7</v>
      </c>
      <c r="B4283" s="104">
        <v>46269</v>
      </c>
      <c r="C4283" s="105" t="s">
        <v>11</v>
      </c>
      <c r="D4283" s="106">
        <v>9</v>
      </c>
      <c r="F4283" s="105">
        <v>33</v>
      </c>
      <c r="X4283" t="s">
        <v>782</v>
      </c>
      <c r="Y4283" t="s">
        <v>784</v>
      </c>
    </row>
    <row r="4284" spans="1:25" hidden="1" x14ac:dyDescent="0.25">
      <c r="A4284" s="103" t="s">
        <v>7</v>
      </c>
      <c r="B4284" s="104">
        <v>46269</v>
      </c>
      <c r="C4284" s="105" t="s">
        <v>11</v>
      </c>
      <c r="D4284" s="106">
        <v>10</v>
      </c>
      <c r="F4284" s="105">
        <v>6</v>
      </c>
      <c r="X4284" t="s">
        <v>778</v>
      </c>
      <c r="Y4284" t="s">
        <v>20</v>
      </c>
    </row>
    <row r="4285" spans="1:25" hidden="1" x14ac:dyDescent="0.25">
      <c r="A4285" s="103" t="s">
        <v>6</v>
      </c>
      <c r="B4285" s="104">
        <v>46269</v>
      </c>
      <c r="C4285" s="105" t="s">
        <v>12</v>
      </c>
      <c r="D4285" s="106">
        <v>10</v>
      </c>
      <c r="F4285" s="105">
        <v>4</v>
      </c>
      <c r="X4285" t="s">
        <v>782</v>
      </c>
    </row>
    <row r="4286" spans="1:25" hidden="1" x14ac:dyDescent="0.25">
      <c r="A4286" s="103" t="s">
        <v>7</v>
      </c>
      <c r="B4286" s="104">
        <v>46269</v>
      </c>
      <c r="C4286" s="105" t="s">
        <v>11</v>
      </c>
      <c r="D4286" s="106">
        <v>16</v>
      </c>
      <c r="F4286" s="105">
        <v>1</v>
      </c>
      <c r="X4286" t="s">
        <v>778</v>
      </c>
      <c r="Y4286" t="s">
        <v>784</v>
      </c>
    </row>
    <row r="4287" spans="1:25" hidden="1" x14ac:dyDescent="0.25">
      <c r="A4287" s="103" t="s">
        <v>6</v>
      </c>
      <c r="B4287" s="104">
        <v>46269</v>
      </c>
      <c r="C4287" s="105" t="s">
        <v>12</v>
      </c>
      <c r="D4287" s="106">
        <v>13</v>
      </c>
      <c r="F4287" s="105">
        <v>1</v>
      </c>
      <c r="X4287" t="s">
        <v>782</v>
      </c>
      <c r="Y4287" t="s">
        <v>781</v>
      </c>
    </row>
    <row r="4288" spans="1:25" hidden="1" x14ac:dyDescent="0.25">
      <c r="A4288" s="103" t="s">
        <v>6</v>
      </c>
      <c r="B4288" s="104">
        <v>46269</v>
      </c>
      <c r="C4288" s="105" t="s">
        <v>12</v>
      </c>
      <c r="D4288" s="106">
        <v>8</v>
      </c>
      <c r="F4288" s="105">
        <v>511</v>
      </c>
      <c r="X4288" t="s">
        <v>782</v>
      </c>
      <c r="Y4288" t="s">
        <v>779</v>
      </c>
    </row>
    <row r="4289" spans="1:25" hidden="1" x14ac:dyDescent="0.25">
      <c r="A4289" s="103" t="s">
        <v>8</v>
      </c>
      <c r="B4289" s="104">
        <v>46269</v>
      </c>
      <c r="C4289" s="105" t="s">
        <v>12</v>
      </c>
      <c r="D4289" s="106">
        <v>10</v>
      </c>
      <c r="F4289" s="105">
        <v>4</v>
      </c>
      <c r="X4289" t="s">
        <v>782</v>
      </c>
    </row>
    <row r="4290" spans="1:25" hidden="1" x14ac:dyDescent="0.25">
      <c r="A4290" s="103" t="s">
        <v>6</v>
      </c>
      <c r="B4290" s="104">
        <v>46269</v>
      </c>
      <c r="C4290" s="105" t="s">
        <v>11</v>
      </c>
      <c r="D4290" s="106">
        <v>14</v>
      </c>
      <c r="F4290" s="105">
        <v>4</v>
      </c>
      <c r="X4290" t="s">
        <v>782</v>
      </c>
      <c r="Y4290" t="s">
        <v>20</v>
      </c>
    </row>
    <row r="4291" spans="1:25" hidden="1" x14ac:dyDescent="0.25">
      <c r="A4291" s="103" t="s">
        <v>7</v>
      </c>
      <c r="B4291" s="104">
        <v>46269</v>
      </c>
      <c r="C4291" s="105" t="s">
        <v>11</v>
      </c>
      <c r="D4291" s="106">
        <v>16</v>
      </c>
      <c r="F4291" s="105">
        <v>2</v>
      </c>
      <c r="X4291" t="s">
        <v>782</v>
      </c>
      <c r="Y4291" t="s">
        <v>780</v>
      </c>
    </row>
    <row r="4292" spans="1:25" hidden="1" x14ac:dyDescent="0.25">
      <c r="A4292" s="103" t="s">
        <v>8</v>
      </c>
      <c r="B4292" s="104">
        <v>46269</v>
      </c>
      <c r="C4292" s="105" t="s">
        <v>11</v>
      </c>
      <c r="D4292" s="106">
        <v>10</v>
      </c>
      <c r="F4292" s="105">
        <v>21</v>
      </c>
      <c r="X4292" t="s">
        <v>782</v>
      </c>
      <c r="Y4292" t="s">
        <v>783</v>
      </c>
    </row>
    <row r="4293" spans="1:25" hidden="1" x14ac:dyDescent="0.25">
      <c r="A4293" s="103" t="s">
        <v>6</v>
      </c>
      <c r="B4293" s="104">
        <v>46269</v>
      </c>
      <c r="C4293" s="105" t="s">
        <v>12</v>
      </c>
      <c r="D4293" s="106">
        <v>15</v>
      </c>
      <c r="F4293" s="105">
        <v>7</v>
      </c>
      <c r="X4293" t="s">
        <v>782</v>
      </c>
      <c r="Y4293" t="s">
        <v>779</v>
      </c>
    </row>
    <row r="4294" spans="1:25" hidden="1" x14ac:dyDescent="0.25">
      <c r="A4294" s="103" t="s">
        <v>6</v>
      </c>
      <c r="B4294" s="104">
        <v>46269</v>
      </c>
      <c r="C4294" s="105" t="s">
        <v>11</v>
      </c>
      <c r="D4294" s="106">
        <v>10</v>
      </c>
      <c r="F4294" s="105">
        <v>7</v>
      </c>
      <c r="X4294" t="s">
        <v>782</v>
      </c>
      <c r="Y4294" t="s">
        <v>783</v>
      </c>
    </row>
    <row r="4295" spans="1:25" hidden="1" x14ac:dyDescent="0.25">
      <c r="A4295" s="103" t="s">
        <v>7</v>
      </c>
      <c r="B4295" s="104">
        <v>46269</v>
      </c>
      <c r="C4295" s="105" t="s">
        <v>12</v>
      </c>
      <c r="D4295" s="106">
        <v>14</v>
      </c>
      <c r="F4295" s="105">
        <v>2</v>
      </c>
      <c r="X4295" t="s">
        <v>778</v>
      </c>
      <c r="Y4295" t="s">
        <v>779</v>
      </c>
    </row>
    <row r="4296" spans="1:25" hidden="1" x14ac:dyDescent="0.25">
      <c r="A4296" s="103" t="s">
        <v>8</v>
      </c>
      <c r="B4296" s="104">
        <v>46269</v>
      </c>
      <c r="C4296" s="105" t="s">
        <v>11</v>
      </c>
      <c r="D4296" s="106">
        <v>9</v>
      </c>
      <c r="F4296" s="105">
        <v>4</v>
      </c>
      <c r="X4296" t="s">
        <v>778</v>
      </c>
      <c r="Y4296" t="s">
        <v>780</v>
      </c>
    </row>
    <row r="4297" spans="1:25" hidden="1" x14ac:dyDescent="0.25">
      <c r="A4297" s="103" t="s">
        <v>7</v>
      </c>
      <c r="B4297" s="104">
        <v>46269</v>
      </c>
      <c r="C4297" s="105" t="s">
        <v>11</v>
      </c>
      <c r="D4297" s="106">
        <v>10</v>
      </c>
      <c r="F4297" s="105">
        <v>1</v>
      </c>
      <c r="X4297" t="s">
        <v>782</v>
      </c>
      <c r="Y4297" t="s">
        <v>780</v>
      </c>
    </row>
    <row r="4298" spans="1:25" hidden="1" x14ac:dyDescent="0.25">
      <c r="A4298" s="103" t="s">
        <v>8</v>
      </c>
      <c r="B4298" s="104">
        <v>46269</v>
      </c>
      <c r="C4298" s="105" t="s">
        <v>12</v>
      </c>
      <c r="D4298" s="106">
        <v>12</v>
      </c>
      <c r="F4298" s="105">
        <v>19</v>
      </c>
      <c r="X4298" t="s">
        <v>782</v>
      </c>
      <c r="Y4298" t="s">
        <v>779</v>
      </c>
    </row>
    <row r="4299" spans="1:25" hidden="1" x14ac:dyDescent="0.25">
      <c r="A4299" s="103" t="s">
        <v>8</v>
      </c>
      <c r="B4299" s="104">
        <v>46269</v>
      </c>
      <c r="C4299" s="105" t="s">
        <v>12</v>
      </c>
      <c r="D4299" s="106">
        <v>8</v>
      </c>
      <c r="F4299" s="105">
        <v>6</v>
      </c>
      <c r="X4299" t="s">
        <v>782</v>
      </c>
      <c r="Y4299" t="s">
        <v>781</v>
      </c>
    </row>
    <row r="4300" spans="1:25" hidden="1" x14ac:dyDescent="0.25">
      <c r="A4300" s="103" t="s">
        <v>8</v>
      </c>
      <c r="B4300" s="104">
        <v>46269</v>
      </c>
      <c r="C4300" s="105" t="s">
        <v>11</v>
      </c>
      <c r="D4300" s="106">
        <v>12</v>
      </c>
      <c r="F4300" s="105">
        <v>19</v>
      </c>
      <c r="X4300" t="s">
        <v>778</v>
      </c>
      <c r="Y4300" t="s">
        <v>20</v>
      </c>
    </row>
    <row r="4301" spans="1:25" hidden="1" x14ac:dyDescent="0.25">
      <c r="A4301" s="103" t="s">
        <v>7</v>
      </c>
      <c r="B4301" s="104">
        <v>46269</v>
      </c>
      <c r="C4301" s="105" t="s">
        <v>12</v>
      </c>
      <c r="D4301" s="106">
        <v>11</v>
      </c>
      <c r="F4301" s="105">
        <v>28</v>
      </c>
      <c r="X4301" t="s">
        <v>782</v>
      </c>
      <c r="Y4301" t="s">
        <v>779</v>
      </c>
    </row>
    <row r="4302" spans="1:25" hidden="1" x14ac:dyDescent="0.25">
      <c r="A4302" s="103" t="s">
        <v>6</v>
      </c>
      <c r="B4302" s="104">
        <v>46269</v>
      </c>
      <c r="C4302" s="105" t="s">
        <v>12</v>
      </c>
      <c r="D4302" s="106">
        <v>9</v>
      </c>
      <c r="F4302" s="105">
        <v>1</v>
      </c>
      <c r="X4302" t="s">
        <v>778</v>
      </c>
    </row>
    <row r="4303" spans="1:25" hidden="1" x14ac:dyDescent="0.25">
      <c r="A4303" s="103" t="s">
        <v>7</v>
      </c>
      <c r="B4303" s="104">
        <v>46269</v>
      </c>
      <c r="C4303" s="105" t="s">
        <v>11</v>
      </c>
      <c r="D4303" s="106">
        <v>16</v>
      </c>
      <c r="F4303" s="105">
        <v>3</v>
      </c>
      <c r="X4303" t="s">
        <v>782</v>
      </c>
      <c r="Y4303" t="s">
        <v>783</v>
      </c>
    </row>
    <row r="4304" spans="1:25" hidden="1" x14ac:dyDescent="0.25">
      <c r="A4304" s="103" t="s">
        <v>7</v>
      </c>
      <c r="B4304" s="104">
        <v>46269</v>
      </c>
      <c r="C4304" s="105" t="s">
        <v>11</v>
      </c>
      <c r="D4304" s="106">
        <v>12</v>
      </c>
      <c r="F4304" s="105">
        <v>1</v>
      </c>
      <c r="X4304" t="s">
        <v>782</v>
      </c>
      <c r="Y4304" t="s">
        <v>20</v>
      </c>
    </row>
    <row r="4305" spans="1:25" hidden="1" x14ac:dyDescent="0.25">
      <c r="A4305" s="103" t="s">
        <v>7</v>
      </c>
      <c r="B4305" s="104">
        <v>46269</v>
      </c>
      <c r="C4305" s="105" t="s">
        <v>12</v>
      </c>
      <c r="D4305" s="106">
        <v>9</v>
      </c>
      <c r="F4305" s="105">
        <v>4</v>
      </c>
      <c r="X4305" t="s">
        <v>778</v>
      </c>
      <c r="Y4305" t="s">
        <v>779</v>
      </c>
    </row>
    <row r="4306" spans="1:25" hidden="1" x14ac:dyDescent="0.25">
      <c r="A4306" s="103" t="s">
        <v>6</v>
      </c>
      <c r="B4306" s="104">
        <v>46269</v>
      </c>
      <c r="C4306" s="105" t="s">
        <v>11</v>
      </c>
      <c r="D4306" s="106">
        <v>9</v>
      </c>
      <c r="F4306" s="105">
        <v>1</v>
      </c>
      <c r="X4306" t="s">
        <v>782</v>
      </c>
      <c r="Y4306" t="s">
        <v>780</v>
      </c>
    </row>
    <row r="4307" spans="1:25" hidden="1" x14ac:dyDescent="0.25">
      <c r="A4307" s="103" t="s">
        <v>6</v>
      </c>
      <c r="B4307" s="104">
        <v>46269</v>
      </c>
      <c r="C4307" s="105" t="s">
        <v>11</v>
      </c>
      <c r="D4307" s="106">
        <v>15</v>
      </c>
      <c r="F4307" s="105">
        <v>1</v>
      </c>
      <c r="X4307" t="s">
        <v>782</v>
      </c>
      <c r="Y4307" t="s">
        <v>20</v>
      </c>
    </row>
    <row r="4308" spans="1:25" hidden="1" x14ac:dyDescent="0.25">
      <c r="A4308" s="103" t="s">
        <v>8</v>
      </c>
      <c r="B4308" s="104">
        <v>46269</v>
      </c>
      <c r="C4308" s="105" t="s">
        <v>11</v>
      </c>
      <c r="D4308" s="106">
        <v>8</v>
      </c>
      <c r="F4308" s="105">
        <v>14</v>
      </c>
      <c r="X4308" t="s">
        <v>782</v>
      </c>
      <c r="Y4308" t="s">
        <v>20</v>
      </c>
    </row>
    <row r="4309" spans="1:25" hidden="1" x14ac:dyDescent="0.25">
      <c r="A4309" s="103" t="s">
        <v>6</v>
      </c>
      <c r="B4309" s="104">
        <v>46269</v>
      </c>
      <c r="C4309" s="105" t="s">
        <v>12</v>
      </c>
      <c r="D4309" s="106">
        <v>11</v>
      </c>
      <c r="F4309" s="105">
        <v>2</v>
      </c>
      <c r="X4309" t="s">
        <v>778</v>
      </c>
      <c r="Y4309" t="s">
        <v>779</v>
      </c>
    </row>
    <row r="4310" spans="1:25" hidden="1" x14ac:dyDescent="0.25">
      <c r="A4310" s="103" t="s">
        <v>8</v>
      </c>
      <c r="B4310" s="104">
        <v>46269</v>
      </c>
      <c r="C4310" s="105" t="s">
        <v>12</v>
      </c>
      <c r="D4310" s="106">
        <v>16</v>
      </c>
      <c r="F4310" s="105">
        <v>28</v>
      </c>
      <c r="X4310" t="s">
        <v>782</v>
      </c>
      <c r="Y4310" t="s">
        <v>779</v>
      </c>
    </row>
    <row r="4311" spans="1:25" hidden="1" x14ac:dyDescent="0.25">
      <c r="A4311" s="103" t="s">
        <v>8</v>
      </c>
      <c r="B4311" s="104">
        <v>46269</v>
      </c>
      <c r="C4311" s="105" t="s">
        <v>11</v>
      </c>
      <c r="D4311" s="106">
        <v>12</v>
      </c>
      <c r="F4311" s="105">
        <v>20</v>
      </c>
      <c r="X4311" t="s">
        <v>782</v>
      </c>
      <c r="Y4311" t="s">
        <v>783</v>
      </c>
    </row>
    <row r="4312" spans="1:25" hidden="1" x14ac:dyDescent="0.25">
      <c r="A4312" s="103" t="s">
        <v>7</v>
      </c>
      <c r="B4312" s="104">
        <v>46269</v>
      </c>
      <c r="C4312" s="105" t="s">
        <v>11</v>
      </c>
      <c r="D4312" s="106">
        <v>16</v>
      </c>
      <c r="F4312" s="105">
        <v>1</v>
      </c>
      <c r="X4312" t="s">
        <v>782</v>
      </c>
      <c r="Y4312" t="s">
        <v>20</v>
      </c>
    </row>
    <row r="4313" spans="1:25" hidden="1" x14ac:dyDescent="0.25">
      <c r="A4313" s="103" t="s">
        <v>7</v>
      </c>
      <c r="B4313" s="104">
        <v>46269</v>
      </c>
      <c r="C4313" s="105" t="s">
        <v>11</v>
      </c>
      <c r="D4313" s="106">
        <v>10</v>
      </c>
      <c r="F4313" s="105">
        <v>2</v>
      </c>
      <c r="X4313" t="s">
        <v>778</v>
      </c>
      <c r="Y4313" t="s">
        <v>783</v>
      </c>
    </row>
    <row r="4314" spans="1:25" hidden="1" x14ac:dyDescent="0.25">
      <c r="A4314" s="103" t="s">
        <v>8</v>
      </c>
      <c r="B4314" s="104">
        <v>46269</v>
      </c>
      <c r="C4314" s="105" t="s">
        <v>11</v>
      </c>
      <c r="D4314" s="106">
        <v>15</v>
      </c>
      <c r="F4314" s="105">
        <v>2</v>
      </c>
      <c r="X4314" t="s">
        <v>782</v>
      </c>
      <c r="Y4314" t="s">
        <v>783</v>
      </c>
    </row>
    <row r="4315" spans="1:25" hidden="1" x14ac:dyDescent="0.25">
      <c r="A4315" s="103" t="s">
        <v>8</v>
      </c>
      <c r="B4315" s="104">
        <v>46269</v>
      </c>
      <c r="C4315" s="105" t="s">
        <v>12</v>
      </c>
      <c r="D4315" s="106">
        <v>11</v>
      </c>
      <c r="F4315" s="105">
        <v>8</v>
      </c>
      <c r="X4315" t="s">
        <v>778</v>
      </c>
      <c r="Y4315" t="s">
        <v>779</v>
      </c>
    </row>
    <row r="4316" spans="1:25" hidden="1" x14ac:dyDescent="0.25">
      <c r="A4316" s="103" t="s">
        <v>6</v>
      </c>
      <c r="B4316" s="104">
        <v>46269</v>
      </c>
      <c r="C4316" s="105" t="s">
        <v>12</v>
      </c>
      <c r="D4316" s="106">
        <v>8</v>
      </c>
      <c r="F4316" s="105">
        <v>4</v>
      </c>
      <c r="X4316" t="s">
        <v>782</v>
      </c>
    </row>
    <row r="4317" spans="1:25" hidden="1" x14ac:dyDescent="0.25">
      <c r="A4317" s="103" t="s">
        <v>8</v>
      </c>
      <c r="B4317" s="104">
        <v>46269</v>
      </c>
      <c r="C4317" s="105" t="s">
        <v>11</v>
      </c>
      <c r="D4317" s="106">
        <v>14</v>
      </c>
      <c r="F4317" s="105">
        <v>2</v>
      </c>
      <c r="X4317" t="s">
        <v>782</v>
      </c>
      <c r="Y4317" t="s">
        <v>783</v>
      </c>
    </row>
    <row r="4318" spans="1:25" hidden="1" x14ac:dyDescent="0.25">
      <c r="A4318" s="103" t="s">
        <v>6</v>
      </c>
      <c r="B4318" s="104">
        <v>46269</v>
      </c>
      <c r="C4318" s="105" t="s">
        <v>11</v>
      </c>
      <c r="D4318" s="106">
        <v>14</v>
      </c>
      <c r="F4318" s="105">
        <v>1</v>
      </c>
      <c r="X4318" t="s">
        <v>782</v>
      </c>
      <c r="Y4318" t="s">
        <v>21</v>
      </c>
    </row>
    <row r="4319" spans="1:25" hidden="1" x14ac:dyDescent="0.25">
      <c r="A4319" s="103" t="s">
        <v>6</v>
      </c>
      <c r="B4319" s="104">
        <v>46269</v>
      </c>
      <c r="C4319" s="105" t="s">
        <v>11</v>
      </c>
      <c r="D4319" s="106">
        <v>12</v>
      </c>
      <c r="F4319" s="105">
        <v>9</v>
      </c>
      <c r="X4319" t="s">
        <v>782</v>
      </c>
      <c r="Y4319" t="s">
        <v>784</v>
      </c>
    </row>
    <row r="4320" spans="1:25" hidden="1" x14ac:dyDescent="0.25">
      <c r="A4320" s="103" t="s">
        <v>6</v>
      </c>
      <c r="B4320" s="104">
        <v>46269</v>
      </c>
      <c r="C4320" s="105" t="s">
        <v>12</v>
      </c>
      <c r="D4320" s="106">
        <v>9</v>
      </c>
      <c r="F4320" s="105">
        <v>21</v>
      </c>
      <c r="X4320" t="s">
        <v>782</v>
      </c>
      <c r="Y4320" t="s">
        <v>779</v>
      </c>
    </row>
    <row r="4321" spans="1:25" hidden="1" x14ac:dyDescent="0.25">
      <c r="A4321" s="103" t="s">
        <v>8</v>
      </c>
      <c r="B4321" s="104">
        <v>46269</v>
      </c>
      <c r="C4321" s="105" t="s">
        <v>11</v>
      </c>
      <c r="D4321" s="106">
        <v>8</v>
      </c>
      <c r="F4321" s="105">
        <v>3</v>
      </c>
      <c r="X4321" t="s">
        <v>782</v>
      </c>
      <c r="Y4321" t="s">
        <v>780</v>
      </c>
    </row>
    <row r="4322" spans="1:25" hidden="1" x14ac:dyDescent="0.25">
      <c r="B4322" s="104">
        <v>46269</v>
      </c>
      <c r="C4322" s="105" t="s">
        <v>11</v>
      </c>
      <c r="D4322" s="106">
        <v>11</v>
      </c>
      <c r="F4322" s="105">
        <v>1</v>
      </c>
      <c r="X4322" t="s">
        <v>782</v>
      </c>
    </row>
    <row r="4323" spans="1:25" hidden="1" x14ac:dyDescent="0.25">
      <c r="A4323" s="103" t="s">
        <v>6</v>
      </c>
      <c r="B4323" s="104">
        <v>46269</v>
      </c>
      <c r="C4323" s="105" t="s">
        <v>12</v>
      </c>
      <c r="D4323" s="106">
        <v>8</v>
      </c>
      <c r="F4323" s="105">
        <v>313</v>
      </c>
      <c r="X4323" t="s">
        <v>782</v>
      </c>
      <c r="Y4323" t="s">
        <v>781</v>
      </c>
    </row>
    <row r="4324" spans="1:25" hidden="1" x14ac:dyDescent="0.25">
      <c r="A4324" s="103" t="s">
        <v>7</v>
      </c>
      <c r="B4324" s="104">
        <v>46269</v>
      </c>
      <c r="C4324" s="105" t="s">
        <v>12</v>
      </c>
      <c r="D4324" s="106">
        <v>8</v>
      </c>
      <c r="F4324" s="105">
        <v>350</v>
      </c>
      <c r="X4324" t="s">
        <v>782</v>
      </c>
      <c r="Y4324" t="s">
        <v>779</v>
      </c>
    </row>
    <row r="4325" spans="1:25" hidden="1" x14ac:dyDescent="0.25">
      <c r="A4325" s="103" t="s">
        <v>6</v>
      </c>
      <c r="B4325" s="104">
        <v>46269</v>
      </c>
      <c r="C4325" s="105" t="s">
        <v>12</v>
      </c>
      <c r="D4325" s="106">
        <v>9</v>
      </c>
      <c r="F4325" s="105">
        <v>2</v>
      </c>
      <c r="X4325" t="s">
        <v>782</v>
      </c>
      <c r="Y4325" t="s">
        <v>169</v>
      </c>
    </row>
    <row r="4326" spans="1:25" hidden="1" x14ac:dyDescent="0.25">
      <c r="A4326" s="103" t="s">
        <v>6</v>
      </c>
      <c r="B4326" s="104">
        <v>46269</v>
      </c>
      <c r="C4326" s="105" t="s">
        <v>12</v>
      </c>
      <c r="D4326" s="106">
        <v>11</v>
      </c>
      <c r="F4326" s="105">
        <v>3</v>
      </c>
      <c r="X4326" t="s">
        <v>782</v>
      </c>
      <c r="Y4326" t="s">
        <v>781</v>
      </c>
    </row>
    <row r="4327" spans="1:25" hidden="1" x14ac:dyDescent="0.25">
      <c r="A4327" s="103" t="s">
        <v>7</v>
      </c>
      <c r="B4327" s="104">
        <v>46269</v>
      </c>
      <c r="C4327" s="105" t="s">
        <v>11</v>
      </c>
      <c r="D4327" s="106">
        <v>11</v>
      </c>
      <c r="F4327" s="105">
        <v>2</v>
      </c>
      <c r="X4327" t="s">
        <v>782</v>
      </c>
      <c r="Y4327" t="s">
        <v>783</v>
      </c>
    </row>
    <row r="4328" spans="1:25" hidden="1" x14ac:dyDescent="0.25">
      <c r="A4328" s="103" t="s">
        <v>6</v>
      </c>
      <c r="B4328" s="104">
        <v>46269</v>
      </c>
      <c r="C4328" s="105" t="s">
        <v>12</v>
      </c>
      <c r="D4328" s="106">
        <v>16</v>
      </c>
      <c r="F4328" s="105">
        <v>1</v>
      </c>
      <c r="X4328" t="s">
        <v>778</v>
      </c>
      <c r="Y4328" t="s">
        <v>779</v>
      </c>
    </row>
    <row r="4329" spans="1:25" hidden="1" x14ac:dyDescent="0.25">
      <c r="A4329" s="103" t="s">
        <v>6</v>
      </c>
      <c r="B4329" s="104">
        <v>46269</v>
      </c>
      <c r="C4329" s="105" t="s">
        <v>12</v>
      </c>
      <c r="D4329" s="106">
        <v>9</v>
      </c>
      <c r="F4329" s="105">
        <v>701</v>
      </c>
      <c r="X4329" t="s">
        <v>782</v>
      </c>
      <c r="Y4329" t="s">
        <v>779</v>
      </c>
    </row>
    <row r="4330" spans="1:25" hidden="1" x14ac:dyDescent="0.25">
      <c r="A4330" s="103" t="s">
        <v>6</v>
      </c>
      <c r="B4330" s="104">
        <v>46269</v>
      </c>
      <c r="C4330" s="105" t="s">
        <v>11</v>
      </c>
      <c r="D4330" s="106">
        <v>11</v>
      </c>
      <c r="F4330" s="105">
        <v>4</v>
      </c>
      <c r="X4330" t="s">
        <v>782</v>
      </c>
      <c r="Y4330" t="s">
        <v>784</v>
      </c>
    </row>
    <row r="4331" spans="1:25" hidden="1" x14ac:dyDescent="0.25">
      <c r="A4331" s="103" t="s">
        <v>8</v>
      </c>
      <c r="B4331" s="104">
        <v>46269</v>
      </c>
      <c r="C4331" s="105" t="s">
        <v>11</v>
      </c>
      <c r="D4331" s="106">
        <v>11</v>
      </c>
      <c r="F4331" s="105">
        <v>2</v>
      </c>
      <c r="X4331" t="s">
        <v>782</v>
      </c>
      <c r="Y4331" t="s">
        <v>784</v>
      </c>
    </row>
    <row r="4332" spans="1:25" hidden="1" x14ac:dyDescent="0.25">
      <c r="A4332" s="103" t="s">
        <v>8</v>
      </c>
      <c r="B4332" s="104">
        <v>46269</v>
      </c>
      <c r="C4332" s="105" t="s">
        <v>11</v>
      </c>
      <c r="D4332" s="106">
        <v>12</v>
      </c>
      <c r="F4332" s="105">
        <v>42</v>
      </c>
      <c r="X4332" t="s">
        <v>778</v>
      </c>
      <c r="Y4332" t="s">
        <v>783</v>
      </c>
    </row>
    <row r="4333" spans="1:25" hidden="1" x14ac:dyDescent="0.25">
      <c r="B4333" s="104">
        <v>46269</v>
      </c>
      <c r="C4333" s="105" t="s">
        <v>12</v>
      </c>
      <c r="D4333" s="106">
        <v>14</v>
      </c>
      <c r="F4333" s="105">
        <v>1</v>
      </c>
      <c r="X4333" t="s">
        <v>782</v>
      </c>
    </row>
    <row r="4334" spans="1:25" hidden="1" x14ac:dyDescent="0.25">
      <c r="A4334" s="103" t="s">
        <v>7</v>
      </c>
      <c r="B4334" s="104">
        <v>46269</v>
      </c>
      <c r="C4334" s="105" t="s">
        <v>11</v>
      </c>
      <c r="D4334" s="106">
        <v>8</v>
      </c>
      <c r="F4334" s="105">
        <v>2</v>
      </c>
      <c r="X4334" t="s">
        <v>778</v>
      </c>
      <c r="Y4334" t="s">
        <v>21</v>
      </c>
    </row>
    <row r="4335" spans="1:25" hidden="1" x14ac:dyDescent="0.25">
      <c r="A4335" s="103" t="s">
        <v>8</v>
      </c>
      <c r="B4335" s="104">
        <v>46269</v>
      </c>
      <c r="C4335" s="105" t="s">
        <v>11</v>
      </c>
      <c r="D4335" s="106">
        <v>11</v>
      </c>
      <c r="F4335" s="105">
        <v>7</v>
      </c>
      <c r="X4335" t="s">
        <v>782</v>
      </c>
      <c r="Y4335" t="s">
        <v>783</v>
      </c>
    </row>
    <row r="4336" spans="1:25" hidden="1" x14ac:dyDescent="0.25">
      <c r="A4336" s="103" t="s">
        <v>8</v>
      </c>
      <c r="B4336" s="104">
        <v>46269</v>
      </c>
      <c r="C4336" s="105" t="s">
        <v>12</v>
      </c>
      <c r="D4336" s="106">
        <v>15</v>
      </c>
      <c r="F4336" s="105">
        <v>49</v>
      </c>
      <c r="X4336" t="s">
        <v>782</v>
      </c>
      <c r="Y4336" t="s">
        <v>781</v>
      </c>
    </row>
    <row r="4337" spans="1:25" hidden="1" x14ac:dyDescent="0.25">
      <c r="A4337" s="103" t="s">
        <v>8</v>
      </c>
      <c r="B4337" s="104">
        <v>46269</v>
      </c>
      <c r="C4337" s="105" t="s">
        <v>12</v>
      </c>
      <c r="D4337" s="106">
        <v>12</v>
      </c>
      <c r="F4337" s="105">
        <v>4</v>
      </c>
      <c r="X4337" t="s">
        <v>778</v>
      </c>
      <c r="Y4337" t="s">
        <v>781</v>
      </c>
    </row>
    <row r="4338" spans="1:25" hidden="1" x14ac:dyDescent="0.25">
      <c r="A4338" s="103" t="s">
        <v>6</v>
      </c>
      <c r="B4338" s="104">
        <v>46269</v>
      </c>
      <c r="C4338" s="105" t="s">
        <v>11</v>
      </c>
      <c r="D4338" s="106">
        <v>8</v>
      </c>
      <c r="F4338" s="105">
        <v>69</v>
      </c>
      <c r="X4338" t="s">
        <v>782</v>
      </c>
      <c r="Y4338" t="s">
        <v>780</v>
      </c>
    </row>
    <row r="4339" spans="1:25" hidden="1" x14ac:dyDescent="0.25">
      <c r="A4339" s="103" t="s">
        <v>8</v>
      </c>
      <c r="B4339" s="104">
        <v>46269</v>
      </c>
      <c r="C4339" s="105" t="s">
        <v>11</v>
      </c>
      <c r="D4339" s="106">
        <v>8</v>
      </c>
      <c r="F4339" s="105">
        <v>24</v>
      </c>
      <c r="X4339" t="s">
        <v>782</v>
      </c>
      <c r="Y4339" t="s">
        <v>784</v>
      </c>
    </row>
    <row r="4340" spans="1:25" hidden="1" x14ac:dyDescent="0.25">
      <c r="A4340" s="103" t="s">
        <v>7</v>
      </c>
      <c r="B4340" s="104">
        <v>46269</v>
      </c>
      <c r="C4340" s="105" t="s">
        <v>11</v>
      </c>
      <c r="D4340" s="106">
        <v>12</v>
      </c>
      <c r="F4340" s="105">
        <v>11</v>
      </c>
      <c r="X4340" t="s">
        <v>778</v>
      </c>
      <c r="Y4340" t="s">
        <v>783</v>
      </c>
    </row>
    <row r="4341" spans="1:25" hidden="1" x14ac:dyDescent="0.25">
      <c r="A4341" s="103" t="s">
        <v>6</v>
      </c>
      <c r="B4341" s="104">
        <v>46269</v>
      </c>
      <c r="C4341" s="105" t="s">
        <v>11</v>
      </c>
      <c r="D4341" s="106">
        <v>9</v>
      </c>
      <c r="F4341" s="105">
        <v>2</v>
      </c>
      <c r="X4341" t="s">
        <v>778</v>
      </c>
      <c r="Y4341" t="s">
        <v>20</v>
      </c>
    </row>
    <row r="4342" spans="1:25" hidden="1" x14ac:dyDescent="0.25">
      <c r="A4342" s="103" t="s">
        <v>6</v>
      </c>
      <c r="B4342" s="104">
        <v>46269</v>
      </c>
      <c r="C4342" s="105" t="s">
        <v>12</v>
      </c>
      <c r="D4342" s="106">
        <v>14</v>
      </c>
      <c r="F4342" s="105">
        <v>4</v>
      </c>
      <c r="X4342" t="s">
        <v>782</v>
      </c>
      <c r="Y4342" t="s">
        <v>779</v>
      </c>
    </row>
    <row r="4343" spans="1:25" hidden="1" x14ac:dyDescent="0.25">
      <c r="A4343" s="103" t="s">
        <v>6</v>
      </c>
      <c r="B4343" s="104">
        <v>46269</v>
      </c>
      <c r="C4343" s="105" t="s">
        <v>12</v>
      </c>
      <c r="D4343" s="106">
        <v>9</v>
      </c>
      <c r="F4343" s="105">
        <v>3</v>
      </c>
      <c r="X4343" t="s">
        <v>782</v>
      </c>
      <c r="Y4343" t="s">
        <v>781</v>
      </c>
    </row>
    <row r="4344" spans="1:25" hidden="1" x14ac:dyDescent="0.25">
      <c r="A4344" s="103" t="s">
        <v>7</v>
      </c>
      <c r="B4344" s="104">
        <v>46269</v>
      </c>
      <c r="C4344" s="105" t="s">
        <v>12</v>
      </c>
      <c r="D4344" s="106">
        <v>16</v>
      </c>
      <c r="F4344" s="105">
        <v>1</v>
      </c>
      <c r="X4344" t="s">
        <v>782</v>
      </c>
      <c r="Y4344" t="s">
        <v>781</v>
      </c>
    </row>
    <row r="4345" spans="1:25" hidden="1" x14ac:dyDescent="0.25">
      <c r="A4345" s="103" t="s">
        <v>6</v>
      </c>
      <c r="B4345" s="104">
        <v>46269</v>
      </c>
      <c r="C4345" s="105" t="s">
        <v>11</v>
      </c>
      <c r="D4345" s="106">
        <v>10</v>
      </c>
      <c r="F4345" s="105">
        <v>1</v>
      </c>
      <c r="X4345" t="s">
        <v>782</v>
      </c>
      <c r="Y4345" t="s">
        <v>784</v>
      </c>
    </row>
    <row r="4346" spans="1:25" hidden="1" x14ac:dyDescent="0.25">
      <c r="A4346" s="103" t="s">
        <v>7</v>
      </c>
      <c r="B4346" s="104">
        <v>46269</v>
      </c>
      <c r="C4346" s="105" t="s">
        <v>11</v>
      </c>
      <c r="D4346" s="106">
        <v>10</v>
      </c>
      <c r="F4346" s="105">
        <v>2</v>
      </c>
      <c r="X4346" t="s">
        <v>782</v>
      </c>
      <c r="Y4346" t="s">
        <v>20</v>
      </c>
    </row>
    <row r="4347" spans="1:25" hidden="1" x14ac:dyDescent="0.25">
      <c r="A4347" s="103" t="s">
        <v>6</v>
      </c>
      <c r="B4347" s="104">
        <v>46269</v>
      </c>
      <c r="C4347" s="105" t="s">
        <v>12</v>
      </c>
      <c r="D4347" s="106">
        <v>10</v>
      </c>
      <c r="F4347" s="105">
        <v>17</v>
      </c>
      <c r="X4347" t="s">
        <v>778</v>
      </c>
      <c r="Y4347" t="s">
        <v>779</v>
      </c>
    </row>
    <row r="4348" spans="1:25" hidden="1" x14ac:dyDescent="0.25">
      <c r="A4348" s="103" t="s">
        <v>7</v>
      </c>
      <c r="B4348" s="104">
        <v>46269</v>
      </c>
      <c r="C4348" s="105" t="s">
        <v>11</v>
      </c>
      <c r="D4348" s="106">
        <v>8</v>
      </c>
      <c r="F4348" s="105">
        <v>30</v>
      </c>
      <c r="X4348" t="s">
        <v>782</v>
      </c>
      <c r="Y4348" t="s">
        <v>780</v>
      </c>
    </row>
    <row r="4349" spans="1:25" hidden="1" x14ac:dyDescent="0.25">
      <c r="A4349" s="103" t="s">
        <v>7</v>
      </c>
      <c r="B4349" s="104">
        <v>46269</v>
      </c>
      <c r="C4349" s="105" t="s">
        <v>12</v>
      </c>
      <c r="D4349" s="106">
        <v>9</v>
      </c>
      <c r="N4349" s="44">
        <v>25857</v>
      </c>
      <c r="X4349" t="s">
        <v>778</v>
      </c>
      <c r="Y4349" t="s">
        <v>779</v>
      </c>
    </row>
    <row r="4350" spans="1:25" hidden="1" x14ac:dyDescent="0.25">
      <c r="A4350" s="103" t="s">
        <v>7</v>
      </c>
      <c r="B4350" s="104">
        <v>46269</v>
      </c>
      <c r="C4350" s="105" t="s">
        <v>12</v>
      </c>
      <c r="D4350" s="106">
        <v>15</v>
      </c>
      <c r="N4350" s="44">
        <v>146113</v>
      </c>
      <c r="X4350" t="s">
        <v>782</v>
      </c>
      <c r="Y4350" t="s">
        <v>779</v>
      </c>
    </row>
    <row r="4351" spans="1:25" hidden="1" x14ac:dyDescent="0.25">
      <c r="A4351" s="103" t="s">
        <v>8</v>
      </c>
      <c r="B4351" s="104">
        <v>46269</v>
      </c>
      <c r="C4351" s="105" t="s">
        <v>11</v>
      </c>
      <c r="D4351" s="106">
        <v>15</v>
      </c>
      <c r="N4351" s="44">
        <v>62934</v>
      </c>
      <c r="X4351" t="s">
        <v>778</v>
      </c>
      <c r="Y4351" t="s">
        <v>783</v>
      </c>
    </row>
    <row r="4352" spans="1:25" hidden="1" x14ac:dyDescent="0.25">
      <c r="A4352" s="103" t="s">
        <v>7</v>
      </c>
      <c r="B4352" s="104">
        <v>46269</v>
      </c>
      <c r="C4352" s="105" t="s">
        <v>11</v>
      </c>
      <c r="D4352" s="106">
        <v>8</v>
      </c>
      <c r="N4352" s="44">
        <v>40388</v>
      </c>
      <c r="X4352" t="s">
        <v>782</v>
      </c>
      <c r="Y4352" t="s">
        <v>783</v>
      </c>
    </row>
    <row r="4353" spans="1:25" hidden="1" x14ac:dyDescent="0.25">
      <c r="A4353" s="103" t="s">
        <v>7</v>
      </c>
      <c r="B4353" s="104">
        <v>46269</v>
      </c>
      <c r="C4353" s="105" t="s">
        <v>12</v>
      </c>
      <c r="D4353" s="106">
        <v>14</v>
      </c>
      <c r="N4353" s="44">
        <v>101619</v>
      </c>
      <c r="X4353" t="s">
        <v>782</v>
      </c>
      <c r="Y4353" t="s">
        <v>779</v>
      </c>
    </row>
    <row r="4354" spans="1:25" hidden="1" x14ac:dyDescent="0.25">
      <c r="A4354" s="103" t="s">
        <v>6</v>
      </c>
      <c r="B4354" s="104">
        <v>46269</v>
      </c>
      <c r="C4354" s="105" t="s">
        <v>11</v>
      </c>
      <c r="D4354" s="106">
        <v>15</v>
      </c>
      <c r="N4354" s="44">
        <v>108168</v>
      </c>
      <c r="X4354" t="s">
        <v>782</v>
      </c>
      <c r="Y4354" t="s">
        <v>784</v>
      </c>
    </row>
    <row r="4355" spans="1:25" hidden="1" x14ac:dyDescent="0.25">
      <c r="A4355" s="103" t="s">
        <v>8</v>
      </c>
      <c r="B4355" s="104">
        <v>46269</v>
      </c>
      <c r="C4355" s="105" t="s">
        <v>11</v>
      </c>
      <c r="D4355" s="106">
        <v>14</v>
      </c>
      <c r="N4355" s="44">
        <v>208126</v>
      </c>
      <c r="X4355" t="s">
        <v>782</v>
      </c>
      <c r="Y4355" t="s">
        <v>20</v>
      </c>
    </row>
    <row r="4356" spans="1:25" hidden="1" x14ac:dyDescent="0.25">
      <c r="A4356" s="103" t="s">
        <v>8</v>
      </c>
      <c r="B4356" s="104">
        <v>46269</v>
      </c>
      <c r="C4356" s="105" t="s">
        <v>11</v>
      </c>
      <c r="D4356" s="106">
        <v>14</v>
      </c>
      <c r="N4356" s="44">
        <v>104718</v>
      </c>
      <c r="X4356" t="s">
        <v>778</v>
      </c>
      <c r="Y4356" t="s">
        <v>784</v>
      </c>
    </row>
    <row r="4357" spans="1:25" hidden="1" x14ac:dyDescent="0.25">
      <c r="A4357" s="103" t="s">
        <v>6</v>
      </c>
      <c r="B4357" s="104">
        <v>46269</v>
      </c>
      <c r="C4357" s="105" t="s">
        <v>12</v>
      </c>
      <c r="D4357" s="106">
        <v>14</v>
      </c>
      <c r="N4357" s="44">
        <v>393826</v>
      </c>
      <c r="X4357" t="s">
        <v>782</v>
      </c>
      <c r="Y4357" t="s">
        <v>781</v>
      </c>
    </row>
    <row r="4358" spans="1:25" hidden="1" x14ac:dyDescent="0.25">
      <c r="A4358" s="103" t="s">
        <v>6</v>
      </c>
      <c r="B4358" s="104">
        <v>46269</v>
      </c>
      <c r="C4358" s="105" t="s">
        <v>11</v>
      </c>
      <c r="D4358" s="106">
        <v>15</v>
      </c>
      <c r="N4358" s="44">
        <v>30010</v>
      </c>
      <c r="X4358" t="s">
        <v>778</v>
      </c>
      <c r="Y4358" t="s">
        <v>784</v>
      </c>
    </row>
    <row r="4359" spans="1:25" hidden="1" x14ac:dyDescent="0.25">
      <c r="A4359" s="103" t="s">
        <v>6</v>
      </c>
      <c r="B4359" s="104">
        <v>46269</v>
      </c>
      <c r="C4359" s="105" t="s">
        <v>12</v>
      </c>
      <c r="D4359" s="106">
        <v>8</v>
      </c>
      <c r="N4359" s="44">
        <v>112457</v>
      </c>
      <c r="X4359" t="s">
        <v>778</v>
      </c>
      <c r="Y4359" t="s">
        <v>781</v>
      </c>
    </row>
    <row r="4360" spans="1:25" hidden="1" x14ac:dyDescent="0.25">
      <c r="A4360" s="103" t="s">
        <v>7</v>
      </c>
      <c r="B4360" s="104">
        <v>46269</v>
      </c>
      <c r="C4360" s="105" t="s">
        <v>11</v>
      </c>
      <c r="D4360" s="106">
        <v>11</v>
      </c>
      <c r="N4360" s="44">
        <v>86334</v>
      </c>
      <c r="X4360" t="s">
        <v>778</v>
      </c>
      <c r="Y4360" t="s">
        <v>784</v>
      </c>
    </row>
    <row r="4361" spans="1:25" hidden="1" x14ac:dyDescent="0.25">
      <c r="A4361" s="103" t="s">
        <v>6</v>
      </c>
      <c r="B4361" s="104">
        <v>46269</v>
      </c>
      <c r="C4361" s="105" t="s">
        <v>11</v>
      </c>
      <c r="D4361" s="106">
        <v>15</v>
      </c>
      <c r="N4361" s="44">
        <v>189421</v>
      </c>
      <c r="X4361" t="s">
        <v>782</v>
      </c>
      <c r="Y4361" t="s">
        <v>783</v>
      </c>
    </row>
    <row r="4362" spans="1:25" hidden="1" x14ac:dyDescent="0.25">
      <c r="A4362" s="103" t="s">
        <v>7</v>
      </c>
      <c r="B4362" s="104">
        <v>46269</v>
      </c>
      <c r="C4362" s="105" t="s">
        <v>11</v>
      </c>
      <c r="D4362" s="106">
        <v>10</v>
      </c>
      <c r="N4362" s="44">
        <v>149863</v>
      </c>
      <c r="X4362" t="s">
        <v>782</v>
      </c>
      <c r="Y4362" t="s">
        <v>783</v>
      </c>
    </row>
    <row r="4363" spans="1:25" hidden="1" x14ac:dyDescent="0.25">
      <c r="A4363" s="103" t="s">
        <v>6</v>
      </c>
      <c r="B4363" s="104">
        <v>46269</v>
      </c>
      <c r="C4363" s="105" t="s">
        <v>12</v>
      </c>
      <c r="D4363" s="106">
        <v>12</v>
      </c>
      <c r="N4363" s="44">
        <v>40034</v>
      </c>
      <c r="X4363" t="s">
        <v>782</v>
      </c>
      <c r="Y4363" t="s">
        <v>781</v>
      </c>
    </row>
    <row r="4364" spans="1:25" hidden="1" x14ac:dyDescent="0.25">
      <c r="A4364" s="103" t="s">
        <v>8</v>
      </c>
      <c r="B4364" s="104">
        <v>46269</v>
      </c>
      <c r="C4364" s="105" t="s">
        <v>12</v>
      </c>
      <c r="D4364" s="106">
        <v>10</v>
      </c>
      <c r="N4364" s="44">
        <v>26416</v>
      </c>
      <c r="X4364" t="s">
        <v>778</v>
      </c>
      <c r="Y4364" t="s">
        <v>779</v>
      </c>
    </row>
    <row r="4365" spans="1:25" hidden="1" x14ac:dyDescent="0.25">
      <c r="A4365" s="103" t="s">
        <v>8</v>
      </c>
      <c r="B4365" s="104">
        <v>46269</v>
      </c>
      <c r="C4365" s="105" t="s">
        <v>12</v>
      </c>
      <c r="D4365" s="106">
        <v>10</v>
      </c>
      <c r="N4365" s="44">
        <v>115483</v>
      </c>
      <c r="X4365" t="s">
        <v>782</v>
      </c>
      <c r="Y4365" t="s">
        <v>779</v>
      </c>
    </row>
    <row r="4366" spans="1:25" hidden="1" x14ac:dyDescent="0.25">
      <c r="A4366" s="103" t="s">
        <v>6</v>
      </c>
      <c r="B4366" s="104">
        <v>46269</v>
      </c>
      <c r="C4366" s="105" t="s">
        <v>11</v>
      </c>
      <c r="D4366" s="106">
        <v>11</v>
      </c>
      <c r="N4366" s="44">
        <v>118076</v>
      </c>
      <c r="X4366" t="s">
        <v>782</v>
      </c>
      <c r="Y4366" t="s">
        <v>783</v>
      </c>
    </row>
    <row r="4367" spans="1:25" hidden="1" x14ac:dyDescent="0.25">
      <c r="A4367" s="103" t="s">
        <v>8</v>
      </c>
      <c r="B4367" s="104">
        <v>46269</v>
      </c>
      <c r="C4367" s="105" t="s">
        <v>12</v>
      </c>
      <c r="D4367" s="106">
        <v>14</v>
      </c>
      <c r="N4367" s="44">
        <v>186424</v>
      </c>
      <c r="X4367" t="s">
        <v>782</v>
      </c>
      <c r="Y4367" t="s">
        <v>779</v>
      </c>
    </row>
    <row r="4368" spans="1:25" hidden="1" x14ac:dyDescent="0.25">
      <c r="A4368" s="103" t="s">
        <v>8</v>
      </c>
      <c r="B4368" s="104">
        <v>46269</v>
      </c>
      <c r="C4368" s="105" t="s">
        <v>11</v>
      </c>
      <c r="D4368" s="106">
        <v>11</v>
      </c>
      <c r="N4368" s="44">
        <v>526639</v>
      </c>
      <c r="X4368" t="s">
        <v>778</v>
      </c>
      <c r="Y4368" t="s">
        <v>20</v>
      </c>
    </row>
    <row r="4369" spans="1:25" hidden="1" x14ac:dyDescent="0.25">
      <c r="A4369" s="103" t="s">
        <v>6</v>
      </c>
      <c r="B4369" s="104">
        <v>46269</v>
      </c>
      <c r="C4369" s="105" t="s">
        <v>11</v>
      </c>
      <c r="D4369" s="106">
        <v>9</v>
      </c>
      <c r="N4369" s="44">
        <v>118076</v>
      </c>
      <c r="X4369" t="s">
        <v>782</v>
      </c>
      <c r="Y4369" t="s">
        <v>783</v>
      </c>
    </row>
    <row r="4370" spans="1:25" hidden="1" x14ac:dyDescent="0.25">
      <c r="A4370" s="103" t="s">
        <v>8</v>
      </c>
      <c r="B4370" s="104">
        <v>46269</v>
      </c>
      <c r="C4370" s="105" t="s">
        <v>12</v>
      </c>
      <c r="D4370" s="106">
        <v>14</v>
      </c>
      <c r="N4370" s="44">
        <v>26603</v>
      </c>
      <c r="X4370" t="s">
        <v>782</v>
      </c>
      <c r="Y4370" t="s">
        <v>779</v>
      </c>
    </row>
    <row r="4371" spans="1:25" hidden="1" x14ac:dyDescent="0.25">
      <c r="A4371" s="103" t="s">
        <v>6</v>
      </c>
      <c r="B4371" s="104">
        <v>46269</v>
      </c>
      <c r="C4371" s="105" t="s">
        <v>11</v>
      </c>
      <c r="D4371" s="106">
        <v>9</v>
      </c>
      <c r="N4371" s="44">
        <v>150240</v>
      </c>
      <c r="X4371" t="s">
        <v>782</v>
      </c>
      <c r="Y4371" t="s">
        <v>784</v>
      </c>
    </row>
    <row r="4372" spans="1:25" hidden="1" x14ac:dyDescent="0.25">
      <c r="A4372" s="103" t="s">
        <v>7</v>
      </c>
      <c r="B4372" s="104">
        <v>46269</v>
      </c>
      <c r="C4372" s="105" t="s">
        <v>12</v>
      </c>
      <c r="D4372" s="106">
        <v>12</v>
      </c>
      <c r="N4372" s="44">
        <v>173170</v>
      </c>
      <c r="X4372" t="s">
        <v>778</v>
      </c>
      <c r="Y4372" t="s">
        <v>779</v>
      </c>
    </row>
    <row r="4373" spans="1:25" hidden="1" x14ac:dyDescent="0.25">
      <c r="A4373" s="103" t="s">
        <v>7</v>
      </c>
      <c r="B4373" s="104">
        <v>46269</v>
      </c>
      <c r="C4373" s="105" t="s">
        <v>11</v>
      </c>
      <c r="D4373" s="106">
        <v>11</v>
      </c>
      <c r="N4373" s="44">
        <v>140721</v>
      </c>
      <c r="X4373" t="s">
        <v>778</v>
      </c>
      <c r="Y4373" t="s">
        <v>783</v>
      </c>
    </row>
    <row r="4374" spans="1:25" hidden="1" x14ac:dyDescent="0.25">
      <c r="A4374" s="103" t="s">
        <v>7</v>
      </c>
      <c r="B4374" s="104">
        <v>46269</v>
      </c>
      <c r="C4374" s="105" t="s">
        <v>11</v>
      </c>
      <c r="D4374" s="106">
        <v>14</v>
      </c>
      <c r="N4374" s="44">
        <v>221741</v>
      </c>
      <c r="X4374" t="s">
        <v>782</v>
      </c>
      <c r="Y4374" t="s">
        <v>20</v>
      </c>
    </row>
    <row r="4375" spans="1:25" hidden="1" x14ac:dyDescent="0.25">
      <c r="A4375" s="103" t="s">
        <v>7</v>
      </c>
      <c r="B4375" s="104">
        <v>46269</v>
      </c>
      <c r="C4375" s="105" t="s">
        <v>12</v>
      </c>
      <c r="D4375" s="106">
        <v>10</v>
      </c>
      <c r="N4375" s="44">
        <v>39497</v>
      </c>
      <c r="X4375" t="s">
        <v>778</v>
      </c>
      <c r="Y4375" t="s">
        <v>779</v>
      </c>
    </row>
    <row r="4376" spans="1:25" hidden="1" x14ac:dyDescent="0.25">
      <c r="A4376" s="103" t="s">
        <v>8</v>
      </c>
      <c r="B4376" s="104">
        <v>46269</v>
      </c>
      <c r="C4376" s="105" t="s">
        <v>12</v>
      </c>
      <c r="D4376" s="106">
        <v>11</v>
      </c>
      <c r="N4376" s="44">
        <v>826721</v>
      </c>
      <c r="X4376" t="s">
        <v>782</v>
      </c>
      <c r="Y4376" t="s">
        <v>781</v>
      </c>
    </row>
    <row r="4377" spans="1:25" hidden="1" x14ac:dyDescent="0.25">
      <c r="A4377" s="103" t="s">
        <v>6</v>
      </c>
      <c r="B4377" s="104">
        <v>46269</v>
      </c>
      <c r="C4377" s="105" t="s">
        <v>12</v>
      </c>
      <c r="D4377" s="106">
        <v>11</v>
      </c>
      <c r="N4377" s="44">
        <v>173498</v>
      </c>
      <c r="X4377" t="s">
        <v>782</v>
      </c>
      <c r="Y4377" t="s">
        <v>779</v>
      </c>
    </row>
    <row r="4378" spans="1:25" hidden="1" x14ac:dyDescent="0.25">
      <c r="A4378" s="103" t="s">
        <v>8</v>
      </c>
      <c r="B4378" s="104">
        <v>46269</v>
      </c>
      <c r="C4378" s="105" t="s">
        <v>12</v>
      </c>
      <c r="D4378" s="106">
        <v>11</v>
      </c>
      <c r="N4378" s="44">
        <v>34941</v>
      </c>
      <c r="X4378" t="s">
        <v>782</v>
      </c>
      <c r="Y4378" t="s">
        <v>779</v>
      </c>
    </row>
    <row r="4379" spans="1:25" hidden="1" x14ac:dyDescent="0.25">
      <c r="A4379" s="103" t="s">
        <v>7</v>
      </c>
      <c r="B4379" s="104">
        <v>46269</v>
      </c>
      <c r="C4379" s="105" t="s">
        <v>12</v>
      </c>
      <c r="D4379" s="106">
        <v>10</v>
      </c>
      <c r="N4379" s="44">
        <v>477918</v>
      </c>
      <c r="X4379" t="s">
        <v>782</v>
      </c>
      <c r="Y4379" t="s">
        <v>779</v>
      </c>
    </row>
    <row r="4380" spans="1:25" hidden="1" x14ac:dyDescent="0.25">
      <c r="A4380" s="103" t="s">
        <v>7</v>
      </c>
      <c r="B4380" s="104">
        <v>46269</v>
      </c>
      <c r="C4380" s="105" t="s">
        <v>11</v>
      </c>
      <c r="D4380" s="106">
        <v>12</v>
      </c>
      <c r="N4380" s="44">
        <v>478085</v>
      </c>
      <c r="X4380" t="s">
        <v>782</v>
      </c>
      <c r="Y4380" t="s">
        <v>783</v>
      </c>
    </row>
    <row r="4381" spans="1:25" hidden="1" x14ac:dyDescent="0.25">
      <c r="A4381" s="103" t="s">
        <v>7</v>
      </c>
      <c r="B4381" s="104">
        <v>46269</v>
      </c>
      <c r="C4381" s="105" t="s">
        <v>12</v>
      </c>
      <c r="D4381" s="106">
        <v>12</v>
      </c>
      <c r="N4381" s="44">
        <v>279995</v>
      </c>
      <c r="X4381" t="s">
        <v>782</v>
      </c>
      <c r="Y4381" t="s">
        <v>779</v>
      </c>
    </row>
    <row r="4382" spans="1:25" hidden="1" x14ac:dyDescent="0.25">
      <c r="A4382" s="103" t="s">
        <v>7</v>
      </c>
      <c r="B4382" s="104">
        <v>46269</v>
      </c>
      <c r="C4382" s="105" t="s">
        <v>11</v>
      </c>
      <c r="D4382" s="106">
        <v>10</v>
      </c>
      <c r="N4382" s="44">
        <v>69711</v>
      </c>
      <c r="X4382" t="s">
        <v>778</v>
      </c>
      <c r="Y4382" t="s">
        <v>784</v>
      </c>
    </row>
    <row r="4383" spans="1:25" hidden="1" x14ac:dyDescent="0.25">
      <c r="A4383" s="103" t="s">
        <v>7</v>
      </c>
      <c r="B4383" s="104">
        <v>46269</v>
      </c>
      <c r="C4383" s="105" t="s">
        <v>11</v>
      </c>
      <c r="D4383" s="106">
        <v>12</v>
      </c>
      <c r="N4383" s="44">
        <v>56803</v>
      </c>
      <c r="X4383" t="s">
        <v>782</v>
      </c>
      <c r="Y4383" t="s">
        <v>780</v>
      </c>
    </row>
    <row r="4384" spans="1:25" hidden="1" x14ac:dyDescent="0.25">
      <c r="A4384" s="103" t="s">
        <v>6</v>
      </c>
      <c r="B4384" s="104">
        <v>46269</v>
      </c>
      <c r="C4384" s="105" t="s">
        <v>11</v>
      </c>
      <c r="D4384" s="106">
        <v>11</v>
      </c>
      <c r="N4384" s="44">
        <v>372057</v>
      </c>
      <c r="X4384" t="s">
        <v>782</v>
      </c>
      <c r="Y4384" t="s">
        <v>20</v>
      </c>
    </row>
    <row r="4385" spans="1:25" hidden="1" x14ac:dyDescent="0.25">
      <c r="A4385" s="103" t="s">
        <v>6</v>
      </c>
      <c r="B4385" s="104">
        <v>46269</v>
      </c>
      <c r="C4385" s="105" t="s">
        <v>11</v>
      </c>
      <c r="D4385" s="106">
        <v>14</v>
      </c>
      <c r="N4385" s="44">
        <v>179017</v>
      </c>
      <c r="X4385" t="s">
        <v>782</v>
      </c>
      <c r="Y4385" t="s">
        <v>20</v>
      </c>
    </row>
    <row r="4386" spans="1:25" hidden="1" x14ac:dyDescent="0.25">
      <c r="A4386" s="103" t="s">
        <v>8</v>
      </c>
      <c r="B4386" s="104">
        <v>46269</v>
      </c>
      <c r="C4386" s="105" t="s">
        <v>12</v>
      </c>
      <c r="D4386" s="106">
        <v>12</v>
      </c>
      <c r="N4386" s="44">
        <v>597156</v>
      </c>
      <c r="X4386" t="s">
        <v>782</v>
      </c>
      <c r="Y4386" t="s">
        <v>779</v>
      </c>
    </row>
    <row r="4387" spans="1:25" hidden="1" x14ac:dyDescent="0.25">
      <c r="A4387" s="103" t="s">
        <v>7</v>
      </c>
      <c r="B4387" s="104">
        <v>46269</v>
      </c>
      <c r="C4387" s="105" t="s">
        <v>12</v>
      </c>
      <c r="D4387" s="106">
        <v>11</v>
      </c>
      <c r="N4387" s="44">
        <v>170503</v>
      </c>
      <c r="X4387" t="s">
        <v>782</v>
      </c>
      <c r="Y4387" t="s">
        <v>779</v>
      </c>
    </row>
    <row r="4388" spans="1:25" hidden="1" x14ac:dyDescent="0.25">
      <c r="A4388" s="103" t="s">
        <v>7</v>
      </c>
      <c r="B4388" s="104">
        <v>46269</v>
      </c>
      <c r="C4388" s="105" t="s">
        <v>11</v>
      </c>
      <c r="D4388" s="106">
        <v>14</v>
      </c>
      <c r="N4388" s="44">
        <v>77665</v>
      </c>
      <c r="X4388" t="s">
        <v>778</v>
      </c>
      <c r="Y4388" t="s">
        <v>783</v>
      </c>
    </row>
    <row r="4389" spans="1:25" hidden="1" x14ac:dyDescent="0.25">
      <c r="A4389" s="103" t="s">
        <v>8</v>
      </c>
      <c r="B4389" s="104">
        <v>46269</v>
      </c>
      <c r="C4389" s="105" t="s">
        <v>11</v>
      </c>
      <c r="D4389" s="106">
        <v>8</v>
      </c>
      <c r="N4389" s="44">
        <v>252227</v>
      </c>
      <c r="X4389" t="s">
        <v>782</v>
      </c>
      <c r="Y4389" t="s">
        <v>20</v>
      </c>
    </row>
    <row r="4390" spans="1:25" hidden="1" x14ac:dyDescent="0.25">
      <c r="A4390" s="103" t="s">
        <v>6</v>
      </c>
      <c r="B4390" s="104">
        <v>46269</v>
      </c>
      <c r="C4390" s="105" t="s">
        <v>12</v>
      </c>
      <c r="D4390" s="106">
        <v>11</v>
      </c>
      <c r="N4390" s="44">
        <v>12886</v>
      </c>
      <c r="X4390" t="s">
        <v>778</v>
      </c>
      <c r="Y4390" t="s">
        <v>779</v>
      </c>
    </row>
    <row r="4391" spans="1:25" hidden="1" x14ac:dyDescent="0.25">
      <c r="A4391" s="103" t="s">
        <v>8</v>
      </c>
      <c r="B4391" s="104">
        <v>46269</v>
      </c>
      <c r="C4391" s="105" t="s">
        <v>12</v>
      </c>
      <c r="D4391" s="106">
        <v>11</v>
      </c>
      <c r="N4391" s="44">
        <v>41414</v>
      </c>
      <c r="X4391" t="s">
        <v>778</v>
      </c>
      <c r="Y4391" t="s">
        <v>779</v>
      </c>
    </row>
    <row r="4392" spans="1:25" hidden="1" x14ac:dyDescent="0.25">
      <c r="A4392" s="103" t="s">
        <v>8</v>
      </c>
      <c r="B4392" s="104">
        <v>46269</v>
      </c>
      <c r="C4392" s="105" t="s">
        <v>11</v>
      </c>
      <c r="D4392" s="106">
        <v>14</v>
      </c>
      <c r="N4392" s="44">
        <v>142630</v>
      </c>
      <c r="X4392" t="s">
        <v>782</v>
      </c>
      <c r="Y4392" t="s">
        <v>783</v>
      </c>
    </row>
    <row r="4393" spans="1:25" hidden="1" x14ac:dyDescent="0.25">
      <c r="A4393" s="103" t="s">
        <v>6</v>
      </c>
      <c r="B4393" s="104">
        <v>46269</v>
      </c>
      <c r="C4393" s="105" t="s">
        <v>11</v>
      </c>
      <c r="D4393" s="106">
        <v>12</v>
      </c>
      <c r="N4393" s="44">
        <v>21812</v>
      </c>
      <c r="X4393" t="s">
        <v>782</v>
      </c>
      <c r="Y4393" t="s">
        <v>784</v>
      </c>
    </row>
    <row r="4394" spans="1:25" hidden="1" x14ac:dyDescent="0.25">
      <c r="A4394" s="103" t="s">
        <v>6</v>
      </c>
      <c r="B4394" s="104">
        <v>46269</v>
      </c>
      <c r="C4394" s="105" t="s">
        <v>12</v>
      </c>
      <c r="D4394" s="106">
        <v>9</v>
      </c>
      <c r="N4394" s="44">
        <v>93080</v>
      </c>
      <c r="X4394" t="s">
        <v>782</v>
      </c>
      <c r="Y4394" t="s">
        <v>779</v>
      </c>
    </row>
    <row r="4395" spans="1:25" hidden="1" x14ac:dyDescent="0.25">
      <c r="B4395" s="104">
        <v>46269</v>
      </c>
      <c r="C4395" s="105" t="s">
        <v>11</v>
      </c>
      <c r="D4395" s="106">
        <v>11</v>
      </c>
      <c r="X4395" t="s">
        <v>782</v>
      </c>
    </row>
    <row r="4396" spans="1:25" hidden="1" x14ac:dyDescent="0.25">
      <c r="A4396" s="103" t="s">
        <v>6</v>
      </c>
      <c r="B4396" s="104">
        <v>46269</v>
      </c>
      <c r="C4396" s="105" t="s">
        <v>12</v>
      </c>
      <c r="D4396" s="106">
        <v>8</v>
      </c>
      <c r="N4396" s="44">
        <v>281996</v>
      </c>
      <c r="X4396" t="s">
        <v>782</v>
      </c>
      <c r="Y4396" t="s">
        <v>781</v>
      </c>
    </row>
    <row r="4397" spans="1:25" hidden="1" x14ac:dyDescent="0.25">
      <c r="A4397" s="103" t="s">
        <v>6</v>
      </c>
      <c r="B4397" s="104">
        <v>46269</v>
      </c>
      <c r="C4397" s="105" t="s">
        <v>11</v>
      </c>
      <c r="D4397" s="106">
        <v>11</v>
      </c>
      <c r="N4397" s="44">
        <v>170943</v>
      </c>
      <c r="X4397" t="s">
        <v>782</v>
      </c>
      <c r="Y4397" t="s">
        <v>784</v>
      </c>
    </row>
    <row r="4398" spans="1:25" hidden="1" x14ac:dyDescent="0.25">
      <c r="A4398" s="103" t="s">
        <v>8</v>
      </c>
      <c r="B4398" s="104">
        <v>46269</v>
      </c>
      <c r="C4398" s="105" t="s">
        <v>11</v>
      </c>
      <c r="D4398" s="106">
        <v>12</v>
      </c>
      <c r="N4398" s="44">
        <v>10903</v>
      </c>
      <c r="X4398" t="s">
        <v>778</v>
      </c>
      <c r="Y4398" t="s">
        <v>783</v>
      </c>
    </row>
    <row r="4399" spans="1:25" hidden="1" x14ac:dyDescent="0.25">
      <c r="B4399" s="104">
        <v>46269</v>
      </c>
      <c r="C4399" s="105" t="s">
        <v>12</v>
      </c>
      <c r="D4399" s="106">
        <v>14</v>
      </c>
      <c r="X4399" t="s">
        <v>782</v>
      </c>
    </row>
    <row r="4400" spans="1:25" hidden="1" x14ac:dyDescent="0.25">
      <c r="A4400" s="103" t="s">
        <v>6</v>
      </c>
      <c r="B4400" s="104">
        <v>46269</v>
      </c>
      <c r="C4400" s="105" t="s">
        <v>12</v>
      </c>
      <c r="D4400" s="106">
        <v>9</v>
      </c>
      <c r="N4400" s="44">
        <v>1390767</v>
      </c>
      <c r="X4400" t="s">
        <v>782</v>
      </c>
      <c r="Y4400" t="s">
        <v>781</v>
      </c>
    </row>
    <row r="4401" spans="1:25" hidden="1" x14ac:dyDescent="0.25">
      <c r="A4401" s="103" t="s">
        <v>7</v>
      </c>
      <c r="B4401" s="104">
        <v>46269</v>
      </c>
      <c r="C4401" s="105" t="s">
        <v>12</v>
      </c>
      <c r="D4401" s="106">
        <v>16</v>
      </c>
      <c r="N4401" s="44">
        <v>110027</v>
      </c>
      <c r="X4401" t="s">
        <v>782</v>
      </c>
      <c r="Y4401" t="s">
        <v>781</v>
      </c>
    </row>
    <row r="4402" spans="1:25" hidden="1" x14ac:dyDescent="0.25">
      <c r="A4402" s="103" t="s">
        <v>6</v>
      </c>
      <c r="B4402" s="104">
        <v>46269</v>
      </c>
      <c r="C4402" s="105" t="s">
        <v>11</v>
      </c>
      <c r="D4402" s="106">
        <v>10</v>
      </c>
      <c r="N4402" s="44">
        <v>21812</v>
      </c>
      <c r="X4402" t="s">
        <v>782</v>
      </c>
      <c r="Y4402" t="s">
        <v>784</v>
      </c>
    </row>
    <row r="4403" spans="1:25" hidden="1" x14ac:dyDescent="0.25">
      <c r="A4403" s="103" t="s">
        <v>7</v>
      </c>
      <c r="B4403" s="104">
        <v>46269</v>
      </c>
      <c r="C4403" s="105" t="s">
        <v>11</v>
      </c>
      <c r="D4403" s="106">
        <v>11</v>
      </c>
      <c r="O4403" s="44">
        <v>16623</v>
      </c>
      <c r="X4403" t="s">
        <v>778</v>
      </c>
      <c r="Y4403" t="s">
        <v>784</v>
      </c>
    </row>
    <row r="4404" spans="1:25" hidden="1" x14ac:dyDescent="0.25">
      <c r="A4404" s="103" t="s">
        <v>6</v>
      </c>
      <c r="B4404" s="104">
        <v>46269</v>
      </c>
      <c r="C4404" s="105" t="s">
        <v>12</v>
      </c>
      <c r="D4404" s="106">
        <v>12</v>
      </c>
      <c r="O4404" s="44">
        <v>40034</v>
      </c>
      <c r="X4404" t="s">
        <v>782</v>
      </c>
      <c r="Y4404" t="s">
        <v>781</v>
      </c>
    </row>
    <row r="4405" spans="1:25" hidden="1" x14ac:dyDescent="0.25">
      <c r="A4405" s="103" t="s">
        <v>8</v>
      </c>
      <c r="B4405" s="104">
        <v>46269</v>
      </c>
      <c r="C4405" s="105" t="s">
        <v>12</v>
      </c>
      <c r="D4405" s="106">
        <v>10</v>
      </c>
      <c r="O4405" s="44">
        <v>26416</v>
      </c>
      <c r="X4405" t="s">
        <v>778</v>
      </c>
      <c r="Y4405" t="s">
        <v>779</v>
      </c>
    </row>
    <row r="4406" spans="1:25" hidden="1" x14ac:dyDescent="0.25">
      <c r="A4406" s="103" t="s">
        <v>7</v>
      </c>
      <c r="B4406" s="104">
        <v>46269</v>
      </c>
      <c r="C4406" s="105" t="s">
        <v>12</v>
      </c>
      <c r="D4406" s="106">
        <v>10</v>
      </c>
      <c r="O4406" s="44">
        <v>39497</v>
      </c>
      <c r="X4406" t="s">
        <v>778</v>
      </c>
      <c r="Y4406" t="s">
        <v>779</v>
      </c>
    </row>
    <row r="4407" spans="1:25" hidden="1" x14ac:dyDescent="0.25">
      <c r="A4407" s="103" t="s">
        <v>7</v>
      </c>
      <c r="B4407" s="104">
        <v>46269</v>
      </c>
      <c r="C4407" s="105" t="s">
        <v>12</v>
      </c>
      <c r="D4407" s="106">
        <v>12</v>
      </c>
      <c r="O4407" s="44">
        <v>245175</v>
      </c>
      <c r="X4407" t="s">
        <v>782</v>
      </c>
      <c r="Y4407" t="s">
        <v>779</v>
      </c>
    </row>
    <row r="4408" spans="1:25" hidden="1" x14ac:dyDescent="0.25">
      <c r="A4408" s="103" t="s">
        <v>7</v>
      </c>
      <c r="B4408" s="104">
        <v>46269</v>
      </c>
      <c r="C4408" s="105" t="s">
        <v>11</v>
      </c>
      <c r="D4408" s="106">
        <v>10</v>
      </c>
      <c r="O4408" s="44">
        <v>69711</v>
      </c>
      <c r="X4408" t="s">
        <v>778</v>
      </c>
      <c r="Y4408" t="s">
        <v>784</v>
      </c>
    </row>
    <row r="4409" spans="1:25" hidden="1" x14ac:dyDescent="0.25">
      <c r="A4409" s="103" t="s">
        <v>7</v>
      </c>
      <c r="B4409" s="104">
        <v>46269</v>
      </c>
      <c r="C4409" s="105" t="s">
        <v>11</v>
      </c>
      <c r="D4409" s="106">
        <v>14</v>
      </c>
      <c r="O4409" s="44">
        <v>77665</v>
      </c>
      <c r="X4409" t="s">
        <v>778</v>
      </c>
      <c r="Y4409" t="s">
        <v>783</v>
      </c>
    </row>
    <row r="4410" spans="1:25" hidden="1" x14ac:dyDescent="0.25">
      <c r="A4410" s="103" t="s">
        <v>6</v>
      </c>
      <c r="B4410" s="104">
        <v>46269</v>
      </c>
      <c r="C4410" s="105" t="s">
        <v>11</v>
      </c>
      <c r="D4410" s="106">
        <v>10</v>
      </c>
      <c r="O4410" s="44">
        <v>21812</v>
      </c>
      <c r="X4410" t="s">
        <v>782</v>
      </c>
      <c r="Y4410" t="s">
        <v>784</v>
      </c>
    </row>
    <row r="4411" spans="1:25" hidden="1" x14ac:dyDescent="0.25">
      <c r="B4411" s="104">
        <v>46269</v>
      </c>
      <c r="C4411" s="105" t="s">
        <v>11</v>
      </c>
      <c r="P4411" s="44" t="s">
        <v>1430</v>
      </c>
      <c r="Q4411" s="109">
        <v>2</v>
      </c>
      <c r="R4411" s="44" t="s">
        <v>826</v>
      </c>
      <c r="S4411" s="109">
        <v>2</v>
      </c>
      <c r="T4411" s="109">
        <v>2</v>
      </c>
      <c r="U4411" s="109">
        <v>0</v>
      </c>
      <c r="V4411" s="109">
        <v>0</v>
      </c>
      <c r="W4411" s="109">
        <v>0</v>
      </c>
    </row>
    <row r="4412" spans="1:25" hidden="1" x14ac:dyDescent="0.25">
      <c r="B4412" s="104">
        <v>46269</v>
      </c>
      <c r="C4412" s="105" t="s">
        <v>11</v>
      </c>
      <c r="P4412" s="44" t="s">
        <v>1430</v>
      </c>
      <c r="Q4412" s="109">
        <v>2</v>
      </c>
      <c r="R4412" s="44" t="s">
        <v>826</v>
      </c>
      <c r="S4412" s="109">
        <v>29</v>
      </c>
      <c r="T4412" s="109">
        <v>26</v>
      </c>
      <c r="U4412" s="109">
        <v>3</v>
      </c>
      <c r="V4412" s="109">
        <v>2</v>
      </c>
      <c r="W4412" s="109">
        <v>1</v>
      </c>
      <c r="Y4412" t="s">
        <v>784</v>
      </c>
    </row>
    <row r="4413" spans="1:25" hidden="1" x14ac:dyDescent="0.25">
      <c r="B4413" s="104">
        <v>46269</v>
      </c>
      <c r="C4413" s="105" t="s">
        <v>11</v>
      </c>
      <c r="P4413" s="44" t="s">
        <v>1430</v>
      </c>
      <c r="Q4413" s="109">
        <v>2</v>
      </c>
      <c r="R4413" s="44" t="s">
        <v>826</v>
      </c>
      <c r="S4413" s="109">
        <v>3</v>
      </c>
      <c r="T4413" s="109">
        <v>3</v>
      </c>
      <c r="U4413" s="109">
        <v>0</v>
      </c>
      <c r="V4413" s="109">
        <v>0</v>
      </c>
      <c r="W4413" s="109">
        <v>0</v>
      </c>
      <c r="Y4413" t="s">
        <v>780</v>
      </c>
    </row>
    <row r="4414" spans="1:25" hidden="1" x14ac:dyDescent="0.25">
      <c r="B4414" s="104">
        <v>46269</v>
      </c>
      <c r="C4414" s="105" t="s">
        <v>11</v>
      </c>
      <c r="P4414" s="44" t="s">
        <v>1430</v>
      </c>
      <c r="Q4414" s="109">
        <v>2</v>
      </c>
      <c r="R4414" s="44" t="s">
        <v>826</v>
      </c>
      <c r="S4414" s="109">
        <v>23</v>
      </c>
      <c r="T4414" s="109">
        <v>23</v>
      </c>
      <c r="U4414" s="109">
        <v>2</v>
      </c>
      <c r="V4414" s="109">
        <v>1</v>
      </c>
      <c r="W4414" s="109">
        <v>0</v>
      </c>
      <c r="Y4414" t="s">
        <v>783</v>
      </c>
    </row>
    <row r="4415" spans="1:25" hidden="1" x14ac:dyDescent="0.25">
      <c r="B4415" s="104">
        <v>46269</v>
      </c>
      <c r="C4415" s="105" t="s">
        <v>11</v>
      </c>
      <c r="P4415" s="44" t="s">
        <v>1430</v>
      </c>
      <c r="Q4415" s="109">
        <v>2</v>
      </c>
      <c r="R4415" s="44" t="s">
        <v>826</v>
      </c>
      <c r="S4415" s="109">
        <v>19</v>
      </c>
      <c r="T4415" s="109">
        <v>15</v>
      </c>
      <c r="U4415" s="109">
        <v>1</v>
      </c>
      <c r="V4415" s="109">
        <v>0</v>
      </c>
      <c r="W4415" s="109">
        <v>0</v>
      </c>
      <c r="Y4415" t="s">
        <v>20</v>
      </c>
    </row>
    <row r="4416" spans="1:25" hidden="1" x14ac:dyDescent="0.25">
      <c r="B4416" s="104">
        <v>46269</v>
      </c>
      <c r="C4416" s="105" t="s">
        <v>12</v>
      </c>
      <c r="P4416" s="44" t="s">
        <v>1431</v>
      </c>
      <c r="Q4416" s="109">
        <v>8</v>
      </c>
      <c r="R4416" s="44" t="s">
        <v>924</v>
      </c>
      <c r="S4416" s="109">
        <v>1</v>
      </c>
      <c r="T4416" s="109">
        <v>1</v>
      </c>
      <c r="U4416" s="109">
        <v>0</v>
      </c>
      <c r="V4416" s="109">
        <v>0</v>
      </c>
      <c r="W4416" s="109">
        <v>0</v>
      </c>
      <c r="Y4416" t="s">
        <v>779</v>
      </c>
    </row>
    <row r="4417" spans="2:25" hidden="1" x14ac:dyDescent="0.25">
      <c r="B4417" s="104">
        <v>46269</v>
      </c>
      <c r="C4417" s="105" t="s">
        <v>12</v>
      </c>
      <c r="P4417" s="44" t="s">
        <v>1432</v>
      </c>
      <c r="Q4417" s="109">
        <v>9</v>
      </c>
      <c r="R4417" s="44" t="s">
        <v>789</v>
      </c>
      <c r="S4417" s="109">
        <v>8</v>
      </c>
      <c r="T4417" s="109">
        <v>8</v>
      </c>
      <c r="U4417" s="109">
        <v>1</v>
      </c>
      <c r="V4417" s="109">
        <v>0</v>
      </c>
      <c r="W4417" s="109">
        <v>0</v>
      </c>
      <c r="Y4417" t="s">
        <v>779</v>
      </c>
    </row>
    <row r="4418" spans="2:25" hidden="1" x14ac:dyDescent="0.25">
      <c r="B4418" s="104">
        <v>46269</v>
      </c>
      <c r="C4418" s="105" t="s">
        <v>12</v>
      </c>
      <c r="P4418" s="44" t="s">
        <v>1432</v>
      </c>
      <c r="Q4418" s="109">
        <v>9</v>
      </c>
      <c r="R4418" s="44" t="s">
        <v>789</v>
      </c>
      <c r="S4418" s="109">
        <v>11</v>
      </c>
      <c r="T4418" s="109">
        <v>5</v>
      </c>
      <c r="U4418" s="109">
        <v>1</v>
      </c>
      <c r="V4418" s="109">
        <v>1</v>
      </c>
      <c r="W4418" s="109">
        <v>0</v>
      </c>
      <c r="Y4418" t="s">
        <v>781</v>
      </c>
    </row>
    <row r="4419" spans="2:25" hidden="1" x14ac:dyDescent="0.25">
      <c r="B4419" s="104">
        <v>46269</v>
      </c>
      <c r="C4419" s="105" t="s">
        <v>12</v>
      </c>
      <c r="P4419" s="44" t="s">
        <v>1432</v>
      </c>
      <c r="Q4419" s="109">
        <v>9</v>
      </c>
      <c r="R4419" s="44" t="s">
        <v>789</v>
      </c>
      <c r="S4419" s="109">
        <v>1</v>
      </c>
      <c r="T4419" s="109">
        <v>1</v>
      </c>
      <c r="U4419" s="109">
        <v>0</v>
      </c>
      <c r="V4419" s="109">
        <v>0</v>
      </c>
      <c r="W4419" s="109">
        <v>0</v>
      </c>
    </row>
    <row r="4420" spans="2:25" hidden="1" x14ac:dyDescent="0.25">
      <c r="B4420" s="104">
        <v>46269</v>
      </c>
      <c r="C4420" s="105" t="s">
        <v>12</v>
      </c>
      <c r="P4420" s="44" t="s">
        <v>1433</v>
      </c>
      <c r="Q4420" s="109">
        <v>11</v>
      </c>
      <c r="R4420" s="44" t="s">
        <v>1039</v>
      </c>
      <c r="S4420" s="109">
        <v>3</v>
      </c>
      <c r="T4420" s="109">
        <v>3</v>
      </c>
      <c r="U4420" s="109">
        <v>1</v>
      </c>
      <c r="V4420" s="109">
        <v>0</v>
      </c>
      <c r="W4420" s="109">
        <v>0</v>
      </c>
      <c r="Y4420" t="s">
        <v>779</v>
      </c>
    </row>
    <row r="4421" spans="2:25" hidden="1" x14ac:dyDescent="0.25">
      <c r="B4421" s="104">
        <v>46269</v>
      </c>
      <c r="C4421" s="105" t="s">
        <v>12</v>
      </c>
      <c r="P4421" s="44" t="s">
        <v>1433</v>
      </c>
      <c r="Q4421" s="109">
        <v>11</v>
      </c>
      <c r="R4421" s="44" t="s">
        <v>1039</v>
      </c>
      <c r="S4421" s="109">
        <v>107</v>
      </c>
      <c r="T4421" s="109">
        <v>78</v>
      </c>
      <c r="U4421" s="109">
        <v>4</v>
      </c>
      <c r="V4421" s="109">
        <v>3</v>
      </c>
      <c r="W4421" s="109">
        <v>1</v>
      </c>
      <c r="Y4421" t="s">
        <v>779</v>
      </c>
    </row>
    <row r="4422" spans="2:25" hidden="1" x14ac:dyDescent="0.25">
      <c r="B4422" s="104">
        <v>46269</v>
      </c>
      <c r="C4422" s="105" t="s">
        <v>12</v>
      </c>
      <c r="P4422" s="44" t="s">
        <v>1433</v>
      </c>
      <c r="Q4422" s="109">
        <v>11</v>
      </c>
      <c r="R4422" s="44" t="s">
        <v>1039</v>
      </c>
      <c r="S4422" s="109">
        <v>13</v>
      </c>
      <c r="T4422" s="109">
        <v>8</v>
      </c>
      <c r="U4422" s="109">
        <v>1</v>
      </c>
      <c r="V4422" s="109">
        <v>0</v>
      </c>
      <c r="W4422" s="109">
        <v>0</v>
      </c>
      <c r="Y4422" t="s">
        <v>781</v>
      </c>
    </row>
    <row r="4423" spans="2:25" hidden="1" x14ac:dyDescent="0.25">
      <c r="B4423" s="104">
        <v>46269</v>
      </c>
      <c r="C4423" s="105" t="s">
        <v>12</v>
      </c>
      <c r="P4423" s="44" t="s">
        <v>1433</v>
      </c>
      <c r="Q4423" s="109">
        <v>11</v>
      </c>
      <c r="R4423" s="44" t="s">
        <v>1039</v>
      </c>
      <c r="S4423" s="109">
        <v>1</v>
      </c>
      <c r="T4423" s="109">
        <v>1</v>
      </c>
      <c r="U4423" s="109">
        <v>0</v>
      </c>
      <c r="V4423" s="109">
        <v>0</v>
      </c>
      <c r="W4423" s="109">
        <v>0</v>
      </c>
    </row>
    <row r="4424" spans="2:25" hidden="1" x14ac:dyDescent="0.25">
      <c r="B4424" s="104">
        <v>46269</v>
      </c>
      <c r="C4424" s="105" t="s">
        <v>11</v>
      </c>
      <c r="P4424" s="44" t="s">
        <v>1434</v>
      </c>
      <c r="Q4424" s="109">
        <v>8</v>
      </c>
      <c r="R4424" s="44" t="s">
        <v>924</v>
      </c>
      <c r="S4424" s="109">
        <v>1</v>
      </c>
      <c r="T4424" s="109">
        <v>0</v>
      </c>
      <c r="U4424" s="109">
        <v>0</v>
      </c>
      <c r="V4424" s="109">
        <v>0</v>
      </c>
      <c r="W4424" s="109">
        <v>0</v>
      </c>
      <c r="Y4424" t="s">
        <v>23</v>
      </c>
    </row>
    <row r="4425" spans="2:25" hidden="1" x14ac:dyDescent="0.25">
      <c r="B4425" s="104">
        <v>46269</v>
      </c>
      <c r="C4425" s="105" t="s">
        <v>11</v>
      </c>
      <c r="P4425" s="44" t="s">
        <v>1434</v>
      </c>
      <c r="Q4425" s="109">
        <v>8</v>
      </c>
      <c r="R4425" s="44" t="s">
        <v>924</v>
      </c>
      <c r="S4425" s="109">
        <v>31</v>
      </c>
      <c r="T4425" s="109">
        <v>28</v>
      </c>
      <c r="U4425" s="109">
        <v>1</v>
      </c>
      <c r="V4425" s="109">
        <v>0</v>
      </c>
      <c r="W4425" s="109">
        <v>0</v>
      </c>
      <c r="Y4425" t="s">
        <v>20</v>
      </c>
    </row>
    <row r="4426" spans="2:25" hidden="1" x14ac:dyDescent="0.25">
      <c r="B4426" s="104">
        <v>46269</v>
      </c>
      <c r="C4426" s="105" t="s">
        <v>11</v>
      </c>
      <c r="P4426" s="44" t="s">
        <v>1434</v>
      </c>
      <c r="Q4426" s="109">
        <v>8</v>
      </c>
      <c r="R4426" s="44" t="s">
        <v>924</v>
      </c>
      <c r="S4426" s="109">
        <v>6</v>
      </c>
      <c r="T4426" s="109">
        <v>6</v>
      </c>
      <c r="U4426" s="109">
        <v>0</v>
      </c>
      <c r="V4426" s="109">
        <v>0</v>
      </c>
      <c r="W4426" s="109">
        <v>0</v>
      </c>
      <c r="Y4426" t="s">
        <v>780</v>
      </c>
    </row>
    <row r="4427" spans="2:25" hidden="1" x14ac:dyDescent="0.25">
      <c r="B4427" s="104">
        <v>46269</v>
      </c>
      <c r="C4427" s="105" t="s">
        <v>11</v>
      </c>
      <c r="P4427" s="44" t="s">
        <v>1434</v>
      </c>
      <c r="Q4427" s="109">
        <v>8</v>
      </c>
      <c r="R4427" s="44" t="s">
        <v>924</v>
      </c>
      <c r="S4427" s="109">
        <v>26</v>
      </c>
      <c r="T4427" s="109">
        <v>25</v>
      </c>
      <c r="U4427" s="109">
        <v>2</v>
      </c>
      <c r="V4427" s="109">
        <v>1</v>
      </c>
      <c r="W4427" s="109">
        <v>1</v>
      </c>
      <c r="Y4427" t="s">
        <v>784</v>
      </c>
    </row>
    <row r="4428" spans="2:25" hidden="1" x14ac:dyDescent="0.25">
      <c r="B4428" s="104">
        <v>46269</v>
      </c>
      <c r="C4428" s="105" t="s">
        <v>11</v>
      </c>
      <c r="P4428" s="44" t="s">
        <v>1434</v>
      </c>
      <c r="Q4428" s="109">
        <v>8</v>
      </c>
      <c r="R4428" s="44" t="s">
        <v>924</v>
      </c>
      <c r="S4428" s="109">
        <v>26</v>
      </c>
      <c r="T4428" s="109">
        <v>23</v>
      </c>
      <c r="U4428" s="109">
        <v>1</v>
      </c>
      <c r="V4428" s="109">
        <v>0</v>
      </c>
      <c r="W4428" s="109">
        <v>0</v>
      </c>
      <c r="Y4428" t="s">
        <v>783</v>
      </c>
    </row>
    <row r="4429" spans="2:25" hidden="1" x14ac:dyDescent="0.25">
      <c r="B4429" s="104">
        <v>46269</v>
      </c>
      <c r="C4429" s="105" t="s">
        <v>11</v>
      </c>
      <c r="P4429" s="44" t="s">
        <v>1434</v>
      </c>
      <c r="Q4429" s="109">
        <v>8</v>
      </c>
      <c r="R4429" s="44" t="s">
        <v>924</v>
      </c>
      <c r="S4429" s="109">
        <v>1</v>
      </c>
      <c r="T4429" s="109">
        <v>1</v>
      </c>
      <c r="U4429" s="109">
        <v>0</v>
      </c>
      <c r="V4429" s="109">
        <v>0</v>
      </c>
      <c r="W4429" s="109">
        <v>0</v>
      </c>
    </row>
    <row r="4430" spans="2:25" hidden="1" x14ac:dyDescent="0.25">
      <c r="B4430" s="104">
        <v>46269</v>
      </c>
      <c r="C4430" s="105" t="s">
        <v>12</v>
      </c>
      <c r="P4430" s="44" t="s">
        <v>1435</v>
      </c>
      <c r="Q4430" s="109">
        <v>6</v>
      </c>
      <c r="R4430" s="44" t="s">
        <v>809</v>
      </c>
      <c r="S4430" s="109">
        <v>5</v>
      </c>
      <c r="T4430" s="109">
        <v>4</v>
      </c>
      <c r="U4430" s="109">
        <v>0</v>
      </c>
      <c r="V4430" s="109">
        <v>0</v>
      </c>
      <c r="W4430" s="109">
        <v>0</v>
      </c>
      <c r="Y4430" t="s">
        <v>781</v>
      </c>
    </row>
    <row r="4431" spans="2:25" hidden="1" x14ac:dyDescent="0.25">
      <c r="B4431" s="104">
        <v>46269</v>
      </c>
      <c r="C4431" s="105" t="s">
        <v>12</v>
      </c>
      <c r="P4431" s="44" t="s">
        <v>1435</v>
      </c>
      <c r="Q4431" s="109">
        <v>6</v>
      </c>
      <c r="R4431" s="44" t="s">
        <v>809</v>
      </c>
      <c r="S4431" s="109">
        <v>23</v>
      </c>
      <c r="T4431" s="109">
        <v>14</v>
      </c>
      <c r="U4431" s="109">
        <v>2</v>
      </c>
      <c r="V4431" s="109">
        <v>2</v>
      </c>
      <c r="W4431" s="109">
        <v>1</v>
      </c>
      <c r="Y4431" t="s">
        <v>779</v>
      </c>
    </row>
    <row r="4432" spans="2:25" hidden="1" x14ac:dyDescent="0.25">
      <c r="B4432" s="104">
        <v>46269</v>
      </c>
      <c r="C4432" s="105" t="s">
        <v>12</v>
      </c>
      <c r="P4432" s="44" t="s">
        <v>1435</v>
      </c>
      <c r="Q4432" s="109">
        <v>6</v>
      </c>
      <c r="R4432" s="44" t="s">
        <v>809</v>
      </c>
      <c r="S4432" s="109">
        <v>1</v>
      </c>
      <c r="T4432" s="109">
        <v>0</v>
      </c>
      <c r="U4432" s="109">
        <v>0</v>
      </c>
      <c r="V4432" s="109">
        <v>0</v>
      </c>
      <c r="W4432" s="109">
        <v>0</v>
      </c>
      <c r="Y4432" t="s">
        <v>779</v>
      </c>
    </row>
    <row r="4433" spans="2:25" hidden="1" x14ac:dyDescent="0.25">
      <c r="B4433" s="104">
        <v>46269</v>
      </c>
      <c r="C4433" s="105" t="s">
        <v>12</v>
      </c>
      <c r="P4433" s="44" t="s">
        <v>1436</v>
      </c>
      <c r="Q4433" s="109">
        <v>7</v>
      </c>
      <c r="R4433" s="44" t="s">
        <v>946</v>
      </c>
      <c r="S4433" s="109">
        <v>95</v>
      </c>
      <c r="T4433" s="109">
        <v>84</v>
      </c>
      <c r="U4433" s="109">
        <v>1</v>
      </c>
      <c r="V4433" s="109">
        <v>1</v>
      </c>
      <c r="W4433" s="109">
        <v>0</v>
      </c>
      <c r="Y4433" t="s">
        <v>779</v>
      </c>
    </row>
    <row r="4434" spans="2:25" hidden="1" x14ac:dyDescent="0.25">
      <c r="B4434" s="104">
        <v>46269</v>
      </c>
      <c r="C4434" s="105" t="s">
        <v>12</v>
      </c>
      <c r="P4434" s="44" t="s">
        <v>1436</v>
      </c>
      <c r="Q4434" s="109">
        <v>7</v>
      </c>
      <c r="R4434" s="44" t="s">
        <v>946</v>
      </c>
      <c r="S4434" s="109">
        <v>6</v>
      </c>
      <c r="T4434" s="109">
        <v>3</v>
      </c>
      <c r="U4434" s="109">
        <v>0</v>
      </c>
      <c r="V4434" s="109">
        <v>0</v>
      </c>
      <c r="W4434" s="109">
        <v>0</v>
      </c>
      <c r="Y4434" t="s">
        <v>781</v>
      </c>
    </row>
    <row r="4435" spans="2:25" hidden="1" x14ac:dyDescent="0.25">
      <c r="B4435" s="104">
        <v>46269</v>
      </c>
      <c r="C4435" s="105" t="s">
        <v>12</v>
      </c>
      <c r="P4435" s="44" t="s">
        <v>1436</v>
      </c>
      <c r="Q4435" s="109">
        <v>7</v>
      </c>
      <c r="R4435" s="44" t="s">
        <v>946</v>
      </c>
      <c r="S4435" s="109">
        <v>1</v>
      </c>
      <c r="T4435" s="109">
        <v>1</v>
      </c>
      <c r="U4435" s="109">
        <v>0</v>
      </c>
      <c r="V4435" s="109">
        <v>0</v>
      </c>
      <c r="W4435" s="109">
        <v>0</v>
      </c>
    </row>
    <row r="4436" spans="2:25" hidden="1" x14ac:dyDescent="0.25">
      <c r="B4436" s="104">
        <v>46269</v>
      </c>
      <c r="C4436" s="105" t="s">
        <v>12</v>
      </c>
      <c r="P4436" s="44" t="s">
        <v>1437</v>
      </c>
      <c r="Q4436" s="109">
        <v>1</v>
      </c>
      <c r="R4436" s="44" t="s">
        <v>945</v>
      </c>
      <c r="S4436" s="109">
        <v>22</v>
      </c>
      <c r="T4436" s="109">
        <v>20</v>
      </c>
      <c r="U4436" s="109">
        <v>1</v>
      </c>
      <c r="V4436" s="109">
        <v>0</v>
      </c>
      <c r="W4436" s="109">
        <v>0</v>
      </c>
      <c r="Y4436" t="s">
        <v>779</v>
      </c>
    </row>
    <row r="4437" spans="2:25" hidden="1" x14ac:dyDescent="0.25">
      <c r="B4437" s="104">
        <v>46269</v>
      </c>
      <c r="C4437" s="105" t="s">
        <v>12</v>
      </c>
      <c r="P4437" s="44" t="s">
        <v>1437</v>
      </c>
      <c r="Q4437" s="109">
        <v>1</v>
      </c>
      <c r="R4437" s="44" t="s">
        <v>945</v>
      </c>
      <c r="S4437" s="109">
        <v>11</v>
      </c>
      <c r="T4437" s="109">
        <v>11</v>
      </c>
      <c r="U4437" s="109">
        <v>1</v>
      </c>
      <c r="V4437" s="109">
        <v>1</v>
      </c>
      <c r="W4437" s="109">
        <v>0</v>
      </c>
      <c r="Y4437" t="s">
        <v>781</v>
      </c>
    </row>
    <row r="4438" spans="2:25" hidden="1" x14ac:dyDescent="0.25">
      <c r="B4438" s="104">
        <v>46269</v>
      </c>
      <c r="C4438" s="105" t="s">
        <v>11</v>
      </c>
      <c r="P4438" s="44" t="s">
        <v>1438</v>
      </c>
      <c r="Q4438" s="109">
        <v>3</v>
      </c>
      <c r="R4438" s="44" t="s">
        <v>787</v>
      </c>
      <c r="S4438" s="109">
        <v>7</v>
      </c>
      <c r="T4438" s="109">
        <v>7</v>
      </c>
      <c r="U4438" s="109">
        <v>2</v>
      </c>
      <c r="V4438" s="109">
        <v>2</v>
      </c>
      <c r="W4438" s="109">
        <v>0</v>
      </c>
      <c r="Y4438" t="s">
        <v>20</v>
      </c>
    </row>
    <row r="4439" spans="2:25" hidden="1" x14ac:dyDescent="0.25">
      <c r="B4439" s="104">
        <v>46269</v>
      </c>
      <c r="C4439" s="105" t="s">
        <v>11</v>
      </c>
      <c r="P4439" s="44" t="s">
        <v>1438</v>
      </c>
      <c r="Q4439" s="109">
        <v>3</v>
      </c>
      <c r="R4439" s="44" t="s">
        <v>787</v>
      </c>
      <c r="S4439" s="109">
        <v>5</v>
      </c>
      <c r="T4439" s="109">
        <v>5</v>
      </c>
      <c r="U4439" s="109">
        <v>2</v>
      </c>
      <c r="V4439" s="109">
        <v>1</v>
      </c>
      <c r="W4439" s="109">
        <v>0</v>
      </c>
      <c r="Y4439" t="s">
        <v>783</v>
      </c>
    </row>
    <row r="4440" spans="2:25" hidden="1" x14ac:dyDescent="0.25">
      <c r="B4440" s="104">
        <v>46269</v>
      </c>
      <c r="C4440" s="105" t="s">
        <v>11</v>
      </c>
      <c r="P4440" s="44" t="s">
        <v>1438</v>
      </c>
      <c r="Q4440" s="109">
        <v>3</v>
      </c>
      <c r="R4440" s="44" t="s">
        <v>787</v>
      </c>
      <c r="S4440" s="109">
        <v>3</v>
      </c>
      <c r="T4440" s="109">
        <v>3</v>
      </c>
      <c r="U4440" s="109">
        <v>0</v>
      </c>
      <c r="V4440" s="109">
        <v>0</v>
      </c>
      <c r="W4440" s="109">
        <v>0</v>
      </c>
      <c r="Y4440" t="s">
        <v>784</v>
      </c>
    </row>
    <row r="4441" spans="2:25" hidden="1" x14ac:dyDescent="0.25">
      <c r="B4441" s="104">
        <v>46269</v>
      </c>
      <c r="C4441" s="105" t="s">
        <v>11</v>
      </c>
      <c r="P4441" s="44" t="s">
        <v>1438</v>
      </c>
      <c r="Q4441" s="109">
        <v>3</v>
      </c>
      <c r="R4441" s="44" t="s">
        <v>787</v>
      </c>
      <c r="S4441" s="109">
        <v>3</v>
      </c>
      <c r="T4441" s="109">
        <v>3</v>
      </c>
      <c r="U4441" s="109">
        <v>1</v>
      </c>
      <c r="V4441" s="109">
        <v>1</v>
      </c>
      <c r="W4441" s="109">
        <v>0</v>
      </c>
      <c r="Y4441" t="s">
        <v>780</v>
      </c>
    </row>
    <row r="4442" spans="2:25" hidden="1" x14ac:dyDescent="0.25">
      <c r="B4442" s="104">
        <v>46269</v>
      </c>
      <c r="C4442" s="105" t="s">
        <v>12</v>
      </c>
      <c r="P4442" s="44" t="s">
        <v>1439</v>
      </c>
      <c r="Q4442" s="109">
        <v>10</v>
      </c>
      <c r="R4442" s="44" t="s">
        <v>791</v>
      </c>
      <c r="S4442" s="109">
        <v>1</v>
      </c>
      <c r="T4442" s="109">
        <v>1</v>
      </c>
      <c r="U4442" s="109">
        <v>0</v>
      </c>
      <c r="V4442" s="109">
        <v>0</v>
      </c>
      <c r="W4442" s="109">
        <v>0</v>
      </c>
      <c r="Y4442" t="s">
        <v>779</v>
      </c>
    </row>
    <row r="4443" spans="2:25" hidden="1" x14ac:dyDescent="0.25">
      <c r="B4443" s="104">
        <v>46269</v>
      </c>
      <c r="C4443" s="105" t="s">
        <v>12</v>
      </c>
      <c r="P4443" s="44" t="s">
        <v>1439</v>
      </c>
      <c r="Q4443" s="109">
        <v>10</v>
      </c>
      <c r="R4443" s="44" t="s">
        <v>791</v>
      </c>
      <c r="S4443" s="109">
        <v>23</v>
      </c>
      <c r="T4443" s="109">
        <v>23</v>
      </c>
      <c r="U4443" s="109">
        <v>1</v>
      </c>
      <c r="V4443" s="109">
        <v>1</v>
      </c>
      <c r="W4443" s="109">
        <v>1</v>
      </c>
      <c r="Y4443" t="s">
        <v>779</v>
      </c>
    </row>
    <row r="4444" spans="2:25" hidden="1" x14ac:dyDescent="0.25">
      <c r="B4444" s="104">
        <v>46269</v>
      </c>
      <c r="C4444" s="105" t="s">
        <v>12</v>
      </c>
      <c r="P4444" s="44" t="s">
        <v>1439</v>
      </c>
      <c r="Q4444" s="109">
        <v>10</v>
      </c>
      <c r="R4444" s="44" t="s">
        <v>791</v>
      </c>
      <c r="S4444" s="109">
        <v>11</v>
      </c>
      <c r="T4444" s="109">
        <v>11</v>
      </c>
      <c r="U4444" s="109">
        <v>3</v>
      </c>
      <c r="V4444" s="109">
        <v>3</v>
      </c>
      <c r="W4444" s="109">
        <v>1</v>
      </c>
      <c r="Y4444" t="s">
        <v>781</v>
      </c>
    </row>
    <row r="4445" spans="2:25" hidden="1" x14ac:dyDescent="0.25">
      <c r="B4445" s="104">
        <v>46269</v>
      </c>
      <c r="C4445" s="105" t="s">
        <v>11</v>
      </c>
      <c r="P4445" s="44" t="s">
        <v>1440</v>
      </c>
      <c r="Q4445" s="109">
        <v>1</v>
      </c>
      <c r="R4445" s="44" t="s">
        <v>939</v>
      </c>
      <c r="S4445" s="109">
        <v>23</v>
      </c>
      <c r="T4445" s="109">
        <v>19</v>
      </c>
      <c r="U4445" s="109">
        <v>0</v>
      </c>
      <c r="V4445" s="109">
        <v>0</v>
      </c>
      <c r="W4445" s="109">
        <v>0</v>
      </c>
      <c r="Y4445" t="s">
        <v>20</v>
      </c>
    </row>
    <row r="4446" spans="2:25" hidden="1" x14ac:dyDescent="0.25">
      <c r="B4446" s="104">
        <v>46269</v>
      </c>
      <c r="C4446" s="105" t="s">
        <v>11</v>
      </c>
      <c r="P4446" s="44" t="s">
        <v>1440</v>
      </c>
      <c r="Q4446" s="109">
        <v>1</v>
      </c>
      <c r="R4446" s="44" t="s">
        <v>939</v>
      </c>
      <c r="S4446" s="109">
        <v>6</v>
      </c>
      <c r="T4446" s="109">
        <v>5</v>
      </c>
      <c r="U4446" s="109">
        <v>0</v>
      </c>
      <c r="V4446" s="109">
        <v>0</v>
      </c>
      <c r="W4446" s="109">
        <v>0</v>
      </c>
      <c r="Y4446" t="s">
        <v>780</v>
      </c>
    </row>
    <row r="4447" spans="2:25" hidden="1" x14ac:dyDescent="0.25">
      <c r="B4447" s="104">
        <v>46269</v>
      </c>
      <c r="C4447" s="105" t="s">
        <v>11</v>
      </c>
      <c r="P4447" s="44" t="s">
        <v>1440</v>
      </c>
      <c r="Q4447" s="109">
        <v>1</v>
      </c>
      <c r="R4447" s="44" t="s">
        <v>939</v>
      </c>
      <c r="S4447" s="109">
        <v>42</v>
      </c>
      <c r="T4447" s="109">
        <v>38</v>
      </c>
      <c r="U4447" s="109">
        <v>2</v>
      </c>
      <c r="V4447" s="109">
        <v>1</v>
      </c>
      <c r="W4447" s="109">
        <v>0</v>
      </c>
      <c r="Y4447" t="s">
        <v>783</v>
      </c>
    </row>
    <row r="4448" spans="2:25" hidden="1" x14ac:dyDescent="0.25">
      <c r="B4448" s="104">
        <v>46269</v>
      </c>
      <c r="C4448" s="105" t="s">
        <v>11</v>
      </c>
      <c r="P4448" s="44" t="s">
        <v>1440</v>
      </c>
      <c r="Q4448" s="109">
        <v>1</v>
      </c>
      <c r="R4448" s="44" t="s">
        <v>939</v>
      </c>
      <c r="S4448" s="109">
        <v>1</v>
      </c>
      <c r="T4448" s="109">
        <v>1</v>
      </c>
      <c r="U4448" s="109">
        <v>0</v>
      </c>
      <c r="V4448" s="109">
        <v>0</v>
      </c>
      <c r="W4448" s="109">
        <v>0</v>
      </c>
    </row>
    <row r="4449" spans="2:25" hidden="1" x14ac:dyDescent="0.25">
      <c r="B4449" s="104">
        <v>46269</v>
      </c>
      <c r="C4449" s="105" t="s">
        <v>11</v>
      </c>
      <c r="P4449" s="44" t="s">
        <v>1440</v>
      </c>
      <c r="Q4449" s="109">
        <v>1</v>
      </c>
      <c r="R4449" s="44" t="s">
        <v>939</v>
      </c>
      <c r="S4449" s="109">
        <v>2</v>
      </c>
      <c r="T4449" s="109">
        <v>2</v>
      </c>
      <c r="U4449" s="109">
        <v>0</v>
      </c>
      <c r="V4449" s="109">
        <v>0</v>
      </c>
      <c r="W4449" s="109">
        <v>0</v>
      </c>
      <c r="Y4449" t="s">
        <v>21</v>
      </c>
    </row>
    <row r="4450" spans="2:25" hidden="1" x14ac:dyDescent="0.25">
      <c r="B4450" s="104">
        <v>46269</v>
      </c>
      <c r="C4450" s="105" t="s">
        <v>11</v>
      </c>
      <c r="P4450" s="44" t="s">
        <v>1440</v>
      </c>
      <c r="Q4450" s="109">
        <v>1</v>
      </c>
      <c r="R4450" s="44" t="s">
        <v>939</v>
      </c>
      <c r="S4450" s="109">
        <v>17</v>
      </c>
      <c r="T4450" s="109">
        <v>12</v>
      </c>
      <c r="U4450" s="109">
        <v>0</v>
      </c>
      <c r="V4450" s="109">
        <v>0</v>
      </c>
      <c r="W4450" s="109">
        <v>0</v>
      </c>
      <c r="Y4450" t="s">
        <v>784</v>
      </c>
    </row>
    <row r="4451" spans="2:25" hidden="1" x14ac:dyDescent="0.25">
      <c r="B4451" s="104">
        <v>46269</v>
      </c>
      <c r="C4451" s="105" t="s">
        <v>11</v>
      </c>
      <c r="P4451" s="44" t="s">
        <v>1441</v>
      </c>
      <c r="Q4451" s="109">
        <v>4</v>
      </c>
      <c r="R4451" s="44" t="s">
        <v>1099</v>
      </c>
      <c r="S4451" s="109">
        <v>1</v>
      </c>
      <c r="T4451" s="109">
        <v>0</v>
      </c>
      <c r="U4451" s="109">
        <v>0</v>
      </c>
      <c r="V4451" s="109">
        <v>0</v>
      </c>
      <c r="W4451" s="109">
        <v>0</v>
      </c>
      <c r="Y4451" t="s">
        <v>780</v>
      </c>
    </row>
    <row r="4452" spans="2:25" hidden="1" x14ac:dyDescent="0.25">
      <c r="B4452" s="104">
        <v>46269</v>
      </c>
      <c r="C4452" s="105" t="s">
        <v>11</v>
      </c>
      <c r="P4452" s="44" t="s">
        <v>1441</v>
      </c>
      <c r="Q4452" s="109">
        <v>4</v>
      </c>
      <c r="R4452" s="44" t="s">
        <v>1099</v>
      </c>
      <c r="S4452" s="109">
        <v>13</v>
      </c>
      <c r="T4452" s="109">
        <v>11</v>
      </c>
      <c r="U4452" s="109">
        <v>1</v>
      </c>
      <c r="V4452" s="109">
        <v>0</v>
      </c>
      <c r="W4452" s="109">
        <v>0</v>
      </c>
      <c r="Y4452" t="s">
        <v>20</v>
      </c>
    </row>
    <row r="4453" spans="2:25" hidden="1" x14ac:dyDescent="0.25">
      <c r="B4453" s="104">
        <v>46269</v>
      </c>
      <c r="C4453" s="105" t="s">
        <v>11</v>
      </c>
      <c r="P4453" s="44" t="s">
        <v>1441</v>
      </c>
      <c r="Q4453" s="109">
        <v>4</v>
      </c>
      <c r="R4453" s="44" t="s">
        <v>1099</v>
      </c>
      <c r="S4453" s="109">
        <v>1</v>
      </c>
      <c r="T4453" s="109">
        <v>1</v>
      </c>
      <c r="U4453" s="109">
        <v>0</v>
      </c>
      <c r="V4453" s="109">
        <v>0</v>
      </c>
      <c r="W4453" s="109">
        <v>0</v>
      </c>
    </row>
    <row r="4454" spans="2:25" hidden="1" x14ac:dyDescent="0.25">
      <c r="B4454" s="104">
        <v>46269</v>
      </c>
      <c r="C4454" s="105" t="s">
        <v>11</v>
      </c>
      <c r="P4454" s="44" t="s">
        <v>1441</v>
      </c>
      <c r="Q4454" s="109">
        <v>4</v>
      </c>
      <c r="R4454" s="44" t="s">
        <v>1099</v>
      </c>
      <c r="S4454" s="109">
        <v>27</v>
      </c>
      <c r="T4454" s="109">
        <v>24</v>
      </c>
      <c r="U4454" s="109">
        <v>1</v>
      </c>
      <c r="V4454" s="109">
        <v>1</v>
      </c>
      <c r="W4454" s="109">
        <v>1</v>
      </c>
      <c r="Y4454" t="s">
        <v>784</v>
      </c>
    </row>
    <row r="4455" spans="2:25" hidden="1" x14ac:dyDescent="0.25">
      <c r="B4455" s="104">
        <v>46269</v>
      </c>
      <c r="C4455" s="105" t="s">
        <v>11</v>
      </c>
      <c r="P4455" s="44" t="s">
        <v>1441</v>
      </c>
      <c r="Q4455" s="109">
        <v>4</v>
      </c>
      <c r="R4455" s="44" t="s">
        <v>1099</v>
      </c>
      <c r="S4455" s="109">
        <v>39</v>
      </c>
      <c r="T4455" s="109">
        <v>34</v>
      </c>
      <c r="U4455" s="109">
        <v>5</v>
      </c>
      <c r="V4455" s="109">
        <v>0</v>
      </c>
      <c r="W4455" s="109">
        <v>0</v>
      </c>
      <c r="Y4455" t="s">
        <v>783</v>
      </c>
    </row>
    <row r="4456" spans="2:25" hidden="1" x14ac:dyDescent="0.25">
      <c r="B4456" s="104">
        <v>46269</v>
      </c>
      <c r="C4456" s="105" t="s">
        <v>11</v>
      </c>
      <c r="P4456" s="44" t="s">
        <v>1441</v>
      </c>
      <c r="Q4456" s="109">
        <v>4</v>
      </c>
      <c r="R4456" s="44" t="s">
        <v>1099</v>
      </c>
      <c r="S4456" s="109">
        <v>2</v>
      </c>
      <c r="T4456" s="109">
        <v>2</v>
      </c>
      <c r="U4456" s="109">
        <v>0</v>
      </c>
      <c r="V4456" s="109">
        <v>0</v>
      </c>
      <c r="W4456" s="109">
        <v>0</v>
      </c>
      <c r="Y4456" t="s">
        <v>21</v>
      </c>
    </row>
    <row r="4457" spans="2:25" hidden="1" x14ac:dyDescent="0.25">
      <c r="B4457" s="104">
        <v>46269</v>
      </c>
      <c r="C4457" s="105" t="s">
        <v>11</v>
      </c>
      <c r="P4457" s="44" t="s">
        <v>1442</v>
      </c>
      <c r="Q4457" s="109">
        <v>5</v>
      </c>
      <c r="R4457" s="44" t="s">
        <v>940</v>
      </c>
      <c r="S4457" s="109">
        <v>21</v>
      </c>
      <c r="T4457" s="109">
        <v>18</v>
      </c>
      <c r="U4457" s="109">
        <v>0</v>
      </c>
      <c r="V4457" s="109">
        <v>0</v>
      </c>
      <c r="W4457" s="109">
        <v>0</v>
      </c>
      <c r="Y4457" t="s">
        <v>20</v>
      </c>
    </row>
    <row r="4458" spans="2:25" hidden="1" x14ac:dyDescent="0.25">
      <c r="B4458" s="104">
        <v>46269</v>
      </c>
      <c r="C4458" s="105" t="s">
        <v>11</v>
      </c>
      <c r="P4458" s="44" t="s">
        <v>1442</v>
      </c>
      <c r="Q4458" s="109">
        <v>5</v>
      </c>
      <c r="R4458" s="44" t="s">
        <v>940</v>
      </c>
      <c r="S4458" s="109">
        <v>4</v>
      </c>
      <c r="T4458" s="109">
        <v>4</v>
      </c>
      <c r="U4458" s="109">
        <v>0</v>
      </c>
      <c r="V4458" s="109">
        <v>0</v>
      </c>
      <c r="W4458" s="109">
        <v>0</v>
      </c>
      <c r="Y4458" t="s">
        <v>780</v>
      </c>
    </row>
    <row r="4459" spans="2:25" hidden="1" x14ac:dyDescent="0.25">
      <c r="B4459" s="104">
        <v>46269</v>
      </c>
      <c r="C4459" s="105" t="s">
        <v>11</v>
      </c>
      <c r="P4459" s="44" t="s">
        <v>1442</v>
      </c>
      <c r="Q4459" s="109">
        <v>5</v>
      </c>
      <c r="R4459" s="44" t="s">
        <v>940</v>
      </c>
      <c r="S4459" s="109">
        <v>21</v>
      </c>
      <c r="T4459" s="109">
        <v>19</v>
      </c>
      <c r="U4459" s="109">
        <v>0</v>
      </c>
      <c r="V4459" s="109">
        <v>0</v>
      </c>
      <c r="W4459" s="109">
        <v>0</v>
      </c>
      <c r="Y4459" t="s">
        <v>783</v>
      </c>
    </row>
    <row r="4460" spans="2:25" hidden="1" x14ac:dyDescent="0.25">
      <c r="B4460" s="104">
        <v>46269</v>
      </c>
      <c r="C4460" s="105" t="s">
        <v>11</v>
      </c>
      <c r="P4460" s="44" t="s">
        <v>1442</v>
      </c>
      <c r="Q4460" s="109">
        <v>5</v>
      </c>
      <c r="R4460" s="44" t="s">
        <v>940</v>
      </c>
      <c r="S4460" s="109">
        <v>27</v>
      </c>
      <c r="T4460" s="109">
        <v>26</v>
      </c>
      <c r="U4460" s="109">
        <v>2</v>
      </c>
      <c r="V4460" s="109">
        <v>0</v>
      </c>
      <c r="W4460" s="109">
        <v>0</v>
      </c>
      <c r="Y4460" t="s">
        <v>784</v>
      </c>
    </row>
    <row r="4461" spans="2:25" hidden="1" x14ac:dyDescent="0.25">
      <c r="B4461" s="104">
        <v>46269</v>
      </c>
      <c r="C4461" s="105" t="s">
        <v>11</v>
      </c>
      <c r="P4461" s="44" t="s">
        <v>1442</v>
      </c>
      <c r="Q4461" s="109">
        <v>5</v>
      </c>
      <c r="R4461" s="44" t="s">
        <v>940</v>
      </c>
      <c r="S4461" s="109">
        <v>1</v>
      </c>
      <c r="T4461" s="109">
        <v>1</v>
      </c>
      <c r="U4461" s="109">
        <v>0</v>
      </c>
      <c r="V4461" s="109">
        <v>0</v>
      </c>
      <c r="W4461" s="109">
        <v>0</v>
      </c>
    </row>
    <row r="4462" spans="2:25" hidden="1" x14ac:dyDescent="0.25">
      <c r="B4462" s="104">
        <v>46269</v>
      </c>
      <c r="C4462" s="105" t="s">
        <v>11</v>
      </c>
      <c r="P4462" s="44" t="s">
        <v>1442</v>
      </c>
      <c r="Q4462" s="109">
        <v>5</v>
      </c>
      <c r="R4462" s="44" t="s">
        <v>940</v>
      </c>
      <c r="S4462" s="109">
        <v>1</v>
      </c>
      <c r="T4462" s="109">
        <v>1</v>
      </c>
      <c r="U4462" s="109">
        <v>0</v>
      </c>
      <c r="V4462" s="109">
        <v>0</v>
      </c>
      <c r="W4462" s="109">
        <v>0</v>
      </c>
      <c r="Y4462" t="s">
        <v>21</v>
      </c>
    </row>
    <row r="4463" spans="2:25" hidden="1" x14ac:dyDescent="0.25">
      <c r="B4463" s="104">
        <v>46269</v>
      </c>
      <c r="C4463" s="105" t="s">
        <v>12</v>
      </c>
      <c r="P4463" s="44" t="s">
        <v>1443</v>
      </c>
      <c r="Q4463" s="109">
        <v>3</v>
      </c>
      <c r="R4463" s="44" t="s">
        <v>817</v>
      </c>
      <c r="S4463" s="109">
        <v>81</v>
      </c>
      <c r="T4463" s="109">
        <v>71</v>
      </c>
      <c r="U4463" s="109">
        <v>3</v>
      </c>
      <c r="V4463" s="109">
        <v>2</v>
      </c>
      <c r="W4463" s="109">
        <v>0</v>
      </c>
      <c r="Y4463" t="s">
        <v>779</v>
      </c>
    </row>
    <row r="4464" spans="2:25" hidden="1" x14ac:dyDescent="0.25">
      <c r="B4464" s="104">
        <v>46269</v>
      </c>
      <c r="C4464" s="105" t="s">
        <v>12</v>
      </c>
      <c r="P4464" s="44" t="s">
        <v>1443</v>
      </c>
      <c r="Q4464" s="109">
        <v>3</v>
      </c>
      <c r="R4464" s="44" t="s">
        <v>817</v>
      </c>
      <c r="S4464" s="109">
        <v>1</v>
      </c>
      <c r="T4464" s="109">
        <v>0</v>
      </c>
      <c r="U4464" s="109">
        <v>0</v>
      </c>
      <c r="V4464" s="109">
        <v>0</v>
      </c>
      <c r="W4464" s="109">
        <v>0</v>
      </c>
    </row>
    <row r="4465" spans="2:25" hidden="1" x14ac:dyDescent="0.25">
      <c r="B4465" s="104">
        <v>46269</v>
      </c>
      <c r="C4465" s="105" t="s">
        <v>12</v>
      </c>
      <c r="P4465" s="44" t="s">
        <v>1443</v>
      </c>
      <c r="Q4465" s="109">
        <v>3</v>
      </c>
      <c r="R4465" s="44" t="s">
        <v>817</v>
      </c>
      <c r="S4465" s="109">
        <v>1</v>
      </c>
      <c r="T4465" s="109">
        <v>1</v>
      </c>
      <c r="U4465" s="109">
        <v>0</v>
      </c>
      <c r="V4465" s="109">
        <v>0</v>
      </c>
      <c r="W4465" s="109">
        <v>0</v>
      </c>
      <c r="Y4465" t="s">
        <v>169</v>
      </c>
    </row>
    <row r="4466" spans="2:25" hidden="1" x14ac:dyDescent="0.25">
      <c r="B4466" s="104">
        <v>46269</v>
      </c>
      <c r="C4466" s="105" t="s">
        <v>12</v>
      </c>
      <c r="P4466" s="44" t="s">
        <v>1443</v>
      </c>
      <c r="Q4466" s="109">
        <v>3</v>
      </c>
      <c r="R4466" s="44" t="s">
        <v>817</v>
      </c>
      <c r="S4466" s="109">
        <v>6</v>
      </c>
      <c r="T4466" s="109">
        <v>5</v>
      </c>
      <c r="U4466" s="109">
        <v>0</v>
      </c>
      <c r="V4466" s="109">
        <v>0</v>
      </c>
      <c r="W4466" s="109">
        <v>0</v>
      </c>
      <c r="Y4466" t="s">
        <v>781</v>
      </c>
    </row>
    <row r="4467" spans="2:25" hidden="1" x14ac:dyDescent="0.25">
      <c r="B4467" s="104">
        <v>46269</v>
      </c>
      <c r="C4467" s="105" t="s">
        <v>12</v>
      </c>
      <c r="P4467" s="44" t="s">
        <v>1443</v>
      </c>
      <c r="Q4467" s="109">
        <v>3</v>
      </c>
      <c r="R4467" s="44" t="s">
        <v>817</v>
      </c>
      <c r="S4467" s="109">
        <v>3</v>
      </c>
      <c r="T4467" s="109">
        <v>3</v>
      </c>
      <c r="U4467" s="109">
        <v>1</v>
      </c>
      <c r="V4467" s="109">
        <v>0</v>
      </c>
      <c r="W4467" s="109">
        <v>0</v>
      </c>
      <c r="Y4467" t="s">
        <v>779</v>
      </c>
    </row>
    <row r="4468" spans="2:25" hidden="1" x14ac:dyDescent="0.25">
      <c r="B4468" s="104">
        <v>46269</v>
      </c>
      <c r="C4468" s="105" t="s">
        <v>12</v>
      </c>
      <c r="P4468" s="44" t="s">
        <v>1444</v>
      </c>
      <c r="Q4468" s="109">
        <v>5</v>
      </c>
      <c r="R4468" s="44" t="s">
        <v>1205</v>
      </c>
      <c r="S4468" s="109">
        <v>18</v>
      </c>
      <c r="T4468" s="109">
        <v>16</v>
      </c>
      <c r="U4468" s="109">
        <v>1</v>
      </c>
      <c r="V4468" s="109">
        <v>0</v>
      </c>
      <c r="W4468" s="109">
        <v>0</v>
      </c>
      <c r="Y4468" t="s">
        <v>781</v>
      </c>
    </row>
    <row r="4469" spans="2:25" hidden="1" x14ac:dyDescent="0.25">
      <c r="B4469" s="104">
        <v>46269</v>
      </c>
      <c r="C4469" s="105" t="s">
        <v>12</v>
      </c>
      <c r="P4469" s="44" t="s">
        <v>1444</v>
      </c>
      <c r="Q4469" s="109">
        <v>5</v>
      </c>
      <c r="R4469" s="44" t="s">
        <v>1205</v>
      </c>
      <c r="S4469" s="109">
        <v>32</v>
      </c>
      <c r="T4469" s="109">
        <v>18</v>
      </c>
      <c r="U4469" s="109">
        <v>2</v>
      </c>
      <c r="V4469" s="109">
        <v>2</v>
      </c>
      <c r="W4469" s="109">
        <v>0</v>
      </c>
      <c r="Y4469" t="s">
        <v>779</v>
      </c>
    </row>
    <row r="4470" spans="2:25" hidden="1" x14ac:dyDescent="0.25">
      <c r="B4470" s="104">
        <v>46269</v>
      </c>
      <c r="C4470" s="105" t="s">
        <v>11</v>
      </c>
      <c r="P4470" s="44" t="s">
        <v>1445</v>
      </c>
      <c r="Q4470" s="109">
        <v>9</v>
      </c>
      <c r="R4470" s="44" t="s">
        <v>790</v>
      </c>
      <c r="S4470" s="109">
        <v>2</v>
      </c>
      <c r="T4470" s="109">
        <v>2</v>
      </c>
      <c r="U4470" s="109">
        <v>0</v>
      </c>
      <c r="V4470" s="109">
        <v>0</v>
      </c>
      <c r="W4470" s="109">
        <v>0</v>
      </c>
      <c r="Y4470" t="s">
        <v>780</v>
      </c>
    </row>
    <row r="4471" spans="2:25" hidden="1" x14ac:dyDescent="0.25">
      <c r="B4471" s="104">
        <v>46269</v>
      </c>
      <c r="C4471" s="105" t="s">
        <v>11</v>
      </c>
      <c r="P4471" s="44" t="s">
        <v>1445</v>
      </c>
      <c r="Q4471" s="109">
        <v>9</v>
      </c>
      <c r="R4471" s="44" t="s">
        <v>790</v>
      </c>
      <c r="S4471" s="109">
        <v>18</v>
      </c>
      <c r="T4471" s="109">
        <v>17</v>
      </c>
      <c r="U4471" s="109">
        <v>0</v>
      </c>
      <c r="V4471" s="109">
        <v>0</v>
      </c>
      <c r="W4471" s="109">
        <v>0</v>
      </c>
      <c r="Y4471" t="s">
        <v>784</v>
      </c>
    </row>
    <row r="4472" spans="2:25" hidden="1" x14ac:dyDescent="0.25">
      <c r="B4472" s="104">
        <v>46269</v>
      </c>
      <c r="C4472" s="105" t="s">
        <v>11</v>
      </c>
      <c r="P4472" s="44" t="s">
        <v>1445</v>
      </c>
      <c r="Q4472" s="109">
        <v>9</v>
      </c>
      <c r="R4472" s="44" t="s">
        <v>790</v>
      </c>
      <c r="S4472" s="109">
        <v>25</v>
      </c>
      <c r="T4472" s="109">
        <v>24</v>
      </c>
      <c r="U4472" s="109">
        <v>1</v>
      </c>
      <c r="V4472" s="109">
        <v>1</v>
      </c>
      <c r="W4472" s="109">
        <v>1</v>
      </c>
      <c r="Y4472" t="s">
        <v>783</v>
      </c>
    </row>
    <row r="4473" spans="2:25" hidden="1" x14ac:dyDescent="0.25">
      <c r="B4473" s="104">
        <v>46269</v>
      </c>
      <c r="C4473" s="105" t="s">
        <v>11</v>
      </c>
      <c r="P4473" s="44" t="s">
        <v>1445</v>
      </c>
      <c r="Q4473" s="109">
        <v>9</v>
      </c>
      <c r="R4473" s="44" t="s">
        <v>790</v>
      </c>
      <c r="S4473" s="109">
        <v>1</v>
      </c>
      <c r="T4473" s="109">
        <v>1</v>
      </c>
      <c r="U4473" s="109">
        <v>0</v>
      </c>
      <c r="V4473" s="109">
        <v>0</v>
      </c>
      <c r="W4473" s="109">
        <v>0</v>
      </c>
    </row>
    <row r="4474" spans="2:25" hidden="1" x14ac:dyDescent="0.25">
      <c r="B4474" s="104">
        <v>46269</v>
      </c>
      <c r="C4474" s="105" t="s">
        <v>11</v>
      </c>
      <c r="P4474" s="44" t="s">
        <v>1445</v>
      </c>
      <c r="Q4474" s="109">
        <v>9</v>
      </c>
      <c r="R4474" s="44" t="s">
        <v>790</v>
      </c>
      <c r="S4474" s="109">
        <v>10</v>
      </c>
      <c r="T4474" s="109">
        <v>9</v>
      </c>
      <c r="U4474" s="109">
        <v>0</v>
      </c>
      <c r="V4474" s="109">
        <v>0</v>
      </c>
      <c r="W4474" s="109">
        <v>0</v>
      </c>
      <c r="Y4474" t="s">
        <v>20</v>
      </c>
    </row>
    <row r="4475" spans="2:25" hidden="1" x14ac:dyDescent="0.25">
      <c r="B4475" s="104">
        <v>46269</v>
      </c>
      <c r="C4475" s="105" t="s">
        <v>12</v>
      </c>
      <c r="P4475" s="44" t="s">
        <v>1446</v>
      </c>
      <c r="Q4475" s="109">
        <v>4</v>
      </c>
      <c r="R4475" s="44" t="s">
        <v>812</v>
      </c>
      <c r="S4475" s="109">
        <v>2</v>
      </c>
      <c r="T4475" s="109">
        <v>1</v>
      </c>
      <c r="U4475" s="109">
        <v>0</v>
      </c>
      <c r="V4475" s="109">
        <v>0</v>
      </c>
      <c r="W4475" s="109">
        <v>0</v>
      </c>
      <c r="Y4475" t="s">
        <v>779</v>
      </c>
    </row>
    <row r="4476" spans="2:25" hidden="1" x14ac:dyDescent="0.25">
      <c r="B4476" s="104">
        <v>46269</v>
      </c>
      <c r="C4476" s="105" t="s">
        <v>12</v>
      </c>
      <c r="P4476" s="44" t="s">
        <v>1446</v>
      </c>
      <c r="Q4476" s="109">
        <v>4</v>
      </c>
      <c r="R4476" s="44" t="s">
        <v>812</v>
      </c>
      <c r="S4476" s="109">
        <v>46</v>
      </c>
      <c r="T4476" s="109">
        <v>28</v>
      </c>
      <c r="U4476" s="109">
        <v>1</v>
      </c>
      <c r="V4476" s="109">
        <v>1</v>
      </c>
      <c r="W4476" s="109">
        <v>0</v>
      </c>
      <c r="Y4476" t="s">
        <v>779</v>
      </c>
    </row>
    <row r="4477" spans="2:25" hidden="1" x14ac:dyDescent="0.25">
      <c r="B4477" s="104">
        <v>46269</v>
      </c>
      <c r="C4477" s="105" t="s">
        <v>12</v>
      </c>
      <c r="P4477" s="44" t="s">
        <v>1446</v>
      </c>
      <c r="Q4477" s="109">
        <v>4</v>
      </c>
      <c r="R4477" s="44" t="s">
        <v>812</v>
      </c>
      <c r="S4477" s="109">
        <v>10</v>
      </c>
      <c r="T4477" s="109">
        <v>9</v>
      </c>
      <c r="U4477" s="109">
        <v>0</v>
      </c>
      <c r="V4477" s="109">
        <v>0</v>
      </c>
      <c r="W4477" s="109">
        <v>0</v>
      </c>
      <c r="Y4477" t="s">
        <v>781</v>
      </c>
    </row>
    <row r="4478" spans="2:25" hidden="1" x14ac:dyDescent="0.25">
      <c r="B4478" s="104">
        <v>46269</v>
      </c>
      <c r="C4478" s="105" t="s">
        <v>12</v>
      </c>
      <c r="P4478" s="44" t="s">
        <v>1447</v>
      </c>
      <c r="Q4478" s="109">
        <v>2</v>
      </c>
      <c r="R4478" s="44" t="s">
        <v>1010</v>
      </c>
      <c r="S4478" s="109">
        <v>2</v>
      </c>
      <c r="T4478" s="109">
        <v>1</v>
      </c>
      <c r="U4478" s="109">
        <v>0</v>
      </c>
      <c r="V4478" s="109">
        <v>0</v>
      </c>
      <c r="W4478" s="109">
        <v>0</v>
      </c>
      <c r="Y4478" t="s">
        <v>779</v>
      </c>
    </row>
    <row r="4479" spans="2:25" hidden="1" x14ac:dyDescent="0.25">
      <c r="B4479" s="104">
        <v>46269</v>
      </c>
      <c r="C4479" s="105" t="s">
        <v>12</v>
      </c>
      <c r="P4479" s="44" t="s">
        <v>1447</v>
      </c>
      <c r="Q4479" s="109">
        <v>2</v>
      </c>
      <c r="R4479" s="44" t="s">
        <v>1010</v>
      </c>
      <c r="S4479" s="109">
        <v>1</v>
      </c>
      <c r="T4479" s="109">
        <v>0</v>
      </c>
      <c r="U4479" s="109">
        <v>0</v>
      </c>
      <c r="V4479" s="109">
        <v>0</v>
      </c>
      <c r="W4479" s="109">
        <v>0</v>
      </c>
    </row>
    <row r="4480" spans="2:25" hidden="1" x14ac:dyDescent="0.25">
      <c r="B4480" s="104">
        <v>46269</v>
      </c>
      <c r="C4480" s="105" t="s">
        <v>12</v>
      </c>
      <c r="P4480" s="44" t="s">
        <v>1447</v>
      </c>
      <c r="Q4480" s="109">
        <v>2</v>
      </c>
      <c r="R4480" s="44" t="s">
        <v>1010</v>
      </c>
      <c r="S4480" s="109">
        <v>1</v>
      </c>
      <c r="T4480" s="109">
        <v>1</v>
      </c>
      <c r="U4480" s="109">
        <v>1</v>
      </c>
      <c r="V4480" s="109">
        <v>1</v>
      </c>
      <c r="W4480" s="109">
        <v>0</v>
      </c>
    </row>
    <row r="4481" spans="1:25" hidden="1" x14ac:dyDescent="0.25">
      <c r="B4481" s="104">
        <v>46269</v>
      </c>
      <c r="C4481" s="105" t="s">
        <v>12</v>
      </c>
      <c r="P4481" s="44" t="s">
        <v>1447</v>
      </c>
      <c r="Q4481" s="109">
        <v>2</v>
      </c>
      <c r="R4481" s="44" t="s">
        <v>1010</v>
      </c>
      <c r="S4481" s="109">
        <v>85</v>
      </c>
      <c r="T4481" s="109">
        <v>73</v>
      </c>
      <c r="U4481" s="109">
        <v>5</v>
      </c>
      <c r="V4481" s="109">
        <v>1</v>
      </c>
      <c r="W4481" s="109">
        <v>0</v>
      </c>
      <c r="Y4481" t="s">
        <v>779</v>
      </c>
    </row>
    <row r="4482" spans="1:25" hidden="1" x14ac:dyDescent="0.25">
      <c r="B4482" s="104">
        <v>46269</v>
      </c>
      <c r="C4482" s="105" t="s">
        <v>12</v>
      </c>
      <c r="P4482" s="44" t="s">
        <v>1447</v>
      </c>
      <c r="Q4482" s="109">
        <v>2</v>
      </c>
      <c r="R4482" s="44" t="s">
        <v>1010</v>
      </c>
      <c r="S4482" s="109">
        <v>7</v>
      </c>
      <c r="T4482" s="109">
        <v>7</v>
      </c>
      <c r="U4482" s="109">
        <v>1</v>
      </c>
      <c r="V4482" s="109">
        <v>0</v>
      </c>
      <c r="W4482" s="109">
        <v>0</v>
      </c>
      <c r="Y4482" t="s">
        <v>781</v>
      </c>
    </row>
    <row r="4483" spans="1:25" hidden="1" x14ac:dyDescent="0.25">
      <c r="B4483" s="104">
        <v>46269</v>
      </c>
      <c r="C4483" s="105" t="s">
        <v>11</v>
      </c>
      <c r="P4483" s="44" t="s">
        <v>1448</v>
      </c>
      <c r="Q4483" s="109">
        <v>6</v>
      </c>
      <c r="R4483" s="44" t="s">
        <v>1038</v>
      </c>
      <c r="S4483" s="109">
        <v>1</v>
      </c>
      <c r="T4483" s="109">
        <v>0</v>
      </c>
      <c r="U4483" s="109">
        <v>0</v>
      </c>
      <c r="V4483" s="109">
        <v>0</v>
      </c>
      <c r="W4483" s="109">
        <v>0</v>
      </c>
    </row>
    <row r="4484" spans="1:25" hidden="1" x14ac:dyDescent="0.25">
      <c r="B4484" s="104">
        <v>46269</v>
      </c>
      <c r="C4484" s="105" t="s">
        <v>11</v>
      </c>
      <c r="P4484" s="44" t="s">
        <v>1448</v>
      </c>
      <c r="Q4484" s="109">
        <v>6</v>
      </c>
      <c r="R4484" s="44" t="s">
        <v>1038</v>
      </c>
      <c r="S4484" s="109">
        <v>20</v>
      </c>
      <c r="T4484" s="109">
        <v>18</v>
      </c>
      <c r="U4484" s="109">
        <v>0</v>
      </c>
      <c r="V4484" s="109">
        <v>0</v>
      </c>
      <c r="W4484" s="109">
        <v>0</v>
      </c>
      <c r="Y4484" t="s">
        <v>20</v>
      </c>
    </row>
    <row r="4485" spans="1:25" hidden="1" x14ac:dyDescent="0.25">
      <c r="B4485" s="104">
        <v>46269</v>
      </c>
      <c r="C4485" s="105" t="s">
        <v>11</v>
      </c>
      <c r="P4485" s="44" t="s">
        <v>1448</v>
      </c>
      <c r="Q4485" s="109">
        <v>6</v>
      </c>
      <c r="R4485" s="44" t="s">
        <v>1038</v>
      </c>
      <c r="S4485" s="109">
        <v>29</v>
      </c>
      <c r="T4485" s="109">
        <v>28</v>
      </c>
      <c r="U4485" s="109">
        <v>2</v>
      </c>
      <c r="V4485" s="109">
        <v>0</v>
      </c>
      <c r="W4485" s="109">
        <v>0</v>
      </c>
      <c r="Y4485" t="s">
        <v>784</v>
      </c>
    </row>
    <row r="4486" spans="1:25" hidden="1" x14ac:dyDescent="0.25">
      <c r="B4486" s="104">
        <v>46269</v>
      </c>
      <c r="C4486" s="105" t="s">
        <v>11</v>
      </c>
      <c r="P4486" s="44" t="s">
        <v>1448</v>
      </c>
      <c r="Q4486" s="109">
        <v>6</v>
      </c>
      <c r="R4486" s="44" t="s">
        <v>1038</v>
      </c>
      <c r="S4486" s="109">
        <v>1</v>
      </c>
      <c r="T4486" s="109">
        <v>1</v>
      </c>
      <c r="U4486" s="109">
        <v>1</v>
      </c>
      <c r="V4486" s="109">
        <v>0</v>
      </c>
      <c r="W4486" s="109">
        <v>0</v>
      </c>
    </row>
    <row r="4487" spans="1:25" hidden="1" x14ac:dyDescent="0.25">
      <c r="B4487" s="104">
        <v>46269</v>
      </c>
      <c r="C4487" s="105" t="s">
        <v>11</v>
      </c>
      <c r="P4487" s="44" t="s">
        <v>1448</v>
      </c>
      <c r="Q4487" s="109">
        <v>6</v>
      </c>
      <c r="R4487" s="44" t="s">
        <v>1038</v>
      </c>
      <c r="S4487" s="109">
        <v>26</v>
      </c>
      <c r="T4487" s="109">
        <v>24</v>
      </c>
      <c r="U4487" s="109">
        <v>0</v>
      </c>
      <c r="V4487" s="109">
        <v>0</v>
      </c>
      <c r="W4487" s="109">
        <v>0</v>
      </c>
      <c r="Y4487" t="s">
        <v>783</v>
      </c>
    </row>
    <row r="4488" spans="1:25" hidden="1" x14ac:dyDescent="0.25">
      <c r="B4488" s="104">
        <v>46269</v>
      </c>
      <c r="C4488" s="105" t="s">
        <v>11</v>
      </c>
      <c r="P4488" s="44" t="s">
        <v>1448</v>
      </c>
      <c r="Q4488" s="109">
        <v>6</v>
      </c>
      <c r="R4488" s="44" t="s">
        <v>1038</v>
      </c>
      <c r="S4488" s="109">
        <v>1</v>
      </c>
      <c r="T4488" s="109">
        <v>1</v>
      </c>
      <c r="U4488" s="109">
        <v>0</v>
      </c>
      <c r="V4488" s="109">
        <v>0</v>
      </c>
      <c r="W4488" s="109">
        <v>0</v>
      </c>
      <c r="Y4488" t="s">
        <v>23</v>
      </c>
    </row>
    <row r="4489" spans="1:25" hidden="1" x14ac:dyDescent="0.25">
      <c r="B4489" s="104">
        <v>46269</v>
      </c>
      <c r="C4489" s="105" t="s">
        <v>11</v>
      </c>
      <c r="P4489" s="44" t="s">
        <v>1449</v>
      </c>
      <c r="Q4489" s="109">
        <v>7</v>
      </c>
      <c r="R4489" s="44" t="s">
        <v>1201</v>
      </c>
      <c r="S4489" s="109">
        <v>6</v>
      </c>
      <c r="T4489" s="109">
        <v>2</v>
      </c>
      <c r="U4489" s="109">
        <v>0</v>
      </c>
      <c r="V4489" s="109">
        <v>0</v>
      </c>
      <c r="W4489" s="109">
        <v>0</v>
      </c>
      <c r="Y4489" t="s">
        <v>784</v>
      </c>
    </row>
    <row r="4490" spans="1:25" hidden="1" x14ac:dyDescent="0.25">
      <c r="B4490" s="104">
        <v>46269</v>
      </c>
      <c r="C4490" s="105" t="s">
        <v>11</v>
      </c>
      <c r="P4490" s="44" t="s">
        <v>1449</v>
      </c>
      <c r="Q4490" s="109">
        <v>7</v>
      </c>
      <c r="R4490" s="44" t="s">
        <v>1201</v>
      </c>
      <c r="S4490" s="109">
        <v>1</v>
      </c>
      <c r="T4490" s="109">
        <v>0</v>
      </c>
      <c r="U4490" s="109">
        <v>0</v>
      </c>
      <c r="V4490" s="109">
        <v>0</v>
      </c>
      <c r="W4490" s="109">
        <v>0</v>
      </c>
      <c r="Y4490" t="s">
        <v>780</v>
      </c>
    </row>
    <row r="4491" spans="1:25" hidden="1" x14ac:dyDescent="0.25">
      <c r="B4491" s="104">
        <v>46269</v>
      </c>
      <c r="C4491" s="105" t="s">
        <v>11</v>
      </c>
      <c r="P4491" s="44" t="s">
        <v>1449</v>
      </c>
      <c r="Q4491" s="109">
        <v>7</v>
      </c>
      <c r="R4491" s="44" t="s">
        <v>1201</v>
      </c>
      <c r="S4491" s="109">
        <v>1</v>
      </c>
      <c r="T4491" s="109">
        <v>1</v>
      </c>
      <c r="U4491" s="109">
        <v>0</v>
      </c>
      <c r="V4491" s="109">
        <v>0</v>
      </c>
      <c r="W4491" s="109">
        <v>0</v>
      </c>
    </row>
    <row r="4492" spans="1:25" hidden="1" x14ac:dyDescent="0.25">
      <c r="B4492" s="104">
        <v>46269</v>
      </c>
      <c r="C4492" s="105" t="s">
        <v>11</v>
      </c>
      <c r="P4492" s="44" t="s">
        <v>1449</v>
      </c>
      <c r="Q4492" s="109">
        <v>7</v>
      </c>
      <c r="R4492" s="44" t="s">
        <v>1201</v>
      </c>
      <c r="S4492" s="109">
        <v>8</v>
      </c>
      <c r="T4492" s="109">
        <v>2</v>
      </c>
      <c r="U4492" s="109">
        <v>1</v>
      </c>
      <c r="V4492" s="109">
        <v>1</v>
      </c>
      <c r="W4492" s="109">
        <v>0</v>
      </c>
      <c r="Y4492" t="s">
        <v>20</v>
      </c>
    </row>
    <row r="4493" spans="1:25" x14ac:dyDescent="0.25">
      <c r="B4493" s="104">
        <v>46269</v>
      </c>
      <c r="C4493" s="105" t="s">
        <v>11</v>
      </c>
      <c r="P4493" s="44" t="s">
        <v>1449</v>
      </c>
      <c r="Q4493" s="109">
        <v>7</v>
      </c>
      <c r="R4493" s="44" t="s">
        <v>1201</v>
      </c>
      <c r="S4493" s="109">
        <v>3</v>
      </c>
      <c r="T4493" s="109">
        <v>2</v>
      </c>
      <c r="U4493" s="109">
        <v>0</v>
      </c>
      <c r="V4493" s="109">
        <v>0</v>
      </c>
      <c r="W4493" s="109">
        <v>0</v>
      </c>
      <c r="Y4493" t="s">
        <v>783</v>
      </c>
    </row>
    <row r="4494" spans="1:25" x14ac:dyDescent="0.25">
      <c r="A4494" s="103" t="s">
        <v>7</v>
      </c>
      <c r="B4494" s="104">
        <v>46273</v>
      </c>
      <c r="C4494" s="105" t="s">
        <v>12</v>
      </c>
      <c r="D4494" s="106">
        <v>10</v>
      </c>
      <c r="G4494" s="106">
        <v>1</v>
      </c>
      <c r="H4494" s="107">
        <v>0</v>
      </c>
      <c r="I4494" s="107">
        <v>0</v>
      </c>
      <c r="J4494" s="107">
        <v>0</v>
      </c>
      <c r="K4494" s="107">
        <v>0</v>
      </c>
      <c r="L4494" s="108">
        <v>0</v>
      </c>
      <c r="X4494" t="s">
        <v>782</v>
      </c>
      <c r="Y4494" t="s">
        <v>169</v>
      </c>
    </row>
    <row r="4495" spans="1:25" x14ac:dyDescent="0.25">
      <c r="A4495" s="103" t="s">
        <v>6</v>
      </c>
      <c r="B4495" s="104">
        <v>46273</v>
      </c>
      <c r="C4495" s="105" t="s">
        <v>12</v>
      </c>
      <c r="D4495" s="106">
        <v>10</v>
      </c>
      <c r="G4495" s="106">
        <v>1891</v>
      </c>
      <c r="H4495" s="107">
        <v>22</v>
      </c>
      <c r="I4495" s="107">
        <v>15</v>
      </c>
      <c r="J4495" s="107">
        <v>1</v>
      </c>
      <c r="K4495" s="107">
        <v>0</v>
      </c>
      <c r="L4495" s="108">
        <v>0</v>
      </c>
      <c r="X4495" t="s">
        <v>782</v>
      </c>
      <c r="Y4495" t="s">
        <v>779</v>
      </c>
    </row>
    <row r="4496" spans="1:25" hidden="1" x14ac:dyDescent="0.25">
      <c r="A4496" s="103" t="s">
        <v>8</v>
      </c>
      <c r="B4496" s="104">
        <v>46273</v>
      </c>
      <c r="C4496" s="105" t="s">
        <v>12</v>
      </c>
      <c r="D4496" s="106">
        <v>16</v>
      </c>
      <c r="G4496" s="106">
        <v>21</v>
      </c>
      <c r="H4496" s="107">
        <v>0</v>
      </c>
      <c r="I4496" s="107">
        <v>0</v>
      </c>
      <c r="J4496" s="107">
        <v>0</v>
      </c>
      <c r="K4496" s="107">
        <v>0</v>
      </c>
      <c r="L4496" s="108">
        <v>0</v>
      </c>
      <c r="X4496" t="s">
        <v>782</v>
      </c>
      <c r="Y4496" t="s">
        <v>779</v>
      </c>
    </row>
    <row r="4497" spans="1:25" x14ac:dyDescent="0.25">
      <c r="A4497" s="103" t="s">
        <v>6</v>
      </c>
      <c r="B4497" s="104">
        <v>46273</v>
      </c>
      <c r="C4497" s="105" t="s">
        <v>11</v>
      </c>
      <c r="D4497" s="106">
        <v>16</v>
      </c>
      <c r="G4497" s="106">
        <v>11</v>
      </c>
      <c r="H4497" s="107">
        <v>0</v>
      </c>
      <c r="I4497" s="107">
        <v>0</v>
      </c>
      <c r="J4497" s="107">
        <v>0</v>
      </c>
      <c r="K4497" s="107">
        <v>0</v>
      </c>
      <c r="L4497" s="108">
        <v>0</v>
      </c>
      <c r="X4497" t="s">
        <v>782</v>
      </c>
      <c r="Y4497" t="s">
        <v>21</v>
      </c>
    </row>
    <row r="4498" spans="1:25" hidden="1" x14ac:dyDescent="0.25">
      <c r="A4498" s="103" t="s">
        <v>6</v>
      </c>
      <c r="B4498" s="104">
        <v>46273</v>
      </c>
      <c r="C4498" s="105" t="s">
        <v>12</v>
      </c>
      <c r="D4498" s="106">
        <v>9</v>
      </c>
      <c r="G4498" s="106">
        <v>510</v>
      </c>
      <c r="H4498" s="107">
        <v>14</v>
      </c>
      <c r="I4498" s="107">
        <v>9</v>
      </c>
      <c r="J4498" s="107">
        <v>0</v>
      </c>
      <c r="K4498" s="107">
        <v>0</v>
      </c>
      <c r="L4498" s="108">
        <v>0</v>
      </c>
      <c r="X4498" t="s">
        <v>778</v>
      </c>
      <c r="Y4498" t="s">
        <v>779</v>
      </c>
    </row>
    <row r="4499" spans="1:25" hidden="1" x14ac:dyDescent="0.25">
      <c r="A4499" s="103" t="s">
        <v>6</v>
      </c>
      <c r="B4499" s="104">
        <v>46273</v>
      </c>
      <c r="C4499" s="105" t="s">
        <v>11</v>
      </c>
      <c r="D4499" s="106">
        <v>10</v>
      </c>
      <c r="G4499" s="106">
        <v>147</v>
      </c>
      <c r="H4499" s="107">
        <v>1</v>
      </c>
      <c r="I4499" s="107">
        <v>1</v>
      </c>
      <c r="J4499" s="107">
        <v>0</v>
      </c>
      <c r="K4499" s="107">
        <v>0</v>
      </c>
      <c r="L4499" s="108">
        <v>0</v>
      </c>
      <c r="X4499" t="s">
        <v>782</v>
      </c>
      <c r="Y4499" t="s">
        <v>780</v>
      </c>
    </row>
    <row r="4500" spans="1:25" hidden="1" x14ac:dyDescent="0.25">
      <c r="A4500" s="103" t="s">
        <v>7</v>
      </c>
      <c r="B4500" s="104">
        <v>46273</v>
      </c>
      <c r="C4500" s="105" t="s">
        <v>11</v>
      </c>
      <c r="D4500" s="106">
        <v>11</v>
      </c>
      <c r="G4500" s="106">
        <v>116</v>
      </c>
      <c r="H4500" s="107">
        <v>0</v>
      </c>
      <c r="I4500" s="107">
        <v>0</v>
      </c>
      <c r="J4500" s="107">
        <v>0</v>
      </c>
      <c r="K4500" s="107">
        <v>0</v>
      </c>
      <c r="L4500" s="108">
        <v>0</v>
      </c>
      <c r="X4500" t="s">
        <v>778</v>
      </c>
      <c r="Y4500" t="s">
        <v>783</v>
      </c>
    </row>
    <row r="4501" spans="1:25" x14ac:dyDescent="0.25">
      <c r="A4501" s="103" t="s">
        <v>7</v>
      </c>
      <c r="B4501" s="104">
        <v>46273</v>
      </c>
      <c r="C4501" s="105" t="s">
        <v>11</v>
      </c>
      <c r="D4501" s="106">
        <v>12</v>
      </c>
      <c r="G4501" s="106">
        <v>496</v>
      </c>
      <c r="H4501" s="107">
        <v>3</v>
      </c>
      <c r="I4501" s="107">
        <v>3</v>
      </c>
      <c r="J4501" s="107">
        <v>1</v>
      </c>
      <c r="K4501" s="107">
        <v>0</v>
      </c>
      <c r="L4501" s="108">
        <v>0</v>
      </c>
      <c r="X4501" t="s">
        <v>782</v>
      </c>
      <c r="Y4501" t="s">
        <v>783</v>
      </c>
    </row>
    <row r="4502" spans="1:25" hidden="1" x14ac:dyDescent="0.25">
      <c r="A4502" s="103" t="s">
        <v>8</v>
      </c>
      <c r="B4502" s="104">
        <v>46273</v>
      </c>
      <c r="C4502" s="105" t="s">
        <v>12</v>
      </c>
      <c r="D4502" s="106">
        <v>10</v>
      </c>
      <c r="G4502" s="106">
        <v>7</v>
      </c>
      <c r="H4502" s="107">
        <v>0</v>
      </c>
      <c r="I4502" s="107">
        <v>0</v>
      </c>
      <c r="J4502" s="107">
        <v>0</v>
      </c>
      <c r="K4502" s="107">
        <v>0</v>
      </c>
      <c r="L4502" s="108">
        <v>0</v>
      </c>
      <c r="X4502" t="s">
        <v>782</v>
      </c>
    </row>
    <row r="4503" spans="1:25" x14ac:dyDescent="0.25">
      <c r="A4503" s="103" t="s">
        <v>7</v>
      </c>
      <c r="B4503" s="104">
        <v>46273</v>
      </c>
      <c r="C4503" s="105" t="s">
        <v>11</v>
      </c>
      <c r="D4503" s="106">
        <v>8</v>
      </c>
      <c r="G4503" s="106">
        <v>120</v>
      </c>
      <c r="H4503" s="107">
        <v>2</v>
      </c>
      <c r="I4503" s="107">
        <v>2</v>
      </c>
      <c r="J4503" s="107">
        <v>0</v>
      </c>
      <c r="K4503" s="107">
        <v>0</v>
      </c>
      <c r="L4503" s="108">
        <v>0</v>
      </c>
      <c r="X4503" t="s">
        <v>778</v>
      </c>
      <c r="Y4503" t="s">
        <v>20</v>
      </c>
    </row>
    <row r="4504" spans="1:25" x14ac:dyDescent="0.25">
      <c r="A4504" s="103" t="s">
        <v>8</v>
      </c>
      <c r="B4504" s="104">
        <v>46273</v>
      </c>
      <c r="C4504" s="105" t="s">
        <v>12</v>
      </c>
      <c r="D4504" s="106">
        <v>13</v>
      </c>
      <c r="G4504" s="106">
        <v>845</v>
      </c>
      <c r="H4504" s="107">
        <v>9</v>
      </c>
      <c r="I4504" s="107">
        <v>8</v>
      </c>
      <c r="J4504" s="107">
        <v>0</v>
      </c>
      <c r="K4504" s="107">
        <v>0</v>
      </c>
      <c r="L4504" s="108">
        <v>0</v>
      </c>
      <c r="X4504" t="s">
        <v>782</v>
      </c>
      <c r="Y4504" t="s">
        <v>779</v>
      </c>
    </row>
    <row r="4505" spans="1:25" x14ac:dyDescent="0.25">
      <c r="A4505" s="103" t="s">
        <v>8</v>
      </c>
      <c r="B4505" s="104">
        <v>46273</v>
      </c>
      <c r="C4505" s="105" t="s">
        <v>12</v>
      </c>
      <c r="D4505" s="106">
        <v>9</v>
      </c>
      <c r="G4505" s="106">
        <v>11</v>
      </c>
      <c r="H4505" s="107">
        <v>0</v>
      </c>
      <c r="I4505" s="107">
        <v>0</v>
      </c>
      <c r="J4505" s="107">
        <v>0</v>
      </c>
      <c r="K4505" s="107">
        <v>0</v>
      </c>
      <c r="L4505" s="108">
        <v>0</v>
      </c>
      <c r="X4505" t="s">
        <v>782</v>
      </c>
    </row>
    <row r="4506" spans="1:25" x14ac:dyDescent="0.25">
      <c r="A4506" s="103" t="s">
        <v>7</v>
      </c>
      <c r="B4506" s="104">
        <v>46273</v>
      </c>
      <c r="C4506" s="105" t="s">
        <v>12</v>
      </c>
      <c r="D4506" s="106">
        <v>17</v>
      </c>
      <c r="G4506" s="106">
        <v>3</v>
      </c>
      <c r="H4506" s="107">
        <v>1</v>
      </c>
      <c r="I4506" s="107">
        <v>0</v>
      </c>
      <c r="J4506" s="107">
        <v>0</v>
      </c>
      <c r="K4506" s="107">
        <v>0</v>
      </c>
      <c r="L4506" s="108">
        <v>0</v>
      </c>
      <c r="X4506" t="s">
        <v>782</v>
      </c>
      <c r="Y4506" t="s">
        <v>779</v>
      </c>
    </row>
    <row r="4507" spans="1:25" hidden="1" x14ac:dyDescent="0.25">
      <c r="A4507" s="103" t="s">
        <v>7</v>
      </c>
      <c r="B4507" s="104">
        <v>46273</v>
      </c>
      <c r="C4507" s="105" t="s">
        <v>12</v>
      </c>
      <c r="D4507" s="106">
        <v>15</v>
      </c>
      <c r="G4507" s="106">
        <v>6</v>
      </c>
      <c r="H4507" s="107">
        <v>1</v>
      </c>
      <c r="I4507" s="107">
        <v>0</v>
      </c>
      <c r="J4507" s="107">
        <v>0</v>
      </c>
      <c r="K4507" s="107">
        <v>0</v>
      </c>
      <c r="L4507" s="108">
        <v>0</v>
      </c>
      <c r="X4507" t="s">
        <v>782</v>
      </c>
      <c r="Y4507" t="s">
        <v>779</v>
      </c>
    </row>
    <row r="4508" spans="1:25" hidden="1" x14ac:dyDescent="0.25">
      <c r="A4508" s="103" t="s">
        <v>8</v>
      </c>
      <c r="B4508" s="104">
        <v>46273</v>
      </c>
      <c r="C4508" s="105" t="s">
        <v>11</v>
      </c>
      <c r="D4508" s="106">
        <v>10</v>
      </c>
      <c r="G4508" s="106">
        <v>63</v>
      </c>
      <c r="H4508" s="107">
        <v>3</v>
      </c>
      <c r="I4508" s="107">
        <v>2</v>
      </c>
      <c r="J4508" s="107">
        <v>1</v>
      </c>
      <c r="K4508" s="107">
        <v>1</v>
      </c>
      <c r="L4508" s="108">
        <v>0</v>
      </c>
      <c r="X4508" t="s">
        <v>778</v>
      </c>
      <c r="Y4508" t="s">
        <v>784</v>
      </c>
    </row>
    <row r="4509" spans="1:25" x14ac:dyDescent="0.25">
      <c r="A4509" s="103" t="s">
        <v>8</v>
      </c>
      <c r="B4509" s="104">
        <v>46273</v>
      </c>
      <c r="C4509" s="105" t="s">
        <v>11</v>
      </c>
      <c r="D4509" s="106">
        <v>10</v>
      </c>
      <c r="G4509" s="106">
        <v>193</v>
      </c>
      <c r="H4509" s="107">
        <v>2</v>
      </c>
      <c r="I4509" s="107">
        <v>1</v>
      </c>
      <c r="J4509" s="107">
        <v>0</v>
      </c>
      <c r="K4509" s="107">
        <v>0</v>
      </c>
      <c r="L4509" s="108">
        <v>0</v>
      </c>
      <c r="X4509" t="s">
        <v>778</v>
      </c>
      <c r="Y4509" t="s">
        <v>20</v>
      </c>
    </row>
    <row r="4510" spans="1:25" hidden="1" x14ac:dyDescent="0.25">
      <c r="A4510" s="103" t="s">
        <v>827</v>
      </c>
      <c r="B4510" s="104">
        <v>46273</v>
      </c>
      <c r="C4510" s="105" t="s">
        <v>12</v>
      </c>
      <c r="D4510" s="106">
        <v>9</v>
      </c>
      <c r="G4510" s="106">
        <v>1</v>
      </c>
      <c r="H4510" s="107">
        <v>0</v>
      </c>
      <c r="I4510" s="107">
        <v>0</v>
      </c>
      <c r="J4510" s="107">
        <v>0</v>
      </c>
      <c r="K4510" s="107">
        <v>0</v>
      </c>
      <c r="L4510" s="108">
        <v>0</v>
      </c>
      <c r="X4510" t="s">
        <v>778</v>
      </c>
      <c r="Y4510" t="s">
        <v>779</v>
      </c>
    </row>
    <row r="4511" spans="1:25" hidden="1" x14ac:dyDescent="0.25">
      <c r="A4511" s="103" t="s">
        <v>8</v>
      </c>
      <c r="B4511" s="104">
        <v>46273</v>
      </c>
      <c r="C4511" s="105" t="s">
        <v>11</v>
      </c>
      <c r="D4511" s="106">
        <v>14</v>
      </c>
      <c r="G4511" s="106">
        <v>712</v>
      </c>
      <c r="H4511" s="107">
        <v>8</v>
      </c>
      <c r="I4511" s="107">
        <v>7</v>
      </c>
      <c r="J4511" s="107">
        <v>0</v>
      </c>
      <c r="K4511" s="107">
        <v>0</v>
      </c>
      <c r="L4511" s="108">
        <v>0</v>
      </c>
      <c r="X4511" t="s">
        <v>778</v>
      </c>
      <c r="Y4511" t="s">
        <v>783</v>
      </c>
    </row>
    <row r="4512" spans="1:25" x14ac:dyDescent="0.25">
      <c r="A4512" s="103" t="s">
        <v>8</v>
      </c>
      <c r="B4512" s="104">
        <v>46273</v>
      </c>
      <c r="C4512" s="105" t="s">
        <v>11</v>
      </c>
      <c r="D4512" s="106">
        <v>8</v>
      </c>
      <c r="G4512" s="106">
        <v>7</v>
      </c>
      <c r="H4512" s="107">
        <v>1</v>
      </c>
      <c r="I4512" s="107">
        <v>1</v>
      </c>
      <c r="J4512" s="107">
        <v>1</v>
      </c>
      <c r="K4512" s="107">
        <v>1</v>
      </c>
      <c r="L4512" s="108">
        <v>0</v>
      </c>
      <c r="X4512" t="s">
        <v>778</v>
      </c>
      <c r="Y4512" t="s">
        <v>784</v>
      </c>
    </row>
    <row r="4513" spans="1:25" hidden="1" x14ac:dyDescent="0.25">
      <c r="A4513" s="103" t="s">
        <v>6</v>
      </c>
      <c r="B4513" s="104">
        <v>46273</v>
      </c>
      <c r="C4513" s="105" t="s">
        <v>12</v>
      </c>
      <c r="D4513" s="106">
        <v>14</v>
      </c>
      <c r="G4513" s="106">
        <v>399</v>
      </c>
      <c r="H4513" s="107">
        <v>4</v>
      </c>
      <c r="I4513" s="107">
        <v>1</v>
      </c>
      <c r="J4513" s="107">
        <v>0</v>
      </c>
      <c r="K4513" s="107">
        <v>0</v>
      </c>
      <c r="L4513" s="108">
        <v>0</v>
      </c>
      <c r="X4513" t="s">
        <v>778</v>
      </c>
      <c r="Y4513" t="s">
        <v>779</v>
      </c>
    </row>
    <row r="4514" spans="1:25" x14ac:dyDescent="0.25">
      <c r="A4514" s="103" t="s">
        <v>6</v>
      </c>
      <c r="B4514" s="104">
        <v>46273</v>
      </c>
      <c r="C4514" s="105" t="s">
        <v>11</v>
      </c>
      <c r="D4514" s="106">
        <v>14</v>
      </c>
      <c r="G4514" s="106">
        <v>34</v>
      </c>
      <c r="H4514" s="107">
        <v>0</v>
      </c>
      <c r="I4514" s="107">
        <v>0</v>
      </c>
      <c r="J4514" s="107">
        <v>0</v>
      </c>
      <c r="K4514" s="107">
        <v>0</v>
      </c>
      <c r="L4514" s="108">
        <v>0</v>
      </c>
      <c r="X4514" t="s">
        <v>782</v>
      </c>
    </row>
    <row r="4515" spans="1:25" x14ac:dyDescent="0.25">
      <c r="A4515" s="103" t="s">
        <v>6</v>
      </c>
      <c r="B4515" s="104">
        <v>46273</v>
      </c>
      <c r="C4515" s="105" t="s">
        <v>12</v>
      </c>
      <c r="D4515" s="106">
        <v>9</v>
      </c>
      <c r="G4515" s="106">
        <v>22</v>
      </c>
      <c r="H4515" s="107">
        <v>1</v>
      </c>
      <c r="I4515" s="107">
        <v>1</v>
      </c>
      <c r="J4515" s="107">
        <v>1</v>
      </c>
      <c r="K4515" s="107">
        <v>1</v>
      </c>
      <c r="L4515" s="108">
        <v>0</v>
      </c>
      <c r="X4515" t="s">
        <v>778</v>
      </c>
      <c r="Y4515" t="s">
        <v>779</v>
      </c>
    </row>
    <row r="4516" spans="1:25" x14ac:dyDescent="0.25">
      <c r="A4516" s="103" t="s">
        <v>8</v>
      </c>
      <c r="B4516" s="104">
        <v>46273</v>
      </c>
      <c r="C4516" s="105" t="s">
        <v>12</v>
      </c>
      <c r="D4516" s="106">
        <v>11</v>
      </c>
      <c r="G4516" s="106">
        <v>1</v>
      </c>
      <c r="H4516" s="107">
        <v>0</v>
      </c>
      <c r="I4516" s="107">
        <v>0</v>
      </c>
      <c r="J4516" s="107">
        <v>0</v>
      </c>
      <c r="K4516" s="107">
        <v>0</v>
      </c>
      <c r="L4516" s="108">
        <v>0</v>
      </c>
      <c r="X4516" t="s">
        <v>778</v>
      </c>
      <c r="Y4516" t="s">
        <v>929</v>
      </c>
    </row>
    <row r="4517" spans="1:25" hidden="1" x14ac:dyDescent="0.25">
      <c r="A4517" s="103" t="s">
        <v>6</v>
      </c>
      <c r="B4517" s="104">
        <v>46273</v>
      </c>
      <c r="C4517" s="105" t="s">
        <v>12</v>
      </c>
      <c r="D4517" s="106">
        <v>12</v>
      </c>
      <c r="G4517" s="106">
        <v>3</v>
      </c>
      <c r="H4517" s="107">
        <v>0</v>
      </c>
      <c r="I4517" s="107">
        <v>0</v>
      </c>
      <c r="J4517" s="107">
        <v>0</v>
      </c>
      <c r="K4517" s="107">
        <v>0</v>
      </c>
      <c r="L4517" s="108">
        <v>0</v>
      </c>
      <c r="X4517" t="s">
        <v>778</v>
      </c>
      <c r="Y4517" t="s">
        <v>785</v>
      </c>
    </row>
    <row r="4518" spans="1:25" hidden="1" x14ac:dyDescent="0.25">
      <c r="A4518" s="103" t="s">
        <v>7</v>
      </c>
      <c r="B4518" s="104">
        <v>46273</v>
      </c>
      <c r="C4518" s="105" t="s">
        <v>11</v>
      </c>
      <c r="D4518" s="106">
        <v>13</v>
      </c>
      <c r="G4518" s="106">
        <v>3</v>
      </c>
      <c r="H4518" s="107">
        <v>0</v>
      </c>
      <c r="I4518" s="107">
        <v>0</v>
      </c>
      <c r="J4518" s="107">
        <v>0</v>
      </c>
      <c r="K4518" s="107">
        <v>0</v>
      </c>
      <c r="L4518" s="108">
        <v>0</v>
      </c>
      <c r="X4518" t="s">
        <v>778</v>
      </c>
      <c r="Y4518" t="s">
        <v>780</v>
      </c>
    </row>
    <row r="4519" spans="1:25" hidden="1" x14ac:dyDescent="0.25">
      <c r="A4519" s="103" t="s">
        <v>7</v>
      </c>
      <c r="B4519" s="104">
        <v>46273</v>
      </c>
      <c r="C4519" s="105" t="s">
        <v>11</v>
      </c>
      <c r="D4519" s="106">
        <v>12</v>
      </c>
      <c r="G4519" s="106">
        <v>96</v>
      </c>
      <c r="H4519" s="107">
        <v>0</v>
      </c>
      <c r="I4519" s="107">
        <v>0</v>
      </c>
      <c r="J4519" s="107">
        <v>0</v>
      </c>
      <c r="K4519" s="107">
        <v>0</v>
      </c>
      <c r="L4519" s="108">
        <v>0</v>
      </c>
      <c r="X4519" t="s">
        <v>778</v>
      </c>
      <c r="Y4519" t="s">
        <v>20</v>
      </c>
    </row>
    <row r="4520" spans="1:25" hidden="1" x14ac:dyDescent="0.25">
      <c r="A4520" s="103" t="s">
        <v>6</v>
      </c>
      <c r="B4520" s="104">
        <v>46273</v>
      </c>
      <c r="C4520" s="105" t="s">
        <v>11</v>
      </c>
      <c r="D4520" s="106">
        <v>11</v>
      </c>
      <c r="G4520" s="106">
        <v>26</v>
      </c>
      <c r="H4520" s="107">
        <v>0</v>
      </c>
      <c r="I4520" s="107">
        <v>0</v>
      </c>
      <c r="J4520" s="107">
        <v>0</v>
      </c>
      <c r="K4520" s="107">
        <v>0</v>
      </c>
      <c r="L4520" s="108">
        <v>0</v>
      </c>
      <c r="X4520" t="s">
        <v>778</v>
      </c>
      <c r="Y4520" t="s">
        <v>780</v>
      </c>
    </row>
    <row r="4521" spans="1:25" x14ac:dyDescent="0.25">
      <c r="A4521" s="103" t="s">
        <v>8</v>
      </c>
      <c r="B4521" s="104">
        <v>46273</v>
      </c>
      <c r="C4521" s="105" t="s">
        <v>12</v>
      </c>
      <c r="D4521" s="106">
        <v>14</v>
      </c>
      <c r="G4521" s="106">
        <v>88</v>
      </c>
      <c r="H4521" s="107">
        <v>2</v>
      </c>
      <c r="I4521" s="107">
        <v>2</v>
      </c>
      <c r="J4521" s="107">
        <v>1</v>
      </c>
      <c r="K4521" s="107">
        <v>1</v>
      </c>
      <c r="L4521" s="108">
        <v>0</v>
      </c>
      <c r="X4521" t="s">
        <v>782</v>
      </c>
      <c r="Y4521" t="s">
        <v>781</v>
      </c>
    </row>
    <row r="4522" spans="1:25" x14ac:dyDescent="0.25">
      <c r="A4522" s="103" t="s">
        <v>6</v>
      </c>
      <c r="B4522" s="104">
        <v>46273</v>
      </c>
      <c r="C4522" s="105" t="s">
        <v>12</v>
      </c>
      <c r="D4522" s="106">
        <v>15</v>
      </c>
      <c r="G4522" s="106">
        <v>2</v>
      </c>
      <c r="H4522" s="107">
        <v>0</v>
      </c>
      <c r="I4522" s="107">
        <v>0</v>
      </c>
      <c r="J4522" s="107">
        <v>0</v>
      </c>
      <c r="K4522" s="107">
        <v>0</v>
      </c>
      <c r="L4522" s="108">
        <v>0</v>
      </c>
      <c r="X4522" t="s">
        <v>782</v>
      </c>
      <c r="Y4522" t="s">
        <v>169</v>
      </c>
    </row>
    <row r="4523" spans="1:25" hidden="1" x14ac:dyDescent="0.25">
      <c r="A4523" s="103" t="s">
        <v>7</v>
      </c>
      <c r="B4523" s="104">
        <v>46273</v>
      </c>
      <c r="C4523" s="105" t="s">
        <v>12</v>
      </c>
      <c r="D4523" s="106">
        <v>15</v>
      </c>
      <c r="G4523" s="106">
        <v>2</v>
      </c>
      <c r="H4523" s="107">
        <v>0</v>
      </c>
      <c r="I4523" s="107">
        <v>0</v>
      </c>
      <c r="J4523" s="107">
        <v>0</v>
      </c>
      <c r="K4523" s="107">
        <v>0</v>
      </c>
      <c r="L4523" s="108">
        <v>0</v>
      </c>
      <c r="X4523" t="s">
        <v>778</v>
      </c>
      <c r="Y4523" t="s">
        <v>779</v>
      </c>
    </row>
    <row r="4524" spans="1:25" hidden="1" x14ac:dyDescent="0.25">
      <c r="A4524" s="103" t="s">
        <v>6</v>
      </c>
      <c r="B4524" s="104">
        <v>46273</v>
      </c>
      <c r="C4524" s="105" t="s">
        <v>11</v>
      </c>
      <c r="D4524" s="106">
        <v>12</v>
      </c>
      <c r="G4524" s="106">
        <v>212</v>
      </c>
      <c r="H4524" s="107">
        <v>6</v>
      </c>
      <c r="I4524" s="107">
        <v>3</v>
      </c>
      <c r="J4524" s="107">
        <v>0</v>
      </c>
      <c r="K4524" s="107">
        <v>0</v>
      </c>
      <c r="L4524" s="108">
        <v>0</v>
      </c>
      <c r="X4524" t="s">
        <v>778</v>
      </c>
      <c r="Y4524" t="s">
        <v>783</v>
      </c>
    </row>
    <row r="4525" spans="1:25" x14ac:dyDescent="0.25">
      <c r="A4525" s="103" t="s">
        <v>7</v>
      </c>
      <c r="B4525" s="104">
        <v>46273</v>
      </c>
      <c r="C4525" s="105" t="s">
        <v>11</v>
      </c>
      <c r="D4525" s="106">
        <v>9</v>
      </c>
      <c r="G4525" s="106">
        <v>2</v>
      </c>
      <c r="H4525" s="107">
        <v>0</v>
      </c>
      <c r="I4525" s="107">
        <v>0</v>
      </c>
      <c r="J4525" s="107">
        <v>0</v>
      </c>
      <c r="K4525" s="107">
        <v>0</v>
      </c>
      <c r="L4525" s="108">
        <v>0</v>
      </c>
      <c r="X4525" t="s">
        <v>778</v>
      </c>
    </row>
    <row r="4526" spans="1:25" hidden="1" x14ac:dyDescent="0.25">
      <c r="A4526" s="103" t="s">
        <v>6</v>
      </c>
      <c r="B4526" s="104">
        <v>46273</v>
      </c>
      <c r="C4526" s="105" t="s">
        <v>12</v>
      </c>
      <c r="D4526" s="106">
        <v>12</v>
      </c>
      <c r="G4526" s="106">
        <v>5</v>
      </c>
      <c r="H4526" s="107">
        <v>0</v>
      </c>
      <c r="I4526" s="107">
        <v>0</v>
      </c>
      <c r="J4526" s="107">
        <v>0</v>
      </c>
      <c r="K4526" s="107">
        <v>0</v>
      </c>
      <c r="L4526" s="108">
        <v>0</v>
      </c>
      <c r="X4526" t="s">
        <v>782</v>
      </c>
      <c r="Y4526" t="s">
        <v>169</v>
      </c>
    </row>
    <row r="4527" spans="1:25" x14ac:dyDescent="0.25">
      <c r="A4527" s="103" t="s">
        <v>8</v>
      </c>
      <c r="B4527" s="104">
        <v>46273</v>
      </c>
      <c r="C4527" s="105" t="s">
        <v>11</v>
      </c>
      <c r="D4527" s="106">
        <v>15</v>
      </c>
      <c r="G4527" s="106">
        <v>345</v>
      </c>
      <c r="H4527" s="107">
        <v>3</v>
      </c>
      <c r="I4527" s="107">
        <v>2</v>
      </c>
      <c r="J4527" s="107">
        <v>0</v>
      </c>
      <c r="K4527" s="107">
        <v>0</v>
      </c>
      <c r="L4527" s="108">
        <v>0</v>
      </c>
      <c r="X4527" t="s">
        <v>778</v>
      </c>
      <c r="Y4527" t="s">
        <v>783</v>
      </c>
    </row>
    <row r="4528" spans="1:25" hidden="1" x14ac:dyDescent="0.25">
      <c r="A4528" s="103" t="s">
        <v>6</v>
      </c>
      <c r="B4528" s="104">
        <v>46273</v>
      </c>
      <c r="C4528" s="105" t="s">
        <v>12</v>
      </c>
      <c r="D4528" s="106">
        <v>9</v>
      </c>
      <c r="G4528" s="106">
        <v>1</v>
      </c>
      <c r="H4528" s="107">
        <v>0</v>
      </c>
      <c r="I4528" s="107">
        <v>0</v>
      </c>
      <c r="J4528" s="107">
        <v>0</v>
      </c>
      <c r="K4528" s="107">
        <v>0</v>
      </c>
      <c r="L4528" s="108">
        <v>0</v>
      </c>
      <c r="X4528" t="s">
        <v>778</v>
      </c>
      <c r="Y4528" t="s">
        <v>169</v>
      </c>
    </row>
    <row r="4529" spans="1:25" x14ac:dyDescent="0.25">
      <c r="A4529" s="103" t="s">
        <v>8</v>
      </c>
      <c r="B4529" s="104">
        <v>46273</v>
      </c>
      <c r="C4529" s="105" t="s">
        <v>11</v>
      </c>
      <c r="D4529" s="106">
        <v>15</v>
      </c>
      <c r="G4529" s="106">
        <v>2</v>
      </c>
      <c r="H4529" s="107">
        <v>0</v>
      </c>
      <c r="I4529" s="107">
        <v>0</v>
      </c>
      <c r="J4529" s="107">
        <v>0</v>
      </c>
      <c r="K4529" s="107">
        <v>0</v>
      </c>
      <c r="L4529" s="108">
        <v>0</v>
      </c>
      <c r="X4529" t="s">
        <v>778</v>
      </c>
      <c r="Y4529" t="s">
        <v>21</v>
      </c>
    </row>
    <row r="4530" spans="1:25" hidden="1" x14ac:dyDescent="0.25">
      <c r="A4530" s="103" t="s">
        <v>6</v>
      </c>
      <c r="B4530" s="104">
        <v>46273</v>
      </c>
      <c r="C4530" s="105" t="s">
        <v>12</v>
      </c>
      <c r="D4530" s="106">
        <v>16</v>
      </c>
      <c r="G4530" s="106">
        <v>38</v>
      </c>
      <c r="H4530" s="107">
        <v>0</v>
      </c>
      <c r="I4530" s="107">
        <v>0</v>
      </c>
      <c r="J4530" s="107">
        <v>0</v>
      </c>
      <c r="K4530" s="107">
        <v>0</v>
      </c>
      <c r="L4530" s="108">
        <v>0</v>
      </c>
      <c r="X4530" t="s">
        <v>782</v>
      </c>
      <c r="Y4530" t="s">
        <v>779</v>
      </c>
    </row>
    <row r="4531" spans="1:25" hidden="1" x14ac:dyDescent="0.25">
      <c r="A4531" s="103" t="s">
        <v>6</v>
      </c>
      <c r="B4531" s="104">
        <v>46273</v>
      </c>
      <c r="C4531" s="105" t="s">
        <v>11</v>
      </c>
      <c r="D4531" s="106">
        <v>12</v>
      </c>
      <c r="G4531" s="106">
        <v>2</v>
      </c>
      <c r="H4531" s="107">
        <v>0</v>
      </c>
      <c r="I4531" s="107">
        <v>0</v>
      </c>
      <c r="J4531" s="107">
        <v>0</v>
      </c>
      <c r="K4531" s="107">
        <v>0</v>
      </c>
      <c r="L4531" s="108">
        <v>0</v>
      </c>
      <c r="X4531" t="s">
        <v>782</v>
      </c>
      <c r="Y4531" t="s">
        <v>22</v>
      </c>
    </row>
    <row r="4532" spans="1:25" x14ac:dyDescent="0.25">
      <c r="A4532" s="103" t="s">
        <v>7</v>
      </c>
      <c r="B4532" s="104">
        <v>46273</v>
      </c>
      <c r="C4532" s="105" t="s">
        <v>11</v>
      </c>
      <c r="D4532" s="106">
        <v>15</v>
      </c>
      <c r="G4532" s="106">
        <v>200</v>
      </c>
      <c r="H4532" s="107">
        <v>0</v>
      </c>
      <c r="I4532" s="107">
        <v>0</v>
      </c>
      <c r="J4532" s="107">
        <v>0</v>
      </c>
      <c r="K4532" s="107">
        <v>0</v>
      </c>
      <c r="L4532" s="108">
        <v>0</v>
      </c>
      <c r="X4532" t="s">
        <v>782</v>
      </c>
      <c r="Y4532" t="s">
        <v>20</v>
      </c>
    </row>
    <row r="4533" spans="1:25" hidden="1" x14ac:dyDescent="0.25">
      <c r="A4533" s="103" t="s">
        <v>7</v>
      </c>
      <c r="B4533" s="104">
        <v>46273</v>
      </c>
      <c r="C4533" s="105" t="s">
        <v>12</v>
      </c>
      <c r="D4533" s="106">
        <v>14</v>
      </c>
      <c r="G4533" s="106">
        <v>3</v>
      </c>
      <c r="H4533" s="107">
        <v>0</v>
      </c>
      <c r="I4533" s="107">
        <v>0</v>
      </c>
      <c r="J4533" s="107">
        <v>0</v>
      </c>
      <c r="K4533" s="107">
        <v>0</v>
      </c>
      <c r="L4533" s="108">
        <v>0</v>
      </c>
      <c r="X4533" t="s">
        <v>782</v>
      </c>
      <c r="Y4533" t="s">
        <v>169</v>
      </c>
    </row>
    <row r="4534" spans="1:25" x14ac:dyDescent="0.25">
      <c r="A4534" s="103" t="s">
        <v>6</v>
      </c>
      <c r="B4534" s="104">
        <v>46273</v>
      </c>
      <c r="C4534" s="105" t="s">
        <v>11</v>
      </c>
      <c r="D4534" s="106">
        <v>9</v>
      </c>
      <c r="G4534" s="106">
        <v>896</v>
      </c>
      <c r="H4534" s="107">
        <v>7</v>
      </c>
      <c r="I4534" s="107">
        <v>7</v>
      </c>
      <c r="J4534" s="107">
        <v>0</v>
      </c>
      <c r="K4534" s="107">
        <v>0</v>
      </c>
      <c r="L4534" s="108">
        <v>0</v>
      </c>
      <c r="X4534" t="s">
        <v>782</v>
      </c>
      <c r="Y4534" t="s">
        <v>784</v>
      </c>
    </row>
    <row r="4535" spans="1:25" hidden="1" x14ac:dyDescent="0.25">
      <c r="A4535" s="103" t="s">
        <v>7</v>
      </c>
      <c r="B4535" s="104">
        <v>46273</v>
      </c>
      <c r="C4535" s="105" t="s">
        <v>12</v>
      </c>
      <c r="D4535" s="106">
        <v>8</v>
      </c>
      <c r="G4535" s="106">
        <v>13</v>
      </c>
      <c r="H4535" s="107">
        <v>0</v>
      </c>
      <c r="I4535" s="107">
        <v>0</v>
      </c>
      <c r="J4535" s="107">
        <v>0</v>
      </c>
      <c r="K4535" s="107">
        <v>0</v>
      </c>
      <c r="L4535" s="108">
        <v>0</v>
      </c>
      <c r="X4535" t="s">
        <v>782</v>
      </c>
    </row>
    <row r="4536" spans="1:25" hidden="1" x14ac:dyDescent="0.25">
      <c r="A4536" s="103" t="s">
        <v>6</v>
      </c>
      <c r="B4536" s="104">
        <v>46273</v>
      </c>
      <c r="C4536" s="105" t="s">
        <v>11</v>
      </c>
      <c r="D4536" s="106">
        <v>14</v>
      </c>
      <c r="G4536" s="106">
        <v>49</v>
      </c>
      <c r="H4536" s="107">
        <v>0</v>
      </c>
      <c r="I4536" s="107">
        <v>0</v>
      </c>
      <c r="J4536" s="107">
        <v>0</v>
      </c>
      <c r="K4536" s="107">
        <v>0</v>
      </c>
      <c r="L4536" s="108">
        <v>0</v>
      </c>
      <c r="X4536" t="s">
        <v>778</v>
      </c>
      <c r="Y4536" t="s">
        <v>780</v>
      </c>
    </row>
    <row r="4537" spans="1:25" x14ac:dyDescent="0.25">
      <c r="A4537" s="103" t="s">
        <v>7</v>
      </c>
      <c r="B4537" s="104">
        <v>46273</v>
      </c>
      <c r="C4537" s="105" t="s">
        <v>11</v>
      </c>
      <c r="D4537" s="106">
        <v>9</v>
      </c>
      <c r="G4537" s="106">
        <v>5</v>
      </c>
      <c r="H4537" s="107">
        <v>0</v>
      </c>
      <c r="I4537" s="107">
        <v>0</v>
      </c>
      <c r="J4537" s="107">
        <v>0</v>
      </c>
      <c r="K4537" s="107">
        <v>0</v>
      </c>
      <c r="L4537" s="108">
        <v>0</v>
      </c>
      <c r="X4537" t="s">
        <v>782</v>
      </c>
    </row>
    <row r="4538" spans="1:25" x14ac:dyDescent="0.25">
      <c r="A4538" s="103" t="s">
        <v>6</v>
      </c>
      <c r="B4538" s="104">
        <v>46273</v>
      </c>
      <c r="C4538" s="105" t="s">
        <v>12</v>
      </c>
      <c r="D4538" s="106">
        <v>13</v>
      </c>
      <c r="G4538" s="106">
        <v>17</v>
      </c>
      <c r="H4538" s="107">
        <v>0</v>
      </c>
      <c r="I4538" s="107">
        <v>0</v>
      </c>
      <c r="J4538" s="107">
        <v>0</v>
      </c>
      <c r="K4538" s="107">
        <v>0</v>
      </c>
      <c r="L4538" s="108">
        <v>0</v>
      </c>
      <c r="X4538" t="s">
        <v>782</v>
      </c>
      <c r="Y4538" t="s">
        <v>779</v>
      </c>
    </row>
    <row r="4539" spans="1:25" x14ac:dyDescent="0.25">
      <c r="A4539" s="103" t="s">
        <v>6</v>
      </c>
      <c r="B4539" s="104">
        <v>46273</v>
      </c>
      <c r="C4539" s="105" t="s">
        <v>12</v>
      </c>
      <c r="D4539" s="106">
        <v>10</v>
      </c>
      <c r="G4539" s="106">
        <v>2</v>
      </c>
      <c r="H4539" s="107">
        <v>0</v>
      </c>
      <c r="I4539" s="107">
        <v>0</v>
      </c>
      <c r="J4539" s="107">
        <v>0</v>
      </c>
      <c r="K4539" s="107">
        <v>0</v>
      </c>
      <c r="L4539" s="108">
        <v>0</v>
      </c>
      <c r="X4539" t="s">
        <v>778</v>
      </c>
      <c r="Y4539" t="s">
        <v>786</v>
      </c>
    </row>
    <row r="4540" spans="1:25" hidden="1" x14ac:dyDescent="0.25">
      <c r="A4540" s="103" t="s">
        <v>7</v>
      </c>
      <c r="B4540" s="104">
        <v>46273</v>
      </c>
      <c r="C4540" s="105" t="s">
        <v>12</v>
      </c>
      <c r="D4540" s="106">
        <v>11</v>
      </c>
      <c r="G4540" s="106">
        <v>1233</v>
      </c>
      <c r="H4540" s="107">
        <v>26</v>
      </c>
      <c r="I4540" s="107">
        <v>12</v>
      </c>
      <c r="J4540" s="107">
        <v>3</v>
      </c>
      <c r="K4540" s="107">
        <v>3</v>
      </c>
      <c r="L4540" s="108">
        <v>0</v>
      </c>
      <c r="X4540" t="s">
        <v>782</v>
      </c>
      <c r="Y4540" t="s">
        <v>779</v>
      </c>
    </row>
    <row r="4541" spans="1:25" x14ac:dyDescent="0.25">
      <c r="A4541" s="103" t="s">
        <v>6</v>
      </c>
      <c r="B4541" s="104">
        <v>46273</v>
      </c>
      <c r="C4541" s="105" t="s">
        <v>11</v>
      </c>
      <c r="D4541" s="106">
        <v>10</v>
      </c>
      <c r="G4541" s="106">
        <v>205</v>
      </c>
      <c r="H4541" s="107">
        <v>2</v>
      </c>
      <c r="I4541" s="107">
        <v>1</v>
      </c>
      <c r="J4541" s="107">
        <v>0</v>
      </c>
      <c r="K4541" s="107">
        <v>0</v>
      </c>
      <c r="L4541" s="108">
        <v>0</v>
      </c>
      <c r="X4541" t="s">
        <v>778</v>
      </c>
      <c r="Y4541" t="s">
        <v>20</v>
      </c>
    </row>
    <row r="4542" spans="1:25" x14ac:dyDescent="0.25">
      <c r="A4542" s="103" t="s">
        <v>7</v>
      </c>
      <c r="B4542" s="104">
        <v>46273</v>
      </c>
      <c r="C4542" s="105" t="s">
        <v>12</v>
      </c>
      <c r="D4542" s="106">
        <v>16</v>
      </c>
      <c r="G4542" s="106">
        <v>1</v>
      </c>
      <c r="H4542" s="107">
        <v>0</v>
      </c>
      <c r="I4542" s="107">
        <v>0</v>
      </c>
      <c r="J4542" s="107">
        <v>0</v>
      </c>
      <c r="K4542" s="107">
        <v>0</v>
      </c>
      <c r="L4542" s="108">
        <v>0</v>
      </c>
      <c r="X4542" t="s">
        <v>778</v>
      </c>
    </row>
    <row r="4543" spans="1:25" x14ac:dyDescent="0.25">
      <c r="A4543" s="103" t="s">
        <v>8</v>
      </c>
      <c r="B4543" s="104">
        <v>46273</v>
      </c>
      <c r="C4543" s="105" t="s">
        <v>12</v>
      </c>
      <c r="D4543" s="106">
        <v>16</v>
      </c>
      <c r="G4543" s="106">
        <v>1761</v>
      </c>
      <c r="H4543" s="107">
        <v>27</v>
      </c>
      <c r="I4543" s="107">
        <v>17</v>
      </c>
      <c r="J4543" s="107">
        <v>1</v>
      </c>
      <c r="K4543" s="107">
        <v>1</v>
      </c>
      <c r="L4543" s="108">
        <v>1</v>
      </c>
      <c r="X4543" t="s">
        <v>782</v>
      </c>
      <c r="Y4543" t="s">
        <v>779</v>
      </c>
    </row>
    <row r="4544" spans="1:25" x14ac:dyDescent="0.25">
      <c r="A4544" s="103" t="s">
        <v>6</v>
      </c>
      <c r="B4544" s="104">
        <v>46273</v>
      </c>
      <c r="C4544" s="105" t="s">
        <v>12</v>
      </c>
      <c r="D4544" s="106">
        <v>16</v>
      </c>
      <c r="G4544" s="106">
        <v>22</v>
      </c>
      <c r="H4544" s="107">
        <v>0</v>
      </c>
      <c r="I4544" s="107">
        <v>0</v>
      </c>
      <c r="J4544" s="107">
        <v>0</v>
      </c>
      <c r="K4544" s="107">
        <v>0</v>
      </c>
      <c r="L4544" s="108">
        <v>0</v>
      </c>
      <c r="X4544" t="s">
        <v>778</v>
      </c>
      <c r="Y4544" t="s">
        <v>779</v>
      </c>
    </row>
    <row r="4545" spans="1:25" x14ac:dyDescent="0.25">
      <c r="A4545" s="103" t="s">
        <v>7</v>
      </c>
      <c r="B4545" s="104">
        <v>46273</v>
      </c>
      <c r="C4545" s="105" t="s">
        <v>12</v>
      </c>
      <c r="D4545" s="106">
        <v>11</v>
      </c>
      <c r="G4545" s="106">
        <v>12</v>
      </c>
      <c r="H4545" s="107">
        <v>0</v>
      </c>
      <c r="I4545" s="107">
        <v>0</v>
      </c>
      <c r="J4545" s="107">
        <v>0</v>
      </c>
      <c r="K4545" s="107">
        <v>0</v>
      </c>
      <c r="L4545" s="108">
        <v>0</v>
      </c>
      <c r="X4545" t="s">
        <v>782</v>
      </c>
      <c r="Y4545" t="s">
        <v>779</v>
      </c>
    </row>
    <row r="4546" spans="1:25" hidden="1" x14ac:dyDescent="0.25">
      <c r="A4546" s="103" t="s">
        <v>7</v>
      </c>
      <c r="B4546" s="104">
        <v>46273</v>
      </c>
      <c r="C4546" s="105" t="s">
        <v>12</v>
      </c>
      <c r="D4546" s="106">
        <v>11</v>
      </c>
      <c r="G4546" s="106">
        <v>3</v>
      </c>
      <c r="H4546" s="107">
        <v>0</v>
      </c>
      <c r="I4546" s="107">
        <v>0</v>
      </c>
      <c r="J4546" s="107">
        <v>0</v>
      </c>
      <c r="K4546" s="107">
        <v>0</v>
      </c>
      <c r="L4546" s="108">
        <v>0</v>
      </c>
      <c r="X4546" t="s">
        <v>778</v>
      </c>
      <c r="Y4546" t="s">
        <v>785</v>
      </c>
    </row>
    <row r="4547" spans="1:25" hidden="1" x14ac:dyDescent="0.25">
      <c r="A4547" s="103" t="s">
        <v>7</v>
      </c>
      <c r="B4547" s="104">
        <v>46273</v>
      </c>
      <c r="C4547" s="105" t="s">
        <v>12</v>
      </c>
      <c r="D4547" s="106">
        <v>12</v>
      </c>
      <c r="G4547" s="106">
        <v>359</v>
      </c>
      <c r="H4547" s="107">
        <v>6</v>
      </c>
      <c r="I4547" s="107">
        <v>5</v>
      </c>
      <c r="J4547" s="107">
        <v>0</v>
      </c>
      <c r="K4547" s="107">
        <v>0</v>
      </c>
      <c r="L4547" s="108">
        <v>0</v>
      </c>
      <c r="X4547" t="s">
        <v>782</v>
      </c>
      <c r="Y4547" t="s">
        <v>781</v>
      </c>
    </row>
    <row r="4548" spans="1:25" hidden="1" x14ac:dyDescent="0.25">
      <c r="A4548" s="103" t="s">
        <v>6</v>
      </c>
      <c r="B4548" s="104">
        <v>46273</v>
      </c>
      <c r="C4548" s="105" t="s">
        <v>12</v>
      </c>
      <c r="D4548" s="106">
        <v>9</v>
      </c>
      <c r="G4548" s="106">
        <v>41</v>
      </c>
      <c r="H4548" s="107">
        <v>0</v>
      </c>
      <c r="I4548" s="107">
        <v>0</v>
      </c>
      <c r="J4548" s="107">
        <v>0</v>
      </c>
      <c r="K4548" s="107">
        <v>0</v>
      </c>
      <c r="L4548" s="108">
        <v>0</v>
      </c>
      <c r="X4548" t="s">
        <v>778</v>
      </c>
      <c r="Y4548" t="s">
        <v>781</v>
      </c>
    </row>
    <row r="4549" spans="1:25" hidden="1" x14ac:dyDescent="0.25">
      <c r="A4549" s="103" t="s">
        <v>8</v>
      </c>
      <c r="B4549" s="104">
        <v>46273</v>
      </c>
      <c r="C4549" s="105" t="s">
        <v>11</v>
      </c>
      <c r="D4549" s="106">
        <v>10</v>
      </c>
      <c r="G4549" s="106">
        <v>73</v>
      </c>
      <c r="H4549" s="107">
        <v>0</v>
      </c>
      <c r="I4549" s="107">
        <v>0</v>
      </c>
      <c r="J4549" s="107">
        <v>0</v>
      </c>
      <c r="K4549" s="107">
        <v>0</v>
      </c>
      <c r="L4549" s="108">
        <v>0</v>
      </c>
      <c r="X4549" t="s">
        <v>782</v>
      </c>
      <c r="Y4549" t="s">
        <v>780</v>
      </c>
    </row>
    <row r="4550" spans="1:25" x14ac:dyDescent="0.25">
      <c r="A4550" s="103" t="s">
        <v>6</v>
      </c>
      <c r="B4550" s="104">
        <v>46273</v>
      </c>
      <c r="C4550" s="105" t="s">
        <v>11</v>
      </c>
      <c r="D4550" s="106">
        <v>15</v>
      </c>
      <c r="G4550" s="106">
        <v>1564</v>
      </c>
      <c r="H4550" s="107">
        <v>17</v>
      </c>
      <c r="I4550" s="107">
        <v>13</v>
      </c>
      <c r="J4550" s="107">
        <v>1</v>
      </c>
      <c r="K4550" s="107">
        <v>0</v>
      </c>
      <c r="L4550" s="108">
        <v>0</v>
      </c>
      <c r="X4550" t="s">
        <v>782</v>
      </c>
      <c r="Y4550" t="s">
        <v>783</v>
      </c>
    </row>
    <row r="4551" spans="1:25" hidden="1" x14ac:dyDescent="0.25">
      <c r="A4551" s="103" t="s">
        <v>6</v>
      </c>
      <c r="B4551" s="104">
        <v>46273</v>
      </c>
      <c r="C4551" s="105" t="s">
        <v>12</v>
      </c>
      <c r="D4551" s="106">
        <v>16</v>
      </c>
      <c r="G4551" s="106">
        <v>5</v>
      </c>
      <c r="H4551" s="107">
        <v>0</v>
      </c>
      <c r="I4551" s="107">
        <v>0</v>
      </c>
      <c r="J4551" s="107">
        <v>0</v>
      </c>
      <c r="K4551" s="107">
        <v>0</v>
      </c>
      <c r="L4551" s="108">
        <v>0</v>
      </c>
      <c r="X4551" t="s">
        <v>778</v>
      </c>
    </row>
    <row r="4552" spans="1:25" x14ac:dyDescent="0.25">
      <c r="A4552" s="103" t="s">
        <v>7</v>
      </c>
      <c r="B4552" s="104">
        <v>46273</v>
      </c>
      <c r="C4552" s="105" t="s">
        <v>11</v>
      </c>
      <c r="D4552" s="106">
        <v>15</v>
      </c>
      <c r="G4552" s="106">
        <v>7</v>
      </c>
      <c r="H4552" s="107">
        <v>0</v>
      </c>
      <c r="I4552" s="107">
        <v>0</v>
      </c>
      <c r="J4552" s="107">
        <v>0</v>
      </c>
      <c r="K4552" s="107">
        <v>0</v>
      </c>
      <c r="L4552" s="108">
        <v>0</v>
      </c>
      <c r="X4552" t="s">
        <v>782</v>
      </c>
    </row>
    <row r="4553" spans="1:25" hidden="1" x14ac:dyDescent="0.25">
      <c r="A4553" s="103" t="s">
        <v>8</v>
      </c>
      <c r="B4553" s="104">
        <v>46273</v>
      </c>
      <c r="C4553" s="105" t="s">
        <v>12</v>
      </c>
      <c r="D4553" s="106">
        <v>9</v>
      </c>
      <c r="G4553" s="106">
        <v>12</v>
      </c>
      <c r="H4553" s="107">
        <v>0</v>
      </c>
      <c r="I4553" s="107">
        <v>0</v>
      </c>
      <c r="J4553" s="107">
        <v>0</v>
      </c>
      <c r="K4553" s="107">
        <v>0</v>
      </c>
      <c r="L4553" s="108">
        <v>0</v>
      </c>
      <c r="X4553" t="s">
        <v>782</v>
      </c>
      <c r="Y4553" t="s">
        <v>779</v>
      </c>
    </row>
    <row r="4554" spans="1:25" hidden="1" x14ac:dyDescent="0.25">
      <c r="A4554" s="103" t="s">
        <v>8</v>
      </c>
      <c r="B4554" s="104">
        <v>46273</v>
      </c>
      <c r="C4554" s="105" t="s">
        <v>12</v>
      </c>
      <c r="D4554" s="106">
        <v>12</v>
      </c>
      <c r="G4554" s="106">
        <v>38</v>
      </c>
      <c r="H4554" s="107">
        <v>0</v>
      </c>
      <c r="I4554" s="107">
        <v>0</v>
      </c>
      <c r="J4554" s="107">
        <v>0</v>
      </c>
      <c r="K4554" s="107">
        <v>0</v>
      </c>
      <c r="L4554" s="108">
        <v>0</v>
      </c>
      <c r="X4554" t="s">
        <v>778</v>
      </c>
      <c r="Y4554" t="s">
        <v>781</v>
      </c>
    </row>
    <row r="4555" spans="1:25" x14ac:dyDescent="0.25">
      <c r="A4555" s="103" t="s">
        <v>6</v>
      </c>
      <c r="B4555" s="104">
        <v>46273</v>
      </c>
      <c r="C4555" s="105" t="s">
        <v>11</v>
      </c>
      <c r="D4555" s="106">
        <v>14</v>
      </c>
      <c r="G4555" s="106">
        <v>4</v>
      </c>
      <c r="H4555" s="107">
        <v>0</v>
      </c>
      <c r="I4555" s="107">
        <v>0</v>
      </c>
      <c r="J4555" s="107">
        <v>0</v>
      </c>
      <c r="K4555" s="107">
        <v>0</v>
      </c>
      <c r="L4555" s="108">
        <v>0</v>
      </c>
      <c r="X4555" t="s">
        <v>778</v>
      </c>
      <c r="Y4555" t="s">
        <v>21</v>
      </c>
    </row>
    <row r="4556" spans="1:25" hidden="1" x14ac:dyDescent="0.25">
      <c r="A4556" s="103" t="s">
        <v>6</v>
      </c>
      <c r="B4556" s="104">
        <v>46273</v>
      </c>
      <c r="C4556" s="105" t="s">
        <v>12</v>
      </c>
      <c r="D4556" s="106">
        <v>12</v>
      </c>
      <c r="G4556" s="106">
        <v>1</v>
      </c>
      <c r="H4556" s="107">
        <v>1</v>
      </c>
      <c r="I4556" s="107">
        <v>0</v>
      </c>
      <c r="J4556" s="107">
        <v>0</v>
      </c>
      <c r="K4556" s="107">
        <v>0</v>
      </c>
      <c r="L4556" s="108">
        <v>0</v>
      </c>
      <c r="X4556" t="s">
        <v>778</v>
      </c>
      <c r="Y4556" t="s">
        <v>169</v>
      </c>
    </row>
    <row r="4557" spans="1:25" x14ac:dyDescent="0.25">
      <c r="A4557" s="103" t="s">
        <v>8</v>
      </c>
      <c r="B4557" s="104">
        <v>46273</v>
      </c>
      <c r="C4557" s="105" t="s">
        <v>12</v>
      </c>
      <c r="D4557" s="106">
        <v>12</v>
      </c>
      <c r="G4557" s="106">
        <v>460</v>
      </c>
      <c r="H4557" s="107">
        <v>5</v>
      </c>
      <c r="I4557" s="107">
        <v>4</v>
      </c>
      <c r="J4557" s="107">
        <v>0</v>
      </c>
      <c r="K4557" s="107">
        <v>0</v>
      </c>
      <c r="L4557" s="108">
        <v>0</v>
      </c>
      <c r="X4557" t="s">
        <v>782</v>
      </c>
      <c r="Y4557" t="s">
        <v>781</v>
      </c>
    </row>
    <row r="4558" spans="1:25" x14ac:dyDescent="0.25">
      <c r="A4558" s="103" t="s">
        <v>6</v>
      </c>
      <c r="B4558" s="104">
        <v>46273</v>
      </c>
      <c r="C4558" s="105" t="s">
        <v>12</v>
      </c>
      <c r="D4558" s="106">
        <v>12</v>
      </c>
      <c r="G4558" s="106">
        <v>36</v>
      </c>
      <c r="H4558" s="107">
        <v>1</v>
      </c>
      <c r="I4558" s="107">
        <v>1</v>
      </c>
      <c r="J4558" s="107">
        <v>0</v>
      </c>
      <c r="K4558" s="107">
        <v>0</v>
      </c>
      <c r="L4558" s="108">
        <v>0</v>
      </c>
      <c r="X4558" t="s">
        <v>782</v>
      </c>
    </row>
    <row r="4559" spans="1:25" hidden="1" x14ac:dyDescent="0.25">
      <c r="A4559" s="103" t="s">
        <v>6</v>
      </c>
      <c r="B4559" s="104">
        <v>46273</v>
      </c>
      <c r="C4559" s="105" t="s">
        <v>12</v>
      </c>
      <c r="D4559" s="106">
        <v>10</v>
      </c>
      <c r="G4559" s="106">
        <v>15</v>
      </c>
      <c r="H4559" s="107">
        <v>0</v>
      </c>
      <c r="I4559" s="107">
        <v>0</v>
      </c>
      <c r="J4559" s="107">
        <v>0</v>
      </c>
      <c r="K4559" s="107">
        <v>0</v>
      </c>
      <c r="L4559" s="108">
        <v>0</v>
      </c>
      <c r="X4559" t="s">
        <v>782</v>
      </c>
      <c r="Y4559" t="s">
        <v>779</v>
      </c>
    </row>
    <row r="4560" spans="1:25" hidden="1" x14ac:dyDescent="0.25">
      <c r="A4560" s="103" t="s">
        <v>8</v>
      </c>
      <c r="B4560" s="104">
        <v>46273</v>
      </c>
      <c r="C4560" s="105" t="s">
        <v>11</v>
      </c>
      <c r="D4560" s="106">
        <v>12</v>
      </c>
      <c r="G4560" s="106">
        <v>716</v>
      </c>
      <c r="H4560" s="107">
        <v>5</v>
      </c>
      <c r="I4560" s="107">
        <v>2</v>
      </c>
      <c r="J4560" s="107">
        <v>0</v>
      </c>
      <c r="K4560" s="107">
        <v>0</v>
      </c>
      <c r="L4560" s="108">
        <v>0</v>
      </c>
      <c r="X4560" t="s">
        <v>782</v>
      </c>
      <c r="Y4560" t="s">
        <v>20</v>
      </c>
    </row>
    <row r="4561" spans="1:25" hidden="1" x14ac:dyDescent="0.25">
      <c r="A4561" s="103" t="s">
        <v>7</v>
      </c>
      <c r="B4561" s="104">
        <v>46273</v>
      </c>
      <c r="C4561" s="105" t="s">
        <v>11</v>
      </c>
      <c r="D4561" s="106">
        <v>15</v>
      </c>
      <c r="G4561" s="106">
        <v>64</v>
      </c>
      <c r="H4561" s="107">
        <v>0</v>
      </c>
      <c r="I4561" s="107">
        <v>0</v>
      </c>
      <c r="J4561" s="107">
        <v>0</v>
      </c>
      <c r="K4561" s="107">
        <v>0</v>
      </c>
      <c r="L4561" s="108">
        <v>0</v>
      </c>
      <c r="X4561" t="s">
        <v>778</v>
      </c>
      <c r="Y4561" t="s">
        <v>20</v>
      </c>
    </row>
    <row r="4562" spans="1:25" x14ac:dyDescent="0.25">
      <c r="A4562" s="103" t="s">
        <v>7</v>
      </c>
      <c r="B4562" s="104">
        <v>46273</v>
      </c>
      <c r="C4562" s="105" t="s">
        <v>11</v>
      </c>
      <c r="D4562" s="106">
        <v>13</v>
      </c>
      <c r="G4562" s="106">
        <v>22</v>
      </c>
      <c r="H4562" s="107">
        <v>0</v>
      </c>
      <c r="I4562" s="107">
        <v>0</v>
      </c>
      <c r="J4562" s="107">
        <v>0</v>
      </c>
      <c r="K4562" s="107">
        <v>0</v>
      </c>
      <c r="L4562" s="108">
        <v>0</v>
      </c>
      <c r="X4562" t="s">
        <v>782</v>
      </c>
      <c r="Y4562" t="s">
        <v>783</v>
      </c>
    </row>
    <row r="4563" spans="1:25" x14ac:dyDescent="0.25">
      <c r="A4563" s="103" t="s">
        <v>6</v>
      </c>
      <c r="B4563" s="104">
        <v>46273</v>
      </c>
      <c r="C4563" s="105" t="s">
        <v>12</v>
      </c>
      <c r="D4563" s="106">
        <v>15</v>
      </c>
      <c r="G4563" s="106">
        <v>11</v>
      </c>
      <c r="H4563" s="107">
        <v>0</v>
      </c>
      <c r="I4563" s="107">
        <v>0</v>
      </c>
      <c r="J4563" s="107">
        <v>0</v>
      </c>
      <c r="K4563" s="107">
        <v>0</v>
      </c>
      <c r="L4563" s="108">
        <v>0</v>
      </c>
      <c r="X4563" t="s">
        <v>778</v>
      </c>
    </row>
    <row r="4564" spans="1:25" hidden="1" x14ac:dyDescent="0.25">
      <c r="A4564" s="103" t="s">
        <v>6</v>
      </c>
      <c r="B4564" s="104">
        <v>46273</v>
      </c>
      <c r="C4564" s="105" t="s">
        <v>12</v>
      </c>
      <c r="D4564" s="106">
        <v>8</v>
      </c>
      <c r="G4564" s="106">
        <v>10</v>
      </c>
      <c r="H4564" s="107">
        <v>1</v>
      </c>
      <c r="I4564" s="107">
        <v>1</v>
      </c>
      <c r="J4564" s="107">
        <v>0</v>
      </c>
      <c r="K4564" s="107">
        <v>0</v>
      </c>
      <c r="L4564" s="108">
        <v>0</v>
      </c>
      <c r="X4564" t="s">
        <v>782</v>
      </c>
      <c r="Y4564" t="s">
        <v>779</v>
      </c>
    </row>
    <row r="4565" spans="1:25" hidden="1" x14ac:dyDescent="0.25">
      <c r="A4565" s="103" t="s">
        <v>8</v>
      </c>
      <c r="B4565" s="104">
        <v>46273</v>
      </c>
      <c r="C4565" s="105" t="s">
        <v>12</v>
      </c>
      <c r="D4565" s="106">
        <v>11</v>
      </c>
      <c r="G4565" s="106">
        <v>242</v>
      </c>
      <c r="H4565" s="107">
        <v>6</v>
      </c>
      <c r="I4565" s="107">
        <v>3</v>
      </c>
      <c r="J4565" s="107">
        <v>1</v>
      </c>
      <c r="K4565" s="107">
        <v>1</v>
      </c>
      <c r="L4565" s="108">
        <v>0</v>
      </c>
      <c r="X4565" t="s">
        <v>782</v>
      </c>
      <c r="Y4565" t="s">
        <v>781</v>
      </c>
    </row>
    <row r="4566" spans="1:25" hidden="1" x14ac:dyDescent="0.25">
      <c r="A4566" s="103" t="s">
        <v>8</v>
      </c>
      <c r="B4566" s="104">
        <v>46273</v>
      </c>
      <c r="C4566" s="105" t="s">
        <v>11</v>
      </c>
      <c r="D4566" s="106">
        <v>9</v>
      </c>
      <c r="G4566" s="106">
        <v>20</v>
      </c>
      <c r="H4566" s="107">
        <v>0</v>
      </c>
      <c r="I4566" s="107">
        <v>0</v>
      </c>
      <c r="J4566" s="107">
        <v>0</v>
      </c>
      <c r="K4566" s="107">
        <v>0</v>
      </c>
      <c r="L4566" s="108">
        <v>0</v>
      </c>
      <c r="X4566" t="s">
        <v>778</v>
      </c>
      <c r="Y4566" t="s">
        <v>780</v>
      </c>
    </row>
    <row r="4567" spans="1:25" x14ac:dyDescent="0.25">
      <c r="A4567" s="103" t="s">
        <v>6</v>
      </c>
      <c r="B4567" s="104">
        <v>46273</v>
      </c>
      <c r="C4567" s="105" t="s">
        <v>12</v>
      </c>
      <c r="D4567" s="106">
        <v>16</v>
      </c>
      <c r="G4567" s="106">
        <v>6</v>
      </c>
      <c r="H4567" s="107">
        <v>0</v>
      </c>
      <c r="I4567" s="107">
        <v>0</v>
      </c>
      <c r="J4567" s="107">
        <v>0</v>
      </c>
      <c r="K4567" s="107">
        <v>0</v>
      </c>
      <c r="L4567" s="108">
        <v>0</v>
      </c>
      <c r="X4567" t="s">
        <v>778</v>
      </c>
      <c r="Y4567" t="s">
        <v>781</v>
      </c>
    </row>
    <row r="4568" spans="1:25" hidden="1" x14ac:dyDescent="0.25">
      <c r="A4568" s="103" t="s">
        <v>7</v>
      </c>
      <c r="B4568" s="104">
        <v>46273</v>
      </c>
      <c r="C4568" s="105" t="s">
        <v>12</v>
      </c>
      <c r="D4568" s="106">
        <v>14</v>
      </c>
      <c r="G4568" s="106">
        <v>258</v>
      </c>
      <c r="H4568" s="107">
        <v>6</v>
      </c>
      <c r="I4568" s="107">
        <v>5</v>
      </c>
      <c r="J4568" s="107">
        <v>0</v>
      </c>
      <c r="K4568" s="107">
        <v>0</v>
      </c>
      <c r="L4568" s="108">
        <v>0</v>
      </c>
      <c r="X4568" t="s">
        <v>778</v>
      </c>
      <c r="Y4568" t="s">
        <v>779</v>
      </c>
    </row>
    <row r="4569" spans="1:25" hidden="1" x14ac:dyDescent="0.25">
      <c r="A4569" s="103" t="s">
        <v>6</v>
      </c>
      <c r="B4569" s="104">
        <v>46273</v>
      </c>
      <c r="C4569" s="105" t="s">
        <v>11</v>
      </c>
      <c r="D4569" s="106">
        <v>10</v>
      </c>
      <c r="G4569" s="106">
        <v>19</v>
      </c>
      <c r="H4569" s="107">
        <v>0</v>
      </c>
      <c r="I4569" s="107">
        <v>0</v>
      </c>
      <c r="J4569" s="107">
        <v>0</v>
      </c>
      <c r="K4569" s="107">
        <v>0</v>
      </c>
      <c r="L4569" s="108">
        <v>0</v>
      </c>
      <c r="X4569" t="s">
        <v>778</v>
      </c>
      <c r="Y4569" t="s">
        <v>780</v>
      </c>
    </row>
    <row r="4570" spans="1:25" x14ac:dyDescent="0.25">
      <c r="A4570" s="103" t="s">
        <v>8</v>
      </c>
      <c r="B4570" s="104">
        <v>46273</v>
      </c>
      <c r="C4570" s="105" t="s">
        <v>11</v>
      </c>
      <c r="D4570" s="106">
        <v>15</v>
      </c>
      <c r="G4570" s="106">
        <v>675</v>
      </c>
      <c r="H4570" s="107">
        <v>6</v>
      </c>
      <c r="I4570" s="107">
        <v>2</v>
      </c>
      <c r="J4570" s="107">
        <v>0</v>
      </c>
      <c r="K4570" s="107">
        <v>0</v>
      </c>
      <c r="L4570" s="108">
        <v>0</v>
      </c>
      <c r="X4570" t="s">
        <v>782</v>
      </c>
      <c r="Y4570" t="s">
        <v>783</v>
      </c>
    </row>
    <row r="4571" spans="1:25" hidden="1" x14ac:dyDescent="0.25">
      <c r="A4571" s="103" t="s">
        <v>8</v>
      </c>
      <c r="B4571" s="104">
        <v>46273</v>
      </c>
      <c r="C4571" s="105" t="s">
        <v>12</v>
      </c>
      <c r="D4571" s="106">
        <v>14</v>
      </c>
      <c r="G4571" s="106">
        <v>31</v>
      </c>
      <c r="H4571" s="107">
        <v>0</v>
      </c>
      <c r="I4571" s="107">
        <v>0</v>
      </c>
      <c r="J4571" s="107">
        <v>0</v>
      </c>
      <c r="K4571" s="107">
        <v>0</v>
      </c>
      <c r="L4571" s="108">
        <v>0</v>
      </c>
      <c r="X4571" t="s">
        <v>778</v>
      </c>
      <c r="Y4571" t="s">
        <v>779</v>
      </c>
    </row>
    <row r="4572" spans="1:25" x14ac:dyDescent="0.25">
      <c r="A4572" s="103" t="s">
        <v>8</v>
      </c>
      <c r="B4572" s="104">
        <v>46273</v>
      </c>
      <c r="C4572" s="105" t="s">
        <v>11</v>
      </c>
      <c r="D4572" s="106">
        <v>9</v>
      </c>
      <c r="G4572" s="106">
        <v>1</v>
      </c>
      <c r="H4572" s="107">
        <v>1</v>
      </c>
      <c r="I4572" s="107">
        <v>1</v>
      </c>
      <c r="J4572" s="107">
        <v>0</v>
      </c>
      <c r="K4572" s="107">
        <v>0</v>
      </c>
      <c r="L4572" s="108">
        <v>0</v>
      </c>
      <c r="X4572" t="s">
        <v>782</v>
      </c>
      <c r="Y4572" t="s">
        <v>1237</v>
      </c>
    </row>
    <row r="4573" spans="1:25" hidden="1" x14ac:dyDescent="0.25">
      <c r="A4573" s="103" t="s">
        <v>6</v>
      </c>
      <c r="B4573" s="104">
        <v>46273</v>
      </c>
      <c r="C4573" s="105" t="s">
        <v>12</v>
      </c>
      <c r="D4573" s="106">
        <v>12</v>
      </c>
      <c r="G4573" s="106">
        <v>16</v>
      </c>
      <c r="H4573" s="107">
        <v>1</v>
      </c>
      <c r="I4573" s="107">
        <v>1</v>
      </c>
      <c r="J4573" s="107">
        <v>0</v>
      </c>
      <c r="K4573" s="107">
        <v>0</v>
      </c>
      <c r="L4573" s="108">
        <v>0</v>
      </c>
      <c r="X4573" t="s">
        <v>782</v>
      </c>
      <c r="Y4573" t="s">
        <v>779</v>
      </c>
    </row>
    <row r="4574" spans="1:25" hidden="1" x14ac:dyDescent="0.25">
      <c r="A4574" s="103" t="s">
        <v>7</v>
      </c>
      <c r="B4574" s="104">
        <v>46273</v>
      </c>
      <c r="C4574" s="105" t="s">
        <v>11</v>
      </c>
      <c r="D4574" s="106">
        <v>12</v>
      </c>
      <c r="G4574" s="106">
        <v>57</v>
      </c>
      <c r="H4574" s="107">
        <v>0</v>
      </c>
      <c r="I4574" s="107">
        <v>0</v>
      </c>
      <c r="J4574" s="107">
        <v>0</v>
      </c>
      <c r="K4574" s="107">
        <v>0</v>
      </c>
      <c r="L4574" s="108">
        <v>0</v>
      </c>
      <c r="X4574" t="s">
        <v>778</v>
      </c>
      <c r="Y4574" t="s">
        <v>784</v>
      </c>
    </row>
    <row r="4575" spans="1:25" x14ac:dyDescent="0.25">
      <c r="A4575" s="103" t="s">
        <v>6</v>
      </c>
      <c r="B4575" s="104">
        <v>46273</v>
      </c>
      <c r="C4575" s="105" t="s">
        <v>11</v>
      </c>
      <c r="D4575" s="106">
        <v>8</v>
      </c>
      <c r="G4575" s="106">
        <v>141</v>
      </c>
      <c r="H4575" s="107">
        <v>3</v>
      </c>
      <c r="I4575" s="107">
        <v>3</v>
      </c>
      <c r="J4575" s="107">
        <v>0</v>
      </c>
      <c r="K4575" s="107">
        <v>0</v>
      </c>
      <c r="L4575" s="108">
        <v>0</v>
      </c>
      <c r="X4575" t="s">
        <v>778</v>
      </c>
      <c r="Y4575" t="s">
        <v>784</v>
      </c>
    </row>
    <row r="4576" spans="1:25" x14ac:dyDescent="0.25">
      <c r="A4576" s="103" t="s">
        <v>6</v>
      </c>
      <c r="B4576" s="104">
        <v>46273</v>
      </c>
      <c r="C4576" s="105" t="s">
        <v>12</v>
      </c>
      <c r="D4576" s="106">
        <v>12</v>
      </c>
      <c r="G4576" s="106">
        <v>1</v>
      </c>
      <c r="H4576" s="107">
        <v>0</v>
      </c>
      <c r="I4576" s="107">
        <v>0</v>
      </c>
      <c r="J4576" s="107">
        <v>0</v>
      </c>
      <c r="K4576" s="107">
        <v>0</v>
      </c>
      <c r="L4576" s="108">
        <v>0</v>
      </c>
      <c r="X4576" t="s">
        <v>778</v>
      </c>
      <c r="Y4576" t="s">
        <v>811</v>
      </c>
    </row>
    <row r="4577" spans="1:25" hidden="1" x14ac:dyDescent="0.25">
      <c r="A4577" s="103" t="s">
        <v>6</v>
      </c>
      <c r="B4577" s="104">
        <v>46273</v>
      </c>
      <c r="C4577" s="105" t="s">
        <v>12</v>
      </c>
      <c r="D4577" s="106">
        <v>17</v>
      </c>
      <c r="G4577" s="106">
        <v>6</v>
      </c>
      <c r="H4577" s="107">
        <v>2</v>
      </c>
      <c r="I4577" s="107">
        <v>1</v>
      </c>
      <c r="J4577" s="107">
        <v>0</v>
      </c>
      <c r="K4577" s="107">
        <v>0</v>
      </c>
      <c r="L4577" s="108">
        <v>0</v>
      </c>
      <c r="X4577" t="s">
        <v>782</v>
      </c>
      <c r="Y4577" t="s">
        <v>779</v>
      </c>
    </row>
    <row r="4578" spans="1:25" hidden="1" x14ac:dyDescent="0.25">
      <c r="A4578" s="103" t="s">
        <v>827</v>
      </c>
      <c r="B4578" s="104">
        <v>46273</v>
      </c>
      <c r="C4578" s="105" t="s">
        <v>12</v>
      </c>
      <c r="D4578" s="106">
        <v>12</v>
      </c>
      <c r="G4578" s="106">
        <v>1</v>
      </c>
      <c r="H4578" s="107">
        <v>0</v>
      </c>
      <c r="I4578" s="107">
        <v>0</v>
      </c>
      <c r="J4578" s="107">
        <v>0</v>
      </c>
      <c r="K4578" s="107">
        <v>0</v>
      </c>
      <c r="L4578" s="108">
        <v>0</v>
      </c>
      <c r="X4578" t="s">
        <v>778</v>
      </c>
      <c r="Y4578" t="s">
        <v>781</v>
      </c>
    </row>
    <row r="4579" spans="1:25" hidden="1" x14ac:dyDescent="0.25">
      <c r="A4579" s="103" t="s">
        <v>7</v>
      </c>
      <c r="B4579" s="104">
        <v>46273</v>
      </c>
      <c r="C4579" s="105" t="s">
        <v>11</v>
      </c>
      <c r="D4579" s="106">
        <v>14</v>
      </c>
      <c r="G4579" s="106">
        <v>1</v>
      </c>
      <c r="H4579" s="107">
        <v>0</v>
      </c>
      <c r="I4579" s="107">
        <v>0</v>
      </c>
      <c r="J4579" s="107">
        <v>0</v>
      </c>
      <c r="K4579" s="107">
        <v>0</v>
      </c>
      <c r="L4579" s="108">
        <v>0</v>
      </c>
      <c r="X4579" t="s">
        <v>778</v>
      </c>
      <c r="Y4579" t="s">
        <v>21</v>
      </c>
    </row>
    <row r="4580" spans="1:25" x14ac:dyDescent="0.25">
      <c r="A4580" s="103" t="s">
        <v>6</v>
      </c>
      <c r="B4580" s="104">
        <v>46273</v>
      </c>
      <c r="C4580" s="105" t="s">
        <v>12</v>
      </c>
      <c r="D4580" s="106">
        <v>12</v>
      </c>
      <c r="G4580" s="106">
        <v>441</v>
      </c>
      <c r="H4580" s="107">
        <v>2</v>
      </c>
      <c r="I4580" s="107">
        <v>1</v>
      </c>
      <c r="J4580" s="107">
        <v>0</v>
      </c>
      <c r="K4580" s="107">
        <v>0</v>
      </c>
      <c r="L4580" s="108">
        <v>0</v>
      </c>
      <c r="X4580" t="s">
        <v>782</v>
      </c>
      <c r="Y4580" t="s">
        <v>781</v>
      </c>
    </row>
    <row r="4581" spans="1:25" x14ac:dyDescent="0.25">
      <c r="A4581" s="103" t="s">
        <v>7</v>
      </c>
      <c r="B4581" s="104">
        <v>46273</v>
      </c>
      <c r="C4581" s="105" t="s">
        <v>12</v>
      </c>
      <c r="D4581" s="106">
        <v>16</v>
      </c>
      <c r="G4581" s="106">
        <v>245</v>
      </c>
      <c r="H4581" s="107">
        <v>1</v>
      </c>
      <c r="I4581" s="107">
        <v>1</v>
      </c>
      <c r="J4581" s="107">
        <v>0</v>
      </c>
      <c r="K4581" s="107">
        <v>0</v>
      </c>
      <c r="L4581" s="108">
        <v>0</v>
      </c>
      <c r="X4581" t="s">
        <v>778</v>
      </c>
      <c r="Y4581" t="s">
        <v>779</v>
      </c>
    </row>
    <row r="4582" spans="1:25" hidden="1" x14ac:dyDescent="0.25">
      <c r="B4582" s="104">
        <v>46273</v>
      </c>
      <c r="C4582" s="105" t="s">
        <v>12</v>
      </c>
      <c r="D4582" s="106">
        <v>8</v>
      </c>
      <c r="G4582" s="106">
        <v>1</v>
      </c>
      <c r="H4582" s="107">
        <v>1</v>
      </c>
      <c r="I4582" s="107">
        <v>1</v>
      </c>
      <c r="J4582" s="107">
        <v>1</v>
      </c>
      <c r="K4582" s="107">
        <v>1</v>
      </c>
      <c r="L4582" s="108">
        <v>0</v>
      </c>
      <c r="X4582" t="s">
        <v>782</v>
      </c>
    </row>
    <row r="4583" spans="1:25" x14ac:dyDescent="0.25">
      <c r="A4583" s="103" t="s">
        <v>7</v>
      </c>
      <c r="B4583" s="104">
        <v>46273</v>
      </c>
      <c r="C4583" s="105" t="s">
        <v>11</v>
      </c>
      <c r="D4583" s="106">
        <v>10</v>
      </c>
      <c r="G4583" s="106">
        <v>283</v>
      </c>
      <c r="H4583" s="107">
        <v>1</v>
      </c>
      <c r="I4583" s="107">
        <v>1</v>
      </c>
      <c r="J4583" s="107">
        <v>0</v>
      </c>
      <c r="K4583" s="107">
        <v>0</v>
      </c>
      <c r="L4583" s="108">
        <v>0</v>
      </c>
      <c r="X4583" t="s">
        <v>782</v>
      </c>
      <c r="Y4583" t="s">
        <v>784</v>
      </c>
    </row>
    <row r="4584" spans="1:25" hidden="1" x14ac:dyDescent="0.25">
      <c r="A4584" s="103" t="s">
        <v>6</v>
      </c>
      <c r="B4584" s="104">
        <v>46273</v>
      </c>
      <c r="C4584" s="105" t="s">
        <v>12</v>
      </c>
      <c r="D4584" s="106">
        <v>14</v>
      </c>
      <c r="G4584" s="106">
        <v>2696</v>
      </c>
      <c r="H4584" s="107">
        <v>41</v>
      </c>
      <c r="I4584" s="107">
        <v>33</v>
      </c>
      <c r="J4584" s="107">
        <v>1</v>
      </c>
      <c r="K4584" s="107">
        <v>0</v>
      </c>
      <c r="L4584" s="108">
        <v>0</v>
      </c>
      <c r="X4584" t="s">
        <v>782</v>
      </c>
      <c r="Y4584" t="s">
        <v>779</v>
      </c>
    </row>
    <row r="4585" spans="1:25" hidden="1" x14ac:dyDescent="0.25">
      <c r="A4585" s="103" t="s">
        <v>7</v>
      </c>
      <c r="B4585" s="104">
        <v>46273</v>
      </c>
      <c r="C4585" s="105" t="s">
        <v>11</v>
      </c>
      <c r="D4585" s="106">
        <v>11</v>
      </c>
      <c r="G4585" s="106">
        <v>335</v>
      </c>
      <c r="H4585" s="107">
        <v>4</v>
      </c>
      <c r="I4585" s="107">
        <v>4</v>
      </c>
      <c r="J4585" s="107">
        <v>0</v>
      </c>
      <c r="K4585" s="107">
        <v>0</v>
      </c>
      <c r="L4585" s="108">
        <v>0</v>
      </c>
      <c r="X4585" t="s">
        <v>782</v>
      </c>
      <c r="Y4585" t="s">
        <v>20</v>
      </c>
    </row>
    <row r="4586" spans="1:25" hidden="1" x14ac:dyDescent="0.25">
      <c r="A4586" s="103" t="s">
        <v>8</v>
      </c>
      <c r="B4586" s="104">
        <v>46273</v>
      </c>
      <c r="C4586" s="105" t="s">
        <v>11</v>
      </c>
      <c r="D4586" s="106">
        <v>10</v>
      </c>
      <c r="G4586" s="106">
        <v>584</v>
      </c>
      <c r="H4586" s="107">
        <v>5</v>
      </c>
      <c r="I4586" s="107">
        <v>5</v>
      </c>
      <c r="J4586" s="107">
        <v>0</v>
      </c>
      <c r="K4586" s="107">
        <v>0</v>
      </c>
      <c r="L4586" s="108">
        <v>0</v>
      </c>
      <c r="X4586" t="s">
        <v>782</v>
      </c>
      <c r="Y4586" t="s">
        <v>783</v>
      </c>
    </row>
    <row r="4587" spans="1:25" hidden="1" x14ac:dyDescent="0.25">
      <c r="A4587" s="103" t="s">
        <v>6</v>
      </c>
      <c r="B4587" s="104">
        <v>46273</v>
      </c>
      <c r="C4587" s="105" t="s">
        <v>11</v>
      </c>
      <c r="D4587" s="106">
        <v>11</v>
      </c>
      <c r="G4587" s="106">
        <v>119</v>
      </c>
      <c r="H4587" s="107">
        <v>2</v>
      </c>
      <c r="I4587" s="107">
        <v>2</v>
      </c>
      <c r="J4587" s="107">
        <v>0</v>
      </c>
      <c r="K4587" s="107">
        <v>0</v>
      </c>
      <c r="L4587" s="108">
        <v>0</v>
      </c>
      <c r="X4587" t="s">
        <v>778</v>
      </c>
      <c r="Y4587" t="s">
        <v>784</v>
      </c>
    </row>
    <row r="4588" spans="1:25" hidden="1" x14ac:dyDescent="0.25">
      <c r="A4588" s="103" t="s">
        <v>7</v>
      </c>
      <c r="B4588" s="104">
        <v>46273</v>
      </c>
      <c r="C4588" s="105" t="s">
        <v>11</v>
      </c>
      <c r="D4588" s="106">
        <v>16</v>
      </c>
      <c r="G4588" s="106">
        <v>318</v>
      </c>
      <c r="H4588" s="107">
        <v>5</v>
      </c>
      <c r="I4588" s="107">
        <v>4</v>
      </c>
      <c r="J4588" s="107">
        <v>0</v>
      </c>
      <c r="K4588" s="107">
        <v>0</v>
      </c>
      <c r="L4588" s="108">
        <v>0</v>
      </c>
      <c r="X4588" t="s">
        <v>782</v>
      </c>
      <c r="Y4588" t="s">
        <v>783</v>
      </c>
    </row>
    <row r="4589" spans="1:25" x14ac:dyDescent="0.25">
      <c r="A4589" s="103" t="s">
        <v>7</v>
      </c>
      <c r="B4589" s="104">
        <v>46273</v>
      </c>
      <c r="C4589" s="105" t="s">
        <v>11</v>
      </c>
      <c r="D4589" s="106">
        <v>10</v>
      </c>
      <c r="G4589" s="106">
        <v>1</v>
      </c>
      <c r="H4589" s="107">
        <v>0</v>
      </c>
      <c r="I4589" s="107">
        <v>0</v>
      </c>
      <c r="J4589" s="107">
        <v>0</v>
      </c>
      <c r="K4589" s="107">
        <v>0</v>
      </c>
      <c r="L4589" s="108">
        <v>0</v>
      </c>
      <c r="X4589" t="s">
        <v>782</v>
      </c>
    </row>
    <row r="4590" spans="1:25" x14ac:dyDescent="0.25">
      <c r="A4590" s="103" t="s">
        <v>6</v>
      </c>
      <c r="B4590" s="104">
        <v>46273</v>
      </c>
      <c r="C4590" s="105" t="s">
        <v>12</v>
      </c>
      <c r="D4590" s="106">
        <v>11</v>
      </c>
      <c r="G4590" s="106">
        <v>44</v>
      </c>
      <c r="H4590" s="107">
        <v>1</v>
      </c>
      <c r="I4590" s="107">
        <v>1</v>
      </c>
      <c r="J4590" s="107">
        <v>0</v>
      </c>
      <c r="K4590" s="107">
        <v>0</v>
      </c>
      <c r="L4590" s="108">
        <v>0</v>
      </c>
      <c r="X4590" t="s">
        <v>778</v>
      </c>
      <c r="Y4590" t="s">
        <v>779</v>
      </c>
    </row>
    <row r="4591" spans="1:25" x14ac:dyDescent="0.25">
      <c r="A4591" s="103" t="s">
        <v>6</v>
      </c>
      <c r="B4591" s="104">
        <v>46273</v>
      </c>
      <c r="C4591" s="105" t="s">
        <v>12</v>
      </c>
      <c r="D4591" s="106">
        <v>10</v>
      </c>
      <c r="G4591" s="106">
        <v>5</v>
      </c>
      <c r="H4591" s="107">
        <v>0</v>
      </c>
      <c r="I4591" s="107">
        <v>0</v>
      </c>
      <c r="J4591" s="107">
        <v>0</v>
      </c>
      <c r="K4591" s="107">
        <v>0</v>
      </c>
      <c r="L4591" s="108">
        <v>0</v>
      </c>
      <c r="X4591" t="s">
        <v>782</v>
      </c>
      <c r="Y4591" t="s">
        <v>169</v>
      </c>
    </row>
    <row r="4592" spans="1:25" hidden="1" x14ac:dyDescent="0.25">
      <c r="A4592" s="103" t="s">
        <v>8</v>
      </c>
      <c r="B4592" s="104">
        <v>46273</v>
      </c>
      <c r="C4592" s="105" t="s">
        <v>12</v>
      </c>
      <c r="D4592" s="106">
        <v>9</v>
      </c>
      <c r="G4592" s="106">
        <v>2</v>
      </c>
      <c r="H4592" s="107">
        <v>0</v>
      </c>
      <c r="I4592" s="107">
        <v>0</v>
      </c>
      <c r="J4592" s="107">
        <v>0</v>
      </c>
      <c r="K4592" s="107">
        <v>0</v>
      </c>
      <c r="L4592" s="108">
        <v>0</v>
      </c>
      <c r="X4592" t="s">
        <v>778</v>
      </c>
    </row>
    <row r="4593" spans="1:25" x14ac:dyDescent="0.25">
      <c r="A4593" s="103" t="s">
        <v>7</v>
      </c>
      <c r="B4593" s="104">
        <v>46273</v>
      </c>
      <c r="C4593" s="105" t="s">
        <v>11</v>
      </c>
      <c r="D4593" s="106">
        <v>11</v>
      </c>
      <c r="G4593" s="106">
        <v>5</v>
      </c>
      <c r="H4593" s="107">
        <v>0</v>
      </c>
      <c r="I4593" s="107">
        <v>0</v>
      </c>
      <c r="J4593" s="107">
        <v>0</v>
      </c>
      <c r="K4593" s="107">
        <v>0</v>
      </c>
      <c r="L4593" s="108">
        <v>0</v>
      </c>
      <c r="X4593" t="s">
        <v>782</v>
      </c>
    </row>
    <row r="4594" spans="1:25" x14ac:dyDescent="0.25">
      <c r="A4594" s="103" t="s">
        <v>7</v>
      </c>
      <c r="B4594" s="104">
        <v>46273</v>
      </c>
      <c r="C4594" s="105" t="s">
        <v>12</v>
      </c>
      <c r="D4594" s="106">
        <v>8</v>
      </c>
      <c r="G4594" s="106">
        <v>929</v>
      </c>
      <c r="H4594" s="107">
        <v>21</v>
      </c>
      <c r="I4594" s="107">
        <v>13</v>
      </c>
      <c r="J4594" s="107">
        <v>2</v>
      </c>
      <c r="K4594" s="107">
        <v>2</v>
      </c>
      <c r="L4594" s="108">
        <v>0</v>
      </c>
      <c r="X4594" t="s">
        <v>782</v>
      </c>
      <c r="Y4594" t="s">
        <v>779</v>
      </c>
    </row>
    <row r="4595" spans="1:25" hidden="1" x14ac:dyDescent="0.25">
      <c r="A4595" s="103" t="s">
        <v>8</v>
      </c>
      <c r="B4595" s="104">
        <v>46273</v>
      </c>
      <c r="C4595" s="105" t="s">
        <v>12</v>
      </c>
      <c r="D4595" s="106">
        <v>14</v>
      </c>
      <c r="G4595" s="106">
        <v>28</v>
      </c>
      <c r="H4595" s="107">
        <v>0</v>
      </c>
      <c r="I4595" s="107">
        <v>0</v>
      </c>
      <c r="J4595" s="107">
        <v>0</v>
      </c>
      <c r="K4595" s="107">
        <v>0</v>
      </c>
      <c r="L4595" s="108">
        <v>0</v>
      </c>
      <c r="X4595" t="s">
        <v>782</v>
      </c>
      <c r="Y4595" t="s">
        <v>779</v>
      </c>
    </row>
    <row r="4596" spans="1:25" x14ac:dyDescent="0.25">
      <c r="A4596" s="103" t="s">
        <v>6</v>
      </c>
      <c r="B4596" s="104">
        <v>46273</v>
      </c>
      <c r="C4596" s="105" t="s">
        <v>11</v>
      </c>
      <c r="D4596" s="106">
        <v>8</v>
      </c>
      <c r="G4596" s="106">
        <v>78</v>
      </c>
      <c r="H4596" s="107">
        <v>0</v>
      </c>
      <c r="I4596" s="107">
        <v>0</v>
      </c>
      <c r="J4596" s="107">
        <v>0</v>
      </c>
      <c r="K4596" s="107">
        <v>0</v>
      </c>
      <c r="L4596" s="108">
        <v>0</v>
      </c>
      <c r="X4596" t="s">
        <v>782</v>
      </c>
    </row>
    <row r="4597" spans="1:25" hidden="1" x14ac:dyDescent="0.25">
      <c r="A4597" s="103" t="s">
        <v>6</v>
      </c>
      <c r="B4597" s="104">
        <v>46273</v>
      </c>
      <c r="C4597" s="105" t="s">
        <v>12</v>
      </c>
      <c r="D4597" s="106">
        <v>15</v>
      </c>
      <c r="G4597" s="106">
        <v>32</v>
      </c>
      <c r="H4597" s="107">
        <v>1</v>
      </c>
      <c r="I4597" s="107">
        <v>1</v>
      </c>
      <c r="J4597" s="107">
        <v>0</v>
      </c>
      <c r="K4597" s="107">
        <v>0</v>
      </c>
      <c r="L4597" s="108">
        <v>0</v>
      </c>
      <c r="X4597" t="s">
        <v>782</v>
      </c>
      <c r="Y4597" t="s">
        <v>779</v>
      </c>
    </row>
    <row r="4598" spans="1:25" hidden="1" x14ac:dyDescent="0.25">
      <c r="A4598" s="103" t="s">
        <v>7</v>
      </c>
      <c r="B4598" s="104">
        <v>46273</v>
      </c>
      <c r="C4598" s="105" t="s">
        <v>11</v>
      </c>
      <c r="D4598" s="106">
        <v>9</v>
      </c>
      <c r="G4598" s="106">
        <v>75</v>
      </c>
      <c r="H4598" s="107">
        <v>1</v>
      </c>
      <c r="I4598" s="107">
        <v>1</v>
      </c>
      <c r="J4598" s="107">
        <v>0</v>
      </c>
      <c r="K4598" s="107">
        <v>0</v>
      </c>
      <c r="L4598" s="108">
        <v>0</v>
      </c>
      <c r="X4598" t="s">
        <v>782</v>
      </c>
      <c r="Y4598" t="s">
        <v>780</v>
      </c>
    </row>
    <row r="4599" spans="1:25" hidden="1" x14ac:dyDescent="0.25">
      <c r="A4599" s="103" t="s">
        <v>7</v>
      </c>
      <c r="B4599" s="104">
        <v>46273</v>
      </c>
      <c r="C4599" s="105" t="s">
        <v>11</v>
      </c>
      <c r="D4599" s="106">
        <v>10</v>
      </c>
      <c r="G4599" s="106">
        <v>18</v>
      </c>
      <c r="H4599" s="107">
        <v>1</v>
      </c>
      <c r="I4599" s="107">
        <v>1</v>
      </c>
      <c r="J4599" s="107">
        <v>0</v>
      </c>
      <c r="K4599" s="107">
        <v>0</v>
      </c>
      <c r="L4599" s="108">
        <v>0</v>
      </c>
      <c r="X4599" t="s">
        <v>778</v>
      </c>
      <c r="Y4599" t="s">
        <v>780</v>
      </c>
    </row>
    <row r="4600" spans="1:25" x14ac:dyDescent="0.25">
      <c r="A4600" s="103" t="s">
        <v>8</v>
      </c>
      <c r="B4600" s="104">
        <v>46273</v>
      </c>
      <c r="C4600" s="105" t="s">
        <v>11</v>
      </c>
      <c r="D4600" s="106">
        <v>12</v>
      </c>
      <c r="G4600" s="106">
        <v>508</v>
      </c>
      <c r="H4600" s="107">
        <v>4</v>
      </c>
      <c r="I4600" s="107">
        <v>3</v>
      </c>
      <c r="J4600" s="107">
        <v>0</v>
      </c>
      <c r="K4600" s="107">
        <v>0</v>
      </c>
      <c r="L4600" s="108">
        <v>0</v>
      </c>
      <c r="X4600" t="s">
        <v>782</v>
      </c>
      <c r="Y4600" t="s">
        <v>784</v>
      </c>
    </row>
    <row r="4601" spans="1:25" hidden="1" x14ac:dyDescent="0.25">
      <c r="A4601" s="103" t="s">
        <v>7</v>
      </c>
      <c r="B4601" s="104">
        <v>46273</v>
      </c>
      <c r="C4601" s="105" t="s">
        <v>12</v>
      </c>
      <c r="D4601" s="106">
        <v>12</v>
      </c>
      <c r="G4601" s="106">
        <v>735</v>
      </c>
      <c r="H4601" s="107">
        <v>17</v>
      </c>
      <c r="I4601" s="107">
        <v>9</v>
      </c>
      <c r="J4601" s="107">
        <v>0</v>
      </c>
      <c r="K4601" s="107">
        <v>0</v>
      </c>
      <c r="L4601" s="108">
        <v>0</v>
      </c>
      <c r="X4601" t="s">
        <v>782</v>
      </c>
      <c r="Y4601" t="s">
        <v>779</v>
      </c>
    </row>
    <row r="4602" spans="1:25" hidden="1" x14ac:dyDescent="0.25">
      <c r="A4602" s="103" t="s">
        <v>6</v>
      </c>
      <c r="B4602" s="104">
        <v>46273</v>
      </c>
      <c r="C4602" s="105" t="s">
        <v>12</v>
      </c>
      <c r="D4602" s="106">
        <v>12</v>
      </c>
      <c r="G4602" s="106">
        <v>25</v>
      </c>
      <c r="H4602" s="107">
        <v>0</v>
      </c>
      <c r="I4602" s="107">
        <v>0</v>
      </c>
      <c r="J4602" s="107">
        <v>0</v>
      </c>
      <c r="K4602" s="107">
        <v>0</v>
      </c>
      <c r="L4602" s="108">
        <v>0</v>
      </c>
      <c r="X4602" t="s">
        <v>778</v>
      </c>
      <c r="Y4602" t="s">
        <v>781</v>
      </c>
    </row>
    <row r="4603" spans="1:25" hidden="1" x14ac:dyDescent="0.25">
      <c r="A4603" s="103" t="s">
        <v>8</v>
      </c>
      <c r="B4603" s="104">
        <v>46273</v>
      </c>
      <c r="C4603" s="105" t="s">
        <v>11</v>
      </c>
      <c r="D4603" s="106">
        <v>10</v>
      </c>
      <c r="G4603" s="106">
        <v>266</v>
      </c>
      <c r="H4603" s="107">
        <v>2</v>
      </c>
      <c r="I4603" s="107">
        <v>1</v>
      </c>
      <c r="J4603" s="107">
        <v>0</v>
      </c>
      <c r="K4603" s="107">
        <v>0</v>
      </c>
      <c r="L4603" s="108">
        <v>0</v>
      </c>
      <c r="X4603" t="s">
        <v>782</v>
      </c>
      <c r="Y4603" t="s">
        <v>784</v>
      </c>
    </row>
    <row r="4604" spans="1:25" hidden="1" x14ac:dyDescent="0.25">
      <c r="A4604" s="103" t="s">
        <v>8</v>
      </c>
      <c r="B4604" s="104">
        <v>46273</v>
      </c>
      <c r="C4604" s="105" t="s">
        <v>11</v>
      </c>
      <c r="D4604" s="106">
        <v>14</v>
      </c>
      <c r="G4604" s="106">
        <v>111</v>
      </c>
      <c r="H4604" s="107">
        <v>1</v>
      </c>
      <c r="I4604" s="107">
        <v>1</v>
      </c>
      <c r="J4604" s="107">
        <v>1</v>
      </c>
      <c r="K4604" s="107">
        <v>0</v>
      </c>
      <c r="L4604" s="108">
        <v>0</v>
      </c>
      <c r="X4604" t="s">
        <v>778</v>
      </c>
      <c r="Y4604" t="s">
        <v>780</v>
      </c>
    </row>
    <row r="4605" spans="1:25" x14ac:dyDescent="0.25">
      <c r="A4605" s="103" t="s">
        <v>7</v>
      </c>
      <c r="B4605" s="104">
        <v>46273</v>
      </c>
      <c r="C4605" s="105" t="s">
        <v>11</v>
      </c>
      <c r="D4605" s="106">
        <v>9</v>
      </c>
      <c r="G4605" s="106">
        <v>479</v>
      </c>
      <c r="H4605" s="107">
        <v>8</v>
      </c>
      <c r="I4605" s="107">
        <v>7</v>
      </c>
      <c r="J4605" s="107">
        <v>0</v>
      </c>
      <c r="K4605" s="107">
        <v>0</v>
      </c>
      <c r="L4605" s="108">
        <v>0</v>
      </c>
      <c r="X4605" t="s">
        <v>782</v>
      </c>
      <c r="Y4605" t="s">
        <v>20</v>
      </c>
    </row>
    <row r="4606" spans="1:25" hidden="1" x14ac:dyDescent="0.25">
      <c r="A4606" s="103" t="s">
        <v>6</v>
      </c>
      <c r="B4606" s="104">
        <v>46273</v>
      </c>
      <c r="C4606" s="105" t="s">
        <v>12</v>
      </c>
      <c r="D4606" s="106">
        <v>11</v>
      </c>
      <c r="G4606" s="106">
        <v>1</v>
      </c>
      <c r="H4606" s="107">
        <v>0</v>
      </c>
      <c r="I4606" s="107">
        <v>0</v>
      </c>
      <c r="J4606" s="107">
        <v>0</v>
      </c>
      <c r="K4606" s="107">
        <v>0</v>
      </c>
      <c r="L4606" s="108">
        <v>0</v>
      </c>
      <c r="X4606" t="s">
        <v>778</v>
      </c>
      <c r="Y4606" t="s">
        <v>22</v>
      </c>
    </row>
    <row r="4607" spans="1:25" hidden="1" x14ac:dyDescent="0.25">
      <c r="A4607" s="103" t="s">
        <v>7</v>
      </c>
      <c r="B4607" s="104">
        <v>46273</v>
      </c>
      <c r="C4607" s="105" t="s">
        <v>11</v>
      </c>
      <c r="D4607" s="106">
        <v>11</v>
      </c>
      <c r="G4607" s="106">
        <v>79</v>
      </c>
      <c r="H4607" s="107">
        <v>1</v>
      </c>
      <c r="I4607" s="107">
        <v>0</v>
      </c>
      <c r="J4607" s="107">
        <v>0</v>
      </c>
      <c r="K4607" s="107">
        <v>0</v>
      </c>
      <c r="L4607" s="108">
        <v>0</v>
      </c>
      <c r="X4607" t="s">
        <v>778</v>
      </c>
      <c r="Y4607" t="s">
        <v>784</v>
      </c>
    </row>
    <row r="4608" spans="1:25" hidden="1" x14ac:dyDescent="0.25">
      <c r="A4608" s="103" t="s">
        <v>7</v>
      </c>
      <c r="B4608" s="104">
        <v>46273</v>
      </c>
      <c r="C4608" s="105" t="s">
        <v>11</v>
      </c>
      <c r="D4608" s="106">
        <v>16</v>
      </c>
      <c r="G4608" s="106">
        <v>1</v>
      </c>
      <c r="H4608" s="107">
        <v>0</v>
      </c>
      <c r="I4608" s="107">
        <v>0</v>
      </c>
      <c r="J4608" s="107">
        <v>0</v>
      </c>
      <c r="K4608" s="107">
        <v>0</v>
      </c>
      <c r="L4608" s="108">
        <v>0</v>
      </c>
      <c r="X4608" t="s">
        <v>778</v>
      </c>
    </row>
    <row r="4609" spans="1:25" x14ac:dyDescent="0.25">
      <c r="A4609" s="103" t="s">
        <v>8</v>
      </c>
      <c r="B4609" s="104">
        <v>46273</v>
      </c>
      <c r="C4609" s="105" t="s">
        <v>11</v>
      </c>
      <c r="D4609" s="106">
        <v>8</v>
      </c>
      <c r="G4609" s="106">
        <v>12</v>
      </c>
      <c r="H4609" s="107">
        <v>0</v>
      </c>
      <c r="I4609" s="107">
        <v>0</v>
      </c>
      <c r="J4609" s="107">
        <v>0</v>
      </c>
      <c r="K4609" s="107">
        <v>0</v>
      </c>
      <c r="L4609" s="108">
        <v>0</v>
      </c>
      <c r="X4609" t="s">
        <v>782</v>
      </c>
      <c r="Y4609" t="s">
        <v>20</v>
      </c>
    </row>
    <row r="4610" spans="1:25" x14ac:dyDescent="0.25">
      <c r="A4610" s="103" t="s">
        <v>6</v>
      </c>
      <c r="B4610" s="104">
        <v>46273</v>
      </c>
      <c r="C4610" s="105" t="s">
        <v>12</v>
      </c>
      <c r="D4610" s="106">
        <v>8</v>
      </c>
      <c r="G4610" s="106">
        <v>14</v>
      </c>
      <c r="H4610" s="107">
        <v>0</v>
      </c>
      <c r="I4610" s="107">
        <v>0</v>
      </c>
      <c r="J4610" s="107">
        <v>0</v>
      </c>
      <c r="K4610" s="107">
        <v>0</v>
      </c>
      <c r="L4610" s="108">
        <v>0</v>
      </c>
      <c r="X4610" t="s">
        <v>782</v>
      </c>
    </row>
    <row r="4611" spans="1:25" x14ac:dyDescent="0.25">
      <c r="A4611" s="103" t="s">
        <v>6</v>
      </c>
      <c r="B4611" s="104">
        <v>46273</v>
      </c>
      <c r="C4611" s="105" t="s">
        <v>12</v>
      </c>
      <c r="D4611" s="106">
        <v>15</v>
      </c>
      <c r="G4611" s="106">
        <v>366</v>
      </c>
      <c r="H4611" s="107">
        <v>6</v>
      </c>
      <c r="I4611" s="107">
        <v>2</v>
      </c>
      <c r="J4611" s="107">
        <v>1</v>
      </c>
      <c r="K4611" s="107">
        <v>1</v>
      </c>
      <c r="L4611" s="108">
        <v>0</v>
      </c>
      <c r="X4611" t="s">
        <v>778</v>
      </c>
      <c r="Y4611" t="s">
        <v>779</v>
      </c>
    </row>
    <row r="4612" spans="1:25" x14ac:dyDescent="0.25">
      <c r="A4612" s="103" t="s">
        <v>7</v>
      </c>
      <c r="B4612" s="104">
        <v>46273</v>
      </c>
      <c r="C4612" s="105" t="s">
        <v>12</v>
      </c>
      <c r="D4612" s="106">
        <v>10</v>
      </c>
      <c r="G4612" s="106">
        <v>12</v>
      </c>
      <c r="H4612" s="107">
        <v>0</v>
      </c>
      <c r="I4612" s="107">
        <v>0</v>
      </c>
      <c r="J4612" s="107">
        <v>0</v>
      </c>
      <c r="K4612" s="107">
        <v>0</v>
      </c>
      <c r="L4612" s="108">
        <v>0</v>
      </c>
      <c r="X4612" t="s">
        <v>778</v>
      </c>
      <c r="Y4612" t="s">
        <v>779</v>
      </c>
    </row>
    <row r="4613" spans="1:25" hidden="1" x14ac:dyDescent="0.25">
      <c r="A4613" s="103" t="s">
        <v>7</v>
      </c>
      <c r="B4613" s="104">
        <v>46273</v>
      </c>
      <c r="C4613" s="105" t="s">
        <v>12</v>
      </c>
      <c r="D4613" s="106">
        <v>11</v>
      </c>
      <c r="G4613" s="106">
        <v>305</v>
      </c>
      <c r="H4613" s="107">
        <v>6</v>
      </c>
      <c r="I4613" s="107">
        <v>4</v>
      </c>
      <c r="J4613" s="107">
        <v>0</v>
      </c>
      <c r="K4613" s="107">
        <v>0</v>
      </c>
      <c r="L4613" s="108">
        <v>0</v>
      </c>
      <c r="X4613" t="s">
        <v>778</v>
      </c>
      <c r="Y4613" t="s">
        <v>779</v>
      </c>
    </row>
    <row r="4614" spans="1:25" hidden="1" x14ac:dyDescent="0.25">
      <c r="A4614" s="103" t="s">
        <v>8</v>
      </c>
      <c r="B4614" s="104">
        <v>46273</v>
      </c>
      <c r="C4614" s="105" t="s">
        <v>11</v>
      </c>
      <c r="D4614" s="106">
        <v>14</v>
      </c>
      <c r="G4614" s="106">
        <v>470</v>
      </c>
      <c r="H4614" s="107">
        <v>3</v>
      </c>
      <c r="I4614" s="107">
        <v>2</v>
      </c>
      <c r="J4614" s="107">
        <v>0</v>
      </c>
      <c r="K4614" s="107">
        <v>0</v>
      </c>
      <c r="L4614" s="108">
        <v>0</v>
      </c>
      <c r="X4614" t="s">
        <v>778</v>
      </c>
      <c r="Y4614" t="s">
        <v>784</v>
      </c>
    </row>
    <row r="4615" spans="1:25" x14ac:dyDescent="0.25">
      <c r="A4615" s="103" t="s">
        <v>8</v>
      </c>
      <c r="B4615" s="104">
        <v>46273</v>
      </c>
      <c r="C4615" s="105" t="s">
        <v>11</v>
      </c>
      <c r="D4615" s="106">
        <v>11</v>
      </c>
      <c r="G4615" s="106">
        <v>182</v>
      </c>
      <c r="H4615" s="107">
        <v>1</v>
      </c>
      <c r="I4615" s="107">
        <v>1</v>
      </c>
      <c r="J4615" s="107">
        <v>0</v>
      </c>
      <c r="K4615" s="107">
        <v>0</v>
      </c>
      <c r="L4615" s="108">
        <v>0</v>
      </c>
      <c r="X4615" t="s">
        <v>778</v>
      </c>
      <c r="Y4615" t="s">
        <v>783</v>
      </c>
    </row>
    <row r="4616" spans="1:25" x14ac:dyDescent="0.25">
      <c r="A4616" s="103" t="s">
        <v>6</v>
      </c>
      <c r="B4616" s="104">
        <v>46273</v>
      </c>
      <c r="C4616" s="105" t="s">
        <v>12</v>
      </c>
      <c r="D4616" s="106">
        <v>16</v>
      </c>
      <c r="G4616" s="106">
        <v>2</v>
      </c>
      <c r="H4616" s="107">
        <v>0</v>
      </c>
      <c r="I4616" s="107">
        <v>0</v>
      </c>
      <c r="J4616" s="107">
        <v>0</v>
      </c>
      <c r="K4616" s="107">
        <v>0</v>
      </c>
      <c r="L4616" s="108">
        <v>0</v>
      </c>
      <c r="X4616" t="s">
        <v>778</v>
      </c>
      <c r="Y4616" t="s">
        <v>22</v>
      </c>
    </row>
    <row r="4617" spans="1:25" hidden="1" x14ac:dyDescent="0.25">
      <c r="A4617" s="103" t="s">
        <v>7</v>
      </c>
      <c r="B4617" s="104">
        <v>46273</v>
      </c>
      <c r="C4617" s="105" t="s">
        <v>12</v>
      </c>
      <c r="D4617" s="106">
        <v>14</v>
      </c>
      <c r="G4617" s="106">
        <v>10</v>
      </c>
      <c r="H4617" s="107">
        <v>0</v>
      </c>
      <c r="I4617" s="107">
        <v>0</v>
      </c>
      <c r="J4617" s="107">
        <v>0</v>
      </c>
      <c r="K4617" s="107">
        <v>0</v>
      </c>
      <c r="L4617" s="108">
        <v>0</v>
      </c>
      <c r="X4617" t="s">
        <v>778</v>
      </c>
      <c r="Y4617" t="s">
        <v>785</v>
      </c>
    </row>
    <row r="4618" spans="1:25" hidden="1" x14ac:dyDescent="0.25">
      <c r="A4618" s="103" t="s">
        <v>6</v>
      </c>
      <c r="B4618" s="104">
        <v>46273</v>
      </c>
      <c r="C4618" s="105" t="s">
        <v>11</v>
      </c>
      <c r="D4618" s="106">
        <v>15</v>
      </c>
      <c r="G4618" s="106">
        <v>100</v>
      </c>
      <c r="H4618" s="107">
        <v>1</v>
      </c>
      <c r="I4618" s="107">
        <v>1</v>
      </c>
      <c r="J4618" s="107">
        <v>0</v>
      </c>
      <c r="K4618" s="107">
        <v>0</v>
      </c>
      <c r="L4618" s="108">
        <v>0</v>
      </c>
      <c r="X4618" t="s">
        <v>782</v>
      </c>
    </row>
    <row r="4619" spans="1:25" x14ac:dyDescent="0.25">
      <c r="A4619" s="103" t="s">
        <v>7</v>
      </c>
      <c r="B4619" s="104">
        <v>46273</v>
      </c>
      <c r="C4619" s="105" t="s">
        <v>11</v>
      </c>
      <c r="D4619" s="106">
        <v>8</v>
      </c>
      <c r="G4619" s="106">
        <v>1</v>
      </c>
      <c r="H4619" s="107">
        <v>0</v>
      </c>
      <c r="I4619" s="107">
        <v>0</v>
      </c>
      <c r="J4619" s="107">
        <v>0</v>
      </c>
      <c r="K4619" s="107">
        <v>0</v>
      </c>
      <c r="L4619" s="108">
        <v>0</v>
      </c>
      <c r="X4619" t="s">
        <v>778</v>
      </c>
    </row>
    <row r="4620" spans="1:25" hidden="1" x14ac:dyDescent="0.25">
      <c r="A4620" s="103" t="s">
        <v>7</v>
      </c>
      <c r="B4620" s="104">
        <v>46273</v>
      </c>
      <c r="C4620" s="105" t="s">
        <v>12</v>
      </c>
      <c r="D4620" s="106">
        <v>9</v>
      </c>
      <c r="G4620" s="106">
        <v>3</v>
      </c>
      <c r="H4620" s="107">
        <v>0</v>
      </c>
      <c r="I4620" s="107">
        <v>0</v>
      </c>
      <c r="J4620" s="107">
        <v>0</v>
      </c>
      <c r="K4620" s="107">
        <v>0</v>
      </c>
      <c r="L4620" s="108">
        <v>0</v>
      </c>
      <c r="X4620" t="s">
        <v>778</v>
      </c>
    </row>
    <row r="4621" spans="1:25" hidden="1" x14ac:dyDescent="0.25">
      <c r="A4621" s="103" t="s">
        <v>6</v>
      </c>
      <c r="B4621" s="104">
        <v>46273</v>
      </c>
      <c r="C4621" s="105" t="s">
        <v>11</v>
      </c>
      <c r="D4621" s="106">
        <v>12</v>
      </c>
      <c r="G4621" s="106">
        <v>167</v>
      </c>
      <c r="H4621" s="107">
        <v>1</v>
      </c>
      <c r="I4621" s="107">
        <v>1</v>
      </c>
      <c r="J4621" s="107">
        <v>0</v>
      </c>
      <c r="K4621" s="107">
        <v>0</v>
      </c>
      <c r="L4621" s="108">
        <v>0</v>
      </c>
      <c r="X4621" t="s">
        <v>782</v>
      </c>
      <c r="Y4621" t="s">
        <v>780</v>
      </c>
    </row>
    <row r="4622" spans="1:25" x14ac:dyDescent="0.25">
      <c r="A4622" s="103" t="s">
        <v>6</v>
      </c>
      <c r="B4622" s="104">
        <v>46273</v>
      </c>
      <c r="C4622" s="105" t="s">
        <v>11</v>
      </c>
      <c r="D4622" s="106">
        <v>10</v>
      </c>
      <c r="G4622" s="106">
        <v>85</v>
      </c>
      <c r="H4622" s="107">
        <v>5</v>
      </c>
      <c r="I4622" s="107">
        <v>5</v>
      </c>
      <c r="J4622" s="107">
        <v>0</v>
      </c>
      <c r="K4622" s="107">
        <v>0</v>
      </c>
      <c r="L4622" s="108">
        <v>0</v>
      </c>
      <c r="X4622" t="s">
        <v>778</v>
      </c>
      <c r="Y4622" t="s">
        <v>784</v>
      </c>
    </row>
    <row r="4623" spans="1:25" hidden="1" x14ac:dyDescent="0.25">
      <c r="A4623" s="103" t="s">
        <v>8</v>
      </c>
      <c r="B4623" s="104">
        <v>46273</v>
      </c>
      <c r="C4623" s="105" t="s">
        <v>12</v>
      </c>
      <c r="D4623" s="106">
        <v>12</v>
      </c>
      <c r="G4623" s="106">
        <v>8</v>
      </c>
      <c r="H4623" s="107">
        <v>0</v>
      </c>
      <c r="I4623" s="107">
        <v>0</v>
      </c>
      <c r="J4623" s="107">
        <v>0</v>
      </c>
      <c r="K4623" s="107">
        <v>0</v>
      </c>
      <c r="L4623" s="108">
        <v>0</v>
      </c>
      <c r="X4623" t="s">
        <v>778</v>
      </c>
      <c r="Y4623" t="s">
        <v>779</v>
      </c>
    </row>
    <row r="4624" spans="1:25" x14ac:dyDescent="0.25">
      <c r="A4624" s="103" t="s">
        <v>7</v>
      </c>
      <c r="B4624" s="104">
        <v>46273</v>
      </c>
      <c r="C4624" s="105" t="s">
        <v>11</v>
      </c>
      <c r="D4624" s="106">
        <v>16</v>
      </c>
      <c r="G4624" s="106">
        <v>232</v>
      </c>
      <c r="H4624" s="107">
        <v>3</v>
      </c>
      <c r="I4624" s="107">
        <v>2</v>
      </c>
      <c r="J4624" s="107">
        <v>1</v>
      </c>
      <c r="K4624" s="107">
        <v>0</v>
      </c>
      <c r="L4624" s="108">
        <v>0</v>
      </c>
      <c r="X4624" t="s">
        <v>782</v>
      </c>
      <c r="Y4624" t="s">
        <v>784</v>
      </c>
    </row>
    <row r="4625" spans="1:25" hidden="1" x14ac:dyDescent="0.25">
      <c r="A4625" s="103" t="s">
        <v>6</v>
      </c>
      <c r="B4625" s="104">
        <v>46273</v>
      </c>
      <c r="C4625" s="105" t="s">
        <v>12</v>
      </c>
      <c r="D4625" s="106">
        <v>11</v>
      </c>
      <c r="G4625" s="106">
        <v>5</v>
      </c>
      <c r="H4625" s="107">
        <v>0</v>
      </c>
      <c r="I4625" s="107">
        <v>0</v>
      </c>
      <c r="J4625" s="107">
        <v>0</v>
      </c>
      <c r="K4625" s="107">
        <v>0</v>
      </c>
      <c r="L4625" s="108">
        <v>0</v>
      </c>
      <c r="X4625" t="s">
        <v>778</v>
      </c>
      <c r="Y4625" t="s">
        <v>993</v>
      </c>
    </row>
    <row r="4626" spans="1:25" hidden="1" x14ac:dyDescent="0.25">
      <c r="A4626" s="103" t="s">
        <v>8</v>
      </c>
      <c r="B4626" s="104">
        <v>46273</v>
      </c>
      <c r="C4626" s="105" t="s">
        <v>11</v>
      </c>
      <c r="D4626" s="106">
        <v>13</v>
      </c>
      <c r="G4626" s="106">
        <v>6</v>
      </c>
      <c r="H4626" s="107">
        <v>0</v>
      </c>
      <c r="I4626" s="107">
        <v>0</v>
      </c>
      <c r="J4626" s="107">
        <v>0</v>
      </c>
      <c r="K4626" s="107">
        <v>0</v>
      </c>
      <c r="L4626" s="108">
        <v>0</v>
      </c>
      <c r="X4626" t="s">
        <v>782</v>
      </c>
      <c r="Y4626" t="s">
        <v>783</v>
      </c>
    </row>
    <row r="4627" spans="1:25" hidden="1" x14ac:dyDescent="0.25">
      <c r="A4627" s="103" t="s">
        <v>8</v>
      </c>
      <c r="B4627" s="104">
        <v>46273</v>
      </c>
      <c r="C4627" s="105" t="s">
        <v>12</v>
      </c>
      <c r="D4627" s="106">
        <v>9</v>
      </c>
      <c r="G4627" s="106">
        <v>30</v>
      </c>
      <c r="H4627" s="107">
        <v>0</v>
      </c>
      <c r="I4627" s="107">
        <v>0</v>
      </c>
      <c r="J4627" s="107">
        <v>0</v>
      </c>
      <c r="K4627" s="107">
        <v>0</v>
      </c>
      <c r="L4627" s="108">
        <v>0</v>
      </c>
      <c r="X4627" t="s">
        <v>778</v>
      </c>
      <c r="Y4627" t="s">
        <v>781</v>
      </c>
    </row>
    <row r="4628" spans="1:25" hidden="1" x14ac:dyDescent="0.25">
      <c r="A4628" s="103" t="s">
        <v>7</v>
      </c>
      <c r="B4628" s="104">
        <v>46273</v>
      </c>
      <c r="C4628" s="105" t="s">
        <v>11</v>
      </c>
      <c r="D4628" s="106">
        <v>14</v>
      </c>
      <c r="G4628" s="106">
        <v>200</v>
      </c>
      <c r="H4628" s="107">
        <v>1</v>
      </c>
      <c r="I4628" s="107">
        <v>1</v>
      </c>
      <c r="J4628" s="107">
        <v>0</v>
      </c>
      <c r="K4628" s="107">
        <v>0</v>
      </c>
      <c r="L4628" s="108">
        <v>0</v>
      </c>
      <c r="X4628" t="s">
        <v>782</v>
      </c>
      <c r="Y4628" t="s">
        <v>20</v>
      </c>
    </row>
    <row r="4629" spans="1:25" hidden="1" x14ac:dyDescent="0.25">
      <c r="A4629" s="103" t="s">
        <v>28</v>
      </c>
      <c r="B4629" s="104">
        <v>46273</v>
      </c>
      <c r="C4629" s="105" t="s">
        <v>12</v>
      </c>
      <c r="D4629" s="106">
        <v>9</v>
      </c>
      <c r="G4629" s="106">
        <v>1</v>
      </c>
      <c r="H4629" s="107">
        <v>1</v>
      </c>
      <c r="I4629" s="107">
        <v>1</v>
      </c>
      <c r="J4629" s="107">
        <v>0</v>
      </c>
      <c r="K4629" s="107">
        <v>0</v>
      </c>
      <c r="L4629" s="108">
        <v>0</v>
      </c>
      <c r="X4629" t="s">
        <v>778</v>
      </c>
      <c r="Y4629" t="s">
        <v>781</v>
      </c>
    </row>
    <row r="4630" spans="1:25" hidden="1" x14ac:dyDescent="0.25">
      <c r="A4630" s="103" t="s">
        <v>8</v>
      </c>
      <c r="B4630" s="104">
        <v>46273</v>
      </c>
      <c r="C4630" s="105" t="s">
        <v>11</v>
      </c>
      <c r="D4630" s="106">
        <v>9</v>
      </c>
      <c r="G4630" s="106">
        <v>67</v>
      </c>
      <c r="H4630" s="107">
        <v>0</v>
      </c>
      <c r="I4630" s="107">
        <v>0</v>
      </c>
      <c r="J4630" s="107">
        <v>0</v>
      </c>
      <c r="K4630" s="107">
        <v>0</v>
      </c>
      <c r="L4630" s="108">
        <v>0</v>
      </c>
      <c r="X4630" t="s">
        <v>782</v>
      </c>
      <c r="Y4630" t="s">
        <v>780</v>
      </c>
    </row>
    <row r="4631" spans="1:25" hidden="1" x14ac:dyDescent="0.25">
      <c r="A4631" s="103" t="s">
        <v>7</v>
      </c>
      <c r="B4631" s="104">
        <v>46273</v>
      </c>
      <c r="C4631" s="105" t="s">
        <v>11</v>
      </c>
      <c r="D4631" s="106">
        <v>12</v>
      </c>
      <c r="G4631" s="106">
        <v>5</v>
      </c>
      <c r="H4631" s="107">
        <v>0</v>
      </c>
      <c r="I4631" s="107">
        <v>0</v>
      </c>
      <c r="J4631" s="107">
        <v>0</v>
      </c>
      <c r="K4631" s="107">
        <v>0</v>
      </c>
      <c r="L4631" s="108">
        <v>0</v>
      </c>
      <c r="X4631" t="s">
        <v>782</v>
      </c>
      <c r="Y4631" t="s">
        <v>23</v>
      </c>
    </row>
    <row r="4632" spans="1:25" hidden="1" x14ac:dyDescent="0.25">
      <c r="A4632" s="103" t="s">
        <v>7</v>
      </c>
      <c r="B4632" s="104">
        <v>46273</v>
      </c>
      <c r="C4632" s="105" t="s">
        <v>11</v>
      </c>
      <c r="D4632" s="106">
        <v>13</v>
      </c>
      <c r="G4632" s="106">
        <v>12</v>
      </c>
      <c r="H4632" s="107">
        <v>0</v>
      </c>
      <c r="I4632" s="107">
        <v>0</v>
      </c>
      <c r="J4632" s="107">
        <v>0</v>
      </c>
      <c r="K4632" s="107">
        <v>0</v>
      </c>
      <c r="L4632" s="108">
        <v>0</v>
      </c>
      <c r="X4632" t="s">
        <v>778</v>
      </c>
      <c r="Y4632" t="s">
        <v>20</v>
      </c>
    </row>
    <row r="4633" spans="1:25" hidden="1" x14ac:dyDescent="0.25">
      <c r="A4633" s="103" t="s">
        <v>8</v>
      </c>
      <c r="B4633" s="104">
        <v>46273</v>
      </c>
      <c r="C4633" s="105" t="s">
        <v>11</v>
      </c>
      <c r="D4633" s="106">
        <v>16</v>
      </c>
      <c r="G4633" s="106">
        <v>246</v>
      </c>
      <c r="H4633" s="107">
        <v>0</v>
      </c>
      <c r="I4633" s="107">
        <v>0</v>
      </c>
      <c r="J4633" s="107">
        <v>0</v>
      </c>
      <c r="K4633" s="107">
        <v>0</v>
      </c>
      <c r="L4633" s="108">
        <v>0</v>
      </c>
      <c r="X4633" t="s">
        <v>778</v>
      </c>
      <c r="Y4633" t="s">
        <v>784</v>
      </c>
    </row>
    <row r="4634" spans="1:25" x14ac:dyDescent="0.25">
      <c r="A4634" s="103" t="s">
        <v>6</v>
      </c>
      <c r="B4634" s="104">
        <v>46273</v>
      </c>
      <c r="C4634" s="105" t="s">
        <v>11</v>
      </c>
      <c r="D4634" s="106">
        <v>8</v>
      </c>
      <c r="G4634" s="106">
        <v>40</v>
      </c>
      <c r="H4634" s="107">
        <v>1</v>
      </c>
      <c r="I4634" s="107">
        <v>1</v>
      </c>
      <c r="J4634" s="107">
        <v>0</v>
      </c>
      <c r="K4634" s="107">
        <v>0</v>
      </c>
      <c r="L4634" s="108">
        <v>0</v>
      </c>
      <c r="X4634" t="s">
        <v>778</v>
      </c>
      <c r="Y4634" t="s">
        <v>780</v>
      </c>
    </row>
    <row r="4635" spans="1:25" hidden="1" x14ac:dyDescent="0.25">
      <c r="A4635" s="103" t="s">
        <v>6</v>
      </c>
      <c r="B4635" s="104">
        <v>46273</v>
      </c>
      <c r="C4635" s="105" t="s">
        <v>12</v>
      </c>
      <c r="D4635" s="106">
        <v>15</v>
      </c>
      <c r="G4635" s="106">
        <v>2</v>
      </c>
      <c r="H4635" s="107">
        <v>0</v>
      </c>
      <c r="I4635" s="107">
        <v>0</v>
      </c>
      <c r="J4635" s="107">
        <v>0</v>
      </c>
      <c r="K4635" s="107">
        <v>0</v>
      </c>
      <c r="L4635" s="108">
        <v>0</v>
      </c>
      <c r="X4635" t="s">
        <v>778</v>
      </c>
      <c r="Y4635" t="s">
        <v>22</v>
      </c>
    </row>
    <row r="4636" spans="1:25" x14ac:dyDescent="0.25">
      <c r="A4636" s="103" t="s">
        <v>7</v>
      </c>
      <c r="B4636" s="104">
        <v>46273</v>
      </c>
      <c r="C4636" s="105" t="s">
        <v>11</v>
      </c>
      <c r="D4636" s="106">
        <v>10</v>
      </c>
      <c r="G4636" s="106">
        <v>366</v>
      </c>
      <c r="H4636" s="107">
        <v>1</v>
      </c>
      <c r="I4636" s="107">
        <v>0</v>
      </c>
      <c r="J4636" s="107">
        <v>0</v>
      </c>
      <c r="K4636" s="107">
        <v>0</v>
      </c>
      <c r="L4636" s="108">
        <v>0</v>
      </c>
      <c r="X4636" t="s">
        <v>782</v>
      </c>
      <c r="Y4636" t="s">
        <v>20</v>
      </c>
    </row>
    <row r="4637" spans="1:25" hidden="1" x14ac:dyDescent="0.25">
      <c r="A4637" s="103" t="s">
        <v>7</v>
      </c>
      <c r="B4637" s="104">
        <v>46273</v>
      </c>
      <c r="C4637" s="105" t="s">
        <v>12</v>
      </c>
      <c r="D4637" s="106">
        <v>16</v>
      </c>
      <c r="G4637" s="106">
        <v>1443</v>
      </c>
      <c r="H4637" s="107">
        <v>16</v>
      </c>
      <c r="I4637" s="107">
        <v>6</v>
      </c>
      <c r="J4637" s="107">
        <v>0</v>
      </c>
      <c r="K4637" s="107">
        <v>0</v>
      </c>
      <c r="L4637" s="108">
        <v>0</v>
      </c>
      <c r="X4637" t="s">
        <v>782</v>
      </c>
      <c r="Y4637" t="s">
        <v>779</v>
      </c>
    </row>
    <row r="4638" spans="1:25" hidden="1" x14ac:dyDescent="0.25">
      <c r="A4638" s="103" t="s">
        <v>7</v>
      </c>
      <c r="B4638" s="104">
        <v>46273</v>
      </c>
      <c r="C4638" s="105" t="s">
        <v>11</v>
      </c>
      <c r="D4638" s="106">
        <v>16</v>
      </c>
      <c r="G4638" s="106">
        <v>5</v>
      </c>
      <c r="H4638" s="107">
        <v>0</v>
      </c>
      <c r="I4638" s="107">
        <v>0</v>
      </c>
      <c r="J4638" s="107">
        <v>0</v>
      </c>
      <c r="K4638" s="107">
        <v>0</v>
      </c>
      <c r="L4638" s="108">
        <v>0</v>
      </c>
      <c r="X4638" t="s">
        <v>782</v>
      </c>
      <c r="Y4638" t="s">
        <v>21</v>
      </c>
    </row>
    <row r="4639" spans="1:25" hidden="1" x14ac:dyDescent="0.25">
      <c r="A4639" s="103" t="s">
        <v>28</v>
      </c>
      <c r="B4639" s="104">
        <v>46273</v>
      </c>
      <c r="C4639" s="105" t="s">
        <v>11</v>
      </c>
      <c r="D4639" s="106">
        <v>12</v>
      </c>
      <c r="G4639" s="106">
        <v>1</v>
      </c>
      <c r="H4639" s="107">
        <v>1</v>
      </c>
      <c r="I4639" s="107">
        <v>1</v>
      </c>
      <c r="J4639" s="107">
        <v>0</v>
      </c>
      <c r="K4639" s="107">
        <v>0</v>
      </c>
      <c r="L4639" s="108">
        <v>0</v>
      </c>
      <c r="X4639" t="s">
        <v>778</v>
      </c>
    </row>
    <row r="4640" spans="1:25" hidden="1" x14ac:dyDescent="0.25">
      <c r="A4640" s="103" t="s">
        <v>7</v>
      </c>
      <c r="B4640" s="104">
        <v>46273</v>
      </c>
      <c r="C4640" s="105" t="s">
        <v>11</v>
      </c>
      <c r="D4640" s="106">
        <v>9</v>
      </c>
      <c r="G4640" s="106">
        <v>9</v>
      </c>
      <c r="H4640" s="107">
        <v>0</v>
      </c>
      <c r="I4640" s="107">
        <v>0</v>
      </c>
      <c r="J4640" s="107">
        <v>0</v>
      </c>
      <c r="K4640" s="107">
        <v>0</v>
      </c>
      <c r="L4640" s="108">
        <v>0</v>
      </c>
      <c r="X4640" t="s">
        <v>782</v>
      </c>
      <c r="Y4640" t="s">
        <v>23</v>
      </c>
    </row>
    <row r="4641" spans="1:25" hidden="1" x14ac:dyDescent="0.25">
      <c r="A4641" s="103" t="s">
        <v>8</v>
      </c>
      <c r="B4641" s="104">
        <v>46273</v>
      </c>
      <c r="C4641" s="105" t="s">
        <v>11</v>
      </c>
      <c r="D4641" s="106">
        <v>10</v>
      </c>
      <c r="G4641" s="106">
        <v>131</v>
      </c>
      <c r="H4641" s="107">
        <v>1</v>
      </c>
      <c r="I4641" s="107">
        <v>1</v>
      </c>
      <c r="J4641" s="107">
        <v>0</v>
      </c>
      <c r="K4641" s="107">
        <v>0</v>
      </c>
      <c r="L4641" s="108">
        <v>0</v>
      </c>
      <c r="X4641" t="s">
        <v>778</v>
      </c>
      <c r="Y4641" t="s">
        <v>783</v>
      </c>
    </row>
    <row r="4642" spans="1:25" hidden="1" x14ac:dyDescent="0.25">
      <c r="A4642" s="103" t="s">
        <v>8</v>
      </c>
      <c r="B4642" s="104">
        <v>46273</v>
      </c>
      <c r="C4642" s="105" t="s">
        <v>11</v>
      </c>
      <c r="D4642" s="106">
        <v>8</v>
      </c>
      <c r="G4642" s="106">
        <v>7</v>
      </c>
      <c r="H4642" s="107">
        <v>0</v>
      </c>
      <c r="I4642" s="107">
        <v>0</v>
      </c>
      <c r="J4642" s="107">
        <v>0</v>
      </c>
      <c r="K4642" s="107">
        <v>0</v>
      </c>
      <c r="L4642" s="108">
        <v>0</v>
      </c>
      <c r="X4642" t="s">
        <v>778</v>
      </c>
      <c r="Y4642" t="s">
        <v>783</v>
      </c>
    </row>
    <row r="4643" spans="1:25" x14ac:dyDescent="0.25">
      <c r="A4643" s="103" t="s">
        <v>7</v>
      </c>
      <c r="B4643" s="104">
        <v>46273</v>
      </c>
      <c r="C4643" s="105" t="s">
        <v>12</v>
      </c>
      <c r="D4643" s="106">
        <v>15</v>
      </c>
      <c r="G4643" s="106">
        <v>79</v>
      </c>
      <c r="H4643" s="107">
        <v>3</v>
      </c>
      <c r="I4643" s="107">
        <v>2</v>
      </c>
      <c r="J4643" s="107">
        <v>2</v>
      </c>
      <c r="K4643" s="107">
        <v>1</v>
      </c>
      <c r="L4643" s="108">
        <v>1</v>
      </c>
      <c r="X4643" t="s">
        <v>782</v>
      </c>
      <c r="Y4643" t="s">
        <v>781</v>
      </c>
    </row>
    <row r="4644" spans="1:25" hidden="1" x14ac:dyDescent="0.25">
      <c r="A4644" s="103" t="s">
        <v>6</v>
      </c>
      <c r="B4644" s="104">
        <v>46273</v>
      </c>
      <c r="C4644" s="105" t="s">
        <v>12</v>
      </c>
      <c r="D4644" s="106">
        <v>13</v>
      </c>
      <c r="G4644" s="106">
        <v>1</v>
      </c>
      <c r="H4644" s="107">
        <v>0</v>
      </c>
      <c r="I4644" s="107">
        <v>0</v>
      </c>
      <c r="J4644" s="107">
        <v>0</v>
      </c>
      <c r="K4644" s="107">
        <v>0</v>
      </c>
      <c r="L4644" s="108">
        <v>0</v>
      </c>
      <c r="X4644" t="s">
        <v>778</v>
      </c>
      <c r="Y4644" t="s">
        <v>22</v>
      </c>
    </row>
    <row r="4645" spans="1:25" hidden="1" x14ac:dyDescent="0.25">
      <c r="A4645" s="103" t="s">
        <v>7</v>
      </c>
      <c r="B4645" s="104">
        <v>46273</v>
      </c>
      <c r="C4645" s="105" t="s">
        <v>11</v>
      </c>
      <c r="D4645" s="106">
        <v>14</v>
      </c>
      <c r="G4645" s="106">
        <v>6</v>
      </c>
      <c r="H4645" s="107">
        <v>0</v>
      </c>
      <c r="I4645" s="107">
        <v>0</v>
      </c>
      <c r="J4645" s="107">
        <v>0</v>
      </c>
      <c r="K4645" s="107">
        <v>0</v>
      </c>
      <c r="L4645" s="108">
        <v>0</v>
      </c>
      <c r="X4645" t="s">
        <v>782</v>
      </c>
      <c r="Y4645" t="s">
        <v>23</v>
      </c>
    </row>
    <row r="4646" spans="1:25" hidden="1" x14ac:dyDescent="0.25">
      <c r="A4646" s="103" t="s">
        <v>6</v>
      </c>
      <c r="B4646" s="104">
        <v>46273</v>
      </c>
      <c r="C4646" s="105" t="s">
        <v>11</v>
      </c>
      <c r="D4646" s="106">
        <v>11</v>
      </c>
      <c r="G4646" s="106">
        <v>184</v>
      </c>
      <c r="H4646" s="107">
        <v>3</v>
      </c>
      <c r="I4646" s="107">
        <v>2</v>
      </c>
      <c r="J4646" s="107">
        <v>1</v>
      </c>
      <c r="K4646" s="107">
        <v>1</v>
      </c>
      <c r="L4646" s="108">
        <v>0</v>
      </c>
      <c r="X4646" t="s">
        <v>778</v>
      </c>
      <c r="Y4646" t="s">
        <v>783</v>
      </c>
    </row>
    <row r="4647" spans="1:25" x14ac:dyDescent="0.25">
      <c r="A4647" s="103" t="s">
        <v>7</v>
      </c>
      <c r="B4647" s="104">
        <v>46273</v>
      </c>
      <c r="C4647" s="105" t="s">
        <v>11</v>
      </c>
      <c r="D4647" s="106">
        <v>8</v>
      </c>
      <c r="G4647" s="106">
        <v>2</v>
      </c>
      <c r="H4647" s="107">
        <v>0</v>
      </c>
      <c r="I4647" s="107">
        <v>0</v>
      </c>
      <c r="J4647" s="107">
        <v>0</v>
      </c>
      <c r="K4647" s="107">
        <v>0</v>
      </c>
      <c r="L4647" s="108">
        <v>0</v>
      </c>
      <c r="X4647" t="s">
        <v>778</v>
      </c>
      <c r="Y4647" t="s">
        <v>21</v>
      </c>
    </row>
    <row r="4648" spans="1:25" hidden="1" x14ac:dyDescent="0.25">
      <c r="A4648" s="103" t="s">
        <v>8</v>
      </c>
      <c r="B4648" s="104">
        <v>46273</v>
      </c>
      <c r="C4648" s="105" t="s">
        <v>12</v>
      </c>
      <c r="D4648" s="106">
        <v>10</v>
      </c>
      <c r="G4648" s="106">
        <v>245</v>
      </c>
      <c r="H4648" s="107">
        <v>16</v>
      </c>
      <c r="I4648" s="107">
        <v>10</v>
      </c>
      <c r="J4648" s="107">
        <v>3</v>
      </c>
      <c r="K4648" s="107">
        <v>3</v>
      </c>
      <c r="L4648" s="108">
        <v>1</v>
      </c>
      <c r="X4648" t="s">
        <v>778</v>
      </c>
      <c r="Y4648" t="s">
        <v>779</v>
      </c>
    </row>
    <row r="4649" spans="1:25" hidden="1" x14ac:dyDescent="0.25">
      <c r="A4649" s="103" t="s">
        <v>8</v>
      </c>
      <c r="B4649" s="104">
        <v>46273</v>
      </c>
      <c r="C4649" s="105" t="s">
        <v>11</v>
      </c>
      <c r="D4649" s="106">
        <v>9</v>
      </c>
      <c r="G4649" s="106">
        <v>1</v>
      </c>
      <c r="H4649" s="107">
        <v>0</v>
      </c>
      <c r="I4649" s="107">
        <v>0</v>
      </c>
      <c r="J4649" s="107">
        <v>0</v>
      </c>
      <c r="K4649" s="107">
        <v>0</v>
      </c>
      <c r="L4649" s="108">
        <v>0</v>
      </c>
      <c r="X4649" t="s">
        <v>782</v>
      </c>
    </row>
    <row r="4650" spans="1:25" hidden="1" x14ac:dyDescent="0.25">
      <c r="A4650" s="103" t="s">
        <v>8</v>
      </c>
      <c r="B4650" s="104">
        <v>46273</v>
      </c>
      <c r="C4650" s="105" t="s">
        <v>11</v>
      </c>
      <c r="D4650" s="106">
        <v>16</v>
      </c>
      <c r="G4650" s="106">
        <v>48</v>
      </c>
      <c r="H4650" s="107">
        <v>0</v>
      </c>
      <c r="I4650" s="107">
        <v>0</v>
      </c>
      <c r="J4650" s="107">
        <v>0</v>
      </c>
      <c r="K4650" s="107">
        <v>0</v>
      </c>
      <c r="L4650" s="108">
        <v>0</v>
      </c>
      <c r="X4650" t="s">
        <v>778</v>
      </c>
      <c r="Y4650" t="s">
        <v>780</v>
      </c>
    </row>
    <row r="4651" spans="1:25" hidden="1" x14ac:dyDescent="0.25">
      <c r="A4651" s="103" t="s">
        <v>7</v>
      </c>
      <c r="B4651" s="104">
        <v>46273</v>
      </c>
      <c r="C4651" s="105" t="s">
        <v>11</v>
      </c>
      <c r="D4651" s="106">
        <v>10</v>
      </c>
      <c r="G4651" s="106">
        <v>3</v>
      </c>
      <c r="H4651" s="107">
        <v>0</v>
      </c>
      <c r="I4651" s="107">
        <v>0</v>
      </c>
      <c r="J4651" s="107">
        <v>0</v>
      </c>
      <c r="K4651" s="107">
        <v>0</v>
      </c>
      <c r="L4651" s="108">
        <v>0</v>
      </c>
      <c r="X4651" t="s">
        <v>782</v>
      </c>
      <c r="Y4651" t="s">
        <v>21</v>
      </c>
    </row>
    <row r="4652" spans="1:25" hidden="1" x14ac:dyDescent="0.25">
      <c r="A4652" s="103" t="s">
        <v>6</v>
      </c>
      <c r="B4652" s="104">
        <v>46273</v>
      </c>
      <c r="C4652" s="105" t="s">
        <v>12</v>
      </c>
      <c r="D4652" s="106">
        <v>10</v>
      </c>
      <c r="G4652" s="106">
        <v>23</v>
      </c>
      <c r="H4652" s="107">
        <v>0</v>
      </c>
      <c r="I4652" s="107">
        <v>0</v>
      </c>
      <c r="J4652" s="107">
        <v>0</v>
      </c>
      <c r="K4652" s="107">
        <v>0</v>
      </c>
      <c r="L4652" s="108">
        <v>0</v>
      </c>
      <c r="X4652" t="s">
        <v>778</v>
      </c>
      <c r="Y4652" t="s">
        <v>781</v>
      </c>
    </row>
    <row r="4653" spans="1:25" hidden="1" x14ac:dyDescent="0.25">
      <c r="A4653" s="103" t="s">
        <v>6</v>
      </c>
      <c r="B4653" s="104">
        <v>46273</v>
      </c>
      <c r="C4653" s="105" t="s">
        <v>11</v>
      </c>
      <c r="D4653" s="106">
        <v>8</v>
      </c>
      <c r="G4653" s="106">
        <v>7</v>
      </c>
      <c r="H4653" s="107">
        <v>0</v>
      </c>
      <c r="I4653" s="107">
        <v>0</v>
      </c>
      <c r="J4653" s="107">
        <v>0</v>
      </c>
      <c r="K4653" s="107">
        <v>0</v>
      </c>
      <c r="L4653" s="108">
        <v>0</v>
      </c>
      <c r="X4653" t="s">
        <v>778</v>
      </c>
      <c r="Y4653" t="s">
        <v>21</v>
      </c>
    </row>
    <row r="4654" spans="1:25" hidden="1" x14ac:dyDescent="0.25">
      <c r="A4654" s="103" t="s">
        <v>7</v>
      </c>
      <c r="B4654" s="104">
        <v>46273</v>
      </c>
      <c r="C4654" s="105" t="s">
        <v>11</v>
      </c>
      <c r="D4654" s="106">
        <v>15</v>
      </c>
      <c r="G4654" s="106">
        <v>3</v>
      </c>
      <c r="H4654" s="107">
        <v>0</v>
      </c>
      <c r="I4654" s="107">
        <v>0</v>
      </c>
      <c r="J4654" s="107">
        <v>0</v>
      </c>
      <c r="K4654" s="107">
        <v>0</v>
      </c>
      <c r="L4654" s="108">
        <v>0</v>
      </c>
      <c r="X4654" t="s">
        <v>778</v>
      </c>
      <c r="Y4654" t="s">
        <v>22</v>
      </c>
    </row>
    <row r="4655" spans="1:25" hidden="1" x14ac:dyDescent="0.25">
      <c r="A4655" s="103" t="s">
        <v>8</v>
      </c>
      <c r="B4655" s="104">
        <v>46273</v>
      </c>
      <c r="C4655" s="105" t="s">
        <v>11</v>
      </c>
      <c r="D4655" s="106">
        <v>16</v>
      </c>
      <c r="G4655" s="106">
        <v>247</v>
      </c>
      <c r="H4655" s="107">
        <v>3</v>
      </c>
      <c r="I4655" s="107">
        <v>3</v>
      </c>
      <c r="J4655" s="107">
        <v>0</v>
      </c>
      <c r="K4655" s="107">
        <v>0</v>
      </c>
      <c r="L4655" s="108">
        <v>0</v>
      </c>
      <c r="X4655" t="s">
        <v>778</v>
      </c>
      <c r="Y4655" t="s">
        <v>783</v>
      </c>
    </row>
    <row r="4656" spans="1:25" x14ac:dyDescent="0.25">
      <c r="A4656" s="103" t="s">
        <v>7</v>
      </c>
      <c r="B4656" s="104">
        <v>46273</v>
      </c>
      <c r="C4656" s="105" t="s">
        <v>11</v>
      </c>
      <c r="D4656" s="106">
        <v>16</v>
      </c>
      <c r="G4656" s="106">
        <v>74</v>
      </c>
      <c r="H4656" s="107">
        <v>1</v>
      </c>
      <c r="I4656" s="107">
        <v>1</v>
      </c>
      <c r="J4656" s="107">
        <v>0</v>
      </c>
      <c r="K4656" s="107">
        <v>0</v>
      </c>
      <c r="L4656" s="108">
        <v>0</v>
      </c>
      <c r="X4656" t="s">
        <v>778</v>
      </c>
      <c r="Y4656" t="s">
        <v>784</v>
      </c>
    </row>
    <row r="4657" spans="1:25" hidden="1" x14ac:dyDescent="0.25">
      <c r="A4657" s="103" t="s">
        <v>7</v>
      </c>
      <c r="B4657" s="104">
        <v>46273</v>
      </c>
      <c r="C4657" s="105" t="s">
        <v>12</v>
      </c>
      <c r="D4657" s="106">
        <v>16</v>
      </c>
      <c r="G4657" s="106">
        <v>8</v>
      </c>
      <c r="H4657" s="107">
        <v>0</v>
      </c>
      <c r="I4657" s="107">
        <v>0</v>
      </c>
      <c r="J4657" s="107">
        <v>0</v>
      </c>
      <c r="K4657" s="107">
        <v>0</v>
      </c>
      <c r="L4657" s="108">
        <v>0</v>
      </c>
      <c r="X4657" t="s">
        <v>778</v>
      </c>
      <c r="Y4657" t="s">
        <v>779</v>
      </c>
    </row>
    <row r="4658" spans="1:25" x14ac:dyDescent="0.25">
      <c r="A4658" s="103" t="s">
        <v>7</v>
      </c>
      <c r="B4658" s="104">
        <v>46273</v>
      </c>
      <c r="C4658" s="105" t="s">
        <v>11</v>
      </c>
      <c r="D4658" s="106">
        <v>9</v>
      </c>
      <c r="G4658" s="106">
        <v>171</v>
      </c>
      <c r="H4658" s="107">
        <v>3</v>
      </c>
      <c r="I4658" s="107">
        <v>1</v>
      </c>
      <c r="J4658" s="107">
        <v>0</v>
      </c>
      <c r="K4658" s="107">
        <v>0</v>
      </c>
      <c r="L4658" s="108">
        <v>0</v>
      </c>
      <c r="X4658" t="s">
        <v>778</v>
      </c>
      <c r="Y4658" t="s">
        <v>20</v>
      </c>
    </row>
    <row r="4659" spans="1:25" x14ac:dyDescent="0.25">
      <c r="A4659" s="103" t="s">
        <v>6</v>
      </c>
      <c r="B4659" s="104">
        <v>46273</v>
      </c>
      <c r="C4659" s="105" t="s">
        <v>12</v>
      </c>
      <c r="D4659" s="106">
        <v>9</v>
      </c>
      <c r="G4659" s="106">
        <v>73</v>
      </c>
      <c r="H4659" s="107">
        <v>2</v>
      </c>
      <c r="I4659" s="107">
        <v>2</v>
      </c>
      <c r="J4659" s="107">
        <v>0</v>
      </c>
      <c r="K4659" s="107">
        <v>0</v>
      </c>
      <c r="L4659" s="108">
        <v>0</v>
      </c>
      <c r="X4659" t="s">
        <v>782</v>
      </c>
    </row>
    <row r="4660" spans="1:25" x14ac:dyDescent="0.25">
      <c r="A4660" s="103" t="s">
        <v>6</v>
      </c>
      <c r="B4660" s="104">
        <v>46273</v>
      </c>
      <c r="C4660" s="105" t="s">
        <v>12</v>
      </c>
      <c r="D4660" s="106">
        <v>12</v>
      </c>
      <c r="G4660" s="106">
        <v>4</v>
      </c>
      <c r="H4660" s="107">
        <v>0</v>
      </c>
      <c r="I4660" s="107">
        <v>0</v>
      </c>
      <c r="J4660" s="107">
        <v>0</v>
      </c>
      <c r="K4660" s="107">
        <v>0</v>
      </c>
      <c r="L4660" s="108">
        <v>0</v>
      </c>
      <c r="X4660" t="s">
        <v>778</v>
      </c>
    </row>
    <row r="4661" spans="1:25" hidden="1" x14ac:dyDescent="0.25">
      <c r="A4661" s="103" t="s">
        <v>6</v>
      </c>
      <c r="B4661" s="104">
        <v>46273</v>
      </c>
      <c r="C4661" s="105" t="s">
        <v>12</v>
      </c>
      <c r="D4661" s="106">
        <v>13</v>
      </c>
      <c r="G4661" s="106">
        <v>236</v>
      </c>
      <c r="H4661" s="107">
        <v>5</v>
      </c>
      <c r="I4661" s="107">
        <v>3</v>
      </c>
      <c r="J4661" s="107">
        <v>0</v>
      </c>
      <c r="K4661" s="107">
        <v>0</v>
      </c>
      <c r="L4661" s="108">
        <v>0</v>
      </c>
      <c r="X4661" t="s">
        <v>778</v>
      </c>
      <c r="Y4661" t="s">
        <v>779</v>
      </c>
    </row>
    <row r="4662" spans="1:25" x14ac:dyDescent="0.25">
      <c r="A4662" s="103" t="s">
        <v>6</v>
      </c>
      <c r="B4662" s="104">
        <v>46273</v>
      </c>
      <c r="C4662" s="105" t="s">
        <v>11</v>
      </c>
      <c r="D4662" s="106">
        <v>16</v>
      </c>
      <c r="G4662" s="106">
        <v>11</v>
      </c>
      <c r="H4662" s="107">
        <v>1</v>
      </c>
      <c r="I4662" s="107">
        <v>1</v>
      </c>
      <c r="J4662" s="107">
        <v>0</v>
      </c>
      <c r="K4662" s="107">
        <v>0</v>
      </c>
      <c r="L4662" s="108">
        <v>0</v>
      </c>
      <c r="X4662" t="s">
        <v>782</v>
      </c>
      <c r="Y4662" t="s">
        <v>23</v>
      </c>
    </row>
    <row r="4663" spans="1:25" x14ac:dyDescent="0.25">
      <c r="A4663" s="103" t="s">
        <v>7</v>
      </c>
      <c r="B4663" s="104">
        <v>46273</v>
      </c>
      <c r="C4663" s="105" t="s">
        <v>12</v>
      </c>
      <c r="D4663" s="106">
        <v>8</v>
      </c>
      <c r="G4663" s="106">
        <v>2</v>
      </c>
      <c r="H4663" s="107">
        <v>0</v>
      </c>
      <c r="I4663" s="107">
        <v>0</v>
      </c>
      <c r="J4663" s="107">
        <v>0</v>
      </c>
      <c r="K4663" s="107">
        <v>0</v>
      </c>
      <c r="L4663" s="108">
        <v>0</v>
      </c>
      <c r="X4663" t="s">
        <v>782</v>
      </c>
      <c r="Y4663" t="s">
        <v>169</v>
      </c>
    </row>
    <row r="4664" spans="1:25" hidden="1" x14ac:dyDescent="0.25">
      <c r="A4664" s="103" t="s">
        <v>7</v>
      </c>
      <c r="B4664" s="104">
        <v>46273</v>
      </c>
      <c r="C4664" s="105" t="s">
        <v>12</v>
      </c>
      <c r="D4664" s="106">
        <v>16</v>
      </c>
      <c r="G4664" s="106">
        <v>6</v>
      </c>
      <c r="H4664" s="107">
        <v>0</v>
      </c>
      <c r="I4664" s="107">
        <v>0</v>
      </c>
      <c r="J4664" s="107">
        <v>0</v>
      </c>
      <c r="K4664" s="107">
        <v>0</v>
      </c>
      <c r="L4664" s="108">
        <v>0</v>
      </c>
      <c r="X4664" t="s">
        <v>782</v>
      </c>
      <c r="Y4664" t="s">
        <v>779</v>
      </c>
    </row>
    <row r="4665" spans="1:25" x14ac:dyDescent="0.25">
      <c r="A4665" s="103" t="s">
        <v>7</v>
      </c>
      <c r="B4665" s="104">
        <v>46273</v>
      </c>
      <c r="C4665" s="105" t="s">
        <v>11</v>
      </c>
      <c r="D4665" s="106">
        <v>12</v>
      </c>
      <c r="G4665" s="106">
        <v>1</v>
      </c>
      <c r="H4665" s="107">
        <v>0</v>
      </c>
      <c r="I4665" s="107">
        <v>0</v>
      </c>
      <c r="J4665" s="107">
        <v>0</v>
      </c>
      <c r="K4665" s="107">
        <v>0</v>
      </c>
      <c r="L4665" s="108">
        <v>0</v>
      </c>
      <c r="X4665" t="s">
        <v>778</v>
      </c>
    </row>
    <row r="4666" spans="1:25" hidden="1" x14ac:dyDescent="0.25">
      <c r="A4666" s="103" t="s">
        <v>827</v>
      </c>
      <c r="B4666" s="104">
        <v>46273</v>
      </c>
      <c r="C4666" s="105" t="s">
        <v>12</v>
      </c>
      <c r="D4666" s="106">
        <v>15</v>
      </c>
      <c r="G4666" s="106">
        <v>4</v>
      </c>
      <c r="H4666" s="107">
        <v>0</v>
      </c>
      <c r="I4666" s="107">
        <v>0</v>
      </c>
      <c r="J4666" s="107">
        <v>0</v>
      </c>
      <c r="K4666" s="107">
        <v>0</v>
      </c>
      <c r="L4666" s="108">
        <v>0</v>
      </c>
      <c r="X4666" t="s">
        <v>778</v>
      </c>
      <c r="Y4666" t="s">
        <v>779</v>
      </c>
    </row>
    <row r="4667" spans="1:25" hidden="1" x14ac:dyDescent="0.25">
      <c r="A4667" s="103" t="s">
        <v>6</v>
      </c>
      <c r="B4667" s="104">
        <v>46273</v>
      </c>
      <c r="C4667" s="105" t="s">
        <v>11</v>
      </c>
      <c r="D4667" s="106">
        <v>15</v>
      </c>
      <c r="G4667" s="106">
        <v>966</v>
      </c>
      <c r="H4667" s="107">
        <v>19</v>
      </c>
      <c r="I4667" s="107">
        <v>17</v>
      </c>
      <c r="J4667" s="107">
        <v>1</v>
      </c>
      <c r="K4667" s="107">
        <v>1</v>
      </c>
      <c r="L4667" s="108">
        <v>0</v>
      </c>
      <c r="X4667" t="s">
        <v>782</v>
      </c>
      <c r="Y4667" t="s">
        <v>20</v>
      </c>
    </row>
    <row r="4668" spans="1:25" x14ac:dyDescent="0.25">
      <c r="A4668" s="103" t="s">
        <v>7</v>
      </c>
      <c r="B4668" s="104">
        <v>46273</v>
      </c>
      <c r="C4668" s="105" t="s">
        <v>11</v>
      </c>
      <c r="D4668" s="106">
        <v>12</v>
      </c>
      <c r="G4668" s="106">
        <v>73</v>
      </c>
      <c r="H4668" s="107">
        <v>2</v>
      </c>
      <c r="I4668" s="107">
        <v>2</v>
      </c>
      <c r="J4668" s="107">
        <v>0</v>
      </c>
      <c r="K4668" s="107">
        <v>0</v>
      </c>
      <c r="L4668" s="108">
        <v>0</v>
      </c>
      <c r="X4668" t="s">
        <v>782</v>
      </c>
      <c r="Y4668" t="s">
        <v>780</v>
      </c>
    </row>
    <row r="4669" spans="1:25" hidden="1" x14ac:dyDescent="0.25">
      <c r="A4669" s="103" t="s">
        <v>6</v>
      </c>
      <c r="B4669" s="104">
        <v>46273</v>
      </c>
      <c r="C4669" s="105" t="s">
        <v>12</v>
      </c>
      <c r="D4669" s="106">
        <v>13</v>
      </c>
      <c r="G4669" s="106">
        <v>2</v>
      </c>
      <c r="H4669" s="107">
        <v>0</v>
      </c>
      <c r="I4669" s="107">
        <v>0</v>
      </c>
      <c r="J4669" s="107">
        <v>0</v>
      </c>
      <c r="K4669" s="107">
        <v>0</v>
      </c>
      <c r="L4669" s="108">
        <v>0</v>
      </c>
      <c r="X4669" t="s">
        <v>782</v>
      </c>
      <c r="Y4669" t="s">
        <v>169</v>
      </c>
    </row>
    <row r="4670" spans="1:25" x14ac:dyDescent="0.25">
      <c r="A4670" s="103" t="s">
        <v>7</v>
      </c>
      <c r="B4670" s="104">
        <v>46273</v>
      </c>
      <c r="C4670" s="105" t="s">
        <v>12</v>
      </c>
      <c r="D4670" s="106">
        <v>11</v>
      </c>
      <c r="G4670" s="106">
        <v>7</v>
      </c>
      <c r="H4670" s="107">
        <v>0</v>
      </c>
      <c r="I4670" s="107">
        <v>0</v>
      </c>
      <c r="J4670" s="107">
        <v>0</v>
      </c>
      <c r="K4670" s="107">
        <v>0</v>
      </c>
      <c r="L4670" s="108">
        <v>0</v>
      </c>
      <c r="X4670" t="s">
        <v>778</v>
      </c>
      <c r="Y4670" t="s">
        <v>781</v>
      </c>
    </row>
    <row r="4671" spans="1:25" hidden="1" x14ac:dyDescent="0.25">
      <c r="A4671" s="103" t="s">
        <v>8</v>
      </c>
      <c r="B4671" s="104">
        <v>46273</v>
      </c>
      <c r="C4671" s="105" t="s">
        <v>12</v>
      </c>
      <c r="D4671" s="106">
        <v>9</v>
      </c>
      <c r="G4671" s="106">
        <v>17</v>
      </c>
      <c r="H4671" s="107">
        <v>2</v>
      </c>
      <c r="I4671" s="107">
        <v>2</v>
      </c>
      <c r="J4671" s="107">
        <v>0</v>
      </c>
      <c r="K4671" s="107">
        <v>0</v>
      </c>
      <c r="L4671" s="108">
        <v>0</v>
      </c>
      <c r="X4671" t="s">
        <v>778</v>
      </c>
      <c r="Y4671" t="s">
        <v>779</v>
      </c>
    </row>
    <row r="4672" spans="1:25" x14ac:dyDescent="0.25">
      <c r="A4672" s="103" t="s">
        <v>6</v>
      </c>
      <c r="B4672" s="104">
        <v>46273</v>
      </c>
      <c r="C4672" s="105" t="s">
        <v>12</v>
      </c>
      <c r="D4672" s="106">
        <v>11</v>
      </c>
      <c r="G4672" s="106">
        <v>354</v>
      </c>
      <c r="H4672" s="107">
        <v>6</v>
      </c>
      <c r="I4672" s="107">
        <v>4</v>
      </c>
      <c r="J4672" s="107">
        <v>0</v>
      </c>
      <c r="K4672" s="107">
        <v>0</v>
      </c>
      <c r="L4672" s="108">
        <v>0</v>
      </c>
      <c r="X4672" t="s">
        <v>782</v>
      </c>
      <c r="Y4672" t="s">
        <v>781</v>
      </c>
    </row>
    <row r="4673" spans="1:25" hidden="1" x14ac:dyDescent="0.25">
      <c r="A4673" s="103" t="s">
        <v>7</v>
      </c>
      <c r="B4673" s="104">
        <v>46273</v>
      </c>
      <c r="C4673" s="105" t="s">
        <v>12</v>
      </c>
      <c r="D4673" s="106">
        <v>11</v>
      </c>
      <c r="G4673" s="106">
        <v>13</v>
      </c>
      <c r="H4673" s="107">
        <v>0</v>
      </c>
      <c r="I4673" s="107">
        <v>0</v>
      </c>
      <c r="J4673" s="107">
        <v>0</v>
      </c>
      <c r="K4673" s="107">
        <v>0</v>
      </c>
      <c r="L4673" s="108">
        <v>0</v>
      </c>
      <c r="X4673" t="s">
        <v>778</v>
      </c>
      <c r="Y4673" t="s">
        <v>779</v>
      </c>
    </row>
    <row r="4674" spans="1:25" x14ac:dyDescent="0.25">
      <c r="A4674" s="103" t="s">
        <v>6</v>
      </c>
      <c r="B4674" s="104">
        <v>46273</v>
      </c>
      <c r="C4674" s="105" t="s">
        <v>11</v>
      </c>
      <c r="D4674" s="106">
        <v>15</v>
      </c>
      <c r="G4674" s="106">
        <v>1441</v>
      </c>
      <c r="H4674" s="107">
        <v>18</v>
      </c>
      <c r="I4674" s="107">
        <v>16</v>
      </c>
      <c r="J4674" s="107">
        <v>0</v>
      </c>
      <c r="K4674" s="107">
        <v>0</v>
      </c>
      <c r="L4674" s="108">
        <v>0</v>
      </c>
      <c r="X4674" t="s">
        <v>782</v>
      </c>
      <c r="Y4674" t="s">
        <v>784</v>
      </c>
    </row>
    <row r="4675" spans="1:25" hidden="1" x14ac:dyDescent="0.25">
      <c r="A4675" s="103" t="s">
        <v>7</v>
      </c>
      <c r="B4675" s="104">
        <v>46273</v>
      </c>
      <c r="C4675" s="105" t="s">
        <v>12</v>
      </c>
      <c r="D4675" s="106">
        <v>15</v>
      </c>
      <c r="G4675" s="106">
        <v>17</v>
      </c>
      <c r="H4675" s="107">
        <v>0</v>
      </c>
      <c r="I4675" s="107">
        <v>0</v>
      </c>
      <c r="J4675" s="107">
        <v>0</v>
      </c>
      <c r="K4675" s="107">
        <v>0</v>
      </c>
      <c r="L4675" s="108">
        <v>0</v>
      </c>
      <c r="X4675" t="s">
        <v>782</v>
      </c>
    </row>
    <row r="4676" spans="1:25" hidden="1" x14ac:dyDescent="0.25">
      <c r="A4676" s="103" t="s">
        <v>7</v>
      </c>
      <c r="B4676" s="104">
        <v>46273</v>
      </c>
      <c r="C4676" s="105" t="s">
        <v>11</v>
      </c>
      <c r="D4676" s="106">
        <v>15</v>
      </c>
      <c r="G4676" s="106">
        <v>70</v>
      </c>
      <c r="H4676" s="107">
        <v>2</v>
      </c>
      <c r="I4676" s="107">
        <v>1</v>
      </c>
      <c r="J4676" s="107">
        <v>0</v>
      </c>
      <c r="K4676" s="107">
        <v>0</v>
      </c>
      <c r="L4676" s="108">
        <v>0</v>
      </c>
      <c r="X4676" t="s">
        <v>782</v>
      </c>
      <c r="Y4676" t="s">
        <v>780</v>
      </c>
    </row>
    <row r="4677" spans="1:25" hidden="1" x14ac:dyDescent="0.25">
      <c r="A4677" s="103" t="s">
        <v>8</v>
      </c>
      <c r="B4677" s="104">
        <v>46273</v>
      </c>
      <c r="C4677" s="105" t="s">
        <v>11</v>
      </c>
      <c r="D4677" s="106">
        <v>14</v>
      </c>
      <c r="G4677" s="106">
        <v>779</v>
      </c>
      <c r="H4677" s="107">
        <v>2</v>
      </c>
      <c r="I4677" s="107">
        <v>1</v>
      </c>
      <c r="J4677" s="107">
        <v>0</v>
      </c>
      <c r="K4677" s="107">
        <v>0</v>
      </c>
      <c r="L4677" s="108">
        <v>0</v>
      </c>
      <c r="X4677" t="s">
        <v>782</v>
      </c>
      <c r="Y4677" t="s">
        <v>784</v>
      </c>
    </row>
    <row r="4678" spans="1:25" hidden="1" x14ac:dyDescent="0.25">
      <c r="A4678" s="103" t="s">
        <v>7</v>
      </c>
      <c r="B4678" s="104">
        <v>46273</v>
      </c>
      <c r="C4678" s="105" t="s">
        <v>11</v>
      </c>
      <c r="D4678" s="106">
        <v>10</v>
      </c>
      <c r="G4678" s="106">
        <v>3</v>
      </c>
      <c r="H4678" s="107">
        <v>0</v>
      </c>
      <c r="I4678" s="107">
        <v>0</v>
      </c>
      <c r="J4678" s="107">
        <v>0</v>
      </c>
      <c r="K4678" s="107">
        <v>0</v>
      </c>
      <c r="L4678" s="108">
        <v>0</v>
      </c>
      <c r="X4678" t="s">
        <v>778</v>
      </c>
      <c r="Y4678" t="s">
        <v>21</v>
      </c>
    </row>
    <row r="4679" spans="1:25" hidden="1" x14ac:dyDescent="0.25">
      <c r="A4679" s="103" t="s">
        <v>7</v>
      </c>
      <c r="B4679" s="104">
        <v>46273</v>
      </c>
      <c r="C4679" s="105" t="s">
        <v>11</v>
      </c>
      <c r="D4679" s="106">
        <v>10</v>
      </c>
      <c r="G4679" s="106">
        <v>110</v>
      </c>
      <c r="H4679" s="107">
        <v>0</v>
      </c>
      <c r="I4679" s="107">
        <v>0</v>
      </c>
      <c r="J4679" s="107">
        <v>0</v>
      </c>
      <c r="K4679" s="107">
        <v>0</v>
      </c>
      <c r="L4679" s="108">
        <v>0</v>
      </c>
      <c r="X4679" t="s">
        <v>778</v>
      </c>
      <c r="Y4679" t="s">
        <v>20</v>
      </c>
    </row>
    <row r="4680" spans="1:25" hidden="1" x14ac:dyDescent="0.25">
      <c r="A4680" s="103" t="s">
        <v>8</v>
      </c>
      <c r="B4680" s="104">
        <v>46273</v>
      </c>
      <c r="C4680" s="105" t="s">
        <v>11</v>
      </c>
      <c r="D4680" s="106">
        <v>11</v>
      </c>
      <c r="G4680" s="106">
        <v>351</v>
      </c>
      <c r="H4680" s="107">
        <v>4</v>
      </c>
      <c r="I4680" s="107">
        <v>3</v>
      </c>
      <c r="J4680" s="107">
        <v>1</v>
      </c>
      <c r="K4680" s="107">
        <v>1</v>
      </c>
      <c r="L4680" s="108">
        <v>0</v>
      </c>
      <c r="X4680" t="s">
        <v>782</v>
      </c>
      <c r="Y4680" t="s">
        <v>784</v>
      </c>
    </row>
    <row r="4681" spans="1:25" x14ac:dyDescent="0.25">
      <c r="A4681" s="103" t="s">
        <v>6</v>
      </c>
      <c r="B4681" s="104">
        <v>46273</v>
      </c>
      <c r="C4681" s="105" t="s">
        <v>11</v>
      </c>
      <c r="D4681" s="106">
        <v>11</v>
      </c>
      <c r="G4681" s="106">
        <v>13</v>
      </c>
      <c r="H4681" s="107">
        <v>0</v>
      </c>
      <c r="I4681" s="107">
        <v>0</v>
      </c>
      <c r="J4681" s="107">
        <v>0</v>
      </c>
      <c r="K4681" s="107">
        <v>0</v>
      </c>
      <c r="L4681" s="108">
        <v>0</v>
      </c>
      <c r="X4681" t="s">
        <v>778</v>
      </c>
    </row>
    <row r="4682" spans="1:25" hidden="1" x14ac:dyDescent="0.25">
      <c r="A4682" s="103" t="s">
        <v>6</v>
      </c>
      <c r="B4682" s="104">
        <v>46273</v>
      </c>
      <c r="C4682" s="105" t="s">
        <v>12</v>
      </c>
      <c r="D4682" s="106">
        <v>12</v>
      </c>
      <c r="G4682" s="106">
        <v>1191</v>
      </c>
      <c r="H4682" s="107">
        <v>27</v>
      </c>
      <c r="I4682" s="107">
        <v>21</v>
      </c>
      <c r="J4682" s="107">
        <v>3</v>
      </c>
      <c r="K4682" s="107">
        <v>1</v>
      </c>
      <c r="L4682" s="108">
        <v>0</v>
      </c>
      <c r="X4682" t="s">
        <v>782</v>
      </c>
      <c r="Y4682" t="s">
        <v>779</v>
      </c>
    </row>
    <row r="4683" spans="1:25" hidden="1" x14ac:dyDescent="0.25">
      <c r="A4683" s="103" t="s">
        <v>6</v>
      </c>
      <c r="B4683" s="104">
        <v>46273</v>
      </c>
      <c r="C4683" s="105" t="s">
        <v>11</v>
      </c>
      <c r="D4683" s="106">
        <v>16</v>
      </c>
      <c r="G4683" s="106">
        <v>126</v>
      </c>
      <c r="H4683" s="107">
        <v>0</v>
      </c>
      <c r="I4683" s="107">
        <v>0</v>
      </c>
      <c r="J4683" s="107">
        <v>0</v>
      </c>
      <c r="K4683" s="107">
        <v>0</v>
      </c>
      <c r="L4683" s="108">
        <v>0</v>
      </c>
      <c r="X4683" t="s">
        <v>778</v>
      </c>
      <c r="Y4683" t="s">
        <v>784</v>
      </c>
    </row>
    <row r="4684" spans="1:25" x14ac:dyDescent="0.25">
      <c r="A4684" s="103" t="s">
        <v>8</v>
      </c>
      <c r="B4684" s="104">
        <v>46273</v>
      </c>
      <c r="C4684" s="105" t="s">
        <v>11</v>
      </c>
      <c r="D4684" s="106">
        <v>9</v>
      </c>
      <c r="G4684" s="106">
        <v>1</v>
      </c>
      <c r="H4684" s="107">
        <v>0</v>
      </c>
      <c r="I4684" s="107">
        <v>0</v>
      </c>
      <c r="J4684" s="107">
        <v>0</v>
      </c>
      <c r="K4684" s="107">
        <v>0</v>
      </c>
      <c r="L4684" s="108">
        <v>0</v>
      </c>
      <c r="X4684" t="s">
        <v>782</v>
      </c>
      <c r="Y4684" t="s">
        <v>21</v>
      </c>
    </row>
    <row r="4685" spans="1:25" hidden="1" x14ac:dyDescent="0.25">
      <c r="A4685" s="103" t="s">
        <v>6</v>
      </c>
      <c r="B4685" s="104">
        <v>46273</v>
      </c>
      <c r="C4685" s="105" t="s">
        <v>12</v>
      </c>
      <c r="D4685" s="106">
        <v>9</v>
      </c>
      <c r="G4685" s="106">
        <v>2</v>
      </c>
      <c r="H4685" s="107">
        <v>0</v>
      </c>
      <c r="I4685" s="107">
        <v>0</v>
      </c>
      <c r="J4685" s="107">
        <v>0</v>
      </c>
      <c r="K4685" s="107">
        <v>0</v>
      </c>
      <c r="L4685" s="108">
        <v>0</v>
      </c>
      <c r="X4685" t="s">
        <v>778</v>
      </c>
      <c r="Y4685" t="s">
        <v>22</v>
      </c>
    </row>
    <row r="4686" spans="1:25" hidden="1" x14ac:dyDescent="0.25">
      <c r="A4686" s="103" t="s">
        <v>6</v>
      </c>
      <c r="B4686" s="104">
        <v>46273</v>
      </c>
      <c r="C4686" s="105" t="s">
        <v>11</v>
      </c>
      <c r="D4686" s="106">
        <v>9</v>
      </c>
      <c r="G4686" s="106">
        <v>9</v>
      </c>
      <c r="H4686" s="107">
        <v>0</v>
      </c>
      <c r="I4686" s="107">
        <v>0</v>
      </c>
      <c r="J4686" s="107">
        <v>0</v>
      </c>
      <c r="K4686" s="107">
        <v>0</v>
      </c>
      <c r="L4686" s="108">
        <v>0</v>
      </c>
      <c r="X4686" t="s">
        <v>778</v>
      </c>
      <c r="Y4686" t="s">
        <v>23</v>
      </c>
    </row>
    <row r="4687" spans="1:25" x14ac:dyDescent="0.25">
      <c r="A4687" s="103" t="s">
        <v>7</v>
      </c>
      <c r="B4687" s="104">
        <v>46273</v>
      </c>
      <c r="C4687" s="105" t="s">
        <v>11</v>
      </c>
      <c r="D4687" s="106">
        <v>9</v>
      </c>
      <c r="G4687" s="106">
        <v>102</v>
      </c>
      <c r="H4687" s="107">
        <v>1</v>
      </c>
      <c r="I4687" s="107">
        <v>1</v>
      </c>
      <c r="J4687" s="107">
        <v>0</v>
      </c>
      <c r="K4687" s="107">
        <v>0</v>
      </c>
      <c r="L4687" s="108">
        <v>0</v>
      </c>
      <c r="X4687" t="s">
        <v>778</v>
      </c>
      <c r="Y4687" t="s">
        <v>784</v>
      </c>
    </row>
    <row r="4688" spans="1:25" x14ac:dyDescent="0.25">
      <c r="A4688" s="103" t="s">
        <v>6</v>
      </c>
      <c r="B4688" s="104">
        <v>46273</v>
      </c>
      <c r="C4688" s="105" t="s">
        <v>12</v>
      </c>
      <c r="D4688" s="106">
        <v>16</v>
      </c>
      <c r="G4688" s="106">
        <v>8</v>
      </c>
      <c r="H4688" s="107">
        <v>0</v>
      </c>
      <c r="I4688" s="107">
        <v>0</v>
      </c>
      <c r="J4688" s="107">
        <v>0</v>
      </c>
      <c r="K4688" s="107">
        <v>0</v>
      </c>
      <c r="L4688" s="108">
        <v>0</v>
      </c>
      <c r="X4688" t="s">
        <v>782</v>
      </c>
      <c r="Y4688" t="s">
        <v>169</v>
      </c>
    </row>
    <row r="4689" spans="1:25" hidden="1" x14ac:dyDescent="0.25">
      <c r="A4689" s="103" t="s">
        <v>8</v>
      </c>
      <c r="B4689" s="104">
        <v>46273</v>
      </c>
      <c r="C4689" s="105" t="s">
        <v>12</v>
      </c>
      <c r="D4689" s="106">
        <v>11</v>
      </c>
      <c r="G4689" s="106">
        <v>11</v>
      </c>
      <c r="H4689" s="107">
        <v>2</v>
      </c>
      <c r="I4689" s="107">
        <v>2</v>
      </c>
      <c r="J4689" s="107">
        <v>0</v>
      </c>
      <c r="K4689" s="107">
        <v>0</v>
      </c>
      <c r="L4689" s="108">
        <v>0</v>
      </c>
      <c r="X4689" t="s">
        <v>782</v>
      </c>
    </row>
    <row r="4690" spans="1:25" x14ac:dyDescent="0.25">
      <c r="A4690" s="103" t="s">
        <v>7</v>
      </c>
      <c r="B4690" s="104">
        <v>46273</v>
      </c>
      <c r="C4690" s="105" t="s">
        <v>11</v>
      </c>
      <c r="D4690" s="106">
        <v>11</v>
      </c>
      <c r="G4690" s="106">
        <v>8</v>
      </c>
      <c r="H4690" s="107">
        <v>0</v>
      </c>
      <c r="I4690" s="107">
        <v>0</v>
      </c>
      <c r="J4690" s="107">
        <v>0</v>
      </c>
      <c r="K4690" s="107">
        <v>0</v>
      </c>
      <c r="L4690" s="108">
        <v>0</v>
      </c>
      <c r="X4690" t="s">
        <v>782</v>
      </c>
      <c r="Y4690" t="s">
        <v>21</v>
      </c>
    </row>
    <row r="4691" spans="1:25" hidden="1" x14ac:dyDescent="0.25">
      <c r="A4691" s="103" t="s">
        <v>7</v>
      </c>
      <c r="B4691" s="104">
        <v>46273</v>
      </c>
      <c r="C4691" s="105" t="s">
        <v>12</v>
      </c>
      <c r="D4691" s="106">
        <v>13</v>
      </c>
      <c r="G4691" s="106">
        <v>256</v>
      </c>
      <c r="H4691" s="107">
        <v>6</v>
      </c>
      <c r="I4691" s="107">
        <v>6</v>
      </c>
      <c r="J4691" s="107">
        <v>0</v>
      </c>
      <c r="K4691" s="107">
        <v>0</v>
      </c>
      <c r="L4691" s="108">
        <v>0</v>
      </c>
      <c r="X4691" t="s">
        <v>782</v>
      </c>
      <c r="Y4691" t="s">
        <v>779</v>
      </c>
    </row>
    <row r="4692" spans="1:25" x14ac:dyDescent="0.25">
      <c r="A4692" s="103" t="s">
        <v>7</v>
      </c>
      <c r="B4692" s="104">
        <v>46273</v>
      </c>
      <c r="C4692" s="105" t="s">
        <v>11</v>
      </c>
      <c r="D4692" s="106">
        <v>15</v>
      </c>
      <c r="G4692" s="106">
        <v>1</v>
      </c>
      <c r="H4692" s="107">
        <v>0</v>
      </c>
      <c r="I4692" s="107">
        <v>0</v>
      </c>
      <c r="J4692" s="107">
        <v>0</v>
      </c>
      <c r="K4692" s="107">
        <v>0</v>
      </c>
      <c r="L4692" s="108">
        <v>0</v>
      </c>
      <c r="X4692" t="s">
        <v>778</v>
      </c>
      <c r="Y4692" t="s">
        <v>21</v>
      </c>
    </row>
    <row r="4693" spans="1:25" hidden="1" x14ac:dyDescent="0.25">
      <c r="A4693" s="103" t="s">
        <v>6</v>
      </c>
      <c r="B4693" s="104">
        <v>46273</v>
      </c>
      <c r="C4693" s="105" t="s">
        <v>12</v>
      </c>
      <c r="D4693" s="106">
        <v>12</v>
      </c>
      <c r="G4693" s="106">
        <v>253</v>
      </c>
      <c r="H4693" s="107">
        <v>8</v>
      </c>
      <c r="I4693" s="107">
        <v>5</v>
      </c>
      <c r="J4693" s="107">
        <v>2</v>
      </c>
      <c r="K4693" s="107">
        <v>1</v>
      </c>
      <c r="L4693" s="108">
        <v>0</v>
      </c>
      <c r="X4693" t="s">
        <v>778</v>
      </c>
      <c r="Y4693" t="s">
        <v>779</v>
      </c>
    </row>
    <row r="4694" spans="1:25" x14ac:dyDescent="0.25">
      <c r="A4694" s="103" t="s">
        <v>8</v>
      </c>
      <c r="B4694" s="104">
        <v>46273</v>
      </c>
      <c r="C4694" s="105" t="s">
        <v>11</v>
      </c>
      <c r="D4694" s="106">
        <v>13</v>
      </c>
      <c r="G4694" s="106">
        <v>1</v>
      </c>
      <c r="H4694" s="107">
        <v>0</v>
      </c>
      <c r="I4694" s="107">
        <v>0</v>
      </c>
      <c r="J4694" s="107">
        <v>0</v>
      </c>
      <c r="K4694" s="107">
        <v>0</v>
      </c>
      <c r="L4694" s="108">
        <v>0</v>
      </c>
      <c r="X4694" t="s">
        <v>778</v>
      </c>
      <c r="Y4694" t="s">
        <v>780</v>
      </c>
    </row>
    <row r="4695" spans="1:25" x14ac:dyDescent="0.25">
      <c r="A4695" s="103" t="s">
        <v>6</v>
      </c>
      <c r="B4695" s="104">
        <v>46273</v>
      </c>
      <c r="C4695" s="105" t="s">
        <v>12</v>
      </c>
      <c r="D4695" s="106">
        <v>12</v>
      </c>
      <c r="G4695" s="106">
        <v>2</v>
      </c>
      <c r="H4695" s="107">
        <v>0</v>
      </c>
      <c r="I4695" s="107">
        <v>0</v>
      </c>
      <c r="J4695" s="107">
        <v>0</v>
      </c>
      <c r="K4695" s="107">
        <v>0</v>
      </c>
      <c r="L4695" s="108">
        <v>0</v>
      </c>
      <c r="X4695" t="s">
        <v>778</v>
      </c>
      <c r="Y4695" t="s">
        <v>22</v>
      </c>
    </row>
    <row r="4696" spans="1:25" hidden="1" x14ac:dyDescent="0.25">
      <c r="A4696" s="103" t="s">
        <v>6</v>
      </c>
      <c r="B4696" s="104">
        <v>46273</v>
      </c>
      <c r="C4696" s="105" t="s">
        <v>12</v>
      </c>
      <c r="D4696" s="106">
        <v>11</v>
      </c>
      <c r="G4696" s="106">
        <v>4</v>
      </c>
      <c r="H4696" s="107">
        <v>1</v>
      </c>
      <c r="I4696" s="107">
        <v>1</v>
      </c>
      <c r="J4696" s="107">
        <v>0</v>
      </c>
      <c r="K4696" s="107">
        <v>0</v>
      </c>
      <c r="L4696" s="108">
        <v>0</v>
      </c>
      <c r="X4696" t="s">
        <v>778</v>
      </c>
      <c r="Y4696" t="s">
        <v>785</v>
      </c>
    </row>
    <row r="4697" spans="1:25" hidden="1" x14ac:dyDescent="0.25">
      <c r="A4697" s="103" t="s">
        <v>8</v>
      </c>
      <c r="B4697" s="104">
        <v>46273</v>
      </c>
      <c r="C4697" s="105" t="s">
        <v>12</v>
      </c>
      <c r="D4697" s="106">
        <v>8</v>
      </c>
      <c r="G4697" s="106">
        <v>2</v>
      </c>
      <c r="H4697" s="107">
        <v>0</v>
      </c>
      <c r="I4697" s="107">
        <v>0</v>
      </c>
      <c r="J4697" s="107">
        <v>0</v>
      </c>
      <c r="K4697" s="107">
        <v>0</v>
      </c>
      <c r="L4697" s="108">
        <v>0</v>
      </c>
      <c r="X4697" t="s">
        <v>782</v>
      </c>
      <c r="Y4697" t="s">
        <v>781</v>
      </c>
    </row>
    <row r="4698" spans="1:25" hidden="1" x14ac:dyDescent="0.25">
      <c r="A4698" s="103" t="s">
        <v>7</v>
      </c>
      <c r="B4698" s="104">
        <v>46273</v>
      </c>
      <c r="C4698" s="105" t="s">
        <v>11</v>
      </c>
      <c r="D4698" s="106">
        <v>15</v>
      </c>
      <c r="G4698" s="106">
        <v>69</v>
      </c>
      <c r="H4698" s="107">
        <v>0</v>
      </c>
      <c r="I4698" s="107">
        <v>0</v>
      </c>
      <c r="J4698" s="107">
        <v>0</v>
      </c>
      <c r="K4698" s="107">
        <v>0</v>
      </c>
      <c r="L4698" s="108">
        <v>0</v>
      </c>
      <c r="X4698" t="s">
        <v>778</v>
      </c>
      <c r="Y4698" t="s">
        <v>783</v>
      </c>
    </row>
    <row r="4699" spans="1:25" hidden="1" x14ac:dyDescent="0.25">
      <c r="A4699" s="103" t="s">
        <v>8</v>
      </c>
      <c r="B4699" s="104">
        <v>46273</v>
      </c>
      <c r="C4699" s="105" t="s">
        <v>11</v>
      </c>
      <c r="D4699" s="106">
        <v>11</v>
      </c>
      <c r="G4699" s="106">
        <v>2</v>
      </c>
      <c r="H4699" s="107">
        <v>0</v>
      </c>
      <c r="I4699" s="107">
        <v>0</v>
      </c>
      <c r="J4699" s="107">
        <v>0</v>
      </c>
      <c r="K4699" s="107">
        <v>0</v>
      </c>
      <c r="L4699" s="108">
        <v>0</v>
      </c>
      <c r="X4699" t="s">
        <v>782</v>
      </c>
      <c r="Y4699" t="s">
        <v>21</v>
      </c>
    </row>
    <row r="4700" spans="1:25" hidden="1" x14ac:dyDescent="0.25">
      <c r="A4700" s="103" t="s">
        <v>8</v>
      </c>
      <c r="B4700" s="104">
        <v>46273</v>
      </c>
      <c r="C4700" s="105" t="s">
        <v>11</v>
      </c>
      <c r="D4700" s="106">
        <v>12</v>
      </c>
      <c r="G4700" s="106">
        <v>117</v>
      </c>
      <c r="H4700" s="107">
        <v>0</v>
      </c>
      <c r="I4700" s="107">
        <v>0</v>
      </c>
      <c r="J4700" s="107">
        <v>0</v>
      </c>
      <c r="K4700" s="107">
        <v>0</v>
      </c>
      <c r="L4700" s="108">
        <v>0</v>
      </c>
      <c r="X4700" t="s">
        <v>782</v>
      </c>
      <c r="Y4700" t="s">
        <v>780</v>
      </c>
    </row>
    <row r="4701" spans="1:25" hidden="1" x14ac:dyDescent="0.25">
      <c r="A4701" s="103" t="s">
        <v>8</v>
      </c>
      <c r="B4701" s="104">
        <v>46273</v>
      </c>
      <c r="C4701" s="105" t="s">
        <v>11</v>
      </c>
      <c r="D4701" s="106">
        <v>12</v>
      </c>
      <c r="G4701" s="106">
        <v>278</v>
      </c>
      <c r="H4701" s="107">
        <v>2</v>
      </c>
      <c r="I4701" s="107">
        <v>1</v>
      </c>
      <c r="J4701" s="107">
        <v>0</v>
      </c>
      <c r="K4701" s="107">
        <v>0</v>
      </c>
      <c r="L4701" s="108">
        <v>0</v>
      </c>
      <c r="X4701" t="s">
        <v>778</v>
      </c>
      <c r="Y4701" t="s">
        <v>783</v>
      </c>
    </row>
    <row r="4702" spans="1:25" x14ac:dyDescent="0.25">
      <c r="A4702" s="103" t="s">
        <v>7</v>
      </c>
      <c r="B4702" s="104">
        <v>46273</v>
      </c>
      <c r="C4702" s="105" t="s">
        <v>11</v>
      </c>
      <c r="D4702" s="106">
        <v>13</v>
      </c>
      <c r="G4702" s="106">
        <v>17</v>
      </c>
      <c r="H4702" s="107">
        <v>0</v>
      </c>
      <c r="I4702" s="107">
        <v>0</v>
      </c>
      <c r="J4702" s="107">
        <v>0</v>
      </c>
      <c r="K4702" s="107">
        <v>0</v>
      </c>
      <c r="L4702" s="108">
        <v>0</v>
      </c>
      <c r="X4702" t="s">
        <v>778</v>
      </c>
      <c r="Y4702" t="s">
        <v>784</v>
      </c>
    </row>
    <row r="4703" spans="1:25" x14ac:dyDescent="0.25">
      <c r="A4703" s="103" t="s">
        <v>6</v>
      </c>
      <c r="B4703" s="104">
        <v>46273</v>
      </c>
      <c r="C4703" s="105" t="s">
        <v>12</v>
      </c>
      <c r="D4703" s="106">
        <v>12</v>
      </c>
      <c r="G4703" s="106">
        <v>11</v>
      </c>
      <c r="H4703" s="107">
        <v>1</v>
      </c>
      <c r="I4703" s="107">
        <v>0</v>
      </c>
      <c r="J4703" s="107">
        <v>0</v>
      </c>
      <c r="K4703" s="107">
        <v>0</v>
      </c>
      <c r="L4703" s="108">
        <v>0</v>
      </c>
      <c r="X4703" t="s">
        <v>778</v>
      </c>
      <c r="Y4703" t="s">
        <v>779</v>
      </c>
    </row>
    <row r="4704" spans="1:25" hidden="1" x14ac:dyDescent="0.25">
      <c r="A4704" s="103" t="s">
        <v>6</v>
      </c>
      <c r="B4704" s="104">
        <v>46273</v>
      </c>
      <c r="C4704" s="105" t="s">
        <v>12</v>
      </c>
      <c r="D4704" s="106">
        <v>10</v>
      </c>
      <c r="G4704" s="106">
        <v>21</v>
      </c>
      <c r="H4704" s="107">
        <v>2</v>
      </c>
      <c r="I4704" s="107">
        <v>2</v>
      </c>
      <c r="J4704" s="107">
        <v>0</v>
      </c>
      <c r="K4704" s="107">
        <v>0</v>
      </c>
      <c r="L4704" s="108">
        <v>0</v>
      </c>
      <c r="X4704" t="s">
        <v>778</v>
      </c>
      <c r="Y4704" t="s">
        <v>779</v>
      </c>
    </row>
    <row r="4705" spans="1:25" hidden="1" x14ac:dyDescent="0.25">
      <c r="A4705" s="103" t="s">
        <v>6</v>
      </c>
      <c r="B4705" s="104">
        <v>46273</v>
      </c>
      <c r="C4705" s="105" t="s">
        <v>11</v>
      </c>
      <c r="D4705" s="106">
        <v>15</v>
      </c>
      <c r="G4705" s="106">
        <v>403</v>
      </c>
      <c r="H4705" s="107">
        <v>5</v>
      </c>
      <c r="I4705" s="107">
        <v>3</v>
      </c>
      <c r="J4705" s="107">
        <v>0</v>
      </c>
      <c r="K4705" s="107">
        <v>0</v>
      </c>
      <c r="L4705" s="108">
        <v>0</v>
      </c>
      <c r="X4705" t="s">
        <v>778</v>
      </c>
      <c r="Y4705" t="s">
        <v>783</v>
      </c>
    </row>
    <row r="4706" spans="1:25" x14ac:dyDescent="0.25">
      <c r="A4706" s="103" t="s">
        <v>6</v>
      </c>
      <c r="B4706" s="104">
        <v>46273</v>
      </c>
      <c r="C4706" s="105" t="s">
        <v>11</v>
      </c>
      <c r="D4706" s="106">
        <v>8</v>
      </c>
      <c r="G4706" s="106">
        <v>5</v>
      </c>
      <c r="H4706" s="107">
        <v>0</v>
      </c>
      <c r="I4706" s="107">
        <v>0</v>
      </c>
      <c r="J4706" s="107">
        <v>0</v>
      </c>
      <c r="K4706" s="107">
        <v>0</v>
      </c>
      <c r="L4706" s="108">
        <v>0</v>
      </c>
      <c r="X4706" t="s">
        <v>782</v>
      </c>
      <c r="Y4706" t="s">
        <v>22</v>
      </c>
    </row>
    <row r="4707" spans="1:25" x14ac:dyDescent="0.25">
      <c r="A4707" s="103" t="s">
        <v>8</v>
      </c>
      <c r="B4707" s="104">
        <v>46273</v>
      </c>
      <c r="C4707" s="105" t="s">
        <v>12</v>
      </c>
      <c r="D4707" s="106">
        <v>15</v>
      </c>
      <c r="G4707" s="106">
        <v>2056</v>
      </c>
      <c r="H4707" s="107">
        <v>22</v>
      </c>
      <c r="I4707" s="107">
        <v>15</v>
      </c>
      <c r="J4707" s="107">
        <v>2</v>
      </c>
      <c r="K4707" s="107">
        <v>2</v>
      </c>
      <c r="L4707" s="108">
        <v>1</v>
      </c>
      <c r="X4707" t="s">
        <v>782</v>
      </c>
      <c r="Y4707" t="s">
        <v>779</v>
      </c>
    </row>
    <row r="4708" spans="1:25" hidden="1" x14ac:dyDescent="0.25">
      <c r="A4708" s="103" t="s">
        <v>6</v>
      </c>
      <c r="B4708" s="104">
        <v>46273</v>
      </c>
      <c r="C4708" s="105" t="s">
        <v>12</v>
      </c>
      <c r="D4708" s="106">
        <v>16</v>
      </c>
      <c r="G4708" s="106">
        <v>1</v>
      </c>
      <c r="H4708" s="107">
        <v>0</v>
      </c>
      <c r="I4708" s="107">
        <v>0</v>
      </c>
      <c r="J4708" s="107">
        <v>0</v>
      </c>
      <c r="K4708" s="107">
        <v>0</v>
      </c>
      <c r="L4708" s="108">
        <v>0</v>
      </c>
      <c r="X4708" t="s">
        <v>778</v>
      </c>
      <c r="Y4708" t="s">
        <v>785</v>
      </c>
    </row>
    <row r="4709" spans="1:25" hidden="1" x14ac:dyDescent="0.25">
      <c r="A4709" s="103" t="s">
        <v>6</v>
      </c>
      <c r="B4709" s="104">
        <v>46273</v>
      </c>
      <c r="C4709" s="105" t="s">
        <v>11</v>
      </c>
      <c r="D4709" s="106">
        <v>9</v>
      </c>
      <c r="G4709" s="106">
        <v>48</v>
      </c>
      <c r="H4709" s="107">
        <v>0</v>
      </c>
      <c r="I4709" s="107">
        <v>0</v>
      </c>
      <c r="J4709" s="107">
        <v>0</v>
      </c>
      <c r="K4709" s="107">
        <v>0</v>
      </c>
      <c r="L4709" s="108">
        <v>0</v>
      </c>
      <c r="X4709" t="s">
        <v>778</v>
      </c>
      <c r="Y4709" t="s">
        <v>780</v>
      </c>
    </row>
    <row r="4710" spans="1:25" hidden="1" x14ac:dyDescent="0.25">
      <c r="A4710" s="103" t="s">
        <v>8</v>
      </c>
      <c r="B4710" s="104">
        <v>46273</v>
      </c>
      <c r="C4710" s="105" t="s">
        <v>11</v>
      </c>
      <c r="D4710" s="106">
        <v>16</v>
      </c>
      <c r="G4710" s="106">
        <v>658</v>
      </c>
      <c r="H4710" s="107">
        <v>4</v>
      </c>
      <c r="I4710" s="107">
        <v>2</v>
      </c>
      <c r="J4710" s="107">
        <v>0</v>
      </c>
      <c r="K4710" s="107">
        <v>0</v>
      </c>
      <c r="L4710" s="108">
        <v>0</v>
      </c>
      <c r="X4710" t="s">
        <v>782</v>
      </c>
      <c r="Y4710" t="s">
        <v>20</v>
      </c>
    </row>
    <row r="4711" spans="1:25" x14ac:dyDescent="0.25">
      <c r="A4711" s="103" t="s">
        <v>27</v>
      </c>
      <c r="B4711" s="104">
        <v>46273</v>
      </c>
      <c r="C4711" s="105" t="s">
        <v>11</v>
      </c>
      <c r="D4711" s="106">
        <v>9</v>
      </c>
      <c r="G4711" s="106">
        <v>2</v>
      </c>
      <c r="H4711" s="107">
        <v>2</v>
      </c>
      <c r="I4711" s="107">
        <v>1</v>
      </c>
      <c r="J4711" s="107">
        <v>0</v>
      </c>
      <c r="K4711" s="107">
        <v>0</v>
      </c>
      <c r="L4711" s="108">
        <v>0</v>
      </c>
      <c r="X4711" t="s">
        <v>782</v>
      </c>
      <c r="Y4711" t="s">
        <v>784</v>
      </c>
    </row>
    <row r="4712" spans="1:25" hidden="1" x14ac:dyDescent="0.25">
      <c r="A4712" s="103" t="s">
        <v>7</v>
      </c>
      <c r="B4712" s="104">
        <v>46273</v>
      </c>
      <c r="C4712" s="105" t="s">
        <v>12</v>
      </c>
      <c r="D4712" s="106">
        <v>12</v>
      </c>
      <c r="G4712" s="106">
        <v>1</v>
      </c>
      <c r="H4712" s="107">
        <v>0</v>
      </c>
      <c r="I4712" s="107">
        <v>0</v>
      </c>
      <c r="J4712" s="107">
        <v>0</v>
      </c>
      <c r="K4712" s="107">
        <v>0</v>
      </c>
      <c r="L4712" s="108">
        <v>0</v>
      </c>
      <c r="X4712" t="s">
        <v>778</v>
      </c>
      <c r="Y4712" t="s">
        <v>993</v>
      </c>
    </row>
    <row r="4713" spans="1:25" hidden="1" x14ac:dyDescent="0.25">
      <c r="A4713" s="103" t="s">
        <v>8</v>
      </c>
      <c r="B4713" s="104">
        <v>46273</v>
      </c>
      <c r="C4713" s="105" t="s">
        <v>11</v>
      </c>
      <c r="D4713" s="106">
        <v>8</v>
      </c>
      <c r="G4713" s="106">
        <v>3</v>
      </c>
      <c r="H4713" s="107">
        <v>0</v>
      </c>
      <c r="I4713" s="107">
        <v>0</v>
      </c>
      <c r="J4713" s="107">
        <v>0</v>
      </c>
      <c r="K4713" s="107">
        <v>0</v>
      </c>
      <c r="L4713" s="108">
        <v>0</v>
      </c>
      <c r="X4713" t="s">
        <v>778</v>
      </c>
      <c r="Y4713" t="s">
        <v>20</v>
      </c>
    </row>
    <row r="4714" spans="1:25" x14ac:dyDescent="0.25">
      <c r="A4714" s="103" t="s">
        <v>7</v>
      </c>
      <c r="B4714" s="104">
        <v>46273</v>
      </c>
      <c r="C4714" s="105" t="s">
        <v>11</v>
      </c>
      <c r="D4714" s="106">
        <v>14</v>
      </c>
      <c r="G4714" s="106">
        <v>61</v>
      </c>
      <c r="H4714" s="107">
        <v>2</v>
      </c>
      <c r="I4714" s="107">
        <v>2</v>
      </c>
      <c r="J4714" s="107">
        <v>0</v>
      </c>
      <c r="K4714" s="107">
        <v>0</v>
      </c>
      <c r="L4714" s="108">
        <v>0</v>
      </c>
      <c r="X4714" t="s">
        <v>778</v>
      </c>
      <c r="Y4714" t="s">
        <v>20</v>
      </c>
    </row>
    <row r="4715" spans="1:25" x14ac:dyDescent="0.25">
      <c r="A4715" s="103" t="s">
        <v>7</v>
      </c>
      <c r="B4715" s="104">
        <v>46273</v>
      </c>
      <c r="C4715" s="105" t="s">
        <v>12</v>
      </c>
      <c r="D4715" s="106">
        <v>9</v>
      </c>
      <c r="G4715" s="106">
        <v>316</v>
      </c>
      <c r="H4715" s="107">
        <v>11</v>
      </c>
      <c r="I4715" s="107">
        <v>4</v>
      </c>
      <c r="J4715" s="107">
        <v>0</v>
      </c>
      <c r="K4715" s="107">
        <v>0</v>
      </c>
      <c r="L4715" s="108">
        <v>0</v>
      </c>
      <c r="X4715" t="s">
        <v>778</v>
      </c>
      <c r="Y4715" t="s">
        <v>779</v>
      </c>
    </row>
    <row r="4716" spans="1:25" hidden="1" x14ac:dyDescent="0.25">
      <c r="A4716" s="103" t="s">
        <v>8</v>
      </c>
      <c r="B4716" s="104">
        <v>46273</v>
      </c>
      <c r="C4716" s="105" t="s">
        <v>12</v>
      </c>
      <c r="D4716" s="106">
        <v>10</v>
      </c>
      <c r="G4716" s="106">
        <v>15</v>
      </c>
      <c r="H4716" s="107">
        <v>3</v>
      </c>
      <c r="I4716" s="107">
        <v>1</v>
      </c>
      <c r="J4716" s="107">
        <v>0</v>
      </c>
      <c r="K4716" s="107">
        <v>0</v>
      </c>
      <c r="L4716" s="108">
        <v>0</v>
      </c>
      <c r="X4716" t="s">
        <v>778</v>
      </c>
      <c r="Y4716" t="s">
        <v>779</v>
      </c>
    </row>
    <row r="4717" spans="1:25" x14ac:dyDescent="0.25">
      <c r="A4717" s="103" t="s">
        <v>7</v>
      </c>
      <c r="B4717" s="104">
        <v>46273</v>
      </c>
      <c r="C4717" s="105" t="s">
        <v>12</v>
      </c>
      <c r="D4717" s="106">
        <v>13</v>
      </c>
      <c r="G4717" s="106">
        <v>1</v>
      </c>
      <c r="H4717" s="107">
        <v>0</v>
      </c>
      <c r="I4717" s="107">
        <v>0</v>
      </c>
      <c r="J4717" s="107">
        <v>0</v>
      </c>
      <c r="K4717" s="107">
        <v>0</v>
      </c>
      <c r="L4717" s="108">
        <v>0</v>
      </c>
      <c r="X4717" t="s">
        <v>782</v>
      </c>
      <c r="Y4717" t="s">
        <v>781</v>
      </c>
    </row>
    <row r="4718" spans="1:25" x14ac:dyDescent="0.25">
      <c r="A4718" s="103" t="s">
        <v>6</v>
      </c>
      <c r="B4718" s="104">
        <v>46273</v>
      </c>
      <c r="C4718" s="105" t="s">
        <v>12</v>
      </c>
      <c r="D4718" s="106">
        <v>13</v>
      </c>
      <c r="G4718" s="106">
        <v>1</v>
      </c>
      <c r="H4718" s="107">
        <v>0</v>
      </c>
      <c r="I4718" s="107">
        <v>0</v>
      </c>
      <c r="J4718" s="107">
        <v>0</v>
      </c>
      <c r="K4718" s="107">
        <v>0</v>
      </c>
      <c r="L4718" s="108">
        <v>0</v>
      </c>
      <c r="X4718" t="s">
        <v>778</v>
      </c>
      <c r="Y4718" t="s">
        <v>786</v>
      </c>
    </row>
    <row r="4719" spans="1:25" hidden="1" x14ac:dyDescent="0.25">
      <c r="A4719" s="103" t="s">
        <v>6</v>
      </c>
      <c r="B4719" s="104">
        <v>46273</v>
      </c>
      <c r="C4719" s="105" t="s">
        <v>12</v>
      </c>
      <c r="D4719" s="106">
        <v>9</v>
      </c>
      <c r="G4719" s="106">
        <v>9</v>
      </c>
      <c r="H4719" s="107">
        <v>1</v>
      </c>
      <c r="I4719" s="107">
        <v>0</v>
      </c>
      <c r="J4719" s="107">
        <v>0</v>
      </c>
      <c r="K4719" s="107">
        <v>0</v>
      </c>
      <c r="L4719" s="108">
        <v>0</v>
      </c>
      <c r="X4719" t="s">
        <v>778</v>
      </c>
    </row>
    <row r="4720" spans="1:25" hidden="1" x14ac:dyDescent="0.25">
      <c r="A4720" s="103" t="s">
        <v>8</v>
      </c>
      <c r="B4720" s="104">
        <v>46273</v>
      </c>
      <c r="C4720" s="105" t="s">
        <v>11</v>
      </c>
      <c r="D4720" s="106">
        <v>9</v>
      </c>
      <c r="G4720" s="106">
        <v>155</v>
      </c>
      <c r="H4720" s="107">
        <v>3</v>
      </c>
      <c r="I4720" s="107">
        <v>2</v>
      </c>
      <c r="J4720" s="107">
        <v>0</v>
      </c>
      <c r="K4720" s="107">
        <v>0</v>
      </c>
      <c r="L4720" s="108">
        <v>0</v>
      </c>
      <c r="X4720" t="s">
        <v>778</v>
      </c>
      <c r="Y4720" t="s">
        <v>20</v>
      </c>
    </row>
    <row r="4721" spans="1:25" hidden="1" x14ac:dyDescent="0.25">
      <c r="A4721" s="103" t="s">
        <v>6</v>
      </c>
      <c r="B4721" s="104">
        <v>46273</v>
      </c>
      <c r="C4721" s="105" t="s">
        <v>12</v>
      </c>
      <c r="D4721" s="106">
        <v>8</v>
      </c>
      <c r="G4721" s="106">
        <v>10</v>
      </c>
      <c r="H4721" s="107">
        <v>0</v>
      </c>
      <c r="I4721" s="107">
        <v>0</v>
      </c>
      <c r="J4721" s="107">
        <v>0</v>
      </c>
      <c r="K4721" s="107">
        <v>0</v>
      </c>
      <c r="L4721" s="108">
        <v>0</v>
      </c>
      <c r="X4721" t="s">
        <v>778</v>
      </c>
      <c r="Y4721" t="s">
        <v>781</v>
      </c>
    </row>
    <row r="4722" spans="1:25" x14ac:dyDescent="0.25">
      <c r="A4722" s="103" t="s">
        <v>6</v>
      </c>
      <c r="B4722" s="104">
        <v>46273</v>
      </c>
      <c r="C4722" s="105" t="s">
        <v>11</v>
      </c>
      <c r="D4722" s="106">
        <v>16</v>
      </c>
      <c r="G4722" s="106">
        <v>1</v>
      </c>
      <c r="H4722" s="107">
        <v>0</v>
      </c>
      <c r="I4722" s="107">
        <v>0</v>
      </c>
      <c r="J4722" s="107">
        <v>0</v>
      </c>
      <c r="K4722" s="107">
        <v>0</v>
      </c>
      <c r="L4722" s="108">
        <v>0</v>
      </c>
      <c r="X4722" t="s">
        <v>778</v>
      </c>
      <c r="Y4722" t="s">
        <v>23</v>
      </c>
    </row>
    <row r="4723" spans="1:25" hidden="1" x14ac:dyDescent="0.25">
      <c r="A4723" s="103" t="s">
        <v>8</v>
      </c>
      <c r="B4723" s="104">
        <v>46273</v>
      </c>
      <c r="C4723" s="105" t="s">
        <v>12</v>
      </c>
      <c r="D4723" s="106">
        <v>17</v>
      </c>
      <c r="G4723" s="106">
        <v>12</v>
      </c>
      <c r="H4723" s="107">
        <v>1</v>
      </c>
      <c r="I4723" s="107">
        <v>1</v>
      </c>
      <c r="J4723" s="107">
        <v>0</v>
      </c>
      <c r="K4723" s="107">
        <v>0</v>
      </c>
      <c r="L4723" s="108">
        <v>0</v>
      </c>
      <c r="X4723" t="s">
        <v>782</v>
      </c>
      <c r="Y4723" t="s">
        <v>779</v>
      </c>
    </row>
    <row r="4724" spans="1:25" x14ac:dyDescent="0.25">
      <c r="A4724" s="103" t="s">
        <v>7</v>
      </c>
      <c r="B4724" s="104">
        <v>46273</v>
      </c>
      <c r="C4724" s="105" t="s">
        <v>11</v>
      </c>
      <c r="D4724" s="106">
        <v>9</v>
      </c>
      <c r="G4724" s="106">
        <v>597</v>
      </c>
      <c r="H4724" s="107">
        <v>3</v>
      </c>
      <c r="I4724" s="107">
        <v>2</v>
      </c>
      <c r="J4724" s="107">
        <v>0</v>
      </c>
      <c r="K4724" s="107">
        <v>0</v>
      </c>
      <c r="L4724" s="108">
        <v>0</v>
      </c>
      <c r="X4724" t="s">
        <v>782</v>
      </c>
      <c r="Y4724" t="s">
        <v>783</v>
      </c>
    </row>
    <row r="4725" spans="1:25" x14ac:dyDescent="0.25">
      <c r="A4725" s="103" t="s">
        <v>7</v>
      </c>
      <c r="B4725" s="104">
        <v>46273</v>
      </c>
      <c r="C4725" s="105" t="s">
        <v>12</v>
      </c>
      <c r="D4725" s="106">
        <v>11</v>
      </c>
      <c r="G4725" s="106">
        <v>25</v>
      </c>
      <c r="H4725" s="107">
        <v>0</v>
      </c>
      <c r="I4725" s="107">
        <v>0</v>
      </c>
      <c r="J4725" s="107">
        <v>0</v>
      </c>
      <c r="K4725" s="107">
        <v>0</v>
      </c>
      <c r="L4725" s="108">
        <v>0</v>
      </c>
      <c r="X4725" t="s">
        <v>782</v>
      </c>
    </row>
    <row r="4726" spans="1:25" hidden="1" x14ac:dyDescent="0.25">
      <c r="A4726" s="103" t="s">
        <v>6</v>
      </c>
      <c r="B4726" s="104">
        <v>46273</v>
      </c>
      <c r="C4726" s="105" t="s">
        <v>12</v>
      </c>
      <c r="D4726" s="106">
        <v>15</v>
      </c>
      <c r="G4726" s="106">
        <v>3280</v>
      </c>
      <c r="H4726" s="107">
        <v>51</v>
      </c>
      <c r="I4726" s="107">
        <v>39</v>
      </c>
      <c r="J4726" s="107">
        <v>2</v>
      </c>
      <c r="K4726" s="107">
        <v>2</v>
      </c>
      <c r="L4726" s="108">
        <v>1</v>
      </c>
      <c r="X4726" t="s">
        <v>782</v>
      </c>
      <c r="Y4726" t="s">
        <v>779</v>
      </c>
    </row>
    <row r="4727" spans="1:25" hidden="1" x14ac:dyDescent="0.25">
      <c r="A4727" s="103" t="s">
        <v>6</v>
      </c>
      <c r="B4727" s="104">
        <v>46273</v>
      </c>
      <c r="C4727" s="105" t="s">
        <v>11</v>
      </c>
      <c r="D4727" s="106">
        <v>9</v>
      </c>
      <c r="G4727" s="106">
        <v>78</v>
      </c>
      <c r="H4727" s="107">
        <v>2</v>
      </c>
      <c r="I4727" s="107">
        <v>2</v>
      </c>
      <c r="J4727" s="107">
        <v>0</v>
      </c>
      <c r="K4727" s="107">
        <v>0</v>
      </c>
      <c r="L4727" s="108">
        <v>0</v>
      </c>
      <c r="X4727" t="s">
        <v>782</v>
      </c>
    </row>
    <row r="4728" spans="1:25" hidden="1" x14ac:dyDescent="0.25">
      <c r="A4728" s="103" t="s">
        <v>7</v>
      </c>
      <c r="B4728" s="104">
        <v>46273</v>
      </c>
      <c r="C4728" s="105" t="s">
        <v>11</v>
      </c>
      <c r="D4728" s="106">
        <v>11</v>
      </c>
      <c r="G4728" s="106">
        <v>537</v>
      </c>
      <c r="H4728" s="107">
        <v>7</v>
      </c>
      <c r="I4728" s="107">
        <v>6</v>
      </c>
      <c r="J4728" s="107">
        <v>0</v>
      </c>
      <c r="K4728" s="107">
        <v>0</v>
      </c>
      <c r="L4728" s="108">
        <v>0</v>
      </c>
      <c r="X4728" t="s">
        <v>782</v>
      </c>
      <c r="Y4728" t="s">
        <v>783</v>
      </c>
    </row>
    <row r="4729" spans="1:25" hidden="1" x14ac:dyDescent="0.25">
      <c r="A4729" s="103" t="s">
        <v>6</v>
      </c>
      <c r="B4729" s="104">
        <v>46273</v>
      </c>
      <c r="C4729" s="105" t="s">
        <v>12</v>
      </c>
      <c r="D4729" s="106">
        <v>10</v>
      </c>
      <c r="G4729" s="106">
        <v>558</v>
      </c>
      <c r="H4729" s="107">
        <v>18</v>
      </c>
      <c r="I4729" s="107">
        <v>14</v>
      </c>
      <c r="J4729" s="107">
        <v>3</v>
      </c>
      <c r="K4729" s="107">
        <v>2</v>
      </c>
      <c r="L4729" s="108">
        <v>0</v>
      </c>
      <c r="X4729" t="s">
        <v>782</v>
      </c>
      <c r="Y4729" t="s">
        <v>781</v>
      </c>
    </row>
    <row r="4730" spans="1:25" hidden="1" x14ac:dyDescent="0.25">
      <c r="A4730" s="103" t="s">
        <v>7</v>
      </c>
      <c r="B4730" s="104">
        <v>46273</v>
      </c>
      <c r="C4730" s="105" t="s">
        <v>11</v>
      </c>
      <c r="D4730" s="106">
        <v>15</v>
      </c>
      <c r="G4730" s="106">
        <v>7</v>
      </c>
      <c r="H4730" s="107">
        <v>0</v>
      </c>
      <c r="I4730" s="107">
        <v>0</v>
      </c>
      <c r="J4730" s="107">
        <v>0</v>
      </c>
      <c r="K4730" s="107">
        <v>0</v>
      </c>
      <c r="L4730" s="108">
        <v>0</v>
      </c>
      <c r="X4730" t="s">
        <v>782</v>
      </c>
      <c r="Y4730" t="s">
        <v>23</v>
      </c>
    </row>
    <row r="4731" spans="1:25" hidden="1" x14ac:dyDescent="0.25">
      <c r="A4731" s="103" t="s">
        <v>6</v>
      </c>
      <c r="B4731" s="104">
        <v>46273</v>
      </c>
      <c r="C4731" s="105" t="s">
        <v>11</v>
      </c>
      <c r="D4731" s="106">
        <v>10</v>
      </c>
      <c r="G4731" s="106">
        <v>625</v>
      </c>
      <c r="H4731" s="107">
        <v>13</v>
      </c>
      <c r="I4731" s="107">
        <v>8</v>
      </c>
      <c r="J4731" s="107">
        <v>2</v>
      </c>
      <c r="K4731" s="107">
        <v>1</v>
      </c>
      <c r="L4731" s="108">
        <v>0</v>
      </c>
      <c r="X4731" t="s">
        <v>782</v>
      </c>
      <c r="Y4731" t="s">
        <v>20</v>
      </c>
    </row>
    <row r="4732" spans="1:25" hidden="1" x14ac:dyDescent="0.25">
      <c r="A4732" s="103" t="s">
        <v>6</v>
      </c>
      <c r="B4732" s="104">
        <v>46273</v>
      </c>
      <c r="C4732" s="105" t="s">
        <v>11</v>
      </c>
      <c r="D4732" s="106">
        <v>14</v>
      </c>
      <c r="G4732" s="106">
        <v>167</v>
      </c>
      <c r="H4732" s="107">
        <v>2</v>
      </c>
      <c r="I4732" s="107">
        <v>2</v>
      </c>
      <c r="J4732" s="107">
        <v>0</v>
      </c>
      <c r="K4732" s="107">
        <v>0</v>
      </c>
      <c r="L4732" s="108">
        <v>0</v>
      </c>
      <c r="X4732" t="s">
        <v>778</v>
      </c>
      <c r="Y4732" t="s">
        <v>784</v>
      </c>
    </row>
    <row r="4733" spans="1:25" hidden="1" x14ac:dyDescent="0.25">
      <c r="A4733" s="103" t="s">
        <v>8</v>
      </c>
      <c r="B4733" s="104">
        <v>46273</v>
      </c>
      <c r="C4733" s="105" t="s">
        <v>11</v>
      </c>
      <c r="D4733" s="106">
        <v>16</v>
      </c>
      <c r="G4733" s="106">
        <v>1</v>
      </c>
      <c r="H4733" s="107">
        <v>0</v>
      </c>
      <c r="I4733" s="107">
        <v>0</v>
      </c>
      <c r="J4733" s="107">
        <v>0</v>
      </c>
      <c r="K4733" s="107">
        <v>0</v>
      </c>
      <c r="L4733" s="108">
        <v>0</v>
      </c>
      <c r="X4733" t="s">
        <v>782</v>
      </c>
    </row>
    <row r="4734" spans="1:25" x14ac:dyDescent="0.25">
      <c r="A4734" s="103" t="s">
        <v>6</v>
      </c>
      <c r="B4734" s="104">
        <v>46273</v>
      </c>
      <c r="C4734" s="105" t="s">
        <v>11</v>
      </c>
      <c r="D4734" s="106">
        <v>9</v>
      </c>
      <c r="G4734" s="106">
        <v>1231</v>
      </c>
      <c r="H4734" s="107">
        <v>20</v>
      </c>
      <c r="I4734" s="107">
        <v>16</v>
      </c>
      <c r="J4734" s="107">
        <v>0</v>
      </c>
      <c r="K4734" s="107">
        <v>0</v>
      </c>
      <c r="L4734" s="108">
        <v>0</v>
      </c>
      <c r="X4734" t="s">
        <v>782</v>
      </c>
      <c r="Y4734" t="s">
        <v>783</v>
      </c>
    </row>
    <row r="4735" spans="1:25" hidden="1" x14ac:dyDescent="0.25">
      <c r="A4735" s="103" t="s">
        <v>8</v>
      </c>
      <c r="B4735" s="104">
        <v>46273</v>
      </c>
      <c r="C4735" s="105" t="s">
        <v>12</v>
      </c>
      <c r="D4735" s="106">
        <v>15</v>
      </c>
      <c r="G4735" s="106">
        <v>3</v>
      </c>
      <c r="H4735" s="107">
        <v>0</v>
      </c>
      <c r="I4735" s="107">
        <v>0</v>
      </c>
      <c r="J4735" s="107">
        <v>0</v>
      </c>
      <c r="K4735" s="107">
        <v>0</v>
      </c>
      <c r="L4735" s="108">
        <v>0</v>
      </c>
      <c r="X4735" t="s">
        <v>778</v>
      </c>
    </row>
    <row r="4736" spans="1:25" hidden="1" x14ac:dyDescent="0.25">
      <c r="A4736" s="103" t="s">
        <v>6</v>
      </c>
      <c r="B4736" s="104">
        <v>46273</v>
      </c>
      <c r="C4736" s="105" t="s">
        <v>11</v>
      </c>
      <c r="D4736" s="106">
        <v>9</v>
      </c>
      <c r="G4736" s="106">
        <v>12</v>
      </c>
      <c r="H4736" s="107">
        <v>1</v>
      </c>
      <c r="I4736" s="107">
        <v>0</v>
      </c>
      <c r="J4736" s="107">
        <v>0</v>
      </c>
      <c r="K4736" s="107">
        <v>0</v>
      </c>
      <c r="L4736" s="108">
        <v>0</v>
      </c>
      <c r="X4736" t="s">
        <v>782</v>
      </c>
      <c r="Y4736" t="s">
        <v>21</v>
      </c>
    </row>
    <row r="4737" spans="1:25" hidden="1" x14ac:dyDescent="0.25">
      <c r="A4737" s="103" t="s">
        <v>8</v>
      </c>
      <c r="B4737" s="104">
        <v>46273</v>
      </c>
      <c r="C4737" s="105" t="s">
        <v>12</v>
      </c>
      <c r="D4737" s="106">
        <v>16</v>
      </c>
      <c r="G4737" s="106">
        <v>16</v>
      </c>
      <c r="H4737" s="107">
        <v>0</v>
      </c>
      <c r="I4737" s="107">
        <v>0</v>
      </c>
      <c r="J4737" s="107">
        <v>0</v>
      </c>
      <c r="K4737" s="107">
        <v>0</v>
      </c>
      <c r="L4737" s="108">
        <v>0</v>
      </c>
      <c r="X4737" t="s">
        <v>778</v>
      </c>
      <c r="Y4737" t="s">
        <v>781</v>
      </c>
    </row>
    <row r="4738" spans="1:25" hidden="1" x14ac:dyDescent="0.25">
      <c r="A4738" s="103" t="s">
        <v>8</v>
      </c>
      <c r="B4738" s="104">
        <v>46273</v>
      </c>
      <c r="C4738" s="105" t="s">
        <v>11</v>
      </c>
      <c r="D4738" s="106">
        <v>13</v>
      </c>
      <c r="G4738" s="106">
        <v>2</v>
      </c>
      <c r="H4738" s="107">
        <v>0</v>
      </c>
      <c r="I4738" s="107">
        <v>0</v>
      </c>
      <c r="J4738" s="107">
        <v>0</v>
      </c>
      <c r="K4738" s="107">
        <v>0</v>
      </c>
      <c r="L4738" s="108">
        <v>0</v>
      </c>
      <c r="X4738" t="s">
        <v>778</v>
      </c>
      <c r="Y4738" t="s">
        <v>784</v>
      </c>
    </row>
    <row r="4739" spans="1:25" x14ac:dyDescent="0.25">
      <c r="A4739" s="103" t="s">
        <v>8</v>
      </c>
      <c r="B4739" s="104">
        <v>46273</v>
      </c>
      <c r="C4739" s="105" t="s">
        <v>11</v>
      </c>
      <c r="D4739" s="106">
        <v>14</v>
      </c>
      <c r="G4739" s="106">
        <v>5</v>
      </c>
      <c r="H4739" s="107">
        <v>0</v>
      </c>
      <c r="I4739" s="107">
        <v>0</v>
      </c>
      <c r="J4739" s="107">
        <v>0</v>
      </c>
      <c r="K4739" s="107">
        <v>0</v>
      </c>
      <c r="L4739" s="108">
        <v>0</v>
      </c>
      <c r="X4739" t="s">
        <v>782</v>
      </c>
      <c r="Y4739" t="s">
        <v>21</v>
      </c>
    </row>
    <row r="4740" spans="1:25" hidden="1" x14ac:dyDescent="0.25">
      <c r="A4740" s="103" t="s">
        <v>6</v>
      </c>
      <c r="B4740" s="104">
        <v>46273</v>
      </c>
      <c r="C4740" s="105" t="s">
        <v>12</v>
      </c>
      <c r="D4740" s="106">
        <v>10</v>
      </c>
      <c r="G4740" s="106">
        <v>39</v>
      </c>
      <c r="H4740" s="107">
        <v>0</v>
      </c>
      <c r="I4740" s="107">
        <v>0</v>
      </c>
      <c r="J4740" s="107">
        <v>0</v>
      </c>
      <c r="K4740" s="107">
        <v>0</v>
      </c>
      <c r="L4740" s="108">
        <v>0</v>
      </c>
      <c r="X4740" t="s">
        <v>782</v>
      </c>
    </row>
    <row r="4741" spans="1:25" x14ac:dyDescent="0.25">
      <c r="A4741" s="103" t="s">
        <v>6</v>
      </c>
      <c r="B4741" s="104">
        <v>46273</v>
      </c>
      <c r="C4741" s="105" t="s">
        <v>11</v>
      </c>
      <c r="D4741" s="106">
        <v>10</v>
      </c>
      <c r="G4741" s="106">
        <v>9</v>
      </c>
      <c r="H4741" s="107">
        <v>0</v>
      </c>
      <c r="I4741" s="107">
        <v>0</v>
      </c>
      <c r="J4741" s="107">
        <v>0</v>
      </c>
      <c r="K4741" s="107">
        <v>0</v>
      </c>
      <c r="L4741" s="108">
        <v>0</v>
      </c>
      <c r="X4741" t="s">
        <v>778</v>
      </c>
    </row>
    <row r="4742" spans="1:25" x14ac:dyDescent="0.25">
      <c r="A4742" s="103" t="s">
        <v>6</v>
      </c>
      <c r="B4742" s="104">
        <v>46273</v>
      </c>
      <c r="C4742" s="105" t="s">
        <v>12</v>
      </c>
      <c r="D4742" s="106">
        <v>8</v>
      </c>
      <c r="G4742" s="106">
        <v>3</v>
      </c>
      <c r="H4742" s="107">
        <v>0</v>
      </c>
      <c r="I4742" s="107">
        <v>0</v>
      </c>
      <c r="J4742" s="107">
        <v>0</v>
      </c>
      <c r="K4742" s="107">
        <v>0</v>
      </c>
      <c r="L4742" s="108">
        <v>0</v>
      </c>
      <c r="X4742" t="s">
        <v>782</v>
      </c>
      <c r="Y4742" t="s">
        <v>169</v>
      </c>
    </row>
    <row r="4743" spans="1:25" x14ac:dyDescent="0.25">
      <c r="A4743" s="103" t="s">
        <v>6</v>
      </c>
      <c r="B4743" s="104">
        <v>46273</v>
      </c>
      <c r="C4743" s="105" t="s">
        <v>12</v>
      </c>
      <c r="D4743" s="106">
        <v>8</v>
      </c>
      <c r="G4743" s="106">
        <v>6</v>
      </c>
      <c r="H4743" s="107">
        <v>0</v>
      </c>
      <c r="I4743" s="107">
        <v>0</v>
      </c>
      <c r="J4743" s="107">
        <v>0</v>
      </c>
      <c r="K4743" s="107">
        <v>0</v>
      </c>
      <c r="L4743" s="108">
        <v>0</v>
      </c>
      <c r="X4743" t="s">
        <v>778</v>
      </c>
    </row>
    <row r="4744" spans="1:25" x14ac:dyDescent="0.25">
      <c r="A4744" s="103" t="s">
        <v>6</v>
      </c>
      <c r="B4744" s="104">
        <v>46273</v>
      </c>
      <c r="C4744" s="105" t="s">
        <v>12</v>
      </c>
      <c r="D4744" s="106">
        <v>11</v>
      </c>
      <c r="G4744" s="106">
        <v>45</v>
      </c>
      <c r="H4744" s="107">
        <v>0</v>
      </c>
      <c r="I4744" s="107">
        <v>0</v>
      </c>
      <c r="J4744" s="107">
        <v>0</v>
      </c>
      <c r="K4744" s="107">
        <v>0</v>
      </c>
      <c r="L4744" s="108">
        <v>0</v>
      </c>
      <c r="X4744" t="s">
        <v>782</v>
      </c>
    </row>
    <row r="4745" spans="1:25" hidden="1" x14ac:dyDescent="0.25">
      <c r="A4745" s="103" t="s">
        <v>8</v>
      </c>
      <c r="B4745" s="104">
        <v>46273</v>
      </c>
      <c r="C4745" s="105" t="s">
        <v>12</v>
      </c>
      <c r="D4745" s="106">
        <v>10</v>
      </c>
      <c r="G4745" s="106">
        <v>12</v>
      </c>
      <c r="H4745" s="107">
        <v>0</v>
      </c>
      <c r="I4745" s="107">
        <v>0</v>
      </c>
      <c r="J4745" s="107">
        <v>0</v>
      </c>
      <c r="K4745" s="107">
        <v>0</v>
      </c>
      <c r="L4745" s="108">
        <v>0</v>
      </c>
      <c r="X4745" t="s">
        <v>782</v>
      </c>
      <c r="Y4745" t="s">
        <v>779</v>
      </c>
    </row>
    <row r="4746" spans="1:25" hidden="1" x14ac:dyDescent="0.25">
      <c r="A4746" s="103" t="s">
        <v>8</v>
      </c>
      <c r="B4746" s="104">
        <v>46273</v>
      </c>
      <c r="C4746" s="105" t="s">
        <v>12</v>
      </c>
      <c r="D4746" s="106">
        <v>10</v>
      </c>
      <c r="G4746" s="106">
        <v>21</v>
      </c>
      <c r="H4746" s="107">
        <v>0</v>
      </c>
      <c r="I4746" s="107">
        <v>0</v>
      </c>
      <c r="J4746" s="107">
        <v>0</v>
      </c>
      <c r="K4746" s="107">
        <v>0</v>
      </c>
      <c r="L4746" s="108">
        <v>0</v>
      </c>
      <c r="X4746" t="s">
        <v>778</v>
      </c>
      <c r="Y4746" t="s">
        <v>781</v>
      </c>
    </row>
    <row r="4747" spans="1:25" hidden="1" x14ac:dyDescent="0.25">
      <c r="A4747" s="103" t="s">
        <v>6</v>
      </c>
      <c r="B4747" s="104">
        <v>46273</v>
      </c>
      <c r="C4747" s="105" t="s">
        <v>11</v>
      </c>
      <c r="D4747" s="106">
        <v>14</v>
      </c>
      <c r="G4747" s="106">
        <v>16</v>
      </c>
      <c r="H4747" s="107">
        <v>0</v>
      </c>
      <c r="I4747" s="107">
        <v>0</v>
      </c>
      <c r="J4747" s="107">
        <v>0</v>
      </c>
      <c r="K4747" s="107">
        <v>0</v>
      </c>
      <c r="L4747" s="108">
        <v>0</v>
      </c>
      <c r="X4747" t="s">
        <v>782</v>
      </c>
      <c r="Y4747" t="s">
        <v>21</v>
      </c>
    </row>
    <row r="4748" spans="1:25" x14ac:dyDescent="0.25">
      <c r="A4748" s="103" t="s">
        <v>7</v>
      </c>
      <c r="B4748" s="104">
        <v>46273</v>
      </c>
      <c r="C4748" s="105" t="s">
        <v>11</v>
      </c>
      <c r="D4748" s="106">
        <v>11</v>
      </c>
      <c r="G4748" s="106">
        <v>2</v>
      </c>
      <c r="H4748" s="107">
        <v>0</v>
      </c>
      <c r="I4748" s="107">
        <v>0</v>
      </c>
      <c r="J4748" s="107">
        <v>0</v>
      </c>
      <c r="K4748" s="107">
        <v>0</v>
      </c>
      <c r="L4748" s="108">
        <v>0</v>
      </c>
      <c r="X4748" t="s">
        <v>778</v>
      </c>
      <c r="Y4748" t="s">
        <v>21</v>
      </c>
    </row>
    <row r="4749" spans="1:25" x14ac:dyDescent="0.25">
      <c r="A4749" s="103" t="s">
        <v>6</v>
      </c>
      <c r="B4749" s="104">
        <v>46273</v>
      </c>
      <c r="C4749" s="105" t="s">
        <v>12</v>
      </c>
      <c r="D4749" s="106">
        <v>14</v>
      </c>
      <c r="G4749" s="106">
        <v>18</v>
      </c>
      <c r="H4749" s="107">
        <v>0</v>
      </c>
      <c r="I4749" s="107">
        <v>0</v>
      </c>
      <c r="J4749" s="107">
        <v>0</v>
      </c>
      <c r="K4749" s="107">
        <v>0</v>
      </c>
      <c r="L4749" s="108">
        <v>0</v>
      </c>
      <c r="X4749" t="s">
        <v>778</v>
      </c>
      <c r="Y4749" t="s">
        <v>779</v>
      </c>
    </row>
    <row r="4750" spans="1:25" hidden="1" x14ac:dyDescent="0.25">
      <c r="A4750" s="103" t="s">
        <v>6</v>
      </c>
      <c r="B4750" s="104">
        <v>46273</v>
      </c>
      <c r="C4750" s="105" t="s">
        <v>12</v>
      </c>
      <c r="D4750" s="106">
        <v>14</v>
      </c>
      <c r="G4750" s="106">
        <v>35</v>
      </c>
      <c r="H4750" s="107">
        <v>1</v>
      </c>
      <c r="I4750" s="107">
        <v>1</v>
      </c>
      <c r="J4750" s="107">
        <v>0</v>
      </c>
      <c r="K4750" s="107">
        <v>0</v>
      </c>
      <c r="L4750" s="108">
        <v>0</v>
      </c>
      <c r="X4750" t="s">
        <v>782</v>
      </c>
      <c r="Y4750" t="s">
        <v>779</v>
      </c>
    </row>
    <row r="4751" spans="1:25" x14ac:dyDescent="0.25">
      <c r="A4751" s="103" t="s">
        <v>8</v>
      </c>
      <c r="B4751" s="104">
        <v>46273</v>
      </c>
      <c r="C4751" s="105" t="s">
        <v>11</v>
      </c>
      <c r="D4751" s="106">
        <v>15</v>
      </c>
      <c r="G4751" s="106">
        <v>8</v>
      </c>
      <c r="H4751" s="107">
        <v>0</v>
      </c>
      <c r="I4751" s="107">
        <v>0</v>
      </c>
      <c r="J4751" s="107">
        <v>0</v>
      </c>
      <c r="K4751" s="107">
        <v>0</v>
      </c>
      <c r="L4751" s="108">
        <v>0</v>
      </c>
      <c r="X4751" t="s">
        <v>782</v>
      </c>
      <c r="Y4751" t="s">
        <v>21</v>
      </c>
    </row>
    <row r="4752" spans="1:25" hidden="1" x14ac:dyDescent="0.25">
      <c r="A4752" s="103" t="s">
        <v>6</v>
      </c>
      <c r="B4752" s="104">
        <v>46273</v>
      </c>
      <c r="C4752" s="105" t="s">
        <v>12</v>
      </c>
      <c r="D4752" s="106">
        <v>12</v>
      </c>
      <c r="G4752" s="106">
        <v>18</v>
      </c>
      <c r="H4752" s="107">
        <v>0</v>
      </c>
      <c r="I4752" s="107">
        <v>0</v>
      </c>
      <c r="J4752" s="107">
        <v>0</v>
      </c>
      <c r="K4752" s="107">
        <v>0</v>
      </c>
      <c r="L4752" s="108">
        <v>0</v>
      </c>
      <c r="X4752" t="s">
        <v>778</v>
      </c>
      <c r="Y4752" t="s">
        <v>993</v>
      </c>
    </row>
    <row r="4753" spans="1:25" hidden="1" x14ac:dyDescent="0.25">
      <c r="A4753" s="103" t="s">
        <v>6</v>
      </c>
      <c r="B4753" s="104">
        <v>46273</v>
      </c>
      <c r="C4753" s="105" t="s">
        <v>12</v>
      </c>
      <c r="D4753" s="106">
        <v>15</v>
      </c>
      <c r="G4753" s="106">
        <v>3</v>
      </c>
      <c r="H4753" s="107">
        <v>1</v>
      </c>
      <c r="I4753" s="107">
        <v>1</v>
      </c>
      <c r="J4753" s="107">
        <v>1</v>
      </c>
      <c r="K4753" s="107">
        <v>1</v>
      </c>
      <c r="L4753" s="108">
        <v>0</v>
      </c>
      <c r="X4753" t="s">
        <v>778</v>
      </c>
      <c r="Y4753" t="s">
        <v>781</v>
      </c>
    </row>
    <row r="4754" spans="1:25" x14ac:dyDescent="0.25">
      <c r="A4754" s="103" t="s">
        <v>6</v>
      </c>
      <c r="B4754" s="104">
        <v>46273</v>
      </c>
      <c r="C4754" s="105" t="s">
        <v>12</v>
      </c>
      <c r="D4754" s="106">
        <v>11</v>
      </c>
      <c r="G4754" s="106">
        <v>25</v>
      </c>
      <c r="H4754" s="107">
        <v>1</v>
      </c>
      <c r="I4754" s="107">
        <v>1</v>
      </c>
      <c r="J4754" s="107">
        <v>1</v>
      </c>
      <c r="K4754" s="107">
        <v>1</v>
      </c>
      <c r="L4754" s="108">
        <v>0</v>
      </c>
      <c r="X4754" t="s">
        <v>778</v>
      </c>
      <c r="Y4754" t="s">
        <v>781</v>
      </c>
    </row>
    <row r="4755" spans="1:25" hidden="1" x14ac:dyDescent="0.25">
      <c r="A4755" s="103" t="s">
        <v>7</v>
      </c>
      <c r="B4755" s="104">
        <v>46273</v>
      </c>
      <c r="C4755" s="105" t="s">
        <v>12</v>
      </c>
      <c r="D4755" s="106">
        <v>15</v>
      </c>
      <c r="G4755" s="106">
        <v>2</v>
      </c>
      <c r="H4755" s="107">
        <v>0</v>
      </c>
      <c r="I4755" s="107">
        <v>0</v>
      </c>
      <c r="J4755" s="107">
        <v>0</v>
      </c>
      <c r="K4755" s="107">
        <v>0</v>
      </c>
      <c r="L4755" s="108">
        <v>0</v>
      </c>
      <c r="X4755" t="s">
        <v>782</v>
      </c>
      <c r="Y4755" t="s">
        <v>169</v>
      </c>
    </row>
    <row r="4756" spans="1:25" hidden="1" x14ac:dyDescent="0.25">
      <c r="A4756" s="103" t="s">
        <v>8</v>
      </c>
      <c r="B4756" s="104">
        <v>46273</v>
      </c>
      <c r="C4756" s="105" t="s">
        <v>12</v>
      </c>
      <c r="D4756" s="106">
        <v>15</v>
      </c>
      <c r="G4756" s="106">
        <v>223</v>
      </c>
      <c r="H4756" s="107">
        <v>3</v>
      </c>
      <c r="I4756" s="107">
        <v>2</v>
      </c>
      <c r="J4756" s="107">
        <v>1</v>
      </c>
      <c r="K4756" s="107">
        <v>1</v>
      </c>
      <c r="L4756" s="108">
        <v>1</v>
      </c>
      <c r="X4756" t="s">
        <v>782</v>
      </c>
      <c r="Y4756" t="s">
        <v>781</v>
      </c>
    </row>
    <row r="4757" spans="1:25" hidden="1" x14ac:dyDescent="0.25">
      <c r="A4757" s="103" t="s">
        <v>6</v>
      </c>
      <c r="B4757" s="104">
        <v>46273</v>
      </c>
      <c r="C4757" s="105" t="s">
        <v>12</v>
      </c>
      <c r="D4757" s="106">
        <v>8</v>
      </c>
      <c r="G4757" s="106">
        <v>306</v>
      </c>
      <c r="H4757" s="107">
        <v>5</v>
      </c>
      <c r="I4757" s="107">
        <v>5</v>
      </c>
      <c r="J4757" s="107">
        <v>0</v>
      </c>
      <c r="K4757" s="107">
        <v>0</v>
      </c>
      <c r="L4757" s="108">
        <v>0</v>
      </c>
      <c r="X4757" t="s">
        <v>782</v>
      </c>
      <c r="Y4757" t="s">
        <v>781</v>
      </c>
    </row>
    <row r="4758" spans="1:25" hidden="1" x14ac:dyDescent="0.25">
      <c r="A4758" s="103" t="s">
        <v>8</v>
      </c>
      <c r="B4758" s="104">
        <v>46273</v>
      </c>
      <c r="C4758" s="105" t="s">
        <v>11</v>
      </c>
      <c r="D4758" s="106">
        <v>15</v>
      </c>
      <c r="G4758" s="106">
        <v>479</v>
      </c>
      <c r="H4758" s="107">
        <v>4</v>
      </c>
      <c r="I4758" s="107">
        <v>3</v>
      </c>
      <c r="J4758" s="107">
        <v>0</v>
      </c>
      <c r="K4758" s="107">
        <v>0</v>
      </c>
      <c r="L4758" s="108">
        <v>0</v>
      </c>
      <c r="X4758" t="s">
        <v>782</v>
      </c>
      <c r="Y4758" t="s">
        <v>784</v>
      </c>
    </row>
    <row r="4759" spans="1:25" x14ac:dyDescent="0.25">
      <c r="A4759" s="103" t="s">
        <v>6</v>
      </c>
      <c r="B4759" s="104">
        <v>46273</v>
      </c>
      <c r="C4759" s="105" t="s">
        <v>11</v>
      </c>
      <c r="D4759" s="106">
        <v>11</v>
      </c>
      <c r="G4759" s="106">
        <v>3</v>
      </c>
      <c r="H4759" s="107">
        <v>0</v>
      </c>
      <c r="I4759" s="107">
        <v>0</v>
      </c>
      <c r="J4759" s="107">
        <v>0</v>
      </c>
      <c r="K4759" s="107">
        <v>0</v>
      </c>
      <c r="L4759" s="108">
        <v>0</v>
      </c>
      <c r="X4759" t="s">
        <v>778</v>
      </c>
      <c r="Y4759" t="s">
        <v>21</v>
      </c>
    </row>
    <row r="4760" spans="1:25" x14ac:dyDescent="0.25">
      <c r="A4760" s="103" t="s">
        <v>7</v>
      </c>
      <c r="B4760" s="104">
        <v>46273</v>
      </c>
      <c r="C4760" s="105" t="s">
        <v>12</v>
      </c>
      <c r="D4760" s="106">
        <v>12</v>
      </c>
      <c r="G4760" s="106">
        <v>1</v>
      </c>
      <c r="H4760" s="107">
        <v>0</v>
      </c>
      <c r="I4760" s="107">
        <v>0</v>
      </c>
      <c r="J4760" s="107">
        <v>0</v>
      </c>
      <c r="K4760" s="107">
        <v>0</v>
      </c>
      <c r="L4760" s="108">
        <v>0</v>
      </c>
      <c r="X4760" t="s">
        <v>778</v>
      </c>
      <c r="Y4760" t="s">
        <v>785</v>
      </c>
    </row>
    <row r="4761" spans="1:25" x14ac:dyDescent="0.25">
      <c r="A4761" s="103" t="s">
        <v>7</v>
      </c>
      <c r="B4761" s="104">
        <v>46273</v>
      </c>
      <c r="C4761" s="105" t="s">
        <v>12</v>
      </c>
      <c r="D4761" s="106">
        <v>10</v>
      </c>
      <c r="G4761" s="106">
        <v>3</v>
      </c>
      <c r="H4761" s="107">
        <v>0</v>
      </c>
      <c r="I4761" s="107">
        <v>0</v>
      </c>
      <c r="J4761" s="107">
        <v>0</v>
      </c>
      <c r="K4761" s="107">
        <v>0</v>
      </c>
      <c r="L4761" s="108">
        <v>0</v>
      </c>
      <c r="X4761" t="s">
        <v>778</v>
      </c>
    </row>
    <row r="4762" spans="1:25" hidden="1" x14ac:dyDescent="0.25">
      <c r="A4762" s="103" t="s">
        <v>7</v>
      </c>
      <c r="B4762" s="104">
        <v>46273</v>
      </c>
      <c r="C4762" s="105" t="s">
        <v>12</v>
      </c>
      <c r="D4762" s="106">
        <v>16</v>
      </c>
      <c r="G4762" s="106">
        <v>3</v>
      </c>
      <c r="H4762" s="107">
        <v>0</v>
      </c>
      <c r="I4762" s="107">
        <v>0</v>
      </c>
      <c r="J4762" s="107">
        <v>0</v>
      </c>
      <c r="K4762" s="107">
        <v>0</v>
      </c>
      <c r="L4762" s="108">
        <v>0</v>
      </c>
      <c r="X4762" t="s">
        <v>782</v>
      </c>
      <c r="Y4762" t="s">
        <v>169</v>
      </c>
    </row>
    <row r="4763" spans="1:25" x14ac:dyDescent="0.25">
      <c r="A4763" s="103" t="s">
        <v>6</v>
      </c>
      <c r="B4763" s="104">
        <v>46273</v>
      </c>
      <c r="C4763" s="105" t="s">
        <v>11</v>
      </c>
      <c r="D4763" s="106">
        <v>8</v>
      </c>
      <c r="G4763" s="106">
        <v>11</v>
      </c>
      <c r="H4763" s="107">
        <v>0</v>
      </c>
      <c r="I4763" s="107">
        <v>0</v>
      </c>
      <c r="J4763" s="107">
        <v>0</v>
      </c>
      <c r="K4763" s="107">
        <v>0</v>
      </c>
      <c r="L4763" s="108">
        <v>0</v>
      </c>
      <c r="X4763" t="s">
        <v>778</v>
      </c>
    </row>
    <row r="4764" spans="1:25" x14ac:dyDescent="0.25">
      <c r="A4764" s="103" t="s">
        <v>6</v>
      </c>
      <c r="B4764" s="104">
        <v>46273</v>
      </c>
      <c r="C4764" s="105" t="s">
        <v>12</v>
      </c>
      <c r="D4764" s="106">
        <v>15</v>
      </c>
      <c r="G4764" s="106">
        <v>15</v>
      </c>
      <c r="H4764" s="107">
        <v>0</v>
      </c>
      <c r="I4764" s="107">
        <v>0</v>
      </c>
      <c r="J4764" s="107">
        <v>0</v>
      </c>
      <c r="K4764" s="107">
        <v>0</v>
      </c>
      <c r="L4764" s="108">
        <v>0</v>
      </c>
      <c r="X4764" t="s">
        <v>778</v>
      </c>
      <c r="Y4764" t="s">
        <v>779</v>
      </c>
    </row>
    <row r="4765" spans="1:25" hidden="1" x14ac:dyDescent="0.25">
      <c r="A4765" s="103" t="s">
        <v>8</v>
      </c>
      <c r="B4765" s="104">
        <v>46273</v>
      </c>
      <c r="C4765" s="105" t="s">
        <v>12</v>
      </c>
      <c r="D4765" s="106">
        <v>11</v>
      </c>
      <c r="G4765" s="106">
        <v>15</v>
      </c>
      <c r="H4765" s="107">
        <v>0</v>
      </c>
      <c r="I4765" s="107">
        <v>0</v>
      </c>
      <c r="J4765" s="107">
        <v>0</v>
      </c>
      <c r="K4765" s="107">
        <v>0</v>
      </c>
      <c r="L4765" s="108">
        <v>0</v>
      </c>
      <c r="X4765" t="s">
        <v>782</v>
      </c>
      <c r="Y4765" t="s">
        <v>779</v>
      </c>
    </row>
    <row r="4766" spans="1:25" hidden="1" x14ac:dyDescent="0.25">
      <c r="A4766" s="103" t="s">
        <v>8</v>
      </c>
      <c r="B4766" s="104">
        <v>46273</v>
      </c>
      <c r="C4766" s="105" t="s">
        <v>11</v>
      </c>
      <c r="D4766" s="106">
        <v>10</v>
      </c>
      <c r="G4766" s="106">
        <v>14</v>
      </c>
      <c r="H4766" s="107">
        <v>1</v>
      </c>
      <c r="I4766" s="107">
        <v>1</v>
      </c>
      <c r="J4766" s="107">
        <v>0</v>
      </c>
      <c r="K4766" s="107">
        <v>0</v>
      </c>
      <c r="L4766" s="108">
        <v>0</v>
      </c>
      <c r="X4766" t="s">
        <v>778</v>
      </c>
      <c r="Y4766" t="s">
        <v>780</v>
      </c>
    </row>
    <row r="4767" spans="1:25" hidden="1" x14ac:dyDescent="0.25">
      <c r="A4767" s="103" t="s">
        <v>8</v>
      </c>
      <c r="B4767" s="104">
        <v>46273</v>
      </c>
      <c r="C4767" s="105" t="s">
        <v>11</v>
      </c>
      <c r="D4767" s="106">
        <v>10</v>
      </c>
      <c r="G4767" s="106">
        <v>442</v>
      </c>
      <c r="H4767" s="107">
        <v>4</v>
      </c>
      <c r="I4767" s="107">
        <v>3</v>
      </c>
      <c r="J4767" s="107">
        <v>0</v>
      </c>
      <c r="K4767" s="107">
        <v>0</v>
      </c>
      <c r="L4767" s="108">
        <v>0</v>
      </c>
      <c r="X4767" t="s">
        <v>782</v>
      </c>
      <c r="Y4767" t="s">
        <v>20</v>
      </c>
    </row>
    <row r="4768" spans="1:25" hidden="1" x14ac:dyDescent="0.25">
      <c r="A4768" s="103" t="s">
        <v>6</v>
      </c>
      <c r="B4768" s="104">
        <v>46273</v>
      </c>
      <c r="C4768" s="105" t="s">
        <v>12</v>
      </c>
      <c r="D4768" s="106">
        <v>13</v>
      </c>
      <c r="G4768" s="106">
        <v>1</v>
      </c>
      <c r="H4768" s="107">
        <v>0</v>
      </c>
      <c r="I4768" s="107">
        <v>0</v>
      </c>
      <c r="J4768" s="107">
        <v>0</v>
      </c>
      <c r="K4768" s="107">
        <v>0</v>
      </c>
      <c r="L4768" s="108">
        <v>0</v>
      </c>
      <c r="X4768" t="s">
        <v>782</v>
      </c>
      <c r="Y4768" t="s">
        <v>781</v>
      </c>
    </row>
    <row r="4769" spans="1:25" hidden="1" x14ac:dyDescent="0.25">
      <c r="A4769" s="103" t="s">
        <v>7</v>
      </c>
      <c r="B4769" s="104">
        <v>46273</v>
      </c>
      <c r="C4769" s="105" t="s">
        <v>11</v>
      </c>
      <c r="D4769" s="106">
        <v>15</v>
      </c>
      <c r="G4769" s="106">
        <v>1</v>
      </c>
      <c r="H4769" s="107">
        <v>0</v>
      </c>
      <c r="I4769" s="107">
        <v>0</v>
      </c>
      <c r="J4769" s="107">
        <v>0</v>
      </c>
      <c r="K4769" s="107">
        <v>0</v>
      </c>
      <c r="L4769" s="108">
        <v>0</v>
      </c>
      <c r="X4769" t="s">
        <v>778</v>
      </c>
    </row>
    <row r="4770" spans="1:25" hidden="1" x14ac:dyDescent="0.25">
      <c r="A4770" s="103" t="s">
        <v>8</v>
      </c>
      <c r="B4770" s="104">
        <v>46273</v>
      </c>
      <c r="C4770" s="105" t="s">
        <v>11</v>
      </c>
      <c r="D4770" s="106">
        <v>13</v>
      </c>
      <c r="G4770" s="106">
        <v>5</v>
      </c>
      <c r="H4770" s="107">
        <v>0</v>
      </c>
      <c r="I4770" s="107">
        <v>0</v>
      </c>
      <c r="J4770" s="107">
        <v>0</v>
      </c>
      <c r="K4770" s="107">
        <v>0</v>
      </c>
      <c r="L4770" s="108">
        <v>0</v>
      </c>
      <c r="X4770" t="s">
        <v>782</v>
      </c>
      <c r="Y4770" t="s">
        <v>784</v>
      </c>
    </row>
    <row r="4771" spans="1:25" hidden="1" x14ac:dyDescent="0.25">
      <c r="A4771" s="103" t="s">
        <v>8</v>
      </c>
      <c r="B4771" s="104">
        <v>46273</v>
      </c>
      <c r="C4771" s="105" t="s">
        <v>12</v>
      </c>
      <c r="D4771" s="106">
        <v>9</v>
      </c>
      <c r="G4771" s="106">
        <v>498</v>
      </c>
      <c r="H4771" s="107">
        <v>11</v>
      </c>
      <c r="I4771" s="107">
        <v>7</v>
      </c>
      <c r="J4771" s="107">
        <v>2</v>
      </c>
      <c r="K4771" s="107">
        <v>2</v>
      </c>
      <c r="L4771" s="108">
        <v>1</v>
      </c>
      <c r="X4771" t="s">
        <v>782</v>
      </c>
      <c r="Y4771" t="s">
        <v>781</v>
      </c>
    </row>
    <row r="4772" spans="1:25" x14ac:dyDescent="0.25">
      <c r="A4772" s="103" t="s">
        <v>6</v>
      </c>
      <c r="B4772" s="104">
        <v>46273</v>
      </c>
      <c r="C4772" s="105" t="s">
        <v>11</v>
      </c>
      <c r="D4772" s="106">
        <v>16</v>
      </c>
      <c r="G4772" s="106">
        <v>28</v>
      </c>
      <c r="H4772" s="107">
        <v>0</v>
      </c>
      <c r="I4772" s="107">
        <v>0</v>
      </c>
      <c r="J4772" s="107">
        <v>0</v>
      </c>
      <c r="K4772" s="107">
        <v>0</v>
      </c>
      <c r="L4772" s="108">
        <v>0</v>
      </c>
      <c r="X4772" t="s">
        <v>782</v>
      </c>
    </row>
    <row r="4773" spans="1:25" hidden="1" x14ac:dyDescent="0.25">
      <c r="A4773" s="103" t="s">
        <v>6</v>
      </c>
      <c r="B4773" s="104">
        <v>46273</v>
      </c>
      <c r="C4773" s="105" t="s">
        <v>12</v>
      </c>
      <c r="D4773" s="106">
        <v>16</v>
      </c>
      <c r="G4773" s="106">
        <v>1</v>
      </c>
      <c r="H4773" s="107">
        <v>0</v>
      </c>
      <c r="I4773" s="107">
        <v>0</v>
      </c>
      <c r="J4773" s="107">
        <v>0</v>
      </c>
      <c r="K4773" s="107">
        <v>0</v>
      </c>
      <c r="L4773" s="108">
        <v>0</v>
      </c>
      <c r="X4773" t="s">
        <v>778</v>
      </c>
      <c r="Y4773" t="s">
        <v>993</v>
      </c>
    </row>
    <row r="4774" spans="1:25" hidden="1" x14ac:dyDescent="0.25">
      <c r="A4774" s="103" t="s">
        <v>7</v>
      </c>
      <c r="B4774" s="104">
        <v>46273</v>
      </c>
      <c r="C4774" s="105" t="s">
        <v>11</v>
      </c>
      <c r="D4774" s="106">
        <v>10</v>
      </c>
      <c r="G4774" s="106">
        <v>114</v>
      </c>
      <c r="H4774" s="107">
        <v>0</v>
      </c>
      <c r="I4774" s="107">
        <v>0</v>
      </c>
      <c r="J4774" s="107">
        <v>0</v>
      </c>
      <c r="K4774" s="107">
        <v>0</v>
      </c>
      <c r="L4774" s="108">
        <v>0</v>
      </c>
      <c r="X4774" t="s">
        <v>778</v>
      </c>
      <c r="Y4774" t="s">
        <v>783</v>
      </c>
    </row>
    <row r="4775" spans="1:25" hidden="1" x14ac:dyDescent="0.25">
      <c r="A4775" s="103" t="s">
        <v>6</v>
      </c>
      <c r="B4775" s="104">
        <v>46273</v>
      </c>
      <c r="C4775" s="105" t="s">
        <v>11</v>
      </c>
      <c r="D4775" s="106">
        <v>16</v>
      </c>
      <c r="G4775" s="106">
        <v>1</v>
      </c>
      <c r="H4775" s="107">
        <v>0</v>
      </c>
      <c r="I4775" s="107">
        <v>0</v>
      </c>
      <c r="J4775" s="107">
        <v>0</v>
      </c>
      <c r="K4775" s="107">
        <v>0</v>
      </c>
      <c r="L4775" s="108">
        <v>0</v>
      </c>
      <c r="X4775" t="s">
        <v>778</v>
      </c>
      <c r="Y4775" t="s">
        <v>21</v>
      </c>
    </row>
    <row r="4776" spans="1:25" x14ac:dyDescent="0.25">
      <c r="A4776" s="103" t="s">
        <v>8</v>
      </c>
      <c r="B4776" s="104">
        <v>46273</v>
      </c>
      <c r="C4776" s="105" t="s">
        <v>11</v>
      </c>
      <c r="D4776" s="106">
        <v>11</v>
      </c>
      <c r="G4776" s="106">
        <v>107</v>
      </c>
      <c r="H4776" s="107">
        <v>1</v>
      </c>
      <c r="I4776" s="107">
        <v>1</v>
      </c>
      <c r="J4776" s="107">
        <v>0</v>
      </c>
      <c r="K4776" s="107">
        <v>0</v>
      </c>
      <c r="L4776" s="108">
        <v>0</v>
      </c>
      <c r="X4776" t="s">
        <v>778</v>
      </c>
      <c r="Y4776" t="s">
        <v>784</v>
      </c>
    </row>
    <row r="4777" spans="1:25" hidden="1" x14ac:dyDescent="0.25">
      <c r="A4777" s="103" t="s">
        <v>7</v>
      </c>
      <c r="B4777" s="104">
        <v>46273</v>
      </c>
      <c r="C4777" s="105" t="s">
        <v>12</v>
      </c>
      <c r="D4777" s="106">
        <v>13</v>
      </c>
      <c r="G4777" s="106">
        <v>2</v>
      </c>
      <c r="H4777" s="107">
        <v>0</v>
      </c>
      <c r="I4777" s="107">
        <v>0</v>
      </c>
      <c r="J4777" s="107">
        <v>0</v>
      </c>
      <c r="K4777" s="107">
        <v>0</v>
      </c>
      <c r="L4777" s="108">
        <v>0</v>
      </c>
      <c r="X4777" t="s">
        <v>778</v>
      </c>
    </row>
    <row r="4778" spans="1:25" x14ac:dyDescent="0.25">
      <c r="A4778" s="103" t="s">
        <v>6</v>
      </c>
      <c r="B4778" s="104">
        <v>46273</v>
      </c>
      <c r="C4778" s="105" t="s">
        <v>11</v>
      </c>
      <c r="D4778" s="106">
        <v>11</v>
      </c>
      <c r="G4778" s="106">
        <v>11</v>
      </c>
      <c r="H4778" s="107">
        <v>0</v>
      </c>
      <c r="I4778" s="107">
        <v>0</v>
      </c>
      <c r="J4778" s="107">
        <v>0</v>
      </c>
      <c r="K4778" s="107">
        <v>0</v>
      </c>
      <c r="L4778" s="108">
        <v>0</v>
      </c>
      <c r="X4778" t="s">
        <v>782</v>
      </c>
      <c r="Y4778" t="s">
        <v>23</v>
      </c>
    </row>
    <row r="4779" spans="1:25" x14ac:dyDescent="0.25">
      <c r="A4779" s="103" t="s">
        <v>7</v>
      </c>
      <c r="B4779" s="104">
        <v>46273</v>
      </c>
      <c r="C4779" s="105" t="s">
        <v>12</v>
      </c>
      <c r="D4779" s="106">
        <v>13</v>
      </c>
      <c r="G4779" s="106">
        <v>51</v>
      </c>
      <c r="H4779" s="107">
        <v>1</v>
      </c>
      <c r="I4779" s="107">
        <v>1</v>
      </c>
      <c r="J4779" s="107">
        <v>0</v>
      </c>
      <c r="K4779" s="107">
        <v>0</v>
      </c>
      <c r="L4779" s="108">
        <v>0</v>
      </c>
      <c r="X4779" t="s">
        <v>778</v>
      </c>
      <c r="Y4779" t="s">
        <v>779</v>
      </c>
    </row>
    <row r="4780" spans="1:25" hidden="1" x14ac:dyDescent="0.25">
      <c r="A4780" s="103" t="s">
        <v>6</v>
      </c>
      <c r="B4780" s="104">
        <v>46273</v>
      </c>
      <c r="C4780" s="105" t="s">
        <v>12</v>
      </c>
      <c r="D4780" s="106">
        <v>9</v>
      </c>
      <c r="G4780" s="106">
        <v>19</v>
      </c>
      <c r="H4780" s="107">
        <v>0</v>
      </c>
      <c r="I4780" s="107">
        <v>0</v>
      </c>
      <c r="J4780" s="107">
        <v>0</v>
      </c>
      <c r="K4780" s="107">
        <v>0</v>
      </c>
      <c r="L4780" s="108">
        <v>0</v>
      </c>
      <c r="X4780" t="s">
        <v>778</v>
      </c>
      <c r="Y4780" t="s">
        <v>993</v>
      </c>
    </row>
    <row r="4781" spans="1:25" hidden="1" x14ac:dyDescent="0.25">
      <c r="A4781" s="103" t="s">
        <v>6</v>
      </c>
      <c r="B4781" s="104">
        <v>46273</v>
      </c>
      <c r="C4781" s="105" t="s">
        <v>11</v>
      </c>
      <c r="D4781" s="106">
        <v>16</v>
      </c>
      <c r="G4781" s="106">
        <v>222</v>
      </c>
      <c r="H4781" s="107">
        <v>2</v>
      </c>
      <c r="I4781" s="107">
        <v>2</v>
      </c>
      <c r="J4781" s="107">
        <v>0</v>
      </c>
      <c r="K4781" s="107">
        <v>0</v>
      </c>
      <c r="L4781" s="108">
        <v>0</v>
      </c>
      <c r="X4781" t="s">
        <v>778</v>
      </c>
      <c r="Y4781" t="s">
        <v>20</v>
      </c>
    </row>
    <row r="4782" spans="1:25" x14ac:dyDescent="0.25">
      <c r="A4782" s="103" t="s">
        <v>6</v>
      </c>
      <c r="B4782" s="104">
        <v>46273</v>
      </c>
      <c r="C4782" s="105" t="s">
        <v>11</v>
      </c>
      <c r="D4782" s="106">
        <v>10</v>
      </c>
      <c r="G4782" s="106">
        <v>171</v>
      </c>
      <c r="H4782" s="107">
        <v>3</v>
      </c>
      <c r="I4782" s="107">
        <v>2</v>
      </c>
      <c r="J4782" s="107">
        <v>1</v>
      </c>
      <c r="K4782" s="107">
        <v>1</v>
      </c>
      <c r="L4782" s="108">
        <v>0</v>
      </c>
      <c r="X4782" t="s">
        <v>778</v>
      </c>
      <c r="Y4782" t="s">
        <v>783</v>
      </c>
    </row>
    <row r="4783" spans="1:25" x14ac:dyDescent="0.25">
      <c r="A4783" s="103" t="s">
        <v>6</v>
      </c>
      <c r="B4783" s="104">
        <v>46273</v>
      </c>
      <c r="C4783" s="105" t="s">
        <v>12</v>
      </c>
      <c r="D4783" s="106">
        <v>10</v>
      </c>
      <c r="G4783" s="106">
        <v>2</v>
      </c>
      <c r="H4783" s="107">
        <v>0</v>
      </c>
      <c r="I4783" s="107">
        <v>0</v>
      </c>
      <c r="J4783" s="107">
        <v>0</v>
      </c>
      <c r="K4783" s="107">
        <v>0</v>
      </c>
      <c r="L4783" s="108">
        <v>0</v>
      </c>
      <c r="X4783" t="s">
        <v>778</v>
      </c>
      <c r="Y4783" t="s">
        <v>811</v>
      </c>
    </row>
    <row r="4784" spans="1:25" hidden="1" x14ac:dyDescent="0.25">
      <c r="A4784" s="103" t="s">
        <v>6</v>
      </c>
      <c r="B4784" s="104">
        <v>46273</v>
      </c>
      <c r="C4784" s="105" t="s">
        <v>12</v>
      </c>
      <c r="D4784" s="106">
        <v>11</v>
      </c>
      <c r="G4784" s="106">
        <v>3</v>
      </c>
      <c r="H4784" s="107">
        <v>0</v>
      </c>
      <c r="I4784" s="107">
        <v>0</v>
      </c>
      <c r="J4784" s="107">
        <v>0</v>
      </c>
      <c r="K4784" s="107">
        <v>0</v>
      </c>
      <c r="L4784" s="108">
        <v>0</v>
      </c>
      <c r="X4784" t="s">
        <v>782</v>
      </c>
      <c r="Y4784" t="s">
        <v>169</v>
      </c>
    </row>
    <row r="4785" spans="1:25" x14ac:dyDescent="0.25">
      <c r="A4785" s="103" t="s">
        <v>8</v>
      </c>
      <c r="B4785" s="104">
        <v>46273</v>
      </c>
      <c r="C4785" s="105" t="s">
        <v>11</v>
      </c>
      <c r="D4785" s="106">
        <v>15</v>
      </c>
      <c r="G4785" s="106">
        <v>647</v>
      </c>
      <c r="H4785" s="107">
        <v>7</v>
      </c>
      <c r="I4785" s="107">
        <v>3</v>
      </c>
      <c r="J4785" s="107">
        <v>0</v>
      </c>
      <c r="K4785" s="107">
        <v>0</v>
      </c>
      <c r="L4785" s="108">
        <v>0</v>
      </c>
      <c r="X4785" t="s">
        <v>782</v>
      </c>
      <c r="Y4785" t="s">
        <v>20</v>
      </c>
    </row>
    <row r="4786" spans="1:25" hidden="1" x14ac:dyDescent="0.25">
      <c r="A4786" s="103" t="s">
        <v>6</v>
      </c>
      <c r="B4786" s="104">
        <v>46273</v>
      </c>
      <c r="C4786" s="105" t="s">
        <v>12</v>
      </c>
      <c r="D4786" s="106">
        <v>13</v>
      </c>
      <c r="G4786" s="106">
        <v>3</v>
      </c>
      <c r="H4786" s="107">
        <v>0</v>
      </c>
      <c r="I4786" s="107">
        <v>0</v>
      </c>
      <c r="J4786" s="107">
        <v>0</v>
      </c>
      <c r="K4786" s="107">
        <v>0</v>
      </c>
      <c r="L4786" s="108">
        <v>0</v>
      </c>
      <c r="X4786" t="s">
        <v>778</v>
      </c>
    </row>
    <row r="4787" spans="1:25" hidden="1" x14ac:dyDescent="0.25">
      <c r="A4787" s="103" t="s">
        <v>7</v>
      </c>
      <c r="B4787" s="104">
        <v>46273</v>
      </c>
      <c r="C4787" s="105" t="s">
        <v>11</v>
      </c>
      <c r="D4787" s="106">
        <v>12</v>
      </c>
      <c r="G4787" s="106">
        <v>326</v>
      </c>
      <c r="H4787" s="107">
        <v>5</v>
      </c>
      <c r="I4787" s="107">
        <v>2</v>
      </c>
      <c r="J4787" s="107">
        <v>0</v>
      </c>
      <c r="K4787" s="107">
        <v>0</v>
      </c>
      <c r="L4787" s="108">
        <v>0</v>
      </c>
      <c r="X4787" t="s">
        <v>782</v>
      </c>
      <c r="Y4787" t="s">
        <v>20</v>
      </c>
    </row>
    <row r="4788" spans="1:25" hidden="1" x14ac:dyDescent="0.25">
      <c r="A4788" s="103" t="s">
        <v>6</v>
      </c>
      <c r="B4788" s="104">
        <v>46273</v>
      </c>
      <c r="C4788" s="105" t="s">
        <v>11</v>
      </c>
      <c r="D4788" s="106">
        <v>14</v>
      </c>
      <c r="G4788" s="106">
        <v>11</v>
      </c>
      <c r="H4788" s="107">
        <v>0</v>
      </c>
      <c r="I4788" s="107">
        <v>0</v>
      </c>
      <c r="J4788" s="107">
        <v>0</v>
      </c>
      <c r="K4788" s="107">
        <v>0</v>
      </c>
      <c r="L4788" s="108">
        <v>0</v>
      </c>
      <c r="X4788" t="s">
        <v>778</v>
      </c>
      <c r="Y4788" t="s">
        <v>23</v>
      </c>
    </row>
    <row r="4789" spans="1:25" hidden="1" x14ac:dyDescent="0.25">
      <c r="A4789" s="103" t="s">
        <v>827</v>
      </c>
      <c r="B4789" s="104">
        <v>46273</v>
      </c>
      <c r="C4789" s="105" t="s">
        <v>12</v>
      </c>
      <c r="D4789" s="106">
        <v>11</v>
      </c>
      <c r="G4789" s="106">
        <v>1</v>
      </c>
      <c r="H4789" s="107">
        <v>0</v>
      </c>
      <c r="I4789" s="107">
        <v>0</v>
      </c>
      <c r="J4789" s="107">
        <v>0</v>
      </c>
      <c r="K4789" s="107">
        <v>0</v>
      </c>
      <c r="L4789" s="108">
        <v>0</v>
      </c>
      <c r="X4789" t="s">
        <v>778</v>
      </c>
      <c r="Y4789" t="s">
        <v>781</v>
      </c>
    </row>
    <row r="4790" spans="1:25" x14ac:dyDescent="0.25">
      <c r="A4790" s="103" t="s">
        <v>6</v>
      </c>
      <c r="B4790" s="104">
        <v>46273</v>
      </c>
      <c r="C4790" s="105" t="s">
        <v>11</v>
      </c>
      <c r="D4790" s="106">
        <v>13</v>
      </c>
      <c r="G4790" s="106">
        <v>2</v>
      </c>
      <c r="H4790" s="107">
        <v>0</v>
      </c>
      <c r="I4790" s="107">
        <v>0</v>
      </c>
      <c r="J4790" s="107">
        <v>0</v>
      </c>
      <c r="K4790" s="107">
        <v>0</v>
      </c>
      <c r="L4790" s="108">
        <v>0</v>
      </c>
      <c r="X4790" t="s">
        <v>778</v>
      </c>
      <c r="Y4790" t="s">
        <v>20</v>
      </c>
    </row>
    <row r="4791" spans="1:25" hidden="1" x14ac:dyDescent="0.25">
      <c r="A4791" s="103" t="s">
        <v>6</v>
      </c>
      <c r="B4791" s="104">
        <v>46273</v>
      </c>
      <c r="C4791" s="105" t="s">
        <v>12</v>
      </c>
      <c r="D4791" s="106">
        <v>15</v>
      </c>
      <c r="G4791" s="106">
        <v>5</v>
      </c>
      <c r="H4791" s="107">
        <v>0</v>
      </c>
      <c r="I4791" s="107">
        <v>0</v>
      </c>
      <c r="J4791" s="107">
        <v>0</v>
      </c>
      <c r="K4791" s="107">
        <v>0</v>
      </c>
      <c r="L4791" s="108">
        <v>0</v>
      </c>
      <c r="X4791" t="s">
        <v>778</v>
      </c>
      <c r="Y4791" t="s">
        <v>786</v>
      </c>
    </row>
    <row r="4792" spans="1:25" x14ac:dyDescent="0.25">
      <c r="A4792" s="103" t="s">
        <v>7</v>
      </c>
      <c r="B4792" s="104">
        <v>46273</v>
      </c>
      <c r="C4792" s="105" t="s">
        <v>11</v>
      </c>
      <c r="D4792" s="106">
        <v>11</v>
      </c>
      <c r="G4792" s="106">
        <v>101</v>
      </c>
      <c r="H4792" s="107">
        <v>2</v>
      </c>
      <c r="I4792" s="107">
        <v>1</v>
      </c>
      <c r="J4792" s="107">
        <v>0</v>
      </c>
      <c r="K4792" s="107">
        <v>0</v>
      </c>
      <c r="L4792" s="108">
        <v>0</v>
      </c>
      <c r="X4792" t="s">
        <v>778</v>
      </c>
      <c r="Y4792" t="s">
        <v>20</v>
      </c>
    </row>
    <row r="4793" spans="1:25" hidden="1" x14ac:dyDescent="0.25">
      <c r="A4793" s="103" t="s">
        <v>6</v>
      </c>
      <c r="B4793" s="104">
        <v>46273</v>
      </c>
      <c r="C4793" s="105" t="s">
        <v>12</v>
      </c>
      <c r="D4793" s="106">
        <v>9</v>
      </c>
      <c r="G4793" s="106">
        <v>5</v>
      </c>
      <c r="H4793" s="107">
        <v>0</v>
      </c>
      <c r="I4793" s="107">
        <v>0</v>
      </c>
      <c r="J4793" s="107">
        <v>0</v>
      </c>
      <c r="K4793" s="107">
        <v>0</v>
      </c>
      <c r="L4793" s="108">
        <v>0</v>
      </c>
      <c r="X4793" t="s">
        <v>778</v>
      </c>
      <c r="Y4793" t="s">
        <v>785</v>
      </c>
    </row>
    <row r="4794" spans="1:25" hidden="1" x14ac:dyDescent="0.25">
      <c r="A4794" s="103" t="s">
        <v>8</v>
      </c>
      <c r="B4794" s="104">
        <v>46273</v>
      </c>
      <c r="C4794" s="105" t="s">
        <v>11</v>
      </c>
      <c r="D4794" s="106">
        <v>12</v>
      </c>
      <c r="G4794" s="106">
        <v>322</v>
      </c>
      <c r="H4794" s="107">
        <v>1</v>
      </c>
      <c r="I4794" s="107">
        <v>1</v>
      </c>
      <c r="J4794" s="107">
        <v>0</v>
      </c>
      <c r="K4794" s="107">
        <v>0</v>
      </c>
      <c r="L4794" s="108">
        <v>0</v>
      </c>
      <c r="X4794" t="s">
        <v>778</v>
      </c>
      <c r="Y4794" t="s">
        <v>20</v>
      </c>
    </row>
    <row r="4795" spans="1:25" x14ac:dyDescent="0.25">
      <c r="A4795" s="103" t="s">
        <v>6</v>
      </c>
      <c r="B4795" s="104">
        <v>46273</v>
      </c>
      <c r="C4795" s="105" t="s">
        <v>11</v>
      </c>
      <c r="D4795" s="106">
        <v>13</v>
      </c>
      <c r="G4795" s="106">
        <v>3</v>
      </c>
      <c r="H4795" s="107">
        <v>1</v>
      </c>
      <c r="I4795" s="107">
        <v>1</v>
      </c>
      <c r="J4795" s="107">
        <v>0</v>
      </c>
      <c r="K4795" s="107">
        <v>0</v>
      </c>
      <c r="L4795" s="108">
        <v>0</v>
      </c>
      <c r="X4795" t="s">
        <v>778</v>
      </c>
      <c r="Y4795" t="s">
        <v>783</v>
      </c>
    </row>
    <row r="4796" spans="1:25" hidden="1" x14ac:dyDescent="0.25">
      <c r="A4796" s="103" t="s">
        <v>6</v>
      </c>
      <c r="B4796" s="104">
        <v>46273</v>
      </c>
      <c r="C4796" s="105" t="s">
        <v>12</v>
      </c>
      <c r="D4796" s="106">
        <v>10</v>
      </c>
      <c r="G4796" s="106">
        <v>4</v>
      </c>
      <c r="H4796" s="107">
        <v>0</v>
      </c>
      <c r="I4796" s="107">
        <v>0</v>
      </c>
      <c r="J4796" s="107">
        <v>0</v>
      </c>
      <c r="K4796" s="107">
        <v>0</v>
      </c>
      <c r="L4796" s="108">
        <v>0</v>
      </c>
      <c r="X4796" t="s">
        <v>778</v>
      </c>
      <c r="Y4796" t="s">
        <v>785</v>
      </c>
    </row>
    <row r="4797" spans="1:25" x14ac:dyDescent="0.25">
      <c r="A4797" s="103" t="s">
        <v>8</v>
      </c>
      <c r="B4797" s="104">
        <v>46273</v>
      </c>
      <c r="C4797" s="105" t="s">
        <v>11</v>
      </c>
      <c r="D4797" s="106">
        <v>16</v>
      </c>
      <c r="G4797" s="106">
        <v>1</v>
      </c>
      <c r="H4797" s="107">
        <v>0</v>
      </c>
      <c r="I4797" s="107">
        <v>0</v>
      </c>
      <c r="J4797" s="107">
        <v>0</v>
      </c>
      <c r="K4797" s="107">
        <v>0</v>
      </c>
      <c r="L4797" s="108">
        <v>0</v>
      </c>
      <c r="X4797" t="s">
        <v>782</v>
      </c>
      <c r="Y4797" t="s">
        <v>21</v>
      </c>
    </row>
    <row r="4798" spans="1:25" hidden="1" x14ac:dyDescent="0.25">
      <c r="A4798" s="103" t="s">
        <v>6</v>
      </c>
      <c r="B4798" s="104">
        <v>46273</v>
      </c>
      <c r="C4798" s="105" t="s">
        <v>12</v>
      </c>
      <c r="D4798" s="106">
        <v>10</v>
      </c>
      <c r="G4798" s="106">
        <v>400</v>
      </c>
      <c r="H4798" s="107">
        <v>10</v>
      </c>
      <c r="I4798" s="107">
        <v>8</v>
      </c>
      <c r="J4798" s="107">
        <v>1</v>
      </c>
      <c r="K4798" s="107">
        <v>0</v>
      </c>
      <c r="L4798" s="108">
        <v>0</v>
      </c>
      <c r="X4798" t="s">
        <v>778</v>
      </c>
      <c r="Y4798" t="s">
        <v>779</v>
      </c>
    </row>
    <row r="4799" spans="1:25" hidden="1" x14ac:dyDescent="0.25">
      <c r="A4799" s="103" t="s">
        <v>28</v>
      </c>
      <c r="B4799" s="104">
        <v>46273</v>
      </c>
      <c r="C4799" s="105" t="s">
        <v>11</v>
      </c>
      <c r="D4799" s="106">
        <v>9</v>
      </c>
      <c r="G4799" s="106">
        <v>1</v>
      </c>
      <c r="H4799" s="107">
        <v>1</v>
      </c>
      <c r="I4799" s="107">
        <v>1</v>
      </c>
      <c r="J4799" s="107">
        <v>0</v>
      </c>
      <c r="K4799" s="107">
        <v>0</v>
      </c>
      <c r="L4799" s="108">
        <v>0</v>
      </c>
      <c r="X4799" t="s">
        <v>782</v>
      </c>
    </row>
    <row r="4800" spans="1:25" x14ac:dyDescent="0.25">
      <c r="A4800" s="103" t="s">
        <v>7</v>
      </c>
      <c r="B4800" s="104">
        <v>46273</v>
      </c>
      <c r="C4800" s="105" t="s">
        <v>11</v>
      </c>
      <c r="D4800" s="106">
        <v>14</v>
      </c>
      <c r="G4800" s="106">
        <v>59</v>
      </c>
      <c r="H4800" s="107">
        <v>0</v>
      </c>
      <c r="I4800" s="107">
        <v>0</v>
      </c>
      <c r="J4800" s="107">
        <v>0</v>
      </c>
      <c r="K4800" s="107">
        <v>0</v>
      </c>
      <c r="L4800" s="108">
        <v>0</v>
      </c>
      <c r="X4800" t="s">
        <v>778</v>
      </c>
      <c r="Y4800" t="s">
        <v>783</v>
      </c>
    </row>
    <row r="4801" spans="1:25" x14ac:dyDescent="0.25">
      <c r="A4801" s="103" t="s">
        <v>8</v>
      </c>
      <c r="B4801" s="104">
        <v>46273</v>
      </c>
      <c r="C4801" s="105" t="s">
        <v>12</v>
      </c>
      <c r="D4801" s="106">
        <v>9</v>
      </c>
      <c r="G4801" s="106">
        <v>254</v>
      </c>
      <c r="H4801" s="107">
        <v>11</v>
      </c>
      <c r="I4801" s="107">
        <v>5</v>
      </c>
      <c r="J4801" s="107">
        <v>0</v>
      </c>
      <c r="K4801" s="107">
        <v>0</v>
      </c>
      <c r="L4801" s="108">
        <v>0</v>
      </c>
      <c r="X4801" t="s">
        <v>778</v>
      </c>
      <c r="Y4801" t="s">
        <v>779</v>
      </c>
    </row>
    <row r="4802" spans="1:25" x14ac:dyDescent="0.25">
      <c r="A4802" s="103" t="s">
        <v>7</v>
      </c>
      <c r="B4802" s="104">
        <v>46273</v>
      </c>
      <c r="C4802" s="105" t="s">
        <v>12</v>
      </c>
      <c r="D4802" s="106">
        <v>15</v>
      </c>
      <c r="G4802" s="106">
        <v>0</v>
      </c>
      <c r="H4802" s="107">
        <v>0</v>
      </c>
      <c r="I4802" s="107">
        <v>0</v>
      </c>
      <c r="J4802" s="107">
        <v>0</v>
      </c>
      <c r="K4802" s="107">
        <v>0</v>
      </c>
      <c r="L4802" s="108">
        <v>0</v>
      </c>
      <c r="X4802" t="s">
        <v>778</v>
      </c>
      <c r="Y4802" t="s">
        <v>785</v>
      </c>
    </row>
    <row r="4803" spans="1:25" hidden="1" x14ac:dyDescent="0.25">
      <c r="A4803" s="103" t="s">
        <v>6</v>
      </c>
      <c r="B4803" s="104">
        <v>46273</v>
      </c>
      <c r="C4803" s="105" t="s">
        <v>12</v>
      </c>
      <c r="D4803" s="106">
        <v>9</v>
      </c>
      <c r="G4803" s="106">
        <v>10</v>
      </c>
      <c r="H4803" s="107">
        <v>0</v>
      </c>
      <c r="I4803" s="107">
        <v>0</v>
      </c>
      <c r="J4803" s="107">
        <v>0</v>
      </c>
      <c r="K4803" s="107">
        <v>0</v>
      </c>
      <c r="L4803" s="108">
        <v>0</v>
      </c>
      <c r="X4803" t="s">
        <v>782</v>
      </c>
      <c r="Y4803" t="s">
        <v>169</v>
      </c>
    </row>
    <row r="4804" spans="1:25" hidden="1" x14ac:dyDescent="0.25">
      <c r="A4804" s="103" t="s">
        <v>8</v>
      </c>
      <c r="B4804" s="104">
        <v>46273</v>
      </c>
      <c r="C4804" s="105" t="s">
        <v>11</v>
      </c>
      <c r="D4804" s="106">
        <v>12</v>
      </c>
      <c r="G4804" s="106">
        <v>195</v>
      </c>
      <c r="H4804" s="107">
        <v>4</v>
      </c>
      <c r="I4804" s="107">
        <v>2</v>
      </c>
      <c r="J4804" s="107">
        <v>0</v>
      </c>
      <c r="K4804" s="107">
        <v>0</v>
      </c>
      <c r="L4804" s="108">
        <v>0</v>
      </c>
      <c r="X4804" t="s">
        <v>778</v>
      </c>
      <c r="Y4804" t="s">
        <v>784</v>
      </c>
    </row>
    <row r="4805" spans="1:25" x14ac:dyDescent="0.25">
      <c r="A4805" s="103" t="s">
        <v>7</v>
      </c>
      <c r="B4805" s="104">
        <v>46273</v>
      </c>
      <c r="C4805" s="105" t="s">
        <v>11</v>
      </c>
      <c r="D4805" s="106">
        <v>16</v>
      </c>
      <c r="G4805" s="106">
        <v>3</v>
      </c>
      <c r="H4805" s="107">
        <v>0</v>
      </c>
      <c r="I4805" s="107">
        <v>0</v>
      </c>
      <c r="J4805" s="107">
        <v>0</v>
      </c>
      <c r="K4805" s="107">
        <v>0</v>
      </c>
      <c r="L4805" s="108">
        <v>0</v>
      </c>
      <c r="X4805" t="s">
        <v>782</v>
      </c>
    </row>
    <row r="4806" spans="1:25" hidden="1" x14ac:dyDescent="0.25">
      <c r="A4806" s="103" t="s">
        <v>6</v>
      </c>
      <c r="B4806" s="104">
        <v>46273</v>
      </c>
      <c r="C4806" s="105" t="s">
        <v>12</v>
      </c>
      <c r="D4806" s="106">
        <v>8</v>
      </c>
      <c r="G4806" s="106">
        <v>2</v>
      </c>
      <c r="H4806" s="107">
        <v>0</v>
      </c>
      <c r="I4806" s="107">
        <v>0</v>
      </c>
      <c r="J4806" s="107">
        <v>0</v>
      </c>
      <c r="K4806" s="107">
        <v>0</v>
      </c>
      <c r="L4806" s="108">
        <v>0</v>
      </c>
      <c r="X4806" t="s">
        <v>778</v>
      </c>
      <c r="Y4806" t="s">
        <v>22</v>
      </c>
    </row>
    <row r="4807" spans="1:25" hidden="1" x14ac:dyDescent="0.25">
      <c r="A4807" s="103" t="s">
        <v>6</v>
      </c>
      <c r="B4807" s="104">
        <v>46273</v>
      </c>
      <c r="C4807" s="105" t="s">
        <v>11</v>
      </c>
      <c r="D4807" s="106">
        <v>14</v>
      </c>
      <c r="G4807" s="106">
        <v>1285</v>
      </c>
      <c r="H4807" s="107">
        <v>8</v>
      </c>
      <c r="I4807" s="107">
        <v>7</v>
      </c>
      <c r="J4807" s="107">
        <v>0</v>
      </c>
      <c r="K4807" s="107">
        <v>0</v>
      </c>
      <c r="L4807" s="108">
        <v>0</v>
      </c>
      <c r="X4807" t="s">
        <v>782</v>
      </c>
      <c r="Y4807" t="s">
        <v>783</v>
      </c>
    </row>
    <row r="4808" spans="1:25" x14ac:dyDescent="0.25">
      <c r="A4808" s="103" t="s">
        <v>7</v>
      </c>
      <c r="B4808" s="104">
        <v>46273</v>
      </c>
      <c r="C4808" s="105" t="s">
        <v>11</v>
      </c>
      <c r="D4808" s="106">
        <v>12</v>
      </c>
      <c r="G4808" s="106">
        <v>3</v>
      </c>
      <c r="H4808" s="107">
        <v>0</v>
      </c>
      <c r="I4808" s="107">
        <v>0</v>
      </c>
      <c r="J4808" s="107">
        <v>0</v>
      </c>
      <c r="K4808" s="107">
        <v>0</v>
      </c>
      <c r="L4808" s="108">
        <v>0</v>
      </c>
      <c r="X4808" t="s">
        <v>782</v>
      </c>
    </row>
    <row r="4809" spans="1:25" hidden="1" x14ac:dyDescent="0.25">
      <c r="A4809" s="103" t="s">
        <v>8</v>
      </c>
      <c r="B4809" s="104">
        <v>46273</v>
      </c>
      <c r="C4809" s="105" t="s">
        <v>12</v>
      </c>
      <c r="D4809" s="106">
        <v>10</v>
      </c>
      <c r="G4809" s="106">
        <v>1090</v>
      </c>
      <c r="H4809" s="107">
        <v>24</v>
      </c>
      <c r="I4809" s="107">
        <v>16</v>
      </c>
      <c r="J4809" s="107">
        <v>3</v>
      </c>
      <c r="K4809" s="107">
        <v>0</v>
      </c>
      <c r="L4809" s="108">
        <v>0</v>
      </c>
      <c r="X4809" t="s">
        <v>782</v>
      </c>
      <c r="Y4809" t="s">
        <v>779</v>
      </c>
    </row>
    <row r="4810" spans="1:25" x14ac:dyDescent="0.25">
      <c r="A4810" s="103" t="s">
        <v>6</v>
      </c>
      <c r="B4810" s="104">
        <v>46273</v>
      </c>
      <c r="C4810" s="105" t="s">
        <v>11</v>
      </c>
      <c r="D4810" s="106">
        <v>11</v>
      </c>
      <c r="G4810" s="106">
        <v>974</v>
      </c>
      <c r="H4810" s="107">
        <v>11</v>
      </c>
      <c r="I4810" s="107">
        <v>8</v>
      </c>
      <c r="J4810" s="107">
        <v>1</v>
      </c>
      <c r="K4810" s="107">
        <v>0</v>
      </c>
      <c r="L4810" s="108">
        <v>0</v>
      </c>
      <c r="X4810" t="s">
        <v>782</v>
      </c>
      <c r="Y4810" t="s">
        <v>783</v>
      </c>
    </row>
    <row r="4811" spans="1:25" hidden="1" x14ac:dyDescent="0.25">
      <c r="A4811" s="103" t="s">
        <v>7</v>
      </c>
      <c r="B4811" s="104">
        <v>46273</v>
      </c>
      <c r="C4811" s="105" t="s">
        <v>12</v>
      </c>
      <c r="D4811" s="106">
        <v>13</v>
      </c>
      <c r="G4811" s="106">
        <v>5</v>
      </c>
      <c r="H4811" s="107">
        <v>0</v>
      </c>
      <c r="I4811" s="107">
        <v>0</v>
      </c>
      <c r="J4811" s="107">
        <v>0</v>
      </c>
      <c r="K4811" s="107">
        <v>0</v>
      </c>
      <c r="L4811" s="108">
        <v>0</v>
      </c>
      <c r="X4811" t="s">
        <v>782</v>
      </c>
      <c r="Y4811" t="s">
        <v>779</v>
      </c>
    </row>
    <row r="4812" spans="1:25" hidden="1" x14ac:dyDescent="0.25">
      <c r="A4812" s="103" t="s">
        <v>6</v>
      </c>
      <c r="B4812" s="104">
        <v>46273</v>
      </c>
      <c r="C4812" s="105" t="s">
        <v>11</v>
      </c>
      <c r="D4812" s="106">
        <v>10</v>
      </c>
      <c r="G4812" s="106">
        <v>5</v>
      </c>
      <c r="H4812" s="107">
        <v>0</v>
      </c>
      <c r="I4812" s="107">
        <v>0</v>
      </c>
      <c r="J4812" s="107">
        <v>0</v>
      </c>
      <c r="K4812" s="107">
        <v>0</v>
      </c>
      <c r="L4812" s="108">
        <v>0</v>
      </c>
      <c r="X4812" t="s">
        <v>778</v>
      </c>
      <c r="Y4812" t="s">
        <v>23</v>
      </c>
    </row>
    <row r="4813" spans="1:25" x14ac:dyDescent="0.25">
      <c r="A4813" s="103" t="s">
        <v>7</v>
      </c>
      <c r="B4813" s="104">
        <v>46273</v>
      </c>
      <c r="C4813" s="105" t="s">
        <v>12</v>
      </c>
      <c r="D4813" s="106">
        <v>9</v>
      </c>
      <c r="G4813" s="106">
        <v>530</v>
      </c>
      <c r="H4813" s="107">
        <v>5</v>
      </c>
      <c r="I4813" s="107">
        <v>4</v>
      </c>
      <c r="J4813" s="107">
        <v>1</v>
      </c>
      <c r="K4813" s="107">
        <v>1</v>
      </c>
      <c r="L4813" s="108">
        <v>0</v>
      </c>
      <c r="X4813" t="s">
        <v>782</v>
      </c>
      <c r="Y4813" t="s">
        <v>781</v>
      </c>
    </row>
    <row r="4814" spans="1:25" x14ac:dyDescent="0.25">
      <c r="A4814" s="103" t="s">
        <v>8</v>
      </c>
      <c r="B4814" s="104">
        <v>46273</v>
      </c>
      <c r="C4814" s="105" t="s">
        <v>12</v>
      </c>
      <c r="D4814" s="106">
        <v>9</v>
      </c>
      <c r="G4814" s="106">
        <v>1185</v>
      </c>
      <c r="H4814" s="107">
        <v>36</v>
      </c>
      <c r="I4814" s="107">
        <v>24</v>
      </c>
      <c r="J4814" s="107">
        <v>1</v>
      </c>
      <c r="K4814" s="107">
        <v>0</v>
      </c>
      <c r="L4814" s="108">
        <v>0</v>
      </c>
      <c r="X4814" t="s">
        <v>782</v>
      </c>
      <c r="Y4814" t="s">
        <v>779</v>
      </c>
    </row>
    <row r="4815" spans="1:25" hidden="1" x14ac:dyDescent="0.25">
      <c r="A4815" s="103" t="s">
        <v>7</v>
      </c>
      <c r="B4815" s="104">
        <v>46273</v>
      </c>
      <c r="C4815" s="105" t="s">
        <v>12</v>
      </c>
      <c r="D4815" s="106">
        <v>8</v>
      </c>
      <c r="G4815" s="106">
        <v>170</v>
      </c>
      <c r="H4815" s="107">
        <v>5</v>
      </c>
      <c r="I4815" s="107">
        <v>3</v>
      </c>
      <c r="J4815" s="107">
        <v>1</v>
      </c>
      <c r="K4815" s="107">
        <v>0</v>
      </c>
      <c r="L4815" s="108">
        <v>0</v>
      </c>
      <c r="X4815" t="s">
        <v>778</v>
      </c>
      <c r="Y4815" t="s">
        <v>779</v>
      </c>
    </row>
    <row r="4816" spans="1:25" x14ac:dyDescent="0.25">
      <c r="A4816" s="103" t="s">
        <v>8</v>
      </c>
      <c r="B4816" s="104">
        <v>46273</v>
      </c>
      <c r="C4816" s="105" t="s">
        <v>11</v>
      </c>
      <c r="D4816" s="106">
        <v>15</v>
      </c>
      <c r="G4816" s="106">
        <v>50</v>
      </c>
      <c r="H4816" s="107">
        <v>0</v>
      </c>
      <c r="I4816" s="107">
        <v>0</v>
      </c>
      <c r="J4816" s="107">
        <v>0</v>
      </c>
      <c r="K4816" s="107">
        <v>0</v>
      </c>
      <c r="L4816" s="108">
        <v>0</v>
      </c>
      <c r="X4816" t="s">
        <v>778</v>
      </c>
      <c r="Y4816" t="s">
        <v>780</v>
      </c>
    </row>
    <row r="4817" spans="1:25" hidden="1" x14ac:dyDescent="0.25">
      <c r="A4817" s="103" t="s">
        <v>8</v>
      </c>
      <c r="B4817" s="104">
        <v>46273</v>
      </c>
      <c r="C4817" s="105" t="s">
        <v>12</v>
      </c>
      <c r="D4817" s="106">
        <v>15</v>
      </c>
      <c r="G4817" s="106">
        <v>24</v>
      </c>
      <c r="H4817" s="107">
        <v>0</v>
      </c>
      <c r="I4817" s="107">
        <v>0</v>
      </c>
      <c r="J4817" s="107">
        <v>0</v>
      </c>
      <c r="K4817" s="107">
        <v>0</v>
      </c>
      <c r="L4817" s="108">
        <v>0</v>
      </c>
      <c r="X4817" t="s">
        <v>778</v>
      </c>
      <c r="Y4817" t="s">
        <v>779</v>
      </c>
    </row>
    <row r="4818" spans="1:25" x14ac:dyDescent="0.25">
      <c r="A4818" s="103" t="s">
        <v>6</v>
      </c>
      <c r="B4818" s="104">
        <v>46273</v>
      </c>
      <c r="C4818" s="105" t="s">
        <v>12</v>
      </c>
      <c r="D4818" s="106">
        <v>15</v>
      </c>
      <c r="G4818" s="106">
        <v>91</v>
      </c>
      <c r="H4818" s="107">
        <v>3</v>
      </c>
      <c r="I4818" s="107">
        <v>2</v>
      </c>
      <c r="J4818" s="107">
        <v>1</v>
      </c>
      <c r="K4818" s="107">
        <v>1</v>
      </c>
      <c r="L4818" s="108">
        <v>1</v>
      </c>
      <c r="X4818" t="s">
        <v>782</v>
      </c>
      <c r="Y4818" t="s">
        <v>781</v>
      </c>
    </row>
    <row r="4819" spans="1:25" x14ac:dyDescent="0.25">
      <c r="A4819" s="103" t="s">
        <v>7</v>
      </c>
      <c r="B4819" s="104">
        <v>46273</v>
      </c>
      <c r="C4819" s="105" t="s">
        <v>12</v>
      </c>
      <c r="D4819" s="106">
        <v>12</v>
      </c>
      <c r="G4819" s="106">
        <v>7</v>
      </c>
      <c r="H4819" s="107">
        <v>0</v>
      </c>
      <c r="I4819" s="107">
        <v>0</v>
      </c>
      <c r="J4819" s="107">
        <v>0</v>
      </c>
      <c r="K4819" s="107">
        <v>0</v>
      </c>
      <c r="L4819" s="108">
        <v>0</v>
      </c>
      <c r="X4819" t="s">
        <v>778</v>
      </c>
      <c r="Y4819" t="s">
        <v>779</v>
      </c>
    </row>
    <row r="4820" spans="1:25" hidden="1" x14ac:dyDescent="0.25">
      <c r="A4820" s="103" t="s">
        <v>7</v>
      </c>
      <c r="B4820" s="104">
        <v>46273</v>
      </c>
      <c r="C4820" s="105" t="s">
        <v>12</v>
      </c>
      <c r="D4820" s="106">
        <v>10</v>
      </c>
      <c r="G4820" s="106">
        <v>8</v>
      </c>
      <c r="H4820" s="107">
        <v>0</v>
      </c>
      <c r="I4820" s="107">
        <v>0</v>
      </c>
      <c r="J4820" s="107">
        <v>0</v>
      </c>
      <c r="K4820" s="107">
        <v>0</v>
      </c>
      <c r="L4820" s="108">
        <v>0</v>
      </c>
      <c r="X4820" t="s">
        <v>782</v>
      </c>
      <c r="Y4820" t="s">
        <v>779</v>
      </c>
    </row>
    <row r="4821" spans="1:25" x14ac:dyDescent="0.25">
      <c r="A4821" s="103" t="s">
        <v>7</v>
      </c>
      <c r="B4821" s="104">
        <v>46273</v>
      </c>
      <c r="C4821" s="105" t="s">
        <v>11</v>
      </c>
      <c r="D4821" s="106">
        <v>8</v>
      </c>
      <c r="G4821" s="106">
        <v>292</v>
      </c>
      <c r="H4821" s="107">
        <v>2</v>
      </c>
      <c r="I4821" s="107">
        <v>1</v>
      </c>
      <c r="J4821" s="107">
        <v>1</v>
      </c>
      <c r="K4821" s="107">
        <v>1</v>
      </c>
      <c r="L4821" s="108">
        <v>0</v>
      </c>
      <c r="X4821" t="s">
        <v>782</v>
      </c>
      <c r="Y4821" t="s">
        <v>783</v>
      </c>
    </row>
    <row r="4822" spans="1:25" hidden="1" x14ac:dyDescent="0.25">
      <c r="A4822" s="103" t="s">
        <v>28</v>
      </c>
      <c r="B4822" s="104">
        <v>46273</v>
      </c>
      <c r="C4822" s="105" t="s">
        <v>12</v>
      </c>
      <c r="D4822" s="106">
        <v>9</v>
      </c>
      <c r="G4822" s="106">
        <v>1</v>
      </c>
      <c r="H4822" s="107">
        <v>1</v>
      </c>
      <c r="I4822" s="107">
        <v>1</v>
      </c>
      <c r="J4822" s="107">
        <v>1</v>
      </c>
      <c r="K4822" s="107">
        <v>0</v>
      </c>
      <c r="L4822" s="108">
        <v>0</v>
      </c>
      <c r="X4822" t="s">
        <v>782</v>
      </c>
      <c r="Y4822" t="s">
        <v>22</v>
      </c>
    </row>
    <row r="4823" spans="1:25" x14ac:dyDescent="0.25">
      <c r="A4823" s="103" t="s">
        <v>7</v>
      </c>
      <c r="B4823" s="104">
        <v>46273</v>
      </c>
      <c r="C4823" s="105" t="s">
        <v>11</v>
      </c>
      <c r="D4823" s="106">
        <v>16</v>
      </c>
      <c r="G4823" s="106">
        <v>4</v>
      </c>
      <c r="H4823" s="107">
        <v>0</v>
      </c>
      <c r="I4823" s="107">
        <v>0</v>
      </c>
      <c r="J4823" s="107">
        <v>0</v>
      </c>
      <c r="K4823" s="107">
        <v>0</v>
      </c>
      <c r="L4823" s="108">
        <v>0</v>
      </c>
      <c r="X4823" t="s">
        <v>782</v>
      </c>
      <c r="Y4823" t="s">
        <v>23</v>
      </c>
    </row>
    <row r="4824" spans="1:25" x14ac:dyDescent="0.25">
      <c r="A4824" s="103" t="s">
        <v>7</v>
      </c>
      <c r="B4824" s="104">
        <v>46273</v>
      </c>
      <c r="C4824" s="105" t="s">
        <v>12</v>
      </c>
      <c r="D4824" s="106">
        <v>11</v>
      </c>
      <c r="G4824" s="106">
        <v>2</v>
      </c>
      <c r="H4824" s="107">
        <v>0</v>
      </c>
      <c r="I4824" s="107">
        <v>0</v>
      </c>
      <c r="J4824" s="107">
        <v>0</v>
      </c>
      <c r="K4824" s="107">
        <v>0</v>
      </c>
      <c r="L4824" s="108">
        <v>0</v>
      </c>
      <c r="X4824" t="s">
        <v>782</v>
      </c>
      <c r="Y4824" t="s">
        <v>169</v>
      </c>
    </row>
    <row r="4825" spans="1:25" hidden="1" x14ac:dyDescent="0.25">
      <c r="A4825" s="103" t="s">
        <v>7</v>
      </c>
      <c r="B4825" s="104">
        <v>46273</v>
      </c>
      <c r="C4825" s="105" t="s">
        <v>12</v>
      </c>
      <c r="D4825" s="106">
        <v>8</v>
      </c>
      <c r="G4825" s="106">
        <v>7</v>
      </c>
      <c r="H4825" s="107">
        <v>0</v>
      </c>
      <c r="I4825" s="107">
        <v>0</v>
      </c>
      <c r="J4825" s="107">
        <v>0</v>
      </c>
      <c r="K4825" s="107">
        <v>0</v>
      </c>
      <c r="L4825" s="108">
        <v>0</v>
      </c>
      <c r="X4825" t="s">
        <v>778</v>
      </c>
      <c r="Y4825" t="s">
        <v>779</v>
      </c>
    </row>
    <row r="4826" spans="1:25" hidden="1" x14ac:dyDescent="0.25">
      <c r="A4826" s="103" t="s">
        <v>8</v>
      </c>
      <c r="B4826" s="104">
        <v>46273</v>
      </c>
      <c r="C4826" s="105" t="s">
        <v>11</v>
      </c>
      <c r="D4826" s="106">
        <v>16</v>
      </c>
      <c r="G4826" s="106">
        <v>260</v>
      </c>
      <c r="H4826" s="107">
        <v>1</v>
      </c>
      <c r="I4826" s="107">
        <v>1</v>
      </c>
      <c r="J4826" s="107">
        <v>0</v>
      </c>
      <c r="K4826" s="107">
        <v>0</v>
      </c>
      <c r="L4826" s="108">
        <v>0</v>
      </c>
      <c r="X4826" t="s">
        <v>778</v>
      </c>
      <c r="Y4826" t="s">
        <v>20</v>
      </c>
    </row>
    <row r="4827" spans="1:25" x14ac:dyDescent="0.25">
      <c r="A4827" s="103" t="s">
        <v>8</v>
      </c>
      <c r="B4827" s="104">
        <v>46273</v>
      </c>
      <c r="C4827" s="105" t="s">
        <v>11</v>
      </c>
      <c r="D4827" s="106">
        <v>8</v>
      </c>
      <c r="G4827" s="106">
        <v>19</v>
      </c>
      <c r="H4827" s="107">
        <v>0</v>
      </c>
      <c r="I4827" s="107">
        <v>0</v>
      </c>
      <c r="J4827" s="107">
        <v>0</v>
      </c>
      <c r="K4827" s="107">
        <v>0</v>
      </c>
      <c r="L4827" s="108">
        <v>0</v>
      </c>
      <c r="X4827" t="s">
        <v>782</v>
      </c>
      <c r="Y4827" t="s">
        <v>784</v>
      </c>
    </row>
    <row r="4828" spans="1:25" x14ac:dyDescent="0.25">
      <c r="A4828" s="103" t="s">
        <v>7</v>
      </c>
      <c r="B4828" s="104">
        <v>46273</v>
      </c>
      <c r="C4828" s="105" t="s">
        <v>12</v>
      </c>
      <c r="D4828" s="106">
        <v>10</v>
      </c>
      <c r="G4828" s="106">
        <v>269</v>
      </c>
      <c r="H4828" s="107">
        <v>12</v>
      </c>
      <c r="I4828" s="107">
        <v>6</v>
      </c>
      <c r="J4828" s="107">
        <v>0</v>
      </c>
      <c r="K4828" s="107">
        <v>0</v>
      </c>
      <c r="L4828" s="108">
        <v>0</v>
      </c>
      <c r="X4828" t="s">
        <v>778</v>
      </c>
      <c r="Y4828" t="s">
        <v>779</v>
      </c>
    </row>
    <row r="4829" spans="1:25" x14ac:dyDescent="0.25">
      <c r="A4829" s="103" t="s">
        <v>8</v>
      </c>
      <c r="B4829" s="104">
        <v>46273</v>
      </c>
      <c r="C4829" s="105" t="s">
        <v>12</v>
      </c>
      <c r="D4829" s="106">
        <v>16</v>
      </c>
      <c r="G4829" s="106">
        <v>1</v>
      </c>
      <c r="H4829" s="107">
        <v>0</v>
      </c>
      <c r="I4829" s="107">
        <v>0</v>
      </c>
      <c r="J4829" s="107">
        <v>0</v>
      </c>
      <c r="K4829" s="107">
        <v>0</v>
      </c>
      <c r="L4829" s="108">
        <v>0</v>
      </c>
      <c r="X4829" t="s">
        <v>778</v>
      </c>
    </row>
    <row r="4830" spans="1:25" x14ac:dyDescent="0.25">
      <c r="A4830" s="103" t="s">
        <v>6</v>
      </c>
      <c r="B4830" s="104">
        <v>46273</v>
      </c>
      <c r="C4830" s="105" t="s">
        <v>12</v>
      </c>
      <c r="D4830" s="106">
        <v>11</v>
      </c>
      <c r="G4830" s="106">
        <v>463</v>
      </c>
      <c r="H4830" s="107">
        <v>11</v>
      </c>
      <c r="I4830" s="107">
        <v>10</v>
      </c>
      <c r="J4830" s="107">
        <v>0</v>
      </c>
      <c r="K4830" s="107">
        <v>0</v>
      </c>
      <c r="L4830" s="108">
        <v>0</v>
      </c>
      <c r="X4830" t="s">
        <v>778</v>
      </c>
      <c r="Y4830" t="s">
        <v>779</v>
      </c>
    </row>
    <row r="4831" spans="1:25" x14ac:dyDescent="0.25">
      <c r="A4831" s="103" t="s">
        <v>6</v>
      </c>
      <c r="B4831" s="104">
        <v>46273</v>
      </c>
      <c r="C4831" s="105" t="s">
        <v>12</v>
      </c>
      <c r="D4831" s="106">
        <v>10</v>
      </c>
      <c r="G4831" s="106">
        <v>15</v>
      </c>
      <c r="H4831" s="107">
        <v>0</v>
      </c>
      <c r="I4831" s="107">
        <v>0</v>
      </c>
      <c r="J4831" s="107">
        <v>0</v>
      </c>
      <c r="K4831" s="107">
        <v>0</v>
      </c>
      <c r="L4831" s="108">
        <v>0</v>
      </c>
      <c r="X4831" t="s">
        <v>778</v>
      </c>
      <c r="Y4831" t="s">
        <v>993</v>
      </c>
    </row>
    <row r="4832" spans="1:25" hidden="1" x14ac:dyDescent="0.25">
      <c r="A4832" s="103" t="s">
        <v>7</v>
      </c>
      <c r="B4832" s="104">
        <v>46273</v>
      </c>
      <c r="C4832" s="105" t="s">
        <v>12</v>
      </c>
      <c r="D4832" s="106">
        <v>14</v>
      </c>
      <c r="G4832" s="106">
        <v>5</v>
      </c>
      <c r="H4832" s="107">
        <v>0</v>
      </c>
      <c r="I4832" s="107">
        <v>0</v>
      </c>
      <c r="J4832" s="107">
        <v>0</v>
      </c>
      <c r="K4832" s="107">
        <v>0</v>
      </c>
      <c r="L4832" s="108">
        <v>0</v>
      </c>
      <c r="X4832" t="s">
        <v>782</v>
      </c>
      <c r="Y4832" t="s">
        <v>779</v>
      </c>
    </row>
    <row r="4833" spans="1:25" hidden="1" x14ac:dyDescent="0.25">
      <c r="A4833" s="103" t="s">
        <v>6</v>
      </c>
      <c r="B4833" s="104">
        <v>46273</v>
      </c>
      <c r="C4833" s="105" t="s">
        <v>11</v>
      </c>
      <c r="D4833" s="106">
        <v>9</v>
      </c>
      <c r="G4833" s="106">
        <v>285</v>
      </c>
      <c r="H4833" s="107">
        <v>6</v>
      </c>
      <c r="I4833" s="107">
        <v>5</v>
      </c>
      <c r="J4833" s="107">
        <v>0</v>
      </c>
      <c r="K4833" s="107">
        <v>0</v>
      </c>
      <c r="L4833" s="108">
        <v>0</v>
      </c>
      <c r="X4833" t="s">
        <v>778</v>
      </c>
      <c r="Y4833" t="s">
        <v>20</v>
      </c>
    </row>
    <row r="4834" spans="1:25" hidden="1" x14ac:dyDescent="0.25">
      <c r="A4834" s="103" t="s">
        <v>7</v>
      </c>
      <c r="B4834" s="104">
        <v>46273</v>
      </c>
      <c r="C4834" s="105" t="s">
        <v>11</v>
      </c>
      <c r="D4834" s="106">
        <v>10</v>
      </c>
      <c r="G4834" s="106">
        <v>64</v>
      </c>
      <c r="H4834" s="107">
        <v>0</v>
      </c>
      <c r="I4834" s="107">
        <v>0</v>
      </c>
      <c r="J4834" s="107">
        <v>0</v>
      </c>
      <c r="K4834" s="107">
        <v>0</v>
      </c>
      <c r="L4834" s="108">
        <v>0</v>
      </c>
      <c r="X4834" t="s">
        <v>778</v>
      </c>
      <c r="Y4834" t="s">
        <v>784</v>
      </c>
    </row>
    <row r="4835" spans="1:25" hidden="1" x14ac:dyDescent="0.25">
      <c r="A4835" s="103" t="s">
        <v>6</v>
      </c>
      <c r="B4835" s="104">
        <v>46273</v>
      </c>
      <c r="C4835" s="105" t="s">
        <v>11</v>
      </c>
      <c r="D4835" s="106">
        <v>9</v>
      </c>
      <c r="G4835" s="106">
        <v>7</v>
      </c>
      <c r="H4835" s="107">
        <v>0</v>
      </c>
      <c r="I4835" s="107">
        <v>0</v>
      </c>
      <c r="J4835" s="107">
        <v>0</v>
      </c>
      <c r="K4835" s="107">
        <v>0</v>
      </c>
      <c r="L4835" s="108">
        <v>0</v>
      </c>
      <c r="X4835" t="s">
        <v>778</v>
      </c>
      <c r="Y4835" t="s">
        <v>21</v>
      </c>
    </row>
    <row r="4836" spans="1:25" hidden="1" x14ac:dyDescent="0.25">
      <c r="A4836" s="103" t="s">
        <v>6</v>
      </c>
      <c r="B4836" s="104">
        <v>46273</v>
      </c>
      <c r="C4836" s="105" t="s">
        <v>11</v>
      </c>
      <c r="D4836" s="106">
        <v>9</v>
      </c>
      <c r="G4836" s="106">
        <v>11</v>
      </c>
      <c r="H4836" s="107">
        <v>0</v>
      </c>
      <c r="I4836" s="107">
        <v>0</v>
      </c>
      <c r="J4836" s="107">
        <v>0</v>
      </c>
      <c r="K4836" s="107">
        <v>0</v>
      </c>
      <c r="L4836" s="108">
        <v>0</v>
      </c>
      <c r="X4836" t="s">
        <v>778</v>
      </c>
    </row>
    <row r="4837" spans="1:25" x14ac:dyDescent="0.25">
      <c r="A4837" s="103" t="s">
        <v>6</v>
      </c>
      <c r="B4837" s="104">
        <v>46273</v>
      </c>
      <c r="C4837" s="105" t="s">
        <v>11</v>
      </c>
      <c r="D4837" s="106">
        <v>12</v>
      </c>
      <c r="G4837" s="106">
        <v>4</v>
      </c>
      <c r="H4837" s="107">
        <v>0</v>
      </c>
      <c r="I4837" s="107">
        <v>0</v>
      </c>
      <c r="J4837" s="107">
        <v>0</v>
      </c>
      <c r="K4837" s="107">
        <v>0</v>
      </c>
      <c r="L4837" s="108">
        <v>0</v>
      </c>
      <c r="X4837" t="s">
        <v>778</v>
      </c>
      <c r="Y4837" t="s">
        <v>21</v>
      </c>
    </row>
    <row r="4838" spans="1:25" x14ac:dyDescent="0.25">
      <c r="A4838" s="103" t="s">
        <v>8</v>
      </c>
      <c r="B4838" s="104">
        <v>46273</v>
      </c>
      <c r="C4838" s="105" t="s">
        <v>12</v>
      </c>
      <c r="D4838" s="106">
        <v>13</v>
      </c>
      <c r="G4838" s="106">
        <v>12</v>
      </c>
      <c r="H4838" s="107">
        <v>1</v>
      </c>
      <c r="I4838" s="107">
        <v>0</v>
      </c>
      <c r="J4838" s="107">
        <v>0</v>
      </c>
      <c r="K4838" s="107">
        <v>0</v>
      </c>
      <c r="L4838" s="108">
        <v>0</v>
      </c>
      <c r="X4838" t="s">
        <v>778</v>
      </c>
      <c r="Y4838" t="s">
        <v>779</v>
      </c>
    </row>
    <row r="4839" spans="1:25" x14ac:dyDescent="0.25">
      <c r="A4839" s="103" t="s">
        <v>8</v>
      </c>
      <c r="B4839" s="104">
        <v>46273</v>
      </c>
      <c r="C4839" s="105" t="s">
        <v>12</v>
      </c>
      <c r="D4839" s="106">
        <v>13</v>
      </c>
      <c r="G4839" s="106">
        <v>7</v>
      </c>
      <c r="H4839" s="107">
        <v>0</v>
      </c>
      <c r="I4839" s="107">
        <v>0</v>
      </c>
      <c r="J4839" s="107">
        <v>0</v>
      </c>
      <c r="K4839" s="107">
        <v>0</v>
      </c>
      <c r="L4839" s="108">
        <v>0</v>
      </c>
      <c r="X4839" t="s">
        <v>782</v>
      </c>
      <c r="Y4839" t="s">
        <v>779</v>
      </c>
    </row>
    <row r="4840" spans="1:25" hidden="1" x14ac:dyDescent="0.25">
      <c r="A4840" s="103" t="s">
        <v>8</v>
      </c>
      <c r="B4840" s="104">
        <v>46273</v>
      </c>
      <c r="C4840" s="105" t="s">
        <v>12</v>
      </c>
      <c r="D4840" s="106">
        <v>14</v>
      </c>
      <c r="G4840" s="106">
        <v>1975</v>
      </c>
      <c r="H4840" s="107">
        <v>24</v>
      </c>
      <c r="I4840" s="107">
        <v>15</v>
      </c>
      <c r="J4840" s="107">
        <v>2</v>
      </c>
      <c r="K4840" s="107">
        <v>1</v>
      </c>
      <c r="L4840" s="108">
        <v>0</v>
      </c>
      <c r="X4840" t="s">
        <v>782</v>
      </c>
      <c r="Y4840" t="s">
        <v>779</v>
      </c>
    </row>
    <row r="4841" spans="1:25" hidden="1" x14ac:dyDescent="0.25">
      <c r="A4841" s="103" t="s">
        <v>7</v>
      </c>
      <c r="B4841" s="104">
        <v>46273</v>
      </c>
      <c r="C4841" s="105" t="s">
        <v>11</v>
      </c>
      <c r="D4841" s="106">
        <v>16</v>
      </c>
      <c r="G4841" s="106">
        <v>193</v>
      </c>
      <c r="H4841" s="107">
        <v>0</v>
      </c>
      <c r="I4841" s="107">
        <v>0</v>
      </c>
      <c r="J4841" s="107">
        <v>0</v>
      </c>
      <c r="K4841" s="107">
        <v>0</v>
      </c>
      <c r="L4841" s="108">
        <v>0</v>
      </c>
      <c r="X4841" t="s">
        <v>782</v>
      </c>
      <c r="Y4841" t="s">
        <v>20</v>
      </c>
    </row>
    <row r="4842" spans="1:25" hidden="1" x14ac:dyDescent="0.25">
      <c r="A4842" s="103" t="s">
        <v>27</v>
      </c>
      <c r="B4842" s="104">
        <v>46273</v>
      </c>
      <c r="C4842" s="105" t="s">
        <v>11</v>
      </c>
      <c r="D4842" s="106">
        <v>11</v>
      </c>
      <c r="G4842" s="106">
        <v>1</v>
      </c>
      <c r="H4842" s="107">
        <v>1</v>
      </c>
      <c r="I4842" s="107">
        <v>1</v>
      </c>
      <c r="J4842" s="107">
        <v>0</v>
      </c>
      <c r="K4842" s="107">
        <v>0</v>
      </c>
      <c r="L4842" s="108">
        <v>0</v>
      </c>
      <c r="X4842" t="s">
        <v>782</v>
      </c>
      <c r="Y4842" t="s">
        <v>784</v>
      </c>
    </row>
    <row r="4843" spans="1:25" hidden="1" x14ac:dyDescent="0.25">
      <c r="A4843" s="103" t="s">
        <v>7</v>
      </c>
      <c r="B4843" s="104">
        <v>46273</v>
      </c>
      <c r="C4843" s="105" t="s">
        <v>11</v>
      </c>
      <c r="D4843" s="106">
        <v>16</v>
      </c>
      <c r="G4843" s="106">
        <v>84</v>
      </c>
      <c r="H4843" s="107">
        <v>2</v>
      </c>
      <c r="I4843" s="107">
        <v>2</v>
      </c>
      <c r="J4843" s="107">
        <v>1</v>
      </c>
      <c r="K4843" s="107">
        <v>1</v>
      </c>
      <c r="L4843" s="108">
        <v>1</v>
      </c>
      <c r="X4843" t="s">
        <v>778</v>
      </c>
      <c r="Y4843" t="s">
        <v>20</v>
      </c>
    </row>
    <row r="4844" spans="1:25" hidden="1" x14ac:dyDescent="0.25">
      <c r="A4844" s="103" t="s">
        <v>7</v>
      </c>
      <c r="B4844" s="104">
        <v>46273</v>
      </c>
      <c r="C4844" s="105" t="s">
        <v>11</v>
      </c>
      <c r="D4844" s="106">
        <v>9</v>
      </c>
      <c r="G4844" s="106">
        <v>34</v>
      </c>
      <c r="H4844" s="107">
        <v>1</v>
      </c>
      <c r="I4844" s="107">
        <v>1</v>
      </c>
      <c r="J4844" s="107">
        <v>0</v>
      </c>
      <c r="K4844" s="107">
        <v>0</v>
      </c>
      <c r="L4844" s="108">
        <v>0</v>
      </c>
      <c r="X4844" t="s">
        <v>778</v>
      </c>
      <c r="Y4844" t="s">
        <v>780</v>
      </c>
    </row>
    <row r="4845" spans="1:25" hidden="1" x14ac:dyDescent="0.25">
      <c r="A4845" s="103" t="s">
        <v>7</v>
      </c>
      <c r="B4845" s="104">
        <v>46273</v>
      </c>
      <c r="C4845" s="105" t="s">
        <v>12</v>
      </c>
      <c r="D4845" s="106">
        <v>10</v>
      </c>
      <c r="G4845" s="106">
        <v>444</v>
      </c>
      <c r="H4845" s="107">
        <v>8</v>
      </c>
      <c r="I4845" s="107">
        <v>6</v>
      </c>
      <c r="J4845" s="107">
        <v>1</v>
      </c>
      <c r="K4845" s="107">
        <v>1</v>
      </c>
      <c r="L4845" s="108">
        <v>1</v>
      </c>
      <c r="X4845" t="s">
        <v>782</v>
      </c>
      <c r="Y4845" t="s">
        <v>781</v>
      </c>
    </row>
    <row r="4846" spans="1:25" x14ac:dyDescent="0.25">
      <c r="A4846" s="103" t="s">
        <v>7</v>
      </c>
      <c r="B4846" s="104">
        <v>46273</v>
      </c>
      <c r="C4846" s="105" t="s">
        <v>11</v>
      </c>
      <c r="D4846" s="106">
        <v>12</v>
      </c>
      <c r="G4846" s="106">
        <v>31</v>
      </c>
      <c r="H4846" s="107">
        <v>0</v>
      </c>
      <c r="I4846" s="107">
        <v>0</v>
      </c>
      <c r="J4846" s="107">
        <v>0</v>
      </c>
      <c r="K4846" s="107">
        <v>0</v>
      </c>
      <c r="L4846" s="108">
        <v>0</v>
      </c>
      <c r="X4846" t="s">
        <v>778</v>
      </c>
      <c r="Y4846" t="s">
        <v>780</v>
      </c>
    </row>
    <row r="4847" spans="1:25" hidden="1" x14ac:dyDescent="0.25">
      <c r="A4847" s="103" t="s">
        <v>7</v>
      </c>
      <c r="B4847" s="104">
        <v>46273</v>
      </c>
      <c r="C4847" s="105" t="s">
        <v>12</v>
      </c>
      <c r="D4847" s="106">
        <v>15</v>
      </c>
      <c r="G4847" s="106">
        <v>149</v>
      </c>
      <c r="H4847" s="107">
        <v>3</v>
      </c>
      <c r="I4847" s="107">
        <v>2</v>
      </c>
      <c r="J4847" s="107">
        <v>0</v>
      </c>
      <c r="K4847" s="107">
        <v>0</v>
      </c>
      <c r="L4847" s="108">
        <v>0</v>
      </c>
      <c r="X4847" t="s">
        <v>778</v>
      </c>
      <c r="Y4847" t="s">
        <v>779</v>
      </c>
    </row>
    <row r="4848" spans="1:25" hidden="1" x14ac:dyDescent="0.25">
      <c r="A4848" s="103" t="s">
        <v>8</v>
      </c>
      <c r="B4848" s="104">
        <v>46273</v>
      </c>
      <c r="C4848" s="105" t="s">
        <v>12</v>
      </c>
      <c r="D4848" s="106">
        <v>13</v>
      </c>
      <c r="G4848" s="106">
        <v>4</v>
      </c>
      <c r="H4848" s="107">
        <v>0</v>
      </c>
      <c r="I4848" s="107">
        <v>0</v>
      </c>
      <c r="J4848" s="107">
        <v>0</v>
      </c>
      <c r="K4848" s="107">
        <v>0</v>
      </c>
      <c r="L4848" s="108">
        <v>0</v>
      </c>
      <c r="X4848" t="s">
        <v>782</v>
      </c>
      <c r="Y4848" t="s">
        <v>781</v>
      </c>
    </row>
    <row r="4849" spans="1:25" x14ac:dyDescent="0.25">
      <c r="A4849" s="103" t="s">
        <v>7</v>
      </c>
      <c r="B4849" s="104">
        <v>46273</v>
      </c>
      <c r="C4849" s="105" t="s">
        <v>12</v>
      </c>
      <c r="D4849" s="106">
        <v>9</v>
      </c>
      <c r="G4849" s="106">
        <v>23</v>
      </c>
      <c r="H4849" s="107">
        <v>0</v>
      </c>
      <c r="I4849" s="107">
        <v>0</v>
      </c>
      <c r="J4849" s="107">
        <v>0</v>
      </c>
      <c r="K4849" s="107">
        <v>0</v>
      </c>
      <c r="L4849" s="108">
        <v>0</v>
      </c>
      <c r="X4849" t="s">
        <v>778</v>
      </c>
      <c r="Y4849" t="s">
        <v>781</v>
      </c>
    </row>
    <row r="4850" spans="1:25" hidden="1" x14ac:dyDescent="0.25">
      <c r="A4850" s="103" t="s">
        <v>7</v>
      </c>
      <c r="B4850" s="104">
        <v>46273</v>
      </c>
      <c r="C4850" s="105" t="s">
        <v>12</v>
      </c>
      <c r="D4850" s="106">
        <v>9</v>
      </c>
      <c r="G4850" s="106">
        <v>3</v>
      </c>
      <c r="H4850" s="107">
        <v>0</v>
      </c>
      <c r="I4850" s="107">
        <v>0</v>
      </c>
      <c r="J4850" s="107">
        <v>0</v>
      </c>
      <c r="K4850" s="107">
        <v>0</v>
      </c>
      <c r="L4850" s="108">
        <v>0</v>
      </c>
      <c r="X4850" t="s">
        <v>778</v>
      </c>
      <c r="Y4850" t="s">
        <v>785</v>
      </c>
    </row>
    <row r="4851" spans="1:25" hidden="1" x14ac:dyDescent="0.25">
      <c r="A4851" s="103" t="s">
        <v>6</v>
      </c>
      <c r="B4851" s="104">
        <v>46273</v>
      </c>
      <c r="C4851" s="105" t="s">
        <v>11</v>
      </c>
      <c r="D4851" s="106">
        <v>12</v>
      </c>
      <c r="G4851" s="106">
        <v>10</v>
      </c>
      <c r="H4851" s="107">
        <v>0</v>
      </c>
      <c r="I4851" s="107">
        <v>0</v>
      </c>
      <c r="J4851" s="107">
        <v>0</v>
      </c>
      <c r="K4851" s="107">
        <v>0</v>
      </c>
      <c r="L4851" s="108">
        <v>0</v>
      </c>
      <c r="X4851" t="s">
        <v>782</v>
      </c>
      <c r="Y4851" t="s">
        <v>23</v>
      </c>
    </row>
    <row r="4852" spans="1:25" hidden="1" x14ac:dyDescent="0.25">
      <c r="A4852" s="103" t="s">
        <v>6</v>
      </c>
      <c r="B4852" s="104">
        <v>46273</v>
      </c>
      <c r="C4852" s="105" t="s">
        <v>11</v>
      </c>
      <c r="D4852" s="106">
        <v>9</v>
      </c>
      <c r="G4852" s="106">
        <v>184</v>
      </c>
      <c r="H4852" s="107">
        <v>3</v>
      </c>
      <c r="I4852" s="107">
        <v>2</v>
      </c>
      <c r="J4852" s="107">
        <v>0</v>
      </c>
      <c r="K4852" s="107">
        <v>0</v>
      </c>
      <c r="L4852" s="108">
        <v>0</v>
      </c>
      <c r="X4852" t="s">
        <v>782</v>
      </c>
      <c r="Y4852" t="s">
        <v>780</v>
      </c>
    </row>
    <row r="4853" spans="1:25" x14ac:dyDescent="0.25">
      <c r="A4853" s="103" t="s">
        <v>7</v>
      </c>
      <c r="B4853" s="104">
        <v>46273</v>
      </c>
      <c r="C4853" s="105" t="s">
        <v>11</v>
      </c>
      <c r="D4853" s="106">
        <v>14</v>
      </c>
      <c r="G4853" s="106">
        <v>81</v>
      </c>
      <c r="H4853" s="107">
        <v>1</v>
      </c>
      <c r="I4853" s="107">
        <v>1</v>
      </c>
      <c r="J4853" s="107">
        <v>0</v>
      </c>
      <c r="K4853" s="107">
        <v>0</v>
      </c>
      <c r="L4853" s="108">
        <v>0</v>
      </c>
      <c r="X4853" t="s">
        <v>782</v>
      </c>
      <c r="Y4853" t="s">
        <v>780</v>
      </c>
    </row>
    <row r="4854" spans="1:25" hidden="1" x14ac:dyDescent="0.25">
      <c r="A4854" s="103" t="s">
        <v>7</v>
      </c>
      <c r="B4854" s="104">
        <v>46273</v>
      </c>
      <c r="C4854" s="105" t="s">
        <v>12</v>
      </c>
      <c r="D4854" s="106">
        <v>9</v>
      </c>
      <c r="G4854" s="106">
        <v>9</v>
      </c>
      <c r="H4854" s="107">
        <v>0</v>
      </c>
      <c r="I4854" s="107">
        <v>0</v>
      </c>
      <c r="J4854" s="107">
        <v>0</v>
      </c>
      <c r="K4854" s="107">
        <v>0</v>
      </c>
      <c r="L4854" s="108">
        <v>0</v>
      </c>
      <c r="X4854" t="s">
        <v>778</v>
      </c>
      <c r="Y4854" t="s">
        <v>779</v>
      </c>
    </row>
    <row r="4855" spans="1:25" hidden="1" x14ac:dyDescent="0.25">
      <c r="A4855" s="103" t="s">
        <v>6</v>
      </c>
      <c r="B4855" s="104">
        <v>46273</v>
      </c>
      <c r="C4855" s="105" t="s">
        <v>11</v>
      </c>
      <c r="D4855" s="106">
        <v>10</v>
      </c>
      <c r="G4855" s="106">
        <v>5</v>
      </c>
      <c r="H4855" s="107">
        <v>0</v>
      </c>
      <c r="I4855" s="107">
        <v>0</v>
      </c>
      <c r="J4855" s="107">
        <v>0</v>
      </c>
      <c r="K4855" s="107">
        <v>0</v>
      </c>
      <c r="L4855" s="108">
        <v>0</v>
      </c>
      <c r="X4855" t="s">
        <v>782</v>
      </c>
      <c r="Y4855" t="s">
        <v>22</v>
      </c>
    </row>
    <row r="4856" spans="1:25" hidden="1" x14ac:dyDescent="0.25">
      <c r="A4856" s="103" t="s">
        <v>7</v>
      </c>
      <c r="B4856" s="104">
        <v>46273</v>
      </c>
      <c r="C4856" s="105" t="s">
        <v>11</v>
      </c>
      <c r="D4856" s="106">
        <v>13</v>
      </c>
      <c r="G4856" s="106">
        <v>20</v>
      </c>
      <c r="H4856" s="107">
        <v>0</v>
      </c>
      <c r="I4856" s="107">
        <v>0</v>
      </c>
      <c r="J4856" s="107">
        <v>0</v>
      </c>
      <c r="K4856" s="107">
        <v>0</v>
      </c>
      <c r="L4856" s="108">
        <v>0</v>
      </c>
      <c r="X4856" t="s">
        <v>782</v>
      </c>
      <c r="Y4856" t="s">
        <v>20</v>
      </c>
    </row>
    <row r="4857" spans="1:25" x14ac:dyDescent="0.25">
      <c r="A4857" s="103" t="s">
        <v>7</v>
      </c>
      <c r="B4857" s="104">
        <v>46273</v>
      </c>
      <c r="C4857" s="105" t="s">
        <v>11</v>
      </c>
      <c r="D4857" s="106">
        <v>9</v>
      </c>
      <c r="G4857" s="106">
        <v>8</v>
      </c>
      <c r="H4857" s="107">
        <v>0</v>
      </c>
      <c r="I4857" s="107">
        <v>0</v>
      </c>
      <c r="J4857" s="107">
        <v>0</v>
      </c>
      <c r="K4857" s="107">
        <v>0</v>
      </c>
      <c r="L4857" s="108">
        <v>0</v>
      </c>
      <c r="X4857" t="s">
        <v>782</v>
      </c>
      <c r="Y4857" t="s">
        <v>21</v>
      </c>
    </row>
    <row r="4858" spans="1:25" hidden="1" x14ac:dyDescent="0.25">
      <c r="A4858" s="103" t="s">
        <v>7</v>
      </c>
      <c r="B4858" s="104">
        <v>46273</v>
      </c>
      <c r="C4858" s="105" t="s">
        <v>12</v>
      </c>
      <c r="D4858" s="106">
        <v>13</v>
      </c>
      <c r="G4858" s="106">
        <v>3</v>
      </c>
      <c r="H4858" s="107">
        <v>0</v>
      </c>
      <c r="I4858" s="107">
        <v>0</v>
      </c>
      <c r="J4858" s="107">
        <v>0</v>
      </c>
      <c r="K4858" s="107">
        <v>0</v>
      </c>
      <c r="L4858" s="108">
        <v>0</v>
      </c>
      <c r="X4858" t="s">
        <v>778</v>
      </c>
      <c r="Y4858" t="s">
        <v>779</v>
      </c>
    </row>
    <row r="4859" spans="1:25" hidden="1" x14ac:dyDescent="0.25">
      <c r="A4859" s="103" t="s">
        <v>6</v>
      </c>
      <c r="B4859" s="104">
        <v>46273</v>
      </c>
      <c r="C4859" s="105" t="s">
        <v>11</v>
      </c>
      <c r="D4859" s="106">
        <v>16</v>
      </c>
      <c r="G4859" s="106">
        <v>141</v>
      </c>
      <c r="H4859" s="107">
        <v>3</v>
      </c>
      <c r="I4859" s="107">
        <v>3</v>
      </c>
      <c r="J4859" s="107">
        <v>0</v>
      </c>
      <c r="K4859" s="107">
        <v>0</v>
      </c>
      <c r="L4859" s="108">
        <v>0</v>
      </c>
      <c r="X4859" t="s">
        <v>782</v>
      </c>
      <c r="Y4859" t="s">
        <v>780</v>
      </c>
    </row>
    <row r="4860" spans="1:25" hidden="1" x14ac:dyDescent="0.25">
      <c r="A4860" s="103" t="s">
        <v>7</v>
      </c>
      <c r="B4860" s="104">
        <v>46273</v>
      </c>
      <c r="C4860" s="105" t="s">
        <v>11</v>
      </c>
      <c r="D4860" s="106">
        <v>8</v>
      </c>
      <c r="G4860" s="106">
        <v>68</v>
      </c>
      <c r="H4860" s="107">
        <v>1</v>
      </c>
      <c r="I4860" s="107">
        <v>1</v>
      </c>
      <c r="J4860" s="107">
        <v>0</v>
      </c>
      <c r="K4860" s="107">
        <v>0</v>
      </c>
      <c r="L4860" s="108">
        <v>0</v>
      </c>
      <c r="X4860" t="s">
        <v>778</v>
      </c>
      <c r="Y4860" t="s">
        <v>784</v>
      </c>
    </row>
    <row r="4861" spans="1:25" x14ac:dyDescent="0.25">
      <c r="A4861" s="103" t="s">
        <v>6</v>
      </c>
      <c r="B4861" s="104">
        <v>46273</v>
      </c>
      <c r="C4861" s="105" t="s">
        <v>11</v>
      </c>
      <c r="D4861" s="106">
        <v>16</v>
      </c>
      <c r="G4861" s="106">
        <v>880</v>
      </c>
      <c r="H4861" s="107">
        <v>9</v>
      </c>
      <c r="I4861" s="107">
        <v>6</v>
      </c>
      <c r="J4861" s="107">
        <v>1</v>
      </c>
      <c r="K4861" s="107">
        <v>0</v>
      </c>
      <c r="L4861" s="108">
        <v>0</v>
      </c>
      <c r="X4861" t="s">
        <v>782</v>
      </c>
      <c r="Y4861" t="s">
        <v>783</v>
      </c>
    </row>
    <row r="4862" spans="1:25" hidden="1" x14ac:dyDescent="0.25">
      <c r="A4862" s="103" t="s">
        <v>8</v>
      </c>
      <c r="B4862" s="104">
        <v>46273</v>
      </c>
      <c r="C4862" s="105" t="s">
        <v>12</v>
      </c>
      <c r="D4862" s="106">
        <v>8</v>
      </c>
      <c r="G4862" s="106">
        <v>2</v>
      </c>
      <c r="H4862" s="107">
        <v>0</v>
      </c>
      <c r="I4862" s="107">
        <v>0</v>
      </c>
      <c r="J4862" s="107">
        <v>0</v>
      </c>
      <c r="K4862" s="107">
        <v>0</v>
      </c>
      <c r="L4862" s="108">
        <v>0</v>
      </c>
      <c r="X4862" t="s">
        <v>778</v>
      </c>
    </row>
    <row r="4863" spans="1:25" x14ac:dyDescent="0.25">
      <c r="A4863" s="103" t="s">
        <v>6</v>
      </c>
      <c r="B4863" s="104">
        <v>46273</v>
      </c>
      <c r="C4863" s="105" t="s">
        <v>11</v>
      </c>
      <c r="D4863" s="106">
        <v>16</v>
      </c>
      <c r="G4863" s="106">
        <v>233</v>
      </c>
      <c r="H4863" s="107">
        <v>0</v>
      </c>
      <c r="I4863" s="107">
        <v>0</v>
      </c>
      <c r="J4863" s="107">
        <v>0</v>
      </c>
      <c r="K4863" s="107">
        <v>0</v>
      </c>
      <c r="L4863" s="108">
        <v>0</v>
      </c>
      <c r="X4863" t="s">
        <v>778</v>
      </c>
      <c r="Y4863" t="s">
        <v>783</v>
      </c>
    </row>
    <row r="4864" spans="1:25" hidden="1" x14ac:dyDescent="0.25">
      <c r="A4864" s="103" t="s">
        <v>6</v>
      </c>
      <c r="B4864" s="104">
        <v>46273</v>
      </c>
      <c r="C4864" s="105" t="s">
        <v>12</v>
      </c>
      <c r="D4864" s="106">
        <v>14</v>
      </c>
      <c r="G4864" s="106">
        <v>6</v>
      </c>
      <c r="H4864" s="107">
        <v>0</v>
      </c>
      <c r="I4864" s="107">
        <v>0</v>
      </c>
      <c r="J4864" s="107">
        <v>0</v>
      </c>
      <c r="K4864" s="107">
        <v>0</v>
      </c>
      <c r="L4864" s="108">
        <v>0</v>
      </c>
      <c r="X4864" t="s">
        <v>778</v>
      </c>
      <c r="Y4864" t="s">
        <v>811</v>
      </c>
    </row>
    <row r="4865" spans="1:25" hidden="1" x14ac:dyDescent="0.25">
      <c r="A4865" s="103" t="s">
        <v>8</v>
      </c>
      <c r="B4865" s="104">
        <v>46273</v>
      </c>
      <c r="C4865" s="105" t="s">
        <v>11</v>
      </c>
      <c r="D4865" s="106">
        <v>12</v>
      </c>
      <c r="G4865" s="106">
        <v>37</v>
      </c>
      <c r="H4865" s="107">
        <v>0</v>
      </c>
      <c r="I4865" s="107">
        <v>0</v>
      </c>
      <c r="J4865" s="107">
        <v>0</v>
      </c>
      <c r="K4865" s="107">
        <v>0</v>
      </c>
      <c r="L4865" s="108">
        <v>0</v>
      </c>
      <c r="X4865" t="s">
        <v>778</v>
      </c>
      <c r="Y4865" t="s">
        <v>780</v>
      </c>
    </row>
    <row r="4866" spans="1:25" x14ac:dyDescent="0.25">
      <c r="A4866" s="103" t="s">
        <v>6</v>
      </c>
      <c r="B4866" s="104">
        <v>46273</v>
      </c>
      <c r="C4866" s="105" t="s">
        <v>11</v>
      </c>
      <c r="D4866" s="106">
        <v>15</v>
      </c>
      <c r="G4866" s="106">
        <v>234</v>
      </c>
      <c r="H4866" s="107">
        <v>3</v>
      </c>
      <c r="I4866" s="107">
        <v>3</v>
      </c>
      <c r="J4866" s="107">
        <v>0</v>
      </c>
      <c r="K4866" s="107">
        <v>0</v>
      </c>
      <c r="L4866" s="108">
        <v>0</v>
      </c>
      <c r="X4866" t="s">
        <v>778</v>
      </c>
      <c r="Y4866" t="s">
        <v>784</v>
      </c>
    </row>
    <row r="4867" spans="1:25" x14ac:dyDescent="0.25">
      <c r="A4867" s="103" t="s">
        <v>6</v>
      </c>
      <c r="B4867" s="104">
        <v>46273</v>
      </c>
      <c r="C4867" s="105" t="s">
        <v>12</v>
      </c>
      <c r="D4867" s="106">
        <v>11</v>
      </c>
      <c r="G4867" s="106">
        <v>30</v>
      </c>
      <c r="H4867" s="107">
        <v>1</v>
      </c>
      <c r="I4867" s="107">
        <v>0</v>
      </c>
      <c r="J4867" s="107">
        <v>0</v>
      </c>
      <c r="K4867" s="107">
        <v>0</v>
      </c>
      <c r="L4867" s="108">
        <v>0</v>
      </c>
      <c r="X4867" t="s">
        <v>782</v>
      </c>
      <c r="Y4867" t="s">
        <v>779</v>
      </c>
    </row>
    <row r="4868" spans="1:25" hidden="1" x14ac:dyDescent="0.25">
      <c r="A4868" s="103" t="s">
        <v>6</v>
      </c>
      <c r="B4868" s="104">
        <v>46273</v>
      </c>
      <c r="C4868" s="105" t="s">
        <v>12</v>
      </c>
      <c r="D4868" s="106">
        <v>13</v>
      </c>
      <c r="G4868" s="106">
        <v>16</v>
      </c>
      <c r="H4868" s="107">
        <v>0</v>
      </c>
      <c r="I4868" s="107">
        <v>0</v>
      </c>
      <c r="J4868" s="107">
        <v>0</v>
      </c>
      <c r="K4868" s="107">
        <v>0</v>
      </c>
      <c r="L4868" s="108">
        <v>0</v>
      </c>
      <c r="X4868" t="s">
        <v>778</v>
      </c>
      <c r="Y4868" t="s">
        <v>779</v>
      </c>
    </row>
    <row r="4869" spans="1:25" hidden="1" x14ac:dyDescent="0.25">
      <c r="A4869" s="103" t="s">
        <v>8</v>
      </c>
      <c r="B4869" s="104">
        <v>46273</v>
      </c>
      <c r="C4869" s="105" t="s">
        <v>11</v>
      </c>
      <c r="D4869" s="106">
        <v>15</v>
      </c>
      <c r="G4869" s="106">
        <v>267</v>
      </c>
      <c r="H4869" s="107">
        <v>4</v>
      </c>
      <c r="I4869" s="107">
        <v>4</v>
      </c>
      <c r="J4869" s="107">
        <v>0</v>
      </c>
      <c r="K4869" s="107">
        <v>0</v>
      </c>
      <c r="L4869" s="108">
        <v>0</v>
      </c>
      <c r="X4869" t="s">
        <v>778</v>
      </c>
      <c r="Y4869" t="s">
        <v>784</v>
      </c>
    </row>
    <row r="4870" spans="1:25" hidden="1" x14ac:dyDescent="0.25">
      <c r="A4870" s="103" t="s">
        <v>8</v>
      </c>
      <c r="B4870" s="104">
        <v>46273</v>
      </c>
      <c r="C4870" s="105" t="s">
        <v>11</v>
      </c>
      <c r="D4870" s="106">
        <v>13</v>
      </c>
      <c r="G4870" s="106">
        <v>8</v>
      </c>
      <c r="H4870" s="107">
        <v>0</v>
      </c>
      <c r="I4870" s="107">
        <v>0</v>
      </c>
      <c r="J4870" s="107">
        <v>0</v>
      </c>
      <c r="K4870" s="107">
        <v>0</v>
      </c>
      <c r="L4870" s="108">
        <v>0</v>
      </c>
      <c r="X4870" t="s">
        <v>778</v>
      </c>
      <c r="Y4870" t="s">
        <v>783</v>
      </c>
    </row>
    <row r="4871" spans="1:25" x14ac:dyDescent="0.25">
      <c r="A4871" s="103" t="s">
        <v>6</v>
      </c>
      <c r="B4871" s="104">
        <v>46273</v>
      </c>
      <c r="C4871" s="105" t="s">
        <v>11</v>
      </c>
      <c r="D4871" s="106">
        <v>8</v>
      </c>
      <c r="G4871" s="106">
        <v>11</v>
      </c>
      <c r="H4871" s="107">
        <v>0</v>
      </c>
      <c r="I4871" s="107">
        <v>0</v>
      </c>
      <c r="J4871" s="107">
        <v>0</v>
      </c>
      <c r="K4871" s="107">
        <v>0</v>
      </c>
      <c r="L4871" s="108">
        <v>0</v>
      </c>
      <c r="X4871" t="s">
        <v>778</v>
      </c>
      <c r="Y4871" t="s">
        <v>23</v>
      </c>
    </row>
    <row r="4872" spans="1:25" x14ac:dyDescent="0.25">
      <c r="A4872" s="103" t="s">
        <v>6</v>
      </c>
      <c r="B4872" s="104">
        <v>46273</v>
      </c>
      <c r="C4872" s="105" t="s">
        <v>12</v>
      </c>
      <c r="D4872" s="106">
        <v>17</v>
      </c>
      <c r="G4872" s="106">
        <v>2</v>
      </c>
      <c r="H4872" s="107">
        <v>0</v>
      </c>
      <c r="I4872" s="107">
        <v>0</v>
      </c>
      <c r="J4872" s="107">
        <v>0</v>
      </c>
      <c r="K4872" s="107">
        <v>0</v>
      </c>
      <c r="L4872" s="108">
        <v>0</v>
      </c>
      <c r="X4872" t="s">
        <v>778</v>
      </c>
      <c r="Y4872" t="s">
        <v>779</v>
      </c>
    </row>
    <row r="4873" spans="1:25" hidden="1" x14ac:dyDescent="0.25">
      <c r="A4873" s="103" t="s">
        <v>6</v>
      </c>
      <c r="B4873" s="104">
        <v>46273</v>
      </c>
      <c r="C4873" s="105" t="s">
        <v>12</v>
      </c>
      <c r="D4873" s="106">
        <v>10</v>
      </c>
      <c r="G4873" s="106">
        <v>3</v>
      </c>
      <c r="H4873" s="107">
        <v>0</v>
      </c>
      <c r="I4873" s="107">
        <v>0</v>
      </c>
      <c r="J4873" s="107">
        <v>0</v>
      </c>
      <c r="K4873" s="107">
        <v>0</v>
      </c>
      <c r="L4873" s="108">
        <v>0</v>
      </c>
      <c r="X4873" t="s">
        <v>778</v>
      </c>
      <c r="Y4873" t="s">
        <v>22</v>
      </c>
    </row>
    <row r="4874" spans="1:25" x14ac:dyDescent="0.25">
      <c r="A4874" s="103" t="s">
        <v>6</v>
      </c>
      <c r="B4874" s="104">
        <v>46273</v>
      </c>
      <c r="C4874" s="105" t="s">
        <v>11</v>
      </c>
      <c r="D4874" s="106">
        <v>12</v>
      </c>
      <c r="G4874" s="106">
        <v>755</v>
      </c>
      <c r="H4874" s="107">
        <v>8</v>
      </c>
      <c r="I4874" s="107">
        <v>6</v>
      </c>
      <c r="J4874" s="107">
        <v>1</v>
      </c>
      <c r="K4874" s="107">
        <v>1</v>
      </c>
      <c r="L4874" s="108">
        <v>1</v>
      </c>
      <c r="X4874" t="s">
        <v>782</v>
      </c>
      <c r="Y4874" t="s">
        <v>20</v>
      </c>
    </row>
    <row r="4875" spans="1:25" hidden="1" x14ac:dyDescent="0.25">
      <c r="A4875" s="103" t="s">
        <v>7</v>
      </c>
      <c r="B4875" s="104">
        <v>46273</v>
      </c>
      <c r="C4875" s="105" t="s">
        <v>12</v>
      </c>
      <c r="D4875" s="106">
        <v>11</v>
      </c>
      <c r="G4875" s="106">
        <v>1</v>
      </c>
      <c r="H4875" s="107">
        <v>0</v>
      </c>
      <c r="I4875" s="107">
        <v>0</v>
      </c>
      <c r="J4875" s="107">
        <v>0</v>
      </c>
      <c r="K4875" s="107">
        <v>0</v>
      </c>
      <c r="L4875" s="108">
        <v>0</v>
      </c>
      <c r="X4875" t="s">
        <v>778</v>
      </c>
    </row>
    <row r="4876" spans="1:25" hidden="1" x14ac:dyDescent="0.25">
      <c r="A4876" s="103" t="s">
        <v>7</v>
      </c>
      <c r="B4876" s="104">
        <v>46273</v>
      </c>
      <c r="C4876" s="105" t="s">
        <v>12</v>
      </c>
      <c r="D4876" s="106">
        <v>11</v>
      </c>
      <c r="G4876" s="106">
        <v>254</v>
      </c>
      <c r="H4876" s="107">
        <v>8</v>
      </c>
      <c r="I4876" s="107">
        <v>5</v>
      </c>
      <c r="J4876" s="107">
        <v>1</v>
      </c>
      <c r="K4876" s="107">
        <v>1</v>
      </c>
      <c r="L4876" s="108">
        <v>0</v>
      </c>
      <c r="X4876" t="s">
        <v>782</v>
      </c>
      <c r="Y4876" t="s">
        <v>781</v>
      </c>
    </row>
    <row r="4877" spans="1:25" hidden="1" x14ac:dyDescent="0.25">
      <c r="A4877" s="103" t="s">
        <v>7</v>
      </c>
      <c r="B4877" s="104">
        <v>46273</v>
      </c>
      <c r="C4877" s="105" t="s">
        <v>11</v>
      </c>
      <c r="D4877" s="106">
        <v>9</v>
      </c>
      <c r="G4877" s="106">
        <v>161</v>
      </c>
      <c r="H4877" s="107">
        <v>2</v>
      </c>
      <c r="I4877" s="107">
        <v>2</v>
      </c>
      <c r="J4877" s="107">
        <v>0</v>
      </c>
      <c r="K4877" s="107">
        <v>0</v>
      </c>
      <c r="L4877" s="108">
        <v>0</v>
      </c>
      <c r="X4877" t="s">
        <v>778</v>
      </c>
      <c r="Y4877" t="s">
        <v>783</v>
      </c>
    </row>
    <row r="4878" spans="1:25" hidden="1" x14ac:dyDescent="0.25">
      <c r="A4878" s="103" t="s">
        <v>7</v>
      </c>
      <c r="B4878" s="104">
        <v>46273</v>
      </c>
      <c r="C4878" s="105" t="s">
        <v>11</v>
      </c>
      <c r="D4878" s="106">
        <v>14</v>
      </c>
      <c r="G4878" s="106">
        <v>6</v>
      </c>
      <c r="H4878" s="107">
        <v>0</v>
      </c>
      <c r="I4878" s="107">
        <v>0</v>
      </c>
      <c r="J4878" s="107">
        <v>0</v>
      </c>
      <c r="K4878" s="107">
        <v>0</v>
      </c>
      <c r="L4878" s="108">
        <v>0</v>
      </c>
      <c r="X4878" t="s">
        <v>782</v>
      </c>
    </row>
    <row r="4879" spans="1:25" hidden="1" x14ac:dyDescent="0.25">
      <c r="A4879" s="103" t="s">
        <v>8</v>
      </c>
      <c r="B4879" s="104">
        <v>46273</v>
      </c>
      <c r="C4879" s="105" t="s">
        <v>11</v>
      </c>
      <c r="D4879" s="106">
        <v>8</v>
      </c>
      <c r="G4879" s="106">
        <v>2</v>
      </c>
      <c r="H4879" s="107">
        <v>0</v>
      </c>
      <c r="I4879" s="107">
        <v>0</v>
      </c>
      <c r="J4879" s="107">
        <v>0</v>
      </c>
      <c r="K4879" s="107">
        <v>0</v>
      </c>
      <c r="L4879" s="108">
        <v>0</v>
      </c>
      <c r="X4879" t="s">
        <v>782</v>
      </c>
      <c r="Y4879" t="s">
        <v>780</v>
      </c>
    </row>
    <row r="4880" spans="1:25" x14ac:dyDescent="0.25">
      <c r="A4880" s="103" t="s">
        <v>6</v>
      </c>
      <c r="B4880" s="104">
        <v>46273</v>
      </c>
      <c r="C4880" s="105" t="s">
        <v>11</v>
      </c>
      <c r="D4880" s="106">
        <v>8</v>
      </c>
      <c r="G4880" s="106">
        <v>712</v>
      </c>
      <c r="H4880" s="107">
        <v>12</v>
      </c>
      <c r="I4880" s="107">
        <v>12</v>
      </c>
      <c r="J4880" s="107">
        <v>0</v>
      </c>
      <c r="K4880" s="107">
        <v>0</v>
      </c>
      <c r="L4880" s="108">
        <v>0</v>
      </c>
      <c r="X4880" t="s">
        <v>782</v>
      </c>
      <c r="Y4880" t="s">
        <v>783</v>
      </c>
    </row>
    <row r="4881" spans="1:25" x14ac:dyDescent="0.25">
      <c r="A4881" s="103" t="s">
        <v>6</v>
      </c>
      <c r="B4881" s="104">
        <v>46273</v>
      </c>
      <c r="C4881" s="105" t="s">
        <v>12</v>
      </c>
      <c r="D4881" s="106">
        <v>16</v>
      </c>
      <c r="G4881" s="106">
        <v>1</v>
      </c>
      <c r="H4881" s="107">
        <v>0</v>
      </c>
      <c r="I4881" s="107">
        <v>0</v>
      </c>
      <c r="J4881" s="107">
        <v>0</v>
      </c>
      <c r="K4881" s="107">
        <v>0</v>
      </c>
      <c r="L4881" s="108">
        <v>0</v>
      </c>
      <c r="X4881" t="s">
        <v>778</v>
      </c>
      <c r="Y4881" t="s">
        <v>786</v>
      </c>
    </row>
    <row r="4882" spans="1:25" x14ac:dyDescent="0.25">
      <c r="A4882" s="103" t="s">
        <v>6</v>
      </c>
      <c r="B4882" s="104">
        <v>46273</v>
      </c>
      <c r="C4882" s="105" t="s">
        <v>12</v>
      </c>
      <c r="D4882" s="106">
        <v>16</v>
      </c>
      <c r="G4882" s="106">
        <v>3046</v>
      </c>
      <c r="H4882" s="107">
        <v>27</v>
      </c>
      <c r="I4882" s="107">
        <v>18</v>
      </c>
      <c r="J4882" s="107">
        <v>0</v>
      </c>
      <c r="K4882" s="107">
        <v>0</v>
      </c>
      <c r="L4882" s="108">
        <v>0</v>
      </c>
      <c r="X4882" t="s">
        <v>782</v>
      </c>
      <c r="Y4882" t="s">
        <v>779</v>
      </c>
    </row>
    <row r="4883" spans="1:25" x14ac:dyDescent="0.25">
      <c r="A4883" s="103" t="s">
        <v>6</v>
      </c>
      <c r="B4883" s="104">
        <v>46273</v>
      </c>
      <c r="C4883" s="105" t="s">
        <v>12</v>
      </c>
      <c r="D4883" s="106">
        <v>16</v>
      </c>
      <c r="G4883" s="106">
        <v>473</v>
      </c>
      <c r="H4883" s="107">
        <v>4</v>
      </c>
      <c r="I4883" s="107">
        <v>3</v>
      </c>
      <c r="J4883" s="107">
        <v>0</v>
      </c>
      <c r="K4883" s="107">
        <v>0</v>
      </c>
      <c r="L4883" s="108">
        <v>0</v>
      </c>
      <c r="X4883" t="s">
        <v>778</v>
      </c>
      <c r="Y4883" t="s">
        <v>779</v>
      </c>
    </row>
    <row r="4884" spans="1:25" hidden="1" x14ac:dyDescent="0.25">
      <c r="A4884" s="103" t="s">
        <v>8</v>
      </c>
      <c r="B4884" s="104">
        <v>46273</v>
      </c>
      <c r="C4884" s="105" t="s">
        <v>12</v>
      </c>
      <c r="D4884" s="106">
        <v>12</v>
      </c>
      <c r="G4884" s="106">
        <v>214</v>
      </c>
      <c r="H4884" s="107">
        <v>6</v>
      </c>
      <c r="I4884" s="107">
        <v>4</v>
      </c>
      <c r="J4884" s="107">
        <v>0</v>
      </c>
      <c r="K4884" s="107">
        <v>0</v>
      </c>
      <c r="L4884" s="108">
        <v>0</v>
      </c>
      <c r="X4884" t="s">
        <v>778</v>
      </c>
      <c r="Y4884" t="s">
        <v>779</v>
      </c>
    </row>
    <row r="4885" spans="1:25" hidden="1" x14ac:dyDescent="0.25">
      <c r="A4885" s="103" t="s">
        <v>8</v>
      </c>
      <c r="B4885" s="104">
        <v>46273</v>
      </c>
      <c r="C4885" s="105" t="s">
        <v>11</v>
      </c>
      <c r="D4885" s="106">
        <v>11</v>
      </c>
      <c r="G4885" s="106">
        <v>191</v>
      </c>
      <c r="H4885" s="107">
        <v>1</v>
      </c>
      <c r="I4885" s="107">
        <v>1</v>
      </c>
      <c r="J4885" s="107">
        <v>0</v>
      </c>
      <c r="K4885" s="107">
        <v>0</v>
      </c>
      <c r="L4885" s="108">
        <v>0</v>
      </c>
      <c r="X4885" t="s">
        <v>778</v>
      </c>
      <c r="Y4885" t="s">
        <v>20</v>
      </c>
    </row>
    <row r="4886" spans="1:25" hidden="1" x14ac:dyDescent="0.25">
      <c r="A4886" s="103" t="s">
        <v>6</v>
      </c>
      <c r="B4886" s="104">
        <v>46273</v>
      </c>
      <c r="C4886" s="105" t="s">
        <v>11</v>
      </c>
      <c r="D4886" s="106">
        <v>11</v>
      </c>
      <c r="G4886" s="106">
        <v>799</v>
      </c>
      <c r="H4886" s="107">
        <v>11</v>
      </c>
      <c r="I4886" s="107">
        <v>8</v>
      </c>
      <c r="J4886" s="107">
        <v>0</v>
      </c>
      <c r="K4886" s="107">
        <v>0</v>
      </c>
      <c r="L4886" s="108">
        <v>0</v>
      </c>
      <c r="X4886" t="s">
        <v>782</v>
      </c>
      <c r="Y4886" t="s">
        <v>784</v>
      </c>
    </row>
    <row r="4887" spans="1:25" hidden="1" x14ac:dyDescent="0.25">
      <c r="A4887" s="103" t="s">
        <v>7</v>
      </c>
      <c r="B4887" s="104">
        <v>46273</v>
      </c>
      <c r="C4887" s="105" t="s">
        <v>12</v>
      </c>
      <c r="D4887" s="106">
        <v>10</v>
      </c>
      <c r="G4887" s="106">
        <v>15</v>
      </c>
      <c r="H4887" s="107">
        <v>0</v>
      </c>
      <c r="I4887" s="107">
        <v>0</v>
      </c>
      <c r="J4887" s="107">
        <v>0</v>
      </c>
      <c r="K4887" s="107">
        <v>0</v>
      </c>
      <c r="L4887" s="108">
        <v>0</v>
      </c>
      <c r="X4887" t="s">
        <v>778</v>
      </c>
      <c r="Y4887" t="s">
        <v>781</v>
      </c>
    </row>
    <row r="4888" spans="1:25" hidden="1" x14ac:dyDescent="0.25">
      <c r="A4888" s="103" t="s">
        <v>6</v>
      </c>
      <c r="B4888" s="104">
        <v>46273</v>
      </c>
      <c r="C4888" s="105" t="s">
        <v>11</v>
      </c>
      <c r="D4888" s="106">
        <v>11</v>
      </c>
      <c r="G4888" s="106">
        <v>6</v>
      </c>
      <c r="H4888" s="107">
        <v>0</v>
      </c>
      <c r="I4888" s="107">
        <v>0</v>
      </c>
      <c r="J4888" s="107">
        <v>0</v>
      </c>
      <c r="K4888" s="107">
        <v>0</v>
      </c>
      <c r="L4888" s="108">
        <v>0</v>
      </c>
      <c r="X4888" t="s">
        <v>782</v>
      </c>
      <c r="Y4888" t="s">
        <v>21</v>
      </c>
    </row>
    <row r="4889" spans="1:25" hidden="1" x14ac:dyDescent="0.25">
      <c r="A4889" s="103" t="s">
        <v>6</v>
      </c>
      <c r="B4889" s="104">
        <v>46273</v>
      </c>
      <c r="C4889" s="105" t="s">
        <v>11</v>
      </c>
      <c r="D4889" s="106">
        <v>15</v>
      </c>
      <c r="G4889" s="106">
        <v>14</v>
      </c>
      <c r="H4889" s="107">
        <v>0</v>
      </c>
      <c r="I4889" s="107">
        <v>0</v>
      </c>
      <c r="J4889" s="107">
        <v>0</v>
      </c>
      <c r="K4889" s="107">
        <v>0</v>
      </c>
      <c r="L4889" s="108">
        <v>0</v>
      </c>
      <c r="X4889" t="s">
        <v>782</v>
      </c>
      <c r="Y4889" t="s">
        <v>23</v>
      </c>
    </row>
    <row r="4890" spans="1:25" x14ac:dyDescent="0.25">
      <c r="A4890" s="103" t="s">
        <v>8</v>
      </c>
      <c r="B4890" s="104">
        <v>46273</v>
      </c>
      <c r="C4890" s="105" t="s">
        <v>11</v>
      </c>
      <c r="D4890" s="106">
        <v>13</v>
      </c>
      <c r="G4890" s="106">
        <v>1</v>
      </c>
      <c r="H4890" s="107">
        <v>0</v>
      </c>
      <c r="I4890" s="107">
        <v>0</v>
      </c>
      <c r="J4890" s="107">
        <v>0</v>
      </c>
      <c r="K4890" s="107">
        <v>0</v>
      </c>
      <c r="L4890" s="108">
        <v>0</v>
      </c>
      <c r="X4890" t="s">
        <v>782</v>
      </c>
      <c r="Y4890" t="s">
        <v>20</v>
      </c>
    </row>
    <row r="4891" spans="1:25" hidden="1" x14ac:dyDescent="0.25">
      <c r="A4891" s="103" t="s">
        <v>7</v>
      </c>
      <c r="B4891" s="104">
        <v>46273</v>
      </c>
      <c r="C4891" s="105" t="s">
        <v>12</v>
      </c>
      <c r="D4891" s="106">
        <v>10</v>
      </c>
      <c r="G4891" s="106">
        <v>21</v>
      </c>
      <c r="H4891" s="107">
        <v>0</v>
      </c>
      <c r="I4891" s="107">
        <v>0</v>
      </c>
      <c r="J4891" s="107">
        <v>0</v>
      </c>
      <c r="K4891" s="107">
        <v>0</v>
      </c>
      <c r="L4891" s="108">
        <v>0</v>
      </c>
      <c r="X4891" t="s">
        <v>782</v>
      </c>
    </row>
    <row r="4892" spans="1:25" hidden="1" x14ac:dyDescent="0.25">
      <c r="A4892" s="103" t="s">
        <v>7</v>
      </c>
      <c r="B4892" s="104">
        <v>46273</v>
      </c>
      <c r="C4892" s="105" t="s">
        <v>11</v>
      </c>
      <c r="D4892" s="106">
        <v>8</v>
      </c>
      <c r="G4892" s="106">
        <v>6</v>
      </c>
      <c r="H4892" s="107">
        <v>0</v>
      </c>
      <c r="I4892" s="107">
        <v>0</v>
      </c>
      <c r="J4892" s="107">
        <v>0</v>
      </c>
      <c r="K4892" s="107">
        <v>0</v>
      </c>
      <c r="L4892" s="108">
        <v>0</v>
      </c>
      <c r="X4892" t="s">
        <v>782</v>
      </c>
      <c r="Y4892" t="s">
        <v>21</v>
      </c>
    </row>
    <row r="4893" spans="1:25" hidden="1" x14ac:dyDescent="0.25">
      <c r="A4893" s="103" t="s">
        <v>8</v>
      </c>
      <c r="B4893" s="104">
        <v>46273</v>
      </c>
      <c r="C4893" s="105" t="s">
        <v>11</v>
      </c>
      <c r="D4893" s="106">
        <v>12</v>
      </c>
      <c r="G4893" s="106">
        <v>831</v>
      </c>
      <c r="H4893" s="107">
        <v>6</v>
      </c>
      <c r="I4893" s="107">
        <v>5</v>
      </c>
      <c r="J4893" s="107">
        <v>0</v>
      </c>
      <c r="K4893" s="107">
        <v>0</v>
      </c>
      <c r="L4893" s="108">
        <v>0</v>
      </c>
      <c r="X4893" t="s">
        <v>782</v>
      </c>
      <c r="Y4893" t="s">
        <v>783</v>
      </c>
    </row>
    <row r="4894" spans="1:25" hidden="1" x14ac:dyDescent="0.25">
      <c r="A4894" s="103" t="s">
        <v>8</v>
      </c>
      <c r="B4894" s="104">
        <v>46273</v>
      </c>
      <c r="C4894" s="105" t="s">
        <v>11</v>
      </c>
      <c r="D4894" s="106">
        <v>11</v>
      </c>
      <c r="G4894" s="106">
        <v>574</v>
      </c>
      <c r="H4894" s="107">
        <v>7</v>
      </c>
      <c r="I4894" s="107">
        <v>6</v>
      </c>
      <c r="J4894" s="107">
        <v>0</v>
      </c>
      <c r="K4894" s="107">
        <v>0</v>
      </c>
      <c r="L4894" s="108">
        <v>0</v>
      </c>
      <c r="X4894" t="s">
        <v>782</v>
      </c>
      <c r="Y4894" t="s">
        <v>783</v>
      </c>
    </row>
    <row r="4895" spans="1:25" hidden="1" x14ac:dyDescent="0.25">
      <c r="A4895" s="103" t="s">
        <v>6</v>
      </c>
      <c r="B4895" s="104">
        <v>46273</v>
      </c>
      <c r="C4895" s="105" t="s">
        <v>11</v>
      </c>
      <c r="D4895" s="106">
        <v>8</v>
      </c>
      <c r="G4895" s="106">
        <v>10</v>
      </c>
      <c r="H4895" s="107">
        <v>0</v>
      </c>
      <c r="I4895" s="107">
        <v>0</v>
      </c>
      <c r="J4895" s="107">
        <v>0</v>
      </c>
      <c r="K4895" s="107">
        <v>0</v>
      </c>
      <c r="L4895" s="108">
        <v>0</v>
      </c>
      <c r="X4895" t="s">
        <v>782</v>
      </c>
      <c r="Y4895" t="s">
        <v>23</v>
      </c>
    </row>
    <row r="4896" spans="1:25" hidden="1" x14ac:dyDescent="0.25">
      <c r="A4896" s="103" t="s">
        <v>6</v>
      </c>
      <c r="B4896" s="104">
        <v>46273</v>
      </c>
      <c r="C4896" s="105" t="s">
        <v>11</v>
      </c>
      <c r="D4896" s="106">
        <v>15</v>
      </c>
      <c r="G4896" s="106">
        <v>9</v>
      </c>
      <c r="H4896" s="107">
        <v>0</v>
      </c>
      <c r="I4896" s="107">
        <v>0</v>
      </c>
      <c r="J4896" s="107">
        <v>0</v>
      </c>
      <c r="K4896" s="107">
        <v>0</v>
      </c>
      <c r="L4896" s="108">
        <v>0</v>
      </c>
      <c r="X4896" t="s">
        <v>778</v>
      </c>
      <c r="Y4896" t="s">
        <v>23</v>
      </c>
    </row>
    <row r="4897" spans="1:25" hidden="1" x14ac:dyDescent="0.25">
      <c r="A4897" s="103" t="s">
        <v>7</v>
      </c>
      <c r="B4897" s="104">
        <v>46273</v>
      </c>
      <c r="C4897" s="105" t="s">
        <v>11</v>
      </c>
      <c r="D4897" s="106">
        <v>15</v>
      </c>
      <c r="G4897" s="106">
        <v>301</v>
      </c>
      <c r="H4897" s="107">
        <v>8</v>
      </c>
      <c r="I4897" s="107">
        <v>7</v>
      </c>
      <c r="J4897" s="107">
        <v>0</v>
      </c>
      <c r="K4897" s="107">
        <v>0</v>
      </c>
      <c r="L4897" s="108">
        <v>0</v>
      </c>
      <c r="X4897" t="s">
        <v>782</v>
      </c>
      <c r="Y4897" t="s">
        <v>783</v>
      </c>
    </row>
    <row r="4898" spans="1:25" x14ac:dyDescent="0.25">
      <c r="A4898" s="103" t="s">
        <v>6</v>
      </c>
      <c r="B4898" s="104">
        <v>46273</v>
      </c>
      <c r="C4898" s="105" t="s">
        <v>11</v>
      </c>
      <c r="D4898" s="106">
        <v>11</v>
      </c>
      <c r="G4898" s="106">
        <v>652</v>
      </c>
      <c r="H4898" s="107">
        <v>10</v>
      </c>
      <c r="I4898" s="107">
        <v>6</v>
      </c>
      <c r="J4898" s="107">
        <v>0</v>
      </c>
      <c r="K4898" s="107">
        <v>0</v>
      </c>
      <c r="L4898" s="108">
        <v>0</v>
      </c>
      <c r="X4898" t="s">
        <v>782</v>
      </c>
      <c r="Y4898" t="s">
        <v>20</v>
      </c>
    </row>
    <row r="4899" spans="1:25" hidden="1" x14ac:dyDescent="0.25">
      <c r="A4899" s="103" t="s">
        <v>6</v>
      </c>
      <c r="B4899" s="104">
        <v>46273</v>
      </c>
      <c r="C4899" s="105" t="s">
        <v>12</v>
      </c>
      <c r="D4899" s="106">
        <v>11</v>
      </c>
      <c r="G4899" s="106">
        <v>1</v>
      </c>
      <c r="H4899" s="107">
        <v>0</v>
      </c>
      <c r="I4899" s="107">
        <v>0</v>
      </c>
      <c r="J4899" s="107">
        <v>0</v>
      </c>
      <c r="K4899" s="107">
        <v>0</v>
      </c>
      <c r="L4899" s="108">
        <v>0</v>
      </c>
      <c r="X4899" t="s">
        <v>778</v>
      </c>
      <c r="Y4899" t="s">
        <v>811</v>
      </c>
    </row>
    <row r="4900" spans="1:25" x14ac:dyDescent="0.25">
      <c r="A4900" s="103" t="s">
        <v>8</v>
      </c>
      <c r="B4900" s="104">
        <v>46273</v>
      </c>
      <c r="C4900" s="105" t="s">
        <v>11</v>
      </c>
      <c r="D4900" s="106">
        <v>9</v>
      </c>
      <c r="G4900" s="106">
        <v>84</v>
      </c>
      <c r="H4900" s="107">
        <v>2</v>
      </c>
      <c r="I4900" s="107">
        <v>1</v>
      </c>
      <c r="J4900" s="107">
        <v>1</v>
      </c>
      <c r="K4900" s="107">
        <v>0</v>
      </c>
      <c r="L4900" s="108">
        <v>0</v>
      </c>
      <c r="X4900" t="s">
        <v>778</v>
      </c>
      <c r="Y4900" t="s">
        <v>784</v>
      </c>
    </row>
    <row r="4901" spans="1:25" x14ac:dyDescent="0.25">
      <c r="A4901" s="103" t="s">
        <v>7</v>
      </c>
      <c r="B4901" s="104">
        <v>46273</v>
      </c>
      <c r="C4901" s="105" t="s">
        <v>12</v>
      </c>
      <c r="D4901" s="106">
        <v>11</v>
      </c>
      <c r="G4901" s="106">
        <v>1</v>
      </c>
      <c r="H4901" s="107">
        <v>0</v>
      </c>
      <c r="I4901" s="107">
        <v>0</v>
      </c>
      <c r="J4901" s="107">
        <v>0</v>
      </c>
      <c r="K4901" s="107">
        <v>0</v>
      </c>
      <c r="L4901" s="108">
        <v>0</v>
      </c>
      <c r="X4901" t="s">
        <v>778</v>
      </c>
      <c r="Y4901" t="s">
        <v>169</v>
      </c>
    </row>
    <row r="4902" spans="1:25" x14ac:dyDescent="0.25">
      <c r="A4902" s="103" t="s">
        <v>7</v>
      </c>
      <c r="B4902" s="104">
        <v>46273</v>
      </c>
      <c r="C4902" s="105" t="s">
        <v>12</v>
      </c>
      <c r="D4902" s="106">
        <v>10</v>
      </c>
      <c r="G4902" s="106">
        <v>1</v>
      </c>
      <c r="H4902" s="107">
        <v>0</v>
      </c>
      <c r="I4902" s="107">
        <v>0</v>
      </c>
      <c r="J4902" s="107">
        <v>0</v>
      </c>
      <c r="K4902" s="107">
        <v>0</v>
      </c>
      <c r="L4902" s="108">
        <v>0</v>
      </c>
      <c r="X4902" t="s">
        <v>778</v>
      </c>
      <c r="Y4902" t="s">
        <v>993</v>
      </c>
    </row>
    <row r="4903" spans="1:25" hidden="1" x14ac:dyDescent="0.25">
      <c r="A4903" s="103" t="s">
        <v>8</v>
      </c>
      <c r="B4903" s="104">
        <v>46273</v>
      </c>
      <c r="C4903" s="105" t="s">
        <v>12</v>
      </c>
      <c r="D4903" s="106">
        <v>16</v>
      </c>
      <c r="G4903" s="106">
        <v>15</v>
      </c>
      <c r="H4903" s="107">
        <v>0</v>
      </c>
      <c r="I4903" s="107">
        <v>0</v>
      </c>
      <c r="J4903" s="107">
        <v>0</v>
      </c>
      <c r="K4903" s="107">
        <v>0</v>
      </c>
      <c r="L4903" s="108">
        <v>0</v>
      </c>
      <c r="X4903" t="s">
        <v>782</v>
      </c>
    </row>
    <row r="4904" spans="1:25" x14ac:dyDescent="0.25">
      <c r="A4904" s="103" t="s">
        <v>6</v>
      </c>
      <c r="B4904" s="104">
        <v>46273</v>
      </c>
      <c r="C4904" s="105" t="s">
        <v>11</v>
      </c>
      <c r="D4904" s="106">
        <v>11</v>
      </c>
      <c r="G4904" s="106">
        <v>86</v>
      </c>
      <c r="H4904" s="107">
        <v>2</v>
      </c>
      <c r="I4904" s="107">
        <v>1</v>
      </c>
      <c r="J4904" s="107">
        <v>0</v>
      </c>
      <c r="K4904" s="107">
        <v>0</v>
      </c>
      <c r="L4904" s="108">
        <v>0</v>
      </c>
      <c r="X4904" t="s">
        <v>782</v>
      </c>
    </row>
    <row r="4905" spans="1:25" hidden="1" x14ac:dyDescent="0.25">
      <c r="A4905" s="103" t="s">
        <v>6</v>
      </c>
      <c r="B4905" s="104">
        <v>46273</v>
      </c>
      <c r="C4905" s="105" t="s">
        <v>12</v>
      </c>
      <c r="D4905" s="106">
        <v>15</v>
      </c>
      <c r="G4905" s="106">
        <v>32</v>
      </c>
      <c r="H4905" s="107">
        <v>0</v>
      </c>
      <c r="I4905" s="107">
        <v>0</v>
      </c>
      <c r="J4905" s="107">
        <v>0</v>
      </c>
      <c r="K4905" s="107">
        <v>0</v>
      </c>
      <c r="L4905" s="108">
        <v>0</v>
      </c>
      <c r="X4905" t="s">
        <v>782</v>
      </c>
    </row>
    <row r="4906" spans="1:25" hidden="1" x14ac:dyDescent="0.25">
      <c r="A4906" s="103" t="s">
        <v>6</v>
      </c>
      <c r="B4906" s="104">
        <v>46273</v>
      </c>
      <c r="C4906" s="105" t="s">
        <v>11</v>
      </c>
      <c r="D4906" s="106">
        <v>14</v>
      </c>
      <c r="G4906" s="106">
        <v>322</v>
      </c>
      <c r="H4906" s="107">
        <v>5</v>
      </c>
      <c r="I4906" s="107">
        <v>4</v>
      </c>
      <c r="J4906" s="107">
        <v>0</v>
      </c>
      <c r="K4906" s="107">
        <v>0</v>
      </c>
      <c r="L4906" s="108">
        <v>0</v>
      </c>
      <c r="X4906" t="s">
        <v>778</v>
      </c>
      <c r="Y4906" t="s">
        <v>20</v>
      </c>
    </row>
    <row r="4907" spans="1:25" hidden="1" x14ac:dyDescent="0.25">
      <c r="A4907" s="103" t="s">
        <v>7</v>
      </c>
      <c r="B4907" s="104">
        <v>46273</v>
      </c>
      <c r="C4907" s="105" t="s">
        <v>11</v>
      </c>
      <c r="D4907" s="106">
        <v>10</v>
      </c>
      <c r="G4907" s="106">
        <v>455</v>
      </c>
      <c r="H4907" s="107">
        <v>2</v>
      </c>
      <c r="I4907" s="107">
        <v>2</v>
      </c>
      <c r="J4907" s="107">
        <v>0</v>
      </c>
      <c r="K4907" s="107">
        <v>0</v>
      </c>
      <c r="L4907" s="108">
        <v>0</v>
      </c>
      <c r="X4907" t="s">
        <v>782</v>
      </c>
      <c r="Y4907" t="s">
        <v>783</v>
      </c>
    </row>
    <row r="4908" spans="1:25" x14ac:dyDescent="0.25">
      <c r="A4908" s="103" t="s">
        <v>7</v>
      </c>
      <c r="B4908" s="104">
        <v>46273</v>
      </c>
      <c r="C4908" s="105" t="s">
        <v>11</v>
      </c>
      <c r="D4908" s="106">
        <v>11</v>
      </c>
      <c r="G4908" s="106">
        <v>34</v>
      </c>
      <c r="H4908" s="107">
        <v>0</v>
      </c>
      <c r="I4908" s="107">
        <v>0</v>
      </c>
      <c r="J4908" s="107">
        <v>0</v>
      </c>
      <c r="K4908" s="107">
        <v>0</v>
      </c>
      <c r="L4908" s="108">
        <v>0</v>
      </c>
      <c r="X4908" t="s">
        <v>778</v>
      </c>
      <c r="Y4908" t="s">
        <v>780</v>
      </c>
    </row>
    <row r="4909" spans="1:25" hidden="1" x14ac:dyDescent="0.25">
      <c r="A4909" s="103" t="s">
        <v>8</v>
      </c>
      <c r="B4909" s="104">
        <v>46273</v>
      </c>
      <c r="C4909" s="105" t="s">
        <v>12</v>
      </c>
      <c r="D4909" s="106">
        <v>16</v>
      </c>
      <c r="G4909" s="106">
        <v>24</v>
      </c>
      <c r="H4909" s="107">
        <v>1</v>
      </c>
      <c r="I4909" s="107">
        <v>0</v>
      </c>
      <c r="J4909" s="107">
        <v>0</v>
      </c>
      <c r="K4909" s="107">
        <v>0</v>
      </c>
      <c r="L4909" s="108">
        <v>0</v>
      </c>
      <c r="X4909" t="s">
        <v>778</v>
      </c>
      <c r="Y4909" t="s">
        <v>779</v>
      </c>
    </row>
    <row r="4910" spans="1:25" hidden="1" x14ac:dyDescent="0.25">
      <c r="A4910" s="103" t="s">
        <v>8</v>
      </c>
      <c r="B4910" s="104">
        <v>46273</v>
      </c>
      <c r="C4910" s="105" t="s">
        <v>11</v>
      </c>
      <c r="D4910" s="106">
        <v>16</v>
      </c>
      <c r="G4910" s="106">
        <v>737</v>
      </c>
      <c r="H4910" s="107">
        <v>3</v>
      </c>
      <c r="I4910" s="107">
        <v>3</v>
      </c>
      <c r="J4910" s="107">
        <v>1</v>
      </c>
      <c r="K4910" s="107">
        <v>1</v>
      </c>
      <c r="L4910" s="108">
        <v>0</v>
      </c>
      <c r="X4910" t="s">
        <v>782</v>
      </c>
      <c r="Y4910" t="s">
        <v>783</v>
      </c>
    </row>
    <row r="4911" spans="1:25" x14ac:dyDescent="0.25">
      <c r="A4911" s="103" t="s">
        <v>6</v>
      </c>
      <c r="B4911" s="104">
        <v>46273</v>
      </c>
      <c r="C4911" s="105" t="s">
        <v>11</v>
      </c>
      <c r="D4911" s="106">
        <v>13</v>
      </c>
      <c r="G4911" s="106">
        <v>1</v>
      </c>
      <c r="H4911" s="107">
        <v>0</v>
      </c>
      <c r="I4911" s="107">
        <v>0</v>
      </c>
      <c r="J4911" s="107">
        <v>0</v>
      </c>
      <c r="K4911" s="107">
        <v>0</v>
      </c>
      <c r="L4911" s="108">
        <v>0</v>
      </c>
      <c r="X4911" t="s">
        <v>778</v>
      </c>
      <c r="Y4911" t="s">
        <v>784</v>
      </c>
    </row>
    <row r="4912" spans="1:25" hidden="1" x14ac:dyDescent="0.25">
      <c r="A4912" s="103" t="s">
        <v>7</v>
      </c>
      <c r="B4912" s="104">
        <v>46273</v>
      </c>
      <c r="C4912" s="105" t="s">
        <v>12</v>
      </c>
      <c r="D4912" s="106">
        <v>14</v>
      </c>
      <c r="G4912" s="106">
        <v>9</v>
      </c>
      <c r="H4912" s="107">
        <v>0</v>
      </c>
      <c r="I4912" s="107">
        <v>0</v>
      </c>
      <c r="J4912" s="107">
        <v>0</v>
      </c>
      <c r="K4912" s="107">
        <v>0</v>
      </c>
      <c r="L4912" s="108">
        <v>0</v>
      </c>
      <c r="X4912" t="s">
        <v>778</v>
      </c>
      <c r="Y4912" t="s">
        <v>779</v>
      </c>
    </row>
    <row r="4913" spans="1:25" hidden="1" x14ac:dyDescent="0.25">
      <c r="A4913" s="103" t="s">
        <v>6</v>
      </c>
      <c r="B4913" s="104">
        <v>46273</v>
      </c>
      <c r="C4913" s="105" t="s">
        <v>11</v>
      </c>
      <c r="D4913" s="106">
        <v>10</v>
      </c>
      <c r="G4913" s="106">
        <v>856</v>
      </c>
      <c r="H4913" s="107">
        <v>9</v>
      </c>
      <c r="I4913" s="107">
        <v>6</v>
      </c>
      <c r="J4913" s="107">
        <v>0</v>
      </c>
      <c r="K4913" s="107">
        <v>0</v>
      </c>
      <c r="L4913" s="108">
        <v>0</v>
      </c>
      <c r="X4913" t="s">
        <v>782</v>
      </c>
      <c r="Y4913" t="s">
        <v>783</v>
      </c>
    </row>
    <row r="4914" spans="1:25" hidden="1" x14ac:dyDescent="0.25">
      <c r="A4914" s="103" t="s">
        <v>6</v>
      </c>
      <c r="B4914" s="104">
        <v>46273</v>
      </c>
      <c r="C4914" s="105" t="s">
        <v>11</v>
      </c>
      <c r="D4914" s="106">
        <v>9</v>
      </c>
      <c r="G4914" s="106">
        <v>181</v>
      </c>
      <c r="H4914" s="107">
        <v>10</v>
      </c>
      <c r="I4914" s="107">
        <v>8</v>
      </c>
      <c r="J4914" s="107">
        <v>1</v>
      </c>
      <c r="K4914" s="107">
        <v>1</v>
      </c>
      <c r="L4914" s="108">
        <v>0</v>
      </c>
      <c r="X4914" t="s">
        <v>778</v>
      </c>
      <c r="Y4914" t="s">
        <v>784</v>
      </c>
    </row>
    <row r="4915" spans="1:25" hidden="1" x14ac:dyDescent="0.25">
      <c r="A4915" s="103" t="s">
        <v>8</v>
      </c>
      <c r="B4915" s="104">
        <v>46273</v>
      </c>
      <c r="C4915" s="105" t="s">
        <v>11</v>
      </c>
      <c r="D4915" s="106">
        <v>9</v>
      </c>
      <c r="G4915" s="106">
        <v>166</v>
      </c>
      <c r="H4915" s="107">
        <v>0</v>
      </c>
      <c r="I4915" s="107">
        <v>0</v>
      </c>
      <c r="J4915" s="107">
        <v>0</v>
      </c>
      <c r="K4915" s="107">
        <v>0</v>
      </c>
      <c r="L4915" s="108">
        <v>0</v>
      </c>
      <c r="X4915" t="s">
        <v>778</v>
      </c>
      <c r="Y4915" t="s">
        <v>783</v>
      </c>
    </row>
    <row r="4916" spans="1:25" hidden="1" x14ac:dyDescent="0.25">
      <c r="A4916" s="103" t="s">
        <v>8</v>
      </c>
      <c r="B4916" s="104">
        <v>46273</v>
      </c>
      <c r="C4916" s="105" t="s">
        <v>12</v>
      </c>
      <c r="D4916" s="106">
        <v>14</v>
      </c>
      <c r="G4916" s="106">
        <v>4</v>
      </c>
      <c r="H4916" s="107">
        <v>0</v>
      </c>
      <c r="I4916" s="107">
        <v>0</v>
      </c>
      <c r="J4916" s="107">
        <v>0</v>
      </c>
      <c r="K4916" s="107">
        <v>0</v>
      </c>
      <c r="L4916" s="108">
        <v>0</v>
      </c>
      <c r="X4916" t="s">
        <v>778</v>
      </c>
      <c r="Y4916" t="s">
        <v>781</v>
      </c>
    </row>
    <row r="4917" spans="1:25" hidden="1" x14ac:dyDescent="0.25">
      <c r="A4917" s="103" t="s">
        <v>7</v>
      </c>
      <c r="B4917" s="104">
        <v>46273</v>
      </c>
      <c r="C4917" s="105" t="s">
        <v>11</v>
      </c>
      <c r="D4917" s="106">
        <v>15</v>
      </c>
      <c r="G4917" s="106">
        <v>14</v>
      </c>
      <c r="H4917" s="107">
        <v>0</v>
      </c>
      <c r="I4917" s="107">
        <v>0</v>
      </c>
      <c r="J4917" s="107">
        <v>0</v>
      </c>
      <c r="K4917" s="107">
        <v>0</v>
      </c>
      <c r="L4917" s="108">
        <v>0</v>
      </c>
      <c r="X4917" t="s">
        <v>782</v>
      </c>
      <c r="Y4917" t="s">
        <v>21</v>
      </c>
    </row>
    <row r="4918" spans="1:25" hidden="1" x14ac:dyDescent="0.25">
      <c r="A4918" s="103" t="s">
        <v>7</v>
      </c>
      <c r="B4918" s="104">
        <v>46273</v>
      </c>
      <c r="C4918" s="105" t="s">
        <v>11</v>
      </c>
      <c r="D4918" s="106">
        <v>12</v>
      </c>
      <c r="G4918" s="106">
        <v>1</v>
      </c>
      <c r="H4918" s="107">
        <v>0</v>
      </c>
      <c r="I4918" s="107">
        <v>0</v>
      </c>
      <c r="J4918" s="107">
        <v>0</v>
      </c>
      <c r="K4918" s="107">
        <v>0</v>
      </c>
      <c r="L4918" s="108">
        <v>0</v>
      </c>
      <c r="X4918" t="s">
        <v>778</v>
      </c>
      <c r="Y4918" t="s">
        <v>21</v>
      </c>
    </row>
    <row r="4919" spans="1:25" hidden="1" x14ac:dyDescent="0.25">
      <c r="A4919" s="103" t="s">
        <v>6</v>
      </c>
      <c r="B4919" s="104">
        <v>46273</v>
      </c>
      <c r="C4919" s="105" t="s">
        <v>11</v>
      </c>
      <c r="D4919" s="106">
        <v>14</v>
      </c>
      <c r="G4919" s="106">
        <v>182</v>
      </c>
      <c r="H4919" s="107">
        <v>2</v>
      </c>
      <c r="I4919" s="107">
        <v>2</v>
      </c>
      <c r="J4919" s="107">
        <v>0</v>
      </c>
      <c r="K4919" s="107">
        <v>0</v>
      </c>
      <c r="L4919" s="108">
        <v>0</v>
      </c>
      <c r="X4919" t="s">
        <v>782</v>
      </c>
      <c r="Y4919" t="s">
        <v>780</v>
      </c>
    </row>
    <row r="4920" spans="1:25" x14ac:dyDescent="0.25">
      <c r="A4920" s="103" t="s">
        <v>7</v>
      </c>
      <c r="B4920" s="104">
        <v>46273</v>
      </c>
      <c r="C4920" s="105" t="s">
        <v>11</v>
      </c>
      <c r="D4920" s="106">
        <v>15</v>
      </c>
      <c r="G4920" s="106">
        <v>24</v>
      </c>
      <c r="H4920" s="107">
        <v>0</v>
      </c>
      <c r="I4920" s="107">
        <v>0</v>
      </c>
      <c r="J4920" s="107">
        <v>0</v>
      </c>
      <c r="K4920" s="107">
        <v>0</v>
      </c>
      <c r="L4920" s="108">
        <v>0</v>
      </c>
      <c r="X4920" t="s">
        <v>778</v>
      </c>
      <c r="Y4920" t="s">
        <v>780</v>
      </c>
    </row>
    <row r="4921" spans="1:25" x14ac:dyDescent="0.25">
      <c r="A4921" s="103" t="s">
        <v>6</v>
      </c>
      <c r="B4921" s="104">
        <v>46273</v>
      </c>
      <c r="C4921" s="105" t="s">
        <v>12</v>
      </c>
      <c r="D4921" s="106">
        <v>11</v>
      </c>
      <c r="G4921" s="106">
        <v>5</v>
      </c>
      <c r="H4921" s="107">
        <v>1</v>
      </c>
      <c r="I4921" s="107">
        <v>0</v>
      </c>
      <c r="J4921" s="107">
        <v>0</v>
      </c>
      <c r="K4921" s="107">
        <v>0</v>
      </c>
      <c r="L4921" s="108">
        <v>0</v>
      </c>
      <c r="X4921" t="s">
        <v>778</v>
      </c>
    </row>
    <row r="4922" spans="1:25" hidden="1" x14ac:dyDescent="0.25">
      <c r="A4922" s="103" t="s">
        <v>7</v>
      </c>
      <c r="B4922" s="104">
        <v>46273</v>
      </c>
      <c r="C4922" s="105" t="s">
        <v>12</v>
      </c>
      <c r="D4922" s="106">
        <v>14</v>
      </c>
      <c r="G4922" s="106">
        <v>1493</v>
      </c>
      <c r="H4922" s="107">
        <v>28</v>
      </c>
      <c r="I4922" s="107">
        <v>17</v>
      </c>
      <c r="J4922" s="107">
        <v>2</v>
      </c>
      <c r="K4922" s="107">
        <v>0</v>
      </c>
      <c r="L4922" s="108">
        <v>0</v>
      </c>
      <c r="X4922" t="s">
        <v>782</v>
      </c>
      <c r="Y4922" t="s">
        <v>779</v>
      </c>
    </row>
    <row r="4923" spans="1:25" hidden="1" x14ac:dyDescent="0.25">
      <c r="A4923" s="103" t="s">
        <v>6</v>
      </c>
      <c r="B4923" s="104">
        <v>46273</v>
      </c>
      <c r="C4923" s="105" t="s">
        <v>11</v>
      </c>
      <c r="D4923" s="106">
        <v>14</v>
      </c>
      <c r="G4923" s="106">
        <v>823</v>
      </c>
      <c r="H4923" s="107">
        <v>6</v>
      </c>
      <c r="I4923" s="107">
        <v>5</v>
      </c>
      <c r="J4923" s="107">
        <v>0</v>
      </c>
      <c r="K4923" s="107">
        <v>0</v>
      </c>
      <c r="L4923" s="108">
        <v>0</v>
      </c>
      <c r="X4923" t="s">
        <v>782</v>
      </c>
      <c r="Y4923" t="s">
        <v>20</v>
      </c>
    </row>
    <row r="4924" spans="1:25" x14ac:dyDescent="0.25">
      <c r="A4924" s="103" t="s">
        <v>7</v>
      </c>
      <c r="B4924" s="104">
        <v>46273</v>
      </c>
      <c r="C4924" s="105" t="s">
        <v>11</v>
      </c>
      <c r="D4924" s="106">
        <v>15</v>
      </c>
      <c r="G4924" s="106">
        <v>69</v>
      </c>
      <c r="H4924" s="107">
        <v>0</v>
      </c>
      <c r="I4924" s="107">
        <v>0</v>
      </c>
      <c r="J4924" s="107">
        <v>0</v>
      </c>
      <c r="K4924" s="107">
        <v>0</v>
      </c>
      <c r="L4924" s="108">
        <v>0</v>
      </c>
      <c r="X4924" t="s">
        <v>778</v>
      </c>
      <c r="Y4924" t="s">
        <v>784</v>
      </c>
    </row>
    <row r="4925" spans="1:25" x14ac:dyDescent="0.25">
      <c r="A4925" s="103" t="s">
        <v>28</v>
      </c>
      <c r="B4925" s="104">
        <v>46273</v>
      </c>
      <c r="C4925" s="105" t="s">
        <v>12</v>
      </c>
      <c r="D4925" s="106">
        <v>9</v>
      </c>
      <c r="G4925" s="106">
        <v>1</v>
      </c>
      <c r="H4925" s="107">
        <v>1</v>
      </c>
      <c r="I4925" s="107">
        <v>1</v>
      </c>
      <c r="J4925" s="107">
        <v>0</v>
      </c>
      <c r="K4925" s="107">
        <v>0</v>
      </c>
      <c r="L4925" s="108">
        <v>0</v>
      </c>
      <c r="X4925" t="s">
        <v>778</v>
      </c>
      <c r="Y4925" t="s">
        <v>169</v>
      </c>
    </row>
    <row r="4926" spans="1:25" hidden="1" x14ac:dyDescent="0.25">
      <c r="A4926" s="103" t="s">
        <v>827</v>
      </c>
      <c r="B4926" s="104">
        <v>46273</v>
      </c>
      <c r="C4926" s="105" t="s">
        <v>12</v>
      </c>
      <c r="D4926" s="106">
        <v>10</v>
      </c>
      <c r="G4926" s="106">
        <v>1</v>
      </c>
      <c r="H4926" s="107">
        <v>0</v>
      </c>
      <c r="I4926" s="107">
        <v>0</v>
      </c>
      <c r="J4926" s="107">
        <v>0</v>
      </c>
      <c r="K4926" s="107">
        <v>0</v>
      </c>
      <c r="L4926" s="108">
        <v>0</v>
      </c>
      <c r="X4926" t="s">
        <v>778</v>
      </c>
      <c r="Y4926" t="s">
        <v>779</v>
      </c>
    </row>
    <row r="4927" spans="1:25" hidden="1" x14ac:dyDescent="0.25">
      <c r="A4927" s="103" t="s">
        <v>6</v>
      </c>
      <c r="B4927" s="104">
        <v>46273</v>
      </c>
      <c r="C4927" s="105" t="s">
        <v>11</v>
      </c>
      <c r="D4927" s="106">
        <v>10</v>
      </c>
      <c r="G4927" s="106">
        <v>16</v>
      </c>
      <c r="H4927" s="107">
        <v>0</v>
      </c>
      <c r="I4927" s="107">
        <v>0</v>
      </c>
      <c r="J4927" s="107">
        <v>0</v>
      </c>
      <c r="K4927" s="107">
        <v>0</v>
      </c>
      <c r="L4927" s="108">
        <v>0</v>
      </c>
      <c r="X4927" t="s">
        <v>782</v>
      </c>
      <c r="Y4927" t="s">
        <v>23</v>
      </c>
    </row>
    <row r="4928" spans="1:25" hidden="1" x14ac:dyDescent="0.25">
      <c r="A4928" s="103" t="s">
        <v>6</v>
      </c>
      <c r="B4928" s="104">
        <v>46273</v>
      </c>
      <c r="C4928" s="105" t="s">
        <v>11</v>
      </c>
      <c r="D4928" s="106">
        <v>8</v>
      </c>
      <c r="G4928" s="106">
        <v>8</v>
      </c>
      <c r="H4928" s="107">
        <v>0</v>
      </c>
      <c r="I4928" s="107">
        <v>0</v>
      </c>
      <c r="J4928" s="107">
        <v>0</v>
      </c>
      <c r="K4928" s="107">
        <v>0</v>
      </c>
      <c r="L4928" s="108">
        <v>0</v>
      </c>
      <c r="X4928" t="s">
        <v>782</v>
      </c>
      <c r="Y4928" t="s">
        <v>21</v>
      </c>
    </row>
    <row r="4929" spans="1:25" x14ac:dyDescent="0.25">
      <c r="A4929" s="103" t="s">
        <v>7</v>
      </c>
      <c r="B4929" s="104">
        <v>46273</v>
      </c>
      <c r="C4929" s="105" t="s">
        <v>11</v>
      </c>
      <c r="D4929" s="106">
        <v>13</v>
      </c>
      <c r="G4929" s="106">
        <v>2</v>
      </c>
      <c r="H4929" s="107">
        <v>0</v>
      </c>
      <c r="I4929" s="107">
        <v>0</v>
      </c>
      <c r="J4929" s="107">
        <v>0</v>
      </c>
      <c r="K4929" s="107">
        <v>0</v>
      </c>
      <c r="L4929" s="108">
        <v>0</v>
      </c>
      <c r="X4929" t="s">
        <v>782</v>
      </c>
      <c r="Y4929" t="s">
        <v>780</v>
      </c>
    </row>
    <row r="4930" spans="1:25" hidden="1" x14ac:dyDescent="0.25">
      <c r="A4930" s="103" t="s">
        <v>6</v>
      </c>
      <c r="B4930" s="104">
        <v>46273</v>
      </c>
      <c r="C4930" s="105" t="s">
        <v>12</v>
      </c>
      <c r="D4930" s="106">
        <v>14</v>
      </c>
      <c r="G4930" s="106">
        <v>6</v>
      </c>
      <c r="H4930" s="107">
        <v>0</v>
      </c>
      <c r="I4930" s="107">
        <v>0</v>
      </c>
      <c r="J4930" s="107">
        <v>0</v>
      </c>
      <c r="K4930" s="107">
        <v>0</v>
      </c>
      <c r="L4930" s="108">
        <v>0</v>
      </c>
      <c r="X4930" t="s">
        <v>782</v>
      </c>
      <c r="Y4930" t="s">
        <v>169</v>
      </c>
    </row>
    <row r="4931" spans="1:25" hidden="1" x14ac:dyDescent="0.25">
      <c r="A4931" s="103" t="s">
        <v>8</v>
      </c>
      <c r="B4931" s="104">
        <v>46273</v>
      </c>
      <c r="C4931" s="105" t="s">
        <v>11</v>
      </c>
      <c r="D4931" s="106">
        <v>11</v>
      </c>
      <c r="G4931" s="106">
        <v>475</v>
      </c>
      <c r="H4931" s="107">
        <v>2</v>
      </c>
      <c r="I4931" s="107">
        <v>2</v>
      </c>
      <c r="J4931" s="107">
        <v>2</v>
      </c>
      <c r="K4931" s="107">
        <v>2</v>
      </c>
      <c r="L4931" s="108">
        <v>1</v>
      </c>
      <c r="X4931" t="s">
        <v>782</v>
      </c>
      <c r="Y4931" t="s">
        <v>20</v>
      </c>
    </row>
    <row r="4932" spans="1:25" hidden="1" x14ac:dyDescent="0.25">
      <c r="A4932" s="103" t="s">
        <v>8</v>
      </c>
      <c r="B4932" s="104">
        <v>46273</v>
      </c>
      <c r="C4932" s="105" t="s">
        <v>11</v>
      </c>
      <c r="D4932" s="106">
        <v>16</v>
      </c>
      <c r="G4932" s="106">
        <v>109</v>
      </c>
      <c r="H4932" s="107">
        <v>0</v>
      </c>
      <c r="I4932" s="107">
        <v>0</v>
      </c>
      <c r="J4932" s="107">
        <v>0</v>
      </c>
      <c r="K4932" s="107">
        <v>0</v>
      </c>
      <c r="L4932" s="108">
        <v>0</v>
      </c>
      <c r="X4932" t="s">
        <v>782</v>
      </c>
      <c r="Y4932" t="s">
        <v>780</v>
      </c>
    </row>
    <row r="4933" spans="1:25" hidden="1" x14ac:dyDescent="0.25">
      <c r="A4933" s="103" t="s">
        <v>6</v>
      </c>
      <c r="B4933" s="104">
        <v>46273</v>
      </c>
      <c r="C4933" s="105" t="s">
        <v>11</v>
      </c>
      <c r="D4933" s="106">
        <v>16</v>
      </c>
      <c r="G4933" s="106">
        <v>45</v>
      </c>
      <c r="H4933" s="107">
        <v>2</v>
      </c>
      <c r="I4933" s="107">
        <v>2</v>
      </c>
      <c r="J4933" s="107">
        <v>0</v>
      </c>
      <c r="K4933" s="107">
        <v>0</v>
      </c>
      <c r="L4933" s="108">
        <v>0</v>
      </c>
      <c r="X4933" t="s">
        <v>778</v>
      </c>
      <c r="Y4933" t="s">
        <v>780</v>
      </c>
    </row>
    <row r="4934" spans="1:25" hidden="1" x14ac:dyDescent="0.25">
      <c r="A4934" s="103" t="s">
        <v>6</v>
      </c>
      <c r="B4934" s="104">
        <v>46273</v>
      </c>
      <c r="C4934" s="105" t="s">
        <v>12</v>
      </c>
      <c r="D4934" s="106">
        <v>14</v>
      </c>
      <c r="G4934" s="106">
        <v>43</v>
      </c>
      <c r="H4934" s="107">
        <v>0</v>
      </c>
      <c r="I4934" s="107">
        <v>0</v>
      </c>
      <c r="J4934" s="107">
        <v>0</v>
      </c>
      <c r="K4934" s="107">
        <v>0</v>
      </c>
      <c r="L4934" s="108">
        <v>0</v>
      </c>
      <c r="X4934" t="s">
        <v>782</v>
      </c>
      <c r="Y4934" t="s">
        <v>781</v>
      </c>
    </row>
    <row r="4935" spans="1:25" x14ac:dyDescent="0.25">
      <c r="A4935" s="103" t="s">
        <v>7</v>
      </c>
      <c r="B4935" s="104">
        <v>46273</v>
      </c>
      <c r="C4935" s="105" t="s">
        <v>11</v>
      </c>
      <c r="D4935" s="106">
        <v>14</v>
      </c>
      <c r="G4935" s="106">
        <v>389</v>
      </c>
      <c r="H4935" s="107">
        <v>5</v>
      </c>
      <c r="I4935" s="107">
        <v>4</v>
      </c>
      <c r="J4935" s="107">
        <v>1</v>
      </c>
      <c r="K4935" s="107">
        <v>0</v>
      </c>
      <c r="L4935" s="108">
        <v>0</v>
      </c>
      <c r="X4935" t="s">
        <v>782</v>
      </c>
      <c r="Y4935" t="s">
        <v>784</v>
      </c>
    </row>
    <row r="4936" spans="1:25" hidden="1" x14ac:dyDescent="0.25">
      <c r="A4936" s="103" t="s">
        <v>7</v>
      </c>
      <c r="B4936" s="104">
        <v>46273</v>
      </c>
      <c r="C4936" s="105" t="s">
        <v>12</v>
      </c>
      <c r="D4936" s="106">
        <v>15</v>
      </c>
      <c r="G4936" s="106">
        <v>894</v>
      </c>
      <c r="H4936" s="107">
        <v>14</v>
      </c>
      <c r="I4936" s="107">
        <v>8</v>
      </c>
      <c r="J4936" s="107">
        <v>0</v>
      </c>
      <c r="K4936" s="107">
        <v>0</v>
      </c>
      <c r="L4936" s="108">
        <v>0</v>
      </c>
      <c r="X4936" t="s">
        <v>782</v>
      </c>
      <c r="Y4936" t="s">
        <v>779</v>
      </c>
    </row>
    <row r="4937" spans="1:25" x14ac:dyDescent="0.25">
      <c r="A4937" s="103" t="s">
        <v>8</v>
      </c>
      <c r="B4937" s="104">
        <v>46273</v>
      </c>
      <c r="C4937" s="105" t="s">
        <v>11</v>
      </c>
      <c r="D4937" s="106">
        <v>13</v>
      </c>
      <c r="G4937" s="106">
        <v>2</v>
      </c>
      <c r="H4937" s="107">
        <v>0</v>
      </c>
      <c r="I4937" s="107">
        <v>0</v>
      </c>
      <c r="J4937" s="107">
        <v>0</v>
      </c>
      <c r="K4937" s="107">
        <v>0</v>
      </c>
      <c r="L4937" s="108">
        <v>0</v>
      </c>
      <c r="X4937" t="s">
        <v>782</v>
      </c>
      <c r="Y4937" t="s">
        <v>780</v>
      </c>
    </row>
    <row r="4938" spans="1:25" x14ac:dyDescent="0.25">
      <c r="A4938" s="103" t="s">
        <v>7</v>
      </c>
      <c r="B4938" s="104">
        <v>46273</v>
      </c>
      <c r="C4938" s="105" t="s">
        <v>12</v>
      </c>
      <c r="D4938" s="106">
        <v>9</v>
      </c>
      <c r="G4938" s="106">
        <v>1788</v>
      </c>
      <c r="H4938" s="107">
        <v>37</v>
      </c>
      <c r="I4938" s="107">
        <v>32</v>
      </c>
      <c r="J4938" s="107">
        <v>3</v>
      </c>
      <c r="K4938" s="107">
        <v>1</v>
      </c>
      <c r="L4938" s="108">
        <v>0</v>
      </c>
      <c r="X4938" t="s">
        <v>782</v>
      </c>
      <c r="Y4938" t="s">
        <v>779</v>
      </c>
    </row>
    <row r="4939" spans="1:25" x14ac:dyDescent="0.25">
      <c r="A4939" s="103" t="s">
        <v>8</v>
      </c>
      <c r="B4939" s="104">
        <v>46273</v>
      </c>
      <c r="C4939" s="105" t="s">
        <v>12</v>
      </c>
      <c r="D4939" s="106">
        <v>15</v>
      </c>
      <c r="G4939" s="106">
        <v>355</v>
      </c>
      <c r="H4939" s="107">
        <v>6</v>
      </c>
      <c r="I4939" s="107">
        <v>6</v>
      </c>
      <c r="J4939" s="107">
        <v>0</v>
      </c>
      <c r="K4939" s="107">
        <v>0</v>
      </c>
      <c r="L4939" s="108">
        <v>0</v>
      </c>
      <c r="X4939" t="s">
        <v>778</v>
      </c>
      <c r="Y4939" t="s">
        <v>779</v>
      </c>
    </row>
    <row r="4940" spans="1:25" hidden="1" x14ac:dyDescent="0.25">
      <c r="A4940" s="103" t="s">
        <v>8</v>
      </c>
      <c r="B4940" s="104">
        <v>46273</v>
      </c>
      <c r="C4940" s="105" t="s">
        <v>12</v>
      </c>
      <c r="D4940" s="106">
        <v>8</v>
      </c>
      <c r="G4940" s="106">
        <v>24</v>
      </c>
      <c r="H4940" s="107">
        <v>2</v>
      </c>
      <c r="I4940" s="107">
        <v>2</v>
      </c>
      <c r="J4940" s="107">
        <v>2</v>
      </c>
      <c r="K4940" s="107">
        <v>2</v>
      </c>
      <c r="L4940" s="108">
        <v>0</v>
      </c>
      <c r="X4940" t="s">
        <v>782</v>
      </c>
      <c r="Y4940" t="s">
        <v>779</v>
      </c>
    </row>
    <row r="4941" spans="1:25" hidden="1" x14ac:dyDescent="0.25">
      <c r="A4941" s="103" t="s">
        <v>6</v>
      </c>
      <c r="B4941" s="104">
        <v>46273</v>
      </c>
      <c r="C4941" s="105" t="s">
        <v>11</v>
      </c>
      <c r="D4941" s="106">
        <v>15</v>
      </c>
      <c r="G4941" s="106">
        <v>8</v>
      </c>
      <c r="H4941" s="107">
        <v>0</v>
      </c>
      <c r="I4941" s="107">
        <v>0</v>
      </c>
      <c r="J4941" s="107">
        <v>0</v>
      </c>
      <c r="K4941" s="107">
        <v>0</v>
      </c>
      <c r="L4941" s="108">
        <v>0</v>
      </c>
      <c r="X4941" t="s">
        <v>778</v>
      </c>
      <c r="Y4941" t="s">
        <v>21</v>
      </c>
    </row>
    <row r="4942" spans="1:25" x14ac:dyDescent="0.25">
      <c r="A4942" s="103" t="s">
        <v>7</v>
      </c>
      <c r="B4942" s="104">
        <v>46273</v>
      </c>
      <c r="C4942" s="105" t="s">
        <v>11</v>
      </c>
      <c r="D4942" s="106">
        <v>11</v>
      </c>
      <c r="G4942" s="106">
        <v>80</v>
      </c>
      <c r="H4942" s="107">
        <v>2</v>
      </c>
      <c r="I4942" s="107">
        <v>0</v>
      </c>
      <c r="J4942" s="107">
        <v>0</v>
      </c>
      <c r="K4942" s="107">
        <v>0</v>
      </c>
      <c r="L4942" s="108">
        <v>0</v>
      </c>
      <c r="X4942" t="s">
        <v>782</v>
      </c>
      <c r="Y4942" t="s">
        <v>780</v>
      </c>
    </row>
    <row r="4943" spans="1:25" hidden="1" x14ac:dyDescent="0.25">
      <c r="A4943" s="103" t="s">
        <v>6</v>
      </c>
      <c r="B4943" s="104">
        <v>46273</v>
      </c>
      <c r="C4943" s="105" t="s">
        <v>12</v>
      </c>
      <c r="D4943" s="106">
        <v>13</v>
      </c>
      <c r="G4943" s="106">
        <v>1092</v>
      </c>
      <c r="H4943" s="107">
        <v>19</v>
      </c>
      <c r="I4943" s="107">
        <v>14</v>
      </c>
      <c r="J4943" s="107">
        <v>1</v>
      </c>
      <c r="K4943" s="107">
        <v>0</v>
      </c>
      <c r="L4943" s="108">
        <v>0</v>
      </c>
      <c r="X4943" t="s">
        <v>782</v>
      </c>
      <c r="Y4943" t="s">
        <v>779</v>
      </c>
    </row>
    <row r="4944" spans="1:25" hidden="1" x14ac:dyDescent="0.25">
      <c r="A4944" s="103" t="s">
        <v>6</v>
      </c>
      <c r="B4944" s="104">
        <v>46273</v>
      </c>
      <c r="C4944" s="105" t="s">
        <v>11</v>
      </c>
      <c r="D4944" s="106">
        <v>9</v>
      </c>
      <c r="G4944" s="106">
        <v>5</v>
      </c>
      <c r="H4944" s="107">
        <v>0</v>
      </c>
      <c r="I4944" s="107">
        <v>0</v>
      </c>
      <c r="J4944" s="107">
        <v>0</v>
      </c>
      <c r="K4944" s="107">
        <v>0</v>
      </c>
      <c r="L4944" s="108">
        <v>0</v>
      </c>
      <c r="X4944" t="s">
        <v>782</v>
      </c>
      <c r="Y4944" t="s">
        <v>22</v>
      </c>
    </row>
    <row r="4945" spans="1:25" hidden="1" x14ac:dyDescent="0.25">
      <c r="A4945" s="103" t="s">
        <v>6</v>
      </c>
      <c r="B4945" s="104">
        <v>46273</v>
      </c>
      <c r="C4945" s="105" t="s">
        <v>11</v>
      </c>
      <c r="D4945" s="106">
        <v>12</v>
      </c>
      <c r="G4945" s="106">
        <v>133</v>
      </c>
      <c r="H4945" s="107">
        <v>1</v>
      </c>
      <c r="I4945" s="107">
        <v>1</v>
      </c>
      <c r="J4945" s="107">
        <v>0</v>
      </c>
      <c r="K4945" s="107">
        <v>0</v>
      </c>
      <c r="L4945" s="108">
        <v>0</v>
      </c>
      <c r="X4945" t="s">
        <v>778</v>
      </c>
      <c r="Y4945" t="s">
        <v>784</v>
      </c>
    </row>
    <row r="4946" spans="1:25" x14ac:dyDescent="0.25">
      <c r="A4946" s="103" t="s">
        <v>7</v>
      </c>
      <c r="B4946" s="104">
        <v>46273</v>
      </c>
      <c r="C4946" s="105" t="s">
        <v>12</v>
      </c>
      <c r="D4946" s="106">
        <v>16</v>
      </c>
      <c r="G4946" s="106">
        <v>75</v>
      </c>
      <c r="H4946" s="107">
        <v>2</v>
      </c>
      <c r="I4946" s="107">
        <v>2</v>
      </c>
      <c r="J4946" s="107">
        <v>1</v>
      </c>
      <c r="K4946" s="107">
        <v>1</v>
      </c>
      <c r="L4946" s="108">
        <v>0</v>
      </c>
      <c r="X4946" t="s">
        <v>782</v>
      </c>
      <c r="Y4946" t="s">
        <v>781</v>
      </c>
    </row>
    <row r="4947" spans="1:25" x14ac:dyDescent="0.25">
      <c r="A4947" s="103" t="s">
        <v>8</v>
      </c>
      <c r="B4947" s="104">
        <v>46273</v>
      </c>
      <c r="C4947" s="105" t="s">
        <v>12</v>
      </c>
      <c r="D4947" s="106">
        <v>15</v>
      </c>
      <c r="G4947" s="106">
        <v>20</v>
      </c>
      <c r="H4947" s="107">
        <v>0</v>
      </c>
      <c r="I4947" s="107">
        <v>0</v>
      </c>
      <c r="J4947" s="107">
        <v>0</v>
      </c>
      <c r="K4947" s="107">
        <v>0</v>
      </c>
      <c r="L4947" s="108">
        <v>0</v>
      </c>
      <c r="X4947" t="s">
        <v>782</v>
      </c>
      <c r="Y4947" t="s">
        <v>779</v>
      </c>
    </row>
    <row r="4948" spans="1:25" x14ac:dyDescent="0.25">
      <c r="A4948" s="103" t="s">
        <v>7</v>
      </c>
      <c r="B4948" s="104">
        <v>46273</v>
      </c>
      <c r="C4948" s="105" t="s">
        <v>12</v>
      </c>
      <c r="D4948" s="106">
        <v>14</v>
      </c>
      <c r="G4948" s="106">
        <v>12</v>
      </c>
      <c r="H4948" s="107">
        <v>0</v>
      </c>
      <c r="I4948" s="107">
        <v>0</v>
      </c>
      <c r="J4948" s="107">
        <v>0</v>
      </c>
      <c r="K4948" s="107">
        <v>0</v>
      </c>
      <c r="L4948" s="108">
        <v>0</v>
      </c>
      <c r="X4948" t="s">
        <v>782</v>
      </c>
    </row>
    <row r="4949" spans="1:25" hidden="1" x14ac:dyDescent="0.25">
      <c r="A4949" s="103" t="s">
        <v>7</v>
      </c>
      <c r="B4949" s="104">
        <v>46273</v>
      </c>
      <c r="C4949" s="105" t="s">
        <v>12</v>
      </c>
      <c r="D4949" s="106">
        <v>14</v>
      </c>
      <c r="G4949" s="106">
        <v>1</v>
      </c>
      <c r="H4949" s="107">
        <v>0</v>
      </c>
      <c r="I4949" s="107">
        <v>0</v>
      </c>
      <c r="J4949" s="107">
        <v>0</v>
      </c>
      <c r="K4949" s="107">
        <v>0</v>
      </c>
      <c r="L4949" s="108">
        <v>0</v>
      </c>
      <c r="X4949" t="s">
        <v>778</v>
      </c>
      <c r="Y4949" t="s">
        <v>804</v>
      </c>
    </row>
    <row r="4950" spans="1:25" hidden="1" x14ac:dyDescent="0.25">
      <c r="A4950" s="103" t="s">
        <v>8</v>
      </c>
      <c r="B4950" s="104">
        <v>46273</v>
      </c>
      <c r="C4950" s="105" t="s">
        <v>11</v>
      </c>
      <c r="D4950" s="106">
        <v>11</v>
      </c>
      <c r="G4950" s="106">
        <v>2</v>
      </c>
      <c r="H4950" s="107">
        <v>0</v>
      </c>
      <c r="I4950" s="107">
        <v>0</v>
      </c>
      <c r="J4950" s="107">
        <v>0</v>
      </c>
      <c r="K4950" s="107">
        <v>0</v>
      </c>
      <c r="L4950" s="108">
        <v>0</v>
      </c>
      <c r="X4950" t="s">
        <v>782</v>
      </c>
    </row>
    <row r="4951" spans="1:25" hidden="1" x14ac:dyDescent="0.25">
      <c r="A4951" s="103" t="s">
        <v>6</v>
      </c>
      <c r="B4951" s="104">
        <v>46273</v>
      </c>
      <c r="C4951" s="105" t="s">
        <v>11</v>
      </c>
      <c r="D4951" s="106">
        <v>9</v>
      </c>
      <c r="G4951" s="106">
        <v>317</v>
      </c>
      <c r="H4951" s="107">
        <v>7</v>
      </c>
      <c r="I4951" s="107">
        <v>6</v>
      </c>
      <c r="J4951" s="107">
        <v>2</v>
      </c>
      <c r="K4951" s="107">
        <v>2</v>
      </c>
      <c r="L4951" s="108">
        <v>0</v>
      </c>
      <c r="X4951" t="s">
        <v>778</v>
      </c>
      <c r="Y4951" t="s">
        <v>783</v>
      </c>
    </row>
    <row r="4952" spans="1:25" hidden="1" x14ac:dyDescent="0.25">
      <c r="A4952" s="103" t="s">
        <v>6</v>
      </c>
      <c r="B4952" s="104">
        <v>46273</v>
      </c>
      <c r="C4952" s="105" t="s">
        <v>11</v>
      </c>
      <c r="D4952" s="106">
        <v>15</v>
      </c>
      <c r="G4952" s="106">
        <v>24</v>
      </c>
      <c r="H4952" s="107">
        <v>0</v>
      </c>
      <c r="I4952" s="107">
        <v>0</v>
      </c>
      <c r="J4952" s="107">
        <v>0</v>
      </c>
      <c r="K4952" s="107">
        <v>0</v>
      </c>
      <c r="L4952" s="108">
        <v>0</v>
      </c>
      <c r="X4952" t="s">
        <v>782</v>
      </c>
      <c r="Y4952" t="s">
        <v>21</v>
      </c>
    </row>
    <row r="4953" spans="1:25" hidden="1" x14ac:dyDescent="0.25">
      <c r="A4953" s="103" t="s">
        <v>8</v>
      </c>
      <c r="B4953" s="104">
        <v>46273</v>
      </c>
      <c r="C4953" s="105" t="s">
        <v>11</v>
      </c>
      <c r="D4953" s="106">
        <v>16</v>
      </c>
      <c r="G4953" s="106">
        <v>569</v>
      </c>
      <c r="H4953" s="107">
        <v>6</v>
      </c>
      <c r="I4953" s="107">
        <v>6</v>
      </c>
      <c r="J4953" s="107">
        <v>0</v>
      </c>
      <c r="K4953" s="107">
        <v>0</v>
      </c>
      <c r="L4953" s="108">
        <v>0</v>
      </c>
      <c r="X4953" t="s">
        <v>782</v>
      </c>
      <c r="Y4953" t="s">
        <v>784</v>
      </c>
    </row>
    <row r="4954" spans="1:25" x14ac:dyDescent="0.25">
      <c r="A4954" s="103" t="s">
        <v>6</v>
      </c>
      <c r="B4954" s="104">
        <v>46273</v>
      </c>
      <c r="C4954" s="105" t="s">
        <v>11</v>
      </c>
      <c r="D4954" s="106">
        <v>10</v>
      </c>
      <c r="G4954" s="106">
        <v>3</v>
      </c>
      <c r="H4954" s="107">
        <v>1</v>
      </c>
      <c r="I4954" s="107">
        <v>1</v>
      </c>
      <c r="J4954" s="107">
        <v>0</v>
      </c>
      <c r="K4954" s="107">
        <v>0</v>
      </c>
      <c r="L4954" s="108">
        <v>0</v>
      </c>
      <c r="X4954" t="s">
        <v>778</v>
      </c>
      <c r="Y4954" t="s">
        <v>21</v>
      </c>
    </row>
    <row r="4955" spans="1:25" hidden="1" x14ac:dyDescent="0.25">
      <c r="A4955" s="103" t="s">
        <v>8</v>
      </c>
      <c r="B4955" s="104">
        <v>46273</v>
      </c>
      <c r="C4955" s="105" t="s">
        <v>12</v>
      </c>
      <c r="D4955" s="106">
        <v>14</v>
      </c>
      <c r="G4955" s="106">
        <v>10</v>
      </c>
      <c r="H4955" s="107">
        <v>0</v>
      </c>
      <c r="I4955" s="107">
        <v>0</v>
      </c>
      <c r="J4955" s="107">
        <v>0</v>
      </c>
      <c r="K4955" s="107">
        <v>0</v>
      </c>
      <c r="L4955" s="108">
        <v>0</v>
      </c>
      <c r="X4955" t="s">
        <v>782</v>
      </c>
    </row>
    <row r="4956" spans="1:25" x14ac:dyDescent="0.25">
      <c r="A4956" s="103" t="s">
        <v>7</v>
      </c>
      <c r="B4956" s="104">
        <v>46273</v>
      </c>
      <c r="C4956" s="105" t="s">
        <v>11</v>
      </c>
      <c r="D4956" s="106">
        <v>12</v>
      </c>
      <c r="G4956" s="106">
        <v>6</v>
      </c>
      <c r="H4956" s="107">
        <v>0</v>
      </c>
      <c r="I4956" s="107">
        <v>0</v>
      </c>
      <c r="J4956" s="107">
        <v>0</v>
      </c>
      <c r="K4956" s="107">
        <v>0</v>
      </c>
      <c r="L4956" s="108">
        <v>0</v>
      </c>
      <c r="X4956" t="s">
        <v>782</v>
      </c>
      <c r="Y4956" t="s">
        <v>21</v>
      </c>
    </row>
    <row r="4957" spans="1:25" hidden="1" x14ac:dyDescent="0.25">
      <c r="A4957" s="103" t="s">
        <v>7</v>
      </c>
      <c r="B4957" s="104">
        <v>46273</v>
      </c>
      <c r="C4957" s="105" t="s">
        <v>12</v>
      </c>
      <c r="D4957" s="106">
        <v>12</v>
      </c>
      <c r="G4957" s="106">
        <v>165</v>
      </c>
      <c r="H4957" s="107">
        <v>2</v>
      </c>
      <c r="I4957" s="107">
        <v>1</v>
      </c>
      <c r="J4957" s="107">
        <v>0</v>
      </c>
      <c r="K4957" s="107">
        <v>0</v>
      </c>
      <c r="L4957" s="108">
        <v>0</v>
      </c>
      <c r="X4957" t="s">
        <v>778</v>
      </c>
      <c r="Y4957" t="s">
        <v>779</v>
      </c>
    </row>
    <row r="4958" spans="1:25" x14ac:dyDescent="0.25">
      <c r="A4958" s="103" t="s">
        <v>8</v>
      </c>
      <c r="B4958" s="104">
        <v>46273</v>
      </c>
      <c r="C4958" s="105" t="s">
        <v>11</v>
      </c>
      <c r="D4958" s="106">
        <v>8</v>
      </c>
      <c r="G4958" s="106">
        <v>23</v>
      </c>
      <c r="H4958" s="107">
        <v>0</v>
      </c>
      <c r="I4958" s="107">
        <v>0</v>
      </c>
      <c r="J4958" s="107">
        <v>0</v>
      </c>
      <c r="K4958" s="107">
        <v>0</v>
      </c>
      <c r="L4958" s="108">
        <v>0</v>
      </c>
      <c r="X4958" t="s">
        <v>782</v>
      </c>
      <c r="Y4958" t="s">
        <v>783</v>
      </c>
    </row>
    <row r="4959" spans="1:25" hidden="1" x14ac:dyDescent="0.25">
      <c r="A4959" s="103" t="s">
        <v>28</v>
      </c>
      <c r="B4959" s="104">
        <v>46273</v>
      </c>
      <c r="C4959" s="105" t="s">
        <v>12</v>
      </c>
      <c r="D4959" s="106">
        <v>16</v>
      </c>
      <c r="G4959" s="106">
        <v>1</v>
      </c>
      <c r="H4959" s="107">
        <v>1</v>
      </c>
      <c r="I4959" s="107">
        <v>0</v>
      </c>
      <c r="J4959" s="107">
        <v>0</v>
      </c>
      <c r="K4959" s="107">
        <v>0</v>
      </c>
      <c r="L4959" s="108">
        <v>0</v>
      </c>
      <c r="X4959" t="s">
        <v>782</v>
      </c>
      <c r="Y4959" t="s">
        <v>779</v>
      </c>
    </row>
    <row r="4960" spans="1:25" x14ac:dyDescent="0.25">
      <c r="A4960" s="103" t="s">
        <v>8</v>
      </c>
      <c r="B4960" s="104">
        <v>46273</v>
      </c>
      <c r="C4960" s="105" t="s">
        <v>11</v>
      </c>
      <c r="D4960" s="106">
        <v>11</v>
      </c>
      <c r="G4960" s="106">
        <v>19</v>
      </c>
      <c r="H4960" s="107">
        <v>0</v>
      </c>
      <c r="I4960" s="107">
        <v>0</v>
      </c>
      <c r="J4960" s="107">
        <v>0</v>
      </c>
      <c r="K4960" s="107">
        <v>0</v>
      </c>
      <c r="L4960" s="108">
        <v>0</v>
      </c>
      <c r="X4960" t="s">
        <v>778</v>
      </c>
      <c r="Y4960" t="s">
        <v>780</v>
      </c>
    </row>
    <row r="4961" spans="1:25" x14ac:dyDescent="0.25">
      <c r="A4961" s="103" t="s">
        <v>6</v>
      </c>
      <c r="B4961" s="104">
        <v>46273</v>
      </c>
      <c r="C4961" s="105" t="s">
        <v>12</v>
      </c>
      <c r="D4961" s="106">
        <v>8</v>
      </c>
      <c r="G4961" s="106">
        <v>295</v>
      </c>
      <c r="H4961" s="107">
        <v>8</v>
      </c>
      <c r="I4961" s="107">
        <v>7</v>
      </c>
      <c r="J4961" s="107">
        <v>1</v>
      </c>
      <c r="K4961" s="107">
        <v>0</v>
      </c>
      <c r="L4961" s="108">
        <v>0</v>
      </c>
      <c r="X4961" t="s">
        <v>778</v>
      </c>
      <c r="Y4961" t="s">
        <v>779</v>
      </c>
    </row>
    <row r="4962" spans="1:25" hidden="1" x14ac:dyDescent="0.25">
      <c r="A4962" s="103" t="s">
        <v>7</v>
      </c>
      <c r="B4962" s="104">
        <v>46273</v>
      </c>
      <c r="C4962" s="105" t="s">
        <v>12</v>
      </c>
      <c r="D4962" s="106">
        <v>8</v>
      </c>
      <c r="G4962" s="106">
        <v>3</v>
      </c>
      <c r="H4962" s="107">
        <v>0</v>
      </c>
      <c r="I4962" s="107">
        <v>0</v>
      </c>
      <c r="J4962" s="107">
        <v>0</v>
      </c>
      <c r="K4962" s="107">
        <v>0</v>
      </c>
      <c r="L4962" s="108">
        <v>0</v>
      </c>
      <c r="X4962" t="s">
        <v>782</v>
      </c>
      <c r="Y4962" t="s">
        <v>779</v>
      </c>
    </row>
    <row r="4963" spans="1:25" hidden="1" x14ac:dyDescent="0.25">
      <c r="A4963" s="103" t="s">
        <v>6</v>
      </c>
      <c r="B4963" s="104">
        <v>46273</v>
      </c>
      <c r="C4963" s="105" t="s">
        <v>11</v>
      </c>
      <c r="D4963" s="106">
        <v>12</v>
      </c>
      <c r="G4963" s="106">
        <v>732</v>
      </c>
      <c r="H4963" s="107">
        <v>8</v>
      </c>
      <c r="I4963" s="107">
        <v>7</v>
      </c>
      <c r="J4963" s="107">
        <v>0</v>
      </c>
      <c r="K4963" s="107">
        <v>0</v>
      </c>
      <c r="L4963" s="108">
        <v>0</v>
      </c>
      <c r="X4963" t="s">
        <v>782</v>
      </c>
      <c r="Y4963" t="s">
        <v>784</v>
      </c>
    </row>
    <row r="4964" spans="1:25" x14ac:dyDescent="0.25">
      <c r="A4964" s="103" t="s">
        <v>8</v>
      </c>
      <c r="B4964" s="104">
        <v>46273</v>
      </c>
      <c r="C4964" s="105" t="s">
        <v>12</v>
      </c>
      <c r="D4964" s="106">
        <v>11</v>
      </c>
      <c r="G4964" s="106">
        <v>10</v>
      </c>
      <c r="H4964" s="107">
        <v>0</v>
      </c>
      <c r="I4964" s="107">
        <v>0</v>
      </c>
      <c r="J4964" s="107">
        <v>0</v>
      </c>
      <c r="K4964" s="107">
        <v>0</v>
      </c>
      <c r="L4964" s="108">
        <v>0</v>
      </c>
      <c r="X4964" t="s">
        <v>778</v>
      </c>
      <c r="Y4964" t="s">
        <v>781</v>
      </c>
    </row>
    <row r="4965" spans="1:25" hidden="1" x14ac:dyDescent="0.25">
      <c r="A4965" s="103" t="s">
        <v>8</v>
      </c>
      <c r="B4965" s="104">
        <v>46273</v>
      </c>
      <c r="C4965" s="105" t="s">
        <v>12</v>
      </c>
      <c r="D4965" s="106">
        <v>14</v>
      </c>
      <c r="G4965" s="106">
        <v>3</v>
      </c>
      <c r="H4965" s="107">
        <v>0</v>
      </c>
      <c r="I4965" s="107">
        <v>0</v>
      </c>
      <c r="J4965" s="107">
        <v>0</v>
      </c>
      <c r="K4965" s="107">
        <v>0</v>
      </c>
      <c r="L4965" s="108">
        <v>0</v>
      </c>
      <c r="X4965" t="s">
        <v>778</v>
      </c>
    </row>
    <row r="4966" spans="1:25" hidden="1" x14ac:dyDescent="0.25">
      <c r="A4966" s="103" t="s">
        <v>8</v>
      </c>
      <c r="B4966" s="104">
        <v>46273</v>
      </c>
      <c r="C4966" s="105" t="s">
        <v>11</v>
      </c>
      <c r="D4966" s="106">
        <v>11</v>
      </c>
      <c r="G4966" s="106">
        <v>97</v>
      </c>
      <c r="H4966" s="107">
        <v>0</v>
      </c>
      <c r="I4966" s="107">
        <v>0</v>
      </c>
      <c r="J4966" s="107">
        <v>0</v>
      </c>
      <c r="K4966" s="107">
        <v>0</v>
      </c>
      <c r="L4966" s="108">
        <v>0</v>
      </c>
      <c r="X4966" t="s">
        <v>782</v>
      </c>
      <c r="Y4966" t="s">
        <v>780</v>
      </c>
    </row>
    <row r="4967" spans="1:25" x14ac:dyDescent="0.25">
      <c r="A4967" s="103" t="s">
        <v>6</v>
      </c>
      <c r="B4967" s="104">
        <v>46273</v>
      </c>
      <c r="C4967" s="105" t="s">
        <v>11</v>
      </c>
      <c r="D4967" s="106">
        <v>12</v>
      </c>
      <c r="G4967" s="106">
        <v>9</v>
      </c>
      <c r="H4967" s="107">
        <v>0</v>
      </c>
      <c r="I4967" s="107">
        <v>0</v>
      </c>
      <c r="J4967" s="107">
        <v>0</v>
      </c>
      <c r="K4967" s="107">
        <v>0</v>
      </c>
      <c r="L4967" s="108">
        <v>0</v>
      </c>
      <c r="X4967" t="s">
        <v>778</v>
      </c>
      <c r="Y4967" t="s">
        <v>23</v>
      </c>
    </row>
    <row r="4968" spans="1:25" x14ac:dyDescent="0.25">
      <c r="A4968" s="103" t="s">
        <v>8</v>
      </c>
      <c r="B4968" s="104">
        <v>46273</v>
      </c>
      <c r="C4968" s="105" t="s">
        <v>12</v>
      </c>
      <c r="D4968" s="106">
        <v>13</v>
      </c>
      <c r="G4968" s="106">
        <v>169</v>
      </c>
      <c r="H4968" s="107">
        <v>2</v>
      </c>
      <c r="I4968" s="107">
        <v>2</v>
      </c>
      <c r="J4968" s="107">
        <v>0</v>
      </c>
      <c r="K4968" s="107">
        <v>0</v>
      </c>
      <c r="L4968" s="108">
        <v>0</v>
      </c>
      <c r="X4968" t="s">
        <v>778</v>
      </c>
      <c r="Y4968" t="s">
        <v>779</v>
      </c>
    </row>
    <row r="4969" spans="1:25" hidden="1" x14ac:dyDescent="0.25">
      <c r="A4969" s="103" t="s">
        <v>6</v>
      </c>
      <c r="B4969" s="104">
        <v>46273</v>
      </c>
      <c r="C4969" s="105" t="s">
        <v>12</v>
      </c>
      <c r="D4969" s="106">
        <v>8</v>
      </c>
      <c r="G4969" s="106">
        <v>1631</v>
      </c>
      <c r="H4969" s="107">
        <v>32</v>
      </c>
      <c r="I4969" s="107">
        <v>22</v>
      </c>
      <c r="J4969" s="107">
        <v>1</v>
      </c>
      <c r="K4969" s="107">
        <v>1</v>
      </c>
      <c r="L4969" s="108">
        <v>0</v>
      </c>
      <c r="X4969" t="s">
        <v>782</v>
      </c>
      <c r="Y4969" t="s">
        <v>779</v>
      </c>
    </row>
    <row r="4970" spans="1:25" hidden="1" x14ac:dyDescent="0.25">
      <c r="A4970" s="103" t="s">
        <v>7</v>
      </c>
      <c r="B4970" s="104">
        <v>46273</v>
      </c>
      <c r="C4970" s="105" t="s">
        <v>11</v>
      </c>
      <c r="D4970" s="106">
        <v>9</v>
      </c>
      <c r="G4970" s="106">
        <v>4</v>
      </c>
      <c r="H4970" s="107">
        <v>0</v>
      </c>
      <c r="I4970" s="107">
        <v>0</v>
      </c>
      <c r="J4970" s="107">
        <v>0</v>
      </c>
      <c r="K4970" s="107">
        <v>0</v>
      </c>
      <c r="L4970" s="108">
        <v>0</v>
      </c>
      <c r="X4970" t="s">
        <v>778</v>
      </c>
      <c r="Y4970" t="s">
        <v>21</v>
      </c>
    </row>
    <row r="4971" spans="1:25" hidden="1" x14ac:dyDescent="0.25">
      <c r="A4971" s="103" t="s">
        <v>6</v>
      </c>
      <c r="B4971" s="104">
        <v>46273</v>
      </c>
      <c r="C4971" s="105" t="s">
        <v>11</v>
      </c>
      <c r="D4971" s="106">
        <v>13</v>
      </c>
      <c r="G4971" s="106">
        <v>1</v>
      </c>
      <c r="H4971" s="107">
        <v>0</v>
      </c>
      <c r="I4971" s="107">
        <v>0</v>
      </c>
      <c r="J4971" s="107">
        <v>0</v>
      </c>
      <c r="K4971" s="107">
        <v>0</v>
      </c>
      <c r="L4971" s="108">
        <v>0</v>
      </c>
      <c r="X4971" t="s">
        <v>782</v>
      </c>
      <c r="Y4971" t="s">
        <v>20</v>
      </c>
    </row>
    <row r="4972" spans="1:25" hidden="1" x14ac:dyDescent="0.25">
      <c r="A4972" s="103" t="s">
        <v>8</v>
      </c>
      <c r="B4972" s="104">
        <v>46273</v>
      </c>
      <c r="C4972" s="105" t="s">
        <v>11</v>
      </c>
      <c r="D4972" s="106">
        <v>15</v>
      </c>
      <c r="G4972" s="106">
        <v>320</v>
      </c>
      <c r="H4972" s="107">
        <v>1</v>
      </c>
      <c r="I4972" s="107">
        <v>1</v>
      </c>
      <c r="J4972" s="107">
        <v>0</v>
      </c>
      <c r="K4972" s="107">
        <v>0</v>
      </c>
      <c r="L4972" s="108">
        <v>0</v>
      </c>
      <c r="X4972" t="s">
        <v>778</v>
      </c>
      <c r="Y4972" t="s">
        <v>20</v>
      </c>
    </row>
    <row r="4973" spans="1:25" x14ac:dyDescent="0.25">
      <c r="A4973" s="103" t="s">
        <v>8</v>
      </c>
      <c r="B4973" s="104">
        <v>46273</v>
      </c>
      <c r="C4973" s="105" t="s">
        <v>11</v>
      </c>
      <c r="D4973" s="106">
        <v>9</v>
      </c>
      <c r="G4973" s="106">
        <v>332</v>
      </c>
      <c r="H4973" s="107">
        <v>3</v>
      </c>
      <c r="I4973" s="107">
        <v>1</v>
      </c>
      <c r="J4973" s="107">
        <v>1</v>
      </c>
      <c r="K4973" s="107">
        <v>1</v>
      </c>
      <c r="L4973" s="108">
        <v>0</v>
      </c>
      <c r="X4973" t="s">
        <v>782</v>
      </c>
      <c r="Y4973" t="s">
        <v>20</v>
      </c>
    </row>
    <row r="4974" spans="1:25" hidden="1" x14ac:dyDescent="0.25">
      <c r="A4974" s="103" t="s">
        <v>7</v>
      </c>
      <c r="B4974" s="104">
        <v>46273</v>
      </c>
      <c r="C4974" s="105" t="s">
        <v>12</v>
      </c>
      <c r="D4974" s="106">
        <v>9</v>
      </c>
      <c r="G4974" s="106">
        <v>9</v>
      </c>
      <c r="H4974" s="107">
        <v>0</v>
      </c>
      <c r="I4974" s="107">
        <v>0</v>
      </c>
      <c r="J4974" s="107">
        <v>0</v>
      </c>
      <c r="K4974" s="107">
        <v>0</v>
      </c>
      <c r="L4974" s="108">
        <v>0</v>
      </c>
      <c r="X4974" t="s">
        <v>782</v>
      </c>
      <c r="Y4974" t="s">
        <v>779</v>
      </c>
    </row>
    <row r="4975" spans="1:25" hidden="1" x14ac:dyDescent="0.25">
      <c r="A4975" s="103" t="s">
        <v>6</v>
      </c>
      <c r="B4975" s="104">
        <v>46273</v>
      </c>
      <c r="C4975" s="105" t="s">
        <v>11</v>
      </c>
      <c r="D4975" s="106">
        <v>11</v>
      </c>
      <c r="G4975" s="106">
        <v>4</v>
      </c>
      <c r="H4975" s="107">
        <v>0</v>
      </c>
      <c r="I4975" s="107">
        <v>0</v>
      </c>
      <c r="J4975" s="107">
        <v>0</v>
      </c>
      <c r="K4975" s="107">
        <v>0</v>
      </c>
      <c r="L4975" s="108">
        <v>0</v>
      </c>
      <c r="X4975" t="s">
        <v>782</v>
      </c>
      <c r="Y4975" t="s">
        <v>22</v>
      </c>
    </row>
    <row r="4976" spans="1:25" hidden="1" x14ac:dyDescent="0.25">
      <c r="A4976" s="103" t="s">
        <v>6</v>
      </c>
      <c r="B4976" s="104">
        <v>46273</v>
      </c>
      <c r="C4976" s="105" t="s">
        <v>11</v>
      </c>
      <c r="D4976" s="106">
        <v>15</v>
      </c>
      <c r="G4976" s="106">
        <v>240</v>
      </c>
      <c r="H4976" s="107">
        <v>3</v>
      </c>
      <c r="I4976" s="107">
        <v>2</v>
      </c>
      <c r="J4976" s="107">
        <v>0</v>
      </c>
      <c r="K4976" s="107">
        <v>0</v>
      </c>
      <c r="L4976" s="108">
        <v>0</v>
      </c>
      <c r="X4976" t="s">
        <v>782</v>
      </c>
      <c r="Y4976" t="s">
        <v>780</v>
      </c>
    </row>
    <row r="4977" spans="1:25" hidden="1" x14ac:dyDescent="0.25">
      <c r="A4977" s="103" t="s">
        <v>7</v>
      </c>
      <c r="B4977" s="104">
        <v>46273</v>
      </c>
      <c r="C4977" s="105" t="s">
        <v>11</v>
      </c>
      <c r="D4977" s="106">
        <v>11</v>
      </c>
      <c r="G4977" s="106">
        <v>453</v>
      </c>
      <c r="H4977" s="107">
        <v>6</v>
      </c>
      <c r="I4977" s="107">
        <v>4</v>
      </c>
      <c r="J4977" s="107">
        <v>0</v>
      </c>
      <c r="K4977" s="107">
        <v>0</v>
      </c>
      <c r="L4977" s="108">
        <v>0</v>
      </c>
      <c r="X4977" t="s">
        <v>782</v>
      </c>
      <c r="Y4977" t="s">
        <v>784</v>
      </c>
    </row>
    <row r="4978" spans="1:25" x14ac:dyDescent="0.25">
      <c r="A4978" s="103" t="s">
        <v>6</v>
      </c>
      <c r="B4978" s="104">
        <v>46273</v>
      </c>
      <c r="C4978" s="105" t="s">
        <v>11</v>
      </c>
      <c r="D4978" s="106">
        <v>10</v>
      </c>
      <c r="G4978" s="106">
        <v>9</v>
      </c>
      <c r="H4978" s="107">
        <v>0</v>
      </c>
      <c r="I4978" s="107">
        <v>0</v>
      </c>
      <c r="J4978" s="107">
        <v>0</v>
      </c>
      <c r="K4978" s="107">
        <v>0</v>
      </c>
      <c r="L4978" s="108">
        <v>0</v>
      </c>
      <c r="X4978" t="s">
        <v>782</v>
      </c>
      <c r="Y4978" t="s">
        <v>21</v>
      </c>
    </row>
    <row r="4979" spans="1:25" hidden="1" x14ac:dyDescent="0.25">
      <c r="A4979" s="103" t="s">
        <v>7</v>
      </c>
      <c r="B4979" s="104">
        <v>46273</v>
      </c>
      <c r="C4979" s="105" t="s">
        <v>12</v>
      </c>
      <c r="D4979" s="106">
        <v>12</v>
      </c>
      <c r="G4979" s="106">
        <v>1</v>
      </c>
      <c r="H4979" s="107">
        <v>0</v>
      </c>
      <c r="I4979" s="107">
        <v>0</v>
      </c>
      <c r="J4979" s="107">
        <v>0</v>
      </c>
      <c r="K4979" s="107">
        <v>0</v>
      </c>
      <c r="L4979" s="108">
        <v>0</v>
      </c>
      <c r="X4979" t="s">
        <v>782</v>
      </c>
      <c r="Y4979" t="s">
        <v>169</v>
      </c>
    </row>
    <row r="4980" spans="1:25" hidden="1" x14ac:dyDescent="0.25">
      <c r="A4980" s="103" t="s">
        <v>7</v>
      </c>
      <c r="B4980" s="104">
        <v>46273</v>
      </c>
      <c r="C4980" s="105" t="s">
        <v>11</v>
      </c>
      <c r="D4980" s="106">
        <v>12</v>
      </c>
      <c r="G4980" s="106">
        <v>93</v>
      </c>
      <c r="H4980" s="107">
        <v>0</v>
      </c>
      <c r="I4980" s="107">
        <v>0</v>
      </c>
      <c r="J4980" s="107">
        <v>0</v>
      </c>
      <c r="K4980" s="107">
        <v>0</v>
      </c>
      <c r="L4980" s="108">
        <v>0</v>
      </c>
      <c r="X4980" t="s">
        <v>778</v>
      </c>
      <c r="Y4980" t="s">
        <v>783</v>
      </c>
    </row>
    <row r="4981" spans="1:25" x14ac:dyDescent="0.25">
      <c r="A4981" s="103" t="s">
        <v>7</v>
      </c>
      <c r="B4981" s="104">
        <v>46273</v>
      </c>
      <c r="C4981" s="105" t="s">
        <v>11</v>
      </c>
      <c r="D4981" s="106">
        <v>11</v>
      </c>
      <c r="G4981" s="106">
        <v>2</v>
      </c>
      <c r="H4981" s="107">
        <v>0</v>
      </c>
      <c r="I4981" s="107">
        <v>0</v>
      </c>
      <c r="J4981" s="107">
        <v>0</v>
      </c>
      <c r="K4981" s="107">
        <v>0</v>
      </c>
      <c r="L4981" s="108">
        <v>0</v>
      </c>
      <c r="X4981" t="s">
        <v>778</v>
      </c>
    </row>
    <row r="4982" spans="1:25" hidden="1" x14ac:dyDescent="0.25">
      <c r="A4982" s="103" t="s">
        <v>6</v>
      </c>
      <c r="B4982" s="104">
        <v>46273</v>
      </c>
      <c r="C4982" s="105" t="s">
        <v>12</v>
      </c>
      <c r="D4982" s="106">
        <v>9</v>
      </c>
      <c r="G4982" s="106">
        <v>5</v>
      </c>
      <c r="H4982" s="107">
        <v>0</v>
      </c>
      <c r="I4982" s="107">
        <v>0</v>
      </c>
      <c r="J4982" s="107">
        <v>0</v>
      </c>
      <c r="K4982" s="107">
        <v>0</v>
      </c>
      <c r="L4982" s="108">
        <v>0</v>
      </c>
      <c r="X4982" t="s">
        <v>778</v>
      </c>
      <c r="Y4982" t="s">
        <v>811</v>
      </c>
    </row>
    <row r="4983" spans="1:25" x14ac:dyDescent="0.25">
      <c r="A4983" s="103" t="s">
        <v>8</v>
      </c>
      <c r="B4983" s="104">
        <v>46273</v>
      </c>
      <c r="C4983" s="105" t="s">
        <v>12</v>
      </c>
      <c r="D4983" s="106">
        <v>16</v>
      </c>
      <c r="G4983" s="106">
        <v>220</v>
      </c>
      <c r="H4983" s="107">
        <v>1</v>
      </c>
      <c r="I4983" s="107">
        <v>1</v>
      </c>
      <c r="J4983" s="107">
        <v>0</v>
      </c>
      <c r="K4983" s="107">
        <v>0</v>
      </c>
      <c r="L4983" s="108">
        <v>0</v>
      </c>
      <c r="X4983" t="s">
        <v>782</v>
      </c>
      <c r="Y4983" t="s">
        <v>781</v>
      </c>
    </row>
    <row r="4984" spans="1:25" hidden="1" x14ac:dyDescent="0.25">
      <c r="A4984" s="103" t="s">
        <v>8</v>
      </c>
      <c r="B4984" s="104">
        <v>46273</v>
      </c>
      <c r="C4984" s="105" t="s">
        <v>12</v>
      </c>
      <c r="D4984" s="106">
        <v>14</v>
      </c>
      <c r="G4984" s="106">
        <v>342</v>
      </c>
      <c r="H4984" s="107">
        <v>10</v>
      </c>
      <c r="I4984" s="107">
        <v>10</v>
      </c>
      <c r="J4984" s="107">
        <v>0</v>
      </c>
      <c r="K4984" s="107">
        <v>0</v>
      </c>
      <c r="L4984" s="108">
        <v>0</v>
      </c>
      <c r="X4984" t="s">
        <v>778</v>
      </c>
      <c r="Y4984" t="s">
        <v>779</v>
      </c>
    </row>
    <row r="4985" spans="1:25" hidden="1" x14ac:dyDescent="0.25">
      <c r="A4985" s="103" t="s">
        <v>7</v>
      </c>
      <c r="B4985" s="104">
        <v>46273</v>
      </c>
      <c r="C4985" s="105" t="s">
        <v>11</v>
      </c>
      <c r="D4985" s="106">
        <v>14</v>
      </c>
      <c r="G4985" s="106">
        <v>51</v>
      </c>
      <c r="H4985" s="107">
        <v>0</v>
      </c>
      <c r="I4985" s="107">
        <v>0</v>
      </c>
      <c r="J4985" s="107">
        <v>0</v>
      </c>
      <c r="K4985" s="107">
        <v>0</v>
      </c>
      <c r="L4985" s="108">
        <v>0</v>
      </c>
      <c r="X4985" t="s">
        <v>778</v>
      </c>
      <c r="Y4985" t="s">
        <v>784</v>
      </c>
    </row>
    <row r="4986" spans="1:25" x14ac:dyDescent="0.25">
      <c r="A4986" s="103" t="s">
        <v>6</v>
      </c>
      <c r="B4986" s="104">
        <v>46273</v>
      </c>
      <c r="C4986" s="105" t="s">
        <v>12</v>
      </c>
      <c r="D4986" s="106">
        <v>9</v>
      </c>
      <c r="G4986" s="106">
        <v>680</v>
      </c>
      <c r="H4986" s="107">
        <v>21</v>
      </c>
      <c r="I4986" s="107">
        <v>18</v>
      </c>
      <c r="J4986" s="107">
        <v>1</v>
      </c>
      <c r="K4986" s="107">
        <v>0</v>
      </c>
      <c r="L4986" s="108">
        <v>0</v>
      </c>
      <c r="X4986" t="s">
        <v>782</v>
      </c>
      <c r="Y4986" t="s">
        <v>781</v>
      </c>
    </row>
    <row r="4987" spans="1:25" hidden="1" x14ac:dyDescent="0.25">
      <c r="A4987" s="103" t="s">
        <v>6</v>
      </c>
      <c r="B4987" s="104">
        <v>46273</v>
      </c>
      <c r="C4987" s="105" t="s">
        <v>12</v>
      </c>
      <c r="D4987" s="106">
        <v>9</v>
      </c>
      <c r="G4987" s="106">
        <v>33</v>
      </c>
      <c r="H4987" s="107">
        <v>0</v>
      </c>
      <c r="I4987" s="107">
        <v>0</v>
      </c>
      <c r="J4987" s="107">
        <v>0</v>
      </c>
      <c r="K4987" s="107">
        <v>0</v>
      </c>
      <c r="L4987" s="108">
        <v>0</v>
      </c>
      <c r="X4987" t="s">
        <v>782</v>
      </c>
      <c r="Y4987" t="s">
        <v>779</v>
      </c>
    </row>
    <row r="4988" spans="1:25" x14ac:dyDescent="0.25">
      <c r="A4988" s="103" t="s">
        <v>7</v>
      </c>
      <c r="B4988" s="104">
        <v>46273</v>
      </c>
      <c r="C4988" s="105" t="s">
        <v>11</v>
      </c>
      <c r="D4988" s="106">
        <v>8</v>
      </c>
      <c r="G4988" s="106">
        <v>5</v>
      </c>
      <c r="H4988" s="107">
        <v>0</v>
      </c>
      <c r="I4988" s="107">
        <v>0</v>
      </c>
      <c r="J4988" s="107">
        <v>0</v>
      </c>
      <c r="K4988" s="107">
        <v>0</v>
      </c>
      <c r="L4988" s="108">
        <v>0</v>
      </c>
      <c r="X4988" t="s">
        <v>782</v>
      </c>
      <c r="Y4988" t="s">
        <v>23</v>
      </c>
    </row>
    <row r="4989" spans="1:25" hidden="1" x14ac:dyDescent="0.25">
      <c r="A4989" s="103" t="s">
        <v>6</v>
      </c>
      <c r="B4989" s="104">
        <v>46273</v>
      </c>
      <c r="C4989" s="105" t="s">
        <v>12</v>
      </c>
      <c r="D4989" s="106">
        <v>15</v>
      </c>
      <c r="G4989" s="106">
        <v>9</v>
      </c>
      <c r="H4989" s="107">
        <v>0</v>
      </c>
      <c r="I4989" s="107">
        <v>0</v>
      </c>
      <c r="J4989" s="107">
        <v>0</v>
      </c>
      <c r="K4989" s="107">
        <v>0</v>
      </c>
      <c r="L4989" s="108">
        <v>0</v>
      </c>
      <c r="X4989" t="s">
        <v>778</v>
      </c>
      <c r="Y4989" t="s">
        <v>993</v>
      </c>
    </row>
    <row r="4990" spans="1:25" hidden="1" x14ac:dyDescent="0.25">
      <c r="A4990" s="103" t="s">
        <v>7</v>
      </c>
      <c r="B4990" s="104">
        <v>46273</v>
      </c>
      <c r="C4990" s="105" t="s">
        <v>12</v>
      </c>
      <c r="D4990" s="106">
        <v>8</v>
      </c>
      <c r="G4990" s="106">
        <v>5</v>
      </c>
      <c r="H4990" s="107">
        <v>0</v>
      </c>
      <c r="I4990" s="107">
        <v>0</v>
      </c>
      <c r="J4990" s="107">
        <v>0</v>
      </c>
      <c r="K4990" s="107">
        <v>0</v>
      </c>
      <c r="L4990" s="108">
        <v>0</v>
      </c>
      <c r="X4990" t="s">
        <v>778</v>
      </c>
      <c r="Y4990" t="s">
        <v>781</v>
      </c>
    </row>
    <row r="4991" spans="1:25" hidden="1" x14ac:dyDescent="0.25">
      <c r="A4991" s="103" t="s">
        <v>6</v>
      </c>
      <c r="B4991" s="104">
        <v>46273</v>
      </c>
      <c r="C4991" s="105" t="s">
        <v>11</v>
      </c>
      <c r="D4991" s="106">
        <v>15</v>
      </c>
      <c r="G4991" s="106">
        <v>92</v>
      </c>
      <c r="H4991" s="107">
        <v>2</v>
      </c>
      <c r="I4991" s="107">
        <v>2</v>
      </c>
      <c r="J4991" s="107">
        <v>0</v>
      </c>
      <c r="K4991" s="107">
        <v>0</v>
      </c>
      <c r="L4991" s="108">
        <v>0</v>
      </c>
      <c r="X4991" t="s">
        <v>778</v>
      </c>
      <c r="Y4991" t="s">
        <v>780</v>
      </c>
    </row>
    <row r="4992" spans="1:25" x14ac:dyDescent="0.25">
      <c r="A4992" s="103" t="s">
        <v>7</v>
      </c>
      <c r="B4992" s="104">
        <v>46273</v>
      </c>
      <c r="C4992" s="105" t="s">
        <v>11</v>
      </c>
      <c r="D4992" s="106">
        <v>13</v>
      </c>
      <c r="G4992" s="106">
        <v>16</v>
      </c>
      <c r="H4992" s="107">
        <v>0</v>
      </c>
      <c r="I4992" s="107">
        <v>0</v>
      </c>
      <c r="J4992" s="107">
        <v>0</v>
      </c>
      <c r="K4992" s="107">
        <v>0</v>
      </c>
      <c r="L4992" s="108">
        <v>0</v>
      </c>
      <c r="X4992" t="s">
        <v>782</v>
      </c>
      <c r="Y4992" t="s">
        <v>784</v>
      </c>
    </row>
    <row r="4993" spans="1:25" x14ac:dyDescent="0.25">
      <c r="A4993" s="103" t="s">
        <v>6</v>
      </c>
      <c r="B4993" s="104">
        <v>46273</v>
      </c>
      <c r="C4993" s="105" t="s">
        <v>12</v>
      </c>
      <c r="D4993" s="106">
        <v>8</v>
      </c>
      <c r="G4993" s="106">
        <v>13</v>
      </c>
      <c r="H4993" s="107">
        <v>0</v>
      </c>
      <c r="I4993" s="107">
        <v>0</v>
      </c>
      <c r="J4993" s="107">
        <v>0</v>
      </c>
      <c r="K4993" s="107">
        <v>0</v>
      </c>
      <c r="L4993" s="108">
        <v>0</v>
      </c>
      <c r="X4993" t="s">
        <v>778</v>
      </c>
      <c r="Y4993" t="s">
        <v>779</v>
      </c>
    </row>
    <row r="4994" spans="1:25" hidden="1" x14ac:dyDescent="0.25">
      <c r="A4994" s="103" t="s">
        <v>7</v>
      </c>
      <c r="B4994" s="104">
        <v>46273</v>
      </c>
      <c r="C4994" s="105" t="s">
        <v>12</v>
      </c>
      <c r="D4994" s="106">
        <v>10</v>
      </c>
      <c r="G4994" s="106">
        <v>1259</v>
      </c>
      <c r="H4994" s="107">
        <v>26</v>
      </c>
      <c r="I4994" s="107">
        <v>14</v>
      </c>
      <c r="J4994" s="107">
        <v>1</v>
      </c>
      <c r="K4994" s="107">
        <v>0</v>
      </c>
      <c r="L4994" s="108">
        <v>0</v>
      </c>
      <c r="X4994" t="s">
        <v>782</v>
      </c>
      <c r="Y4994" t="s">
        <v>779</v>
      </c>
    </row>
    <row r="4995" spans="1:25" hidden="1" x14ac:dyDescent="0.25">
      <c r="A4995" s="103" t="s">
        <v>7</v>
      </c>
      <c r="B4995" s="104">
        <v>46273</v>
      </c>
      <c r="C4995" s="105" t="s">
        <v>12</v>
      </c>
      <c r="D4995" s="106">
        <v>14</v>
      </c>
      <c r="G4995" s="106">
        <v>36</v>
      </c>
      <c r="H4995" s="107">
        <v>0</v>
      </c>
      <c r="I4995" s="107">
        <v>0</v>
      </c>
      <c r="J4995" s="107">
        <v>0</v>
      </c>
      <c r="K4995" s="107">
        <v>0</v>
      </c>
      <c r="L4995" s="108">
        <v>0</v>
      </c>
      <c r="X4995" t="s">
        <v>782</v>
      </c>
      <c r="Y4995" t="s">
        <v>781</v>
      </c>
    </row>
    <row r="4996" spans="1:25" x14ac:dyDescent="0.25">
      <c r="A4996" s="103" t="s">
        <v>7</v>
      </c>
      <c r="B4996" s="104">
        <v>46273</v>
      </c>
      <c r="C4996" s="105" t="s">
        <v>11</v>
      </c>
      <c r="D4996" s="106">
        <v>9</v>
      </c>
      <c r="G4996" s="106">
        <v>432</v>
      </c>
      <c r="H4996" s="107">
        <v>5</v>
      </c>
      <c r="I4996" s="107">
        <v>4</v>
      </c>
      <c r="J4996" s="107">
        <v>0</v>
      </c>
      <c r="K4996" s="107">
        <v>0</v>
      </c>
      <c r="L4996" s="108">
        <v>0</v>
      </c>
      <c r="X4996" t="s">
        <v>782</v>
      </c>
      <c r="Y4996" t="s">
        <v>784</v>
      </c>
    </row>
    <row r="4997" spans="1:25" hidden="1" x14ac:dyDescent="0.25">
      <c r="A4997" s="103" t="s">
        <v>8</v>
      </c>
      <c r="B4997" s="104">
        <v>46273</v>
      </c>
      <c r="C4997" s="105" t="s">
        <v>12</v>
      </c>
      <c r="D4997" s="106">
        <v>11</v>
      </c>
      <c r="G4997" s="106">
        <v>311</v>
      </c>
      <c r="H4997" s="107">
        <v>2</v>
      </c>
      <c r="I4997" s="107">
        <v>2</v>
      </c>
      <c r="J4997" s="107">
        <v>0</v>
      </c>
      <c r="K4997" s="107">
        <v>0</v>
      </c>
      <c r="L4997" s="108">
        <v>0</v>
      </c>
      <c r="X4997" t="s">
        <v>778</v>
      </c>
      <c r="Y4997" t="s">
        <v>779</v>
      </c>
    </row>
    <row r="4998" spans="1:25" hidden="1" x14ac:dyDescent="0.25">
      <c r="A4998" s="103" t="s">
        <v>8</v>
      </c>
      <c r="B4998" s="104">
        <v>46273</v>
      </c>
      <c r="C4998" s="105" t="s">
        <v>12</v>
      </c>
      <c r="D4998" s="106">
        <v>15</v>
      </c>
      <c r="G4998" s="106">
        <v>13</v>
      </c>
      <c r="H4998" s="107">
        <v>1</v>
      </c>
      <c r="I4998" s="107">
        <v>1</v>
      </c>
      <c r="J4998" s="107">
        <v>0</v>
      </c>
      <c r="K4998" s="107">
        <v>0</v>
      </c>
      <c r="L4998" s="108">
        <v>0</v>
      </c>
      <c r="X4998" t="s">
        <v>778</v>
      </c>
      <c r="Y4998" t="s">
        <v>781</v>
      </c>
    </row>
    <row r="4999" spans="1:25" x14ac:dyDescent="0.25">
      <c r="A4999" s="103" t="s">
        <v>28</v>
      </c>
      <c r="B4999" s="104">
        <v>46273</v>
      </c>
      <c r="C4999" s="105" t="s">
        <v>11</v>
      </c>
      <c r="D4999" s="106">
        <v>11</v>
      </c>
      <c r="G4999" s="106">
        <v>1</v>
      </c>
      <c r="H4999" s="107">
        <v>1</v>
      </c>
      <c r="I4999" s="107">
        <v>1</v>
      </c>
      <c r="J4999" s="107">
        <v>0</v>
      </c>
      <c r="K4999" s="107">
        <v>0</v>
      </c>
      <c r="L4999" s="108">
        <v>0</v>
      </c>
      <c r="X4999" t="s">
        <v>782</v>
      </c>
    </row>
    <row r="5000" spans="1:25" x14ac:dyDescent="0.25">
      <c r="A5000" s="103" t="s">
        <v>8</v>
      </c>
      <c r="B5000" s="104">
        <v>46273</v>
      </c>
      <c r="C5000" s="105" t="s">
        <v>12</v>
      </c>
      <c r="D5000" s="106">
        <v>11</v>
      </c>
      <c r="G5000" s="106">
        <v>35</v>
      </c>
      <c r="H5000" s="107">
        <v>2</v>
      </c>
      <c r="I5000" s="107">
        <v>1</v>
      </c>
      <c r="J5000" s="107">
        <v>0</v>
      </c>
      <c r="K5000" s="107">
        <v>0</v>
      </c>
      <c r="L5000" s="108">
        <v>0</v>
      </c>
      <c r="X5000" t="s">
        <v>778</v>
      </c>
      <c r="Y5000" t="s">
        <v>779</v>
      </c>
    </row>
    <row r="5001" spans="1:25" x14ac:dyDescent="0.25">
      <c r="A5001" s="103" t="s">
        <v>6</v>
      </c>
      <c r="B5001" s="104">
        <v>46273</v>
      </c>
      <c r="C5001" s="105" t="s">
        <v>12</v>
      </c>
      <c r="D5001" s="106">
        <v>11</v>
      </c>
      <c r="G5001" s="106">
        <v>2</v>
      </c>
      <c r="H5001" s="107">
        <v>0</v>
      </c>
      <c r="I5001" s="107">
        <v>0</v>
      </c>
      <c r="J5001" s="107">
        <v>0</v>
      </c>
      <c r="K5001" s="107">
        <v>0</v>
      </c>
      <c r="L5001" s="108">
        <v>0</v>
      </c>
      <c r="X5001" t="s">
        <v>778</v>
      </c>
      <c r="Y5001" t="s">
        <v>169</v>
      </c>
    </row>
    <row r="5002" spans="1:25" hidden="1" x14ac:dyDescent="0.25">
      <c r="A5002" s="103" t="s">
        <v>8</v>
      </c>
      <c r="B5002" s="104">
        <v>46273</v>
      </c>
      <c r="C5002" s="105" t="s">
        <v>12</v>
      </c>
      <c r="D5002" s="106">
        <v>12</v>
      </c>
      <c r="G5002" s="106">
        <v>786</v>
      </c>
      <c r="H5002" s="107">
        <v>21</v>
      </c>
      <c r="I5002" s="107">
        <v>17</v>
      </c>
      <c r="J5002" s="107">
        <v>1</v>
      </c>
      <c r="K5002" s="107">
        <v>0</v>
      </c>
      <c r="L5002" s="108">
        <v>0</v>
      </c>
      <c r="X5002" t="s">
        <v>782</v>
      </c>
      <c r="Y5002" t="s">
        <v>779</v>
      </c>
    </row>
    <row r="5003" spans="1:25" x14ac:dyDescent="0.25">
      <c r="A5003" s="103" t="s">
        <v>7</v>
      </c>
      <c r="B5003" s="104">
        <v>46273</v>
      </c>
      <c r="C5003" s="105" t="s">
        <v>11</v>
      </c>
      <c r="D5003" s="106">
        <v>16</v>
      </c>
      <c r="G5003" s="106">
        <v>63</v>
      </c>
      <c r="H5003" s="107">
        <v>2</v>
      </c>
      <c r="I5003" s="107">
        <v>2</v>
      </c>
      <c r="J5003" s="107">
        <v>0</v>
      </c>
      <c r="K5003" s="107">
        <v>0</v>
      </c>
      <c r="L5003" s="108">
        <v>0</v>
      </c>
      <c r="X5003" t="s">
        <v>782</v>
      </c>
      <c r="Y5003" t="s">
        <v>780</v>
      </c>
    </row>
    <row r="5004" spans="1:25" hidden="1" x14ac:dyDescent="0.25">
      <c r="A5004" s="103" t="s">
        <v>6</v>
      </c>
      <c r="B5004" s="104">
        <v>46273</v>
      </c>
      <c r="C5004" s="105" t="s">
        <v>12</v>
      </c>
      <c r="D5004" s="106">
        <v>9</v>
      </c>
      <c r="G5004" s="106">
        <v>3002</v>
      </c>
      <c r="H5004" s="107">
        <v>42</v>
      </c>
      <c r="I5004" s="107">
        <v>30</v>
      </c>
      <c r="J5004" s="107">
        <v>2</v>
      </c>
      <c r="K5004" s="107">
        <v>1</v>
      </c>
      <c r="L5004" s="108">
        <v>0</v>
      </c>
      <c r="X5004" t="s">
        <v>782</v>
      </c>
      <c r="Y5004" t="s">
        <v>779</v>
      </c>
    </row>
    <row r="5005" spans="1:25" hidden="1" x14ac:dyDescent="0.25">
      <c r="A5005" s="103" t="s">
        <v>8</v>
      </c>
      <c r="B5005" s="104">
        <v>46273</v>
      </c>
      <c r="C5005" s="105" t="s">
        <v>12</v>
      </c>
      <c r="D5005" s="106">
        <v>10</v>
      </c>
      <c r="G5005" s="106">
        <v>390</v>
      </c>
      <c r="H5005" s="107">
        <v>3</v>
      </c>
      <c r="I5005" s="107">
        <v>3</v>
      </c>
      <c r="J5005" s="107">
        <v>0</v>
      </c>
      <c r="K5005" s="107">
        <v>0</v>
      </c>
      <c r="L5005" s="108">
        <v>0</v>
      </c>
      <c r="X5005" t="s">
        <v>782</v>
      </c>
      <c r="Y5005" t="s">
        <v>781</v>
      </c>
    </row>
    <row r="5006" spans="1:25" hidden="1" x14ac:dyDescent="0.25">
      <c r="A5006" s="103" t="s">
        <v>6</v>
      </c>
      <c r="B5006" s="104">
        <v>46273</v>
      </c>
      <c r="C5006" s="105" t="s">
        <v>11</v>
      </c>
      <c r="D5006" s="106">
        <v>8</v>
      </c>
      <c r="G5006" s="106">
        <v>556</v>
      </c>
      <c r="H5006" s="107">
        <v>12</v>
      </c>
      <c r="I5006" s="107">
        <v>9</v>
      </c>
      <c r="J5006" s="107">
        <v>0</v>
      </c>
      <c r="K5006" s="107">
        <v>0</v>
      </c>
      <c r="L5006" s="108">
        <v>0</v>
      </c>
      <c r="X5006" t="s">
        <v>782</v>
      </c>
      <c r="Y5006" t="s">
        <v>20</v>
      </c>
    </row>
    <row r="5007" spans="1:25" hidden="1" x14ac:dyDescent="0.25">
      <c r="A5007" s="103" t="s">
        <v>7</v>
      </c>
      <c r="B5007" s="104">
        <v>46273</v>
      </c>
      <c r="C5007" s="105" t="s">
        <v>11</v>
      </c>
      <c r="D5007" s="106">
        <v>13</v>
      </c>
      <c r="G5007" s="106">
        <v>20</v>
      </c>
      <c r="H5007" s="107">
        <v>0</v>
      </c>
      <c r="I5007" s="107">
        <v>0</v>
      </c>
      <c r="J5007" s="107">
        <v>0</v>
      </c>
      <c r="K5007" s="107">
        <v>0</v>
      </c>
      <c r="L5007" s="108">
        <v>0</v>
      </c>
      <c r="X5007" t="s">
        <v>778</v>
      </c>
      <c r="Y5007" t="s">
        <v>783</v>
      </c>
    </row>
    <row r="5008" spans="1:25" hidden="1" x14ac:dyDescent="0.25">
      <c r="A5008" s="103" t="s">
        <v>8</v>
      </c>
      <c r="B5008" s="104">
        <v>46273</v>
      </c>
      <c r="C5008" s="105" t="s">
        <v>11</v>
      </c>
      <c r="D5008" s="106">
        <v>14</v>
      </c>
      <c r="G5008" s="106">
        <v>209</v>
      </c>
      <c r="H5008" s="107">
        <v>0</v>
      </c>
      <c r="I5008" s="107">
        <v>0</v>
      </c>
      <c r="J5008" s="107">
        <v>0</v>
      </c>
      <c r="K5008" s="107">
        <v>0</v>
      </c>
      <c r="L5008" s="108">
        <v>0</v>
      </c>
      <c r="X5008" t="s">
        <v>782</v>
      </c>
      <c r="Y5008" t="s">
        <v>780</v>
      </c>
    </row>
    <row r="5009" spans="1:25" hidden="1" x14ac:dyDescent="0.25">
      <c r="A5009" s="103" t="s">
        <v>6</v>
      </c>
      <c r="B5009" s="104">
        <v>46273</v>
      </c>
      <c r="C5009" s="105" t="s">
        <v>11</v>
      </c>
      <c r="D5009" s="106">
        <v>8</v>
      </c>
      <c r="G5009" s="106">
        <v>201</v>
      </c>
      <c r="H5009" s="107">
        <v>0</v>
      </c>
      <c r="I5009" s="107">
        <v>0</v>
      </c>
      <c r="J5009" s="107">
        <v>0</v>
      </c>
      <c r="K5009" s="107">
        <v>0</v>
      </c>
      <c r="L5009" s="108">
        <v>0</v>
      </c>
      <c r="X5009" t="s">
        <v>778</v>
      </c>
      <c r="Y5009" t="s">
        <v>20</v>
      </c>
    </row>
    <row r="5010" spans="1:25" x14ac:dyDescent="0.25">
      <c r="A5010" s="103" t="s">
        <v>8</v>
      </c>
      <c r="B5010" s="104">
        <v>46273</v>
      </c>
      <c r="C5010" s="105" t="s">
        <v>11</v>
      </c>
      <c r="D5010" s="106">
        <v>15</v>
      </c>
      <c r="G5010" s="106">
        <v>113</v>
      </c>
      <c r="H5010" s="107">
        <v>0</v>
      </c>
      <c r="I5010" s="107">
        <v>0</v>
      </c>
      <c r="J5010" s="107">
        <v>0</v>
      </c>
      <c r="K5010" s="107">
        <v>0</v>
      </c>
      <c r="L5010" s="108">
        <v>0</v>
      </c>
      <c r="X5010" t="s">
        <v>782</v>
      </c>
      <c r="Y5010" t="s">
        <v>780</v>
      </c>
    </row>
    <row r="5011" spans="1:25" hidden="1" x14ac:dyDescent="0.25">
      <c r="A5011" s="103" t="s">
        <v>6</v>
      </c>
      <c r="B5011" s="104">
        <v>46273</v>
      </c>
      <c r="C5011" s="105" t="s">
        <v>12</v>
      </c>
      <c r="D5011" s="106">
        <v>9</v>
      </c>
      <c r="G5011" s="106">
        <v>3</v>
      </c>
      <c r="H5011" s="107">
        <v>0</v>
      </c>
      <c r="I5011" s="107">
        <v>0</v>
      </c>
      <c r="J5011" s="107">
        <v>0</v>
      </c>
      <c r="K5011" s="107">
        <v>0</v>
      </c>
      <c r="L5011" s="108">
        <v>0</v>
      </c>
      <c r="X5011" t="s">
        <v>778</v>
      </c>
      <c r="Y5011" t="s">
        <v>786</v>
      </c>
    </row>
    <row r="5012" spans="1:25" x14ac:dyDescent="0.25">
      <c r="A5012" s="103" t="s">
        <v>7</v>
      </c>
      <c r="B5012" s="104">
        <v>46273</v>
      </c>
      <c r="C5012" s="105" t="s">
        <v>11</v>
      </c>
      <c r="D5012" s="106">
        <v>8</v>
      </c>
      <c r="G5012" s="106">
        <v>269</v>
      </c>
      <c r="H5012" s="107">
        <v>1</v>
      </c>
      <c r="I5012" s="107">
        <v>0</v>
      </c>
      <c r="J5012" s="107">
        <v>0</v>
      </c>
      <c r="K5012" s="107">
        <v>0</v>
      </c>
      <c r="L5012" s="108">
        <v>0</v>
      </c>
      <c r="X5012" t="s">
        <v>782</v>
      </c>
      <c r="Y5012" t="s">
        <v>20</v>
      </c>
    </row>
    <row r="5013" spans="1:25" hidden="1" x14ac:dyDescent="0.25">
      <c r="A5013" s="103" t="s">
        <v>7</v>
      </c>
      <c r="B5013" s="104">
        <v>46273</v>
      </c>
      <c r="C5013" s="105" t="s">
        <v>12</v>
      </c>
      <c r="D5013" s="106">
        <v>12</v>
      </c>
      <c r="G5013" s="106">
        <v>13</v>
      </c>
      <c r="H5013" s="107">
        <v>0</v>
      </c>
      <c r="I5013" s="107">
        <v>0</v>
      </c>
      <c r="J5013" s="107">
        <v>0</v>
      </c>
      <c r="K5013" s="107">
        <v>0</v>
      </c>
      <c r="L5013" s="108">
        <v>0</v>
      </c>
      <c r="X5013" t="s">
        <v>782</v>
      </c>
    </row>
    <row r="5014" spans="1:25" x14ac:dyDescent="0.25">
      <c r="A5014" s="103" t="s">
        <v>6</v>
      </c>
      <c r="B5014" s="104">
        <v>46273</v>
      </c>
      <c r="C5014" s="105" t="s">
        <v>11</v>
      </c>
      <c r="D5014" s="106">
        <v>14</v>
      </c>
      <c r="G5014" s="106">
        <v>301</v>
      </c>
      <c r="H5014" s="107">
        <v>4</v>
      </c>
      <c r="I5014" s="107">
        <v>3</v>
      </c>
      <c r="J5014" s="107">
        <v>0</v>
      </c>
      <c r="K5014" s="107">
        <v>0</v>
      </c>
      <c r="L5014" s="108">
        <v>0</v>
      </c>
      <c r="X5014" t="s">
        <v>778</v>
      </c>
      <c r="Y5014" t="s">
        <v>783</v>
      </c>
    </row>
    <row r="5015" spans="1:25" x14ac:dyDescent="0.25">
      <c r="A5015" s="103" t="s">
        <v>7</v>
      </c>
      <c r="B5015" s="104">
        <v>46273</v>
      </c>
      <c r="C5015" s="105" t="s">
        <v>12</v>
      </c>
      <c r="D5015" s="106">
        <v>11</v>
      </c>
      <c r="G5015" s="106">
        <v>1</v>
      </c>
      <c r="H5015" s="107">
        <v>0</v>
      </c>
      <c r="I5015" s="107">
        <v>0</v>
      </c>
      <c r="J5015" s="107">
        <v>0</v>
      </c>
      <c r="K5015" s="107">
        <v>0</v>
      </c>
      <c r="L5015" s="108">
        <v>0</v>
      </c>
      <c r="X5015" t="s">
        <v>778</v>
      </c>
      <c r="Y5015" t="s">
        <v>804</v>
      </c>
    </row>
    <row r="5016" spans="1:25" x14ac:dyDescent="0.25">
      <c r="A5016" s="103" t="s">
        <v>6</v>
      </c>
      <c r="B5016" s="104">
        <v>46273</v>
      </c>
      <c r="C5016" s="105" t="s">
        <v>12</v>
      </c>
      <c r="D5016" s="106">
        <v>10</v>
      </c>
      <c r="G5016" s="106">
        <v>8</v>
      </c>
      <c r="H5016" s="107">
        <v>1</v>
      </c>
      <c r="I5016" s="107">
        <v>1</v>
      </c>
      <c r="J5016" s="107">
        <v>0</v>
      </c>
      <c r="K5016" s="107">
        <v>0</v>
      </c>
      <c r="L5016" s="108">
        <v>0</v>
      </c>
      <c r="X5016" t="s">
        <v>778</v>
      </c>
    </row>
    <row r="5017" spans="1:25" hidden="1" x14ac:dyDescent="0.25">
      <c r="A5017" s="103" t="s">
        <v>7</v>
      </c>
      <c r="B5017" s="104">
        <v>46273</v>
      </c>
      <c r="C5017" s="105" t="s">
        <v>12</v>
      </c>
      <c r="D5017" s="106">
        <v>9</v>
      </c>
      <c r="G5017" s="106">
        <v>5</v>
      </c>
      <c r="H5017" s="107">
        <v>0</v>
      </c>
      <c r="I5017" s="107">
        <v>0</v>
      </c>
      <c r="J5017" s="107">
        <v>0</v>
      </c>
      <c r="K5017" s="107">
        <v>0</v>
      </c>
      <c r="L5017" s="108">
        <v>0</v>
      </c>
      <c r="X5017" t="s">
        <v>782</v>
      </c>
      <c r="Y5017" t="s">
        <v>169</v>
      </c>
    </row>
    <row r="5018" spans="1:25" hidden="1" x14ac:dyDescent="0.25">
      <c r="A5018" s="103" t="s">
        <v>6</v>
      </c>
      <c r="B5018" s="104">
        <v>46273</v>
      </c>
      <c r="C5018" s="105" t="s">
        <v>11</v>
      </c>
      <c r="D5018" s="106">
        <v>10</v>
      </c>
      <c r="G5018" s="106">
        <v>56</v>
      </c>
      <c r="H5018" s="107">
        <v>0</v>
      </c>
      <c r="I5018" s="107">
        <v>0</v>
      </c>
      <c r="J5018" s="107">
        <v>0</v>
      </c>
      <c r="K5018" s="107">
        <v>0</v>
      </c>
      <c r="L5018" s="108">
        <v>0</v>
      </c>
      <c r="X5018" t="s">
        <v>782</v>
      </c>
    </row>
    <row r="5019" spans="1:25" x14ac:dyDescent="0.25">
      <c r="B5019" s="104">
        <v>46273</v>
      </c>
      <c r="C5019" s="105" t="s">
        <v>11</v>
      </c>
      <c r="D5019" s="106">
        <v>8</v>
      </c>
      <c r="G5019" s="106">
        <v>1</v>
      </c>
      <c r="H5019" s="107">
        <v>1</v>
      </c>
      <c r="I5019" s="107">
        <v>1</v>
      </c>
      <c r="J5019" s="107">
        <v>1</v>
      </c>
      <c r="K5019" s="107">
        <v>1</v>
      </c>
      <c r="L5019" s="108">
        <v>0</v>
      </c>
      <c r="X5019" t="s">
        <v>782</v>
      </c>
    </row>
    <row r="5020" spans="1:25" x14ac:dyDescent="0.25">
      <c r="A5020" s="103" t="s">
        <v>7</v>
      </c>
      <c r="B5020" s="104">
        <v>46273</v>
      </c>
      <c r="C5020" s="105" t="s">
        <v>12</v>
      </c>
      <c r="D5020" s="106">
        <v>16</v>
      </c>
      <c r="G5020" s="106">
        <v>21</v>
      </c>
      <c r="H5020" s="107">
        <v>0</v>
      </c>
      <c r="I5020" s="107">
        <v>0</v>
      </c>
      <c r="J5020" s="107">
        <v>0</v>
      </c>
      <c r="K5020" s="107">
        <v>0</v>
      </c>
      <c r="L5020" s="108">
        <v>0</v>
      </c>
      <c r="X5020" t="s">
        <v>782</v>
      </c>
    </row>
    <row r="5021" spans="1:25" hidden="1" x14ac:dyDescent="0.25">
      <c r="A5021" s="103" t="s">
        <v>7</v>
      </c>
      <c r="B5021" s="104">
        <v>46273</v>
      </c>
      <c r="C5021" s="105" t="s">
        <v>12</v>
      </c>
      <c r="D5021" s="106">
        <v>12</v>
      </c>
      <c r="G5021" s="106">
        <v>4</v>
      </c>
      <c r="H5021" s="107">
        <v>0</v>
      </c>
      <c r="I5021" s="107">
        <v>0</v>
      </c>
      <c r="J5021" s="107">
        <v>0</v>
      </c>
      <c r="K5021" s="107">
        <v>0</v>
      </c>
      <c r="L5021" s="108">
        <v>0</v>
      </c>
      <c r="X5021" t="s">
        <v>782</v>
      </c>
      <c r="Y5021" t="s">
        <v>779</v>
      </c>
    </row>
    <row r="5022" spans="1:25" hidden="1" x14ac:dyDescent="0.25">
      <c r="A5022" s="103" t="s">
        <v>6</v>
      </c>
      <c r="B5022" s="104">
        <v>46273</v>
      </c>
      <c r="C5022" s="105" t="s">
        <v>11</v>
      </c>
      <c r="D5022" s="106">
        <v>12</v>
      </c>
      <c r="G5022" s="106">
        <v>251</v>
      </c>
      <c r="H5022" s="107">
        <v>5</v>
      </c>
      <c r="I5022" s="107">
        <v>2</v>
      </c>
      <c r="J5022" s="107">
        <v>0</v>
      </c>
      <c r="K5022" s="107">
        <v>0</v>
      </c>
      <c r="L5022" s="108">
        <v>0</v>
      </c>
      <c r="X5022" t="s">
        <v>778</v>
      </c>
      <c r="Y5022" t="s">
        <v>20</v>
      </c>
    </row>
    <row r="5023" spans="1:25" hidden="1" x14ac:dyDescent="0.25">
      <c r="A5023" s="103" t="s">
        <v>6</v>
      </c>
      <c r="B5023" s="104">
        <v>46273</v>
      </c>
      <c r="C5023" s="105" t="s">
        <v>11</v>
      </c>
      <c r="D5023" s="106">
        <v>8</v>
      </c>
      <c r="G5023" s="106">
        <v>203</v>
      </c>
      <c r="H5023" s="107">
        <v>7</v>
      </c>
      <c r="I5023" s="107">
        <v>5</v>
      </c>
      <c r="J5023" s="107">
        <v>0</v>
      </c>
      <c r="K5023" s="107">
        <v>0</v>
      </c>
      <c r="L5023" s="108">
        <v>0</v>
      </c>
      <c r="X5023" t="s">
        <v>778</v>
      </c>
      <c r="Y5023" t="s">
        <v>783</v>
      </c>
    </row>
    <row r="5024" spans="1:25" x14ac:dyDescent="0.25">
      <c r="A5024" s="103" t="s">
        <v>6</v>
      </c>
      <c r="B5024" s="104">
        <v>46273</v>
      </c>
      <c r="C5024" s="105" t="s">
        <v>11</v>
      </c>
      <c r="D5024" s="106">
        <v>11</v>
      </c>
      <c r="G5024" s="106">
        <v>12</v>
      </c>
      <c r="H5024" s="107">
        <v>1</v>
      </c>
      <c r="I5024" s="107">
        <v>1</v>
      </c>
      <c r="J5024" s="107">
        <v>0</v>
      </c>
      <c r="K5024" s="107">
        <v>0</v>
      </c>
      <c r="L5024" s="108">
        <v>0</v>
      </c>
      <c r="X5024" t="s">
        <v>778</v>
      </c>
      <c r="Y5024" t="s">
        <v>23</v>
      </c>
    </row>
    <row r="5025" spans="1:25" hidden="1" x14ac:dyDescent="0.25">
      <c r="A5025" s="103" t="s">
        <v>6</v>
      </c>
      <c r="B5025" s="104">
        <v>46273</v>
      </c>
      <c r="C5025" s="105" t="s">
        <v>12</v>
      </c>
      <c r="D5025" s="106">
        <v>14</v>
      </c>
      <c r="G5025" s="106">
        <v>1</v>
      </c>
      <c r="H5025" s="107">
        <v>0</v>
      </c>
      <c r="I5025" s="107">
        <v>0</v>
      </c>
      <c r="J5025" s="107">
        <v>0</v>
      </c>
      <c r="K5025" s="107">
        <v>0</v>
      </c>
      <c r="L5025" s="108">
        <v>0</v>
      </c>
      <c r="X5025" t="s">
        <v>778</v>
      </c>
      <c r="Y5025" t="s">
        <v>786</v>
      </c>
    </row>
    <row r="5026" spans="1:25" x14ac:dyDescent="0.25">
      <c r="A5026" s="103" t="s">
        <v>6</v>
      </c>
      <c r="B5026" s="104">
        <v>46273</v>
      </c>
      <c r="C5026" s="105" t="s">
        <v>11</v>
      </c>
      <c r="D5026" s="106">
        <v>14</v>
      </c>
      <c r="G5026" s="106">
        <v>4</v>
      </c>
      <c r="H5026" s="107">
        <v>0</v>
      </c>
      <c r="I5026" s="107">
        <v>0</v>
      </c>
      <c r="J5026" s="107">
        <v>0</v>
      </c>
      <c r="K5026" s="107">
        <v>0</v>
      </c>
      <c r="L5026" s="108">
        <v>0</v>
      </c>
      <c r="X5026" t="s">
        <v>778</v>
      </c>
    </row>
    <row r="5027" spans="1:25" x14ac:dyDescent="0.25">
      <c r="A5027" s="103" t="s">
        <v>6</v>
      </c>
      <c r="B5027" s="104">
        <v>46273</v>
      </c>
      <c r="C5027" s="105" t="s">
        <v>12</v>
      </c>
      <c r="D5027" s="106">
        <v>14</v>
      </c>
      <c r="G5027" s="106">
        <v>2</v>
      </c>
      <c r="H5027" s="107">
        <v>0</v>
      </c>
      <c r="I5027" s="107">
        <v>0</v>
      </c>
      <c r="J5027" s="107">
        <v>0</v>
      </c>
      <c r="K5027" s="107">
        <v>0</v>
      </c>
      <c r="L5027" s="108">
        <v>0</v>
      </c>
      <c r="X5027" t="s">
        <v>778</v>
      </c>
      <c r="Y5027" t="s">
        <v>22</v>
      </c>
    </row>
    <row r="5028" spans="1:25" hidden="1" x14ac:dyDescent="0.25">
      <c r="A5028" s="103" t="s">
        <v>8</v>
      </c>
      <c r="B5028" s="104">
        <v>46273</v>
      </c>
      <c r="C5028" s="105" t="s">
        <v>12</v>
      </c>
      <c r="D5028" s="106">
        <v>12</v>
      </c>
      <c r="G5028" s="106">
        <v>5</v>
      </c>
      <c r="H5028" s="107">
        <v>0</v>
      </c>
      <c r="I5028" s="107">
        <v>0</v>
      </c>
      <c r="J5028" s="107">
        <v>0</v>
      </c>
      <c r="K5028" s="107">
        <v>0</v>
      </c>
      <c r="L5028" s="108">
        <v>0</v>
      </c>
      <c r="X5028" t="s">
        <v>782</v>
      </c>
    </row>
    <row r="5029" spans="1:25" hidden="1" x14ac:dyDescent="0.25">
      <c r="A5029" s="103" t="s">
        <v>6</v>
      </c>
      <c r="B5029" s="104">
        <v>46273</v>
      </c>
      <c r="C5029" s="105" t="s">
        <v>11</v>
      </c>
      <c r="D5029" s="106">
        <v>12</v>
      </c>
      <c r="G5029" s="106">
        <v>1016</v>
      </c>
      <c r="H5029" s="107">
        <v>9</v>
      </c>
      <c r="I5029" s="107">
        <v>7</v>
      </c>
      <c r="J5029" s="107">
        <v>1</v>
      </c>
      <c r="K5029" s="107">
        <v>0</v>
      </c>
      <c r="L5029" s="108">
        <v>0</v>
      </c>
      <c r="X5029" t="s">
        <v>782</v>
      </c>
      <c r="Y5029" t="s">
        <v>783</v>
      </c>
    </row>
    <row r="5030" spans="1:25" hidden="1" x14ac:dyDescent="0.25">
      <c r="A5030" s="103" t="s">
        <v>8</v>
      </c>
      <c r="B5030" s="104">
        <v>46273</v>
      </c>
      <c r="C5030" s="105" t="s">
        <v>11</v>
      </c>
      <c r="D5030" s="106">
        <v>14</v>
      </c>
      <c r="G5030" s="106">
        <v>958</v>
      </c>
      <c r="H5030" s="107">
        <v>3</v>
      </c>
      <c r="I5030" s="107">
        <v>3</v>
      </c>
      <c r="J5030" s="107">
        <v>0</v>
      </c>
      <c r="K5030" s="107">
        <v>0</v>
      </c>
      <c r="L5030" s="108">
        <v>0</v>
      </c>
      <c r="X5030" t="s">
        <v>782</v>
      </c>
      <c r="Y5030" t="s">
        <v>20</v>
      </c>
    </row>
    <row r="5031" spans="1:25" x14ac:dyDescent="0.25">
      <c r="A5031" s="103" t="s">
        <v>6</v>
      </c>
      <c r="B5031" s="104">
        <v>46273</v>
      </c>
      <c r="C5031" s="105" t="s">
        <v>11</v>
      </c>
      <c r="D5031" s="106">
        <v>10</v>
      </c>
      <c r="G5031" s="106">
        <v>492</v>
      </c>
      <c r="H5031" s="107">
        <v>3</v>
      </c>
      <c r="I5031" s="107">
        <v>3</v>
      </c>
      <c r="J5031" s="107">
        <v>0</v>
      </c>
      <c r="K5031" s="107">
        <v>0</v>
      </c>
      <c r="L5031" s="108">
        <v>0</v>
      </c>
      <c r="X5031" t="s">
        <v>782</v>
      </c>
      <c r="Y5031" t="s">
        <v>784</v>
      </c>
    </row>
    <row r="5032" spans="1:25" hidden="1" x14ac:dyDescent="0.25">
      <c r="A5032" s="103" t="s">
        <v>8</v>
      </c>
      <c r="B5032" s="104">
        <v>46273</v>
      </c>
      <c r="C5032" s="105" t="s">
        <v>12</v>
      </c>
      <c r="D5032" s="106">
        <v>15</v>
      </c>
      <c r="G5032" s="106">
        <v>13</v>
      </c>
      <c r="H5032" s="107">
        <v>0</v>
      </c>
      <c r="I5032" s="107">
        <v>0</v>
      </c>
      <c r="J5032" s="107">
        <v>0</v>
      </c>
      <c r="K5032" s="107">
        <v>0</v>
      </c>
      <c r="L5032" s="108">
        <v>0</v>
      </c>
      <c r="X5032" t="s">
        <v>782</v>
      </c>
    </row>
    <row r="5033" spans="1:25" hidden="1" x14ac:dyDescent="0.25">
      <c r="A5033" s="103" t="s">
        <v>7</v>
      </c>
      <c r="B5033" s="104">
        <v>46273</v>
      </c>
      <c r="C5033" s="105" t="s">
        <v>11</v>
      </c>
      <c r="D5033" s="106">
        <v>8</v>
      </c>
      <c r="G5033" s="106">
        <v>32</v>
      </c>
      <c r="H5033" s="107">
        <v>0</v>
      </c>
      <c r="I5033" s="107">
        <v>0</v>
      </c>
      <c r="J5033" s="107">
        <v>0</v>
      </c>
      <c r="K5033" s="107">
        <v>0</v>
      </c>
      <c r="L5033" s="108">
        <v>0</v>
      </c>
      <c r="X5033" t="s">
        <v>782</v>
      </c>
      <c r="Y5033" t="s">
        <v>780</v>
      </c>
    </row>
    <row r="5034" spans="1:25" hidden="1" x14ac:dyDescent="0.25">
      <c r="A5034" s="103" t="s">
        <v>7</v>
      </c>
      <c r="B5034" s="104">
        <v>46273</v>
      </c>
      <c r="C5034" s="105" t="s">
        <v>11</v>
      </c>
      <c r="D5034" s="106">
        <v>16</v>
      </c>
      <c r="G5034" s="106">
        <v>38</v>
      </c>
      <c r="H5034" s="107">
        <v>0</v>
      </c>
      <c r="I5034" s="107">
        <v>0</v>
      </c>
      <c r="J5034" s="107">
        <v>0</v>
      </c>
      <c r="K5034" s="107">
        <v>0</v>
      </c>
      <c r="L5034" s="108">
        <v>0</v>
      </c>
      <c r="X5034" t="s">
        <v>778</v>
      </c>
      <c r="Y5034" t="s">
        <v>780</v>
      </c>
    </row>
    <row r="5035" spans="1:25" hidden="1" x14ac:dyDescent="0.25">
      <c r="A5035" s="103" t="s">
        <v>7</v>
      </c>
      <c r="B5035" s="104">
        <v>46273</v>
      </c>
      <c r="C5035" s="105" t="s">
        <v>11</v>
      </c>
      <c r="D5035" s="106">
        <v>14</v>
      </c>
      <c r="G5035" s="106">
        <v>401</v>
      </c>
      <c r="H5035" s="107">
        <v>4</v>
      </c>
      <c r="I5035" s="107">
        <v>4</v>
      </c>
      <c r="J5035" s="107">
        <v>0</v>
      </c>
      <c r="K5035" s="107">
        <v>0</v>
      </c>
      <c r="L5035" s="108">
        <v>0</v>
      </c>
      <c r="X5035" t="s">
        <v>782</v>
      </c>
      <c r="Y5035" t="s">
        <v>783</v>
      </c>
    </row>
    <row r="5036" spans="1:25" hidden="1" x14ac:dyDescent="0.25">
      <c r="A5036" s="103" t="s">
        <v>6</v>
      </c>
      <c r="B5036" s="104">
        <v>46273</v>
      </c>
      <c r="C5036" s="105" t="s">
        <v>11</v>
      </c>
      <c r="D5036" s="106">
        <v>11</v>
      </c>
      <c r="G5036" s="106">
        <v>225</v>
      </c>
      <c r="H5036" s="107">
        <v>4</v>
      </c>
      <c r="I5036" s="107">
        <v>2</v>
      </c>
      <c r="J5036" s="107">
        <v>0</v>
      </c>
      <c r="K5036" s="107">
        <v>0</v>
      </c>
      <c r="L5036" s="108">
        <v>0</v>
      </c>
      <c r="X5036" t="s">
        <v>778</v>
      </c>
      <c r="Y5036" t="s">
        <v>20</v>
      </c>
    </row>
    <row r="5037" spans="1:25" x14ac:dyDescent="0.25">
      <c r="A5037" s="103" t="s">
        <v>6</v>
      </c>
      <c r="B5037" s="104">
        <v>46273</v>
      </c>
      <c r="C5037" s="105" t="s">
        <v>12</v>
      </c>
      <c r="D5037" s="106">
        <v>16</v>
      </c>
      <c r="G5037" s="106">
        <v>117</v>
      </c>
      <c r="H5037" s="107">
        <v>4</v>
      </c>
      <c r="I5037" s="107">
        <v>2</v>
      </c>
      <c r="J5037" s="107">
        <v>1</v>
      </c>
      <c r="K5037" s="107">
        <v>1</v>
      </c>
      <c r="L5037" s="108">
        <v>1</v>
      </c>
      <c r="X5037" t="s">
        <v>782</v>
      </c>
      <c r="Y5037" t="s">
        <v>781</v>
      </c>
    </row>
    <row r="5038" spans="1:25" x14ac:dyDescent="0.25">
      <c r="A5038" s="103" t="s">
        <v>28</v>
      </c>
      <c r="B5038" s="104">
        <v>46273</v>
      </c>
      <c r="C5038" s="105" t="s">
        <v>12</v>
      </c>
      <c r="D5038" s="106">
        <v>8</v>
      </c>
      <c r="G5038" s="106">
        <v>1</v>
      </c>
      <c r="H5038" s="107">
        <v>1</v>
      </c>
      <c r="I5038" s="107">
        <v>1</v>
      </c>
      <c r="J5038" s="107">
        <v>0</v>
      </c>
      <c r="K5038" s="107">
        <v>0</v>
      </c>
      <c r="L5038" s="108">
        <v>0</v>
      </c>
      <c r="X5038" t="s">
        <v>782</v>
      </c>
      <c r="Y5038" t="s">
        <v>779</v>
      </c>
    </row>
    <row r="5039" spans="1:25" hidden="1" x14ac:dyDescent="0.25">
      <c r="A5039" s="103" t="s">
        <v>8</v>
      </c>
      <c r="B5039" s="104">
        <v>46273</v>
      </c>
      <c r="C5039" s="105" t="s">
        <v>12</v>
      </c>
      <c r="D5039" s="106">
        <v>11</v>
      </c>
      <c r="G5039" s="106">
        <v>1103</v>
      </c>
      <c r="H5039" s="107">
        <v>42</v>
      </c>
      <c r="I5039" s="107">
        <v>30</v>
      </c>
      <c r="J5039" s="107">
        <v>6</v>
      </c>
      <c r="K5039" s="107">
        <v>4</v>
      </c>
      <c r="L5039" s="108">
        <v>1</v>
      </c>
      <c r="X5039" t="s">
        <v>782</v>
      </c>
      <c r="Y5039" t="s">
        <v>779</v>
      </c>
    </row>
    <row r="5040" spans="1:25" hidden="1" x14ac:dyDescent="0.25">
      <c r="A5040" s="103" t="s">
        <v>6</v>
      </c>
      <c r="B5040" s="104">
        <v>46273</v>
      </c>
      <c r="C5040" s="105" t="s">
        <v>11</v>
      </c>
      <c r="D5040" s="106">
        <v>12</v>
      </c>
      <c r="G5040" s="106">
        <v>50</v>
      </c>
      <c r="H5040" s="107">
        <v>0</v>
      </c>
      <c r="I5040" s="107">
        <v>0</v>
      </c>
      <c r="J5040" s="107">
        <v>0</v>
      </c>
      <c r="K5040" s="107">
        <v>0</v>
      </c>
      <c r="L5040" s="108">
        <v>0</v>
      </c>
      <c r="X5040" t="s">
        <v>782</v>
      </c>
    </row>
    <row r="5041" spans="1:25" hidden="1" x14ac:dyDescent="0.25">
      <c r="A5041" s="103" t="s">
        <v>7</v>
      </c>
      <c r="B5041" s="104">
        <v>46273</v>
      </c>
      <c r="C5041" s="105" t="s">
        <v>11</v>
      </c>
      <c r="D5041" s="106">
        <v>8</v>
      </c>
      <c r="G5041" s="106">
        <v>175</v>
      </c>
      <c r="H5041" s="107">
        <v>1</v>
      </c>
      <c r="I5041" s="107">
        <v>1</v>
      </c>
      <c r="J5041" s="107">
        <v>0</v>
      </c>
      <c r="K5041" s="107">
        <v>0</v>
      </c>
      <c r="L5041" s="108">
        <v>0</v>
      </c>
      <c r="X5041" t="s">
        <v>782</v>
      </c>
      <c r="Y5041" t="s">
        <v>784</v>
      </c>
    </row>
    <row r="5042" spans="1:25" x14ac:dyDescent="0.25">
      <c r="A5042" s="103" t="s">
        <v>7</v>
      </c>
      <c r="B5042" s="104">
        <v>46273</v>
      </c>
      <c r="C5042" s="105" t="s">
        <v>11</v>
      </c>
      <c r="D5042" s="106">
        <v>8</v>
      </c>
      <c r="G5042" s="106">
        <v>33</v>
      </c>
      <c r="H5042" s="107">
        <v>0</v>
      </c>
      <c r="I5042" s="107">
        <v>0</v>
      </c>
      <c r="J5042" s="107">
        <v>0</v>
      </c>
      <c r="K5042" s="107">
        <v>0</v>
      </c>
      <c r="L5042" s="108">
        <v>0</v>
      </c>
      <c r="X5042" t="s">
        <v>778</v>
      </c>
      <c r="Y5042" t="s">
        <v>780</v>
      </c>
    </row>
    <row r="5043" spans="1:25" hidden="1" x14ac:dyDescent="0.25">
      <c r="A5043" s="103" t="s">
        <v>7</v>
      </c>
      <c r="B5043" s="104">
        <v>46273</v>
      </c>
      <c r="C5043" s="105" t="s">
        <v>12</v>
      </c>
      <c r="D5043" s="106">
        <v>16</v>
      </c>
      <c r="G5043" s="106">
        <v>1</v>
      </c>
      <c r="H5043" s="107">
        <v>0</v>
      </c>
      <c r="I5043" s="107">
        <v>0</v>
      </c>
      <c r="J5043" s="107">
        <v>0</v>
      </c>
      <c r="K5043" s="107">
        <v>0</v>
      </c>
      <c r="L5043" s="108">
        <v>0</v>
      </c>
      <c r="X5043" t="s">
        <v>778</v>
      </c>
      <c r="Y5043" t="s">
        <v>804</v>
      </c>
    </row>
    <row r="5044" spans="1:25" x14ac:dyDescent="0.25">
      <c r="A5044" s="103" t="s">
        <v>6</v>
      </c>
      <c r="B5044" s="104">
        <v>46273</v>
      </c>
      <c r="C5044" s="105" t="s">
        <v>11</v>
      </c>
      <c r="D5044" s="106">
        <v>13</v>
      </c>
      <c r="G5044" s="106">
        <v>8</v>
      </c>
      <c r="H5044" s="107">
        <v>0</v>
      </c>
      <c r="I5044" s="107">
        <v>0</v>
      </c>
      <c r="J5044" s="107">
        <v>0</v>
      </c>
      <c r="K5044" s="107">
        <v>0</v>
      </c>
      <c r="L5044" s="108">
        <v>0</v>
      </c>
      <c r="X5044" t="s">
        <v>782</v>
      </c>
      <c r="Y5044" t="s">
        <v>784</v>
      </c>
    </row>
    <row r="5045" spans="1:25" hidden="1" x14ac:dyDescent="0.25">
      <c r="A5045" s="103" t="s">
        <v>6</v>
      </c>
      <c r="B5045" s="104">
        <v>46273</v>
      </c>
      <c r="C5045" s="105" t="s">
        <v>12</v>
      </c>
      <c r="D5045" s="106">
        <v>11</v>
      </c>
      <c r="G5045" s="106">
        <v>1</v>
      </c>
      <c r="H5045" s="107">
        <v>0</v>
      </c>
      <c r="I5045" s="107">
        <v>0</v>
      </c>
      <c r="J5045" s="107">
        <v>0</v>
      </c>
      <c r="K5045" s="107">
        <v>0</v>
      </c>
      <c r="L5045" s="108">
        <v>0</v>
      </c>
      <c r="X5045" t="s">
        <v>778</v>
      </c>
      <c r="Y5045" t="s">
        <v>786</v>
      </c>
    </row>
    <row r="5046" spans="1:25" x14ac:dyDescent="0.25">
      <c r="A5046" s="103" t="s">
        <v>7</v>
      </c>
      <c r="B5046" s="104">
        <v>46273</v>
      </c>
      <c r="C5046" s="105" t="s">
        <v>11</v>
      </c>
      <c r="D5046" s="106">
        <v>12</v>
      </c>
      <c r="G5046" s="106">
        <v>334</v>
      </c>
      <c r="H5046" s="107">
        <v>5</v>
      </c>
      <c r="I5046" s="107">
        <v>2</v>
      </c>
      <c r="J5046" s="107">
        <v>0</v>
      </c>
      <c r="K5046" s="107">
        <v>0</v>
      </c>
      <c r="L5046" s="108">
        <v>0</v>
      </c>
      <c r="X5046" t="s">
        <v>782</v>
      </c>
      <c r="Y5046" t="s">
        <v>784</v>
      </c>
    </row>
    <row r="5047" spans="1:25" x14ac:dyDescent="0.25">
      <c r="A5047" s="103" t="s">
        <v>6</v>
      </c>
      <c r="B5047" s="104">
        <v>46273</v>
      </c>
      <c r="C5047" s="105" t="s">
        <v>12</v>
      </c>
      <c r="D5047" s="106">
        <v>12</v>
      </c>
      <c r="G5047" s="106">
        <v>1</v>
      </c>
      <c r="H5047" s="107">
        <v>0</v>
      </c>
      <c r="I5047" s="107">
        <v>0</v>
      </c>
      <c r="J5047" s="107">
        <v>0</v>
      </c>
      <c r="K5047" s="107">
        <v>0</v>
      </c>
      <c r="L5047" s="108">
        <v>0</v>
      </c>
      <c r="X5047" t="s">
        <v>778</v>
      </c>
      <c r="Y5047" t="s">
        <v>786</v>
      </c>
    </row>
    <row r="5048" spans="1:25" x14ac:dyDescent="0.25">
      <c r="A5048" s="103" t="s">
        <v>7</v>
      </c>
      <c r="B5048" s="104">
        <v>46273</v>
      </c>
      <c r="C5048" s="105" t="s">
        <v>12</v>
      </c>
      <c r="D5048" s="106">
        <v>10</v>
      </c>
      <c r="G5048" s="106">
        <v>3</v>
      </c>
      <c r="H5048" s="107">
        <v>0</v>
      </c>
      <c r="I5048" s="107">
        <v>0</v>
      </c>
      <c r="J5048" s="107">
        <v>0</v>
      </c>
      <c r="K5048" s="107">
        <v>0</v>
      </c>
      <c r="L5048" s="108">
        <v>0</v>
      </c>
      <c r="X5048" t="s">
        <v>778</v>
      </c>
      <c r="Y5048" t="s">
        <v>785</v>
      </c>
    </row>
    <row r="5049" spans="1:25" x14ac:dyDescent="0.25">
      <c r="A5049" s="103" t="s">
        <v>7</v>
      </c>
      <c r="B5049" s="104">
        <v>46273</v>
      </c>
      <c r="C5049" s="105" t="s">
        <v>12</v>
      </c>
      <c r="D5049" s="106">
        <v>9</v>
      </c>
      <c r="G5049" s="106">
        <v>27</v>
      </c>
      <c r="H5049" s="107">
        <v>0</v>
      </c>
      <c r="I5049" s="107">
        <v>0</v>
      </c>
      <c r="J5049" s="107">
        <v>0</v>
      </c>
      <c r="K5049" s="107">
        <v>0</v>
      </c>
      <c r="L5049" s="108">
        <v>0</v>
      </c>
      <c r="X5049" t="s">
        <v>782</v>
      </c>
    </row>
    <row r="5050" spans="1:25" x14ac:dyDescent="0.25">
      <c r="A5050" s="103" t="s">
        <v>8</v>
      </c>
      <c r="B5050" s="104">
        <v>46273</v>
      </c>
      <c r="C5050" s="105" t="s">
        <v>12</v>
      </c>
      <c r="D5050" s="106">
        <v>8</v>
      </c>
      <c r="G5050" s="106">
        <v>4</v>
      </c>
      <c r="H5050" s="107">
        <v>0</v>
      </c>
      <c r="I5050" s="107">
        <v>0</v>
      </c>
      <c r="J5050" s="107">
        <v>0</v>
      </c>
      <c r="K5050" s="107">
        <v>0</v>
      </c>
      <c r="L5050" s="108">
        <v>0</v>
      </c>
      <c r="X5050" t="s">
        <v>778</v>
      </c>
      <c r="Y5050" t="s">
        <v>779</v>
      </c>
    </row>
    <row r="5051" spans="1:25" hidden="1" x14ac:dyDescent="0.25">
      <c r="A5051" s="103" t="s">
        <v>8</v>
      </c>
      <c r="B5051" s="104">
        <v>46273</v>
      </c>
      <c r="C5051" s="105" t="s">
        <v>12</v>
      </c>
      <c r="D5051" s="106">
        <v>10</v>
      </c>
      <c r="G5051" s="106">
        <v>1</v>
      </c>
      <c r="H5051" s="107">
        <v>0</v>
      </c>
      <c r="I5051" s="107">
        <v>0</v>
      </c>
      <c r="J5051" s="107">
        <v>0</v>
      </c>
      <c r="K5051" s="107">
        <v>0</v>
      </c>
      <c r="L5051" s="108">
        <v>0</v>
      </c>
      <c r="X5051" t="s">
        <v>778</v>
      </c>
    </row>
    <row r="5052" spans="1:25" hidden="1" x14ac:dyDescent="0.25">
      <c r="A5052" s="103" t="s">
        <v>6</v>
      </c>
      <c r="B5052" s="104">
        <v>46273</v>
      </c>
      <c r="C5052" s="105" t="s">
        <v>11</v>
      </c>
      <c r="D5052" s="106">
        <v>9</v>
      </c>
      <c r="G5052" s="106">
        <v>9</v>
      </c>
      <c r="H5052" s="107">
        <v>0</v>
      </c>
      <c r="I5052" s="107">
        <v>0</v>
      </c>
      <c r="J5052" s="107">
        <v>0</v>
      </c>
      <c r="K5052" s="107">
        <v>0</v>
      </c>
      <c r="L5052" s="108">
        <v>0</v>
      </c>
      <c r="X5052" t="s">
        <v>782</v>
      </c>
      <c r="Y5052" t="s">
        <v>23</v>
      </c>
    </row>
    <row r="5053" spans="1:25" x14ac:dyDescent="0.25">
      <c r="A5053" s="103" t="s">
        <v>7</v>
      </c>
      <c r="B5053" s="104">
        <v>46273</v>
      </c>
      <c r="C5053" s="105" t="s">
        <v>11</v>
      </c>
      <c r="D5053" s="106">
        <v>15</v>
      </c>
      <c r="G5053" s="106">
        <v>269</v>
      </c>
      <c r="H5053" s="107">
        <v>3</v>
      </c>
      <c r="I5053" s="107">
        <v>0</v>
      </c>
      <c r="J5053" s="107">
        <v>0</v>
      </c>
      <c r="K5053" s="107">
        <v>0</v>
      </c>
      <c r="L5053" s="108">
        <v>0</v>
      </c>
      <c r="X5053" t="s">
        <v>782</v>
      </c>
      <c r="Y5053" t="s">
        <v>784</v>
      </c>
    </row>
    <row r="5054" spans="1:25" hidden="1" x14ac:dyDescent="0.25">
      <c r="A5054" s="103" t="s">
        <v>6</v>
      </c>
      <c r="B5054" s="104">
        <v>46273</v>
      </c>
      <c r="C5054" s="105" t="s">
        <v>12</v>
      </c>
      <c r="D5054" s="106">
        <v>15</v>
      </c>
      <c r="G5054" s="106">
        <v>5</v>
      </c>
      <c r="H5054" s="107">
        <v>0</v>
      </c>
      <c r="I5054" s="107">
        <v>0</v>
      </c>
      <c r="J5054" s="107">
        <v>0</v>
      </c>
      <c r="K5054" s="107">
        <v>0</v>
      </c>
      <c r="L5054" s="108">
        <v>0</v>
      </c>
      <c r="X5054" t="s">
        <v>778</v>
      </c>
      <c r="Y5054" t="s">
        <v>785</v>
      </c>
    </row>
    <row r="5055" spans="1:25" x14ac:dyDescent="0.25">
      <c r="A5055" s="103" t="s">
        <v>8</v>
      </c>
      <c r="B5055" s="104">
        <v>46273</v>
      </c>
      <c r="C5055" s="105" t="s">
        <v>11</v>
      </c>
      <c r="D5055" s="106">
        <v>12</v>
      </c>
      <c r="G5055" s="106">
        <v>1</v>
      </c>
      <c r="H5055" s="107">
        <v>0</v>
      </c>
      <c r="I5055" s="107">
        <v>0</v>
      </c>
      <c r="J5055" s="107">
        <v>0</v>
      </c>
      <c r="K5055" s="107">
        <v>0</v>
      </c>
      <c r="L5055" s="108">
        <v>0</v>
      </c>
      <c r="X5055" t="s">
        <v>782</v>
      </c>
    </row>
    <row r="5056" spans="1:25" x14ac:dyDescent="0.25">
      <c r="A5056" s="103" t="s">
        <v>6</v>
      </c>
      <c r="B5056" s="104">
        <v>46273</v>
      </c>
      <c r="C5056" s="105" t="s">
        <v>12</v>
      </c>
      <c r="D5056" s="106">
        <v>11</v>
      </c>
      <c r="G5056" s="106">
        <v>1892</v>
      </c>
      <c r="H5056" s="107">
        <v>35</v>
      </c>
      <c r="I5056" s="107">
        <v>23</v>
      </c>
      <c r="J5056" s="107">
        <v>1</v>
      </c>
      <c r="K5056" s="107">
        <v>0</v>
      </c>
      <c r="L5056" s="108">
        <v>0</v>
      </c>
      <c r="X5056" t="s">
        <v>782</v>
      </c>
      <c r="Y5056" t="s">
        <v>779</v>
      </c>
    </row>
    <row r="5057" spans="1:25" x14ac:dyDescent="0.25">
      <c r="A5057" s="103" t="s">
        <v>6</v>
      </c>
      <c r="B5057" s="104">
        <v>46273</v>
      </c>
      <c r="C5057" s="105" t="s">
        <v>12</v>
      </c>
      <c r="D5057" s="106">
        <v>16</v>
      </c>
      <c r="G5057" s="106">
        <v>1</v>
      </c>
      <c r="H5057" s="107">
        <v>0</v>
      </c>
      <c r="I5057" s="107">
        <v>0</v>
      </c>
      <c r="J5057" s="107">
        <v>0</v>
      </c>
      <c r="K5057" s="107">
        <v>0</v>
      </c>
      <c r="L5057" s="108">
        <v>0</v>
      </c>
      <c r="X5057" t="s">
        <v>778</v>
      </c>
      <c r="Y5057" t="s">
        <v>811</v>
      </c>
    </row>
    <row r="5058" spans="1:25" hidden="1" x14ac:dyDescent="0.25">
      <c r="A5058" s="103" t="s">
        <v>8</v>
      </c>
      <c r="B5058" s="104">
        <v>46273</v>
      </c>
      <c r="C5058" s="105" t="s">
        <v>12</v>
      </c>
      <c r="D5058" s="106">
        <v>16</v>
      </c>
      <c r="G5058" s="106">
        <v>328</v>
      </c>
      <c r="H5058" s="107">
        <v>5</v>
      </c>
      <c r="I5058" s="107">
        <v>3</v>
      </c>
      <c r="J5058" s="107">
        <v>0</v>
      </c>
      <c r="K5058" s="107">
        <v>0</v>
      </c>
      <c r="L5058" s="108">
        <v>0</v>
      </c>
      <c r="X5058" t="s">
        <v>778</v>
      </c>
      <c r="Y5058" t="s">
        <v>779</v>
      </c>
    </row>
    <row r="5059" spans="1:25" hidden="1" x14ac:dyDescent="0.25">
      <c r="A5059" s="103" t="s">
        <v>7</v>
      </c>
      <c r="B5059" s="104">
        <v>46273</v>
      </c>
      <c r="C5059" s="105" t="s">
        <v>12</v>
      </c>
      <c r="D5059" s="106">
        <v>12</v>
      </c>
      <c r="G5059" s="106">
        <v>17</v>
      </c>
      <c r="H5059" s="107">
        <v>0</v>
      </c>
      <c r="I5059" s="107">
        <v>0</v>
      </c>
      <c r="J5059" s="107">
        <v>0</v>
      </c>
      <c r="K5059" s="107">
        <v>0</v>
      </c>
      <c r="L5059" s="108">
        <v>0</v>
      </c>
      <c r="X5059" t="s">
        <v>778</v>
      </c>
      <c r="Y5059" t="s">
        <v>781</v>
      </c>
    </row>
    <row r="5060" spans="1:25" x14ac:dyDescent="0.25">
      <c r="A5060" s="103" t="s">
        <v>6</v>
      </c>
      <c r="B5060" s="104">
        <v>46273</v>
      </c>
      <c r="C5060" s="105" t="s">
        <v>11</v>
      </c>
      <c r="D5060" s="106">
        <v>13</v>
      </c>
      <c r="G5060" s="106">
        <v>5</v>
      </c>
      <c r="H5060" s="107">
        <v>0</v>
      </c>
      <c r="I5060" s="107">
        <v>0</v>
      </c>
      <c r="J5060" s="107">
        <v>0</v>
      </c>
      <c r="K5060" s="107">
        <v>0</v>
      </c>
      <c r="L5060" s="108">
        <v>0</v>
      </c>
      <c r="X5060" t="s">
        <v>782</v>
      </c>
      <c r="Y5060" t="s">
        <v>783</v>
      </c>
    </row>
    <row r="5061" spans="1:25" hidden="1" x14ac:dyDescent="0.25">
      <c r="A5061" s="103" t="s">
        <v>827</v>
      </c>
      <c r="B5061" s="104">
        <v>46273</v>
      </c>
      <c r="C5061" s="105" t="s">
        <v>12</v>
      </c>
      <c r="D5061" s="106">
        <v>11</v>
      </c>
      <c r="G5061" s="106">
        <v>2</v>
      </c>
      <c r="H5061" s="107">
        <v>0</v>
      </c>
      <c r="I5061" s="107">
        <v>0</v>
      </c>
      <c r="J5061" s="107">
        <v>0</v>
      </c>
      <c r="K5061" s="107">
        <v>0</v>
      </c>
      <c r="L5061" s="108">
        <v>0</v>
      </c>
      <c r="X5061" t="s">
        <v>778</v>
      </c>
      <c r="Y5061" t="s">
        <v>779</v>
      </c>
    </row>
    <row r="5062" spans="1:25" hidden="1" x14ac:dyDescent="0.25">
      <c r="A5062" s="103" t="s">
        <v>8</v>
      </c>
      <c r="B5062" s="104">
        <v>46273</v>
      </c>
      <c r="C5062" s="105" t="s">
        <v>11</v>
      </c>
      <c r="D5062" s="106">
        <v>12</v>
      </c>
      <c r="G5062" s="106">
        <v>1</v>
      </c>
      <c r="H5062" s="107">
        <v>0</v>
      </c>
      <c r="I5062" s="107">
        <v>0</v>
      </c>
      <c r="J5062" s="107">
        <v>0</v>
      </c>
      <c r="K5062" s="107">
        <v>0</v>
      </c>
      <c r="L5062" s="108">
        <v>0</v>
      </c>
      <c r="X5062" t="s">
        <v>782</v>
      </c>
      <c r="Y5062" t="s">
        <v>21</v>
      </c>
    </row>
    <row r="5063" spans="1:25" hidden="1" x14ac:dyDescent="0.25">
      <c r="A5063" s="103" t="s">
        <v>8</v>
      </c>
      <c r="B5063" s="104">
        <v>46273</v>
      </c>
      <c r="C5063" s="105" t="s">
        <v>11</v>
      </c>
      <c r="D5063" s="106">
        <v>9</v>
      </c>
      <c r="G5063" s="106">
        <v>288</v>
      </c>
      <c r="H5063" s="107">
        <v>5</v>
      </c>
      <c r="I5063" s="107">
        <v>3</v>
      </c>
      <c r="J5063" s="107">
        <v>0</v>
      </c>
      <c r="K5063" s="107">
        <v>0</v>
      </c>
      <c r="L5063" s="108">
        <v>0</v>
      </c>
      <c r="X5063" t="s">
        <v>782</v>
      </c>
      <c r="Y5063" t="s">
        <v>784</v>
      </c>
    </row>
    <row r="5064" spans="1:25" x14ac:dyDescent="0.25">
      <c r="A5064" s="103" t="s">
        <v>8</v>
      </c>
      <c r="B5064" s="104">
        <v>46273</v>
      </c>
      <c r="C5064" s="105" t="s">
        <v>11</v>
      </c>
      <c r="D5064" s="106">
        <v>9</v>
      </c>
      <c r="G5064" s="106">
        <v>409</v>
      </c>
      <c r="H5064" s="107">
        <v>6</v>
      </c>
      <c r="I5064" s="107">
        <v>4</v>
      </c>
      <c r="J5064" s="107">
        <v>0</v>
      </c>
      <c r="K5064" s="107">
        <v>0</v>
      </c>
      <c r="L5064" s="108">
        <v>0</v>
      </c>
      <c r="X5064" t="s">
        <v>782</v>
      </c>
      <c r="Y5064" t="s">
        <v>783</v>
      </c>
    </row>
    <row r="5065" spans="1:25" hidden="1" x14ac:dyDescent="0.25">
      <c r="A5065" s="103" t="s">
        <v>8</v>
      </c>
      <c r="B5065" s="104">
        <v>46273</v>
      </c>
      <c r="C5065" s="105" t="s">
        <v>12</v>
      </c>
      <c r="D5065" s="106">
        <v>12</v>
      </c>
      <c r="G5065" s="106">
        <v>4</v>
      </c>
      <c r="H5065" s="107">
        <v>0</v>
      </c>
      <c r="I5065" s="107">
        <v>0</v>
      </c>
      <c r="J5065" s="107">
        <v>0</v>
      </c>
      <c r="K5065" s="107">
        <v>0</v>
      </c>
      <c r="L5065" s="108">
        <v>0</v>
      </c>
      <c r="X5065" t="s">
        <v>782</v>
      </c>
      <c r="Y5065" t="s">
        <v>779</v>
      </c>
    </row>
    <row r="5066" spans="1:25" hidden="1" x14ac:dyDescent="0.25">
      <c r="A5066" s="103" t="s">
        <v>7</v>
      </c>
      <c r="B5066" s="104">
        <v>46273</v>
      </c>
      <c r="C5066" s="105" t="s">
        <v>11</v>
      </c>
      <c r="D5066" s="106">
        <v>14</v>
      </c>
      <c r="G5066" s="106">
        <v>7</v>
      </c>
      <c r="H5066" s="107">
        <v>0</v>
      </c>
      <c r="I5066" s="107">
        <v>0</v>
      </c>
      <c r="J5066" s="107">
        <v>0</v>
      </c>
      <c r="K5066" s="107">
        <v>0</v>
      </c>
      <c r="L5066" s="108">
        <v>0</v>
      </c>
      <c r="X5066" t="s">
        <v>782</v>
      </c>
      <c r="Y5066" t="s">
        <v>21</v>
      </c>
    </row>
    <row r="5067" spans="1:25" hidden="1" x14ac:dyDescent="0.25">
      <c r="A5067" s="103" t="s">
        <v>6</v>
      </c>
      <c r="B5067" s="104">
        <v>46273</v>
      </c>
      <c r="C5067" s="105" t="s">
        <v>11</v>
      </c>
      <c r="D5067" s="106">
        <v>8</v>
      </c>
      <c r="G5067" s="106">
        <v>121</v>
      </c>
      <c r="H5067" s="107">
        <v>3</v>
      </c>
      <c r="I5067" s="107">
        <v>2</v>
      </c>
      <c r="J5067" s="107">
        <v>1</v>
      </c>
      <c r="K5067" s="107">
        <v>0</v>
      </c>
      <c r="L5067" s="108">
        <v>0</v>
      </c>
      <c r="X5067" t="s">
        <v>782</v>
      </c>
      <c r="Y5067" t="s">
        <v>780</v>
      </c>
    </row>
    <row r="5068" spans="1:25" x14ac:dyDescent="0.25">
      <c r="A5068" s="103" t="s">
        <v>6</v>
      </c>
      <c r="B5068" s="104">
        <v>46273</v>
      </c>
      <c r="C5068" s="105" t="s">
        <v>11</v>
      </c>
      <c r="D5068" s="106">
        <v>11</v>
      </c>
      <c r="G5068" s="106">
        <v>139</v>
      </c>
      <c r="H5068" s="107">
        <v>3</v>
      </c>
      <c r="I5068" s="107">
        <v>2</v>
      </c>
      <c r="J5068" s="107">
        <v>0</v>
      </c>
      <c r="K5068" s="107">
        <v>0</v>
      </c>
      <c r="L5068" s="108">
        <v>0</v>
      </c>
      <c r="X5068" t="s">
        <v>782</v>
      </c>
      <c r="Y5068" t="s">
        <v>780</v>
      </c>
    </row>
    <row r="5069" spans="1:25" hidden="1" x14ac:dyDescent="0.25">
      <c r="A5069" s="103" t="s">
        <v>6</v>
      </c>
      <c r="B5069" s="104">
        <v>46273</v>
      </c>
      <c r="C5069" s="105" t="s">
        <v>12</v>
      </c>
      <c r="D5069" s="106">
        <v>8</v>
      </c>
      <c r="G5069" s="106">
        <v>1</v>
      </c>
      <c r="H5069" s="107">
        <v>0</v>
      </c>
      <c r="I5069" s="107">
        <v>0</v>
      </c>
      <c r="J5069" s="107">
        <v>0</v>
      </c>
      <c r="K5069" s="107">
        <v>0</v>
      </c>
      <c r="L5069" s="108">
        <v>0</v>
      </c>
      <c r="X5069" t="s">
        <v>778</v>
      </c>
      <c r="Y5069" t="s">
        <v>786</v>
      </c>
    </row>
    <row r="5070" spans="1:25" hidden="1" x14ac:dyDescent="0.25">
      <c r="A5070" s="103" t="s">
        <v>7</v>
      </c>
      <c r="B5070" s="104">
        <v>46273</v>
      </c>
      <c r="C5070" s="105" t="s">
        <v>11</v>
      </c>
      <c r="D5070" s="106">
        <v>16</v>
      </c>
      <c r="G5070" s="106">
        <v>100</v>
      </c>
      <c r="H5070" s="107">
        <v>0</v>
      </c>
      <c r="I5070" s="107">
        <v>0</v>
      </c>
      <c r="J5070" s="107">
        <v>0</v>
      </c>
      <c r="K5070" s="107">
        <v>0</v>
      </c>
      <c r="L5070" s="108">
        <v>0</v>
      </c>
      <c r="X5070" t="s">
        <v>778</v>
      </c>
      <c r="Y5070" t="s">
        <v>783</v>
      </c>
    </row>
    <row r="5071" spans="1:25" hidden="1" x14ac:dyDescent="0.25">
      <c r="A5071" s="103" t="s">
        <v>6</v>
      </c>
      <c r="B5071" s="104">
        <v>46273</v>
      </c>
      <c r="C5071" s="105" t="s">
        <v>11</v>
      </c>
      <c r="D5071" s="106">
        <v>16</v>
      </c>
      <c r="G5071" s="106">
        <v>722</v>
      </c>
      <c r="H5071" s="107">
        <v>4</v>
      </c>
      <c r="I5071" s="107">
        <v>3</v>
      </c>
      <c r="J5071" s="107">
        <v>0</v>
      </c>
      <c r="K5071" s="107">
        <v>0</v>
      </c>
      <c r="L5071" s="108">
        <v>0</v>
      </c>
      <c r="X5071" t="s">
        <v>782</v>
      </c>
      <c r="Y5071" t="s">
        <v>784</v>
      </c>
    </row>
    <row r="5072" spans="1:25" x14ac:dyDescent="0.25">
      <c r="A5072" s="103" t="s">
        <v>7</v>
      </c>
      <c r="B5072" s="104">
        <v>46273</v>
      </c>
      <c r="C5072" s="105" t="s">
        <v>11</v>
      </c>
      <c r="D5072" s="106">
        <v>10</v>
      </c>
      <c r="G5072" s="106">
        <v>2</v>
      </c>
      <c r="H5072" s="107">
        <v>0</v>
      </c>
      <c r="I5072" s="107">
        <v>0</v>
      </c>
      <c r="J5072" s="107">
        <v>0</v>
      </c>
      <c r="K5072" s="107">
        <v>0</v>
      </c>
      <c r="L5072" s="108">
        <v>0</v>
      </c>
      <c r="X5072" t="s">
        <v>782</v>
      </c>
      <c r="Y5072" t="s">
        <v>23</v>
      </c>
    </row>
    <row r="5073" spans="1:25" hidden="1" x14ac:dyDescent="0.25">
      <c r="A5073" s="103" t="s">
        <v>827</v>
      </c>
      <c r="B5073" s="104">
        <v>46273</v>
      </c>
      <c r="C5073" s="105" t="s">
        <v>12</v>
      </c>
      <c r="D5073" s="106">
        <v>16</v>
      </c>
      <c r="G5073" s="106">
        <v>1</v>
      </c>
      <c r="H5073" s="107">
        <v>0</v>
      </c>
      <c r="I5073" s="107">
        <v>0</v>
      </c>
      <c r="J5073" s="107">
        <v>0</v>
      </c>
      <c r="K5073" s="107">
        <v>0</v>
      </c>
      <c r="L5073" s="108">
        <v>0</v>
      </c>
      <c r="X5073" t="s">
        <v>778</v>
      </c>
      <c r="Y5073" t="s">
        <v>779</v>
      </c>
    </row>
    <row r="5074" spans="1:25" hidden="1" x14ac:dyDescent="0.25">
      <c r="A5074" s="103" t="s">
        <v>7</v>
      </c>
      <c r="B5074" s="104">
        <v>46273</v>
      </c>
      <c r="C5074" s="105" t="s">
        <v>11</v>
      </c>
      <c r="D5074" s="106">
        <v>14</v>
      </c>
      <c r="G5074" s="106">
        <v>33</v>
      </c>
      <c r="H5074" s="107">
        <v>0</v>
      </c>
      <c r="I5074" s="107">
        <v>0</v>
      </c>
      <c r="J5074" s="107">
        <v>0</v>
      </c>
      <c r="K5074" s="107">
        <v>0</v>
      </c>
      <c r="L5074" s="108">
        <v>0</v>
      </c>
      <c r="X5074" t="s">
        <v>778</v>
      </c>
      <c r="Y5074" t="s">
        <v>780</v>
      </c>
    </row>
    <row r="5075" spans="1:25" hidden="1" x14ac:dyDescent="0.25">
      <c r="A5075" s="103" t="s">
        <v>6</v>
      </c>
      <c r="B5075" s="104">
        <v>46273</v>
      </c>
      <c r="C5075" s="105" t="s">
        <v>11</v>
      </c>
      <c r="D5075" s="106">
        <v>9</v>
      </c>
      <c r="G5075" s="106">
        <v>924</v>
      </c>
      <c r="H5075" s="107">
        <v>11</v>
      </c>
      <c r="I5075" s="107">
        <v>10</v>
      </c>
      <c r="J5075" s="107">
        <v>1</v>
      </c>
      <c r="K5075" s="107">
        <v>1</v>
      </c>
      <c r="L5075" s="108">
        <v>0</v>
      </c>
      <c r="X5075" t="s">
        <v>782</v>
      </c>
      <c r="Y5075" t="s">
        <v>20</v>
      </c>
    </row>
    <row r="5076" spans="1:25" hidden="1" x14ac:dyDescent="0.25">
      <c r="A5076" s="103" t="s">
        <v>8</v>
      </c>
      <c r="B5076" s="104">
        <v>46273</v>
      </c>
      <c r="C5076" s="105" t="s">
        <v>11</v>
      </c>
      <c r="D5076" s="106">
        <v>15</v>
      </c>
      <c r="G5076" s="106">
        <v>5</v>
      </c>
      <c r="H5076" s="107">
        <v>0</v>
      </c>
      <c r="I5076" s="107">
        <v>0</v>
      </c>
      <c r="J5076" s="107">
        <v>0</v>
      </c>
      <c r="K5076" s="107">
        <v>0</v>
      </c>
      <c r="L5076" s="108">
        <v>0</v>
      </c>
      <c r="X5076" t="s">
        <v>782</v>
      </c>
    </row>
    <row r="5077" spans="1:25" x14ac:dyDescent="0.25">
      <c r="A5077" s="103" t="s">
        <v>7</v>
      </c>
      <c r="B5077" s="104">
        <v>46273</v>
      </c>
      <c r="C5077" s="105" t="s">
        <v>11</v>
      </c>
      <c r="D5077" s="106">
        <v>10</v>
      </c>
      <c r="G5077" s="106">
        <v>68</v>
      </c>
      <c r="H5077" s="107">
        <v>0</v>
      </c>
      <c r="I5077" s="107">
        <v>0</v>
      </c>
      <c r="J5077" s="107">
        <v>0</v>
      </c>
      <c r="K5077" s="107">
        <v>0</v>
      </c>
      <c r="L5077" s="108">
        <v>0</v>
      </c>
      <c r="X5077" t="s">
        <v>782</v>
      </c>
      <c r="Y5077" t="s">
        <v>780</v>
      </c>
    </row>
    <row r="5078" spans="1:25" hidden="1" x14ac:dyDescent="0.25">
      <c r="A5078" s="103" t="s">
        <v>6</v>
      </c>
      <c r="B5078" s="104">
        <v>46273</v>
      </c>
      <c r="C5078" s="105" t="s">
        <v>12</v>
      </c>
      <c r="D5078" s="106">
        <v>14</v>
      </c>
      <c r="G5078" s="106">
        <v>58</v>
      </c>
      <c r="H5078" s="107">
        <v>0</v>
      </c>
      <c r="I5078" s="107">
        <v>0</v>
      </c>
      <c r="J5078" s="107">
        <v>0</v>
      </c>
      <c r="K5078" s="107">
        <v>0</v>
      </c>
      <c r="L5078" s="108">
        <v>0</v>
      </c>
      <c r="X5078" t="s">
        <v>782</v>
      </c>
    </row>
    <row r="5079" spans="1:25" x14ac:dyDescent="0.25">
      <c r="A5079" s="103" t="s">
        <v>6</v>
      </c>
      <c r="B5079" s="104">
        <v>46273</v>
      </c>
      <c r="C5079" s="105" t="s">
        <v>11</v>
      </c>
      <c r="D5079" s="106">
        <v>12</v>
      </c>
      <c r="G5079" s="106">
        <v>37</v>
      </c>
      <c r="H5079" s="107">
        <v>1</v>
      </c>
      <c r="I5079" s="107">
        <v>1</v>
      </c>
      <c r="J5079" s="107">
        <v>0</v>
      </c>
      <c r="K5079" s="107">
        <v>0</v>
      </c>
      <c r="L5079" s="108">
        <v>0</v>
      </c>
      <c r="X5079" t="s">
        <v>778</v>
      </c>
      <c r="Y5079" t="s">
        <v>780</v>
      </c>
    </row>
    <row r="5080" spans="1:25" x14ac:dyDescent="0.25">
      <c r="A5080" s="103" t="s">
        <v>7</v>
      </c>
      <c r="B5080" s="104">
        <v>46273</v>
      </c>
      <c r="C5080" s="105" t="s">
        <v>12</v>
      </c>
      <c r="D5080" s="106">
        <v>8</v>
      </c>
      <c r="G5080" s="106">
        <v>3</v>
      </c>
      <c r="H5080" s="107">
        <v>0</v>
      </c>
      <c r="I5080" s="107">
        <v>0</v>
      </c>
      <c r="J5080" s="107">
        <v>0</v>
      </c>
      <c r="K5080" s="107">
        <v>0</v>
      </c>
      <c r="L5080" s="108">
        <v>0</v>
      </c>
      <c r="X5080" t="s">
        <v>778</v>
      </c>
    </row>
    <row r="5081" spans="1:25" hidden="1" x14ac:dyDescent="0.25">
      <c r="A5081" s="103" t="s">
        <v>7</v>
      </c>
      <c r="B5081" s="104">
        <v>46273</v>
      </c>
      <c r="C5081" s="105" t="s">
        <v>12</v>
      </c>
      <c r="D5081" s="106">
        <v>16</v>
      </c>
      <c r="G5081" s="106">
        <v>2</v>
      </c>
      <c r="H5081" s="107">
        <v>0</v>
      </c>
      <c r="I5081" s="107">
        <v>0</v>
      </c>
      <c r="J5081" s="107">
        <v>0</v>
      </c>
      <c r="K5081" s="107">
        <v>0</v>
      </c>
      <c r="L5081" s="108">
        <v>0</v>
      </c>
      <c r="X5081" t="s">
        <v>778</v>
      </c>
      <c r="Y5081" t="s">
        <v>785</v>
      </c>
    </row>
    <row r="5082" spans="1:25" hidden="1" x14ac:dyDescent="0.25">
      <c r="A5082" s="103" t="s">
        <v>6</v>
      </c>
      <c r="B5082" s="104">
        <v>46273</v>
      </c>
      <c r="C5082" s="105" t="s">
        <v>11</v>
      </c>
      <c r="D5082" s="106">
        <v>14</v>
      </c>
      <c r="G5082" s="106">
        <v>1103</v>
      </c>
      <c r="H5082" s="107">
        <v>9</v>
      </c>
      <c r="I5082" s="107">
        <v>7</v>
      </c>
      <c r="J5082" s="107">
        <v>0</v>
      </c>
      <c r="K5082" s="107">
        <v>0</v>
      </c>
      <c r="L5082" s="108">
        <v>0</v>
      </c>
      <c r="X5082" t="s">
        <v>782</v>
      </c>
      <c r="Y5082" t="s">
        <v>784</v>
      </c>
    </row>
    <row r="5083" spans="1:25" hidden="1" x14ac:dyDescent="0.25">
      <c r="A5083" s="103" t="s">
        <v>8</v>
      </c>
      <c r="B5083" s="104">
        <v>46273</v>
      </c>
      <c r="C5083" s="105" t="s">
        <v>11</v>
      </c>
      <c r="D5083" s="106">
        <v>14</v>
      </c>
      <c r="G5083" s="106">
        <v>1252</v>
      </c>
      <c r="H5083" s="107">
        <v>11</v>
      </c>
      <c r="I5083" s="107">
        <v>6</v>
      </c>
      <c r="J5083" s="107">
        <v>0</v>
      </c>
      <c r="K5083" s="107">
        <v>0</v>
      </c>
      <c r="L5083" s="108">
        <v>0</v>
      </c>
      <c r="X5083" t="s">
        <v>782</v>
      </c>
      <c r="Y5083" t="s">
        <v>783</v>
      </c>
    </row>
    <row r="5084" spans="1:25" x14ac:dyDescent="0.25">
      <c r="A5084" s="103" t="s">
        <v>6</v>
      </c>
      <c r="B5084" s="104">
        <v>46273</v>
      </c>
      <c r="C5084" s="105" t="s">
        <v>11</v>
      </c>
      <c r="D5084" s="106">
        <v>8</v>
      </c>
      <c r="G5084" s="106">
        <v>403</v>
      </c>
      <c r="H5084" s="107">
        <v>6</v>
      </c>
      <c r="I5084" s="107">
        <v>5</v>
      </c>
      <c r="J5084" s="107">
        <v>0</v>
      </c>
      <c r="K5084" s="107">
        <v>0</v>
      </c>
      <c r="L5084" s="108">
        <v>0</v>
      </c>
      <c r="X5084" t="s">
        <v>782</v>
      </c>
      <c r="Y5084" t="s">
        <v>784</v>
      </c>
    </row>
    <row r="5085" spans="1:25" x14ac:dyDescent="0.25">
      <c r="A5085" s="103" t="s">
        <v>7</v>
      </c>
      <c r="B5085" s="104">
        <v>46273</v>
      </c>
      <c r="C5085" s="105" t="s">
        <v>12</v>
      </c>
      <c r="D5085" s="106">
        <v>12</v>
      </c>
      <c r="G5085" s="106">
        <v>3</v>
      </c>
      <c r="H5085" s="107">
        <v>0</v>
      </c>
      <c r="I5085" s="107">
        <v>0</v>
      </c>
      <c r="J5085" s="107">
        <v>0</v>
      </c>
      <c r="K5085" s="107">
        <v>0</v>
      </c>
      <c r="L5085" s="108">
        <v>0</v>
      </c>
      <c r="X5085" t="s">
        <v>778</v>
      </c>
    </row>
    <row r="5086" spans="1:25" x14ac:dyDescent="0.25">
      <c r="A5086" s="103" t="s">
        <v>6</v>
      </c>
      <c r="B5086" s="104">
        <v>46273</v>
      </c>
      <c r="C5086" s="105" t="s">
        <v>12</v>
      </c>
      <c r="D5086" s="106">
        <v>14</v>
      </c>
      <c r="G5086" s="106">
        <v>2</v>
      </c>
      <c r="H5086" s="107">
        <v>0</v>
      </c>
      <c r="I5086" s="107">
        <v>0</v>
      </c>
      <c r="J5086" s="107">
        <v>0</v>
      </c>
      <c r="K5086" s="107">
        <v>0</v>
      </c>
      <c r="L5086" s="108">
        <v>0</v>
      </c>
      <c r="X5086" t="s">
        <v>778</v>
      </c>
    </row>
    <row r="5087" spans="1:25" hidden="1" x14ac:dyDescent="0.25">
      <c r="A5087" s="103" t="s">
        <v>6</v>
      </c>
      <c r="B5087" s="104">
        <v>46273</v>
      </c>
      <c r="C5087" s="105" t="s">
        <v>12</v>
      </c>
      <c r="D5087" s="106">
        <v>13</v>
      </c>
      <c r="G5087" s="106">
        <v>4</v>
      </c>
      <c r="H5087" s="107">
        <v>0</v>
      </c>
      <c r="I5087" s="107">
        <v>0</v>
      </c>
      <c r="J5087" s="107">
        <v>0</v>
      </c>
      <c r="K5087" s="107">
        <v>0</v>
      </c>
      <c r="L5087" s="108">
        <v>0</v>
      </c>
      <c r="X5087" t="s">
        <v>782</v>
      </c>
    </row>
    <row r="5088" spans="1:25" x14ac:dyDescent="0.25">
      <c r="A5088" s="103" t="s">
        <v>6</v>
      </c>
      <c r="B5088" s="104">
        <v>46273</v>
      </c>
      <c r="C5088" s="105" t="s">
        <v>11</v>
      </c>
      <c r="D5088" s="106">
        <v>12</v>
      </c>
      <c r="G5088" s="106">
        <v>7</v>
      </c>
      <c r="H5088" s="107">
        <v>0</v>
      </c>
      <c r="I5088" s="107">
        <v>0</v>
      </c>
      <c r="J5088" s="107">
        <v>0</v>
      </c>
      <c r="K5088" s="107">
        <v>0</v>
      </c>
      <c r="L5088" s="108">
        <v>0</v>
      </c>
      <c r="X5088" t="s">
        <v>778</v>
      </c>
    </row>
    <row r="5089" spans="1:25" hidden="1" x14ac:dyDescent="0.25">
      <c r="A5089" s="103" t="s">
        <v>7</v>
      </c>
      <c r="B5089" s="104">
        <v>46273</v>
      </c>
      <c r="C5089" s="105" t="s">
        <v>12</v>
      </c>
      <c r="D5089" s="106">
        <v>13</v>
      </c>
      <c r="G5089" s="106">
        <v>4</v>
      </c>
      <c r="H5089" s="107">
        <v>0</v>
      </c>
      <c r="I5089" s="107">
        <v>0</v>
      </c>
      <c r="J5089" s="107">
        <v>0</v>
      </c>
      <c r="K5089" s="107">
        <v>0</v>
      </c>
      <c r="L5089" s="108">
        <v>0</v>
      </c>
      <c r="X5089" t="s">
        <v>782</v>
      </c>
    </row>
    <row r="5090" spans="1:25" hidden="1" x14ac:dyDescent="0.25">
      <c r="A5090" s="103" t="s">
        <v>6</v>
      </c>
      <c r="B5090" s="104">
        <v>46273</v>
      </c>
      <c r="C5090" s="105" t="s">
        <v>11</v>
      </c>
      <c r="D5090" s="106">
        <v>16</v>
      </c>
      <c r="G5090" s="106">
        <v>624</v>
      </c>
      <c r="H5090" s="107">
        <v>5</v>
      </c>
      <c r="I5090" s="107">
        <v>2</v>
      </c>
      <c r="J5090" s="107">
        <v>0</v>
      </c>
      <c r="K5090" s="107">
        <v>0</v>
      </c>
      <c r="L5090" s="108">
        <v>0</v>
      </c>
      <c r="X5090" t="s">
        <v>782</v>
      </c>
      <c r="Y5090" t="s">
        <v>20</v>
      </c>
    </row>
    <row r="5091" spans="1:25" hidden="1" x14ac:dyDescent="0.25">
      <c r="A5091" s="103" t="s">
        <v>827</v>
      </c>
      <c r="B5091" s="104">
        <v>46273</v>
      </c>
      <c r="C5091" s="105" t="s">
        <v>12</v>
      </c>
      <c r="D5091" s="106">
        <v>9</v>
      </c>
      <c r="G5091" s="106">
        <v>1</v>
      </c>
      <c r="H5091" s="107">
        <v>0</v>
      </c>
      <c r="I5091" s="107">
        <v>0</v>
      </c>
      <c r="J5091" s="107">
        <v>0</v>
      </c>
      <c r="K5091" s="107">
        <v>0</v>
      </c>
      <c r="L5091" s="108">
        <v>0</v>
      </c>
      <c r="X5091" t="s">
        <v>778</v>
      </c>
      <c r="Y5091" t="s">
        <v>781</v>
      </c>
    </row>
    <row r="5092" spans="1:25" hidden="1" x14ac:dyDescent="0.25">
      <c r="A5092" s="103" t="s">
        <v>7</v>
      </c>
      <c r="B5092" s="104">
        <v>46273</v>
      </c>
      <c r="C5092" s="105" t="s">
        <v>11</v>
      </c>
      <c r="D5092" s="106">
        <v>8</v>
      </c>
      <c r="G5092" s="106">
        <v>113</v>
      </c>
      <c r="H5092" s="107">
        <v>1</v>
      </c>
      <c r="I5092" s="107">
        <v>1</v>
      </c>
      <c r="J5092" s="107">
        <v>1</v>
      </c>
      <c r="K5092" s="107">
        <v>1</v>
      </c>
      <c r="L5092" s="108">
        <v>1</v>
      </c>
      <c r="X5092" t="s">
        <v>778</v>
      </c>
      <c r="Y5092" t="s">
        <v>783</v>
      </c>
    </row>
    <row r="5093" spans="1:25" hidden="1" x14ac:dyDescent="0.25">
      <c r="A5093" s="103" t="s">
        <v>7</v>
      </c>
      <c r="B5093" s="104">
        <v>46273</v>
      </c>
      <c r="C5093" s="105" t="s">
        <v>12</v>
      </c>
      <c r="D5093" s="106">
        <v>8</v>
      </c>
      <c r="G5093" s="106">
        <v>128</v>
      </c>
      <c r="H5093" s="107">
        <v>4</v>
      </c>
      <c r="I5093" s="107">
        <v>3</v>
      </c>
      <c r="J5093" s="107">
        <v>1</v>
      </c>
      <c r="K5093" s="107">
        <v>1</v>
      </c>
      <c r="L5093" s="108">
        <v>1</v>
      </c>
      <c r="X5093" t="s">
        <v>782</v>
      </c>
      <c r="Y5093" t="s">
        <v>781</v>
      </c>
    </row>
    <row r="5094" spans="1:25" x14ac:dyDescent="0.25">
      <c r="A5094" s="103" t="s">
        <v>8</v>
      </c>
      <c r="B5094" s="104">
        <v>46273</v>
      </c>
      <c r="C5094" s="105" t="s">
        <v>11</v>
      </c>
      <c r="D5094" s="106">
        <v>14</v>
      </c>
      <c r="G5094" s="106">
        <v>547</v>
      </c>
      <c r="H5094" s="107">
        <v>4</v>
      </c>
      <c r="I5094" s="107">
        <v>3</v>
      </c>
      <c r="J5094" s="107">
        <v>0</v>
      </c>
      <c r="K5094" s="107">
        <v>0</v>
      </c>
      <c r="L5094" s="108">
        <v>0</v>
      </c>
      <c r="X5094" t="s">
        <v>778</v>
      </c>
      <c r="Y5094" t="s">
        <v>20</v>
      </c>
    </row>
    <row r="5095" spans="1:25" x14ac:dyDescent="0.25">
      <c r="A5095" s="103" t="s">
        <v>6</v>
      </c>
      <c r="B5095" s="104">
        <v>46273</v>
      </c>
      <c r="C5095" s="105" t="s">
        <v>12</v>
      </c>
      <c r="D5095" s="106">
        <v>16</v>
      </c>
      <c r="G5095" s="106">
        <v>54</v>
      </c>
      <c r="H5095" s="107">
        <v>4</v>
      </c>
      <c r="I5095" s="107">
        <v>3</v>
      </c>
      <c r="J5095" s="107">
        <v>0</v>
      </c>
      <c r="K5095" s="107">
        <v>0</v>
      </c>
      <c r="L5095" s="108">
        <v>0</v>
      </c>
      <c r="X5095" t="s">
        <v>782</v>
      </c>
    </row>
    <row r="5096" spans="1:25" hidden="1" x14ac:dyDescent="0.25">
      <c r="A5096" s="103" t="s">
        <v>8</v>
      </c>
      <c r="B5096" s="104">
        <v>46273</v>
      </c>
      <c r="C5096" s="105" t="s">
        <v>12</v>
      </c>
      <c r="D5096" s="106">
        <v>17</v>
      </c>
      <c r="G5096" s="106">
        <v>20</v>
      </c>
      <c r="H5096" s="107">
        <v>1</v>
      </c>
      <c r="I5096" s="107">
        <v>0</v>
      </c>
      <c r="J5096" s="107">
        <v>0</v>
      </c>
      <c r="K5096" s="107">
        <v>0</v>
      </c>
      <c r="L5096" s="108">
        <v>0</v>
      </c>
      <c r="X5096" t="s">
        <v>778</v>
      </c>
      <c r="Y5096" t="s">
        <v>779</v>
      </c>
    </row>
    <row r="5097" spans="1:25" hidden="1" x14ac:dyDescent="0.25">
      <c r="A5097" s="103" t="s">
        <v>8</v>
      </c>
      <c r="B5097" s="104">
        <v>46273</v>
      </c>
      <c r="C5097" s="105" t="s">
        <v>11</v>
      </c>
      <c r="D5097" s="106">
        <v>13</v>
      </c>
      <c r="G5097" s="106">
        <v>4</v>
      </c>
      <c r="H5097" s="107">
        <v>0</v>
      </c>
      <c r="I5097" s="107">
        <v>0</v>
      </c>
      <c r="J5097" s="107">
        <v>0</v>
      </c>
      <c r="K5097" s="107">
        <v>0</v>
      </c>
      <c r="L5097" s="108">
        <v>0</v>
      </c>
      <c r="X5097" t="s">
        <v>778</v>
      </c>
      <c r="Y5097" t="s">
        <v>20</v>
      </c>
    </row>
    <row r="5098" spans="1:25" hidden="1" x14ac:dyDescent="0.25">
      <c r="A5098" s="103" t="s">
        <v>7</v>
      </c>
      <c r="B5098" s="104">
        <v>46273</v>
      </c>
      <c r="C5098" s="105" t="s">
        <v>11</v>
      </c>
      <c r="D5098" s="106">
        <v>11</v>
      </c>
      <c r="G5098" s="106">
        <v>11</v>
      </c>
      <c r="H5098" s="107">
        <v>0</v>
      </c>
      <c r="I5098" s="107">
        <v>0</v>
      </c>
      <c r="J5098" s="107">
        <v>0</v>
      </c>
      <c r="K5098" s="107">
        <v>0</v>
      </c>
      <c r="L5098" s="108">
        <v>0</v>
      </c>
      <c r="X5098" t="s">
        <v>782</v>
      </c>
      <c r="Y5098" t="s">
        <v>23</v>
      </c>
    </row>
    <row r="5099" spans="1:25" hidden="1" x14ac:dyDescent="0.25">
      <c r="A5099" s="103" t="s">
        <v>6</v>
      </c>
      <c r="B5099" s="104">
        <v>46273</v>
      </c>
      <c r="C5099" s="105" t="s">
        <v>11</v>
      </c>
      <c r="D5099" s="106">
        <v>12</v>
      </c>
      <c r="G5099" s="106">
        <v>6</v>
      </c>
      <c r="H5099" s="107">
        <v>0</v>
      </c>
      <c r="I5099" s="107">
        <v>0</v>
      </c>
      <c r="J5099" s="107">
        <v>0</v>
      </c>
      <c r="K5099" s="107">
        <v>0</v>
      </c>
      <c r="L5099" s="108">
        <v>0</v>
      </c>
      <c r="X5099" t="s">
        <v>782</v>
      </c>
      <c r="Y5099" t="s">
        <v>21</v>
      </c>
    </row>
    <row r="5100" spans="1:25" x14ac:dyDescent="0.25">
      <c r="A5100" s="103" t="s">
        <v>6</v>
      </c>
      <c r="B5100" s="104">
        <v>46273</v>
      </c>
      <c r="C5100" s="105" t="s">
        <v>11</v>
      </c>
      <c r="D5100" s="106">
        <v>15</v>
      </c>
      <c r="G5100" s="106">
        <v>389</v>
      </c>
      <c r="H5100" s="107">
        <v>4</v>
      </c>
      <c r="I5100" s="107">
        <v>2</v>
      </c>
      <c r="J5100" s="107">
        <v>0</v>
      </c>
      <c r="K5100" s="107">
        <v>0</v>
      </c>
      <c r="L5100" s="108">
        <v>0</v>
      </c>
      <c r="X5100" t="s">
        <v>778</v>
      </c>
      <c r="Y5100" t="s">
        <v>20</v>
      </c>
    </row>
    <row r="5101" spans="1:25" hidden="1" x14ac:dyDescent="0.25">
      <c r="A5101" s="103" t="s">
        <v>8</v>
      </c>
      <c r="B5101" s="104">
        <v>46273</v>
      </c>
      <c r="C5101" s="105" t="s">
        <v>12</v>
      </c>
      <c r="D5101" s="106">
        <v>13</v>
      </c>
      <c r="G5101" s="106">
        <v>3</v>
      </c>
      <c r="H5101" s="107">
        <v>0</v>
      </c>
      <c r="I5101" s="107">
        <v>0</v>
      </c>
      <c r="J5101" s="107">
        <v>0</v>
      </c>
      <c r="K5101" s="107">
        <v>0</v>
      </c>
      <c r="L5101" s="108">
        <v>0</v>
      </c>
      <c r="X5101" t="s">
        <v>782</v>
      </c>
    </row>
    <row r="5102" spans="1:25" hidden="1" x14ac:dyDescent="0.25">
      <c r="A5102" s="103" t="s">
        <v>6</v>
      </c>
      <c r="B5102" s="104">
        <v>46273</v>
      </c>
      <c r="C5102" s="105" t="s">
        <v>11</v>
      </c>
      <c r="D5102" s="106">
        <v>14</v>
      </c>
      <c r="G5102" s="106">
        <v>12</v>
      </c>
      <c r="H5102" s="107">
        <v>0</v>
      </c>
      <c r="I5102" s="107">
        <v>0</v>
      </c>
      <c r="J5102" s="107">
        <v>0</v>
      </c>
      <c r="K5102" s="107">
        <v>0</v>
      </c>
      <c r="L5102" s="108">
        <v>0</v>
      </c>
      <c r="X5102" t="s">
        <v>782</v>
      </c>
      <c r="Y5102" t="s">
        <v>23</v>
      </c>
    </row>
    <row r="5103" spans="1:25" hidden="1" x14ac:dyDescent="0.25">
      <c r="A5103" s="103" t="s">
        <v>8</v>
      </c>
      <c r="B5103" s="104">
        <v>46273</v>
      </c>
      <c r="C5103" s="105" t="s">
        <v>11</v>
      </c>
      <c r="E5103" s="105">
        <v>6</v>
      </c>
      <c r="M5103" s="44">
        <v>879415</v>
      </c>
    </row>
    <row r="5104" spans="1:25" hidden="1" x14ac:dyDescent="0.25">
      <c r="A5104" s="103" t="s">
        <v>7</v>
      </c>
      <c r="B5104" s="104">
        <v>46273</v>
      </c>
      <c r="C5104" s="105" t="s">
        <v>12</v>
      </c>
      <c r="E5104" s="105">
        <v>434</v>
      </c>
      <c r="M5104" s="44">
        <v>149178209</v>
      </c>
      <c r="Y5104" t="s">
        <v>781</v>
      </c>
    </row>
    <row r="5105" spans="1:25" hidden="1" x14ac:dyDescent="0.25">
      <c r="A5105" s="103" t="s">
        <v>7</v>
      </c>
      <c r="B5105" s="104">
        <v>46273</v>
      </c>
      <c r="C5105" s="105" t="s">
        <v>12</v>
      </c>
      <c r="E5105" s="105">
        <v>5</v>
      </c>
      <c r="M5105" s="44">
        <v>380839</v>
      </c>
      <c r="X5105" t="s">
        <v>1009</v>
      </c>
      <c r="Y5105" t="s">
        <v>779</v>
      </c>
    </row>
    <row r="5106" spans="1:25" hidden="1" x14ac:dyDescent="0.25">
      <c r="A5106" s="103" t="s">
        <v>6</v>
      </c>
      <c r="B5106" s="104">
        <v>46273</v>
      </c>
      <c r="C5106" s="105" t="s">
        <v>11</v>
      </c>
      <c r="E5106" s="105">
        <v>408</v>
      </c>
      <c r="M5106" s="44">
        <v>19490464</v>
      </c>
    </row>
    <row r="5107" spans="1:25" hidden="1" x14ac:dyDescent="0.25">
      <c r="A5107" s="103" t="s">
        <v>6</v>
      </c>
      <c r="B5107" s="104">
        <v>46273</v>
      </c>
      <c r="C5107" s="105" t="s">
        <v>11</v>
      </c>
      <c r="E5107" s="105">
        <v>18</v>
      </c>
      <c r="M5107" s="44">
        <v>606027</v>
      </c>
      <c r="Y5107" t="s">
        <v>21</v>
      </c>
    </row>
    <row r="5108" spans="1:25" hidden="1" x14ac:dyDescent="0.25">
      <c r="A5108" s="103" t="s">
        <v>6</v>
      </c>
      <c r="B5108" s="104">
        <v>46273</v>
      </c>
      <c r="C5108" s="105" t="s">
        <v>12</v>
      </c>
      <c r="E5108" s="105">
        <v>107</v>
      </c>
      <c r="M5108" s="44">
        <v>58800625</v>
      </c>
    </row>
    <row r="5109" spans="1:25" hidden="1" x14ac:dyDescent="0.25">
      <c r="A5109" s="103" t="s">
        <v>6</v>
      </c>
      <c r="B5109" s="104">
        <v>46273</v>
      </c>
      <c r="C5109" s="105" t="s">
        <v>12</v>
      </c>
      <c r="E5109" s="105">
        <v>21</v>
      </c>
      <c r="M5109" s="44">
        <v>1524760</v>
      </c>
      <c r="Y5109" t="s">
        <v>169</v>
      </c>
    </row>
    <row r="5110" spans="1:25" hidden="1" x14ac:dyDescent="0.25">
      <c r="A5110" s="103" t="s">
        <v>7</v>
      </c>
      <c r="B5110" s="104">
        <v>46273</v>
      </c>
      <c r="C5110" s="105" t="s">
        <v>12</v>
      </c>
      <c r="E5110" s="105">
        <v>8</v>
      </c>
      <c r="M5110" s="44">
        <v>1716927</v>
      </c>
    </row>
    <row r="5111" spans="1:25" hidden="1" x14ac:dyDescent="0.25">
      <c r="A5111" s="103" t="s">
        <v>6</v>
      </c>
      <c r="B5111" s="104">
        <v>46273</v>
      </c>
      <c r="C5111" s="105" t="s">
        <v>12</v>
      </c>
      <c r="E5111" s="105">
        <v>3346</v>
      </c>
      <c r="M5111" s="44">
        <v>437131933</v>
      </c>
      <c r="Y5111" t="s">
        <v>779</v>
      </c>
    </row>
    <row r="5112" spans="1:25" hidden="1" x14ac:dyDescent="0.25">
      <c r="A5112" s="103" t="s">
        <v>8</v>
      </c>
      <c r="B5112" s="104">
        <v>46273</v>
      </c>
      <c r="C5112" s="105" t="s">
        <v>11</v>
      </c>
      <c r="E5112" s="105">
        <v>282</v>
      </c>
      <c r="M5112" s="44">
        <v>20073533</v>
      </c>
      <c r="Y5112" t="s">
        <v>784</v>
      </c>
    </row>
    <row r="5113" spans="1:25" hidden="1" x14ac:dyDescent="0.25">
      <c r="A5113" s="103" t="s">
        <v>6</v>
      </c>
      <c r="B5113" s="104">
        <v>46273</v>
      </c>
      <c r="C5113" s="105" t="s">
        <v>11</v>
      </c>
      <c r="E5113" s="105">
        <v>2</v>
      </c>
      <c r="M5113" s="44">
        <v>284112</v>
      </c>
      <c r="X5113" t="s">
        <v>1009</v>
      </c>
      <c r="Y5113" t="s">
        <v>783</v>
      </c>
    </row>
    <row r="5114" spans="1:25" hidden="1" x14ac:dyDescent="0.25">
      <c r="A5114" s="103" t="s">
        <v>6</v>
      </c>
      <c r="B5114" s="104">
        <v>46273</v>
      </c>
      <c r="C5114" s="105" t="s">
        <v>12</v>
      </c>
      <c r="E5114" s="105">
        <v>105</v>
      </c>
      <c r="M5114" s="44">
        <v>4355273</v>
      </c>
      <c r="Y5114" t="s">
        <v>779</v>
      </c>
    </row>
    <row r="5115" spans="1:25" hidden="1" x14ac:dyDescent="0.25">
      <c r="A5115" s="103" t="s">
        <v>7</v>
      </c>
      <c r="B5115" s="104">
        <v>46273</v>
      </c>
      <c r="C5115" s="105" t="s">
        <v>12</v>
      </c>
      <c r="E5115" s="105">
        <v>10</v>
      </c>
      <c r="M5115" s="44">
        <v>284141</v>
      </c>
      <c r="Y5115" t="s">
        <v>169</v>
      </c>
    </row>
    <row r="5116" spans="1:25" hidden="1" x14ac:dyDescent="0.25">
      <c r="A5116" s="103" t="s">
        <v>8</v>
      </c>
      <c r="B5116" s="104">
        <v>46273</v>
      </c>
      <c r="C5116" s="105" t="s">
        <v>12</v>
      </c>
      <c r="E5116" s="105">
        <v>378</v>
      </c>
      <c r="M5116" s="44">
        <v>120157366</v>
      </c>
      <c r="Y5116" t="s">
        <v>781</v>
      </c>
    </row>
    <row r="5117" spans="1:25" hidden="1" x14ac:dyDescent="0.25">
      <c r="A5117" s="103" t="s">
        <v>7</v>
      </c>
      <c r="B5117" s="104">
        <v>46273</v>
      </c>
      <c r="C5117" s="105" t="s">
        <v>12</v>
      </c>
      <c r="E5117" s="105">
        <v>2</v>
      </c>
      <c r="M5117" s="44">
        <v>15095</v>
      </c>
      <c r="Y5117" t="s">
        <v>785</v>
      </c>
    </row>
    <row r="5118" spans="1:25" hidden="1" x14ac:dyDescent="0.25">
      <c r="A5118" s="103" t="s">
        <v>6</v>
      </c>
      <c r="B5118" s="104">
        <v>46273</v>
      </c>
      <c r="C5118" s="105" t="s">
        <v>12</v>
      </c>
      <c r="E5118" s="105">
        <v>5</v>
      </c>
      <c r="M5118" s="44">
        <v>198531</v>
      </c>
      <c r="Y5118" t="s">
        <v>785</v>
      </c>
    </row>
    <row r="5119" spans="1:25" hidden="1" x14ac:dyDescent="0.25">
      <c r="A5119" s="103" t="s">
        <v>827</v>
      </c>
      <c r="B5119" s="104">
        <v>46273</v>
      </c>
      <c r="C5119" s="105" t="s">
        <v>11</v>
      </c>
      <c r="E5119" s="105">
        <v>2</v>
      </c>
      <c r="M5119" s="44">
        <v>171978</v>
      </c>
    </row>
    <row r="5120" spans="1:25" hidden="1" x14ac:dyDescent="0.25">
      <c r="A5120" s="103" t="s">
        <v>7</v>
      </c>
      <c r="B5120" s="104">
        <v>46273</v>
      </c>
      <c r="C5120" s="105" t="s">
        <v>11</v>
      </c>
      <c r="E5120" s="105">
        <v>209</v>
      </c>
      <c r="M5120" s="44">
        <v>33254594</v>
      </c>
      <c r="Y5120" t="s">
        <v>20</v>
      </c>
    </row>
    <row r="5121" spans="1:25" hidden="1" x14ac:dyDescent="0.25">
      <c r="A5121" s="103" t="s">
        <v>7</v>
      </c>
      <c r="B5121" s="104">
        <v>46273</v>
      </c>
      <c r="C5121" s="105" t="s">
        <v>12</v>
      </c>
      <c r="E5121" s="105">
        <v>1</v>
      </c>
      <c r="M5121" s="44">
        <v>374190</v>
      </c>
      <c r="Y5121" t="s">
        <v>804</v>
      </c>
    </row>
    <row r="5122" spans="1:25" hidden="1" x14ac:dyDescent="0.25">
      <c r="A5122" s="103" t="s">
        <v>7</v>
      </c>
      <c r="B5122" s="104">
        <v>46273</v>
      </c>
      <c r="C5122" s="105" t="s">
        <v>12</v>
      </c>
      <c r="E5122" s="105">
        <v>5</v>
      </c>
      <c r="M5122" s="44">
        <v>377464</v>
      </c>
      <c r="X5122" t="s">
        <v>1009</v>
      </c>
      <c r="Y5122" t="s">
        <v>781</v>
      </c>
    </row>
    <row r="5123" spans="1:25" hidden="1" x14ac:dyDescent="0.25">
      <c r="A5123" s="103" t="s">
        <v>7</v>
      </c>
      <c r="B5123" s="104">
        <v>46273</v>
      </c>
      <c r="C5123" s="105" t="s">
        <v>11</v>
      </c>
      <c r="E5123" s="105">
        <v>406</v>
      </c>
      <c r="M5123" s="44">
        <v>37275440</v>
      </c>
      <c r="Y5123" t="s">
        <v>783</v>
      </c>
    </row>
    <row r="5124" spans="1:25" hidden="1" x14ac:dyDescent="0.25">
      <c r="A5124" s="103" t="s">
        <v>7</v>
      </c>
      <c r="B5124" s="104">
        <v>46273</v>
      </c>
      <c r="C5124" s="105" t="s">
        <v>11</v>
      </c>
      <c r="E5124" s="105">
        <v>480</v>
      </c>
      <c r="M5124" s="44">
        <v>27496683</v>
      </c>
      <c r="Y5124" t="s">
        <v>784</v>
      </c>
    </row>
    <row r="5125" spans="1:25" hidden="1" x14ac:dyDescent="0.25">
      <c r="A5125" s="103" t="s">
        <v>827</v>
      </c>
      <c r="B5125" s="104">
        <v>46273</v>
      </c>
      <c r="C5125" s="105" t="s">
        <v>12</v>
      </c>
      <c r="E5125" s="105">
        <v>3</v>
      </c>
      <c r="M5125" s="44">
        <v>129569</v>
      </c>
      <c r="Y5125" t="s">
        <v>929</v>
      </c>
    </row>
    <row r="5126" spans="1:25" hidden="1" x14ac:dyDescent="0.25">
      <c r="A5126" s="103" t="s">
        <v>6</v>
      </c>
      <c r="B5126" s="104">
        <v>46273</v>
      </c>
      <c r="C5126" s="105" t="s">
        <v>11</v>
      </c>
      <c r="E5126" s="105">
        <v>608</v>
      </c>
      <c r="M5126" s="44">
        <v>64456282</v>
      </c>
      <c r="Y5126" t="s">
        <v>783</v>
      </c>
    </row>
    <row r="5127" spans="1:25" hidden="1" x14ac:dyDescent="0.25">
      <c r="A5127" s="103" t="s">
        <v>7</v>
      </c>
      <c r="B5127" s="104">
        <v>46273</v>
      </c>
      <c r="C5127" s="105" t="s">
        <v>12</v>
      </c>
      <c r="E5127" s="105">
        <v>36</v>
      </c>
      <c r="M5127" s="44">
        <v>3573175</v>
      </c>
    </row>
    <row r="5128" spans="1:25" hidden="1" x14ac:dyDescent="0.25">
      <c r="A5128" s="103" t="s">
        <v>7</v>
      </c>
      <c r="B5128" s="104">
        <v>46273</v>
      </c>
      <c r="C5128" s="105" t="s">
        <v>12</v>
      </c>
      <c r="E5128" s="105">
        <v>2</v>
      </c>
      <c r="M5128" s="44">
        <v>427131</v>
      </c>
      <c r="X5128" t="s">
        <v>1008</v>
      </c>
      <c r="Y5128" t="s">
        <v>781</v>
      </c>
    </row>
    <row r="5129" spans="1:25" hidden="1" x14ac:dyDescent="0.25">
      <c r="A5129" s="103" t="s">
        <v>7</v>
      </c>
      <c r="B5129" s="104">
        <v>46273</v>
      </c>
      <c r="C5129" s="105" t="s">
        <v>11</v>
      </c>
      <c r="E5129" s="105">
        <v>51</v>
      </c>
      <c r="M5129" s="44">
        <v>1799222</v>
      </c>
      <c r="Y5129" t="s">
        <v>23</v>
      </c>
    </row>
    <row r="5130" spans="1:25" hidden="1" x14ac:dyDescent="0.25">
      <c r="A5130" s="103" t="s">
        <v>6</v>
      </c>
      <c r="B5130" s="104">
        <v>46273</v>
      </c>
      <c r="C5130" s="105" t="s">
        <v>11</v>
      </c>
      <c r="E5130" s="105">
        <v>16</v>
      </c>
      <c r="M5130" s="44">
        <v>532236</v>
      </c>
      <c r="Y5130" t="s">
        <v>22</v>
      </c>
    </row>
    <row r="5131" spans="1:25" hidden="1" x14ac:dyDescent="0.25">
      <c r="A5131" s="103" t="s">
        <v>7</v>
      </c>
      <c r="B5131" s="104">
        <v>46273</v>
      </c>
      <c r="C5131" s="105" t="s">
        <v>12</v>
      </c>
      <c r="E5131" s="105">
        <v>4</v>
      </c>
      <c r="M5131" s="44">
        <v>7110090</v>
      </c>
      <c r="X5131" t="s">
        <v>1008</v>
      </c>
    </row>
    <row r="5132" spans="1:25" hidden="1" x14ac:dyDescent="0.25">
      <c r="A5132" s="103" t="s">
        <v>7</v>
      </c>
      <c r="B5132" s="104">
        <v>46273</v>
      </c>
      <c r="C5132" s="105" t="s">
        <v>12</v>
      </c>
      <c r="E5132" s="105">
        <v>2</v>
      </c>
      <c r="M5132" s="44">
        <v>5766</v>
      </c>
      <c r="Y5132" t="s">
        <v>22</v>
      </c>
    </row>
    <row r="5133" spans="1:25" hidden="1" x14ac:dyDescent="0.25">
      <c r="A5133" s="103" t="s">
        <v>7</v>
      </c>
      <c r="B5133" s="104">
        <v>46273</v>
      </c>
      <c r="C5133" s="105" t="s">
        <v>12</v>
      </c>
      <c r="E5133" s="105">
        <v>1</v>
      </c>
      <c r="M5133" s="44">
        <v>52424</v>
      </c>
      <c r="Y5133" t="s">
        <v>929</v>
      </c>
    </row>
    <row r="5134" spans="1:25" hidden="1" x14ac:dyDescent="0.25">
      <c r="A5134" s="103" t="s">
        <v>7</v>
      </c>
      <c r="B5134" s="104">
        <v>46273</v>
      </c>
      <c r="C5134" s="105" t="s">
        <v>11</v>
      </c>
      <c r="E5134" s="105">
        <v>104</v>
      </c>
      <c r="M5134" s="44">
        <v>1822058</v>
      </c>
    </row>
    <row r="5135" spans="1:25" hidden="1" x14ac:dyDescent="0.25">
      <c r="A5135" s="103" t="s">
        <v>6</v>
      </c>
      <c r="B5135" s="104">
        <v>46273</v>
      </c>
      <c r="C5135" s="105" t="s">
        <v>12</v>
      </c>
      <c r="E5135" s="105">
        <v>1</v>
      </c>
      <c r="M5135" s="44">
        <v>99135</v>
      </c>
      <c r="X5135" t="s">
        <v>1009</v>
      </c>
    </row>
    <row r="5136" spans="1:25" hidden="1" x14ac:dyDescent="0.25">
      <c r="A5136" s="103" t="s">
        <v>8</v>
      </c>
      <c r="B5136" s="104">
        <v>46273</v>
      </c>
      <c r="C5136" s="105" t="s">
        <v>11</v>
      </c>
      <c r="E5136" s="105">
        <v>7</v>
      </c>
      <c r="M5136" s="44">
        <v>388178</v>
      </c>
      <c r="Y5136" t="s">
        <v>21</v>
      </c>
    </row>
    <row r="5137" spans="1:25" hidden="1" x14ac:dyDescent="0.25">
      <c r="A5137" s="103" t="s">
        <v>8</v>
      </c>
      <c r="B5137" s="104">
        <v>46273</v>
      </c>
      <c r="C5137" s="105" t="s">
        <v>12</v>
      </c>
      <c r="E5137" s="105">
        <v>1</v>
      </c>
      <c r="M5137" s="44">
        <v>219916</v>
      </c>
      <c r="Y5137" t="s">
        <v>811</v>
      </c>
    </row>
    <row r="5138" spans="1:25" hidden="1" x14ac:dyDescent="0.25">
      <c r="A5138" s="103" t="s">
        <v>827</v>
      </c>
      <c r="B5138" s="104">
        <v>46273</v>
      </c>
      <c r="C5138" s="105" t="s">
        <v>12</v>
      </c>
      <c r="E5138" s="105">
        <v>1</v>
      </c>
      <c r="M5138" s="44">
        <v>120854</v>
      </c>
    </row>
    <row r="5139" spans="1:25" hidden="1" x14ac:dyDescent="0.25">
      <c r="A5139" s="103" t="s">
        <v>6</v>
      </c>
      <c r="B5139" s="104">
        <v>46273</v>
      </c>
      <c r="C5139" s="105" t="s">
        <v>12</v>
      </c>
      <c r="E5139" s="105">
        <v>6</v>
      </c>
      <c r="M5139" s="44">
        <v>1250645</v>
      </c>
      <c r="X5139" t="s">
        <v>1008</v>
      </c>
      <c r="Y5139" t="s">
        <v>781</v>
      </c>
    </row>
    <row r="5140" spans="1:25" hidden="1" x14ac:dyDescent="0.25">
      <c r="A5140" s="103" t="s">
        <v>7</v>
      </c>
      <c r="B5140" s="104">
        <v>46273</v>
      </c>
      <c r="C5140" s="105" t="s">
        <v>11</v>
      </c>
      <c r="E5140" s="105">
        <v>20</v>
      </c>
      <c r="M5140" s="44">
        <v>690622</v>
      </c>
      <c r="Y5140" t="s">
        <v>21</v>
      </c>
    </row>
    <row r="5141" spans="1:25" hidden="1" x14ac:dyDescent="0.25">
      <c r="A5141" s="103" t="s">
        <v>7</v>
      </c>
      <c r="B5141" s="104">
        <v>46273</v>
      </c>
      <c r="C5141" s="105" t="s">
        <v>11</v>
      </c>
      <c r="E5141" s="105">
        <v>1</v>
      </c>
      <c r="M5141" s="44">
        <v>198963</v>
      </c>
    </row>
    <row r="5142" spans="1:25" hidden="1" x14ac:dyDescent="0.25">
      <c r="A5142" s="103" t="s">
        <v>8</v>
      </c>
      <c r="B5142" s="104">
        <v>46273</v>
      </c>
      <c r="C5142" s="105" t="s">
        <v>11</v>
      </c>
      <c r="E5142" s="105">
        <v>17</v>
      </c>
      <c r="M5142" s="44">
        <v>101075</v>
      </c>
    </row>
    <row r="5143" spans="1:25" hidden="1" x14ac:dyDescent="0.25">
      <c r="A5143" s="103" t="s">
        <v>8</v>
      </c>
      <c r="B5143" s="104">
        <v>46273</v>
      </c>
      <c r="C5143" s="105" t="s">
        <v>12</v>
      </c>
      <c r="E5143" s="105">
        <v>1</v>
      </c>
      <c r="M5143" s="44">
        <v>663248</v>
      </c>
      <c r="X5143" t="s">
        <v>1008</v>
      </c>
      <c r="Y5143" t="s">
        <v>781</v>
      </c>
    </row>
    <row r="5144" spans="1:25" hidden="1" x14ac:dyDescent="0.25">
      <c r="A5144" s="103" t="s">
        <v>827</v>
      </c>
      <c r="B5144" s="104">
        <v>46273</v>
      </c>
      <c r="C5144" s="105" t="s">
        <v>12</v>
      </c>
      <c r="E5144" s="105">
        <v>1</v>
      </c>
      <c r="M5144" s="44">
        <v>23168</v>
      </c>
      <c r="Y5144" t="s">
        <v>779</v>
      </c>
    </row>
    <row r="5145" spans="1:25" hidden="1" x14ac:dyDescent="0.25">
      <c r="A5145" s="103" t="s">
        <v>8</v>
      </c>
      <c r="B5145" s="104">
        <v>46273</v>
      </c>
      <c r="C5145" s="105" t="s">
        <v>11</v>
      </c>
      <c r="E5145" s="105">
        <v>2</v>
      </c>
      <c r="M5145" s="44">
        <v>7901</v>
      </c>
      <c r="Y5145" t="s">
        <v>779</v>
      </c>
    </row>
    <row r="5146" spans="1:25" hidden="1" x14ac:dyDescent="0.25">
      <c r="A5146" s="103" t="s">
        <v>827</v>
      </c>
      <c r="B5146" s="104">
        <v>46273</v>
      </c>
      <c r="C5146" s="105" t="s">
        <v>12</v>
      </c>
      <c r="E5146" s="105">
        <v>2</v>
      </c>
      <c r="M5146" s="44">
        <v>9424204</v>
      </c>
      <c r="X5146" t="s">
        <v>1008</v>
      </c>
    </row>
    <row r="5147" spans="1:25" hidden="1" x14ac:dyDescent="0.25">
      <c r="A5147" s="103" t="s">
        <v>7</v>
      </c>
      <c r="B5147" s="104">
        <v>46273</v>
      </c>
      <c r="C5147" s="105" t="s">
        <v>11</v>
      </c>
      <c r="E5147" s="105">
        <v>5</v>
      </c>
      <c r="M5147" s="44">
        <v>512939</v>
      </c>
      <c r="Y5147" t="s">
        <v>22</v>
      </c>
    </row>
    <row r="5148" spans="1:25" hidden="1" x14ac:dyDescent="0.25">
      <c r="A5148" s="103" t="s">
        <v>8</v>
      </c>
      <c r="B5148" s="104">
        <v>46273</v>
      </c>
      <c r="C5148" s="105" t="s">
        <v>11</v>
      </c>
      <c r="E5148" s="105">
        <v>2</v>
      </c>
      <c r="M5148" s="44">
        <v>180507</v>
      </c>
      <c r="X5148" t="s">
        <v>1009</v>
      </c>
      <c r="Y5148" t="s">
        <v>783</v>
      </c>
    </row>
    <row r="5149" spans="1:25" hidden="1" x14ac:dyDescent="0.25">
      <c r="A5149" s="103" t="s">
        <v>8</v>
      </c>
      <c r="B5149" s="104">
        <v>46273</v>
      </c>
      <c r="C5149" s="105" t="s">
        <v>12</v>
      </c>
      <c r="E5149" s="105">
        <v>3</v>
      </c>
      <c r="M5149" s="44">
        <v>199551</v>
      </c>
      <c r="X5149" t="s">
        <v>1009</v>
      </c>
      <c r="Y5149" t="s">
        <v>781</v>
      </c>
    </row>
    <row r="5150" spans="1:25" hidden="1" x14ac:dyDescent="0.25">
      <c r="A5150" s="103" t="s">
        <v>6</v>
      </c>
      <c r="B5150" s="104">
        <v>46273</v>
      </c>
      <c r="C5150" s="105" t="s">
        <v>12</v>
      </c>
      <c r="E5150" s="105">
        <v>1</v>
      </c>
      <c r="M5150" s="44">
        <v>0</v>
      </c>
      <c r="Y5150" t="s">
        <v>804</v>
      </c>
    </row>
    <row r="5151" spans="1:25" hidden="1" x14ac:dyDescent="0.25">
      <c r="A5151" s="103" t="s">
        <v>7</v>
      </c>
      <c r="B5151" s="104">
        <v>46273</v>
      </c>
      <c r="C5151" s="105" t="s">
        <v>12</v>
      </c>
      <c r="E5151" s="105">
        <v>59</v>
      </c>
      <c r="M5151" s="44">
        <v>3639353</v>
      </c>
      <c r="Y5151" t="s">
        <v>779</v>
      </c>
    </row>
    <row r="5152" spans="1:25" hidden="1" x14ac:dyDescent="0.25">
      <c r="A5152" s="103" t="s">
        <v>6</v>
      </c>
      <c r="B5152" s="104">
        <v>46273</v>
      </c>
      <c r="C5152" s="105" t="s">
        <v>11</v>
      </c>
      <c r="E5152" s="105">
        <v>1</v>
      </c>
      <c r="M5152" s="44">
        <v>0</v>
      </c>
      <c r="Y5152" t="s">
        <v>779</v>
      </c>
    </row>
    <row r="5153" spans="1:25" hidden="1" x14ac:dyDescent="0.25">
      <c r="A5153" s="103" t="s">
        <v>6</v>
      </c>
      <c r="B5153" s="104">
        <v>46273</v>
      </c>
      <c r="C5153" s="105" t="s">
        <v>11</v>
      </c>
      <c r="E5153" s="105">
        <v>80</v>
      </c>
      <c r="M5153" s="44">
        <v>3563500</v>
      </c>
      <c r="Y5153" t="s">
        <v>23</v>
      </c>
    </row>
    <row r="5154" spans="1:25" hidden="1" x14ac:dyDescent="0.25">
      <c r="A5154" s="103" t="s">
        <v>8</v>
      </c>
      <c r="B5154" s="104">
        <v>46273</v>
      </c>
      <c r="C5154" s="105" t="s">
        <v>11</v>
      </c>
      <c r="E5154" s="105">
        <v>359</v>
      </c>
      <c r="M5154" s="44">
        <v>43439719</v>
      </c>
      <c r="Y5154" t="s">
        <v>783</v>
      </c>
    </row>
    <row r="5155" spans="1:25" hidden="1" x14ac:dyDescent="0.25">
      <c r="A5155" s="103" t="s">
        <v>6</v>
      </c>
      <c r="B5155" s="104">
        <v>46273</v>
      </c>
      <c r="C5155" s="105" t="s">
        <v>12</v>
      </c>
      <c r="E5155" s="105">
        <v>554</v>
      </c>
      <c r="M5155" s="44">
        <v>148149221</v>
      </c>
      <c r="Y5155" t="s">
        <v>781</v>
      </c>
    </row>
    <row r="5156" spans="1:25" hidden="1" x14ac:dyDescent="0.25">
      <c r="A5156" s="103" t="s">
        <v>8</v>
      </c>
      <c r="B5156" s="104">
        <v>46273</v>
      </c>
      <c r="C5156" s="105" t="s">
        <v>12</v>
      </c>
      <c r="E5156" s="105">
        <v>3</v>
      </c>
      <c r="M5156" s="44">
        <v>504371</v>
      </c>
      <c r="X5156" t="s">
        <v>1009</v>
      </c>
      <c r="Y5156" t="s">
        <v>779</v>
      </c>
    </row>
    <row r="5157" spans="1:25" hidden="1" x14ac:dyDescent="0.25">
      <c r="A5157" s="103" t="s">
        <v>6</v>
      </c>
      <c r="B5157" s="104">
        <v>46273</v>
      </c>
      <c r="C5157" s="105" t="s">
        <v>12</v>
      </c>
      <c r="E5157" s="105">
        <v>12</v>
      </c>
      <c r="M5157" s="44">
        <v>2650853</v>
      </c>
      <c r="Y5157" t="s">
        <v>22</v>
      </c>
    </row>
    <row r="5158" spans="1:25" hidden="1" x14ac:dyDescent="0.25">
      <c r="A5158" s="103" t="s">
        <v>8</v>
      </c>
      <c r="B5158" s="104">
        <v>46273</v>
      </c>
      <c r="C5158" s="105" t="s">
        <v>11</v>
      </c>
      <c r="E5158" s="105">
        <v>24</v>
      </c>
      <c r="M5158" s="44">
        <v>881509</v>
      </c>
      <c r="Y5158" t="s">
        <v>23</v>
      </c>
    </row>
    <row r="5159" spans="1:25" hidden="1" x14ac:dyDescent="0.25">
      <c r="A5159" s="103" t="s">
        <v>6</v>
      </c>
      <c r="B5159" s="104">
        <v>46273</v>
      </c>
      <c r="C5159" s="105" t="s">
        <v>11</v>
      </c>
      <c r="E5159" s="105">
        <v>125</v>
      </c>
      <c r="M5159" s="44">
        <v>7535349</v>
      </c>
      <c r="Y5159" t="s">
        <v>780</v>
      </c>
    </row>
    <row r="5160" spans="1:25" hidden="1" x14ac:dyDescent="0.25">
      <c r="A5160" s="103" t="s">
        <v>6</v>
      </c>
      <c r="B5160" s="104">
        <v>46273</v>
      </c>
      <c r="C5160" s="105" t="s">
        <v>11</v>
      </c>
      <c r="E5160" s="105">
        <v>4</v>
      </c>
      <c r="M5160" s="44">
        <v>412839</v>
      </c>
    </row>
    <row r="5161" spans="1:25" hidden="1" x14ac:dyDescent="0.25">
      <c r="A5161" s="103" t="s">
        <v>7</v>
      </c>
      <c r="B5161" s="104">
        <v>46273</v>
      </c>
      <c r="C5161" s="105" t="s">
        <v>11</v>
      </c>
      <c r="E5161" s="105">
        <v>4</v>
      </c>
      <c r="M5161" s="44">
        <v>177273</v>
      </c>
      <c r="X5161" t="s">
        <v>1008</v>
      </c>
    </row>
    <row r="5162" spans="1:25" hidden="1" x14ac:dyDescent="0.25">
      <c r="A5162" s="103" t="s">
        <v>8</v>
      </c>
      <c r="B5162" s="104">
        <v>46273</v>
      </c>
      <c r="C5162" s="105" t="s">
        <v>12</v>
      </c>
      <c r="E5162" s="105">
        <v>4</v>
      </c>
      <c r="M5162" s="44">
        <v>4098503</v>
      </c>
      <c r="X5162" t="s">
        <v>1008</v>
      </c>
      <c r="Y5162" t="s">
        <v>779</v>
      </c>
    </row>
    <row r="5163" spans="1:25" hidden="1" x14ac:dyDescent="0.25">
      <c r="A5163" s="103" t="s">
        <v>6</v>
      </c>
      <c r="B5163" s="104">
        <v>46273</v>
      </c>
      <c r="C5163" s="105" t="s">
        <v>12</v>
      </c>
      <c r="E5163" s="105">
        <v>5</v>
      </c>
      <c r="M5163" s="44">
        <v>624605</v>
      </c>
      <c r="X5163" t="s">
        <v>1009</v>
      </c>
      <c r="Y5163" t="s">
        <v>779</v>
      </c>
    </row>
    <row r="5164" spans="1:25" hidden="1" x14ac:dyDescent="0.25">
      <c r="A5164" s="103" t="s">
        <v>6</v>
      </c>
      <c r="B5164" s="104">
        <v>46273</v>
      </c>
      <c r="C5164" s="105" t="s">
        <v>12</v>
      </c>
      <c r="E5164" s="105">
        <v>2</v>
      </c>
      <c r="M5164" s="44">
        <v>1072030</v>
      </c>
      <c r="Y5164" t="s">
        <v>786</v>
      </c>
    </row>
    <row r="5165" spans="1:25" hidden="1" x14ac:dyDescent="0.25">
      <c r="A5165" s="103" t="s">
        <v>827</v>
      </c>
      <c r="B5165" s="104">
        <v>46273</v>
      </c>
      <c r="C5165" s="105" t="s">
        <v>12</v>
      </c>
      <c r="E5165" s="105">
        <v>1</v>
      </c>
      <c r="M5165" s="44">
        <v>76928</v>
      </c>
      <c r="Y5165" t="s">
        <v>781</v>
      </c>
    </row>
    <row r="5166" spans="1:25" hidden="1" x14ac:dyDescent="0.25">
      <c r="A5166" s="103" t="s">
        <v>827</v>
      </c>
      <c r="B5166" s="104">
        <v>46273</v>
      </c>
      <c r="C5166" s="105" t="s">
        <v>12</v>
      </c>
      <c r="E5166" s="105">
        <v>1</v>
      </c>
      <c r="M5166" s="44">
        <v>282851</v>
      </c>
      <c r="X5166" t="s">
        <v>1008</v>
      </c>
      <c r="Y5166" t="s">
        <v>779</v>
      </c>
    </row>
    <row r="5167" spans="1:25" hidden="1" x14ac:dyDescent="0.25">
      <c r="A5167" s="103" t="s">
        <v>6</v>
      </c>
      <c r="B5167" s="104">
        <v>46273</v>
      </c>
      <c r="C5167" s="105" t="s">
        <v>12</v>
      </c>
      <c r="E5167" s="105">
        <v>8</v>
      </c>
      <c r="M5167" s="44">
        <v>25726871</v>
      </c>
      <c r="X5167" t="s">
        <v>1008</v>
      </c>
      <c r="Y5167" t="s">
        <v>779</v>
      </c>
    </row>
    <row r="5168" spans="1:25" hidden="1" x14ac:dyDescent="0.25">
      <c r="A5168" s="103" t="s">
        <v>8</v>
      </c>
      <c r="B5168" s="104">
        <v>46273</v>
      </c>
      <c r="C5168" s="105" t="s">
        <v>12</v>
      </c>
      <c r="E5168" s="105">
        <v>3</v>
      </c>
      <c r="M5168" s="44">
        <v>343112</v>
      </c>
    </row>
    <row r="5169" spans="1:25" hidden="1" x14ac:dyDescent="0.25">
      <c r="A5169" s="103" t="s">
        <v>8</v>
      </c>
      <c r="B5169" s="104">
        <v>46273</v>
      </c>
      <c r="C5169" s="105" t="s">
        <v>11</v>
      </c>
      <c r="E5169" s="105">
        <v>258</v>
      </c>
      <c r="M5169" s="44">
        <v>42793406</v>
      </c>
      <c r="Y5169" t="s">
        <v>20</v>
      </c>
    </row>
    <row r="5170" spans="1:25" hidden="1" x14ac:dyDescent="0.25">
      <c r="A5170" s="103" t="s">
        <v>6</v>
      </c>
      <c r="B5170" s="104">
        <v>46273</v>
      </c>
      <c r="C5170" s="105" t="s">
        <v>12</v>
      </c>
      <c r="E5170" s="105">
        <v>2</v>
      </c>
      <c r="M5170" s="44">
        <v>356456</v>
      </c>
      <c r="X5170" t="s">
        <v>1009</v>
      </c>
      <c r="Y5170" t="s">
        <v>781</v>
      </c>
    </row>
    <row r="5171" spans="1:25" hidden="1" x14ac:dyDescent="0.25">
      <c r="A5171" s="103" t="s">
        <v>6</v>
      </c>
      <c r="B5171" s="104">
        <v>46273</v>
      </c>
      <c r="C5171" s="105" t="s">
        <v>12</v>
      </c>
      <c r="E5171" s="105">
        <v>2</v>
      </c>
      <c r="M5171" s="44">
        <v>39210</v>
      </c>
      <c r="Y5171" t="s">
        <v>929</v>
      </c>
    </row>
    <row r="5172" spans="1:25" hidden="1" x14ac:dyDescent="0.25">
      <c r="A5172" s="103" t="s">
        <v>6</v>
      </c>
      <c r="B5172" s="104">
        <v>46273</v>
      </c>
      <c r="C5172" s="105" t="s">
        <v>11</v>
      </c>
      <c r="E5172" s="105">
        <v>740</v>
      </c>
      <c r="M5172" s="44">
        <v>41924817</v>
      </c>
      <c r="Y5172" t="s">
        <v>784</v>
      </c>
    </row>
    <row r="5173" spans="1:25" hidden="1" x14ac:dyDescent="0.25">
      <c r="A5173" s="103" t="s">
        <v>7</v>
      </c>
      <c r="B5173" s="104">
        <v>46273</v>
      </c>
      <c r="C5173" s="105" t="s">
        <v>11</v>
      </c>
      <c r="E5173" s="105">
        <v>1</v>
      </c>
      <c r="M5173" s="44">
        <v>370781</v>
      </c>
      <c r="X5173" t="s">
        <v>1009</v>
      </c>
      <c r="Y5173" t="s">
        <v>20</v>
      </c>
    </row>
    <row r="5174" spans="1:25" hidden="1" x14ac:dyDescent="0.25">
      <c r="A5174" s="103" t="s">
        <v>8</v>
      </c>
      <c r="B5174" s="104">
        <v>46273</v>
      </c>
      <c r="C5174" s="105" t="s">
        <v>12</v>
      </c>
      <c r="E5174" s="105">
        <v>87</v>
      </c>
      <c r="M5174" s="44">
        <v>3869225</v>
      </c>
      <c r="Y5174" t="s">
        <v>779</v>
      </c>
    </row>
    <row r="5175" spans="1:25" hidden="1" x14ac:dyDescent="0.25">
      <c r="A5175" s="103" t="s">
        <v>8</v>
      </c>
      <c r="B5175" s="104">
        <v>46273</v>
      </c>
      <c r="C5175" s="105" t="s">
        <v>12</v>
      </c>
      <c r="E5175" s="105">
        <v>1</v>
      </c>
      <c r="M5175" s="44">
        <v>50094</v>
      </c>
      <c r="Y5175" t="s">
        <v>929</v>
      </c>
    </row>
    <row r="5176" spans="1:25" hidden="1" x14ac:dyDescent="0.25">
      <c r="A5176" s="103" t="s">
        <v>7</v>
      </c>
      <c r="B5176" s="104">
        <v>46273</v>
      </c>
      <c r="C5176" s="105" t="s">
        <v>11</v>
      </c>
      <c r="E5176" s="105">
        <v>85</v>
      </c>
      <c r="M5176" s="44">
        <v>4392753</v>
      </c>
      <c r="Y5176" t="s">
        <v>780</v>
      </c>
    </row>
    <row r="5177" spans="1:25" hidden="1" x14ac:dyDescent="0.25">
      <c r="A5177" s="103" t="s">
        <v>8</v>
      </c>
      <c r="B5177" s="104">
        <v>46273</v>
      </c>
      <c r="C5177" s="105" t="s">
        <v>11</v>
      </c>
      <c r="E5177" s="105">
        <v>2</v>
      </c>
      <c r="M5177" s="44">
        <v>53683</v>
      </c>
      <c r="X5177" t="s">
        <v>1009</v>
      </c>
      <c r="Y5177" t="s">
        <v>20</v>
      </c>
    </row>
    <row r="5178" spans="1:25" hidden="1" x14ac:dyDescent="0.25">
      <c r="A5178" s="103" t="s">
        <v>8</v>
      </c>
      <c r="B5178" s="104">
        <v>46273</v>
      </c>
      <c r="C5178" s="105" t="s">
        <v>12</v>
      </c>
      <c r="E5178" s="105">
        <v>18</v>
      </c>
      <c r="M5178" s="44">
        <v>7938369</v>
      </c>
    </row>
    <row r="5179" spans="1:25" hidden="1" x14ac:dyDescent="0.25">
      <c r="A5179" s="103" t="s">
        <v>827</v>
      </c>
      <c r="B5179" s="104">
        <v>46273</v>
      </c>
      <c r="C5179" s="105" t="s">
        <v>12</v>
      </c>
      <c r="E5179" s="105">
        <v>2</v>
      </c>
      <c r="M5179" s="44">
        <v>78648</v>
      </c>
      <c r="Y5179" t="s">
        <v>779</v>
      </c>
    </row>
    <row r="5180" spans="1:25" hidden="1" x14ac:dyDescent="0.25">
      <c r="A5180" s="103" t="s">
        <v>8</v>
      </c>
      <c r="B5180" s="104">
        <v>46273</v>
      </c>
      <c r="C5180" s="105" t="s">
        <v>12</v>
      </c>
      <c r="E5180" s="105">
        <v>1973</v>
      </c>
      <c r="M5180" s="44">
        <v>314401777</v>
      </c>
      <c r="Y5180" t="s">
        <v>779</v>
      </c>
    </row>
    <row r="5181" spans="1:25" hidden="1" x14ac:dyDescent="0.25">
      <c r="A5181" s="103" t="s">
        <v>7</v>
      </c>
      <c r="B5181" s="104">
        <v>46273</v>
      </c>
      <c r="C5181" s="105" t="s">
        <v>12</v>
      </c>
      <c r="E5181" s="105">
        <v>7</v>
      </c>
      <c r="M5181" s="44">
        <v>1980612</v>
      </c>
      <c r="X5181" t="s">
        <v>1008</v>
      </c>
      <c r="Y5181" t="s">
        <v>779</v>
      </c>
    </row>
    <row r="5182" spans="1:25" hidden="1" x14ac:dyDescent="0.25">
      <c r="A5182" s="103" t="s">
        <v>7</v>
      </c>
      <c r="B5182" s="104">
        <v>46273</v>
      </c>
      <c r="C5182" s="105" t="s">
        <v>11</v>
      </c>
      <c r="E5182" s="105">
        <v>1</v>
      </c>
      <c r="M5182" s="44">
        <v>0</v>
      </c>
      <c r="X5182" t="s">
        <v>1009</v>
      </c>
      <c r="Y5182" t="s">
        <v>23</v>
      </c>
    </row>
    <row r="5183" spans="1:25" hidden="1" x14ac:dyDescent="0.25">
      <c r="A5183" s="103" t="s">
        <v>7</v>
      </c>
      <c r="B5183" s="104">
        <v>46273</v>
      </c>
      <c r="C5183" s="105" t="s">
        <v>11</v>
      </c>
      <c r="E5183" s="105">
        <v>3</v>
      </c>
      <c r="M5183" s="44">
        <v>614839</v>
      </c>
      <c r="Y5183" t="s">
        <v>779</v>
      </c>
    </row>
    <row r="5184" spans="1:25" hidden="1" x14ac:dyDescent="0.25">
      <c r="A5184" s="103" t="s">
        <v>6</v>
      </c>
      <c r="B5184" s="104">
        <v>46273</v>
      </c>
      <c r="C5184" s="105" t="s">
        <v>12</v>
      </c>
      <c r="E5184" s="105">
        <v>10</v>
      </c>
      <c r="M5184" s="44">
        <v>971922</v>
      </c>
    </row>
    <row r="5185" spans="1:25" hidden="1" x14ac:dyDescent="0.25">
      <c r="A5185" s="103" t="s">
        <v>8</v>
      </c>
      <c r="B5185" s="104">
        <v>46273</v>
      </c>
      <c r="C5185" s="105" t="s">
        <v>11</v>
      </c>
      <c r="E5185" s="105">
        <v>55</v>
      </c>
      <c r="M5185" s="44">
        <v>4391902</v>
      </c>
      <c r="Y5185" t="s">
        <v>780</v>
      </c>
    </row>
    <row r="5186" spans="1:25" hidden="1" x14ac:dyDescent="0.25">
      <c r="A5186" s="103" t="s">
        <v>7</v>
      </c>
      <c r="B5186" s="104">
        <v>46273</v>
      </c>
      <c r="C5186" s="105" t="s">
        <v>12</v>
      </c>
      <c r="E5186" s="105">
        <v>2324</v>
      </c>
      <c r="M5186" s="44">
        <v>312546258</v>
      </c>
      <c r="Y5186" t="s">
        <v>779</v>
      </c>
    </row>
    <row r="5187" spans="1:25" hidden="1" x14ac:dyDescent="0.25">
      <c r="A5187" s="103" t="s">
        <v>7</v>
      </c>
      <c r="B5187" s="104">
        <v>46273</v>
      </c>
      <c r="C5187" s="105" t="s">
        <v>11</v>
      </c>
      <c r="E5187" s="105">
        <v>1</v>
      </c>
      <c r="M5187" s="44">
        <v>76196</v>
      </c>
      <c r="X5187" t="s">
        <v>1009</v>
      </c>
      <c r="Y5187" t="s">
        <v>784</v>
      </c>
    </row>
    <row r="5188" spans="1:25" hidden="1" x14ac:dyDescent="0.25">
      <c r="A5188" s="103" t="s">
        <v>6</v>
      </c>
      <c r="B5188" s="104">
        <v>46273</v>
      </c>
      <c r="C5188" s="105" t="s">
        <v>11</v>
      </c>
      <c r="E5188" s="105">
        <v>1</v>
      </c>
      <c r="M5188" s="44">
        <v>37756</v>
      </c>
      <c r="X5188" t="s">
        <v>1008</v>
      </c>
      <c r="Y5188" t="s">
        <v>784</v>
      </c>
    </row>
    <row r="5189" spans="1:25" hidden="1" x14ac:dyDescent="0.25">
      <c r="A5189" s="103" t="s">
        <v>6</v>
      </c>
      <c r="B5189" s="104">
        <v>46273</v>
      </c>
      <c r="C5189" s="105" t="s">
        <v>11</v>
      </c>
      <c r="E5189" s="105">
        <v>320</v>
      </c>
      <c r="M5189" s="44">
        <v>54618368</v>
      </c>
      <c r="Y5189" t="s">
        <v>20</v>
      </c>
    </row>
    <row r="5190" spans="1:25" hidden="1" x14ac:dyDescent="0.25">
      <c r="A5190" s="103" t="s">
        <v>6</v>
      </c>
      <c r="B5190" s="104">
        <v>46273</v>
      </c>
      <c r="C5190" s="105" t="s">
        <v>12</v>
      </c>
      <c r="D5190" s="106">
        <v>10</v>
      </c>
      <c r="F5190" s="105">
        <v>160</v>
      </c>
      <c r="X5190" t="s">
        <v>782</v>
      </c>
      <c r="Y5190" t="s">
        <v>779</v>
      </c>
    </row>
    <row r="5191" spans="1:25" hidden="1" x14ac:dyDescent="0.25">
      <c r="A5191" s="103" t="s">
        <v>6</v>
      </c>
      <c r="B5191" s="104">
        <v>46273</v>
      </c>
      <c r="C5191" s="105" t="s">
        <v>12</v>
      </c>
      <c r="D5191" s="106">
        <v>9</v>
      </c>
      <c r="F5191" s="105">
        <v>270</v>
      </c>
      <c r="X5191" t="s">
        <v>778</v>
      </c>
      <c r="Y5191" t="s">
        <v>779</v>
      </c>
    </row>
    <row r="5192" spans="1:25" hidden="1" x14ac:dyDescent="0.25">
      <c r="A5192" s="103" t="s">
        <v>6</v>
      </c>
      <c r="B5192" s="104">
        <v>46273</v>
      </c>
      <c r="C5192" s="105" t="s">
        <v>11</v>
      </c>
      <c r="D5192" s="106">
        <v>10</v>
      </c>
      <c r="F5192" s="105">
        <v>2</v>
      </c>
      <c r="X5192" t="s">
        <v>782</v>
      </c>
      <c r="Y5192" t="s">
        <v>780</v>
      </c>
    </row>
    <row r="5193" spans="1:25" hidden="1" x14ac:dyDescent="0.25">
      <c r="A5193" s="103" t="s">
        <v>7</v>
      </c>
      <c r="B5193" s="104">
        <v>46273</v>
      </c>
      <c r="C5193" s="105" t="s">
        <v>11</v>
      </c>
      <c r="D5193" s="106">
        <v>11</v>
      </c>
      <c r="F5193" s="105">
        <v>1</v>
      </c>
      <c r="X5193" t="s">
        <v>778</v>
      </c>
      <c r="Y5193" t="s">
        <v>783</v>
      </c>
    </row>
    <row r="5194" spans="1:25" hidden="1" x14ac:dyDescent="0.25">
      <c r="A5194" s="103" t="s">
        <v>7</v>
      </c>
      <c r="B5194" s="104">
        <v>46273</v>
      </c>
      <c r="C5194" s="105" t="s">
        <v>11</v>
      </c>
      <c r="D5194" s="106">
        <v>8</v>
      </c>
      <c r="F5194" s="105">
        <v>48</v>
      </c>
      <c r="X5194" t="s">
        <v>778</v>
      </c>
      <c r="Y5194" t="s">
        <v>20</v>
      </c>
    </row>
    <row r="5195" spans="1:25" hidden="1" x14ac:dyDescent="0.25">
      <c r="A5195" s="103" t="s">
        <v>8</v>
      </c>
      <c r="B5195" s="104">
        <v>46273</v>
      </c>
      <c r="C5195" s="105" t="s">
        <v>12</v>
      </c>
      <c r="D5195" s="106">
        <v>13</v>
      </c>
      <c r="F5195" s="105">
        <v>2</v>
      </c>
      <c r="X5195" t="s">
        <v>782</v>
      </c>
      <c r="Y5195" t="s">
        <v>779</v>
      </c>
    </row>
    <row r="5196" spans="1:25" hidden="1" x14ac:dyDescent="0.25">
      <c r="A5196" s="103" t="s">
        <v>8</v>
      </c>
      <c r="B5196" s="104">
        <v>46273</v>
      </c>
      <c r="C5196" s="105" t="s">
        <v>12</v>
      </c>
      <c r="D5196" s="106">
        <v>9</v>
      </c>
      <c r="F5196" s="105">
        <v>9</v>
      </c>
      <c r="X5196" t="s">
        <v>782</v>
      </c>
    </row>
    <row r="5197" spans="1:25" hidden="1" x14ac:dyDescent="0.25">
      <c r="A5197" s="103" t="s">
        <v>8</v>
      </c>
      <c r="B5197" s="104">
        <v>46273</v>
      </c>
      <c r="C5197" s="105" t="s">
        <v>11</v>
      </c>
      <c r="D5197" s="106">
        <v>10</v>
      </c>
      <c r="F5197" s="105">
        <v>2</v>
      </c>
      <c r="X5197" t="s">
        <v>778</v>
      </c>
      <c r="Y5197" t="s">
        <v>20</v>
      </c>
    </row>
    <row r="5198" spans="1:25" hidden="1" x14ac:dyDescent="0.25">
      <c r="A5198" s="103" t="s">
        <v>827</v>
      </c>
      <c r="B5198" s="104">
        <v>46273</v>
      </c>
      <c r="C5198" s="105" t="s">
        <v>12</v>
      </c>
      <c r="D5198" s="106">
        <v>9</v>
      </c>
      <c r="F5198" s="105">
        <v>1</v>
      </c>
      <c r="X5198" t="s">
        <v>778</v>
      </c>
      <c r="Y5198" t="s">
        <v>779</v>
      </c>
    </row>
    <row r="5199" spans="1:25" hidden="1" x14ac:dyDescent="0.25">
      <c r="A5199" s="103" t="s">
        <v>8</v>
      </c>
      <c r="B5199" s="104">
        <v>46273</v>
      </c>
      <c r="C5199" s="105" t="s">
        <v>11</v>
      </c>
      <c r="D5199" s="106">
        <v>14</v>
      </c>
      <c r="F5199" s="105">
        <v>4</v>
      </c>
      <c r="X5199" t="s">
        <v>778</v>
      </c>
      <c r="Y5199" t="s">
        <v>783</v>
      </c>
    </row>
    <row r="5200" spans="1:25" hidden="1" x14ac:dyDescent="0.25">
      <c r="A5200" s="103" t="s">
        <v>8</v>
      </c>
      <c r="B5200" s="104">
        <v>46273</v>
      </c>
      <c r="C5200" s="105" t="s">
        <v>11</v>
      </c>
      <c r="D5200" s="106">
        <v>8</v>
      </c>
      <c r="F5200" s="105">
        <v>3</v>
      </c>
      <c r="X5200" t="s">
        <v>778</v>
      </c>
      <c r="Y5200" t="s">
        <v>784</v>
      </c>
    </row>
    <row r="5201" spans="1:25" hidden="1" x14ac:dyDescent="0.25">
      <c r="A5201" s="103" t="s">
        <v>6</v>
      </c>
      <c r="B5201" s="104">
        <v>46273</v>
      </c>
      <c r="C5201" s="105" t="s">
        <v>12</v>
      </c>
      <c r="D5201" s="106">
        <v>14</v>
      </c>
      <c r="F5201" s="105">
        <v>2</v>
      </c>
      <c r="X5201" t="s">
        <v>778</v>
      </c>
      <c r="Y5201" t="s">
        <v>779</v>
      </c>
    </row>
    <row r="5202" spans="1:25" hidden="1" x14ac:dyDescent="0.25">
      <c r="A5202" s="103" t="s">
        <v>6</v>
      </c>
      <c r="B5202" s="104">
        <v>46273</v>
      </c>
      <c r="C5202" s="105" t="s">
        <v>12</v>
      </c>
      <c r="D5202" s="106">
        <v>9</v>
      </c>
      <c r="F5202" s="105">
        <v>14</v>
      </c>
      <c r="X5202" t="s">
        <v>778</v>
      </c>
      <c r="Y5202" t="s">
        <v>779</v>
      </c>
    </row>
    <row r="5203" spans="1:25" hidden="1" x14ac:dyDescent="0.25">
      <c r="A5203" s="103" t="s">
        <v>8</v>
      </c>
      <c r="B5203" s="104">
        <v>46273</v>
      </c>
      <c r="C5203" s="105" t="s">
        <v>12</v>
      </c>
      <c r="D5203" s="106">
        <v>11</v>
      </c>
      <c r="F5203" s="105">
        <v>1</v>
      </c>
      <c r="X5203" t="s">
        <v>778</v>
      </c>
      <c r="Y5203" t="s">
        <v>929</v>
      </c>
    </row>
    <row r="5204" spans="1:25" hidden="1" x14ac:dyDescent="0.25">
      <c r="A5204" s="103" t="s">
        <v>7</v>
      </c>
      <c r="B5204" s="104">
        <v>46273</v>
      </c>
      <c r="C5204" s="105" t="s">
        <v>11</v>
      </c>
      <c r="D5204" s="106">
        <v>12</v>
      </c>
      <c r="F5204" s="105">
        <v>1</v>
      </c>
      <c r="X5204" t="s">
        <v>778</v>
      </c>
      <c r="Y5204" t="s">
        <v>20</v>
      </c>
    </row>
    <row r="5205" spans="1:25" hidden="1" x14ac:dyDescent="0.25">
      <c r="A5205" s="103" t="s">
        <v>8</v>
      </c>
      <c r="B5205" s="104">
        <v>46273</v>
      </c>
      <c r="C5205" s="105" t="s">
        <v>12</v>
      </c>
      <c r="D5205" s="106">
        <v>14</v>
      </c>
      <c r="F5205" s="105">
        <v>1</v>
      </c>
      <c r="X5205" t="s">
        <v>782</v>
      </c>
      <c r="Y5205" t="s">
        <v>781</v>
      </c>
    </row>
    <row r="5206" spans="1:25" hidden="1" x14ac:dyDescent="0.25">
      <c r="A5206" s="103" t="s">
        <v>6</v>
      </c>
      <c r="B5206" s="104">
        <v>46273</v>
      </c>
      <c r="C5206" s="105" t="s">
        <v>11</v>
      </c>
      <c r="D5206" s="106">
        <v>12</v>
      </c>
      <c r="F5206" s="105">
        <v>2</v>
      </c>
      <c r="X5206" t="s">
        <v>778</v>
      </c>
      <c r="Y5206" t="s">
        <v>783</v>
      </c>
    </row>
    <row r="5207" spans="1:25" hidden="1" x14ac:dyDescent="0.25">
      <c r="A5207" s="103" t="s">
        <v>8</v>
      </c>
      <c r="B5207" s="104">
        <v>46273</v>
      </c>
      <c r="C5207" s="105" t="s">
        <v>11</v>
      </c>
      <c r="D5207" s="106">
        <v>15</v>
      </c>
      <c r="F5207" s="105">
        <v>4</v>
      </c>
      <c r="X5207" t="s">
        <v>778</v>
      </c>
      <c r="Y5207" t="s">
        <v>783</v>
      </c>
    </row>
    <row r="5208" spans="1:25" hidden="1" x14ac:dyDescent="0.25">
      <c r="A5208" s="103" t="s">
        <v>6</v>
      </c>
      <c r="B5208" s="104">
        <v>46273</v>
      </c>
      <c r="C5208" s="105" t="s">
        <v>12</v>
      </c>
      <c r="D5208" s="106">
        <v>9</v>
      </c>
      <c r="F5208" s="105">
        <v>1</v>
      </c>
      <c r="X5208" t="s">
        <v>778</v>
      </c>
      <c r="Y5208" t="s">
        <v>169</v>
      </c>
    </row>
    <row r="5209" spans="1:25" hidden="1" x14ac:dyDescent="0.25">
      <c r="A5209" s="103" t="s">
        <v>8</v>
      </c>
      <c r="B5209" s="104">
        <v>46273</v>
      </c>
      <c r="C5209" s="105" t="s">
        <v>11</v>
      </c>
      <c r="D5209" s="106">
        <v>15</v>
      </c>
      <c r="F5209" s="105">
        <v>1</v>
      </c>
      <c r="X5209" t="s">
        <v>778</v>
      </c>
      <c r="Y5209" t="s">
        <v>21</v>
      </c>
    </row>
    <row r="5210" spans="1:25" hidden="1" x14ac:dyDescent="0.25">
      <c r="A5210" s="103" t="s">
        <v>6</v>
      </c>
      <c r="B5210" s="104">
        <v>46273</v>
      </c>
      <c r="C5210" s="105" t="s">
        <v>11</v>
      </c>
      <c r="D5210" s="106">
        <v>9</v>
      </c>
      <c r="F5210" s="105">
        <v>198</v>
      </c>
      <c r="X5210" t="s">
        <v>782</v>
      </c>
      <c r="Y5210" t="s">
        <v>784</v>
      </c>
    </row>
    <row r="5211" spans="1:25" hidden="1" x14ac:dyDescent="0.25">
      <c r="A5211" s="103" t="s">
        <v>7</v>
      </c>
      <c r="B5211" s="104">
        <v>46273</v>
      </c>
      <c r="C5211" s="105" t="s">
        <v>12</v>
      </c>
      <c r="D5211" s="106">
        <v>8</v>
      </c>
      <c r="F5211" s="105">
        <v>7</v>
      </c>
      <c r="X5211" t="s">
        <v>782</v>
      </c>
    </row>
    <row r="5212" spans="1:25" hidden="1" x14ac:dyDescent="0.25">
      <c r="A5212" s="103" t="s">
        <v>7</v>
      </c>
      <c r="B5212" s="104">
        <v>46273</v>
      </c>
      <c r="C5212" s="105" t="s">
        <v>11</v>
      </c>
      <c r="D5212" s="106">
        <v>9</v>
      </c>
      <c r="F5212" s="105">
        <v>3</v>
      </c>
      <c r="X5212" t="s">
        <v>782</v>
      </c>
    </row>
    <row r="5213" spans="1:25" hidden="1" x14ac:dyDescent="0.25">
      <c r="A5213" s="103" t="s">
        <v>7</v>
      </c>
      <c r="B5213" s="104">
        <v>46273</v>
      </c>
      <c r="C5213" s="105" t="s">
        <v>12</v>
      </c>
      <c r="D5213" s="106">
        <v>11</v>
      </c>
      <c r="F5213" s="105">
        <v>275</v>
      </c>
      <c r="X5213" t="s">
        <v>782</v>
      </c>
      <c r="Y5213" t="s">
        <v>779</v>
      </c>
    </row>
    <row r="5214" spans="1:25" hidden="1" x14ac:dyDescent="0.25">
      <c r="A5214" s="103" t="s">
        <v>6</v>
      </c>
      <c r="B5214" s="104">
        <v>46273</v>
      </c>
      <c r="C5214" s="105" t="s">
        <v>11</v>
      </c>
      <c r="D5214" s="106">
        <v>10</v>
      </c>
      <c r="F5214" s="105">
        <v>2</v>
      </c>
      <c r="X5214" t="s">
        <v>778</v>
      </c>
      <c r="Y5214" t="s">
        <v>20</v>
      </c>
    </row>
    <row r="5215" spans="1:25" hidden="1" x14ac:dyDescent="0.25">
      <c r="A5215" s="103" t="s">
        <v>8</v>
      </c>
      <c r="B5215" s="104">
        <v>46273</v>
      </c>
      <c r="C5215" s="105" t="s">
        <v>12</v>
      </c>
      <c r="D5215" s="106">
        <v>16</v>
      </c>
      <c r="F5215" s="105">
        <v>9</v>
      </c>
      <c r="X5215" t="s">
        <v>782</v>
      </c>
      <c r="Y5215" t="s">
        <v>779</v>
      </c>
    </row>
    <row r="5216" spans="1:25" hidden="1" x14ac:dyDescent="0.25">
      <c r="A5216" s="103" t="s">
        <v>7</v>
      </c>
      <c r="B5216" s="104">
        <v>46273</v>
      </c>
      <c r="C5216" s="105" t="s">
        <v>12</v>
      </c>
      <c r="D5216" s="106">
        <v>11</v>
      </c>
      <c r="F5216" s="105">
        <v>5</v>
      </c>
      <c r="X5216" t="s">
        <v>782</v>
      </c>
      <c r="Y5216" t="s">
        <v>779</v>
      </c>
    </row>
    <row r="5217" spans="1:25" hidden="1" x14ac:dyDescent="0.25">
      <c r="A5217" s="103" t="s">
        <v>7</v>
      </c>
      <c r="B5217" s="104">
        <v>46273</v>
      </c>
      <c r="C5217" s="105" t="s">
        <v>12</v>
      </c>
      <c r="D5217" s="106">
        <v>11</v>
      </c>
      <c r="F5217" s="105">
        <v>1</v>
      </c>
      <c r="X5217" t="s">
        <v>778</v>
      </c>
      <c r="Y5217" t="s">
        <v>785</v>
      </c>
    </row>
    <row r="5218" spans="1:25" hidden="1" x14ac:dyDescent="0.25">
      <c r="A5218" s="103" t="s">
        <v>7</v>
      </c>
      <c r="B5218" s="104">
        <v>46273</v>
      </c>
      <c r="C5218" s="105" t="s">
        <v>12</v>
      </c>
      <c r="D5218" s="106">
        <v>12</v>
      </c>
      <c r="F5218" s="105">
        <v>3</v>
      </c>
      <c r="X5218" t="s">
        <v>782</v>
      </c>
      <c r="Y5218" t="s">
        <v>781</v>
      </c>
    </row>
    <row r="5219" spans="1:25" hidden="1" x14ac:dyDescent="0.25">
      <c r="A5219" s="103" t="s">
        <v>6</v>
      </c>
      <c r="B5219" s="104">
        <v>46273</v>
      </c>
      <c r="C5219" s="105" t="s">
        <v>12</v>
      </c>
      <c r="D5219" s="106">
        <v>9</v>
      </c>
      <c r="F5219" s="105">
        <v>14</v>
      </c>
      <c r="X5219" t="s">
        <v>778</v>
      </c>
      <c r="Y5219" t="s">
        <v>781</v>
      </c>
    </row>
    <row r="5220" spans="1:25" hidden="1" x14ac:dyDescent="0.25">
      <c r="A5220" s="103" t="s">
        <v>8</v>
      </c>
      <c r="B5220" s="104">
        <v>46273</v>
      </c>
      <c r="C5220" s="105" t="s">
        <v>11</v>
      </c>
      <c r="D5220" s="106">
        <v>10</v>
      </c>
      <c r="F5220" s="105">
        <v>1</v>
      </c>
      <c r="X5220" t="s">
        <v>782</v>
      </c>
      <c r="Y5220" t="s">
        <v>780</v>
      </c>
    </row>
    <row r="5221" spans="1:25" hidden="1" x14ac:dyDescent="0.25">
      <c r="A5221" s="103" t="s">
        <v>6</v>
      </c>
      <c r="B5221" s="104">
        <v>46273</v>
      </c>
      <c r="C5221" s="105" t="s">
        <v>11</v>
      </c>
      <c r="D5221" s="106">
        <v>15</v>
      </c>
      <c r="F5221" s="105">
        <v>8</v>
      </c>
      <c r="X5221" t="s">
        <v>782</v>
      </c>
      <c r="Y5221" t="s">
        <v>783</v>
      </c>
    </row>
    <row r="5222" spans="1:25" hidden="1" x14ac:dyDescent="0.25">
      <c r="A5222" s="103" t="s">
        <v>8</v>
      </c>
      <c r="B5222" s="104">
        <v>46273</v>
      </c>
      <c r="C5222" s="105" t="s">
        <v>12</v>
      </c>
      <c r="D5222" s="106">
        <v>9</v>
      </c>
      <c r="F5222" s="105">
        <v>10</v>
      </c>
      <c r="X5222" t="s">
        <v>782</v>
      </c>
      <c r="Y5222" t="s">
        <v>779</v>
      </c>
    </row>
    <row r="5223" spans="1:25" hidden="1" x14ac:dyDescent="0.25">
      <c r="A5223" s="103" t="s">
        <v>8</v>
      </c>
      <c r="B5223" s="104">
        <v>46273</v>
      </c>
      <c r="C5223" s="105" t="s">
        <v>12</v>
      </c>
      <c r="D5223" s="106">
        <v>12</v>
      </c>
      <c r="F5223" s="105">
        <v>2</v>
      </c>
      <c r="X5223" t="s">
        <v>782</v>
      </c>
      <c r="Y5223" t="s">
        <v>781</v>
      </c>
    </row>
    <row r="5224" spans="1:25" hidden="1" x14ac:dyDescent="0.25">
      <c r="A5224" s="103" t="s">
        <v>6</v>
      </c>
      <c r="B5224" s="104">
        <v>46273</v>
      </c>
      <c r="C5224" s="105" t="s">
        <v>12</v>
      </c>
      <c r="D5224" s="106">
        <v>10</v>
      </c>
      <c r="F5224" s="105">
        <v>2</v>
      </c>
      <c r="X5224" t="s">
        <v>782</v>
      </c>
      <c r="Y5224" t="s">
        <v>779</v>
      </c>
    </row>
    <row r="5225" spans="1:25" hidden="1" x14ac:dyDescent="0.25">
      <c r="A5225" s="103" t="s">
        <v>8</v>
      </c>
      <c r="B5225" s="104">
        <v>46273</v>
      </c>
      <c r="C5225" s="105" t="s">
        <v>11</v>
      </c>
      <c r="D5225" s="106">
        <v>12</v>
      </c>
      <c r="F5225" s="105">
        <v>4</v>
      </c>
      <c r="X5225" t="s">
        <v>782</v>
      </c>
      <c r="Y5225" t="s">
        <v>20</v>
      </c>
    </row>
    <row r="5226" spans="1:25" hidden="1" x14ac:dyDescent="0.25">
      <c r="A5226" s="103" t="s">
        <v>7</v>
      </c>
      <c r="B5226" s="104">
        <v>46273</v>
      </c>
      <c r="C5226" s="105" t="s">
        <v>11</v>
      </c>
      <c r="D5226" s="106">
        <v>15</v>
      </c>
      <c r="F5226" s="105">
        <v>4</v>
      </c>
      <c r="X5226" t="s">
        <v>778</v>
      </c>
      <c r="Y5226" t="s">
        <v>20</v>
      </c>
    </row>
    <row r="5227" spans="1:25" hidden="1" x14ac:dyDescent="0.25">
      <c r="A5227" s="103" t="s">
        <v>6</v>
      </c>
      <c r="B5227" s="104">
        <v>46273</v>
      </c>
      <c r="C5227" s="105" t="s">
        <v>12</v>
      </c>
      <c r="D5227" s="106">
        <v>8</v>
      </c>
      <c r="F5227" s="105">
        <v>5</v>
      </c>
      <c r="X5227" t="s">
        <v>782</v>
      </c>
      <c r="Y5227" t="s">
        <v>779</v>
      </c>
    </row>
    <row r="5228" spans="1:25" hidden="1" x14ac:dyDescent="0.25">
      <c r="A5228" s="103" t="s">
        <v>8</v>
      </c>
      <c r="B5228" s="104">
        <v>46273</v>
      </c>
      <c r="C5228" s="105" t="s">
        <v>11</v>
      </c>
      <c r="D5228" s="106">
        <v>9</v>
      </c>
      <c r="F5228" s="105">
        <v>14</v>
      </c>
      <c r="X5228" t="s">
        <v>778</v>
      </c>
      <c r="Y5228" t="s">
        <v>780</v>
      </c>
    </row>
    <row r="5229" spans="1:25" hidden="1" x14ac:dyDescent="0.25">
      <c r="A5229" s="103" t="s">
        <v>8</v>
      </c>
      <c r="B5229" s="104">
        <v>46273</v>
      </c>
      <c r="C5229" s="105" t="s">
        <v>11</v>
      </c>
      <c r="D5229" s="106">
        <v>15</v>
      </c>
      <c r="F5229" s="105">
        <v>2</v>
      </c>
      <c r="X5229" t="s">
        <v>782</v>
      </c>
      <c r="Y5229" t="s">
        <v>783</v>
      </c>
    </row>
    <row r="5230" spans="1:25" hidden="1" x14ac:dyDescent="0.25">
      <c r="A5230" s="103" t="s">
        <v>8</v>
      </c>
      <c r="B5230" s="104">
        <v>46273</v>
      </c>
      <c r="C5230" s="105" t="s">
        <v>12</v>
      </c>
      <c r="D5230" s="106">
        <v>14</v>
      </c>
      <c r="F5230" s="105">
        <v>5</v>
      </c>
      <c r="X5230" t="s">
        <v>778</v>
      </c>
      <c r="Y5230" t="s">
        <v>779</v>
      </c>
    </row>
    <row r="5231" spans="1:25" hidden="1" x14ac:dyDescent="0.25">
      <c r="A5231" s="103" t="s">
        <v>8</v>
      </c>
      <c r="B5231" s="104">
        <v>46273</v>
      </c>
      <c r="C5231" s="105" t="s">
        <v>11</v>
      </c>
      <c r="D5231" s="106">
        <v>9</v>
      </c>
      <c r="F5231" s="105">
        <v>1</v>
      </c>
      <c r="X5231" t="s">
        <v>782</v>
      </c>
      <c r="Y5231" t="s">
        <v>1237</v>
      </c>
    </row>
    <row r="5232" spans="1:25" hidden="1" x14ac:dyDescent="0.25">
      <c r="A5232" s="103" t="s">
        <v>6</v>
      </c>
      <c r="B5232" s="104">
        <v>46273</v>
      </c>
      <c r="C5232" s="105" t="s">
        <v>11</v>
      </c>
      <c r="D5232" s="106">
        <v>8</v>
      </c>
      <c r="F5232" s="105">
        <v>60</v>
      </c>
      <c r="X5232" t="s">
        <v>778</v>
      </c>
      <c r="Y5232" t="s">
        <v>784</v>
      </c>
    </row>
    <row r="5233" spans="1:25" hidden="1" x14ac:dyDescent="0.25">
      <c r="A5233" s="103" t="s">
        <v>6</v>
      </c>
      <c r="B5233" s="104">
        <v>46273</v>
      </c>
      <c r="C5233" s="105" t="s">
        <v>12</v>
      </c>
      <c r="D5233" s="106">
        <v>12</v>
      </c>
      <c r="F5233" s="105">
        <v>1</v>
      </c>
      <c r="X5233" t="s">
        <v>782</v>
      </c>
      <c r="Y5233" t="s">
        <v>781</v>
      </c>
    </row>
    <row r="5234" spans="1:25" hidden="1" x14ac:dyDescent="0.25">
      <c r="B5234" s="104">
        <v>46273</v>
      </c>
      <c r="C5234" s="105" t="s">
        <v>12</v>
      </c>
      <c r="D5234" s="106">
        <v>8</v>
      </c>
      <c r="F5234" s="105">
        <v>1</v>
      </c>
      <c r="X5234" t="s">
        <v>782</v>
      </c>
    </row>
    <row r="5235" spans="1:25" hidden="1" x14ac:dyDescent="0.25">
      <c r="A5235" s="103" t="s">
        <v>7</v>
      </c>
      <c r="B5235" s="104">
        <v>46273</v>
      </c>
      <c r="C5235" s="105" t="s">
        <v>11</v>
      </c>
      <c r="D5235" s="106">
        <v>10</v>
      </c>
      <c r="F5235" s="105">
        <v>34</v>
      </c>
      <c r="X5235" t="s">
        <v>782</v>
      </c>
      <c r="Y5235" t="s">
        <v>784</v>
      </c>
    </row>
    <row r="5236" spans="1:25" hidden="1" x14ac:dyDescent="0.25">
      <c r="A5236" s="103" t="s">
        <v>6</v>
      </c>
      <c r="B5236" s="104">
        <v>46273</v>
      </c>
      <c r="C5236" s="105" t="s">
        <v>12</v>
      </c>
      <c r="D5236" s="106">
        <v>14</v>
      </c>
      <c r="F5236" s="105">
        <v>23</v>
      </c>
      <c r="X5236" t="s">
        <v>782</v>
      </c>
      <c r="Y5236" t="s">
        <v>779</v>
      </c>
    </row>
    <row r="5237" spans="1:25" hidden="1" x14ac:dyDescent="0.25">
      <c r="A5237" s="103" t="s">
        <v>7</v>
      </c>
      <c r="B5237" s="104">
        <v>46273</v>
      </c>
      <c r="C5237" s="105" t="s">
        <v>11</v>
      </c>
      <c r="D5237" s="106">
        <v>11</v>
      </c>
      <c r="F5237" s="105">
        <v>1</v>
      </c>
      <c r="X5237" t="s">
        <v>782</v>
      </c>
      <c r="Y5237" t="s">
        <v>20</v>
      </c>
    </row>
    <row r="5238" spans="1:25" hidden="1" x14ac:dyDescent="0.25">
      <c r="A5238" s="103" t="s">
        <v>8</v>
      </c>
      <c r="B5238" s="104">
        <v>46273</v>
      </c>
      <c r="C5238" s="105" t="s">
        <v>11</v>
      </c>
      <c r="D5238" s="106">
        <v>10</v>
      </c>
      <c r="F5238" s="105">
        <v>6</v>
      </c>
      <c r="X5238" t="s">
        <v>782</v>
      </c>
      <c r="Y5238" t="s">
        <v>783</v>
      </c>
    </row>
    <row r="5239" spans="1:25" hidden="1" x14ac:dyDescent="0.25">
      <c r="A5239" s="103" t="s">
        <v>7</v>
      </c>
      <c r="B5239" s="104">
        <v>46273</v>
      </c>
      <c r="C5239" s="105" t="s">
        <v>11</v>
      </c>
      <c r="D5239" s="106">
        <v>16</v>
      </c>
      <c r="F5239" s="105">
        <v>1</v>
      </c>
      <c r="X5239" t="s">
        <v>782</v>
      </c>
      <c r="Y5239" t="s">
        <v>783</v>
      </c>
    </row>
    <row r="5240" spans="1:25" hidden="1" x14ac:dyDescent="0.25">
      <c r="A5240" s="103" t="s">
        <v>7</v>
      </c>
      <c r="B5240" s="104">
        <v>46273</v>
      </c>
      <c r="C5240" s="105" t="s">
        <v>11</v>
      </c>
      <c r="D5240" s="106">
        <v>10</v>
      </c>
      <c r="F5240" s="105">
        <v>1</v>
      </c>
      <c r="X5240" t="s">
        <v>782</v>
      </c>
    </row>
    <row r="5241" spans="1:25" hidden="1" x14ac:dyDescent="0.25">
      <c r="A5241" s="103" t="s">
        <v>6</v>
      </c>
      <c r="B5241" s="104">
        <v>46273</v>
      </c>
      <c r="C5241" s="105" t="s">
        <v>12</v>
      </c>
      <c r="D5241" s="106">
        <v>11</v>
      </c>
      <c r="F5241" s="105">
        <v>27</v>
      </c>
      <c r="X5241" t="s">
        <v>778</v>
      </c>
      <c r="Y5241" t="s">
        <v>779</v>
      </c>
    </row>
    <row r="5242" spans="1:25" hidden="1" x14ac:dyDescent="0.25">
      <c r="A5242" s="103" t="s">
        <v>8</v>
      </c>
      <c r="B5242" s="104">
        <v>46273</v>
      </c>
      <c r="C5242" s="105" t="s">
        <v>12</v>
      </c>
      <c r="D5242" s="106">
        <v>9</v>
      </c>
      <c r="F5242" s="105">
        <v>1</v>
      </c>
      <c r="X5242" t="s">
        <v>778</v>
      </c>
    </row>
    <row r="5243" spans="1:25" hidden="1" x14ac:dyDescent="0.25">
      <c r="A5243" s="103" t="s">
        <v>7</v>
      </c>
      <c r="B5243" s="104">
        <v>46273</v>
      </c>
      <c r="C5243" s="105" t="s">
        <v>12</v>
      </c>
      <c r="D5243" s="106">
        <v>8</v>
      </c>
      <c r="F5243" s="105">
        <v>481</v>
      </c>
      <c r="X5243" t="s">
        <v>782</v>
      </c>
      <c r="Y5243" t="s">
        <v>779</v>
      </c>
    </row>
    <row r="5244" spans="1:25" hidden="1" x14ac:dyDescent="0.25">
      <c r="A5244" s="103" t="s">
        <v>8</v>
      </c>
      <c r="B5244" s="104">
        <v>46273</v>
      </c>
      <c r="C5244" s="105" t="s">
        <v>12</v>
      </c>
      <c r="D5244" s="106">
        <v>14</v>
      </c>
      <c r="F5244" s="105">
        <v>5</v>
      </c>
      <c r="X5244" t="s">
        <v>782</v>
      </c>
      <c r="Y5244" t="s">
        <v>779</v>
      </c>
    </row>
    <row r="5245" spans="1:25" hidden="1" x14ac:dyDescent="0.25">
      <c r="A5245" s="103" t="s">
        <v>6</v>
      </c>
      <c r="B5245" s="104">
        <v>46273</v>
      </c>
      <c r="C5245" s="105" t="s">
        <v>11</v>
      </c>
      <c r="D5245" s="106">
        <v>8</v>
      </c>
      <c r="F5245" s="105">
        <v>22</v>
      </c>
      <c r="X5245" t="s">
        <v>782</v>
      </c>
    </row>
    <row r="5246" spans="1:25" hidden="1" x14ac:dyDescent="0.25">
      <c r="A5246" s="103" t="s">
        <v>7</v>
      </c>
      <c r="B5246" s="104">
        <v>46273</v>
      </c>
      <c r="C5246" s="105" t="s">
        <v>11</v>
      </c>
      <c r="D5246" s="106">
        <v>9</v>
      </c>
      <c r="F5246" s="105">
        <v>17</v>
      </c>
      <c r="X5246" t="s">
        <v>782</v>
      </c>
      <c r="Y5246" t="s">
        <v>780</v>
      </c>
    </row>
    <row r="5247" spans="1:25" hidden="1" x14ac:dyDescent="0.25">
      <c r="A5247" s="103" t="s">
        <v>7</v>
      </c>
      <c r="B5247" s="104">
        <v>46273</v>
      </c>
      <c r="C5247" s="105" t="s">
        <v>11</v>
      </c>
      <c r="D5247" s="106">
        <v>10</v>
      </c>
      <c r="F5247" s="105">
        <v>1</v>
      </c>
      <c r="X5247" t="s">
        <v>778</v>
      </c>
      <c r="Y5247" t="s">
        <v>780</v>
      </c>
    </row>
    <row r="5248" spans="1:25" hidden="1" x14ac:dyDescent="0.25">
      <c r="A5248" s="103" t="s">
        <v>8</v>
      </c>
      <c r="B5248" s="104">
        <v>46273</v>
      </c>
      <c r="C5248" s="105" t="s">
        <v>11</v>
      </c>
      <c r="D5248" s="106">
        <v>12</v>
      </c>
      <c r="F5248" s="105">
        <v>7</v>
      </c>
      <c r="X5248" t="s">
        <v>782</v>
      </c>
      <c r="Y5248" t="s">
        <v>784</v>
      </c>
    </row>
    <row r="5249" spans="1:25" hidden="1" x14ac:dyDescent="0.25">
      <c r="A5249" s="103" t="s">
        <v>7</v>
      </c>
      <c r="B5249" s="104">
        <v>46273</v>
      </c>
      <c r="C5249" s="105" t="s">
        <v>12</v>
      </c>
      <c r="D5249" s="106">
        <v>12</v>
      </c>
      <c r="F5249" s="105">
        <v>1</v>
      </c>
      <c r="X5249" t="s">
        <v>782</v>
      </c>
      <c r="Y5249" t="s">
        <v>779</v>
      </c>
    </row>
    <row r="5250" spans="1:25" hidden="1" x14ac:dyDescent="0.25">
      <c r="A5250" s="103" t="s">
        <v>8</v>
      </c>
      <c r="B5250" s="104">
        <v>46273</v>
      </c>
      <c r="C5250" s="105" t="s">
        <v>11</v>
      </c>
      <c r="D5250" s="106">
        <v>10</v>
      </c>
      <c r="F5250" s="105">
        <v>7</v>
      </c>
      <c r="X5250" t="s">
        <v>782</v>
      </c>
      <c r="Y5250" t="s">
        <v>784</v>
      </c>
    </row>
    <row r="5251" spans="1:25" hidden="1" x14ac:dyDescent="0.25">
      <c r="A5251" s="103" t="s">
        <v>8</v>
      </c>
      <c r="B5251" s="104">
        <v>46273</v>
      </c>
      <c r="C5251" s="105" t="s">
        <v>11</v>
      </c>
      <c r="D5251" s="106">
        <v>14</v>
      </c>
      <c r="F5251" s="105">
        <v>1</v>
      </c>
      <c r="X5251" t="s">
        <v>778</v>
      </c>
      <c r="Y5251" t="s">
        <v>780</v>
      </c>
    </row>
    <row r="5252" spans="1:25" hidden="1" x14ac:dyDescent="0.25">
      <c r="A5252" s="103" t="s">
        <v>7</v>
      </c>
      <c r="B5252" s="104">
        <v>46273</v>
      </c>
      <c r="C5252" s="105" t="s">
        <v>11</v>
      </c>
      <c r="D5252" s="106">
        <v>9</v>
      </c>
      <c r="F5252" s="105">
        <v>47</v>
      </c>
      <c r="X5252" t="s">
        <v>782</v>
      </c>
      <c r="Y5252" t="s">
        <v>20</v>
      </c>
    </row>
    <row r="5253" spans="1:25" hidden="1" x14ac:dyDescent="0.25">
      <c r="A5253" s="103" t="s">
        <v>7</v>
      </c>
      <c r="B5253" s="104">
        <v>46273</v>
      </c>
      <c r="C5253" s="105" t="s">
        <v>11</v>
      </c>
      <c r="D5253" s="106">
        <v>11</v>
      </c>
      <c r="F5253" s="105">
        <v>1</v>
      </c>
      <c r="X5253" t="s">
        <v>778</v>
      </c>
      <c r="Y5253" t="s">
        <v>784</v>
      </c>
    </row>
    <row r="5254" spans="1:25" hidden="1" x14ac:dyDescent="0.25">
      <c r="A5254" s="103" t="s">
        <v>8</v>
      </c>
      <c r="B5254" s="104">
        <v>46273</v>
      </c>
      <c r="C5254" s="105" t="s">
        <v>11</v>
      </c>
      <c r="D5254" s="106">
        <v>8</v>
      </c>
      <c r="F5254" s="105">
        <v>9</v>
      </c>
      <c r="X5254" t="s">
        <v>782</v>
      </c>
      <c r="Y5254" t="s">
        <v>20</v>
      </c>
    </row>
    <row r="5255" spans="1:25" hidden="1" x14ac:dyDescent="0.25">
      <c r="A5255" s="103" t="s">
        <v>6</v>
      </c>
      <c r="B5255" s="104">
        <v>46273</v>
      </c>
      <c r="C5255" s="105" t="s">
        <v>12</v>
      </c>
      <c r="D5255" s="106">
        <v>8</v>
      </c>
      <c r="F5255" s="105">
        <v>6</v>
      </c>
      <c r="X5255" t="s">
        <v>782</v>
      </c>
    </row>
    <row r="5256" spans="1:25" hidden="1" x14ac:dyDescent="0.25">
      <c r="A5256" s="103" t="s">
        <v>6</v>
      </c>
      <c r="B5256" s="104">
        <v>46273</v>
      </c>
      <c r="C5256" s="105" t="s">
        <v>12</v>
      </c>
      <c r="D5256" s="106">
        <v>15</v>
      </c>
      <c r="F5256" s="105">
        <v>1</v>
      </c>
      <c r="X5256" t="s">
        <v>778</v>
      </c>
      <c r="Y5256" t="s">
        <v>779</v>
      </c>
    </row>
    <row r="5257" spans="1:25" hidden="1" x14ac:dyDescent="0.25">
      <c r="A5257" s="103" t="s">
        <v>7</v>
      </c>
      <c r="B5257" s="104">
        <v>46273</v>
      </c>
      <c r="C5257" s="105" t="s">
        <v>12</v>
      </c>
      <c r="D5257" s="106">
        <v>10</v>
      </c>
      <c r="F5257" s="105">
        <v>3</v>
      </c>
      <c r="X5257" t="s">
        <v>778</v>
      </c>
      <c r="Y5257" t="s">
        <v>779</v>
      </c>
    </row>
    <row r="5258" spans="1:25" hidden="1" x14ac:dyDescent="0.25">
      <c r="A5258" s="103" t="s">
        <v>7</v>
      </c>
      <c r="B5258" s="104">
        <v>46273</v>
      </c>
      <c r="C5258" s="105" t="s">
        <v>12</v>
      </c>
      <c r="D5258" s="106">
        <v>11</v>
      </c>
      <c r="F5258" s="105">
        <v>99</v>
      </c>
      <c r="X5258" t="s">
        <v>778</v>
      </c>
      <c r="Y5258" t="s">
        <v>779</v>
      </c>
    </row>
    <row r="5259" spans="1:25" hidden="1" x14ac:dyDescent="0.25">
      <c r="A5259" s="103" t="s">
        <v>8</v>
      </c>
      <c r="B5259" s="104">
        <v>46273</v>
      </c>
      <c r="C5259" s="105" t="s">
        <v>11</v>
      </c>
      <c r="D5259" s="106">
        <v>11</v>
      </c>
      <c r="F5259" s="105">
        <v>1</v>
      </c>
      <c r="X5259" t="s">
        <v>778</v>
      </c>
      <c r="Y5259" t="s">
        <v>783</v>
      </c>
    </row>
    <row r="5260" spans="1:25" hidden="1" x14ac:dyDescent="0.25">
      <c r="A5260" s="103" t="s">
        <v>6</v>
      </c>
      <c r="B5260" s="104">
        <v>46273</v>
      </c>
      <c r="C5260" s="105" t="s">
        <v>11</v>
      </c>
      <c r="D5260" s="106">
        <v>15</v>
      </c>
      <c r="F5260" s="105">
        <v>1</v>
      </c>
      <c r="X5260" t="s">
        <v>782</v>
      </c>
    </row>
    <row r="5261" spans="1:25" hidden="1" x14ac:dyDescent="0.25">
      <c r="A5261" s="103" t="s">
        <v>7</v>
      </c>
      <c r="B5261" s="104">
        <v>46273</v>
      </c>
      <c r="C5261" s="105" t="s">
        <v>11</v>
      </c>
      <c r="D5261" s="106">
        <v>8</v>
      </c>
      <c r="F5261" s="105">
        <v>1</v>
      </c>
      <c r="X5261" t="s">
        <v>778</v>
      </c>
    </row>
    <row r="5262" spans="1:25" hidden="1" x14ac:dyDescent="0.25">
      <c r="A5262" s="103" t="s">
        <v>7</v>
      </c>
      <c r="B5262" s="104">
        <v>46273</v>
      </c>
      <c r="C5262" s="105" t="s">
        <v>12</v>
      </c>
      <c r="D5262" s="106">
        <v>9</v>
      </c>
      <c r="F5262" s="105">
        <v>2</v>
      </c>
      <c r="X5262" t="s">
        <v>778</v>
      </c>
    </row>
    <row r="5263" spans="1:25" hidden="1" x14ac:dyDescent="0.25">
      <c r="A5263" s="103" t="s">
        <v>6</v>
      </c>
      <c r="B5263" s="104">
        <v>46273</v>
      </c>
      <c r="C5263" s="105" t="s">
        <v>11</v>
      </c>
      <c r="D5263" s="106">
        <v>10</v>
      </c>
      <c r="F5263" s="105">
        <v>1</v>
      </c>
      <c r="X5263" t="s">
        <v>778</v>
      </c>
      <c r="Y5263" t="s">
        <v>784</v>
      </c>
    </row>
    <row r="5264" spans="1:25" hidden="1" x14ac:dyDescent="0.25">
      <c r="A5264" s="103" t="s">
        <v>7</v>
      </c>
      <c r="B5264" s="104">
        <v>46273</v>
      </c>
      <c r="C5264" s="105" t="s">
        <v>11</v>
      </c>
      <c r="D5264" s="106">
        <v>16</v>
      </c>
      <c r="F5264" s="105">
        <v>1</v>
      </c>
      <c r="X5264" t="s">
        <v>782</v>
      </c>
      <c r="Y5264" t="s">
        <v>784</v>
      </c>
    </row>
    <row r="5265" spans="1:25" hidden="1" x14ac:dyDescent="0.25">
      <c r="A5265" s="103" t="s">
        <v>8</v>
      </c>
      <c r="B5265" s="104">
        <v>46273</v>
      </c>
      <c r="C5265" s="105" t="s">
        <v>12</v>
      </c>
      <c r="D5265" s="106">
        <v>9</v>
      </c>
      <c r="F5265" s="105">
        <v>16</v>
      </c>
      <c r="X5265" t="s">
        <v>778</v>
      </c>
      <c r="Y5265" t="s">
        <v>781</v>
      </c>
    </row>
    <row r="5266" spans="1:25" hidden="1" x14ac:dyDescent="0.25">
      <c r="A5266" s="103" t="s">
        <v>28</v>
      </c>
      <c r="B5266" s="104">
        <v>46273</v>
      </c>
      <c r="C5266" s="105" t="s">
        <v>12</v>
      </c>
      <c r="D5266" s="106">
        <v>9</v>
      </c>
      <c r="F5266" s="105">
        <v>1</v>
      </c>
      <c r="X5266" t="s">
        <v>778</v>
      </c>
      <c r="Y5266" t="s">
        <v>781</v>
      </c>
    </row>
    <row r="5267" spans="1:25" hidden="1" x14ac:dyDescent="0.25">
      <c r="A5267" s="103" t="s">
        <v>8</v>
      </c>
      <c r="B5267" s="104">
        <v>46273</v>
      </c>
      <c r="C5267" s="105" t="s">
        <v>11</v>
      </c>
      <c r="D5267" s="106">
        <v>9</v>
      </c>
      <c r="F5267" s="105">
        <v>34</v>
      </c>
      <c r="X5267" t="s">
        <v>782</v>
      </c>
      <c r="Y5267" t="s">
        <v>780</v>
      </c>
    </row>
    <row r="5268" spans="1:25" hidden="1" x14ac:dyDescent="0.25">
      <c r="A5268" s="103" t="s">
        <v>6</v>
      </c>
      <c r="B5268" s="104">
        <v>46273</v>
      </c>
      <c r="C5268" s="105" t="s">
        <v>11</v>
      </c>
      <c r="D5268" s="106">
        <v>8</v>
      </c>
      <c r="F5268" s="105">
        <v>15</v>
      </c>
      <c r="X5268" t="s">
        <v>778</v>
      </c>
      <c r="Y5268" t="s">
        <v>780</v>
      </c>
    </row>
    <row r="5269" spans="1:25" hidden="1" x14ac:dyDescent="0.25">
      <c r="A5269" s="103" t="s">
        <v>7</v>
      </c>
      <c r="B5269" s="104">
        <v>46273</v>
      </c>
      <c r="C5269" s="105" t="s">
        <v>11</v>
      </c>
      <c r="D5269" s="106">
        <v>10</v>
      </c>
      <c r="F5269" s="105">
        <v>2</v>
      </c>
      <c r="X5269" t="s">
        <v>782</v>
      </c>
      <c r="Y5269" t="s">
        <v>20</v>
      </c>
    </row>
    <row r="5270" spans="1:25" hidden="1" x14ac:dyDescent="0.25">
      <c r="A5270" s="103" t="s">
        <v>7</v>
      </c>
      <c r="B5270" s="104">
        <v>46273</v>
      </c>
      <c r="C5270" s="105" t="s">
        <v>12</v>
      </c>
      <c r="D5270" s="106">
        <v>16</v>
      </c>
      <c r="F5270" s="105">
        <v>13</v>
      </c>
      <c r="X5270" t="s">
        <v>782</v>
      </c>
      <c r="Y5270" t="s">
        <v>779</v>
      </c>
    </row>
    <row r="5271" spans="1:25" hidden="1" x14ac:dyDescent="0.25">
      <c r="A5271" s="103" t="s">
        <v>7</v>
      </c>
      <c r="B5271" s="104">
        <v>46273</v>
      </c>
      <c r="C5271" s="105" t="s">
        <v>11</v>
      </c>
      <c r="D5271" s="106">
        <v>9</v>
      </c>
      <c r="F5271" s="105">
        <v>2</v>
      </c>
      <c r="X5271" t="s">
        <v>782</v>
      </c>
      <c r="Y5271" t="s">
        <v>23</v>
      </c>
    </row>
    <row r="5272" spans="1:25" hidden="1" x14ac:dyDescent="0.25">
      <c r="A5272" s="103" t="s">
        <v>8</v>
      </c>
      <c r="B5272" s="104">
        <v>46273</v>
      </c>
      <c r="C5272" s="105" t="s">
        <v>11</v>
      </c>
      <c r="D5272" s="106">
        <v>10</v>
      </c>
      <c r="F5272" s="105">
        <v>1</v>
      </c>
      <c r="X5272" t="s">
        <v>778</v>
      </c>
      <c r="Y5272" t="s">
        <v>783</v>
      </c>
    </row>
    <row r="5273" spans="1:25" hidden="1" x14ac:dyDescent="0.25">
      <c r="A5273" s="103" t="s">
        <v>8</v>
      </c>
      <c r="B5273" s="104">
        <v>46273</v>
      </c>
      <c r="C5273" s="105" t="s">
        <v>11</v>
      </c>
      <c r="D5273" s="106">
        <v>8</v>
      </c>
      <c r="F5273" s="105">
        <v>3</v>
      </c>
      <c r="X5273" t="s">
        <v>778</v>
      </c>
      <c r="Y5273" t="s">
        <v>783</v>
      </c>
    </row>
    <row r="5274" spans="1:25" hidden="1" x14ac:dyDescent="0.25">
      <c r="A5274" s="103" t="s">
        <v>7</v>
      </c>
      <c r="B5274" s="104">
        <v>46273</v>
      </c>
      <c r="C5274" s="105" t="s">
        <v>12</v>
      </c>
      <c r="D5274" s="106">
        <v>15</v>
      </c>
      <c r="F5274" s="105">
        <v>1</v>
      </c>
      <c r="X5274" t="s">
        <v>782</v>
      </c>
      <c r="Y5274" t="s">
        <v>781</v>
      </c>
    </row>
    <row r="5275" spans="1:25" hidden="1" x14ac:dyDescent="0.25">
      <c r="A5275" s="103" t="s">
        <v>6</v>
      </c>
      <c r="B5275" s="104">
        <v>46273</v>
      </c>
      <c r="C5275" s="105" t="s">
        <v>11</v>
      </c>
      <c r="D5275" s="106">
        <v>11</v>
      </c>
      <c r="F5275" s="105">
        <v>2</v>
      </c>
      <c r="X5275" t="s">
        <v>778</v>
      </c>
      <c r="Y5275" t="s">
        <v>783</v>
      </c>
    </row>
    <row r="5276" spans="1:25" hidden="1" x14ac:dyDescent="0.25">
      <c r="A5276" s="103" t="s">
        <v>7</v>
      </c>
      <c r="B5276" s="104">
        <v>46273</v>
      </c>
      <c r="C5276" s="105" t="s">
        <v>11</v>
      </c>
      <c r="D5276" s="106">
        <v>8</v>
      </c>
      <c r="F5276" s="105">
        <v>2</v>
      </c>
      <c r="X5276" t="s">
        <v>778</v>
      </c>
      <c r="Y5276" t="s">
        <v>21</v>
      </c>
    </row>
    <row r="5277" spans="1:25" hidden="1" x14ac:dyDescent="0.25">
      <c r="A5277" s="103" t="s">
        <v>8</v>
      </c>
      <c r="B5277" s="104">
        <v>46273</v>
      </c>
      <c r="C5277" s="105" t="s">
        <v>12</v>
      </c>
      <c r="D5277" s="106">
        <v>10</v>
      </c>
      <c r="F5277" s="105">
        <v>44</v>
      </c>
      <c r="X5277" t="s">
        <v>778</v>
      </c>
      <c r="Y5277" t="s">
        <v>779</v>
      </c>
    </row>
    <row r="5278" spans="1:25" hidden="1" x14ac:dyDescent="0.25">
      <c r="A5278" s="103" t="s">
        <v>8</v>
      </c>
      <c r="B5278" s="104">
        <v>46273</v>
      </c>
      <c r="C5278" s="105" t="s">
        <v>11</v>
      </c>
      <c r="D5278" s="106">
        <v>9</v>
      </c>
      <c r="F5278" s="105">
        <v>1</v>
      </c>
      <c r="X5278" t="s">
        <v>782</v>
      </c>
    </row>
    <row r="5279" spans="1:25" hidden="1" x14ac:dyDescent="0.25">
      <c r="A5279" s="103" t="s">
        <v>6</v>
      </c>
      <c r="B5279" s="104">
        <v>46273</v>
      </c>
      <c r="C5279" s="105" t="s">
        <v>11</v>
      </c>
      <c r="D5279" s="106">
        <v>8</v>
      </c>
      <c r="F5279" s="105">
        <v>3</v>
      </c>
      <c r="X5279" t="s">
        <v>778</v>
      </c>
      <c r="Y5279" t="s">
        <v>21</v>
      </c>
    </row>
    <row r="5280" spans="1:25" hidden="1" x14ac:dyDescent="0.25">
      <c r="A5280" s="103" t="s">
        <v>7</v>
      </c>
      <c r="B5280" s="104">
        <v>46273</v>
      </c>
      <c r="C5280" s="105" t="s">
        <v>11</v>
      </c>
      <c r="D5280" s="106">
        <v>15</v>
      </c>
      <c r="F5280" s="105">
        <v>2</v>
      </c>
      <c r="X5280" t="s">
        <v>778</v>
      </c>
      <c r="Y5280" t="s">
        <v>22</v>
      </c>
    </row>
    <row r="5281" spans="1:25" hidden="1" x14ac:dyDescent="0.25">
      <c r="A5281" s="103" t="s">
        <v>8</v>
      </c>
      <c r="B5281" s="104">
        <v>46273</v>
      </c>
      <c r="C5281" s="105" t="s">
        <v>11</v>
      </c>
      <c r="D5281" s="106">
        <v>16</v>
      </c>
      <c r="F5281" s="105">
        <v>1</v>
      </c>
      <c r="X5281" t="s">
        <v>778</v>
      </c>
      <c r="Y5281" t="s">
        <v>783</v>
      </c>
    </row>
    <row r="5282" spans="1:25" hidden="1" x14ac:dyDescent="0.25">
      <c r="A5282" s="103" t="s">
        <v>7</v>
      </c>
      <c r="B5282" s="104">
        <v>46273</v>
      </c>
      <c r="C5282" s="105" t="s">
        <v>11</v>
      </c>
      <c r="D5282" s="106">
        <v>9</v>
      </c>
      <c r="F5282" s="105">
        <v>19</v>
      </c>
      <c r="X5282" t="s">
        <v>778</v>
      </c>
      <c r="Y5282" t="s">
        <v>20</v>
      </c>
    </row>
    <row r="5283" spans="1:25" hidden="1" x14ac:dyDescent="0.25">
      <c r="A5283" s="103" t="s">
        <v>6</v>
      </c>
      <c r="B5283" s="104">
        <v>46273</v>
      </c>
      <c r="C5283" s="105" t="s">
        <v>12</v>
      </c>
      <c r="D5283" s="106">
        <v>9</v>
      </c>
      <c r="F5283" s="105">
        <v>55</v>
      </c>
      <c r="X5283" t="s">
        <v>782</v>
      </c>
    </row>
    <row r="5284" spans="1:25" hidden="1" x14ac:dyDescent="0.25">
      <c r="A5284" s="103" t="s">
        <v>6</v>
      </c>
      <c r="B5284" s="104">
        <v>46273</v>
      </c>
      <c r="C5284" s="105" t="s">
        <v>11</v>
      </c>
      <c r="D5284" s="106">
        <v>16</v>
      </c>
      <c r="F5284" s="105">
        <v>1</v>
      </c>
      <c r="X5284" t="s">
        <v>782</v>
      </c>
      <c r="Y5284" t="s">
        <v>23</v>
      </c>
    </row>
    <row r="5285" spans="1:25" hidden="1" x14ac:dyDescent="0.25">
      <c r="A5285" s="103" t="s">
        <v>7</v>
      </c>
      <c r="B5285" s="104">
        <v>46273</v>
      </c>
      <c r="C5285" s="105" t="s">
        <v>12</v>
      </c>
      <c r="D5285" s="106">
        <v>8</v>
      </c>
      <c r="F5285" s="105">
        <v>1</v>
      </c>
      <c r="X5285" t="s">
        <v>782</v>
      </c>
      <c r="Y5285" t="s">
        <v>169</v>
      </c>
    </row>
    <row r="5286" spans="1:25" hidden="1" x14ac:dyDescent="0.25">
      <c r="A5286" s="103" t="s">
        <v>6</v>
      </c>
      <c r="B5286" s="104">
        <v>46273</v>
      </c>
      <c r="C5286" s="105" t="s">
        <v>11</v>
      </c>
      <c r="D5286" s="106">
        <v>15</v>
      </c>
      <c r="F5286" s="105">
        <v>9</v>
      </c>
      <c r="X5286" t="s">
        <v>782</v>
      </c>
      <c r="Y5286" t="s">
        <v>20</v>
      </c>
    </row>
    <row r="5287" spans="1:25" hidden="1" x14ac:dyDescent="0.25">
      <c r="A5287" s="103" t="s">
        <v>8</v>
      </c>
      <c r="B5287" s="104">
        <v>46273</v>
      </c>
      <c r="C5287" s="105" t="s">
        <v>12</v>
      </c>
      <c r="D5287" s="106">
        <v>9</v>
      </c>
      <c r="F5287" s="105">
        <v>16</v>
      </c>
      <c r="X5287" t="s">
        <v>778</v>
      </c>
      <c r="Y5287" t="s">
        <v>779</v>
      </c>
    </row>
    <row r="5288" spans="1:25" hidden="1" x14ac:dyDescent="0.25">
      <c r="A5288" s="103" t="s">
        <v>7</v>
      </c>
      <c r="B5288" s="104">
        <v>46273</v>
      </c>
      <c r="C5288" s="105" t="s">
        <v>12</v>
      </c>
      <c r="D5288" s="106">
        <v>11</v>
      </c>
      <c r="F5288" s="105">
        <v>9</v>
      </c>
      <c r="X5288" t="s">
        <v>778</v>
      </c>
      <c r="Y5288" t="s">
        <v>779</v>
      </c>
    </row>
    <row r="5289" spans="1:25" hidden="1" x14ac:dyDescent="0.25">
      <c r="A5289" s="103" t="s">
        <v>6</v>
      </c>
      <c r="B5289" s="104">
        <v>46273</v>
      </c>
      <c r="C5289" s="105" t="s">
        <v>11</v>
      </c>
      <c r="D5289" s="106">
        <v>15</v>
      </c>
      <c r="F5289" s="105">
        <v>7</v>
      </c>
      <c r="X5289" t="s">
        <v>782</v>
      </c>
      <c r="Y5289" t="s">
        <v>784</v>
      </c>
    </row>
    <row r="5290" spans="1:25" hidden="1" x14ac:dyDescent="0.25">
      <c r="A5290" s="103" t="s">
        <v>7</v>
      </c>
      <c r="B5290" s="104">
        <v>46273</v>
      </c>
      <c r="C5290" s="105" t="s">
        <v>11</v>
      </c>
      <c r="D5290" s="106">
        <v>15</v>
      </c>
      <c r="F5290" s="105">
        <v>1</v>
      </c>
      <c r="X5290" t="s">
        <v>782</v>
      </c>
      <c r="Y5290" t="s">
        <v>780</v>
      </c>
    </row>
    <row r="5291" spans="1:25" hidden="1" x14ac:dyDescent="0.25">
      <c r="A5291" s="103" t="s">
        <v>8</v>
      </c>
      <c r="B5291" s="104">
        <v>46273</v>
      </c>
      <c r="C5291" s="105" t="s">
        <v>11</v>
      </c>
      <c r="D5291" s="106">
        <v>14</v>
      </c>
      <c r="F5291" s="105">
        <v>1</v>
      </c>
      <c r="X5291" t="s">
        <v>782</v>
      </c>
      <c r="Y5291" t="s">
        <v>784</v>
      </c>
    </row>
    <row r="5292" spans="1:25" hidden="1" x14ac:dyDescent="0.25">
      <c r="A5292" s="103" t="s">
        <v>7</v>
      </c>
      <c r="B5292" s="104">
        <v>46273</v>
      </c>
      <c r="C5292" s="105" t="s">
        <v>11</v>
      </c>
      <c r="D5292" s="106">
        <v>10</v>
      </c>
      <c r="F5292" s="105">
        <v>1</v>
      </c>
      <c r="X5292" t="s">
        <v>778</v>
      </c>
      <c r="Y5292" t="s">
        <v>20</v>
      </c>
    </row>
    <row r="5293" spans="1:25" hidden="1" x14ac:dyDescent="0.25">
      <c r="A5293" s="103" t="s">
        <v>6</v>
      </c>
      <c r="B5293" s="104">
        <v>46273</v>
      </c>
      <c r="C5293" s="105" t="s">
        <v>12</v>
      </c>
      <c r="D5293" s="106">
        <v>12</v>
      </c>
      <c r="F5293" s="105">
        <v>8</v>
      </c>
      <c r="X5293" t="s">
        <v>782</v>
      </c>
      <c r="Y5293" t="s">
        <v>779</v>
      </c>
    </row>
    <row r="5294" spans="1:25" hidden="1" x14ac:dyDescent="0.25">
      <c r="A5294" s="103" t="s">
        <v>8</v>
      </c>
      <c r="B5294" s="104">
        <v>46273</v>
      </c>
      <c r="C5294" s="105" t="s">
        <v>11</v>
      </c>
      <c r="D5294" s="106">
        <v>9</v>
      </c>
      <c r="F5294" s="105">
        <v>1</v>
      </c>
      <c r="X5294" t="s">
        <v>782</v>
      </c>
      <c r="Y5294" t="s">
        <v>21</v>
      </c>
    </row>
    <row r="5295" spans="1:25" hidden="1" x14ac:dyDescent="0.25">
      <c r="A5295" s="103" t="s">
        <v>6</v>
      </c>
      <c r="B5295" s="104">
        <v>46273</v>
      </c>
      <c r="C5295" s="105" t="s">
        <v>12</v>
      </c>
      <c r="D5295" s="106">
        <v>9</v>
      </c>
      <c r="F5295" s="105">
        <v>1</v>
      </c>
      <c r="X5295" t="s">
        <v>778</v>
      </c>
      <c r="Y5295" t="s">
        <v>22</v>
      </c>
    </row>
    <row r="5296" spans="1:25" hidden="1" x14ac:dyDescent="0.25">
      <c r="A5296" s="103" t="s">
        <v>7</v>
      </c>
      <c r="B5296" s="104">
        <v>46273</v>
      </c>
      <c r="C5296" s="105" t="s">
        <v>11</v>
      </c>
      <c r="D5296" s="106">
        <v>9</v>
      </c>
      <c r="F5296" s="105">
        <v>20</v>
      </c>
      <c r="X5296" t="s">
        <v>778</v>
      </c>
      <c r="Y5296" t="s">
        <v>784</v>
      </c>
    </row>
    <row r="5297" spans="1:25" hidden="1" x14ac:dyDescent="0.25">
      <c r="A5297" s="103" t="s">
        <v>8</v>
      </c>
      <c r="B5297" s="104">
        <v>46273</v>
      </c>
      <c r="C5297" s="105" t="s">
        <v>12</v>
      </c>
      <c r="D5297" s="106">
        <v>11</v>
      </c>
      <c r="F5297" s="105">
        <v>2</v>
      </c>
      <c r="X5297" t="s">
        <v>782</v>
      </c>
    </row>
    <row r="5298" spans="1:25" hidden="1" x14ac:dyDescent="0.25">
      <c r="A5298" s="103" t="s">
        <v>6</v>
      </c>
      <c r="B5298" s="104">
        <v>46273</v>
      </c>
      <c r="C5298" s="105" t="s">
        <v>12</v>
      </c>
      <c r="D5298" s="106">
        <v>12</v>
      </c>
      <c r="F5298" s="105">
        <v>3</v>
      </c>
      <c r="X5298" t="s">
        <v>778</v>
      </c>
      <c r="Y5298" t="s">
        <v>779</v>
      </c>
    </row>
    <row r="5299" spans="1:25" hidden="1" x14ac:dyDescent="0.25">
      <c r="A5299" s="103" t="s">
        <v>8</v>
      </c>
      <c r="B5299" s="104">
        <v>46273</v>
      </c>
      <c r="C5299" s="105" t="s">
        <v>12</v>
      </c>
      <c r="D5299" s="106">
        <v>8</v>
      </c>
      <c r="F5299" s="105">
        <v>2</v>
      </c>
      <c r="X5299" t="s">
        <v>782</v>
      </c>
      <c r="Y5299" t="s">
        <v>781</v>
      </c>
    </row>
    <row r="5300" spans="1:25" hidden="1" x14ac:dyDescent="0.25">
      <c r="A5300" s="103" t="s">
        <v>7</v>
      </c>
      <c r="B5300" s="104">
        <v>46273</v>
      </c>
      <c r="C5300" s="105" t="s">
        <v>11</v>
      </c>
      <c r="D5300" s="106">
        <v>15</v>
      </c>
      <c r="F5300" s="105">
        <v>4</v>
      </c>
      <c r="X5300" t="s">
        <v>778</v>
      </c>
      <c r="Y5300" t="s">
        <v>783</v>
      </c>
    </row>
    <row r="5301" spans="1:25" hidden="1" x14ac:dyDescent="0.25">
      <c r="A5301" s="103" t="s">
        <v>8</v>
      </c>
      <c r="B5301" s="104">
        <v>46273</v>
      </c>
      <c r="C5301" s="105" t="s">
        <v>11</v>
      </c>
      <c r="D5301" s="106">
        <v>12</v>
      </c>
      <c r="F5301" s="105">
        <v>1</v>
      </c>
      <c r="X5301" t="s">
        <v>782</v>
      </c>
      <c r="Y5301" t="s">
        <v>780</v>
      </c>
    </row>
    <row r="5302" spans="1:25" hidden="1" x14ac:dyDescent="0.25">
      <c r="A5302" s="103" t="s">
        <v>8</v>
      </c>
      <c r="B5302" s="104">
        <v>46273</v>
      </c>
      <c r="C5302" s="105" t="s">
        <v>11</v>
      </c>
      <c r="D5302" s="106">
        <v>12</v>
      </c>
      <c r="F5302" s="105">
        <v>11</v>
      </c>
      <c r="X5302" t="s">
        <v>778</v>
      </c>
      <c r="Y5302" t="s">
        <v>783</v>
      </c>
    </row>
    <row r="5303" spans="1:25" hidden="1" x14ac:dyDescent="0.25">
      <c r="A5303" s="103" t="s">
        <v>7</v>
      </c>
      <c r="B5303" s="104">
        <v>46273</v>
      </c>
      <c r="C5303" s="105" t="s">
        <v>11</v>
      </c>
      <c r="D5303" s="106">
        <v>13</v>
      </c>
      <c r="F5303" s="105">
        <v>3</v>
      </c>
      <c r="X5303" t="s">
        <v>778</v>
      </c>
      <c r="Y5303" t="s">
        <v>784</v>
      </c>
    </row>
    <row r="5304" spans="1:25" hidden="1" x14ac:dyDescent="0.25">
      <c r="A5304" s="103" t="s">
        <v>6</v>
      </c>
      <c r="B5304" s="104">
        <v>46273</v>
      </c>
      <c r="C5304" s="105" t="s">
        <v>12</v>
      </c>
      <c r="D5304" s="106">
        <v>10</v>
      </c>
      <c r="F5304" s="105">
        <v>5</v>
      </c>
      <c r="X5304" t="s">
        <v>778</v>
      </c>
      <c r="Y5304" t="s">
        <v>779</v>
      </c>
    </row>
    <row r="5305" spans="1:25" hidden="1" x14ac:dyDescent="0.25">
      <c r="A5305" s="103" t="s">
        <v>6</v>
      </c>
      <c r="B5305" s="104">
        <v>46273</v>
      </c>
      <c r="C5305" s="105" t="s">
        <v>11</v>
      </c>
      <c r="D5305" s="106">
        <v>15</v>
      </c>
      <c r="F5305" s="105">
        <v>5</v>
      </c>
      <c r="X5305" t="s">
        <v>778</v>
      </c>
      <c r="Y5305" t="s">
        <v>783</v>
      </c>
    </row>
    <row r="5306" spans="1:25" hidden="1" x14ac:dyDescent="0.25">
      <c r="A5306" s="103" t="s">
        <v>6</v>
      </c>
      <c r="B5306" s="104">
        <v>46273</v>
      </c>
      <c r="C5306" s="105" t="s">
        <v>11</v>
      </c>
      <c r="D5306" s="106">
        <v>8</v>
      </c>
      <c r="F5306" s="105">
        <v>1</v>
      </c>
      <c r="X5306" t="s">
        <v>782</v>
      </c>
      <c r="Y5306" t="s">
        <v>22</v>
      </c>
    </row>
    <row r="5307" spans="1:25" hidden="1" x14ac:dyDescent="0.25">
      <c r="A5307" s="103" t="s">
        <v>8</v>
      </c>
      <c r="B5307" s="104">
        <v>46273</v>
      </c>
      <c r="C5307" s="105" t="s">
        <v>12</v>
      </c>
      <c r="D5307" s="106">
        <v>15</v>
      </c>
      <c r="F5307" s="105">
        <v>19</v>
      </c>
      <c r="X5307" t="s">
        <v>782</v>
      </c>
      <c r="Y5307" t="s">
        <v>779</v>
      </c>
    </row>
    <row r="5308" spans="1:25" hidden="1" x14ac:dyDescent="0.25">
      <c r="A5308" s="103" t="s">
        <v>6</v>
      </c>
      <c r="B5308" s="104">
        <v>46273</v>
      </c>
      <c r="C5308" s="105" t="s">
        <v>11</v>
      </c>
      <c r="D5308" s="106">
        <v>9</v>
      </c>
      <c r="F5308" s="105">
        <v>6</v>
      </c>
      <c r="X5308" t="s">
        <v>778</v>
      </c>
      <c r="Y5308" t="s">
        <v>780</v>
      </c>
    </row>
    <row r="5309" spans="1:25" hidden="1" x14ac:dyDescent="0.25">
      <c r="A5309" s="103" t="s">
        <v>8</v>
      </c>
      <c r="B5309" s="104">
        <v>46273</v>
      </c>
      <c r="C5309" s="105" t="s">
        <v>11</v>
      </c>
      <c r="D5309" s="106">
        <v>8</v>
      </c>
      <c r="F5309" s="105">
        <v>1</v>
      </c>
      <c r="X5309" t="s">
        <v>778</v>
      </c>
      <c r="Y5309" t="s">
        <v>20</v>
      </c>
    </row>
    <row r="5310" spans="1:25" hidden="1" x14ac:dyDescent="0.25">
      <c r="A5310" s="103" t="s">
        <v>7</v>
      </c>
      <c r="B5310" s="104">
        <v>46273</v>
      </c>
      <c r="C5310" s="105" t="s">
        <v>12</v>
      </c>
      <c r="D5310" s="106">
        <v>9</v>
      </c>
      <c r="F5310" s="105">
        <v>179</v>
      </c>
      <c r="X5310" t="s">
        <v>778</v>
      </c>
      <c r="Y5310" t="s">
        <v>779</v>
      </c>
    </row>
    <row r="5311" spans="1:25" hidden="1" x14ac:dyDescent="0.25">
      <c r="A5311" s="103" t="s">
        <v>8</v>
      </c>
      <c r="B5311" s="104">
        <v>46273</v>
      </c>
      <c r="C5311" s="105" t="s">
        <v>12</v>
      </c>
      <c r="D5311" s="106">
        <v>10</v>
      </c>
      <c r="F5311" s="105">
        <v>3</v>
      </c>
      <c r="X5311" t="s">
        <v>778</v>
      </c>
      <c r="Y5311" t="s">
        <v>779</v>
      </c>
    </row>
    <row r="5312" spans="1:25" hidden="1" x14ac:dyDescent="0.25">
      <c r="A5312" s="103" t="s">
        <v>6</v>
      </c>
      <c r="B5312" s="104">
        <v>46273</v>
      </c>
      <c r="C5312" s="105" t="s">
        <v>12</v>
      </c>
      <c r="D5312" s="106">
        <v>9</v>
      </c>
      <c r="F5312" s="105">
        <v>4</v>
      </c>
      <c r="X5312" t="s">
        <v>778</v>
      </c>
    </row>
    <row r="5313" spans="1:25" hidden="1" x14ac:dyDescent="0.25">
      <c r="A5313" s="103" t="s">
        <v>8</v>
      </c>
      <c r="B5313" s="104">
        <v>46273</v>
      </c>
      <c r="C5313" s="105" t="s">
        <v>11</v>
      </c>
      <c r="D5313" s="106">
        <v>9</v>
      </c>
      <c r="F5313" s="105">
        <v>104</v>
      </c>
      <c r="X5313" t="s">
        <v>778</v>
      </c>
      <c r="Y5313" t="s">
        <v>20</v>
      </c>
    </row>
    <row r="5314" spans="1:25" hidden="1" x14ac:dyDescent="0.25">
      <c r="A5314" s="103" t="s">
        <v>6</v>
      </c>
      <c r="B5314" s="104">
        <v>46273</v>
      </c>
      <c r="C5314" s="105" t="s">
        <v>12</v>
      </c>
      <c r="D5314" s="106">
        <v>8</v>
      </c>
      <c r="F5314" s="105">
        <v>6</v>
      </c>
      <c r="X5314" t="s">
        <v>778</v>
      </c>
      <c r="Y5314" t="s">
        <v>781</v>
      </c>
    </row>
    <row r="5315" spans="1:25" hidden="1" x14ac:dyDescent="0.25">
      <c r="A5315" s="103" t="s">
        <v>7</v>
      </c>
      <c r="B5315" s="104">
        <v>46273</v>
      </c>
      <c r="C5315" s="105" t="s">
        <v>11</v>
      </c>
      <c r="D5315" s="106">
        <v>9</v>
      </c>
      <c r="F5315" s="105">
        <v>108</v>
      </c>
      <c r="X5315" t="s">
        <v>782</v>
      </c>
      <c r="Y5315" t="s">
        <v>783</v>
      </c>
    </row>
    <row r="5316" spans="1:25" hidden="1" x14ac:dyDescent="0.25">
      <c r="A5316" s="103" t="s">
        <v>7</v>
      </c>
      <c r="B5316" s="104">
        <v>46273</v>
      </c>
      <c r="C5316" s="105" t="s">
        <v>12</v>
      </c>
      <c r="D5316" s="106">
        <v>11</v>
      </c>
      <c r="F5316" s="105">
        <v>3</v>
      </c>
      <c r="X5316" t="s">
        <v>782</v>
      </c>
    </row>
    <row r="5317" spans="1:25" hidden="1" x14ac:dyDescent="0.25">
      <c r="A5317" s="103" t="s">
        <v>6</v>
      </c>
      <c r="B5317" s="104">
        <v>46273</v>
      </c>
      <c r="C5317" s="105" t="s">
        <v>12</v>
      </c>
      <c r="D5317" s="106">
        <v>15</v>
      </c>
      <c r="F5317" s="105">
        <v>11</v>
      </c>
      <c r="X5317" t="s">
        <v>782</v>
      </c>
      <c r="Y5317" t="s">
        <v>779</v>
      </c>
    </row>
    <row r="5318" spans="1:25" hidden="1" x14ac:dyDescent="0.25">
      <c r="A5318" s="103" t="s">
        <v>6</v>
      </c>
      <c r="B5318" s="104">
        <v>46273</v>
      </c>
      <c r="C5318" s="105" t="s">
        <v>11</v>
      </c>
      <c r="D5318" s="106">
        <v>9</v>
      </c>
      <c r="F5318" s="105">
        <v>5</v>
      </c>
      <c r="X5318" t="s">
        <v>782</v>
      </c>
    </row>
    <row r="5319" spans="1:25" hidden="1" x14ac:dyDescent="0.25">
      <c r="A5319" s="103" t="s">
        <v>7</v>
      </c>
      <c r="B5319" s="104">
        <v>46273</v>
      </c>
      <c r="C5319" s="105" t="s">
        <v>11</v>
      </c>
      <c r="D5319" s="106">
        <v>11</v>
      </c>
      <c r="F5319" s="105">
        <v>1</v>
      </c>
      <c r="X5319" t="s">
        <v>782</v>
      </c>
      <c r="Y5319" t="s">
        <v>783</v>
      </c>
    </row>
    <row r="5320" spans="1:25" hidden="1" x14ac:dyDescent="0.25">
      <c r="A5320" s="103" t="s">
        <v>6</v>
      </c>
      <c r="B5320" s="104">
        <v>46273</v>
      </c>
      <c r="C5320" s="105" t="s">
        <v>11</v>
      </c>
      <c r="D5320" s="106">
        <v>10</v>
      </c>
      <c r="F5320" s="105">
        <v>4</v>
      </c>
      <c r="X5320" t="s">
        <v>782</v>
      </c>
      <c r="Y5320" t="s">
        <v>20</v>
      </c>
    </row>
    <row r="5321" spans="1:25" hidden="1" x14ac:dyDescent="0.25">
      <c r="A5321" s="103" t="s">
        <v>6</v>
      </c>
      <c r="B5321" s="104">
        <v>46273</v>
      </c>
      <c r="C5321" s="105" t="s">
        <v>11</v>
      </c>
      <c r="D5321" s="106">
        <v>9</v>
      </c>
      <c r="F5321" s="105">
        <v>141</v>
      </c>
      <c r="X5321" t="s">
        <v>782</v>
      </c>
      <c r="Y5321" t="s">
        <v>783</v>
      </c>
    </row>
    <row r="5322" spans="1:25" hidden="1" x14ac:dyDescent="0.25">
      <c r="A5322" s="103" t="s">
        <v>6</v>
      </c>
      <c r="B5322" s="104">
        <v>46273</v>
      </c>
      <c r="C5322" s="105" t="s">
        <v>11</v>
      </c>
      <c r="D5322" s="106">
        <v>9</v>
      </c>
      <c r="F5322" s="105">
        <v>1</v>
      </c>
      <c r="X5322" t="s">
        <v>782</v>
      </c>
      <c r="Y5322" t="s">
        <v>21</v>
      </c>
    </row>
    <row r="5323" spans="1:25" hidden="1" x14ac:dyDescent="0.25">
      <c r="A5323" s="103" t="s">
        <v>6</v>
      </c>
      <c r="B5323" s="104">
        <v>46273</v>
      </c>
      <c r="C5323" s="105" t="s">
        <v>12</v>
      </c>
      <c r="D5323" s="106">
        <v>10</v>
      </c>
      <c r="F5323" s="105">
        <v>2</v>
      </c>
      <c r="X5323" t="s">
        <v>782</v>
      </c>
    </row>
    <row r="5324" spans="1:25" hidden="1" x14ac:dyDescent="0.25">
      <c r="A5324" s="103" t="s">
        <v>6</v>
      </c>
      <c r="B5324" s="104">
        <v>46273</v>
      </c>
      <c r="C5324" s="105" t="s">
        <v>12</v>
      </c>
      <c r="D5324" s="106">
        <v>8</v>
      </c>
      <c r="F5324" s="105">
        <v>2</v>
      </c>
      <c r="X5324" t="s">
        <v>782</v>
      </c>
      <c r="Y5324" t="s">
        <v>169</v>
      </c>
    </row>
    <row r="5325" spans="1:25" hidden="1" x14ac:dyDescent="0.25">
      <c r="A5325" s="103" t="s">
        <v>6</v>
      </c>
      <c r="B5325" s="104">
        <v>46273</v>
      </c>
      <c r="C5325" s="105" t="s">
        <v>12</v>
      </c>
      <c r="D5325" s="106">
        <v>8</v>
      </c>
      <c r="F5325" s="105">
        <v>3</v>
      </c>
      <c r="X5325" t="s">
        <v>778</v>
      </c>
    </row>
    <row r="5326" spans="1:25" hidden="1" x14ac:dyDescent="0.25">
      <c r="A5326" s="103" t="s">
        <v>6</v>
      </c>
      <c r="B5326" s="104">
        <v>46273</v>
      </c>
      <c r="C5326" s="105" t="s">
        <v>12</v>
      </c>
      <c r="D5326" s="106">
        <v>11</v>
      </c>
      <c r="F5326" s="105">
        <v>5</v>
      </c>
      <c r="X5326" t="s">
        <v>782</v>
      </c>
    </row>
    <row r="5327" spans="1:25" hidden="1" x14ac:dyDescent="0.25">
      <c r="A5327" s="103" t="s">
        <v>8</v>
      </c>
      <c r="B5327" s="104">
        <v>46273</v>
      </c>
      <c r="C5327" s="105" t="s">
        <v>12</v>
      </c>
      <c r="D5327" s="106">
        <v>10</v>
      </c>
      <c r="F5327" s="105">
        <v>4</v>
      </c>
      <c r="X5327" t="s">
        <v>782</v>
      </c>
      <c r="Y5327" t="s">
        <v>779</v>
      </c>
    </row>
    <row r="5328" spans="1:25" hidden="1" x14ac:dyDescent="0.25">
      <c r="A5328" s="103" t="s">
        <v>6</v>
      </c>
      <c r="B5328" s="104">
        <v>46273</v>
      </c>
      <c r="C5328" s="105" t="s">
        <v>12</v>
      </c>
      <c r="D5328" s="106">
        <v>15</v>
      </c>
      <c r="F5328" s="105">
        <v>1</v>
      </c>
      <c r="X5328" t="s">
        <v>778</v>
      </c>
      <c r="Y5328" t="s">
        <v>781</v>
      </c>
    </row>
    <row r="5329" spans="1:25" hidden="1" x14ac:dyDescent="0.25">
      <c r="A5329" s="103" t="s">
        <v>6</v>
      </c>
      <c r="B5329" s="104">
        <v>46273</v>
      </c>
      <c r="C5329" s="105" t="s">
        <v>12</v>
      </c>
      <c r="D5329" s="106">
        <v>8</v>
      </c>
      <c r="F5329" s="105">
        <v>126</v>
      </c>
      <c r="X5329" t="s">
        <v>782</v>
      </c>
      <c r="Y5329" t="s">
        <v>781</v>
      </c>
    </row>
    <row r="5330" spans="1:25" hidden="1" x14ac:dyDescent="0.25">
      <c r="A5330" s="103" t="s">
        <v>8</v>
      </c>
      <c r="B5330" s="104">
        <v>46273</v>
      </c>
      <c r="C5330" s="105" t="s">
        <v>11</v>
      </c>
      <c r="D5330" s="106">
        <v>15</v>
      </c>
      <c r="F5330" s="105">
        <v>2</v>
      </c>
      <c r="X5330" t="s">
        <v>782</v>
      </c>
      <c r="Y5330" t="s">
        <v>784</v>
      </c>
    </row>
    <row r="5331" spans="1:25" hidden="1" x14ac:dyDescent="0.25">
      <c r="A5331" s="103" t="s">
        <v>6</v>
      </c>
      <c r="B5331" s="104">
        <v>46273</v>
      </c>
      <c r="C5331" s="105" t="s">
        <v>11</v>
      </c>
      <c r="D5331" s="106">
        <v>8</v>
      </c>
      <c r="F5331" s="105">
        <v>2</v>
      </c>
      <c r="X5331" t="s">
        <v>778</v>
      </c>
    </row>
    <row r="5332" spans="1:25" hidden="1" x14ac:dyDescent="0.25">
      <c r="A5332" s="103" t="s">
        <v>8</v>
      </c>
      <c r="B5332" s="104">
        <v>46273</v>
      </c>
      <c r="C5332" s="105" t="s">
        <v>12</v>
      </c>
      <c r="D5332" s="106">
        <v>11</v>
      </c>
      <c r="F5332" s="105">
        <v>7</v>
      </c>
      <c r="X5332" t="s">
        <v>782</v>
      </c>
      <c r="Y5332" t="s">
        <v>779</v>
      </c>
    </row>
    <row r="5333" spans="1:25" hidden="1" x14ac:dyDescent="0.25">
      <c r="A5333" s="103" t="s">
        <v>8</v>
      </c>
      <c r="B5333" s="104">
        <v>46273</v>
      </c>
      <c r="C5333" s="105" t="s">
        <v>11</v>
      </c>
      <c r="D5333" s="106">
        <v>10</v>
      </c>
      <c r="F5333" s="105">
        <v>1</v>
      </c>
      <c r="X5333" t="s">
        <v>782</v>
      </c>
      <c r="Y5333" t="s">
        <v>20</v>
      </c>
    </row>
    <row r="5334" spans="1:25" hidden="1" x14ac:dyDescent="0.25">
      <c r="A5334" s="103" t="s">
        <v>8</v>
      </c>
      <c r="B5334" s="104">
        <v>46273</v>
      </c>
      <c r="C5334" s="105" t="s">
        <v>12</v>
      </c>
      <c r="D5334" s="106">
        <v>9</v>
      </c>
      <c r="F5334" s="105">
        <v>233</v>
      </c>
      <c r="X5334" t="s">
        <v>782</v>
      </c>
      <c r="Y5334" t="s">
        <v>781</v>
      </c>
    </row>
    <row r="5335" spans="1:25" hidden="1" x14ac:dyDescent="0.25">
      <c r="A5335" s="103" t="s">
        <v>8</v>
      </c>
      <c r="B5335" s="104">
        <v>46273</v>
      </c>
      <c r="C5335" s="105" t="s">
        <v>11</v>
      </c>
      <c r="D5335" s="106">
        <v>11</v>
      </c>
      <c r="F5335" s="105">
        <v>1</v>
      </c>
      <c r="X5335" t="s">
        <v>778</v>
      </c>
      <c r="Y5335" t="s">
        <v>784</v>
      </c>
    </row>
    <row r="5336" spans="1:25" hidden="1" x14ac:dyDescent="0.25">
      <c r="A5336" s="103" t="s">
        <v>6</v>
      </c>
      <c r="B5336" s="104">
        <v>46273</v>
      </c>
      <c r="C5336" s="105" t="s">
        <v>12</v>
      </c>
      <c r="D5336" s="106">
        <v>9</v>
      </c>
      <c r="F5336" s="105">
        <v>19</v>
      </c>
      <c r="X5336" t="s">
        <v>778</v>
      </c>
      <c r="Y5336" t="s">
        <v>993</v>
      </c>
    </row>
    <row r="5337" spans="1:25" hidden="1" x14ac:dyDescent="0.25">
      <c r="A5337" s="103" t="s">
        <v>6</v>
      </c>
      <c r="B5337" s="104">
        <v>46273</v>
      </c>
      <c r="C5337" s="105" t="s">
        <v>11</v>
      </c>
      <c r="D5337" s="106">
        <v>16</v>
      </c>
      <c r="F5337" s="105">
        <v>1</v>
      </c>
      <c r="X5337" t="s">
        <v>778</v>
      </c>
      <c r="Y5337" t="s">
        <v>20</v>
      </c>
    </row>
    <row r="5338" spans="1:25" hidden="1" x14ac:dyDescent="0.25">
      <c r="A5338" s="103" t="s">
        <v>6</v>
      </c>
      <c r="B5338" s="104">
        <v>46273</v>
      </c>
      <c r="C5338" s="105" t="s">
        <v>11</v>
      </c>
      <c r="D5338" s="106">
        <v>10</v>
      </c>
      <c r="F5338" s="105">
        <v>1</v>
      </c>
      <c r="X5338" t="s">
        <v>778</v>
      </c>
      <c r="Y5338" t="s">
        <v>783</v>
      </c>
    </row>
    <row r="5339" spans="1:25" hidden="1" x14ac:dyDescent="0.25">
      <c r="A5339" s="103" t="s">
        <v>6</v>
      </c>
      <c r="B5339" s="104">
        <v>46273</v>
      </c>
      <c r="C5339" s="105" t="s">
        <v>12</v>
      </c>
      <c r="D5339" s="106">
        <v>11</v>
      </c>
      <c r="F5339" s="105">
        <v>1</v>
      </c>
      <c r="X5339" t="s">
        <v>782</v>
      </c>
      <c r="Y5339" t="s">
        <v>169</v>
      </c>
    </row>
    <row r="5340" spans="1:25" hidden="1" x14ac:dyDescent="0.25">
      <c r="A5340" s="103" t="s">
        <v>8</v>
      </c>
      <c r="B5340" s="104">
        <v>46273</v>
      </c>
      <c r="C5340" s="105" t="s">
        <v>11</v>
      </c>
      <c r="D5340" s="106">
        <v>15</v>
      </c>
      <c r="F5340" s="105">
        <v>1</v>
      </c>
      <c r="X5340" t="s">
        <v>782</v>
      </c>
      <c r="Y5340" t="s">
        <v>20</v>
      </c>
    </row>
    <row r="5341" spans="1:25" hidden="1" x14ac:dyDescent="0.25">
      <c r="A5341" s="103" t="s">
        <v>7</v>
      </c>
      <c r="B5341" s="104">
        <v>46273</v>
      </c>
      <c r="C5341" s="105" t="s">
        <v>11</v>
      </c>
      <c r="D5341" s="106">
        <v>12</v>
      </c>
      <c r="F5341" s="105">
        <v>1</v>
      </c>
      <c r="X5341" t="s">
        <v>782</v>
      </c>
      <c r="Y5341" t="s">
        <v>20</v>
      </c>
    </row>
    <row r="5342" spans="1:25" hidden="1" x14ac:dyDescent="0.25">
      <c r="A5342" s="103" t="s">
        <v>7</v>
      </c>
      <c r="B5342" s="104">
        <v>46273</v>
      </c>
      <c r="C5342" s="105" t="s">
        <v>11</v>
      </c>
      <c r="D5342" s="106">
        <v>11</v>
      </c>
      <c r="F5342" s="105">
        <v>2</v>
      </c>
      <c r="X5342" t="s">
        <v>778</v>
      </c>
      <c r="Y5342" t="s">
        <v>20</v>
      </c>
    </row>
    <row r="5343" spans="1:25" hidden="1" x14ac:dyDescent="0.25">
      <c r="A5343" s="103" t="s">
        <v>6</v>
      </c>
      <c r="B5343" s="104">
        <v>46273</v>
      </c>
      <c r="C5343" s="105" t="s">
        <v>12</v>
      </c>
      <c r="D5343" s="106">
        <v>9</v>
      </c>
      <c r="F5343" s="105">
        <v>5</v>
      </c>
      <c r="X5343" t="s">
        <v>778</v>
      </c>
      <c r="Y5343" t="s">
        <v>785</v>
      </c>
    </row>
    <row r="5344" spans="1:25" hidden="1" x14ac:dyDescent="0.25">
      <c r="A5344" s="103" t="s">
        <v>8</v>
      </c>
      <c r="B5344" s="104">
        <v>46273</v>
      </c>
      <c r="C5344" s="105" t="s">
        <v>11</v>
      </c>
      <c r="D5344" s="106">
        <v>12</v>
      </c>
      <c r="F5344" s="105">
        <v>8</v>
      </c>
      <c r="X5344" t="s">
        <v>778</v>
      </c>
      <c r="Y5344" t="s">
        <v>20</v>
      </c>
    </row>
    <row r="5345" spans="1:25" hidden="1" x14ac:dyDescent="0.25">
      <c r="A5345" s="103" t="s">
        <v>6</v>
      </c>
      <c r="B5345" s="104">
        <v>46273</v>
      </c>
      <c r="C5345" s="105" t="s">
        <v>12</v>
      </c>
      <c r="D5345" s="106">
        <v>10</v>
      </c>
      <c r="F5345" s="105">
        <v>1</v>
      </c>
      <c r="X5345" t="s">
        <v>778</v>
      </c>
      <c r="Y5345" t="s">
        <v>785</v>
      </c>
    </row>
    <row r="5346" spans="1:25" hidden="1" x14ac:dyDescent="0.25">
      <c r="A5346" s="103" t="s">
        <v>6</v>
      </c>
      <c r="B5346" s="104">
        <v>46273</v>
      </c>
      <c r="C5346" s="105" t="s">
        <v>12</v>
      </c>
      <c r="D5346" s="106">
        <v>10</v>
      </c>
      <c r="F5346" s="105">
        <v>39</v>
      </c>
      <c r="X5346" t="s">
        <v>778</v>
      </c>
      <c r="Y5346" t="s">
        <v>779</v>
      </c>
    </row>
    <row r="5347" spans="1:25" hidden="1" x14ac:dyDescent="0.25">
      <c r="A5347" s="103" t="s">
        <v>8</v>
      </c>
      <c r="B5347" s="104">
        <v>46273</v>
      </c>
      <c r="C5347" s="105" t="s">
        <v>12</v>
      </c>
      <c r="D5347" s="106">
        <v>9</v>
      </c>
      <c r="F5347" s="105">
        <v>226</v>
      </c>
      <c r="X5347" t="s">
        <v>778</v>
      </c>
      <c r="Y5347" t="s">
        <v>779</v>
      </c>
    </row>
    <row r="5348" spans="1:25" hidden="1" x14ac:dyDescent="0.25">
      <c r="A5348" s="103" t="s">
        <v>6</v>
      </c>
      <c r="B5348" s="104">
        <v>46273</v>
      </c>
      <c r="C5348" s="105" t="s">
        <v>12</v>
      </c>
      <c r="D5348" s="106">
        <v>9</v>
      </c>
      <c r="F5348" s="105">
        <v>7</v>
      </c>
      <c r="X5348" t="s">
        <v>782</v>
      </c>
      <c r="Y5348" t="s">
        <v>169</v>
      </c>
    </row>
    <row r="5349" spans="1:25" hidden="1" x14ac:dyDescent="0.25">
      <c r="A5349" s="103" t="s">
        <v>8</v>
      </c>
      <c r="B5349" s="104">
        <v>46273</v>
      </c>
      <c r="C5349" s="105" t="s">
        <v>11</v>
      </c>
      <c r="D5349" s="106">
        <v>12</v>
      </c>
      <c r="F5349" s="105">
        <v>19</v>
      </c>
      <c r="X5349" t="s">
        <v>778</v>
      </c>
      <c r="Y5349" t="s">
        <v>784</v>
      </c>
    </row>
    <row r="5350" spans="1:25" hidden="1" x14ac:dyDescent="0.25">
      <c r="A5350" s="103" t="s">
        <v>6</v>
      </c>
      <c r="B5350" s="104">
        <v>46273</v>
      </c>
      <c r="C5350" s="105" t="s">
        <v>12</v>
      </c>
      <c r="D5350" s="106">
        <v>8</v>
      </c>
      <c r="F5350" s="105">
        <v>1</v>
      </c>
      <c r="X5350" t="s">
        <v>778</v>
      </c>
      <c r="Y5350" t="s">
        <v>22</v>
      </c>
    </row>
    <row r="5351" spans="1:25" hidden="1" x14ac:dyDescent="0.25">
      <c r="A5351" s="103" t="s">
        <v>6</v>
      </c>
      <c r="B5351" s="104">
        <v>46273</v>
      </c>
      <c r="C5351" s="105" t="s">
        <v>11</v>
      </c>
      <c r="D5351" s="106">
        <v>14</v>
      </c>
      <c r="F5351" s="105">
        <v>4</v>
      </c>
      <c r="X5351" t="s">
        <v>782</v>
      </c>
      <c r="Y5351" t="s">
        <v>783</v>
      </c>
    </row>
    <row r="5352" spans="1:25" hidden="1" x14ac:dyDescent="0.25">
      <c r="A5352" s="103" t="s">
        <v>8</v>
      </c>
      <c r="B5352" s="104">
        <v>46273</v>
      </c>
      <c r="C5352" s="105" t="s">
        <v>12</v>
      </c>
      <c r="D5352" s="106">
        <v>10</v>
      </c>
      <c r="F5352" s="105">
        <v>96</v>
      </c>
      <c r="X5352" t="s">
        <v>782</v>
      </c>
      <c r="Y5352" t="s">
        <v>779</v>
      </c>
    </row>
    <row r="5353" spans="1:25" hidden="1" x14ac:dyDescent="0.25">
      <c r="A5353" s="103" t="s">
        <v>6</v>
      </c>
      <c r="B5353" s="104">
        <v>46273</v>
      </c>
      <c r="C5353" s="105" t="s">
        <v>11</v>
      </c>
      <c r="D5353" s="106">
        <v>11</v>
      </c>
      <c r="F5353" s="105">
        <v>6</v>
      </c>
      <c r="X5353" t="s">
        <v>782</v>
      </c>
      <c r="Y5353" t="s">
        <v>783</v>
      </c>
    </row>
    <row r="5354" spans="1:25" hidden="1" x14ac:dyDescent="0.25">
      <c r="A5354" s="103" t="s">
        <v>7</v>
      </c>
      <c r="B5354" s="104">
        <v>46273</v>
      </c>
      <c r="C5354" s="105" t="s">
        <v>12</v>
      </c>
      <c r="D5354" s="106">
        <v>9</v>
      </c>
      <c r="F5354" s="105">
        <v>192</v>
      </c>
      <c r="X5354" t="s">
        <v>782</v>
      </c>
      <c r="Y5354" t="s">
        <v>781</v>
      </c>
    </row>
    <row r="5355" spans="1:25" hidden="1" x14ac:dyDescent="0.25">
      <c r="A5355" s="103" t="s">
        <v>8</v>
      </c>
      <c r="B5355" s="104">
        <v>46273</v>
      </c>
      <c r="C5355" s="105" t="s">
        <v>12</v>
      </c>
      <c r="D5355" s="106">
        <v>9</v>
      </c>
      <c r="F5355" s="105">
        <v>1010</v>
      </c>
      <c r="X5355" t="s">
        <v>782</v>
      </c>
      <c r="Y5355" t="s">
        <v>779</v>
      </c>
    </row>
    <row r="5356" spans="1:25" hidden="1" x14ac:dyDescent="0.25">
      <c r="A5356" s="103" t="s">
        <v>7</v>
      </c>
      <c r="B5356" s="104">
        <v>46273</v>
      </c>
      <c r="C5356" s="105" t="s">
        <v>12</v>
      </c>
      <c r="D5356" s="106">
        <v>8</v>
      </c>
      <c r="F5356" s="105">
        <v>95</v>
      </c>
      <c r="X5356" t="s">
        <v>778</v>
      </c>
      <c r="Y5356" t="s">
        <v>779</v>
      </c>
    </row>
    <row r="5357" spans="1:25" hidden="1" x14ac:dyDescent="0.25">
      <c r="A5357" s="103" t="s">
        <v>8</v>
      </c>
      <c r="B5357" s="104">
        <v>46273</v>
      </c>
      <c r="C5357" s="105" t="s">
        <v>11</v>
      </c>
      <c r="D5357" s="106">
        <v>15</v>
      </c>
      <c r="F5357" s="105">
        <v>2</v>
      </c>
      <c r="X5357" t="s">
        <v>778</v>
      </c>
      <c r="Y5357" t="s">
        <v>780</v>
      </c>
    </row>
    <row r="5358" spans="1:25" hidden="1" x14ac:dyDescent="0.25">
      <c r="A5358" s="103" t="s">
        <v>8</v>
      </c>
      <c r="B5358" s="104">
        <v>46273</v>
      </c>
      <c r="C5358" s="105" t="s">
        <v>12</v>
      </c>
      <c r="D5358" s="106">
        <v>15</v>
      </c>
      <c r="F5358" s="105">
        <v>2</v>
      </c>
      <c r="X5358" t="s">
        <v>778</v>
      </c>
      <c r="Y5358" t="s">
        <v>779</v>
      </c>
    </row>
    <row r="5359" spans="1:25" hidden="1" x14ac:dyDescent="0.25">
      <c r="A5359" s="103" t="s">
        <v>6</v>
      </c>
      <c r="B5359" s="104">
        <v>46273</v>
      </c>
      <c r="C5359" s="105" t="s">
        <v>12</v>
      </c>
      <c r="D5359" s="106">
        <v>15</v>
      </c>
      <c r="F5359" s="105">
        <v>1</v>
      </c>
      <c r="X5359" t="s">
        <v>782</v>
      </c>
      <c r="Y5359" t="s">
        <v>781</v>
      </c>
    </row>
    <row r="5360" spans="1:25" hidden="1" x14ac:dyDescent="0.25">
      <c r="A5360" s="103" t="s">
        <v>7</v>
      </c>
      <c r="B5360" s="104">
        <v>46273</v>
      </c>
      <c r="C5360" s="105" t="s">
        <v>12</v>
      </c>
      <c r="D5360" s="106">
        <v>10</v>
      </c>
      <c r="F5360" s="105">
        <v>5</v>
      </c>
      <c r="X5360" t="s">
        <v>782</v>
      </c>
      <c r="Y5360" t="s">
        <v>779</v>
      </c>
    </row>
    <row r="5361" spans="1:25" hidden="1" x14ac:dyDescent="0.25">
      <c r="A5361" s="103" t="s">
        <v>7</v>
      </c>
      <c r="B5361" s="104">
        <v>46273</v>
      </c>
      <c r="C5361" s="105" t="s">
        <v>11</v>
      </c>
      <c r="D5361" s="106">
        <v>8</v>
      </c>
      <c r="F5361" s="105">
        <v>117</v>
      </c>
      <c r="X5361" t="s">
        <v>782</v>
      </c>
      <c r="Y5361" t="s">
        <v>783</v>
      </c>
    </row>
    <row r="5362" spans="1:25" hidden="1" x14ac:dyDescent="0.25">
      <c r="A5362" s="103" t="s">
        <v>28</v>
      </c>
      <c r="B5362" s="104">
        <v>46273</v>
      </c>
      <c r="C5362" s="105" t="s">
        <v>12</v>
      </c>
      <c r="D5362" s="106">
        <v>9</v>
      </c>
      <c r="F5362" s="105">
        <v>1</v>
      </c>
      <c r="X5362" t="s">
        <v>782</v>
      </c>
      <c r="Y5362" t="s">
        <v>22</v>
      </c>
    </row>
    <row r="5363" spans="1:25" hidden="1" x14ac:dyDescent="0.25">
      <c r="A5363" s="103" t="s">
        <v>7</v>
      </c>
      <c r="B5363" s="104">
        <v>46273</v>
      </c>
      <c r="C5363" s="105" t="s">
        <v>12</v>
      </c>
      <c r="D5363" s="106">
        <v>8</v>
      </c>
      <c r="F5363" s="105">
        <v>4</v>
      </c>
      <c r="X5363" t="s">
        <v>778</v>
      </c>
      <c r="Y5363" t="s">
        <v>779</v>
      </c>
    </row>
    <row r="5364" spans="1:25" hidden="1" x14ac:dyDescent="0.25">
      <c r="A5364" s="103" t="s">
        <v>8</v>
      </c>
      <c r="B5364" s="104">
        <v>46273</v>
      </c>
      <c r="C5364" s="105" t="s">
        <v>11</v>
      </c>
      <c r="D5364" s="106">
        <v>16</v>
      </c>
      <c r="F5364" s="105">
        <v>1</v>
      </c>
      <c r="X5364" t="s">
        <v>778</v>
      </c>
      <c r="Y5364" t="s">
        <v>20</v>
      </c>
    </row>
    <row r="5365" spans="1:25" hidden="1" x14ac:dyDescent="0.25">
      <c r="A5365" s="103" t="s">
        <v>8</v>
      </c>
      <c r="B5365" s="104">
        <v>46273</v>
      </c>
      <c r="C5365" s="105" t="s">
        <v>11</v>
      </c>
      <c r="D5365" s="106">
        <v>8</v>
      </c>
      <c r="F5365" s="105">
        <v>14</v>
      </c>
      <c r="X5365" t="s">
        <v>782</v>
      </c>
      <c r="Y5365" t="s">
        <v>784</v>
      </c>
    </row>
    <row r="5366" spans="1:25" hidden="1" x14ac:dyDescent="0.25">
      <c r="A5366" s="103" t="s">
        <v>7</v>
      </c>
      <c r="B5366" s="104">
        <v>46273</v>
      </c>
      <c r="C5366" s="105" t="s">
        <v>12</v>
      </c>
      <c r="D5366" s="106">
        <v>10</v>
      </c>
      <c r="F5366" s="105">
        <v>28</v>
      </c>
      <c r="X5366" t="s">
        <v>778</v>
      </c>
      <c r="Y5366" t="s">
        <v>779</v>
      </c>
    </row>
    <row r="5367" spans="1:25" hidden="1" x14ac:dyDescent="0.25">
      <c r="A5367" s="103" t="s">
        <v>6</v>
      </c>
      <c r="B5367" s="104">
        <v>46273</v>
      </c>
      <c r="C5367" s="105" t="s">
        <v>12</v>
      </c>
      <c r="D5367" s="106">
        <v>11</v>
      </c>
      <c r="F5367" s="105">
        <v>145</v>
      </c>
      <c r="X5367" t="s">
        <v>778</v>
      </c>
      <c r="Y5367" t="s">
        <v>779</v>
      </c>
    </row>
    <row r="5368" spans="1:25" hidden="1" x14ac:dyDescent="0.25">
      <c r="A5368" s="103" t="s">
        <v>6</v>
      </c>
      <c r="B5368" s="104">
        <v>46273</v>
      </c>
      <c r="C5368" s="105" t="s">
        <v>11</v>
      </c>
      <c r="D5368" s="106">
        <v>9</v>
      </c>
      <c r="F5368" s="105">
        <v>34</v>
      </c>
      <c r="X5368" t="s">
        <v>778</v>
      </c>
      <c r="Y5368" t="s">
        <v>20</v>
      </c>
    </row>
    <row r="5369" spans="1:25" hidden="1" x14ac:dyDescent="0.25">
      <c r="A5369" s="103" t="s">
        <v>7</v>
      </c>
      <c r="B5369" s="104">
        <v>46273</v>
      </c>
      <c r="C5369" s="105" t="s">
        <v>11</v>
      </c>
      <c r="D5369" s="106">
        <v>10</v>
      </c>
      <c r="F5369" s="105">
        <v>1</v>
      </c>
      <c r="X5369" t="s">
        <v>778</v>
      </c>
      <c r="Y5369" t="s">
        <v>784</v>
      </c>
    </row>
    <row r="5370" spans="1:25" hidden="1" x14ac:dyDescent="0.25">
      <c r="A5370" s="103" t="s">
        <v>8</v>
      </c>
      <c r="B5370" s="104">
        <v>46273</v>
      </c>
      <c r="C5370" s="105" t="s">
        <v>12</v>
      </c>
      <c r="D5370" s="106">
        <v>14</v>
      </c>
      <c r="F5370" s="105">
        <v>69</v>
      </c>
      <c r="X5370" t="s">
        <v>782</v>
      </c>
      <c r="Y5370" t="s">
        <v>779</v>
      </c>
    </row>
    <row r="5371" spans="1:25" hidden="1" x14ac:dyDescent="0.25">
      <c r="A5371" s="103" t="s">
        <v>7</v>
      </c>
      <c r="B5371" s="104">
        <v>46273</v>
      </c>
      <c r="C5371" s="105" t="s">
        <v>11</v>
      </c>
      <c r="D5371" s="106">
        <v>9</v>
      </c>
      <c r="F5371" s="105">
        <v>4</v>
      </c>
      <c r="X5371" t="s">
        <v>778</v>
      </c>
      <c r="Y5371" t="s">
        <v>780</v>
      </c>
    </row>
    <row r="5372" spans="1:25" hidden="1" x14ac:dyDescent="0.25">
      <c r="A5372" s="103" t="s">
        <v>7</v>
      </c>
      <c r="B5372" s="104">
        <v>46273</v>
      </c>
      <c r="C5372" s="105" t="s">
        <v>12</v>
      </c>
      <c r="D5372" s="106">
        <v>10</v>
      </c>
      <c r="F5372" s="105">
        <v>7</v>
      </c>
      <c r="X5372" t="s">
        <v>782</v>
      </c>
      <c r="Y5372" t="s">
        <v>781</v>
      </c>
    </row>
    <row r="5373" spans="1:25" hidden="1" x14ac:dyDescent="0.25">
      <c r="A5373" s="103" t="s">
        <v>7</v>
      </c>
      <c r="B5373" s="104">
        <v>46273</v>
      </c>
      <c r="C5373" s="105" t="s">
        <v>12</v>
      </c>
      <c r="D5373" s="106">
        <v>15</v>
      </c>
      <c r="F5373" s="105">
        <v>1</v>
      </c>
      <c r="X5373" t="s">
        <v>778</v>
      </c>
      <c r="Y5373" t="s">
        <v>779</v>
      </c>
    </row>
    <row r="5374" spans="1:25" hidden="1" x14ac:dyDescent="0.25">
      <c r="A5374" s="103" t="s">
        <v>7</v>
      </c>
      <c r="B5374" s="104">
        <v>46273</v>
      </c>
      <c r="C5374" s="105" t="s">
        <v>12</v>
      </c>
      <c r="D5374" s="106">
        <v>9</v>
      </c>
      <c r="F5374" s="105">
        <v>9</v>
      </c>
      <c r="X5374" t="s">
        <v>778</v>
      </c>
      <c r="Y5374" t="s">
        <v>781</v>
      </c>
    </row>
    <row r="5375" spans="1:25" hidden="1" x14ac:dyDescent="0.25">
      <c r="A5375" s="103" t="s">
        <v>7</v>
      </c>
      <c r="B5375" s="104">
        <v>46273</v>
      </c>
      <c r="C5375" s="105" t="s">
        <v>12</v>
      </c>
      <c r="D5375" s="106">
        <v>9</v>
      </c>
      <c r="F5375" s="105">
        <v>3</v>
      </c>
      <c r="X5375" t="s">
        <v>778</v>
      </c>
      <c r="Y5375" t="s">
        <v>785</v>
      </c>
    </row>
    <row r="5376" spans="1:25" hidden="1" x14ac:dyDescent="0.25">
      <c r="A5376" s="103" t="s">
        <v>6</v>
      </c>
      <c r="B5376" s="104">
        <v>46273</v>
      </c>
      <c r="C5376" s="105" t="s">
        <v>11</v>
      </c>
      <c r="D5376" s="106">
        <v>9</v>
      </c>
      <c r="F5376" s="105">
        <v>18</v>
      </c>
      <c r="X5376" t="s">
        <v>782</v>
      </c>
      <c r="Y5376" t="s">
        <v>780</v>
      </c>
    </row>
    <row r="5377" spans="1:25" hidden="1" x14ac:dyDescent="0.25">
      <c r="A5377" s="103" t="s">
        <v>7</v>
      </c>
      <c r="B5377" s="104">
        <v>46273</v>
      </c>
      <c r="C5377" s="105" t="s">
        <v>12</v>
      </c>
      <c r="D5377" s="106">
        <v>9</v>
      </c>
      <c r="F5377" s="105">
        <v>5</v>
      </c>
      <c r="X5377" t="s">
        <v>778</v>
      </c>
      <c r="Y5377" t="s">
        <v>779</v>
      </c>
    </row>
    <row r="5378" spans="1:25" hidden="1" x14ac:dyDescent="0.25">
      <c r="A5378" s="103" t="s">
        <v>7</v>
      </c>
      <c r="B5378" s="104">
        <v>46273</v>
      </c>
      <c r="C5378" s="105" t="s">
        <v>11</v>
      </c>
      <c r="D5378" s="106">
        <v>9</v>
      </c>
      <c r="F5378" s="105">
        <v>1</v>
      </c>
      <c r="X5378" t="s">
        <v>782</v>
      </c>
      <c r="Y5378" t="s">
        <v>21</v>
      </c>
    </row>
    <row r="5379" spans="1:25" hidden="1" x14ac:dyDescent="0.25">
      <c r="A5379" s="103" t="s">
        <v>6</v>
      </c>
      <c r="B5379" s="104">
        <v>46273</v>
      </c>
      <c r="C5379" s="105" t="s">
        <v>11</v>
      </c>
      <c r="D5379" s="106">
        <v>16</v>
      </c>
      <c r="F5379" s="105">
        <v>2</v>
      </c>
      <c r="X5379" t="s">
        <v>782</v>
      </c>
      <c r="Y5379" t="s">
        <v>780</v>
      </c>
    </row>
    <row r="5380" spans="1:25" hidden="1" x14ac:dyDescent="0.25">
      <c r="A5380" s="103" t="s">
        <v>7</v>
      </c>
      <c r="B5380" s="104">
        <v>46273</v>
      </c>
      <c r="C5380" s="105" t="s">
        <v>11</v>
      </c>
      <c r="D5380" s="106">
        <v>8</v>
      </c>
      <c r="F5380" s="105">
        <v>29</v>
      </c>
      <c r="X5380" t="s">
        <v>778</v>
      </c>
      <c r="Y5380" t="s">
        <v>784</v>
      </c>
    </row>
    <row r="5381" spans="1:25" hidden="1" x14ac:dyDescent="0.25">
      <c r="A5381" s="103" t="s">
        <v>6</v>
      </c>
      <c r="B5381" s="104">
        <v>46273</v>
      </c>
      <c r="C5381" s="105" t="s">
        <v>11</v>
      </c>
      <c r="D5381" s="106">
        <v>16</v>
      </c>
      <c r="F5381" s="105">
        <v>1</v>
      </c>
      <c r="X5381" t="s">
        <v>782</v>
      </c>
      <c r="Y5381" t="s">
        <v>783</v>
      </c>
    </row>
    <row r="5382" spans="1:25" hidden="1" x14ac:dyDescent="0.25">
      <c r="A5382" s="103" t="s">
        <v>8</v>
      </c>
      <c r="B5382" s="104">
        <v>46273</v>
      </c>
      <c r="C5382" s="105" t="s">
        <v>12</v>
      </c>
      <c r="D5382" s="106">
        <v>8</v>
      </c>
      <c r="F5382" s="105">
        <v>1</v>
      </c>
      <c r="X5382" t="s">
        <v>778</v>
      </c>
    </row>
    <row r="5383" spans="1:25" hidden="1" x14ac:dyDescent="0.25">
      <c r="A5383" s="103" t="s">
        <v>8</v>
      </c>
      <c r="B5383" s="104">
        <v>46273</v>
      </c>
      <c r="C5383" s="105" t="s">
        <v>11</v>
      </c>
      <c r="D5383" s="106">
        <v>12</v>
      </c>
      <c r="F5383" s="105">
        <v>4</v>
      </c>
      <c r="X5383" t="s">
        <v>778</v>
      </c>
      <c r="Y5383" t="s">
        <v>780</v>
      </c>
    </row>
    <row r="5384" spans="1:25" hidden="1" x14ac:dyDescent="0.25">
      <c r="A5384" s="103" t="s">
        <v>6</v>
      </c>
      <c r="B5384" s="104">
        <v>46273</v>
      </c>
      <c r="C5384" s="105" t="s">
        <v>11</v>
      </c>
      <c r="D5384" s="106">
        <v>15</v>
      </c>
      <c r="F5384" s="105">
        <v>9</v>
      </c>
      <c r="X5384" t="s">
        <v>778</v>
      </c>
      <c r="Y5384" t="s">
        <v>784</v>
      </c>
    </row>
    <row r="5385" spans="1:25" hidden="1" x14ac:dyDescent="0.25">
      <c r="A5385" s="103" t="s">
        <v>6</v>
      </c>
      <c r="B5385" s="104">
        <v>46273</v>
      </c>
      <c r="C5385" s="105" t="s">
        <v>12</v>
      </c>
      <c r="D5385" s="106">
        <v>11</v>
      </c>
      <c r="F5385" s="105">
        <v>13</v>
      </c>
      <c r="X5385" t="s">
        <v>782</v>
      </c>
      <c r="Y5385" t="s">
        <v>779</v>
      </c>
    </row>
    <row r="5386" spans="1:25" hidden="1" x14ac:dyDescent="0.25">
      <c r="A5386" s="103" t="s">
        <v>8</v>
      </c>
      <c r="B5386" s="104">
        <v>46273</v>
      </c>
      <c r="C5386" s="105" t="s">
        <v>11</v>
      </c>
      <c r="D5386" s="106">
        <v>15</v>
      </c>
      <c r="F5386" s="105">
        <v>6</v>
      </c>
      <c r="X5386" t="s">
        <v>778</v>
      </c>
      <c r="Y5386" t="s">
        <v>784</v>
      </c>
    </row>
    <row r="5387" spans="1:25" hidden="1" x14ac:dyDescent="0.25">
      <c r="A5387" s="103" t="s">
        <v>6</v>
      </c>
      <c r="B5387" s="104">
        <v>46273</v>
      </c>
      <c r="C5387" s="105" t="s">
        <v>11</v>
      </c>
      <c r="D5387" s="106">
        <v>8</v>
      </c>
      <c r="F5387" s="105">
        <v>3</v>
      </c>
      <c r="X5387" t="s">
        <v>778</v>
      </c>
      <c r="Y5387" t="s">
        <v>23</v>
      </c>
    </row>
    <row r="5388" spans="1:25" hidden="1" x14ac:dyDescent="0.25">
      <c r="A5388" s="103" t="s">
        <v>6</v>
      </c>
      <c r="B5388" s="104">
        <v>46273</v>
      </c>
      <c r="C5388" s="105" t="s">
        <v>11</v>
      </c>
      <c r="D5388" s="106">
        <v>12</v>
      </c>
      <c r="F5388" s="105">
        <v>4</v>
      </c>
      <c r="X5388" t="s">
        <v>782</v>
      </c>
      <c r="Y5388" t="s">
        <v>20</v>
      </c>
    </row>
    <row r="5389" spans="1:25" hidden="1" x14ac:dyDescent="0.25">
      <c r="A5389" s="103" t="s">
        <v>7</v>
      </c>
      <c r="B5389" s="104">
        <v>46273</v>
      </c>
      <c r="C5389" s="105" t="s">
        <v>12</v>
      </c>
      <c r="D5389" s="106">
        <v>11</v>
      </c>
      <c r="F5389" s="105">
        <v>1</v>
      </c>
      <c r="X5389" t="s">
        <v>778</v>
      </c>
    </row>
    <row r="5390" spans="1:25" hidden="1" x14ac:dyDescent="0.25">
      <c r="A5390" s="103" t="s">
        <v>7</v>
      </c>
      <c r="B5390" s="104">
        <v>46273</v>
      </c>
      <c r="C5390" s="105" t="s">
        <v>11</v>
      </c>
      <c r="D5390" s="106">
        <v>9</v>
      </c>
      <c r="F5390" s="105">
        <v>31</v>
      </c>
      <c r="X5390" t="s">
        <v>778</v>
      </c>
      <c r="Y5390" t="s">
        <v>783</v>
      </c>
    </row>
    <row r="5391" spans="1:25" hidden="1" x14ac:dyDescent="0.25">
      <c r="A5391" s="103" t="s">
        <v>8</v>
      </c>
      <c r="B5391" s="104">
        <v>46273</v>
      </c>
      <c r="C5391" s="105" t="s">
        <v>11</v>
      </c>
      <c r="D5391" s="106">
        <v>8</v>
      </c>
      <c r="F5391" s="105">
        <v>2</v>
      </c>
      <c r="X5391" t="s">
        <v>782</v>
      </c>
      <c r="Y5391" t="s">
        <v>780</v>
      </c>
    </row>
    <row r="5392" spans="1:25" hidden="1" x14ac:dyDescent="0.25">
      <c r="A5392" s="103" t="s">
        <v>6</v>
      </c>
      <c r="B5392" s="104">
        <v>46273</v>
      </c>
      <c r="C5392" s="105" t="s">
        <v>11</v>
      </c>
      <c r="D5392" s="106">
        <v>8</v>
      </c>
      <c r="F5392" s="105">
        <v>285</v>
      </c>
      <c r="X5392" t="s">
        <v>782</v>
      </c>
      <c r="Y5392" t="s">
        <v>783</v>
      </c>
    </row>
    <row r="5393" spans="1:25" hidden="1" x14ac:dyDescent="0.25">
      <c r="A5393" s="103" t="s">
        <v>6</v>
      </c>
      <c r="B5393" s="104">
        <v>46273</v>
      </c>
      <c r="C5393" s="105" t="s">
        <v>12</v>
      </c>
      <c r="D5393" s="106">
        <v>16</v>
      </c>
      <c r="F5393" s="105">
        <v>8</v>
      </c>
      <c r="X5393" t="s">
        <v>782</v>
      </c>
      <c r="Y5393" t="s">
        <v>779</v>
      </c>
    </row>
    <row r="5394" spans="1:25" hidden="1" x14ac:dyDescent="0.25">
      <c r="A5394" s="103" t="s">
        <v>6</v>
      </c>
      <c r="B5394" s="104">
        <v>46273</v>
      </c>
      <c r="C5394" s="105" t="s">
        <v>12</v>
      </c>
      <c r="D5394" s="106">
        <v>16</v>
      </c>
      <c r="F5394" s="105">
        <v>2</v>
      </c>
      <c r="X5394" t="s">
        <v>778</v>
      </c>
      <c r="Y5394" t="s">
        <v>779</v>
      </c>
    </row>
    <row r="5395" spans="1:25" hidden="1" x14ac:dyDescent="0.25">
      <c r="A5395" s="103" t="s">
        <v>8</v>
      </c>
      <c r="B5395" s="104">
        <v>46273</v>
      </c>
      <c r="C5395" s="105" t="s">
        <v>12</v>
      </c>
      <c r="D5395" s="106">
        <v>12</v>
      </c>
      <c r="F5395" s="105">
        <v>1</v>
      </c>
      <c r="X5395" t="s">
        <v>778</v>
      </c>
      <c r="Y5395" t="s">
        <v>779</v>
      </c>
    </row>
    <row r="5396" spans="1:25" hidden="1" x14ac:dyDescent="0.25">
      <c r="A5396" s="103" t="s">
        <v>6</v>
      </c>
      <c r="B5396" s="104">
        <v>46273</v>
      </c>
      <c r="C5396" s="105" t="s">
        <v>11</v>
      </c>
      <c r="D5396" s="106">
        <v>11</v>
      </c>
      <c r="F5396" s="105">
        <v>5</v>
      </c>
      <c r="X5396" t="s">
        <v>782</v>
      </c>
      <c r="Y5396" t="s">
        <v>784</v>
      </c>
    </row>
    <row r="5397" spans="1:25" hidden="1" x14ac:dyDescent="0.25">
      <c r="A5397" s="103" t="s">
        <v>7</v>
      </c>
      <c r="B5397" s="104">
        <v>46273</v>
      </c>
      <c r="C5397" s="105" t="s">
        <v>12</v>
      </c>
      <c r="D5397" s="106">
        <v>10</v>
      </c>
      <c r="F5397" s="105">
        <v>2</v>
      </c>
      <c r="X5397" t="s">
        <v>782</v>
      </c>
    </row>
    <row r="5398" spans="1:25" hidden="1" x14ac:dyDescent="0.25">
      <c r="A5398" s="103" t="s">
        <v>7</v>
      </c>
      <c r="B5398" s="104">
        <v>46273</v>
      </c>
      <c r="C5398" s="105" t="s">
        <v>11</v>
      </c>
      <c r="D5398" s="106">
        <v>8</v>
      </c>
      <c r="F5398" s="105">
        <v>3</v>
      </c>
      <c r="X5398" t="s">
        <v>782</v>
      </c>
      <c r="Y5398" t="s">
        <v>21</v>
      </c>
    </row>
    <row r="5399" spans="1:25" hidden="1" x14ac:dyDescent="0.25">
      <c r="A5399" s="103" t="s">
        <v>8</v>
      </c>
      <c r="B5399" s="104">
        <v>46273</v>
      </c>
      <c r="C5399" s="105" t="s">
        <v>11</v>
      </c>
      <c r="D5399" s="106">
        <v>12</v>
      </c>
      <c r="F5399" s="105">
        <v>4</v>
      </c>
      <c r="X5399" t="s">
        <v>782</v>
      </c>
      <c r="Y5399" t="s">
        <v>783</v>
      </c>
    </row>
    <row r="5400" spans="1:25" hidden="1" x14ac:dyDescent="0.25">
      <c r="A5400" s="103" t="s">
        <v>8</v>
      </c>
      <c r="B5400" s="104">
        <v>46273</v>
      </c>
      <c r="C5400" s="105" t="s">
        <v>11</v>
      </c>
      <c r="D5400" s="106">
        <v>11</v>
      </c>
      <c r="F5400" s="105">
        <v>2</v>
      </c>
      <c r="X5400" t="s">
        <v>782</v>
      </c>
      <c r="Y5400" t="s">
        <v>783</v>
      </c>
    </row>
    <row r="5401" spans="1:25" hidden="1" x14ac:dyDescent="0.25">
      <c r="A5401" s="103" t="s">
        <v>6</v>
      </c>
      <c r="B5401" s="104">
        <v>46273</v>
      </c>
      <c r="C5401" s="105" t="s">
        <v>11</v>
      </c>
      <c r="D5401" s="106">
        <v>8</v>
      </c>
      <c r="F5401" s="105">
        <v>3</v>
      </c>
      <c r="X5401" t="s">
        <v>782</v>
      </c>
      <c r="Y5401" t="s">
        <v>23</v>
      </c>
    </row>
    <row r="5402" spans="1:25" hidden="1" x14ac:dyDescent="0.25">
      <c r="A5402" s="103" t="s">
        <v>6</v>
      </c>
      <c r="B5402" s="104">
        <v>46273</v>
      </c>
      <c r="C5402" s="105" t="s">
        <v>11</v>
      </c>
      <c r="D5402" s="106">
        <v>11</v>
      </c>
      <c r="F5402" s="105">
        <v>2</v>
      </c>
      <c r="X5402" t="s">
        <v>782</v>
      </c>
      <c r="Y5402" t="s">
        <v>20</v>
      </c>
    </row>
    <row r="5403" spans="1:25" hidden="1" x14ac:dyDescent="0.25">
      <c r="A5403" s="103" t="s">
        <v>8</v>
      </c>
      <c r="B5403" s="104">
        <v>46273</v>
      </c>
      <c r="C5403" s="105" t="s">
        <v>11</v>
      </c>
      <c r="D5403" s="106">
        <v>9</v>
      </c>
      <c r="F5403" s="105">
        <v>66</v>
      </c>
      <c r="X5403" t="s">
        <v>778</v>
      </c>
      <c r="Y5403" t="s">
        <v>784</v>
      </c>
    </row>
    <row r="5404" spans="1:25" hidden="1" x14ac:dyDescent="0.25">
      <c r="A5404" s="103" t="s">
        <v>7</v>
      </c>
      <c r="B5404" s="104">
        <v>46273</v>
      </c>
      <c r="C5404" s="105" t="s">
        <v>12</v>
      </c>
      <c r="D5404" s="106">
        <v>11</v>
      </c>
      <c r="F5404" s="105">
        <v>1</v>
      </c>
      <c r="X5404" t="s">
        <v>778</v>
      </c>
      <c r="Y5404" t="s">
        <v>169</v>
      </c>
    </row>
    <row r="5405" spans="1:25" hidden="1" x14ac:dyDescent="0.25">
      <c r="A5405" s="103" t="s">
        <v>7</v>
      </c>
      <c r="B5405" s="104">
        <v>46273</v>
      </c>
      <c r="C5405" s="105" t="s">
        <v>12</v>
      </c>
      <c r="D5405" s="106">
        <v>10</v>
      </c>
      <c r="F5405" s="105">
        <v>1</v>
      </c>
      <c r="X5405" t="s">
        <v>778</v>
      </c>
      <c r="Y5405" t="s">
        <v>993</v>
      </c>
    </row>
    <row r="5406" spans="1:25" hidden="1" x14ac:dyDescent="0.25">
      <c r="A5406" s="103" t="s">
        <v>6</v>
      </c>
      <c r="B5406" s="104">
        <v>46273</v>
      </c>
      <c r="C5406" s="105" t="s">
        <v>11</v>
      </c>
      <c r="D5406" s="106">
        <v>14</v>
      </c>
      <c r="F5406" s="105">
        <v>2</v>
      </c>
      <c r="X5406" t="s">
        <v>778</v>
      </c>
      <c r="Y5406" t="s">
        <v>20</v>
      </c>
    </row>
    <row r="5407" spans="1:25" hidden="1" x14ac:dyDescent="0.25">
      <c r="A5407" s="103" t="s">
        <v>7</v>
      </c>
      <c r="B5407" s="104">
        <v>46273</v>
      </c>
      <c r="C5407" s="105" t="s">
        <v>11</v>
      </c>
      <c r="D5407" s="106">
        <v>10</v>
      </c>
      <c r="F5407" s="105">
        <v>25</v>
      </c>
      <c r="X5407" t="s">
        <v>782</v>
      </c>
      <c r="Y5407" t="s">
        <v>783</v>
      </c>
    </row>
    <row r="5408" spans="1:25" hidden="1" x14ac:dyDescent="0.25">
      <c r="A5408" s="103" t="s">
        <v>8</v>
      </c>
      <c r="B5408" s="104">
        <v>46273</v>
      </c>
      <c r="C5408" s="105" t="s">
        <v>11</v>
      </c>
      <c r="D5408" s="106">
        <v>16</v>
      </c>
      <c r="F5408" s="105">
        <v>1</v>
      </c>
      <c r="X5408" t="s">
        <v>782</v>
      </c>
      <c r="Y5408" t="s">
        <v>783</v>
      </c>
    </row>
    <row r="5409" spans="1:25" hidden="1" x14ac:dyDescent="0.25">
      <c r="A5409" s="103" t="s">
        <v>6</v>
      </c>
      <c r="B5409" s="104">
        <v>46273</v>
      </c>
      <c r="C5409" s="105" t="s">
        <v>11</v>
      </c>
      <c r="D5409" s="106">
        <v>10</v>
      </c>
      <c r="F5409" s="105">
        <v>22</v>
      </c>
      <c r="X5409" t="s">
        <v>782</v>
      </c>
      <c r="Y5409" t="s">
        <v>783</v>
      </c>
    </row>
    <row r="5410" spans="1:25" hidden="1" x14ac:dyDescent="0.25">
      <c r="A5410" s="103" t="s">
        <v>6</v>
      </c>
      <c r="B5410" s="104">
        <v>46273</v>
      </c>
      <c r="C5410" s="105" t="s">
        <v>11</v>
      </c>
      <c r="D5410" s="106">
        <v>9</v>
      </c>
      <c r="F5410" s="105">
        <v>29</v>
      </c>
      <c r="X5410" t="s">
        <v>778</v>
      </c>
      <c r="Y5410" t="s">
        <v>784</v>
      </c>
    </row>
    <row r="5411" spans="1:25" hidden="1" x14ac:dyDescent="0.25">
      <c r="A5411" s="103" t="s">
        <v>8</v>
      </c>
      <c r="B5411" s="104">
        <v>46273</v>
      </c>
      <c r="C5411" s="105" t="s">
        <v>11</v>
      </c>
      <c r="D5411" s="106">
        <v>9</v>
      </c>
      <c r="F5411" s="105">
        <v>110</v>
      </c>
      <c r="X5411" t="s">
        <v>778</v>
      </c>
      <c r="Y5411" t="s">
        <v>783</v>
      </c>
    </row>
    <row r="5412" spans="1:25" hidden="1" x14ac:dyDescent="0.25">
      <c r="A5412" s="103" t="s">
        <v>7</v>
      </c>
      <c r="B5412" s="104">
        <v>46273</v>
      </c>
      <c r="C5412" s="105" t="s">
        <v>11</v>
      </c>
      <c r="D5412" s="106">
        <v>15</v>
      </c>
      <c r="F5412" s="105">
        <v>1</v>
      </c>
      <c r="X5412" t="s">
        <v>782</v>
      </c>
      <c r="Y5412" t="s">
        <v>21</v>
      </c>
    </row>
    <row r="5413" spans="1:25" hidden="1" x14ac:dyDescent="0.25">
      <c r="A5413" s="103" t="s">
        <v>7</v>
      </c>
      <c r="B5413" s="104">
        <v>46273</v>
      </c>
      <c r="C5413" s="105" t="s">
        <v>11</v>
      </c>
      <c r="D5413" s="106">
        <v>15</v>
      </c>
      <c r="F5413" s="105">
        <v>2</v>
      </c>
      <c r="X5413" t="s">
        <v>778</v>
      </c>
      <c r="Y5413" t="s">
        <v>780</v>
      </c>
    </row>
    <row r="5414" spans="1:25" hidden="1" x14ac:dyDescent="0.25">
      <c r="A5414" s="103" t="s">
        <v>7</v>
      </c>
      <c r="B5414" s="104">
        <v>46273</v>
      </c>
      <c r="C5414" s="105" t="s">
        <v>12</v>
      </c>
      <c r="D5414" s="106">
        <v>14</v>
      </c>
      <c r="F5414" s="105">
        <v>6</v>
      </c>
      <c r="X5414" t="s">
        <v>782</v>
      </c>
      <c r="Y5414" t="s">
        <v>779</v>
      </c>
    </row>
    <row r="5415" spans="1:25" hidden="1" x14ac:dyDescent="0.25">
      <c r="A5415" s="103" t="s">
        <v>6</v>
      </c>
      <c r="B5415" s="104">
        <v>46273</v>
      </c>
      <c r="C5415" s="105" t="s">
        <v>11</v>
      </c>
      <c r="D5415" s="106">
        <v>14</v>
      </c>
      <c r="F5415" s="105">
        <v>1</v>
      </c>
      <c r="X5415" t="s">
        <v>782</v>
      </c>
      <c r="Y5415" t="s">
        <v>20</v>
      </c>
    </row>
    <row r="5416" spans="1:25" hidden="1" x14ac:dyDescent="0.25">
      <c r="A5416" s="103" t="s">
        <v>7</v>
      </c>
      <c r="B5416" s="104">
        <v>46273</v>
      </c>
      <c r="C5416" s="105" t="s">
        <v>11</v>
      </c>
      <c r="D5416" s="106">
        <v>15</v>
      </c>
      <c r="F5416" s="105">
        <v>5</v>
      </c>
      <c r="X5416" t="s">
        <v>778</v>
      </c>
      <c r="Y5416" t="s">
        <v>784</v>
      </c>
    </row>
    <row r="5417" spans="1:25" hidden="1" x14ac:dyDescent="0.25">
      <c r="A5417" s="103" t="s">
        <v>28</v>
      </c>
      <c r="B5417" s="104">
        <v>46273</v>
      </c>
      <c r="C5417" s="105" t="s">
        <v>12</v>
      </c>
      <c r="D5417" s="106">
        <v>9</v>
      </c>
      <c r="F5417" s="105">
        <v>1</v>
      </c>
      <c r="X5417" t="s">
        <v>778</v>
      </c>
      <c r="Y5417" t="s">
        <v>169</v>
      </c>
    </row>
    <row r="5418" spans="1:25" hidden="1" x14ac:dyDescent="0.25">
      <c r="A5418" s="103" t="s">
        <v>6</v>
      </c>
      <c r="B5418" s="104">
        <v>46273</v>
      </c>
      <c r="C5418" s="105" t="s">
        <v>11</v>
      </c>
      <c r="D5418" s="106">
        <v>8</v>
      </c>
      <c r="F5418" s="105">
        <v>3</v>
      </c>
      <c r="X5418" t="s">
        <v>782</v>
      </c>
      <c r="Y5418" t="s">
        <v>21</v>
      </c>
    </row>
    <row r="5419" spans="1:25" hidden="1" x14ac:dyDescent="0.25">
      <c r="A5419" s="103" t="s">
        <v>8</v>
      </c>
      <c r="B5419" s="104">
        <v>46273</v>
      </c>
      <c r="C5419" s="105" t="s">
        <v>11</v>
      </c>
      <c r="D5419" s="106">
        <v>11</v>
      </c>
      <c r="F5419" s="105">
        <v>1</v>
      </c>
      <c r="X5419" t="s">
        <v>782</v>
      </c>
      <c r="Y5419" t="s">
        <v>20</v>
      </c>
    </row>
    <row r="5420" spans="1:25" hidden="1" x14ac:dyDescent="0.25">
      <c r="A5420" s="103" t="s">
        <v>7</v>
      </c>
      <c r="B5420" s="104">
        <v>46273</v>
      </c>
      <c r="C5420" s="105" t="s">
        <v>12</v>
      </c>
      <c r="D5420" s="106">
        <v>15</v>
      </c>
      <c r="F5420" s="105">
        <v>4</v>
      </c>
      <c r="X5420" t="s">
        <v>782</v>
      </c>
      <c r="Y5420" t="s">
        <v>779</v>
      </c>
    </row>
    <row r="5421" spans="1:25" hidden="1" x14ac:dyDescent="0.25">
      <c r="A5421" s="103" t="s">
        <v>7</v>
      </c>
      <c r="B5421" s="104">
        <v>46273</v>
      </c>
      <c r="C5421" s="105" t="s">
        <v>12</v>
      </c>
      <c r="D5421" s="106">
        <v>9</v>
      </c>
      <c r="F5421" s="105">
        <v>769</v>
      </c>
      <c r="X5421" t="s">
        <v>782</v>
      </c>
      <c r="Y5421" t="s">
        <v>779</v>
      </c>
    </row>
    <row r="5422" spans="1:25" hidden="1" x14ac:dyDescent="0.25">
      <c r="A5422" s="103" t="s">
        <v>8</v>
      </c>
      <c r="B5422" s="104">
        <v>46273</v>
      </c>
      <c r="C5422" s="105" t="s">
        <v>12</v>
      </c>
      <c r="D5422" s="106">
        <v>15</v>
      </c>
      <c r="F5422" s="105">
        <v>6</v>
      </c>
      <c r="X5422" t="s">
        <v>778</v>
      </c>
      <c r="Y5422" t="s">
        <v>779</v>
      </c>
    </row>
    <row r="5423" spans="1:25" hidden="1" x14ac:dyDescent="0.25">
      <c r="A5423" s="103" t="s">
        <v>8</v>
      </c>
      <c r="B5423" s="104">
        <v>46273</v>
      </c>
      <c r="C5423" s="105" t="s">
        <v>12</v>
      </c>
      <c r="D5423" s="106">
        <v>8</v>
      </c>
      <c r="F5423" s="105">
        <v>16</v>
      </c>
      <c r="X5423" t="s">
        <v>782</v>
      </c>
      <c r="Y5423" t="s">
        <v>779</v>
      </c>
    </row>
    <row r="5424" spans="1:25" hidden="1" x14ac:dyDescent="0.25">
      <c r="A5424" s="103" t="s">
        <v>7</v>
      </c>
      <c r="B5424" s="104">
        <v>46273</v>
      </c>
      <c r="C5424" s="105" t="s">
        <v>11</v>
      </c>
      <c r="D5424" s="106">
        <v>11</v>
      </c>
      <c r="F5424" s="105">
        <v>1</v>
      </c>
      <c r="X5424" t="s">
        <v>782</v>
      </c>
      <c r="Y5424" t="s">
        <v>780</v>
      </c>
    </row>
    <row r="5425" spans="1:25" hidden="1" x14ac:dyDescent="0.25">
      <c r="A5425" s="103" t="s">
        <v>6</v>
      </c>
      <c r="B5425" s="104">
        <v>46273</v>
      </c>
      <c r="C5425" s="105" t="s">
        <v>12</v>
      </c>
      <c r="D5425" s="106">
        <v>13</v>
      </c>
      <c r="F5425" s="105">
        <v>1</v>
      </c>
      <c r="X5425" t="s">
        <v>782</v>
      </c>
      <c r="Y5425" t="s">
        <v>779</v>
      </c>
    </row>
    <row r="5426" spans="1:25" hidden="1" x14ac:dyDescent="0.25">
      <c r="A5426" s="103" t="s">
        <v>7</v>
      </c>
      <c r="B5426" s="104">
        <v>46273</v>
      </c>
      <c r="C5426" s="105" t="s">
        <v>12</v>
      </c>
      <c r="D5426" s="106">
        <v>16</v>
      </c>
      <c r="F5426" s="105">
        <v>1</v>
      </c>
      <c r="X5426" t="s">
        <v>782</v>
      </c>
      <c r="Y5426" t="s">
        <v>781</v>
      </c>
    </row>
    <row r="5427" spans="1:25" hidden="1" x14ac:dyDescent="0.25">
      <c r="A5427" s="103" t="s">
        <v>6</v>
      </c>
      <c r="B5427" s="104">
        <v>46273</v>
      </c>
      <c r="C5427" s="105" t="s">
        <v>11</v>
      </c>
      <c r="D5427" s="106">
        <v>9</v>
      </c>
      <c r="F5427" s="105">
        <v>54</v>
      </c>
      <c r="X5427" t="s">
        <v>778</v>
      </c>
      <c r="Y5427" t="s">
        <v>783</v>
      </c>
    </row>
    <row r="5428" spans="1:25" hidden="1" x14ac:dyDescent="0.25">
      <c r="A5428" s="103" t="s">
        <v>8</v>
      </c>
      <c r="B5428" s="104">
        <v>46273</v>
      </c>
      <c r="C5428" s="105" t="s">
        <v>11</v>
      </c>
      <c r="D5428" s="106">
        <v>16</v>
      </c>
      <c r="F5428" s="105">
        <v>3</v>
      </c>
      <c r="X5428" t="s">
        <v>782</v>
      </c>
      <c r="Y5428" t="s">
        <v>784</v>
      </c>
    </row>
    <row r="5429" spans="1:25" hidden="1" x14ac:dyDescent="0.25">
      <c r="A5429" s="103" t="s">
        <v>8</v>
      </c>
      <c r="B5429" s="104">
        <v>46273</v>
      </c>
      <c r="C5429" s="105" t="s">
        <v>11</v>
      </c>
      <c r="D5429" s="106">
        <v>8</v>
      </c>
      <c r="F5429" s="105">
        <v>19</v>
      </c>
      <c r="X5429" t="s">
        <v>782</v>
      </c>
      <c r="Y5429" t="s">
        <v>783</v>
      </c>
    </row>
    <row r="5430" spans="1:25" hidden="1" x14ac:dyDescent="0.25">
      <c r="A5430" s="103" t="s">
        <v>6</v>
      </c>
      <c r="B5430" s="104">
        <v>46273</v>
      </c>
      <c r="C5430" s="105" t="s">
        <v>12</v>
      </c>
      <c r="D5430" s="106">
        <v>8</v>
      </c>
      <c r="F5430" s="105">
        <v>148</v>
      </c>
      <c r="X5430" t="s">
        <v>778</v>
      </c>
      <c r="Y5430" t="s">
        <v>779</v>
      </c>
    </row>
    <row r="5431" spans="1:25" hidden="1" x14ac:dyDescent="0.25">
      <c r="A5431" s="103" t="s">
        <v>7</v>
      </c>
      <c r="B5431" s="104">
        <v>46273</v>
      </c>
      <c r="C5431" s="105" t="s">
        <v>12</v>
      </c>
      <c r="D5431" s="106">
        <v>8</v>
      </c>
      <c r="F5431" s="105">
        <v>1</v>
      </c>
      <c r="X5431" t="s">
        <v>782</v>
      </c>
      <c r="Y5431" t="s">
        <v>779</v>
      </c>
    </row>
    <row r="5432" spans="1:25" hidden="1" x14ac:dyDescent="0.25">
      <c r="A5432" s="103" t="s">
        <v>6</v>
      </c>
      <c r="B5432" s="104">
        <v>46273</v>
      </c>
      <c r="C5432" s="105" t="s">
        <v>11</v>
      </c>
      <c r="D5432" s="106">
        <v>12</v>
      </c>
      <c r="F5432" s="105">
        <v>2</v>
      </c>
      <c r="X5432" t="s">
        <v>782</v>
      </c>
      <c r="Y5432" t="s">
        <v>784</v>
      </c>
    </row>
    <row r="5433" spans="1:25" hidden="1" x14ac:dyDescent="0.25">
      <c r="A5433" s="103" t="s">
        <v>8</v>
      </c>
      <c r="B5433" s="104">
        <v>46273</v>
      </c>
      <c r="C5433" s="105" t="s">
        <v>12</v>
      </c>
      <c r="D5433" s="106">
        <v>13</v>
      </c>
      <c r="F5433" s="105">
        <v>1</v>
      </c>
      <c r="X5433" t="s">
        <v>778</v>
      </c>
      <c r="Y5433" t="s">
        <v>779</v>
      </c>
    </row>
    <row r="5434" spans="1:25" hidden="1" x14ac:dyDescent="0.25">
      <c r="A5434" s="103" t="s">
        <v>6</v>
      </c>
      <c r="B5434" s="104">
        <v>46273</v>
      </c>
      <c r="C5434" s="105" t="s">
        <v>12</v>
      </c>
      <c r="D5434" s="106">
        <v>8</v>
      </c>
      <c r="F5434" s="105">
        <v>836</v>
      </c>
      <c r="X5434" t="s">
        <v>782</v>
      </c>
      <c r="Y5434" t="s">
        <v>779</v>
      </c>
    </row>
    <row r="5435" spans="1:25" hidden="1" x14ac:dyDescent="0.25">
      <c r="A5435" s="103" t="s">
        <v>8</v>
      </c>
      <c r="B5435" s="104">
        <v>46273</v>
      </c>
      <c r="C5435" s="105" t="s">
        <v>11</v>
      </c>
      <c r="D5435" s="106">
        <v>15</v>
      </c>
      <c r="F5435" s="105">
        <v>5</v>
      </c>
      <c r="X5435" t="s">
        <v>778</v>
      </c>
      <c r="Y5435" t="s">
        <v>20</v>
      </c>
    </row>
    <row r="5436" spans="1:25" hidden="1" x14ac:dyDescent="0.25">
      <c r="A5436" s="103" t="s">
        <v>8</v>
      </c>
      <c r="B5436" s="104">
        <v>46273</v>
      </c>
      <c r="C5436" s="105" t="s">
        <v>11</v>
      </c>
      <c r="D5436" s="106">
        <v>9</v>
      </c>
      <c r="F5436" s="105">
        <v>171</v>
      </c>
      <c r="X5436" t="s">
        <v>782</v>
      </c>
      <c r="Y5436" t="s">
        <v>20</v>
      </c>
    </row>
    <row r="5437" spans="1:25" hidden="1" x14ac:dyDescent="0.25">
      <c r="A5437" s="103" t="s">
        <v>7</v>
      </c>
      <c r="B5437" s="104">
        <v>46273</v>
      </c>
      <c r="C5437" s="105" t="s">
        <v>12</v>
      </c>
      <c r="D5437" s="106">
        <v>9</v>
      </c>
      <c r="F5437" s="105">
        <v>5</v>
      </c>
      <c r="X5437" t="s">
        <v>782</v>
      </c>
      <c r="Y5437" t="s">
        <v>779</v>
      </c>
    </row>
    <row r="5438" spans="1:25" hidden="1" x14ac:dyDescent="0.25">
      <c r="A5438" s="103" t="s">
        <v>6</v>
      </c>
      <c r="B5438" s="104">
        <v>46273</v>
      </c>
      <c r="C5438" s="105" t="s">
        <v>11</v>
      </c>
      <c r="D5438" s="106">
        <v>15</v>
      </c>
      <c r="F5438" s="105">
        <v>2</v>
      </c>
      <c r="X5438" t="s">
        <v>782</v>
      </c>
      <c r="Y5438" t="s">
        <v>780</v>
      </c>
    </row>
    <row r="5439" spans="1:25" hidden="1" x14ac:dyDescent="0.25">
      <c r="A5439" s="103" t="s">
        <v>7</v>
      </c>
      <c r="B5439" s="104">
        <v>46273</v>
      </c>
      <c r="C5439" s="105" t="s">
        <v>11</v>
      </c>
      <c r="D5439" s="106">
        <v>11</v>
      </c>
      <c r="F5439" s="105">
        <v>3</v>
      </c>
      <c r="X5439" t="s">
        <v>782</v>
      </c>
      <c r="Y5439" t="s">
        <v>784</v>
      </c>
    </row>
    <row r="5440" spans="1:25" hidden="1" x14ac:dyDescent="0.25">
      <c r="A5440" s="103" t="s">
        <v>6</v>
      </c>
      <c r="B5440" s="104">
        <v>46273</v>
      </c>
      <c r="C5440" s="105" t="s">
        <v>11</v>
      </c>
      <c r="D5440" s="106">
        <v>10</v>
      </c>
      <c r="F5440" s="105">
        <v>1</v>
      </c>
      <c r="X5440" t="s">
        <v>782</v>
      </c>
      <c r="Y5440" t="s">
        <v>21</v>
      </c>
    </row>
    <row r="5441" spans="1:25" hidden="1" x14ac:dyDescent="0.25">
      <c r="A5441" s="103" t="s">
        <v>6</v>
      </c>
      <c r="B5441" s="104">
        <v>46273</v>
      </c>
      <c r="C5441" s="105" t="s">
        <v>12</v>
      </c>
      <c r="D5441" s="106">
        <v>9</v>
      </c>
      <c r="F5441" s="105">
        <v>2</v>
      </c>
      <c r="X5441" t="s">
        <v>778</v>
      </c>
      <c r="Y5441" t="s">
        <v>811</v>
      </c>
    </row>
    <row r="5442" spans="1:25" hidden="1" x14ac:dyDescent="0.25">
      <c r="A5442" s="103" t="s">
        <v>8</v>
      </c>
      <c r="B5442" s="104">
        <v>46273</v>
      </c>
      <c r="C5442" s="105" t="s">
        <v>12</v>
      </c>
      <c r="D5442" s="106">
        <v>14</v>
      </c>
      <c r="F5442" s="105">
        <v>21</v>
      </c>
      <c r="X5442" t="s">
        <v>778</v>
      </c>
      <c r="Y5442" t="s">
        <v>779</v>
      </c>
    </row>
    <row r="5443" spans="1:25" hidden="1" x14ac:dyDescent="0.25">
      <c r="A5443" s="103" t="s">
        <v>6</v>
      </c>
      <c r="B5443" s="104">
        <v>46273</v>
      </c>
      <c r="C5443" s="105" t="s">
        <v>12</v>
      </c>
      <c r="D5443" s="106">
        <v>9</v>
      </c>
      <c r="F5443" s="105">
        <v>207</v>
      </c>
      <c r="X5443" t="s">
        <v>782</v>
      </c>
      <c r="Y5443" t="s">
        <v>781</v>
      </c>
    </row>
    <row r="5444" spans="1:25" hidden="1" x14ac:dyDescent="0.25">
      <c r="A5444" s="103" t="s">
        <v>6</v>
      </c>
      <c r="B5444" s="104">
        <v>46273</v>
      </c>
      <c r="C5444" s="105" t="s">
        <v>12</v>
      </c>
      <c r="D5444" s="106">
        <v>9</v>
      </c>
      <c r="F5444" s="105">
        <v>23</v>
      </c>
      <c r="X5444" t="s">
        <v>782</v>
      </c>
      <c r="Y5444" t="s">
        <v>779</v>
      </c>
    </row>
    <row r="5445" spans="1:25" hidden="1" x14ac:dyDescent="0.25">
      <c r="A5445" s="103" t="s">
        <v>7</v>
      </c>
      <c r="B5445" s="104">
        <v>46273</v>
      </c>
      <c r="C5445" s="105" t="s">
        <v>11</v>
      </c>
      <c r="D5445" s="106">
        <v>8</v>
      </c>
      <c r="F5445" s="105">
        <v>2</v>
      </c>
      <c r="X5445" t="s">
        <v>782</v>
      </c>
      <c r="Y5445" t="s">
        <v>23</v>
      </c>
    </row>
    <row r="5446" spans="1:25" hidden="1" x14ac:dyDescent="0.25">
      <c r="A5446" s="103" t="s">
        <v>7</v>
      </c>
      <c r="B5446" s="104">
        <v>46273</v>
      </c>
      <c r="C5446" s="105" t="s">
        <v>12</v>
      </c>
      <c r="D5446" s="106">
        <v>8</v>
      </c>
      <c r="F5446" s="105">
        <v>2</v>
      </c>
      <c r="X5446" t="s">
        <v>778</v>
      </c>
      <c r="Y5446" t="s">
        <v>781</v>
      </c>
    </row>
    <row r="5447" spans="1:25" hidden="1" x14ac:dyDescent="0.25">
      <c r="A5447" s="103" t="s">
        <v>6</v>
      </c>
      <c r="B5447" s="104">
        <v>46273</v>
      </c>
      <c r="C5447" s="105" t="s">
        <v>11</v>
      </c>
      <c r="D5447" s="106">
        <v>15</v>
      </c>
      <c r="F5447" s="105">
        <v>4</v>
      </c>
      <c r="X5447" t="s">
        <v>778</v>
      </c>
      <c r="Y5447" t="s">
        <v>780</v>
      </c>
    </row>
    <row r="5448" spans="1:25" hidden="1" x14ac:dyDescent="0.25">
      <c r="A5448" s="103" t="s">
        <v>6</v>
      </c>
      <c r="B5448" s="104">
        <v>46273</v>
      </c>
      <c r="C5448" s="105" t="s">
        <v>12</v>
      </c>
      <c r="D5448" s="106">
        <v>8</v>
      </c>
      <c r="F5448" s="105">
        <v>6</v>
      </c>
      <c r="X5448" t="s">
        <v>778</v>
      </c>
      <c r="Y5448" t="s">
        <v>779</v>
      </c>
    </row>
    <row r="5449" spans="1:25" hidden="1" x14ac:dyDescent="0.25">
      <c r="A5449" s="103" t="s">
        <v>7</v>
      </c>
      <c r="B5449" s="104">
        <v>46273</v>
      </c>
      <c r="C5449" s="105" t="s">
        <v>12</v>
      </c>
      <c r="D5449" s="106">
        <v>10</v>
      </c>
      <c r="F5449" s="105">
        <v>76</v>
      </c>
      <c r="X5449" t="s">
        <v>782</v>
      </c>
      <c r="Y5449" t="s">
        <v>779</v>
      </c>
    </row>
    <row r="5450" spans="1:25" hidden="1" x14ac:dyDescent="0.25">
      <c r="A5450" s="103" t="s">
        <v>7</v>
      </c>
      <c r="B5450" s="104">
        <v>46273</v>
      </c>
      <c r="C5450" s="105" t="s">
        <v>11</v>
      </c>
      <c r="D5450" s="106">
        <v>9</v>
      </c>
      <c r="F5450" s="105">
        <v>119</v>
      </c>
      <c r="X5450" t="s">
        <v>782</v>
      </c>
      <c r="Y5450" t="s">
        <v>784</v>
      </c>
    </row>
    <row r="5451" spans="1:25" hidden="1" x14ac:dyDescent="0.25">
      <c r="A5451" s="103" t="s">
        <v>8</v>
      </c>
      <c r="B5451" s="104">
        <v>46273</v>
      </c>
      <c r="C5451" s="105" t="s">
        <v>12</v>
      </c>
      <c r="D5451" s="106">
        <v>11</v>
      </c>
      <c r="F5451" s="105">
        <v>90</v>
      </c>
      <c r="X5451" t="s">
        <v>778</v>
      </c>
      <c r="Y5451" t="s">
        <v>779</v>
      </c>
    </row>
    <row r="5452" spans="1:25" hidden="1" x14ac:dyDescent="0.25">
      <c r="A5452" s="103" t="s">
        <v>8</v>
      </c>
      <c r="B5452" s="104">
        <v>46273</v>
      </c>
      <c r="C5452" s="105" t="s">
        <v>12</v>
      </c>
      <c r="D5452" s="106">
        <v>11</v>
      </c>
      <c r="F5452" s="105">
        <v>23</v>
      </c>
      <c r="X5452" t="s">
        <v>778</v>
      </c>
      <c r="Y5452" t="s">
        <v>779</v>
      </c>
    </row>
    <row r="5453" spans="1:25" hidden="1" x14ac:dyDescent="0.25">
      <c r="A5453" s="103" t="s">
        <v>8</v>
      </c>
      <c r="B5453" s="104">
        <v>46273</v>
      </c>
      <c r="C5453" s="105" t="s">
        <v>12</v>
      </c>
      <c r="D5453" s="106">
        <v>12</v>
      </c>
      <c r="F5453" s="105">
        <v>4</v>
      </c>
      <c r="X5453" t="s">
        <v>782</v>
      </c>
      <c r="Y5453" t="s">
        <v>779</v>
      </c>
    </row>
    <row r="5454" spans="1:25" hidden="1" x14ac:dyDescent="0.25">
      <c r="A5454" s="103" t="s">
        <v>6</v>
      </c>
      <c r="B5454" s="104">
        <v>46273</v>
      </c>
      <c r="C5454" s="105" t="s">
        <v>12</v>
      </c>
      <c r="D5454" s="106">
        <v>9</v>
      </c>
      <c r="F5454" s="105">
        <v>1154</v>
      </c>
      <c r="X5454" t="s">
        <v>782</v>
      </c>
      <c r="Y5454" t="s">
        <v>779</v>
      </c>
    </row>
    <row r="5455" spans="1:25" hidden="1" x14ac:dyDescent="0.25">
      <c r="A5455" s="103" t="s">
        <v>6</v>
      </c>
      <c r="B5455" s="104">
        <v>46273</v>
      </c>
      <c r="C5455" s="105" t="s">
        <v>11</v>
      </c>
      <c r="D5455" s="106">
        <v>8</v>
      </c>
      <c r="F5455" s="105">
        <v>217</v>
      </c>
      <c r="X5455" t="s">
        <v>782</v>
      </c>
      <c r="Y5455" t="s">
        <v>20</v>
      </c>
    </row>
    <row r="5456" spans="1:25" hidden="1" x14ac:dyDescent="0.25">
      <c r="A5456" s="103" t="s">
        <v>6</v>
      </c>
      <c r="B5456" s="104">
        <v>46273</v>
      </c>
      <c r="C5456" s="105" t="s">
        <v>11</v>
      </c>
      <c r="D5456" s="106">
        <v>8</v>
      </c>
      <c r="F5456" s="105">
        <v>79</v>
      </c>
      <c r="X5456" t="s">
        <v>778</v>
      </c>
      <c r="Y5456" t="s">
        <v>20</v>
      </c>
    </row>
    <row r="5457" spans="1:25" hidden="1" x14ac:dyDescent="0.25">
      <c r="A5457" s="103" t="s">
        <v>6</v>
      </c>
      <c r="B5457" s="104">
        <v>46273</v>
      </c>
      <c r="C5457" s="105" t="s">
        <v>12</v>
      </c>
      <c r="D5457" s="106">
        <v>9</v>
      </c>
      <c r="F5457" s="105">
        <v>1</v>
      </c>
      <c r="X5457" t="s">
        <v>778</v>
      </c>
      <c r="Y5457" t="s">
        <v>786</v>
      </c>
    </row>
    <row r="5458" spans="1:25" hidden="1" x14ac:dyDescent="0.25">
      <c r="A5458" s="103" t="s">
        <v>7</v>
      </c>
      <c r="B5458" s="104">
        <v>46273</v>
      </c>
      <c r="C5458" s="105" t="s">
        <v>11</v>
      </c>
      <c r="D5458" s="106">
        <v>8</v>
      </c>
      <c r="F5458" s="105">
        <v>95</v>
      </c>
      <c r="X5458" t="s">
        <v>782</v>
      </c>
      <c r="Y5458" t="s">
        <v>20</v>
      </c>
    </row>
    <row r="5459" spans="1:25" hidden="1" x14ac:dyDescent="0.25">
      <c r="A5459" s="103" t="s">
        <v>6</v>
      </c>
      <c r="B5459" s="104">
        <v>46273</v>
      </c>
      <c r="C5459" s="105" t="s">
        <v>11</v>
      </c>
      <c r="D5459" s="106">
        <v>14</v>
      </c>
      <c r="F5459" s="105">
        <v>2</v>
      </c>
      <c r="X5459" t="s">
        <v>778</v>
      </c>
      <c r="Y5459" t="s">
        <v>783</v>
      </c>
    </row>
    <row r="5460" spans="1:25" hidden="1" x14ac:dyDescent="0.25">
      <c r="A5460" s="103" t="s">
        <v>7</v>
      </c>
      <c r="B5460" s="104">
        <v>46273</v>
      </c>
      <c r="C5460" s="105" t="s">
        <v>12</v>
      </c>
      <c r="D5460" s="106">
        <v>11</v>
      </c>
      <c r="F5460" s="105">
        <v>1</v>
      </c>
      <c r="X5460" t="s">
        <v>778</v>
      </c>
      <c r="Y5460" t="s">
        <v>804</v>
      </c>
    </row>
    <row r="5461" spans="1:25" hidden="1" x14ac:dyDescent="0.25">
      <c r="A5461" s="103" t="s">
        <v>6</v>
      </c>
      <c r="B5461" s="104">
        <v>46273</v>
      </c>
      <c r="C5461" s="105" t="s">
        <v>12</v>
      </c>
      <c r="D5461" s="106">
        <v>10</v>
      </c>
      <c r="F5461" s="105">
        <v>2</v>
      </c>
      <c r="X5461" t="s">
        <v>778</v>
      </c>
    </row>
    <row r="5462" spans="1:25" hidden="1" x14ac:dyDescent="0.25">
      <c r="A5462" s="103" t="s">
        <v>7</v>
      </c>
      <c r="B5462" s="104">
        <v>46273</v>
      </c>
      <c r="C5462" s="105" t="s">
        <v>12</v>
      </c>
      <c r="D5462" s="106">
        <v>9</v>
      </c>
      <c r="F5462" s="105">
        <v>2</v>
      </c>
      <c r="X5462" t="s">
        <v>782</v>
      </c>
      <c r="Y5462" t="s">
        <v>169</v>
      </c>
    </row>
    <row r="5463" spans="1:25" hidden="1" x14ac:dyDescent="0.25">
      <c r="A5463" s="103" t="s">
        <v>6</v>
      </c>
      <c r="B5463" s="104">
        <v>46273</v>
      </c>
      <c r="C5463" s="105" t="s">
        <v>11</v>
      </c>
      <c r="D5463" s="106">
        <v>10</v>
      </c>
      <c r="F5463" s="105">
        <v>5</v>
      </c>
      <c r="X5463" t="s">
        <v>782</v>
      </c>
    </row>
    <row r="5464" spans="1:25" hidden="1" x14ac:dyDescent="0.25">
      <c r="B5464" s="104">
        <v>46273</v>
      </c>
      <c r="C5464" s="105" t="s">
        <v>11</v>
      </c>
      <c r="D5464" s="106">
        <v>8</v>
      </c>
      <c r="F5464" s="105">
        <v>1</v>
      </c>
      <c r="X5464" t="s">
        <v>782</v>
      </c>
    </row>
    <row r="5465" spans="1:25" hidden="1" x14ac:dyDescent="0.25">
      <c r="A5465" s="103" t="s">
        <v>7</v>
      </c>
      <c r="B5465" s="104">
        <v>46273</v>
      </c>
      <c r="C5465" s="105" t="s">
        <v>12</v>
      </c>
      <c r="D5465" s="106">
        <v>16</v>
      </c>
      <c r="F5465" s="105">
        <v>2</v>
      </c>
      <c r="X5465" t="s">
        <v>782</v>
      </c>
    </row>
    <row r="5466" spans="1:25" hidden="1" x14ac:dyDescent="0.25">
      <c r="A5466" s="103" t="s">
        <v>6</v>
      </c>
      <c r="B5466" s="104">
        <v>46273</v>
      </c>
      <c r="C5466" s="105" t="s">
        <v>11</v>
      </c>
      <c r="D5466" s="106">
        <v>12</v>
      </c>
      <c r="F5466" s="105">
        <v>2</v>
      </c>
      <c r="X5466" t="s">
        <v>778</v>
      </c>
      <c r="Y5466" t="s">
        <v>20</v>
      </c>
    </row>
    <row r="5467" spans="1:25" hidden="1" x14ac:dyDescent="0.25">
      <c r="A5467" s="103" t="s">
        <v>6</v>
      </c>
      <c r="B5467" s="104">
        <v>46273</v>
      </c>
      <c r="C5467" s="105" t="s">
        <v>11</v>
      </c>
      <c r="D5467" s="106">
        <v>8</v>
      </c>
      <c r="F5467" s="105">
        <v>89</v>
      </c>
      <c r="X5467" t="s">
        <v>778</v>
      </c>
      <c r="Y5467" t="s">
        <v>783</v>
      </c>
    </row>
    <row r="5468" spans="1:25" hidden="1" x14ac:dyDescent="0.25">
      <c r="A5468" s="103" t="s">
        <v>6</v>
      </c>
      <c r="B5468" s="104">
        <v>46273</v>
      </c>
      <c r="C5468" s="105" t="s">
        <v>11</v>
      </c>
      <c r="D5468" s="106">
        <v>12</v>
      </c>
      <c r="F5468" s="105">
        <v>4</v>
      </c>
      <c r="X5468" t="s">
        <v>782</v>
      </c>
      <c r="Y5468" t="s">
        <v>783</v>
      </c>
    </row>
    <row r="5469" spans="1:25" hidden="1" x14ac:dyDescent="0.25">
      <c r="A5469" s="103" t="s">
        <v>6</v>
      </c>
      <c r="B5469" s="104">
        <v>46273</v>
      </c>
      <c r="C5469" s="105" t="s">
        <v>11</v>
      </c>
      <c r="D5469" s="106">
        <v>10</v>
      </c>
      <c r="F5469" s="105">
        <v>37</v>
      </c>
      <c r="X5469" t="s">
        <v>782</v>
      </c>
      <c r="Y5469" t="s">
        <v>784</v>
      </c>
    </row>
    <row r="5470" spans="1:25" hidden="1" x14ac:dyDescent="0.25">
      <c r="A5470" s="103" t="s">
        <v>7</v>
      </c>
      <c r="B5470" s="104">
        <v>46273</v>
      </c>
      <c r="C5470" s="105" t="s">
        <v>11</v>
      </c>
      <c r="D5470" s="106">
        <v>8</v>
      </c>
      <c r="F5470" s="105">
        <v>19</v>
      </c>
      <c r="X5470" t="s">
        <v>782</v>
      </c>
      <c r="Y5470" t="s">
        <v>780</v>
      </c>
    </row>
    <row r="5471" spans="1:25" hidden="1" x14ac:dyDescent="0.25">
      <c r="A5471" s="103" t="s">
        <v>7</v>
      </c>
      <c r="B5471" s="104">
        <v>46273</v>
      </c>
      <c r="C5471" s="105" t="s">
        <v>11</v>
      </c>
      <c r="D5471" s="106">
        <v>14</v>
      </c>
      <c r="F5471" s="105">
        <v>1</v>
      </c>
      <c r="X5471" t="s">
        <v>782</v>
      </c>
      <c r="Y5471" t="s">
        <v>783</v>
      </c>
    </row>
    <row r="5472" spans="1:25" hidden="1" x14ac:dyDescent="0.25">
      <c r="A5472" s="103" t="s">
        <v>8</v>
      </c>
      <c r="B5472" s="104">
        <v>46273</v>
      </c>
      <c r="C5472" s="105" t="s">
        <v>12</v>
      </c>
      <c r="D5472" s="106">
        <v>11</v>
      </c>
      <c r="F5472" s="105">
        <v>286</v>
      </c>
      <c r="X5472" t="s">
        <v>782</v>
      </c>
      <c r="Y5472" t="s">
        <v>779</v>
      </c>
    </row>
    <row r="5473" spans="1:25" hidden="1" x14ac:dyDescent="0.25">
      <c r="A5473" s="103" t="s">
        <v>7</v>
      </c>
      <c r="B5473" s="104">
        <v>46273</v>
      </c>
      <c r="C5473" s="105" t="s">
        <v>11</v>
      </c>
      <c r="D5473" s="106">
        <v>8</v>
      </c>
      <c r="F5473" s="105">
        <v>73</v>
      </c>
      <c r="X5473" t="s">
        <v>782</v>
      </c>
      <c r="Y5473" t="s">
        <v>784</v>
      </c>
    </row>
    <row r="5474" spans="1:25" hidden="1" x14ac:dyDescent="0.25">
      <c r="A5474" s="103" t="s">
        <v>7</v>
      </c>
      <c r="B5474" s="104">
        <v>46273</v>
      </c>
      <c r="C5474" s="105" t="s">
        <v>11</v>
      </c>
      <c r="D5474" s="106">
        <v>8</v>
      </c>
      <c r="F5474" s="105">
        <v>14</v>
      </c>
      <c r="X5474" t="s">
        <v>778</v>
      </c>
      <c r="Y5474" t="s">
        <v>780</v>
      </c>
    </row>
    <row r="5475" spans="1:25" hidden="1" x14ac:dyDescent="0.25">
      <c r="A5475" s="103" t="s">
        <v>7</v>
      </c>
      <c r="B5475" s="104">
        <v>46273</v>
      </c>
      <c r="C5475" s="105" t="s">
        <v>11</v>
      </c>
      <c r="D5475" s="106">
        <v>12</v>
      </c>
      <c r="F5475" s="105">
        <v>1</v>
      </c>
      <c r="X5475" t="s">
        <v>782</v>
      </c>
      <c r="Y5475" t="s">
        <v>784</v>
      </c>
    </row>
    <row r="5476" spans="1:25" hidden="1" x14ac:dyDescent="0.25">
      <c r="A5476" s="103" t="s">
        <v>7</v>
      </c>
      <c r="B5476" s="104">
        <v>46273</v>
      </c>
      <c r="C5476" s="105" t="s">
        <v>12</v>
      </c>
      <c r="D5476" s="106">
        <v>9</v>
      </c>
      <c r="F5476" s="105">
        <v>15</v>
      </c>
      <c r="X5476" t="s">
        <v>782</v>
      </c>
    </row>
    <row r="5477" spans="1:25" hidden="1" x14ac:dyDescent="0.25">
      <c r="A5477" s="103" t="s">
        <v>8</v>
      </c>
      <c r="B5477" s="104">
        <v>46273</v>
      </c>
      <c r="C5477" s="105" t="s">
        <v>12</v>
      </c>
      <c r="D5477" s="106">
        <v>8</v>
      </c>
      <c r="F5477" s="105">
        <v>3</v>
      </c>
      <c r="X5477" t="s">
        <v>778</v>
      </c>
      <c r="Y5477" t="s">
        <v>779</v>
      </c>
    </row>
    <row r="5478" spans="1:25" hidden="1" x14ac:dyDescent="0.25">
      <c r="A5478" s="103" t="s">
        <v>6</v>
      </c>
      <c r="B5478" s="104">
        <v>46273</v>
      </c>
      <c r="C5478" s="105" t="s">
        <v>12</v>
      </c>
      <c r="D5478" s="106">
        <v>11</v>
      </c>
      <c r="F5478" s="105">
        <v>391</v>
      </c>
      <c r="X5478" t="s">
        <v>782</v>
      </c>
      <c r="Y5478" t="s">
        <v>779</v>
      </c>
    </row>
    <row r="5479" spans="1:25" hidden="1" x14ac:dyDescent="0.25">
      <c r="A5479" s="103" t="s">
        <v>8</v>
      </c>
      <c r="B5479" s="104">
        <v>46273</v>
      </c>
      <c r="C5479" s="105" t="s">
        <v>12</v>
      </c>
      <c r="D5479" s="106">
        <v>16</v>
      </c>
      <c r="F5479" s="105">
        <v>1</v>
      </c>
      <c r="X5479" t="s">
        <v>778</v>
      </c>
      <c r="Y5479" t="s">
        <v>779</v>
      </c>
    </row>
    <row r="5480" spans="1:25" hidden="1" x14ac:dyDescent="0.25">
      <c r="A5480" s="103" t="s">
        <v>827</v>
      </c>
      <c r="B5480" s="104">
        <v>46273</v>
      </c>
      <c r="C5480" s="105" t="s">
        <v>12</v>
      </c>
      <c r="D5480" s="106">
        <v>11</v>
      </c>
      <c r="F5480" s="105">
        <v>1</v>
      </c>
      <c r="X5480" t="s">
        <v>778</v>
      </c>
      <c r="Y5480" t="s">
        <v>779</v>
      </c>
    </row>
    <row r="5481" spans="1:25" hidden="1" x14ac:dyDescent="0.25">
      <c r="A5481" s="103" t="s">
        <v>8</v>
      </c>
      <c r="B5481" s="104">
        <v>46273</v>
      </c>
      <c r="C5481" s="105" t="s">
        <v>11</v>
      </c>
      <c r="D5481" s="106">
        <v>9</v>
      </c>
      <c r="F5481" s="105">
        <v>137</v>
      </c>
      <c r="X5481" t="s">
        <v>782</v>
      </c>
      <c r="Y5481" t="s">
        <v>784</v>
      </c>
    </row>
    <row r="5482" spans="1:25" hidden="1" x14ac:dyDescent="0.25">
      <c r="A5482" s="103" t="s">
        <v>8</v>
      </c>
      <c r="B5482" s="104">
        <v>46273</v>
      </c>
      <c r="C5482" s="105" t="s">
        <v>11</v>
      </c>
      <c r="D5482" s="106">
        <v>9</v>
      </c>
      <c r="F5482" s="105">
        <v>219</v>
      </c>
      <c r="X5482" t="s">
        <v>782</v>
      </c>
      <c r="Y5482" t="s">
        <v>783</v>
      </c>
    </row>
    <row r="5483" spans="1:25" hidden="1" x14ac:dyDescent="0.25">
      <c r="A5483" s="103" t="s">
        <v>6</v>
      </c>
      <c r="B5483" s="104">
        <v>46273</v>
      </c>
      <c r="C5483" s="105" t="s">
        <v>11</v>
      </c>
      <c r="D5483" s="106">
        <v>8</v>
      </c>
      <c r="F5483" s="105">
        <v>51</v>
      </c>
      <c r="X5483" t="s">
        <v>782</v>
      </c>
      <c r="Y5483" t="s">
        <v>780</v>
      </c>
    </row>
    <row r="5484" spans="1:25" hidden="1" x14ac:dyDescent="0.25">
      <c r="A5484" s="103" t="s">
        <v>6</v>
      </c>
      <c r="B5484" s="104">
        <v>46273</v>
      </c>
      <c r="C5484" s="105" t="s">
        <v>12</v>
      </c>
      <c r="D5484" s="106">
        <v>8</v>
      </c>
      <c r="F5484" s="105">
        <v>1</v>
      </c>
      <c r="X5484" t="s">
        <v>778</v>
      </c>
      <c r="Y5484" t="s">
        <v>786</v>
      </c>
    </row>
    <row r="5485" spans="1:25" hidden="1" x14ac:dyDescent="0.25">
      <c r="A5485" s="103" t="s">
        <v>7</v>
      </c>
      <c r="B5485" s="104">
        <v>46273</v>
      </c>
      <c r="C5485" s="105" t="s">
        <v>11</v>
      </c>
      <c r="D5485" s="106">
        <v>10</v>
      </c>
      <c r="F5485" s="105">
        <v>1</v>
      </c>
      <c r="X5485" t="s">
        <v>782</v>
      </c>
      <c r="Y5485" t="s">
        <v>23</v>
      </c>
    </row>
    <row r="5486" spans="1:25" hidden="1" x14ac:dyDescent="0.25">
      <c r="A5486" s="103" t="s">
        <v>6</v>
      </c>
      <c r="B5486" s="104">
        <v>46273</v>
      </c>
      <c r="C5486" s="105" t="s">
        <v>11</v>
      </c>
      <c r="D5486" s="106">
        <v>9</v>
      </c>
      <c r="F5486" s="105">
        <v>49</v>
      </c>
      <c r="X5486" t="s">
        <v>782</v>
      </c>
      <c r="Y5486" t="s">
        <v>20</v>
      </c>
    </row>
    <row r="5487" spans="1:25" hidden="1" x14ac:dyDescent="0.25">
      <c r="A5487" s="103" t="s">
        <v>7</v>
      </c>
      <c r="B5487" s="104">
        <v>46273</v>
      </c>
      <c r="C5487" s="105" t="s">
        <v>11</v>
      </c>
      <c r="D5487" s="106">
        <v>10</v>
      </c>
      <c r="F5487" s="105">
        <v>3</v>
      </c>
      <c r="X5487" t="s">
        <v>782</v>
      </c>
      <c r="Y5487" t="s">
        <v>780</v>
      </c>
    </row>
    <row r="5488" spans="1:25" hidden="1" x14ac:dyDescent="0.25">
      <c r="A5488" s="103" t="s">
        <v>6</v>
      </c>
      <c r="B5488" s="104">
        <v>46273</v>
      </c>
      <c r="C5488" s="105" t="s">
        <v>12</v>
      </c>
      <c r="D5488" s="106">
        <v>14</v>
      </c>
      <c r="F5488" s="105">
        <v>10</v>
      </c>
      <c r="X5488" t="s">
        <v>782</v>
      </c>
    </row>
    <row r="5489" spans="1:25" hidden="1" x14ac:dyDescent="0.25">
      <c r="A5489" s="103" t="s">
        <v>7</v>
      </c>
      <c r="B5489" s="104">
        <v>46273</v>
      </c>
      <c r="C5489" s="105" t="s">
        <v>12</v>
      </c>
      <c r="D5489" s="106">
        <v>8</v>
      </c>
      <c r="F5489" s="105">
        <v>1</v>
      </c>
      <c r="X5489" t="s">
        <v>778</v>
      </c>
    </row>
    <row r="5490" spans="1:25" hidden="1" x14ac:dyDescent="0.25">
      <c r="A5490" s="103" t="s">
        <v>6</v>
      </c>
      <c r="B5490" s="104">
        <v>46273</v>
      </c>
      <c r="C5490" s="105" t="s">
        <v>11</v>
      </c>
      <c r="D5490" s="106">
        <v>14</v>
      </c>
      <c r="F5490" s="105">
        <v>4</v>
      </c>
      <c r="X5490" t="s">
        <v>782</v>
      </c>
      <c r="Y5490" t="s">
        <v>784</v>
      </c>
    </row>
    <row r="5491" spans="1:25" hidden="1" x14ac:dyDescent="0.25">
      <c r="A5491" s="103" t="s">
        <v>8</v>
      </c>
      <c r="B5491" s="104">
        <v>46273</v>
      </c>
      <c r="C5491" s="105" t="s">
        <v>11</v>
      </c>
      <c r="D5491" s="106">
        <v>14</v>
      </c>
      <c r="F5491" s="105">
        <v>4</v>
      </c>
      <c r="X5491" t="s">
        <v>782</v>
      </c>
      <c r="Y5491" t="s">
        <v>783</v>
      </c>
    </row>
    <row r="5492" spans="1:25" hidden="1" x14ac:dyDescent="0.25">
      <c r="A5492" s="103" t="s">
        <v>6</v>
      </c>
      <c r="B5492" s="104">
        <v>46273</v>
      </c>
      <c r="C5492" s="105" t="s">
        <v>11</v>
      </c>
      <c r="D5492" s="106">
        <v>8</v>
      </c>
      <c r="F5492" s="105">
        <v>156</v>
      </c>
      <c r="X5492" t="s">
        <v>782</v>
      </c>
      <c r="Y5492" t="s">
        <v>784</v>
      </c>
    </row>
    <row r="5493" spans="1:25" hidden="1" x14ac:dyDescent="0.25">
      <c r="A5493" s="103" t="s">
        <v>827</v>
      </c>
      <c r="B5493" s="104">
        <v>46273</v>
      </c>
      <c r="C5493" s="105" t="s">
        <v>12</v>
      </c>
      <c r="D5493" s="106">
        <v>9</v>
      </c>
      <c r="F5493" s="105">
        <v>1</v>
      </c>
      <c r="X5493" t="s">
        <v>778</v>
      </c>
      <c r="Y5493" t="s">
        <v>781</v>
      </c>
    </row>
    <row r="5494" spans="1:25" hidden="1" x14ac:dyDescent="0.25">
      <c r="A5494" s="103" t="s">
        <v>7</v>
      </c>
      <c r="B5494" s="104">
        <v>46273</v>
      </c>
      <c r="C5494" s="105" t="s">
        <v>11</v>
      </c>
      <c r="D5494" s="106">
        <v>8</v>
      </c>
      <c r="F5494" s="105">
        <v>49</v>
      </c>
      <c r="X5494" t="s">
        <v>778</v>
      </c>
      <c r="Y5494" t="s">
        <v>783</v>
      </c>
    </row>
    <row r="5495" spans="1:25" hidden="1" x14ac:dyDescent="0.25">
      <c r="A5495" s="103" t="s">
        <v>7</v>
      </c>
      <c r="B5495" s="104">
        <v>46273</v>
      </c>
      <c r="C5495" s="105" t="s">
        <v>12</v>
      </c>
      <c r="D5495" s="106">
        <v>8</v>
      </c>
      <c r="F5495" s="105">
        <v>56</v>
      </c>
      <c r="X5495" t="s">
        <v>782</v>
      </c>
      <c r="Y5495" t="s">
        <v>781</v>
      </c>
    </row>
    <row r="5496" spans="1:25" hidden="1" x14ac:dyDescent="0.25">
      <c r="A5496" s="103" t="s">
        <v>8</v>
      </c>
      <c r="B5496" s="104">
        <v>46273</v>
      </c>
      <c r="C5496" s="105" t="s">
        <v>11</v>
      </c>
      <c r="D5496" s="106">
        <v>14</v>
      </c>
      <c r="F5496" s="105">
        <v>1</v>
      </c>
      <c r="X5496" t="s">
        <v>778</v>
      </c>
      <c r="Y5496" t="s">
        <v>20</v>
      </c>
    </row>
    <row r="5497" spans="1:25" hidden="1" x14ac:dyDescent="0.25">
      <c r="A5497" s="103" t="s">
        <v>6</v>
      </c>
      <c r="B5497" s="104">
        <v>46273</v>
      </c>
      <c r="C5497" s="105" t="s">
        <v>11</v>
      </c>
      <c r="D5497" s="106">
        <v>15</v>
      </c>
      <c r="F5497" s="105">
        <v>5</v>
      </c>
      <c r="X5497" t="s">
        <v>778</v>
      </c>
      <c r="Y5497" t="s">
        <v>20</v>
      </c>
    </row>
    <row r="5498" spans="1:25" hidden="1" x14ac:dyDescent="0.25">
      <c r="A5498" s="103" t="s">
        <v>6</v>
      </c>
      <c r="B5498" s="104">
        <v>46273</v>
      </c>
      <c r="C5498" s="105" t="s">
        <v>12</v>
      </c>
      <c r="D5498" s="106">
        <v>10</v>
      </c>
      <c r="N5498" s="44">
        <v>32391</v>
      </c>
      <c r="X5498" t="s">
        <v>782</v>
      </c>
      <c r="Y5498" t="s">
        <v>779</v>
      </c>
    </row>
    <row r="5499" spans="1:25" hidden="1" x14ac:dyDescent="0.25">
      <c r="A5499" s="103" t="s">
        <v>7</v>
      </c>
      <c r="B5499" s="104">
        <v>46273</v>
      </c>
      <c r="C5499" s="105" t="s">
        <v>11</v>
      </c>
      <c r="D5499" s="106">
        <v>12</v>
      </c>
      <c r="N5499" s="44">
        <v>171189</v>
      </c>
      <c r="X5499" t="s">
        <v>782</v>
      </c>
      <c r="Y5499" t="s">
        <v>783</v>
      </c>
    </row>
    <row r="5500" spans="1:25" hidden="1" x14ac:dyDescent="0.25">
      <c r="A5500" s="103" t="s">
        <v>8</v>
      </c>
      <c r="B5500" s="104">
        <v>46273</v>
      </c>
      <c r="C5500" s="105" t="s">
        <v>11</v>
      </c>
      <c r="D5500" s="106">
        <v>10</v>
      </c>
      <c r="N5500" s="44">
        <v>69926</v>
      </c>
      <c r="X5500" t="s">
        <v>778</v>
      </c>
      <c r="Y5500" t="s">
        <v>784</v>
      </c>
    </row>
    <row r="5501" spans="1:25" hidden="1" x14ac:dyDescent="0.25">
      <c r="A5501" s="103" t="s">
        <v>8</v>
      </c>
      <c r="B5501" s="104">
        <v>46273</v>
      </c>
      <c r="C5501" s="105" t="s">
        <v>11</v>
      </c>
      <c r="D5501" s="106">
        <v>8</v>
      </c>
      <c r="N5501" s="44">
        <v>48385</v>
      </c>
      <c r="X5501" t="s">
        <v>778</v>
      </c>
      <c r="Y5501" t="s">
        <v>784</v>
      </c>
    </row>
    <row r="5502" spans="1:25" hidden="1" x14ac:dyDescent="0.25">
      <c r="A5502" s="103" t="s">
        <v>6</v>
      </c>
      <c r="B5502" s="104">
        <v>46273</v>
      </c>
      <c r="C5502" s="105" t="s">
        <v>12</v>
      </c>
      <c r="D5502" s="106">
        <v>9</v>
      </c>
      <c r="N5502" s="44">
        <v>5674</v>
      </c>
      <c r="X5502" t="s">
        <v>778</v>
      </c>
      <c r="Y5502" t="s">
        <v>779</v>
      </c>
    </row>
    <row r="5503" spans="1:25" hidden="1" x14ac:dyDescent="0.25">
      <c r="A5503" s="103" t="s">
        <v>8</v>
      </c>
      <c r="B5503" s="104">
        <v>46273</v>
      </c>
      <c r="C5503" s="105" t="s">
        <v>12</v>
      </c>
      <c r="D5503" s="106">
        <v>14</v>
      </c>
      <c r="N5503" s="44">
        <v>287486</v>
      </c>
      <c r="X5503" t="s">
        <v>782</v>
      </c>
      <c r="Y5503" t="s">
        <v>781</v>
      </c>
    </row>
    <row r="5504" spans="1:25" hidden="1" x14ac:dyDescent="0.25">
      <c r="A5504" s="103" t="s">
        <v>7</v>
      </c>
      <c r="B5504" s="104">
        <v>46273</v>
      </c>
      <c r="C5504" s="105" t="s">
        <v>12</v>
      </c>
      <c r="D5504" s="106">
        <v>11</v>
      </c>
      <c r="N5504" s="44">
        <v>519541</v>
      </c>
      <c r="X5504" t="s">
        <v>782</v>
      </c>
      <c r="Y5504" t="s">
        <v>779</v>
      </c>
    </row>
    <row r="5505" spans="1:25" hidden="1" x14ac:dyDescent="0.25">
      <c r="A5505" s="103" t="s">
        <v>8</v>
      </c>
      <c r="B5505" s="104">
        <v>46273</v>
      </c>
      <c r="C5505" s="105" t="s">
        <v>12</v>
      </c>
      <c r="D5505" s="106">
        <v>16</v>
      </c>
      <c r="N5505" s="44">
        <v>189796</v>
      </c>
      <c r="X5505" t="s">
        <v>782</v>
      </c>
      <c r="Y5505" t="s">
        <v>779</v>
      </c>
    </row>
    <row r="5506" spans="1:25" hidden="1" x14ac:dyDescent="0.25">
      <c r="A5506" s="103" t="s">
        <v>6</v>
      </c>
      <c r="B5506" s="104">
        <v>46273</v>
      </c>
      <c r="C5506" s="105" t="s">
        <v>11</v>
      </c>
      <c r="D5506" s="106">
        <v>15</v>
      </c>
      <c r="N5506" s="44">
        <v>172048</v>
      </c>
      <c r="X5506" t="s">
        <v>782</v>
      </c>
      <c r="Y5506" t="s">
        <v>783</v>
      </c>
    </row>
    <row r="5507" spans="1:25" hidden="1" x14ac:dyDescent="0.25">
      <c r="A5507" s="103" t="s">
        <v>8</v>
      </c>
      <c r="B5507" s="104">
        <v>46273</v>
      </c>
      <c r="C5507" s="105" t="s">
        <v>12</v>
      </c>
      <c r="D5507" s="106">
        <v>11</v>
      </c>
      <c r="N5507" s="44">
        <v>198958</v>
      </c>
      <c r="X5507" t="s">
        <v>782</v>
      </c>
      <c r="Y5507" t="s">
        <v>781</v>
      </c>
    </row>
    <row r="5508" spans="1:25" hidden="1" x14ac:dyDescent="0.25">
      <c r="B5508" s="104">
        <v>46273</v>
      </c>
      <c r="C5508" s="105" t="s">
        <v>12</v>
      </c>
      <c r="D5508" s="106">
        <v>8</v>
      </c>
      <c r="X5508" t="s">
        <v>782</v>
      </c>
    </row>
    <row r="5509" spans="1:25" hidden="1" x14ac:dyDescent="0.25">
      <c r="A5509" s="103" t="s">
        <v>6</v>
      </c>
      <c r="B5509" s="104">
        <v>46273</v>
      </c>
      <c r="C5509" s="105" t="s">
        <v>12</v>
      </c>
      <c r="D5509" s="106">
        <v>14</v>
      </c>
      <c r="N5509" s="44">
        <v>65749</v>
      </c>
      <c r="X5509" t="s">
        <v>782</v>
      </c>
      <c r="Y5509" t="s">
        <v>779</v>
      </c>
    </row>
    <row r="5510" spans="1:25" hidden="1" x14ac:dyDescent="0.25">
      <c r="A5510" s="103" t="s">
        <v>7</v>
      </c>
      <c r="B5510" s="104">
        <v>46273</v>
      </c>
      <c r="C5510" s="105" t="s">
        <v>12</v>
      </c>
      <c r="D5510" s="106">
        <v>8</v>
      </c>
      <c r="N5510" s="44">
        <v>195599</v>
      </c>
      <c r="X5510" t="s">
        <v>782</v>
      </c>
      <c r="Y5510" t="s">
        <v>779</v>
      </c>
    </row>
    <row r="5511" spans="1:25" hidden="1" x14ac:dyDescent="0.25">
      <c r="A5511" s="103" t="s">
        <v>8</v>
      </c>
      <c r="B5511" s="104">
        <v>46273</v>
      </c>
      <c r="C5511" s="105" t="s">
        <v>11</v>
      </c>
      <c r="D5511" s="106">
        <v>14</v>
      </c>
      <c r="N5511" s="44">
        <v>47400</v>
      </c>
      <c r="X5511" t="s">
        <v>778</v>
      </c>
      <c r="Y5511" t="s">
        <v>780</v>
      </c>
    </row>
    <row r="5512" spans="1:25" hidden="1" x14ac:dyDescent="0.25">
      <c r="A5512" s="103" t="s">
        <v>6</v>
      </c>
      <c r="B5512" s="104">
        <v>46273</v>
      </c>
      <c r="C5512" s="105" t="s">
        <v>12</v>
      </c>
      <c r="D5512" s="106">
        <v>15</v>
      </c>
      <c r="N5512" s="44">
        <v>132552</v>
      </c>
      <c r="X5512" t="s">
        <v>778</v>
      </c>
      <c r="Y5512" t="s">
        <v>779</v>
      </c>
    </row>
    <row r="5513" spans="1:25" hidden="1" x14ac:dyDescent="0.25">
      <c r="A5513" s="103" t="s">
        <v>7</v>
      </c>
      <c r="B5513" s="104">
        <v>46273</v>
      </c>
      <c r="C5513" s="105" t="s">
        <v>11</v>
      </c>
      <c r="D5513" s="106">
        <v>16</v>
      </c>
      <c r="N5513" s="44">
        <v>82175</v>
      </c>
      <c r="X5513" t="s">
        <v>782</v>
      </c>
      <c r="Y5513" t="s">
        <v>784</v>
      </c>
    </row>
    <row r="5514" spans="1:25" hidden="1" x14ac:dyDescent="0.25">
      <c r="A5514" s="103" t="s">
        <v>7</v>
      </c>
      <c r="B5514" s="104">
        <v>46273</v>
      </c>
      <c r="C5514" s="105" t="s">
        <v>12</v>
      </c>
      <c r="D5514" s="106">
        <v>15</v>
      </c>
      <c r="N5514" s="44">
        <v>4333134</v>
      </c>
      <c r="X5514" t="s">
        <v>782</v>
      </c>
      <c r="Y5514" t="s">
        <v>781</v>
      </c>
    </row>
    <row r="5515" spans="1:25" hidden="1" x14ac:dyDescent="0.25">
      <c r="A5515" s="103" t="s">
        <v>6</v>
      </c>
      <c r="B5515" s="104">
        <v>46273</v>
      </c>
      <c r="C5515" s="105" t="s">
        <v>11</v>
      </c>
      <c r="D5515" s="106">
        <v>11</v>
      </c>
      <c r="N5515" s="44">
        <v>19865</v>
      </c>
      <c r="X5515" t="s">
        <v>778</v>
      </c>
      <c r="Y5515" t="s">
        <v>783</v>
      </c>
    </row>
    <row r="5516" spans="1:25" hidden="1" x14ac:dyDescent="0.25">
      <c r="A5516" s="103" t="s">
        <v>8</v>
      </c>
      <c r="B5516" s="104">
        <v>46273</v>
      </c>
      <c r="C5516" s="105" t="s">
        <v>12</v>
      </c>
      <c r="D5516" s="106">
        <v>10</v>
      </c>
      <c r="N5516" s="44">
        <v>371552</v>
      </c>
      <c r="X5516" t="s">
        <v>778</v>
      </c>
      <c r="Y5516" t="s">
        <v>779</v>
      </c>
    </row>
    <row r="5517" spans="1:25" hidden="1" x14ac:dyDescent="0.25">
      <c r="A5517" s="103" t="s">
        <v>6</v>
      </c>
      <c r="B5517" s="104">
        <v>46273</v>
      </c>
      <c r="C5517" s="105" t="s">
        <v>11</v>
      </c>
      <c r="D5517" s="106">
        <v>15</v>
      </c>
      <c r="N5517" s="44">
        <v>170200</v>
      </c>
      <c r="X5517" t="s">
        <v>782</v>
      </c>
      <c r="Y5517" t="s">
        <v>20</v>
      </c>
    </row>
    <row r="5518" spans="1:25" hidden="1" x14ac:dyDescent="0.25">
      <c r="A5518" s="103" t="s">
        <v>8</v>
      </c>
      <c r="B5518" s="104">
        <v>46273</v>
      </c>
      <c r="C5518" s="105" t="s">
        <v>11</v>
      </c>
      <c r="D5518" s="106">
        <v>11</v>
      </c>
      <c r="N5518" s="44">
        <v>152311</v>
      </c>
      <c r="X5518" t="s">
        <v>782</v>
      </c>
      <c r="Y5518" t="s">
        <v>784</v>
      </c>
    </row>
    <row r="5519" spans="1:25" hidden="1" x14ac:dyDescent="0.25">
      <c r="A5519" s="103" t="s">
        <v>6</v>
      </c>
      <c r="B5519" s="104">
        <v>46273</v>
      </c>
      <c r="C5519" s="105" t="s">
        <v>12</v>
      </c>
      <c r="D5519" s="106">
        <v>12</v>
      </c>
      <c r="N5519" s="44">
        <v>59513</v>
      </c>
      <c r="X5519" t="s">
        <v>782</v>
      </c>
      <c r="Y5519" t="s">
        <v>779</v>
      </c>
    </row>
    <row r="5520" spans="1:25" hidden="1" x14ac:dyDescent="0.25">
      <c r="A5520" s="103" t="s">
        <v>6</v>
      </c>
      <c r="B5520" s="104">
        <v>46273</v>
      </c>
      <c r="C5520" s="105" t="s">
        <v>12</v>
      </c>
      <c r="D5520" s="106">
        <v>12</v>
      </c>
      <c r="N5520" s="44">
        <v>34716</v>
      </c>
      <c r="X5520" t="s">
        <v>778</v>
      </c>
      <c r="Y5520" t="s">
        <v>779</v>
      </c>
    </row>
    <row r="5521" spans="1:25" hidden="1" x14ac:dyDescent="0.25">
      <c r="A5521" s="103" t="s">
        <v>8</v>
      </c>
      <c r="B5521" s="104">
        <v>46273</v>
      </c>
      <c r="C5521" s="105" t="s">
        <v>12</v>
      </c>
      <c r="D5521" s="106">
        <v>15</v>
      </c>
      <c r="N5521" s="44">
        <v>316705</v>
      </c>
      <c r="X5521" t="s">
        <v>782</v>
      </c>
      <c r="Y5521" t="s">
        <v>779</v>
      </c>
    </row>
    <row r="5522" spans="1:25" hidden="1" x14ac:dyDescent="0.25">
      <c r="A5522" s="103" t="s">
        <v>6</v>
      </c>
      <c r="B5522" s="104">
        <v>46273</v>
      </c>
      <c r="C5522" s="105" t="s">
        <v>12</v>
      </c>
      <c r="D5522" s="106">
        <v>15</v>
      </c>
      <c r="N5522" s="44">
        <v>284031</v>
      </c>
      <c r="X5522" t="s">
        <v>782</v>
      </c>
      <c r="Y5522" t="s">
        <v>779</v>
      </c>
    </row>
    <row r="5523" spans="1:25" hidden="1" x14ac:dyDescent="0.25">
      <c r="A5523" s="103" t="s">
        <v>6</v>
      </c>
      <c r="B5523" s="104">
        <v>46273</v>
      </c>
      <c r="C5523" s="105" t="s">
        <v>12</v>
      </c>
      <c r="D5523" s="106">
        <v>10</v>
      </c>
      <c r="N5523" s="44">
        <v>1110454</v>
      </c>
      <c r="X5523" t="s">
        <v>782</v>
      </c>
      <c r="Y5523" t="s">
        <v>781</v>
      </c>
    </row>
    <row r="5524" spans="1:25" hidden="1" x14ac:dyDescent="0.25">
      <c r="A5524" s="103" t="s">
        <v>6</v>
      </c>
      <c r="B5524" s="104">
        <v>46273</v>
      </c>
      <c r="C5524" s="105" t="s">
        <v>11</v>
      </c>
      <c r="D5524" s="106">
        <v>10</v>
      </c>
      <c r="N5524" s="44">
        <v>295782</v>
      </c>
      <c r="X5524" t="s">
        <v>782</v>
      </c>
      <c r="Y5524" t="s">
        <v>20</v>
      </c>
    </row>
    <row r="5525" spans="1:25" hidden="1" x14ac:dyDescent="0.25">
      <c r="A5525" s="103" t="s">
        <v>6</v>
      </c>
      <c r="B5525" s="104">
        <v>46273</v>
      </c>
      <c r="C5525" s="105" t="s">
        <v>12</v>
      </c>
      <c r="D5525" s="106">
        <v>15</v>
      </c>
      <c r="N5525" s="44">
        <v>148557</v>
      </c>
      <c r="X5525" t="s">
        <v>778</v>
      </c>
      <c r="Y5525" t="s">
        <v>781</v>
      </c>
    </row>
    <row r="5526" spans="1:25" hidden="1" x14ac:dyDescent="0.25">
      <c r="A5526" s="103" t="s">
        <v>6</v>
      </c>
      <c r="B5526" s="104">
        <v>46273</v>
      </c>
      <c r="C5526" s="105" t="s">
        <v>12</v>
      </c>
      <c r="D5526" s="106">
        <v>11</v>
      </c>
      <c r="N5526" s="44">
        <v>78670</v>
      </c>
      <c r="X5526" t="s">
        <v>778</v>
      </c>
      <c r="Y5526" t="s">
        <v>781</v>
      </c>
    </row>
    <row r="5527" spans="1:25" hidden="1" x14ac:dyDescent="0.25">
      <c r="A5527" s="103" t="s">
        <v>8</v>
      </c>
      <c r="B5527" s="104">
        <v>46273</v>
      </c>
      <c r="C5527" s="105" t="s">
        <v>12</v>
      </c>
      <c r="D5527" s="106">
        <v>15</v>
      </c>
      <c r="N5527" s="44">
        <v>165491</v>
      </c>
      <c r="X5527" t="s">
        <v>782</v>
      </c>
      <c r="Y5527" t="s">
        <v>781</v>
      </c>
    </row>
    <row r="5528" spans="1:25" hidden="1" x14ac:dyDescent="0.25">
      <c r="A5528" s="103" t="s">
        <v>8</v>
      </c>
      <c r="B5528" s="104">
        <v>46273</v>
      </c>
      <c r="C5528" s="105" t="s">
        <v>12</v>
      </c>
      <c r="D5528" s="106">
        <v>9</v>
      </c>
      <c r="N5528" s="44">
        <v>723699</v>
      </c>
      <c r="X5528" t="s">
        <v>782</v>
      </c>
      <c r="Y5528" t="s">
        <v>781</v>
      </c>
    </row>
    <row r="5529" spans="1:25" hidden="1" x14ac:dyDescent="0.25">
      <c r="A5529" s="103" t="s">
        <v>6</v>
      </c>
      <c r="B5529" s="104">
        <v>46273</v>
      </c>
      <c r="C5529" s="105" t="s">
        <v>11</v>
      </c>
      <c r="D5529" s="106">
        <v>10</v>
      </c>
      <c r="N5529" s="44">
        <v>254143</v>
      </c>
      <c r="X5529" t="s">
        <v>778</v>
      </c>
      <c r="Y5529" t="s">
        <v>783</v>
      </c>
    </row>
    <row r="5530" spans="1:25" hidden="1" x14ac:dyDescent="0.25">
      <c r="A5530" s="103" t="s">
        <v>6</v>
      </c>
      <c r="B5530" s="104">
        <v>46273</v>
      </c>
      <c r="C5530" s="105" t="s">
        <v>12</v>
      </c>
      <c r="D5530" s="106">
        <v>10</v>
      </c>
      <c r="N5530" s="44">
        <v>35678</v>
      </c>
      <c r="X5530" t="s">
        <v>778</v>
      </c>
      <c r="Y5530" t="s">
        <v>779</v>
      </c>
    </row>
    <row r="5531" spans="1:25" hidden="1" x14ac:dyDescent="0.25">
      <c r="A5531" s="103" t="s">
        <v>8</v>
      </c>
      <c r="B5531" s="104">
        <v>46273</v>
      </c>
      <c r="C5531" s="105" t="s">
        <v>12</v>
      </c>
      <c r="D5531" s="106">
        <v>10</v>
      </c>
      <c r="N5531" s="44">
        <v>375316</v>
      </c>
      <c r="X5531" t="s">
        <v>782</v>
      </c>
      <c r="Y5531" t="s">
        <v>779</v>
      </c>
    </row>
    <row r="5532" spans="1:25" hidden="1" x14ac:dyDescent="0.25">
      <c r="A5532" s="103" t="s">
        <v>6</v>
      </c>
      <c r="B5532" s="104">
        <v>46273</v>
      </c>
      <c r="C5532" s="105" t="s">
        <v>11</v>
      </c>
      <c r="D5532" s="106">
        <v>11</v>
      </c>
      <c r="N5532" s="44">
        <v>151217</v>
      </c>
      <c r="X5532" t="s">
        <v>782</v>
      </c>
      <c r="Y5532" t="s">
        <v>783</v>
      </c>
    </row>
    <row r="5533" spans="1:25" hidden="1" x14ac:dyDescent="0.25">
      <c r="A5533" s="103" t="s">
        <v>7</v>
      </c>
      <c r="B5533" s="104">
        <v>46273</v>
      </c>
      <c r="C5533" s="105" t="s">
        <v>12</v>
      </c>
      <c r="D5533" s="106">
        <v>9</v>
      </c>
      <c r="N5533" s="44">
        <v>147690</v>
      </c>
      <c r="X5533" t="s">
        <v>782</v>
      </c>
      <c r="Y5533" t="s">
        <v>781</v>
      </c>
    </row>
    <row r="5534" spans="1:25" hidden="1" x14ac:dyDescent="0.25">
      <c r="A5534" s="103" t="s">
        <v>8</v>
      </c>
      <c r="B5534" s="104">
        <v>46273</v>
      </c>
      <c r="C5534" s="105" t="s">
        <v>12</v>
      </c>
      <c r="D5534" s="106">
        <v>9</v>
      </c>
      <c r="N5534" s="44">
        <v>132167</v>
      </c>
      <c r="X5534" t="s">
        <v>782</v>
      </c>
      <c r="Y5534" t="s">
        <v>779</v>
      </c>
    </row>
    <row r="5535" spans="1:25" hidden="1" x14ac:dyDescent="0.25">
      <c r="A5535" s="103" t="s">
        <v>7</v>
      </c>
      <c r="B5535" s="104">
        <v>46273</v>
      </c>
      <c r="C5535" s="105" t="s">
        <v>12</v>
      </c>
      <c r="D5535" s="106">
        <v>8</v>
      </c>
      <c r="N5535" s="44">
        <v>1904</v>
      </c>
      <c r="X5535" t="s">
        <v>778</v>
      </c>
      <c r="Y5535" t="s">
        <v>779</v>
      </c>
    </row>
    <row r="5536" spans="1:25" hidden="1" x14ac:dyDescent="0.25">
      <c r="A5536" s="103" t="s">
        <v>6</v>
      </c>
      <c r="B5536" s="104">
        <v>46273</v>
      </c>
      <c r="C5536" s="105" t="s">
        <v>12</v>
      </c>
      <c r="D5536" s="106">
        <v>15</v>
      </c>
      <c r="N5536" s="44">
        <v>111830</v>
      </c>
      <c r="X5536" t="s">
        <v>782</v>
      </c>
      <c r="Y5536" t="s">
        <v>781</v>
      </c>
    </row>
    <row r="5537" spans="1:25" hidden="1" x14ac:dyDescent="0.25">
      <c r="A5537" s="103" t="s">
        <v>7</v>
      </c>
      <c r="B5537" s="104">
        <v>46273</v>
      </c>
      <c r="C5537" s="105" t="s">
        <v>11</v>
      </c>
      <c r="D5537" s="106">
        <v>8</v>
      </c>
      <c r="N5537" s="44">
        <v>306896</v>
      </c>
      <c r="X5537" t="s">
        <v>782</v>
      </c>
      <c r="Y5537" t="s">
        <v>783</v>
      </c>
    </row>
    <row r="5538" spans="1:25" hidden="1" x14ac:dyDescent="0.25">
      <c r="A5538" s="103" t="s">
        <v>28</v>
      </c>
      <c r="B5538" s="104">
        <v>46273</v>
      </c>
      <c r="C5538" s="105" t="s">
        <v>12</v>
      </c>
      <c r="D5538" s="106">
        <v>9</v>
      </c>
      <c r="N5538" s="44">
        <v>821882</v>
      </c>
      <c r="X5538" t="s">
        <v>782</v>
      </c>
      <c r="Y5538" t="s">
        <v>22</v>
      </c>
    </row>
    <row r="5539" spans="1:25" hidden="1" x14ac:dyDescent="0.25">
      <c r="A5539" s="103" t="s">
        <v>8</v>
      </c>
      <c r="B5539" s="104">
        <v>46273</v>
      </c>
      <c r="C5539" s="105" t="s">
        <v>12</v>
      </c>
      <c r="D5539" s="106">
        <v>14</v>
      </c>
      <c r="N5539" s="44">
        <v>304255</v>
      </c>
      <c r="X5539" t="s">
        <v>782</v>
      </c>
      <c r="Y5539" t="s">
        <v>779</v>
      </c>
    </row>
    <row r="5540" spans="1:25" hidden="1" x14ac:dyDescent="0.25">
      <c r="A5540" s="103" t="s">
        <v>7</v>
      </c>
      <c r="B5540" s="104">
        <v>46273</v>
      </c>
      <c r="C5540" s="105" t="s">
        <v>11</v>
      </c>
      <c r="D5540" s="106">
        <v>16</v>
      </c>
      <c r="N5540" s="44">
        <v>20498</v>
      </c>
      <c r="X5540" t="s">
        <v>778</v>
      </c>
      <c r="Y5540" t="s">
        <v>20</v>
      </c>
    </row>
    <row r="5541" spans="1:25" hidden="1" x14ac:dyDescent="0.25">
      <c r="A5541" s="103" t="s">
        <v>7</v>
      </c>
      <c r="B5541" s="104">
        <v>46273</v>
      </c>
      <c r="C5541" s="105" t="s">
        <v>12</v>
      </c>
      <c r="D5541" s="106">
        <v>10</v>
      </c>
      <c r="N5541" s="44">
        <v>147690</v>
      </c>
      <c r="X5541" t="s">
        <v>782</v>
      </c>
      <c r="Y5541" t="s">
        <v>781</v>
      </c>
    </row>
    <row r="5542" spans="1:25" hidden="1" x14ac:dyDescent="0.25">
      <c r="A5542" s="103" t="s">
        <v>6</v>
      </c>
      <c r="B5542" s="104">
        <v>46273</v>
      </c>
      <c r="C5542" s="105" t="s">
        <v>11</v>
      </c>
      <c r="D5542" s="106">
        <v>16</v>
      </c>
      <c r="N5542" s="44">
        <v>118076</v>
      </c>
      <c r="X5542" t="s">
        <v>782</v>
      </c>
      <c r="Y5542" t="s">
        <v>783</v>
      </c>
    </row>
    <row r="5543" spans="1:25" hidden="1" x14ac:dyDescent="0.25">
      <c r="A5543" s="103" t="s">
        <v>6</v>
      </c>
      <c r="B5543" s="104">
        <v>46273</v>
      </c>
      <c r="C5543" s="105" t="s">
        <v>11</v>
      </c>
      <c r="D5543" s="106">
        <v>12</v>
      </c>
      <c r="N5543" s="44">
        <v>116765</v>
      </c>
      <c r="X5543" t="s">
        <v>782</v>
      </c>
      <c r="Y5543" t="s">
        <v>20</v>
      </c>
    </row>
    <row r="5544" spans="1:25" hidden="1" x14ac:dyDescent="0.25">
      <c r="A5544" s="103" t="s">
        <v>7</v>
      </c>
      <c r="B5544" s="104">
        <v>46273</v>
      </c>
      <c r="C5544" s="105" t="s">
        <v>12</v>
      </c>
      <c r="D5544" s="106">
        <v>11</v>
      </c>
      <c r="N5544" s="44">
        <v>112987</v>
      </c>
      <c r="X5544" t="s">
        <v>782</v>
      </c>
      <c r="Y5544" t="s">
        <v>781</v>
      </c>
    </row>
    <row r="5545" spans="1:25" hidden="1" x14ac:dyDescent="0.25">
      <c r="A5545" s="103" t="s">
        <v>8</v>
      </c>
      <c r="B5545" s="104">
        <v>46273</v>
      </c>
      <c r="C5545" s="105" t="s">
        <v>11</v>
      </c>
      <c r="D5545" s="106">
        <v>9</v>
      </c>
      <c r="N5545" s="44">
        <v>55142</v>
      </c>
      <c r="X5545" t="s">
        <v>778</v>
      </c>
      <c r="Y5545" t="s">
        <v>784</v>
      </c>
    </row>
    <row r="5546" spans="1:25" hidden="1" x14ac:dyDescent="0.25">
      <c r="A5546" s="103" t="s">
        <v>8</v>
      </c>
      <c r="B5546" s="104">
        <v>46273</v>
      </c>
      <c r="C5546" s="105" t="s">
        <v>11</v>
      </c>
      <c r="D5546" s="106">
        <v>16</v>
      </c>
      <c r="N5546" s="44">
        <v>39273</v>
      </c>
      <c r="X5546" t="s">
        <v>782</v>
      </c>
      <c r="Y5546" t="s">
        <v>783</v>
      </c>
    </row>
    <row r="5547" spans="1:25" hidden="1" x14ac:dyDescent="0.25">
      <c r="A5547" s="103" t="s">
        <v>6</v>
      </c>
      <c r="B5547" s="104">
        <v>46273</v>
      </c>
      <c r="C5547" s="105" t="s">
        <v>11</v>
      </c>
      <c r="D5547" s="106">
        <v>9</v>
      </c>
      <c r="N5547" s="44">
        <v>42845</v>
      </c>
      <c r="X5547" t="s">
        <v>778</v>
      </c>
      <c r="Y5547" t="s">
        <v>784</v>
      </c>
    </row>
    <row r="5548" spans="1:25" hidden="1" x14ac:dyDescent="0.25">
      <c r="A5548" s="103" t="s">
        <v>7</v>
      </c>
      <c r="B5548" s="104">
        <v>46273</v>
      </c>
      <c r="C5548" s="105" t="s">
        <v>12</v>
      </c>
      <c r="D5548" s="106">
        <v>14</v>
      </c>
      <c r="N5548" s="44">
        <v>206549</v>
      </c>
      <c r="X5548" t="s">
        <v>782</v>
      </c>
      <c r="Y5548" t="s">
        <v>779</v>
      </c>
    </row>
    <row r="5549" spans="1:25" hidden="1" x14ac:dyDescent="0.25">
      <c r="A5549" s="103" t="s">
        <v>8</v>
      </c>
      <c r="B5549" s="104">
        <v>46273</v>
      </c>
      <c r="C5549" s="105" t="s">
        <v>11</v>
      </c>
      <c r="D5549" s="106">
        <v>11</v>
      </c>
      <c r="N5549" s="44">
        <v>309734</v>
      </c>
      <c r="X5549" t="s">
        <v>782</v>
      </c>
      <c r="Y5549" t="s">
        <v>20</v>
      </c>
    </row>
    <row r="5550" spans="1:25" hidden="1" x14ac:dyDescent="0.25">
      <c r="A5550" s="103" t="s">
        <v>7</v>
      </c>
      <c r="B5550" s="104">
        <v>46273</v>
      </c>
      <c r="C5550" s="105" t="s">
        <v>11</v>
      </c>
      <c r="D5550" s="106">
        <v>14</v>
      </c>
      <c r="N5550" s="44">
        <v>21417</v>
      </c>
      <c r="X5550" t="s">
        <v>782</v>
      </c>
      <c r="Y5550" t="s">
        <v>784</v>
      </c>
    </row>
    <row r="5551" spans="1:25" hidden="1" x14ac:dyDescent="0.25">
      <c r="A5551" s="103" t="s">
        <v>7</v>
      </c>
      <c r="B5551" s="104">
        <v>46273</v>
      </c>
      <c r="C5551" s="105" t="s">
        <v>12</v>
      </c>
      <c r="D5551" s="106">
        <v>9</v>
      </c>
      <c r="N5551" s="44">
        <v>336301</v>
      </c>
      <c r="X5551" t="s">
        <v>782</v>
      </c>
      <c r="Y5551" t="s">
        <v>779</v>
      </c>
    </row>
    <row r="5552" spans="1:25" hidden="1" x14ac:dyDescent="0.25">
      <c r="A5552" s="103" t="s">
        <v>8</v>
      </c>
      <c r="B5552" s="104">
        <v>46273</v>
      </c>
      <c r="C5552" s="105" t="s">
        <v>12</v>
      </c>
      <c r="D5552" s="106">
        <v>8</v>
      </c>
      <c r="N5552" s="44">
        <v>357642</v>
      </c>
      <c r="X5552" t="s">
        <v>782</v>
      </c>
      <c r="Y5552" t="s">
        <v>779</v>
      </c>
    </row>
    <row r="5553" spans="1:25" hidden="1" x14ac:dyDescent="0.25">
      <c r="A5553" s="103" t="s">
        <v>6</v>
      </c>
      <c r="B5553" s="104">
        <v>46273</v>
      </c>
      <c r="C5553" s="105" t="s">
        <v>12</v>
      </c>
      <c r="D5553" s="106">
        <v>13</v>
      </c>
      <c r="N5553" s="44">
        <v>134989</v>
      </c>
      <c r="X5553" t="s">
        <v>782</v>
      </c>
      <c r="Y5553" t="s">
        <v>779</v>
      </c>
    </row>
    <row r="5554" spans="1:25" hidden="1" x14ac:dyDescent="0.25">
      <c r="A5554" s="103" t="s">
        <v>7</v>
      </c>
      <c r="B5554" s="104">
        <v>46273</v>
      </c>
      <c r="C5554" s="105" t="s">
        <v>12</v>
      </c>
      <c r="D5554" s="106">
        <v>16</v>
      </c>
      <c r="N5554" s="44">
        <v>145209</v>
      </c>
      <c r="X5554" t="s">
        <v>782</v>
      </c>
      <c r="Y5554" t="s">
        <v>781</v>
      </c>
    </row>
    <row r="5555" spans="1:25" hidden="1" x14ac:dyDescent="0.25">
      <c r="A5555" s="103" t="s">
        <v>6</v>
      </c>
      <c r="B5555" s="104">
        <v>46273</v>
      </c>
      <c r="C5555" s="105" t="s">
        <v>11</v>
      </c>
      <c r="D5555" s="106">
        <v>9</v>
      </c>
      <c r="N5555" s="44">
        <v>154315</v>
      </c>
      <c r="X5555" t="s">
        <v>778</v>
      </c>
      <c r="Y5555" t="s">
        <v>783</v>
      </c>
    </row>
    <row r="5556" spans="1:25" hidden="1" x14ac:dyDescent="0.25">
      <c r="A5556" s="103" t="s">
        <v>6</v>
      </c>
      <c r="B5556" s="104">
        <v>46273</v>
      </c>
      <c r="C5556" s="105" t="s">
        <v>12</v>
      </c>
      <c r="D5556" s="106">
        <v>8</v>
      </c>
      <c r="N5556" s="44">
        <v>241555</v>
      </c>
      <c r="X5556" t="s">
        <v>778</v>
      </c>
      <c r="Y5556" t="s">
        <v>779</v>
      </c>
    </row>
    <row r="5557" spans="1:25" hidden="1" x14ac:dyDescent="0.25">
      <c r="A5557" s="103" t="s">
        <v>6</v>
      </c>
      <c r="B5557" s="104">
        <v>46273</v>
      </c>
      <c r="C5557" s="105" t="s">
        <v>12</v>
      </c>
      <c r="D5557" s="106">
        <v>8</v>
      </c>
      <c r="N5557" s="44">
        <v>389637</v>
      </c>
      <c r="X5557" t="s">
        <v>782</v>
      </c>
      <c r="Y5557" t="s">
        <v>779</v>
      </c>
    </row>
    <row r="5558" spans="1:25" hidden="1" x14ac:dyDescent="0.25">
      <c r="A5558" s="103" t="s">
        <v>8</v>
      </c>
      <c r="B5558" s="104">
        <v>46273</v>
      </c>
      <c r="C5558" s="105" t="s">
        <v>11</v>
      </c>
      <c r="D5558" s="106">
        <v>9</v>
      </c>
      <c r="N5558" s="44">
        <v>142661</v>
      </c>
      <c r="X5558" t="s">
        <v>782</v>
      </c>
      <c r="Y5558" t="s">
        <v>20</v>
      </c>
    </row>
    <row r="5559" spans="1:25" hidden="1" x14ac:dyDescent="0.25">
      <c r="A5559" s="103" t="s">
        <v>6</v>
      </c>
      <c r="B5559" s="104">
        <v>46273</v>
      </c>
      <c r="C5559" s="105" t="s">
        <v>12</v>
      </c>
      <c r="D5559" s="106">
        <v>9</v>
      </c>
      <c r="N5559" s="44">
        <v>125867</v>
      </c>
      <c r="X5559" t="s">
        <v>782</v>
      </c>
      <c r="Y5559" t="s">
        <v>781</v>
      </c>
    </row>
    <row r="5560" spans="1:25" hidden="1" x14ac:dyDescent="0.25">
      <c r="A5560" s="103" t="s">
        <v>7</v>
      </c>
      <c r="B5560" s="104">
        <v>46273</v>
      </c>
      <c r="C5560" s="105" t="s">
        <v>12</v>
      </c>
      <c r="D5560" s="106">
        <v>10</v>
      </c>
      <c r="N5560" s="44">
        <v>32153</v>
      </c>
      <c r="X5560" t="s">
        <v>782</v>
      </c>
      <c r="Y5560" t="s">
        <v>779</v>
      </c>
    </row>
    <row r="5561" spans="1:25" hidden="1" x14ac:dyDescent="0.25">
      <c r="A5561" s="103" t="s">
        <v>8</v>
      </c>
      <c r="B5561" s="104">
        <v>46273</v>
      </c>
      <c r="C5561" s="105" t="s">
        <v>12</v>
      </c>
      <c r="D5561" s="106">
        <v>12</v>
      </c>
      <c r="N5561" s="44">
        <v>40595</v>
      </c>
      <c r="X5561" t="s">
        <v>782</v>
      </c>
      <c r="Y5561" t="s">
        <v>779</v>
      </c>
    </row>
    <row r="5562" spans="1:25" hidden="1" x14ac:dyDescent="0.25">
      <c r="A5562" s="103" t="s">
        <v>6</v>
      </c>
      <c r="B5562" s="104">
        <v>46273</v>
      </c>
      <c r="C5562" s="105" t="s">
        <v>12</v>
      </c>
      <c r="D5562" s="106">
        <v>9</v>
      </c>
      <c r="N5562" s="44">
        <v>291051</v>
      </c>
      <c r="X5562" t="s">
        <v>782</v>
      </c>
      <c r="Y5562" t="s">
        <v>779</v>
      </c>
    </row>
    <row r="5563" spans="1:25" hidden="1" x14ac:dyDescent="0.25">
      <c r="B5563" s="104">
        <v>46273</v>
      </c>
      <c r="C5563" s="105" t="s">
        <v>11</v>
      </c>
      <c r="D5563" s="106">
        <v>8</v>
      </c>
      <c r="X5563" t="s">
        <v>782</v>
      </c>
    </row>
    <row r="5564" spans="1:25" hidden="1" x14ac:dyDescent="0.25">
      <c r="A5564" s="103" t="s">
        <v>6</v>
      </c>
      <c r="B5564" s="104">
        <v>46273</v>
      </c>
      <c r="C5564" s="105" t="s">
        <v>11</v>
      </c>
      <c r="D5564" s="106">
        <v>12</v>
      </c>
      <c r="N5564" s="44">
        <v>60078</v>
      </c>
      <c r="X5564" t="s">
        <v>782</v>
      </c>
      <c r="Y5564" t="s">
        <v>783</v>
      </c>
    </row>
    <row r="5565" spans="1:25" hidden="1" x14ac:dyDescent="0.25">
      <c r="A5565" s="103" t="s">
        <v>6</v>
      </c>
      <c r="B5565" s="104">
        <v>46273</v>
      </c>
      <c r="C5565" s="105" t="s">
        <v>12</v>
      </c>
      <c r="D5565" s="106">
        <v>16</v>
      </c>
      <c r="N5565" s="44">
        <v>586608</v>
      </c>
      <c r="X5565" t="s">
        <v>782</v>
      </c>
      <c r="Y5565" t="s">
        <v>781</v>
      </c>
    </row>
    <row r="5566" spans="1:25" hidden="1" x14ac:dyDescent="0.25">
      <c r="A5566" s="103" t="s">
        <v>8</v>
      </c>
      <c r="B5566" s="104">
        <v>46273</v>
      </c>
      <c r="C5566" s="105" t="s">
        <v>12</v>
      </c>
      <c r="D5566" s="106">
        <v>11</v>
      </c>
      <c r="N5566" s="44">
        <v>393924</v>
      </c>
      <c r="X5566" t="s">
        <v>782</v>
      </c>
      <c r="Y5566" t="s">
        <v>779</v>
      </c>
    </row>
    <row r="5567" spans="1:25" hidden="1" x14ac:dyDescent="0.25">
      <c r="A5567" s="103" t="s">
        <v>6</v>
      </c>
      <c r="B5567" s="104">
        <v>46273</v>
      </c>
      <c r="C5567" s="105" t="s">
        <v>12</v>
      </c>
      <c r="D5567" s="106">
        <v>11</v>
      </c>
      <c r="N5567" s="44">
        <v>159643</v>
      </c>
      <c r="X5567" t="s">
        <v>782</v>
      </c>
      <c r="Y5567" t="s">
        <v>779</v>
      </c>
    </row>
    <row r="5568" spans="1:25" hidden="1" x14ac:dyDescent="0.25">
      <c r="A5568" s="103" t="s">
        <v>6</v>
      </c>
      <c r="B5568" s="104">
        <v>46273</v>
      </c>
      <c r="C5568" s="105" t="s">
        <v>11</v>
      </c>
      <c r="D5568" s="106">
        <v>8</v>
      </c>
      <c r="N5568" s="44">
        <v>20514</v>
      </c>
      <c r="X5568" t="s">
        <v>782</v>
      </c>
      <c r="Y5568" t="s">
        <v>780</v>
      </c>
    </row>
    <row r="5569" spans="1:25" hidden="1" x14ac:dyDescent="0.25">
      <c r="A5569" s="103" t="s">
        <v>6</v>
      </c>
      <c r="B5569" s="104">
        <v>46273</v>
      </c>
      <c r="C5569" s="105" t="s">
        <v>11</v>
      </c>
      <c r="D5569" s="106">
        <v>9</v>
      </c>
      <c r="N5569" s="44">
        <v>196379</v>
      </c>
      <c r="X5569" t="s">
        <v>782</v>
      </c>
      <c r="Y5569" t="s">
        <v>20</v>
      </c>
    </row>
    <row r="5570" spans="1:25" hidden="1" x14ac:dyDescent="0.25">
      <c r="A5570" s="103" t="s">
        <v>7</v>
      </c>
      <c r="B5570" s="104">
        <v>46273</v>
      </c>
      <c r="C5570" s="105" t="s">
        <v>11</v>
      </c>
      <c r="D5570" s="106">
        <v>8</v>
      </c>
      <c r="N5570" s="44">
        <v>76818</v>
      </c>
      <c r="X5570" t="s">
        <v>778</v>
      </c>
      <c r="Y5570" t="s">
        <v>783</v>
      </c>
    </row>
    <row r="5571" spans="1:25" hidden="1" x14ac:dyDescent="0.25">
      <c r="A5571" s="103" t="s">
        <v>7</v>
      </c>
      <c r="B5571" s="104">
        <v>46273</v>
      </c>
      <c r="C5571" s="105" t="s">
        <v>12</v>
      </c>
      <c r="D5571" s="106">
        <v>8</v>
      </c>
      <c r="N5571" s="44">
        <v>110027</v>
      </c>
      <c r="X5571" t="s">
        <v>782</v>
      </c>
      <c r="Y5571" t="s">
        <v>781</v>
      </c>
    </row>
    <row r="5572" spans="1:25" hidden="1" x14ac:dyDescent="0.25">
      <c r="A5572" s="103" t="s">
        <v>8</v>
      </c>
      <c r="B5572" s="104">
        <v>46273</v>
      </c>
      <c r="C5572" s="105" t="s">
        <v>12</v>
      </c>
      <c r="D5572" s="106">
        <v>16</v>
      </c>
      <c r="O5572" s="44">
        <v>189796</v>
      </c>
      <c r="X5572" t="s">
        <v>782</v>
      </c>
      <c r="Y5572" t="s">
        <v>779</v>
      </c>
    </row>
    <row r="5573" spans="1:25" hidden="1" x14ac:dyDescent="0.25">
      <c r="A5573" s="103" t="s">
        <v>7</v>
      </c>
      <c r="B5573" s="104">
        <v>46273</v>
      </c>
      <c r="C5573" s="105" t="s">
        <v>12</v>
      </c>
      <c r="D5573" s="106">
        <v>15</v>
      </c>
      <c r="O5573" s="44">
        <v>4206041</v>
      </c>
      <c r="X5573" t="s">
        <v>782</v>
      </c>
      <c r="Y5573" t="s">
        <v>781</v>
      </c>
    </row>
    <row r="5574" spans="1:25" hidden="1" x14ac:dyDescent="0.25">
      <c r="A5574" s="103" t="s">
        <v>8</v>
      </c>
      <c r="B5574" s="104">
        <v>46273</v>
      </c>
      <c r="C5574" s="105" t="s">
        <v>12</v>
      </c>
      <c r="D5574" s="106">
        <v>10</v>
      </c>
      <c r="O5574" s="44">
        <v>136354</v>
      </c>
      <c r="X5574" t="s">
        <v>778</v>
      </c>
      <c r="Y5574" t="s">
        <v>779</v>
      </c>
    </row>
    <row r="5575" spans="1:25" hidden="1" x14ac:dyDescent="0.25">
      <c r="A5575" s="103" t="s">
        <v>8</v>
      </c>
      <c r="B5575" s="104">
        <v>46273</v>
      </c>
      <c r="C5575" s="105" t="s">
        <v>12</v>
      </c>
      <c r="D5575" s="106">
        <v>15</v>
      </c>
      <c r="O5575" s="44">
        <v>126909</v>
      </c>
      <c r="X5575" t="s">
        <v>782</v>
      </c>
      <c r="Y5575" t="s">
        <v>779</v>
      </c>
    </row>
    <row r="5576" spans="1:25" hidden="1" x14ac:dyDescent="0.25">
      <c r="A5576" s="103" t="s">
        <v>6</v>
      </c>
      <c r="B5576" s="104">
        <v>46273</v>
      </c>
      <c r="C5576" s="105" t="s">
        <v>12</v>
      </c>
      <c r="D5576" s="106">
        <v>15</v>
      </c>
      <c r="O5576" s="44">
        <v>22645</v>
      </c>
      <c r="X5576" t="s">
        <v>782</v>
      </c>
      <c r="Y5576" t="s">
        <v>779</v>
      </c>
    </row>
    <row r="5577" spans="1:25" hidden="1" x14ac:dyDescent="0.25">
      <c r="A5577" s="103" t="s">
        <v>8</v>
      </c>
      <c r="B5577" s="104">
        <v>46273</v>
      </c>
      <c r="C5577" s="105" t="s">
        <v>12</v>
      </c>
      <c r="D5577" s="106">
        <v>15</v>
      </c>
      <c r="O5577" s="44">
        <v>165491</v>
      </c>
      <c r="X5577" t="s">
        <v>782</v>
      </c>
      <c r="Y5577" t="s">
        <v>781</v>
      </c>
    </row>
    <row r="5578" spans="1:25" hidden="1" x14ac:dyDescent="0.25">
      <c r="A5578" s="103" t="s">
        <v>8</v>
      </c>
      <c r="B5578" s="104">
        <v>46273</v>
      </c>
      <c r="C5578" s="105" t="s">
        <v>12</v>
      </c>
      <c r="D5578" s="106">
        <v>9</v>
      </c>
      <c r="O5578" s="44">
        <v>49548</v>
      </c>
      <c r="X5578" t="s">
        <v>782</v>
      </c>
      <c r="Y5578" t="s">
        <v>781</v>
      </c>
    </row>
    <row r="5579" spans="1:25" hidden="1" x14ac:dyDescent="0.25">
      <c r="A5579" s="103" t="s">
        <v>6</v>
      </c>
      <c r="B5579" s="104">
        <v>46273</v>
      </c>
      <c r="C5579" s="105" t="s">
        <v>12</v>
      </c>
      <c r="D5579" s="106">
        <v>15</v>
      </c>
      <c r="O5579" s="44">
        <v>111830</v>
      </c>
      <c r="X5579" t="s">
        <v>782</v>
      </c>
      <c r="Y5579" t="s">
        <v>781</v>
      </c>
    </row>
    <row r="5580" spans="1:25" hidden="1" x14ac:dyDescent="0.25">
      <c r="A5580" s="103" t="s">
        <v>7</v>
      </c>
      <c r="B5580" s="104">
        <v>46273</v>
      </c>
      <c r="C5580" s="105" t="s">
        <v>11</v>
      </c>
      <c r="D5580" s="106">
        <v>16</v>
      </c>
      <c r="O5580" s="44">
        <v>20498</v>
      </c>
      <c r="X5580" t="s">
        <v>778</v>
      </c>
      <c r="Y5580" t="s">
        <v>20</v>
      </c>
    </row>
    <row r="5581" spans="1:25" hidden="1" x14ac:dyDescent="0.25">
      <c r="A5581" s="103" t="s">
        <v>7</v>
      </c>
      <c r="B5581" s="104">
        <v>46273</v>
      </c>
      <c r="C5581" s="105" t="s">
        <v>12</v>
      </c>
      <c r="D5581" s="106">
        <v>10</v>
      </c>
      <c r="O5581" s="44">
        <v>147690</v>
      </c>
      <c r="X5581" t="s">
        <v>782</v>
      </c>
      <c r="Y5581" t="s">
        <v>781</v>
      </c>
    </row>
    <row r="5582" spans="1:25" hidden="1" x14ac:dyDescent="0.25">
      <c r="A5582" s="103" t="s">
        <v>6</v>
      </c>
      <c r="B5582" s="104">
        <v>46273</v>
      </c>
      <c r="C5582" s="105" t="s">
        <v>11</v>
      </c>
      <c r="D5582" s="106">
        <v>12</v>
      </c>
      <c r="O5582" s="44">
        <v>116765</v>
      </c>
      <c r="X5582" t="s">
        <v>782</v>
      </c>
      <c r="Y5582" t="s">
        <v>20</v>
      </c>
    </row>
    <row r="5583" spans="1:25" hidden="1" x14ac:dyDescent="0.25">
      <c r="A5583" s="103" t="s">
        <v>8</v>
      </c>
      <c r="B5583" s="104">
        <v>46273</v>
      </c>
      <c r="C5583" s="105" t="s">
        <v>11</v>
      </c>
      <c r="D5583" s="106">
        <v>11</v>
      </c>
      <c r="O5583" s="44">
        <v>57507</v>
      </c>
      <c r="X5583" t="s">
        <v>782</v>
      </c>
      <c r="Y5583" t="s">
        <v>20</v>
      </c>
    </row>
    <row r="5584" spans="1:25" hidden="1" x14ac:dyDescent="0.25">
      <c r="A5584" s="103" t="s">
        <v>6</v>
      </c>
      <c r="B5584" s="104">
        <v>46273</v>
      </c>
      <c r="C5584" s="105" t="s">
        <v>12</v>
      </c>
      <c r="D5584" s="106">
        <v>16</v>
      </c>
      <c r="O5584" s="44">
        <v>586608</v>
      </c>
      <c r="X5584" t="s">
        <v>782</v>
      </c>
      <c r="Y5584" t="s">
        <v>781</v>
      </c>
    </row>
    <row r="5585" spans="1:25" hidden="1" x14ac:dyDescent="0.25">
      <c r="A5585" s="103" t="s">
        <v>8</v>
      </c>
      <c r="B5585" s="104">
        <v>46273</v>
      </c>
      <c r="C5585" s="105" t="s">
        <v>12</v>
      </c>
      <c r="D5585" s="106">
        <v>11</v>
      </c>
      <c r="O5585" s="44">
        <v>37102</v>
      </c>
      <c r="X5585" t="s">
        <v>782</v>
      </c>
      <c r="Y5585" t="s">
        <v>779</v>
      </c>
    </row>
    <row r="5586" spans="1:25" hidden="1" x14ac:dyDescent="0.25">
      <c r="A5586" s="103" t="s">
        <v>7</v>
      </c>
      <c r="B5586" s="104">
        <v>46273</v>
      </c>
      <c r="C5586" s="105" t="s">
        <v>11</v>
      </c>
      <c r="D5586" s="106">
        <v>8</v>
      </c>
      <c r="O5586" s="44">
        <v>76818</v>
      </c>
      <c r="X5586" t="s">
        <v>778</v>
      </c>
      <c r="Y5586" t="s">
        <v>783</v>
      </c>
    </row>
    <row r="5587" spans="1:25" hidden="1" x14ac:dyDescent="0.25">
      <c r="A5587" s="103" t="s">
        <v>7</v>
      </c>
      <c r="B5587" s="104">
        <v>46273</v>
      </c>
      <c r="C5587" s="105" t="s">
        <v>12</v>
      </c>
      <c r="D5587" s="106">
        <v>8</v>
      </c>
      <c r="O5587" s="44">
        <v>110027</v>
      </c>
      <c r="X5587" t="s">
        <v>782</v>
      </c>
      <c r="Y5587" t="s">
        <v>781</v>
      </c>
    </row>
    <row r="5588" spans="1:25" hidden="1" x14ac:dyDescent="0.25">
      <c r="B5588" s="104">
        <v>46273</v>
      </c>
      <c r="C5588" s="105" t="s">
        <v>11</v>
      </c>
      <c r="P5588" s="44" t="s">
        <v>1238</v>
      </c>
      <c r="Q5588" s="109">
        <v>6</v>
      </c>
      <c r="R5588" s="44" t="s">
        <v>788</v>
      </c>
      <c r="S5588" s="109">
        <v>1</v>
      </c>
      <c r="T5588" s="109">
        <v>1</v>
      </c>
      <c r="U5588" s="109">
        <v>0</v>
      </c>
      <c r="V5588" s="109">
        <v>0</v>
      </c>
      <c r="W5588" s="109">
        <v>0</v>
      </c>
      <c r="Y5588" t="s">
        <v>1237</v>
      </c>
    </row>
    <row r="5589" spans="1:25" hidden="1" x14ac:dyDescent="0.25">
      <c r="B5589" s="104">
        <v>46273</v>
      </c>
      <c r="C5589" s="105" t="s">
        <v>12</v>
      </c>
      <c r="P5589" s="44" t="s">
        <v>1239</v>
      </c>
      <c r="Q5589" s="109">
        <v>10</v>
      </c>
      <c r="R5589" s="44" t="s">
        <v>789</v>
      </c>
      <c r="S5589" s="109">
        <v>4</v>
      </c>
      <c r="T5589" s="109">
        <v>3</v>
      </c>
      <c r="U5589" s="109">
        <v>1</v>
      </c>
      <c r="V5589" s="109">
        <v>1</v>
      </c>
      <c r="W5589" s="109">
        <v>0</v>
      </c>
      <c r="Y5589" t="s">
        <v>781</v>
      </c>
    </row>
    <row r="5590" spans="1:25" hidden="1" x14ac:dyDescent="0.25">
      <c r="B5590" s="104">
        <v>46273</v>
      </c>
      <c r="C5590" s="105" t="s">
        <v>12</v>
      </c>
      <c r="P5590" s="44" t="s">
        <v>1239</v>
      </c>
      <c r="Q5590" s="109">
        <v>10</v>
      </c>
      <c r="R5590" s="44" t="s">
        <v>789</v>
      </c>
      <c r="S5590" s="109">
        <v>10</v>
      </c>
      <c r="T5590" s="109">
        <v>5</v>
      </c>
      <c r="U5590" s="109">
        <v>2</v>
      </c>
      <c r="V5590" s="109">
        <v>0</v>
      </c>
      <c r="W5590" s="109">
        <v>0</v>
      </c>
      <c r="Y5590" t="s">
        <v>779</v>
      </c>
    </row>
    <row r="5591" spans="1:25" hidden="1" x14ac:dyDescent="0.25">
      <c r="B5591" s="104">
        <v>46273</v>
      </c>
      <c r="C5591" s="105" t="s">
        <v>12</v>
      </c>
      <c r="P5591" s="44" t="s">
        <v>1240</v>
      </c>
      <c r="Q5591" s="109">
        <v>4</v>
      </c>
      <c r="R5591" s="44" t="s">
        <v>1205</v>
      </c>
      <c r="S5591" s="109">
        <v>32</v>
      </c>
      <c r="T5591" s="109">
        <v>28</v>
      </c>
      <c r="U5591" s="109">
        <v>4</v>
      </c>
      <c r="V5591" s="109">
        <v>2</v>
      </c>
      <c r="W5591" s="109">
        <v>0</v>
      </c>
      <c r="Y5591" t="s">
        <v>781</v>
      </c>
    </row>
    <row r="5592" spans="1:25" hidden="1" x14ac:dyDescent="0.25">
      <c r="B5592" s="104">
        <v>46273</v>
      </c>
      <c r="C5592" s="105" t="s">
        <v>12</v>
      </c>
      <c r="P5592" s="44" t="s">
        <v>1240</v>
      </c>
      <c r="Q5592" s="109">
        <v>4</v>
      </c>
      <c r="R5592" s="44" t="s">
        <v>1205</v>
      </c>
      <c r="S5592" s="109">
        <v>58</v>
      </c>
      <c r="T5592" s="109">
        <v>11</v>
      </c>
      <c r="U5592" s="109">
        <v>3</v>
      </c>
      <c r="V5592" s="109">
        <v>3</v>
      </c>
      <c r="W5592" s="109">
        <v>0</v>
      </c>
      <c r="Y5592" t="s">
        <v>779</v>
      </c>
    </row>
    <row r="5593" spans="1:25" hidden="1" x14ac:dyDescent="0.25">
      <c r="B5593" s="104">
        <v>46273</v>
      </c>
      <c r="C5593" s="105" t="s">
        <v>12</v>
      </c>
      <c r="P5593" s="44" t="s">
        <v>1241</v>
      </c>
      <c r="Q5593" s="109">
        <v>5</v>
      </c>
      <c r="R5593" s="44" t="s">
        <v>788</v>
      </c>
      <c r="S5593" s="109">
        <v>1</v>
      </c>
      <c r="T5593" s="109">
        <v>1</v>
      </c>
      <c r="U5593" s="109">
        <v>1</v>
      </c>
      <c r="V5593" s="109">
        <v>1</v>
      </c>
      <c r="W5593" s="109">
        <v>0</v>
      </c>
    </row>
    <row r="5594" spans="1:25" hidden="1" x14ac:dyDescent="0.25">
      <c r="B5594" s="104">
        <v>46273</v>
      </c>
      <c r="C5594" s="105" t="s">
        <v>12</v>
      </c>
      <c r="P5594" s="44" t="s">
        <v>1241</v>
      </c>
      <c r="Q5594" s="109">
        <v>5</v>
      </c>
      <c r="R5594" s="44" t="s">
        <v>788</v>
      </c>
      <c r="S5594" s="109">
        <v>3</v>
      </c>
      <c r="T5594" s="109">
        <v>3</v>
      </c>
      <c r="U5594" s="109">
        <v>0</v>
      </c>
      <c r="V5594" s="109">
        <v>0</v>
      </c>
      <c r="W5594" s="109">
        <v>0</v>
      </c>
      <c r="Y5594" t="s">
        <v>779</v>
      </c>
    </row>
    <row r="5595" spans="1:25" hidden="1" x14ac:dyDescent="0.25">
      <c r="B5595" s="104">
        <v>46273</v>
      </c>
      <c r="C5595" s="105" t="s">
        <v>12</v>
      </c>
      <c r="P5595" s="44" t="s">
        <v>1241</v>
      </c>
      <c r="Q5595" s="109">
        <v>5</v>
      </c>
      <c r="R5595" s="44" t="s">
        <v>788</v>
      </c>
      <c r="S5595" s="109">
        <v>116</v>
      </c>
      <c r="T5595" s="109">
        <v>109</v>
      </c>
      <c r="U5595" s="109">
        <v>12</v>
      </c>
      <c r="V5595" s="109">
        <v>7</v>
      </c>
      <c r="W5595" s="109">
        <v>1</v>
      </c>
      <c r="Y5595" t="s">
        <v>779</v>
      </c>
    </row>
    <row r="5596" spans="1:25" hidden="1" x14ac:dyDescent="0.25">
      <c r="B5596" s="104">
        <v>46273</v>
      </c>
      <c r="C5596" s="105" t="s">
        <v>12</v>
      </c>
      <c r="P5596" s="44" t="s">
        <v>1241</v>
      </c>
      <c r="Q5596" s="109">
        <v>5</v>
      </c>
      <c r="R5596" s="44" t="s">
        <v>788</v>
      </c>
      <c r="S5596" s="109">
        <v>2</v>
      </c>
      <c r="T5596" s="109">
        <v>2</v>
      </c>
      <c r="U5596" s="109">
        <v>0</v>
      </c>
      <c r="V5596" s="109">
        <v>0</v>
      </c>
      <c r="W5596" s="109">
        <v>0</v>
      </c>
    </row>
    <row r="5597" spans="1:25" hidden="1" x14ac:dyDescent="0.25">
      <c r="B5597" s="104">
        <v>46273</v>
      </c>
      <c r="C5597" s="105" t="s">
        <v>11</v>
      </c>
      <c r="P5597" s="44" t="s">
        <v>1242</v>
      </c>
      <c r="Q5597" s="109">
        <v>8</v>
      </c>
      <c r="R5597" s="44" t="s">
        <v>1201</v>
      </c>
      <c r="S5597" s="109">
        <v>1</v>
      </c>
      <c r="T5597" s="109">
        <v>1</v>
      </c>
      <c r="U5597" s="109">
        <v>1</v>
      </c>
      <c r="V5597" s="109">
        <v>1</v>
      </c>
      <c r="W5597" s="109">
        <v>0</v>
      </c>
    </row>
    <row r="5598" spans="1:25" hidden="1" x14ac:dyDescent="0.25">
      <c r="B5598" s="104">
        <v>46273</v>
      </c>
      <c r="C5598" s="105" t="s">
        <v>11</v>
      </c>
      <c r="P5598" s="44" t="s">
        <v>1242</v>
      </c>
      <c r="Q5598" s="109">
        <v>8</v>
      </c>
      <c r="R5598" s="44" t="s">
        <v>1201</v>
      </c>
      <c r="S5598" s="109">
        <v>14</v>
      </c>
      <c r="T5598" s="109">
        <v>1</v>
      </c>
      <c r="U5598" s="109">
        <v>0</v>
      </c>
      <c r="V5598" s="109">
        <v>0</v>
      </c>
      <c r="W5598" s="109">
        <v>0</v>
      </c>
      <c r="Y5598" t="s">
        <v>20</v>
      </c>
    </row>
    <row r="5599" spans="1:25" hidden="1" x14ac:dyDescent="0.25">
      <c r="B5599" s="104">
        <v>46273</v>
      </c>
      <c r="C5599" s="105" t="s">
        <v>11</v>
      </c>
      <c r="P5599" s="44" t="s">
        <v>1242</v>
      </c>
      <c r="Q5599" s="109">
        <v>8</v>
      </c>
      <c r="R5599" s="44" t="s">
        <v>1201</v>
      </c>
      <c r="S5599" s="109">
        <v>17</v>
      </c>
      <c r="T5599" s="109">
        <v>3</v>
      </c>
      <c r="U5599" s="109">
        <v>0</v>
      </c>
      <c r="V5599" s="109">
        <v>0</v>
      </c>
      <c r="W5599" s="109">
        <v>0</v>
      </c>
      <c r="Y5599" t="s">
        <v>783</v>
      </c>
    </row>
    <row r="5600" spans="1:25" hidden="1" x14ac:dyDescent="0.25">
      <c r="B5600" s="104">
        <v>46273</v>
      </c>
      <c r="C5600" s="105" t="s">
        <v>11</v>
      </c>
      <c r="P5600" s="44" t="s">
        <v>1242</v>
      </c>
      <c r="Q5600" s="109">
        <v>8</v>
      </c>
      <c r="R5600" s="44" t="s">
        <v>1201</v>
      </c>
      <c r="S5600" s="109">
        <v>1</v>
      </c>
      <c r="T5600" s="109">
        <v>0</v>
      </c>
      <c r="U5600" s="109">
        <v>0</v>
      </c>
      <c r="V5600" s="109">
        <v>0</v>
      </c>
      <c r="W5600" s="109">
        <v>0</v>
      </c>
      <c r="Y5600" t="s">
        <v>780</v>
      </c>
    </row>
    <row r="5601" spans="2:25" hidden="1" x14ac:dyDescent="0.25">
      <c r="B5601" s="104">
        <v>46273</v>
      </c>
      <c r="C5601" s="105" t="s">
        <v>11</v>
      </c>
      <c r="P5601" s="44" t="s">
        <v>1242</v>
      </c>
      <c r="Q5601" s="109">
        <v>8</v>
      </c>
      <c r="R5601" s="44" t="s">
        <v>1201</v>
      </c>
      <c r="S5601" s="109">
        <v>11</v>
      </c>
      <c r="T5601" s="109">
        <v>4</v>
      </c>
      <c r="U5601" s="109">
        <v>2</v>
      </c>
      <c r="V5601" s="109">
        <v>2</v>
      </c>
      <c r="W5601" s="109">
        <v>0</v>
      </c>
      <c r="Y5601" t="s">
        <v>784</v>
      </c>
    </row>
    <row r="5602" spans="2:25" hidden="1" x14ac:dyDescent="0.25">
      <c r="B5602" s="104">
        <v>46273</v>
      </c>
      <c r="C5602" s="105" t="s">
        <v>11</v>
      </c>
      <c r="P5602" s="44" t="s">
        <v>1242</v>
      </c>
      <c r="Q5602" s="109">
        <v>8</v>
      </c>
      <c r="R5602" s="44" t="s">
        <v>1201</v>
      </c>
      <c r="S5602" s="109">
        <v>1</v>
      </c>
      <c r="T5602" s="109">
        <v>0</v>
      </c>
      <c r="U5602" s="109">
        <v>0</v>
      </c>
      <c r="V5602" s="109">
        <v>0</v>
      </c>
      <c r="W5602" s="109">
        <v>0</v>
      </c>
      <c r="Y5602" t="s">
        <v>21</v>
      </c>
    </row>
    <row r="5603" spans="2:25" hidden="1" x14ac:dyDescent="0.25">
      <c r="B5603" s="104">
        <v>46273</v>
      </c>
      <c r="C5603" s="105" t="s">
        <v>11</v>
      </c>
      <c r="P5603" s="44" t="s">
        <v>1243</v>
      </c>
      <c r="Q5603" s="109">
        <v>7</v>
      </c>
      <c r="R5603" s="44" t="s">
        <v>1038</v>
      </c>
      <c r="S5603" s="109">
        <v>1</v>
      </c>
      <c r="T5603" s="109">
        <v>1</v>
      </c>
      <c r="U5603" s="109">
        <v>0</v>
      </c>
      <c r="V5603" s="109">
        <v>0</v>
      </c>
      <c r="W5603" s="109">
        <v>0</v>
      </c>
      <c r="Y5603" t="s">
        <v>23</v>
      </c>
    </row>
    <row r="5604" spans="2:25" hidden="1" x14ac:dyDescent="0.25">
      <c r="B5604" s="104">
        <v>46273</v>
      </c>
      <c r="C5604" s="105" t="s">
        <v>11</v>
      </c>
      <c r="P5604" s="44" t="s">
        <v>1243</v>
      </c>
      <c r="Q5604" s="109">
        <v>7</v>
      </c>
      <c r="R5604" s="44" t="s">
        <v>1038</v>
      </c>
      <c r="S5604" s="109">
        <v>10</v>
      </c>
      <c r="T5604" s="109">
        <v>10</v>
      </c>
      <c r="U5604" s="109">
        <v>0</v>
      </c>
      <c r="V5604" s="109">
        <v>0</v>
      </c>
      <c r="W5604" s="109">
        <v>0</v>
      </c>
      <c r="Y5604" t="s">
        <v>780</v>
      </c>
    </row>
    <row r="5605" spans="2:25" hidden="1" x14ac:dyDescent="0.25">
      <c r="B5605" s="104">
        <v>46273</v>
      </c>
      <c r="C5605" s="105" t="s">
        <v>11</v>
      </c>
      <c r="P5605" s="44" t="s">
        <v>1243</v>
      </c>
      <c r="Q5605" s="109">
        <v>7</v>
      </c>
      <c r="R5605" s="44" t="s">
        <v>1038</v>
      </c>
      <c r="S5605" s="109">
        <v>32</v>
      </c>
      <c r="T5605" s="109">
        <v>31</v>
      </c>
      <c r="U5605" s="109">
        <v>0</v>
      </c>
      <c r="V5605" s="109">
        <v>0</v>
      </c>
      <c r="W5605" s="109">
        <v>0</v>
      </c>
      <c r="Y5605" t="s">
        <v>784</v>
      </c>
    </row>
    <row r="5606" spans="2:25" hidden="1" x14ac:dyDescent="0.25">
      <c r="B5606" s="104">
        <v>46273</v>
      </c>
      <c r="C5606" s="105" t="s">
        <v>11</v>
      </c>
      <c r="P5606" s="44" t="s">
        <v>1243</v>
      </c>
      <c r="Q5606" s="109">
        <v>7</v>
      </c>
      <c r="R5606" s="44" t="s">
        <v>1038</v>
      </c>
      <c r="S5606" s="109">
        <v>1</v>
      </c>
      <c r="T5606" s="109">
        <v>1</v>
      </c>
      <c r="U5606" s="109">
        <v>0</v>
      </c>
      <c r="V5606" s="109">
        <v>0</v>
      </c>
      <c r="W5606" s="109">
        <v>0</v>
      </c>
    </row>
    <row r="5607" spans="2:25" hidden="1" x14ac:dyDescent="0.25">
      <c r="B5607" s="104">
        <v>46273</v>
      </c>
      <c r="C5607" s="105" t="s">
        <v>11</v>
      </c>
      <c r="P5607" s="44" t="s">
        <v>1243</v>
      </c>
      <c r="Q5607" s="109">
        <v>7</v>
      </c>
      <c r="R5607" s="44" t="s">
        <v>1038</v>
      </c>
      <c r="S5607" s="109">
        <v>32</v>
      </c>
      <c r="T5607" s="109">
        <v>30</v>
      </c>
      <c r="U5607" s="109">
        <v>0</v>
      </c>
      <c r="V5607" s="109">
        <v>0</v>
      </c>
      <c r="W5607" s="109">
        <v>0</v>
      </c>
      <c r="Y5607" t="s">
        <v>783</v>
      </c>
    </row>
    <row r="5608" spans="2:25" hidden="1" x14ac:dyDescent="0.25">
      <c r="B5608" s="104">
        <v>46273</v>
      </c>
      <c r="C5608" s="105" t="s">
        <v>11</v>
      </c>
      <c r="P5608" s="44" t="s">
        <v>1243</v>
      </c>
      <c r="Q5608" s="109">
        <v>7</v>
      </c>
      <c r="R5608" s="44" t="s">
        <v>1038</v>
      </c>
      <c r="S5608" s="109">
        <v>17</v>
      </c>
      <c r="T5608" s="109">
        <v>16</v>
      </c>
      <c r="U5608" s="109">
        <v>2</v>
      </c>
      <c r="V5608" s="109">
        <v>1</v>
      </c>
      <c r="W5608" s="109">
        <v>0</v>
      </c>
      <c r="Y5608" t="s">
        <v>20</v>
      </c>
    </row>
    <row r="5609" spans="2:25" hidden="1" x14ac:dyDescent="0.25">
      <c r="B5609" s="104">
        <v>46273</v>
      </c>
      <c r="C5609" s="105" t="s">
        <v>12</v>
      </c>
      <c r="P5609" s="44" t="s">
        <v>1244</v>
      </c>
      <c r="Q5609" s="109">
        <v>1</v>
      </c>
      <c r="R5609" s="44" t="s">
        <v>945</v>
      </c>
      <c r="S5609" s="109">
        <v>7</v>
      </c>
      <c r="T5609" s="109">
        <v>7</v>
      </c>
      <c r="U5609" s="109">
        <v>1</v>
      </c>
      <c r="V5609" s="109">
        <v>1</v>
      </c>
      <c r="W5609" s="109">
        <v>0</v>
      </c>
      <c r="Y5609" t="s">
        <v>779</v>
      </c>
    </row>
    <row r="5610" spans="2:25" hidden="1" x14ac:dyDescent="0.25">
      <c r="B5610" s="104">
        <v>46273</v>
      </c>
      <c r="C5610" s="105" t="s">
        <v>12</v>
      </c>
      <c r="P5610" s="44" t="s">
        <v>1244</v>
      </c>
      <c r="Q5610" s="109">
        <v>1</v>
      </c>
      <c r="R5610" s="44" t="s">
        <v>945</v>
      </c>
      <c r="S5610" s="109">
        <v>20</v>
      </c>
      <c r="T5610" s="109">
        <v>19</v>
      </c>
      <c r="U5610" s="109">
        <v>6</v>
      </c>
      <c r="V5610" s="109">
        <v>5</v>
      </c>
      <c r="W5610" s="109">
        <v>2</v>
      </c>
      <c r="Y5610" t="s">
        <v>781</v>
      </c>
    </row>
    <row r="5611" spans="2:25" hidden="1" x14ac:dyDescent="0.25">
      <c r="B5611" s="104">
        <v>46273</v>
      </c>
      <c r="C5611" s="105" t="s">
        <v>11</v>
      </c>
      <c r="P5611" s="44" t="s">
        <v>1245</v>
      </c>
      <c r="Q5611" s="109">
        <v>3</v>
      </c>
      <c r="R5611" s="44" t="s">
        <v>787</v>
      </c>
      <c r="S5611" s="109">
        <v>3</v>
      </c>
      <c r="T5611" s="109">
        <v>3</v>
      </c>
      <c r="U5611" s="109">
        <v>2</v>
      </c>
      <c r="V5611" s="109">
        <v>2</v>
      </c>
      <c r="W5611" s="109">
        <v>0</v>
      </c>
      <c r="Y5611" t="s">
        <v>20</v>
      </c>
    </row>
    <row r="5612" spans="2:25" hidden="1" x14ac:dyDescent="0.25">
      <c r="B5612" s="104">
        <v>46273</v>
      </c>
      <c r="C5612" s="105" t="s">
        <v>11</v>
      </c>
      <c r="P5612" s="44" t="s">
        <v>1245</v>
      </c>
      <c r="Q5612" s="109">
        <v>3</v>
      </c>
      <c r="R5612" s="44" t="s">
        <v>787</v>
      </c>
      <c r="S5612" s="109">
        <v>5</v>
      </c>
      <c r="T5612" s="109">
        <v>5</v>
      </c>
      <c r="U5612" s="109">
        <v>3</v>
      </c>
      <c r="V5612" s="109">
        <v>3</v>
      </c>
      <c r="W5612" s="109">
        <v>0</v>
      </c>
      <c r="Y5612" t="s">
        <v>783</v>
      </c>
    </row>
    <row r="5613" spans="2:25" hidden="1" x14ac:dyDescent="0.25">
      <c r="B5613" s="104">
        <v>46273</v>
      </c>
      <c r="C5613" s="105" t="s">
        <v>11</v>
      </c>
      <c r="P5613" s="44" t="s">
        <v>1245</v>
      </c>
      <c r="Q5613" s="109">
        <v>3</v>
      </c>
      <c r="R5613" s="44" t="s">
        <v>787</v>
      </c>
      <c r="S5613" s="109">
        <v>1</v>
      </c>
      <c r="T5613" s="109">
        <v>1</v>
      </c>
      <c r="U5613" s="109">
        <v>0</v>
      </c>
      <c r="V5613" s="109">
        <v>0</v>
      </c>
      <c r="W5613" s="109">
        <v>0</v>
      </c>
      <c r="Y5613" t="s">
        <v>784</v>
      </c>
    </row>
    <row r="5614" spans="2:25" hidden="1" x14ac:dyDescent="0.25">
      <c r="B5614" s="104">
        <v>46273</v>
      </c>
      <c r="C5614" s="105" t="s">
        <v>11</v>
      </c>
      <c r="P5614" s="44" t="s">
        <v>1245</v>
      </c>
      <c r="Q5614" s="109">
        <v>3</v>
      </c>
      <c r="R5614" s="44" t="s">
        <v>787</v>
      </c>
      <c r="S5614" s="109">
        <v>1</v>
      </c>
      <c r="T5614" s="109">
        <v>1</v>
      </c>
      <c r="U5614" s="109">
        <v>0</v>
      </c>
      <c r="V5614" s="109">
        <v>0</v>
      </c>
      <c r="W5614" s="109">
        <v>0</v>
      </c>
      <c r="Y5614" t="s">
        <v>780</v>
      </c>
    </row>
    <row r="5615" spans="2:25" hidden="1" x14ac:dyDescent="0.25">
      <c r="B5615" s="104">
        <v>46273</v>
      </c>
      <c r="C5615" s="105" t="s">
        <v>11</v>
      </c>
      <c r="P5615" s="44" t="s">
        <v>1246</v>
      </c>
      <c r="Q5615" s="109">
        <v>2</v>
      </c>
      <c r="R5615" s="44" t="s">
        <v>826</v>
      </c>
      <c r="S5615" s="109">
        <v>25</v>
      </c>
      <c r="T5615" s="109">
        <v>22</v>
      </c>
      <c r="U5615" s="109">
        <v>2</v>
      </c>
      <c r="V5615" s="109">
        <v>2</v>
      </c>
      <c r="W5615" s="109">
        <v>1</v>
      </c>
      <c r="Y5615" t="s">
        <v>20</v>
      </c>
    </row>
    <row r="5616" spans="2:25" hidden="1" x14ac:dyDescent="0.25">
      <c r="B5616" s="104">
        <v>46273</v>
      </c>
      <c r="C5616" s="105" t="s">
        <v>11</v>
      </c>
      <c r="P5616" s="44" t="s">
        <v>1246</v>
      </c>
      <c r="Q5616" s="109">
        <v>2</v>
      </c>
      <c r="R5616" s="44" t="s">
        <v>826</v>
      </c>
      <c r="S5616" s="109">
        <v>19</v>
      </c>
      <c r="T5616" s="109">
        <v>16</v>
      </c>
      <c r="U5616" s="109">
        <v>1</v>
      </c>
      <c r="V5616" s="109">
        <v>0</v>
      </c>
      <c r="W5616" s="109">
        <v>0</v>
      </c>
      <c r="Y5616" t="s">
        <v>784</v>
      </c>
    </row>
    <row r="5617" spans="2:25" hidden="1" x14ac:dyDescent="0.25">
      <c r="B5617" s="104">
        <v>46273</v>
      </c>
      <c r="C5617" s="105" t="s">
        <v>11</v>
      </c>
      <c r="P5617" s="44" t="s">
        <v>1246</v>
      </c>
      <c r="Q5617" s="109">
        <v>2</v>
      </c>
      <c r="R5617" s="44" t="s">
        <v>826</v>
      </c>
      <c r="S5617" s="109">
        <v>28</v>
      </c>
      <c r="T5617" s="109">
        <v>25</v>
      </c>
      <c r="U5617" s="109">
        <v>2</v>
      </c>
      <c r="V5617" s="109">
        <v>1</v>
      </c>
      <c r="W5617" s="109">
        <v>1</v>
      </c>
      <c r="Y5617" t="s">
        <v>783</v>
      </c>
    </row>
    <row r="5618" spans="2:25" hidden="1" x14ac:dyDescent="0.25">
      <c r="B5618" s="104">
        <v>46273</v>
      </c>
      <c r="C5618" s="105" t="s">
        <v>11</v>
      </c>
      <c r="P5618" s="44" t="s">
        <v>1246</v>
      </c>
      <c r="Q5618" s="109">
        <v>2</v>
      </c>
      <c r="R5618" s="44" t="s">
        <v>826</v>
      </c>
      <c r="S5618" s="109">
        <v>1</v>
      </c>
      <c r="T5618" s="109">
        <v>1</v>
      </c>
      <c r="U5618" s="109">
        <v>0</v>
      </c>
      <c r="V5618" s="109">
        <v>0</v>
      </c>
      <c r="W5618" s="109">
        <v>0</v>
      </c>
    </row>
    <row r="5619" spans="2:25" hidden="1" x14ac:dyDescent="0.25">
      <c r="B5619" s="104">
        <v>46273</v>
      </c>
      <c r="C5619" s="105" t="s">
        <v>11</v>
      </c>
      <c r="P5619" s="44" t="s">
        <v>1246</v>
      </c>
      <c r="Q5619" s="109">
        <v>2</v>
      </c>
      <c r="R5619" s="44" t="s">
        <v>826</v>
      </c>
      <c r="S5619" s="109">
        <v>5</v>
      </c>
      <c r="T5619" s="109">
        <v>5</v>
      </c>
      <c r="U5619" s="109">
        <v>0</v>
      </c>
      <c r="V5619" s="109">
        <v>0</v>
      </c>
      <c r="W5619" s="109">
        <v>0</v>
      </c>
      <c r="Y5619" t="s">
        <v>780</v>
      </c>
    </row>
    <row r="5620" spans="2:25" hidden="1" x14ac:dyDescent="0.25">
      <c r="B5620" s="104">
        <v>46273</v>
      </c>
      <c r="C5620" s="105" t="s">
        <v>12</v>
      </c>
      <c r="P5620" s="44" t="s">
        <v>1247</v>
      </c>
      <c r="Q5620" s="109">
        <v>9</v>
      </c>
      <c r="R5620" s="44" t="s">
        <v>919</v>
      </c>
      <c r="S5620" s="109">
        <v>1</v>
      </c>
      <c r="T5620" s="109">
        <v>1</v>
      </c>
      <c r="U5620" s="109">
        <v>1</v>
      </c>
      <c r="V5620" s="109">
        <v>1</v>
      </c>
      <c r="W5620" s="109">
        <v>1</v>
      </c>
      <c r="Y5620" t="s">
        <v>781</v>
      </c>
    </row>
    <row r="5621" spans="2:25" hidden="1" x14ac:dyDescent="0.25">
      <c r="B5621" s="104">
        <v>46273</v>
      </c>
      <c r="C5621" s="105" t="s">
        <v>12</v>
      </c>
      <c r="P5621" s="44" t="s">
        <v>1247</v>
      </c>
      <c r="Q5621" s="109">
        <v>9</v>
      </c>
      <c r="R5621" s="44" t="s">
        <v>919</v>
      </c>
      <c r="S5621" s="109">
        <v>10</v>
      </c>
      <c r="T5621" s="109">
        <v>7</v>
      </c>
      <c r="U5621" s="109">
        <v>0</v>
      </c>
      <c r="V5621" s="109">
        <v>0</v>
      </c>
      <c r="W5621" s="109">
        <v>0</v>
      </c>
      <c r="Y5621" t="s">
        <v>779</v>
      </c>
    </row>
    <row r="5622" spans="2:25" hidden="1" x14ac:dyDescent="0.25">
      <c r="B5622" s="104">
        <v>46273</v>
      </c>
      <c r="C5622" s="105" t="s">
        <v>11</v>
      </c>
      <c r="P5622" s="44" t="s">
        <v>1248</v>
      </c>
      <c r="Q5622" s="109">
        <v>9</v>
      </c>
      <c r="R5622" s="44" t="s">
        <v>924</v>
      </c>
      <c r="S5622" s="109">
        <v>2</v>
      </c>
      <c r="T5622" s="109">
        <v>2</v>
      </c>
      <c r="U5622" s="109">
        <v>0</v>
      </c>
      <c r="V5622" s="109">
        <v>0</v>
      </c>
      <c r="W5622" s="109">
        <v>0</v>
      </c>
    </row>
    <row r="5623" spans="2:25" hidden="1" x14ac:dyDescent="0.25">
      <c r="B5623" s="104">
        <v>46273</v>
      </c>
      <c r="C5623" s="105" t="s">
        <v>11</v>
      </c>
      <c r="P5623" s="44" t="s">
        <v>1248</v>
      </c>
      <c r="Q5623" s="109">
        <v>9</v>
      </c>
      <c r="R5623" s="44" t="s">
        <v>924</v>
      </c>
      <c r="S5623" s="109">
        <v>34</v>
      </c>
      <c r="T5623" s="109">
        <v>30</v>
      </c>
      <c r="U5623" s="109">
        <v>0</v>
      </c>
      <c r="V5623" s="109">
        <v>0</v>
      </c>
      <c r="W5623" s="109">
        <v>0</v>
      </c>
      <c r="Y5623" t="s">
        <v>783</v>
      </c>
    </row>
    <row r="5624" spans="2:25" hidden="1" x14ac:dyDescent="0.25">
      <c r="B5624" s="104">
        <v>46273</v>
      </c>
      <c r="C5624" s="105" t="s">
        <v>11</v>
      </c>
      <c r="P5624" s="44" t="s">
        <v>1248</v>
      </c>
      <c r="Q5624" s="109">
        <v>9</v>
      </c>
      <c r="R5624" s="44" t="s">
        <v>924</v>
      </c>
      <c r="S5624" s="109">
        <v>6</v>
      </c>
      <c r="T5624" s="109">
        <v>3</v>
      </c>
      <c r="U5624" s="109">
        <v>0</v>
      </c>
      <c r="V5624" s="109">
        <v>0</v>
      </c>
      <c r="W5624" s="109">
        <v>0</v>
      </c>
      <c r="Y5624" t="s">
        <v>780</v>
      </c>
    </row>
    <row r="5625" spans="2:25" hidden="1" x14ac:dyDescent="0.25">
      <c r="B5625" s="104">
        <v>46273</v>
      </c>
      <c r="C5625" s="105" t="s">
        <v>11</v>
      </c>
      <c r="P5625" s="44" t="s">
        <v>1248</v>
      </c>
      <c r="Q5625" s="109">
        <v>9</v>
      </c>
      <c r="R5625" s="44" t="s">
        <v>924</v>
      </c>
      <c r="S5625" s="109">
        <v>31</v>
      </c>
      <c r="T5625" s="109">
        <v>24</v>
      </c>
      <c r="U5625" s="109">
        <v>1</v>
      </c>
      <c r="V5625" s="109">
        <v>1</v>
      </c>
      <c r="W5625" s="109">
        <v>0</v>
      </c>
      <c r="Y5625" t="s">
        <v>784</v>
      </c>
    </row>
    <row r="5626" spans="2:25" hidden="1" x14ac:dyDescent="0.25">
      <c r="B5626" s="104">
        <v>46273</v>
      </c>
      <c r="C5626" s="105" t="s">
        <v>11</v>
      </c>
      <c r="P5626" s="44" t="s">
        <v>1248</v>
      </c>
      <c r="Q5626" s="109">
        <v>9</v>
      </c>
      <c r="R5626" s="44" t="s">
        <v>924</v>
      </c>
      <c r="S5626" s="109">
        <v>27</v>
      </c>
      <c r="T5626" s="109">
        <v>23</v>
      </c>
      <c r="U5626" s="109">
        <v>0</v>
      </c>
      <c r="V5626" s="109">
        <v>0</v>
      </c>
      <c r="W5626" s="109">
        <v>0</v>
      </c>
      <c r="Y5626" t="s">
        <v>20</v>
      </c>
    </row>
    <row r="5627" spans="2:25" hidden="1" x14ac:dyDescent="0.25">
      <c r="B5627" s="104">
        <v>46273</v>
      </c>
      <c r="C5627" s="105" t="s">
        <v>12</v>
      </c>
      <c r="P5627" s="44" t="s">
        <v>1249</v>
      </c>
      <c r="Q5627" s="109">
        <v>7</v>
      </c>
      <c r="R5627" s="44" t="s">
        <v>946</v>
      </c>
      <c r="S5627" s="109">
        <v>1</v>
      </c>
      <c r="T5627" s="109">
        <v>1</v>
      </c>
      <c r="U5627" s="109">
        <v>0</v>
      </c>
      <c r="V5627" s="109">
        <v>0</v>
      </c>
      <c r="W5627" s="109">
        <v>0</v>
      </c>
    </row>
    <row r="5628" spans="2:25" hidden="1" x14ac:dyDescent="0.25">
      <c r="B5628" s="104">
        <v>46273</v>
      </c>
      <c r="C5628" s="105" t="s">
        <v>12</v>
      </c>
      <c r="P5628" s="44" t="s">
        <v>1249</v>
      </c>
      <c r="Q5628" s="109">
        <v>7</v>
      </c>
      <c r="R5628" s="44" t="s">
        <v>946</v>
      </c>
      <c r="S5628" s="109">
        <v>80</v>
      </c>
      <c r="T5628" s="109">
        <v>64</v>
      </c>
      <c r="U5628" s="109">
        <v>3</v>
      </c>
      <c r="V5628" s="109">
        <v>3</v>
      </c>
      <c r="W5628" s="109">
        <v>2</v>
      </c>
      <c r="Y5628" t="s">
        <v>779</v>
      </c>
    </row>
    <row r="5629" spans="2:25" hidden="1" x14ac:dyDescent="0.25">
      <c r="B5629" s="104">
        <v>46273</v>
      </c>
      <c r="C5629" s="105" t="s">
        <v>12</v>
      </c>
      <c r="P5629" s="44" t="s">
        <v>1249</v>
      </c>
      <c r="Q5629" s="109">
        <v>7</v>
      </c>
      <c r="R5629" s="44" t="s">
        <v>946</v>
      </c>
      <c r="S5629" s="109">
        <v>1</v>
      </c>
      <c r="T5629" s="109">
        <v>1</v>
      </c>
      <c r="U5629" s="109">
        <v>0</v>
      </c>
      <c r="V5629" s="109">
        <v>0</v>
      </c>
      <c r="W5629" s="109">
        <v>0</v>
      </c>
      <c r="Y5629" t="s">
        <v>779</v>
      </c>
    </row>
    <row r="5630" spans="2:25" hidden="1" x14ac:dyDescent="0.25">
      <c r="B5630" s="104">
        <v>46273</v>
      </c>
      <c r="C5630" s="105" t="s">
        <v>12</v>
      </c>
      <c r="P5630" s="44" t="s">
        <v>1250</v>
      </c>
      <c r="Q5630" s="109">
        <v>12</v>
      </c>
      <c r="R5630" s="44" t="s">
        <v>1039</v>
      </c>
      <c r="S5630" s="109">
        <v>139</v>
      </c>
      <c r="T5630" s="109">
        <v>116</v>
      </c>
      <c r="U5630" s="109">
        <v>5</v>
      </c>
      <c r="V5630" s="109">
        <v>1</v>
      </c>
      <c r="W5630" s="109">
        <v>0</v>
      </c>
      <c r="Y5630" t="s">
        <v>779</v>
      </c>
    </row>
    <row r="5631" spans="2:25" hidden="1" x14ac:dyDescent="0.25">
      <c r="B5631" s="104">
        <v>46273</v>
      </c>
      <c r="C5631" s="105" t="s">
        <v>12</v>
      </c>
      <c r="P5631" s="44" t="s">
        <v>1250</v>
      </c>
      <c r="Q5631" s="109">
        <v>12</v>
      </c>
      <c r="R5631" s="44" t="s">
        <v>1039</v>
      </c>
      <c r="S5631" s="109">
        <v>4</v>
      </c>
      <c r="T5631" s="109">
        <v>3</v>
      </c>
      <c r="U5631" s="109">
        <v>0</v>
      </c>
      <c r="V5631" s="109">
        <v>0</v>
      </c>
      <c r="W5631" s="109">
        <v>0</v>
      </c>
    </row>
    <row r="5632" spans="2:25" hidden="1" x14ac:dyDescent="0.25">
      <c r="B5632" s="104">
        <v>46273</v>
      </c>
      <c r="C5632" s="105" t="s">
        <v>12</v>
      </c>
      <c r="P5632" s="44" t="s">
        <v>1250</v>
      </c>
      <c r="Q5632" s="109">
        <v>12</v>
      </c>
      <c r="R5632" s="44" t="s">
        <v>1039</v>
      </c>
      <c r="S5632" s="109">
        <v>2</v>
      </c>
      <c r="T5632" s="109">
        <v>1</v>
      </c>
      <c r="U5632" s="109">
        <v>0</v>
      </c>
      <c r="V5632" s="109">
        <v>0</v>
      </c>
      <c r="W5632" s="109">
        <v>0</v>
      </c>
      <c r="Y5632" t="s">
        <v>779</v>
      </c>
    </row>
    <row r="5633" spans="2:25" hidden="1" x14ac:dyDescent="0.25">
      <c r="B5633" s="104">
        <v>46273</v>
      </c>
      <c r="C5633" s="105" t="s">
        <v>12</v>
      </c>
      <c r="P5633" s="44" t="s">
        <v>1251</v>
      </c>
      <c r="Q5633" s="109">
        <v>3</v>
      </c>
      <c r="R5633" s="44" t="s">
        <v>812</v>
      </c>
      <c r="S5633" s="109">
        <v>119</v>
      </c>
      <c r="T5633" s="109">
        <v>53</v>
      </c>
      <c r="U5633" s="109">
        <v>8</v>
      </c>
      <c r="V5633" s="109">
        <v>3</v>
      </c>
      <c r="W5633" s="109">
        <v>1</v>
      </c>
      <c r="Y5633" t="s">
        <v>779</v>
      </c>
    </row>
    <row r="5634" spans="2:25" hidden="1" x14ac:dyDescent="0.25">
      <c r="B5634" s="104">
        <v>46273</v>
      </c>
      <c r="C5634" s="105" t="s">
        <v>12</v>
      </c>
      <c r="P5634" s="44" t="s">
        <v>1251</v>
      </c>
      <c r="Q5634" s="109">
        <v>3</v>
      </c>
      <c r="R5634" s="44" t="s">
        <v>812</v>
      </c>
      <c r="S5634" s="109">
        <v>7</v>
      </c>
      <c r="T5634" s="109">
        <v>2</v>
      </c>
      <c r="U5634" s="109">
        <v>0</v>
      </c>
      <c r="V5634" s="109">
        <v>0</v>
      </c>
      <c r="W5634" s="109">
        <v>0</v>
      </c>
      <c r="Y5634" t="s">
        <v>779</v>
      </c>
    </row>
    <row r="5635" spans="2:25" hidden="1" x14ac:dyDescent="0.25">
      <c r="B5635" s="104">
        <v>46273</v>
      </c>
      <c r="C5635" s="105" t="s">
        <v>12</v>
      </c>
      <c r="P5635" s="44" t="s">
        <v>1252</v>
      </c>
      <c r="Q5635" s="109">
        <v>8</v>
      </c>
      <c r="R5635" s="44" t="s">
        <v>824</v>
      </c>
      <c r="S5635" s="109">
        <v>1</v>
      </c>
      <c r="T5635" s="109">
        <v>1</v>
      </c>
      <c r="U5635" s="109">
        <v>0</v>
      </c>
      <c r="V5635" s="109">
        <v>0</v>
      </c>
      <c r="W5635" s="109">
        <v>0</v>
      </c>
      <c r="Y5635" t="s">
        <v>785</v>
      </c>
    </row>
    <row r="5636" spans="2:25" hidden="1" x14ac:dyDescent="0.25">
      <c r="B5636" s="104">
        <v>46273</v>
      </c>
      <c r="C5636" s="105" t="s">
        <v>12</v>
      </c>
      <c r="P5636" s="44" t="s">
        <v>1252</v>
      </c>
      <c r="Q5636" s="109">
        <v>8</v>
      </c>
      <c r="R5636" s="44" t="s">
        <v>824</v>
      </c>
      <c r="S5636" s="109">
        <v>104</v>
      </c>
      <c r="T5636" s="109">
        <v>92</v>
      </c>
      <c r="U5636" s="109">
        <v>1</v>
      </c>
      <c r="V5636" s="109">
        <v>0</v>
      </c>
      <c r="W5636" s="109">
        <v>0</v>
      </c>
      <c r="Y5636" t="s">
        <v>779</v>
      </c>
    </row>
    <row r="5637" spans="2:25" hidden="1" x14ac:dyDescent="0.25">
      <c r="B5637" s="104">
        <v>46273</v>
      </c>
      <c r="C5637" s="105" t="s">
        <v>12</v>
      </c>
      <c r="P5637" s="44" t="s">
        <v>1252</v>
      </c>
      <c r="Q5637" s="109">
        <v>8</v>
      </c>
      <c r="R5637" s="44" t="s">
        <v>824</v>
      </c>
      <c r="S5637" s="109">
        <v>3</v>
      </c>
      <c r="T5637" s="109">
        <v>2</v>
      </c>
      <c r="U5637" s="109">
        <v>0</v>
      </c>
      <c r="V5637" s="109">
        <v>0</v>
      </c>
      <c r="W5637" s="109">
        <v>0</v>
      </c>
      <c r="Y5637" t="s">
        <v>779</v>
      </c>
    </row>
    <row r="5638" spans="2:25" hidden="1" x14ac:dyDescent="0.25">
      <c r="B5638" s="104">
        <v>46273</v>
      </c>
      <c r="C5638" s="105" t="s">
        <v>12</v>
      </c>
      <c r="P5638" s="44" t="s">
        <v>1252</v>
      </c>
      <c r="Q5638" s="109">
        <v>8</v>
      </c>
      <c r="R5638" s="44" t="s">
        <v>824</v>
      </c>
      <c r="S5638" s="109">
        <v>1</v>
      </c>
      <c r="T5638" s="109">
        <v>1</v>
      </c>
      <c r="U5638" s="109">
        <v>0</v>
      </c>
      <c r="V5638" s="109">
        <v>0</v>
      </c>
      <c r="W5638" s="109">
        <v>0</v>
      </c>
      <c r="Y5638" t="s">
        <v>169</v>
      </c>
    </row>
    <row r="5639" spans="2:25" hidden="1" x14ac:dyDescent="0.25">
      <c r="B5639" s="104">
        <v>46273</v>
      </c>
      <c r="C5639" s="105" t="s">
        <v>12</v>
      </c>
      <c r="P5639" s="44" t="s">
        <v>1252</v>
      </c>
      <c r="Q5639" s="109">
        <v>8</v>
      </c>
      <c r="R5639" s="44" t="s">
        <v>824</v>
      </c>
      <c r="S5639" s="109">
        <v>1</v>
      </c>
      <c r="T5639" s="109">
        <v>1</v>
      </c>
      <c r="U5639" s="109">
        <v>1</v>
      </c>
      <c r="V5639" s="109">
        <v>0</v>
      </c>
      <c r="W5639" s="109">
        <v>0</v>
      </c>
      <c r="Y5639" t="s">
        <v>22</v>
      </c>
    </row>
    <row r="5640" spans="2:25" hidden="1" x14ac:dyDescent="0.25">
      <c r="B5640" s="104">
        <v>46273</v>
      </c>
      <c r="C5640" s="105" t="s">
        <v>12</v>
      </c>
      <c r="P5640" s="44" t="s">
        <v>1252</v>
      </c>
      <c r="Q5640" s="109">
        <v>8</v>
      </c>
      <c r="R5640" s="44" t="s">
        <v>824</v>
      </c>
      <c r="S5640" s="109">
        <v>3</v>
      </c>
      <c r="T5640" s="109">
        <v>2</v>
      </c>
      <c r="U5640" s="109">
        <v>0</v>
      </c>
      <c r="V5640" s="109">
        <v>0</v>
      </c>
      <c r="W5640" s="109">
        <v>0</v>
      </c>
    </row>
    <row r="5641" spans="2:25" hidden="1" x14ac:dyDescent="0.25">
      <c r="B5641" s="104">
        <v>46273</v>
      </c>
      <c r="C5641" s="105" t="s">
        <v>11</v>
      </c>
      <c r="P5641" s="44" t="s">
        <v>1253</v>
      </c>
      <c r="Q5641" s="109">
        <v>1</v>
      </c>
      <c r="R5641" s="44" t="s">
        <v>939</v>
      </c>
      <c r="S5641" s="109">
        <v>1</v>
      </c>
      <c r="T5641" s="109">
        <v>1</v>
      </c>
      <c r="U5641" s="109">
        <v>0</v>
      </c>
      <c r="V5641" s="109">
        <v>0</v>
      </c>
      <c r="W5641" s="109">
        <v>0</v>
      </c>
    </row>
    <row r="5642" spans="2:25" hidden="1" x14ac:dyDescent="0.25">
      <c r="B5642" s="104">
        <v>46273</v>
      </c>
      <c r="C5642" s="105" t="s">
        <v>11</v>
      </c>
      <c r="P5642" s="44" t="s">
        <v>1253</v>
      </c>
      <c r="Q5642" s="109">
        <v>1</v>
      </c>
      <c r="R5642" s="44" t="s">
        <v>939</v>
      </c>
      <c r="S5642" s="109">
        <v>23</v>
      </c>
      <c r="T5642" s="109">
        <v>17</v>
      </c>
      <c r="U5642" s="109">
        <v>0</v>
      </c>
      <c r="V5642" s="109">
        <v>0</v>
      </c>
      <c r="W5642" s="109">
        <v>0</v>
      </c>
      <c r="Y5642" t="s">
        <v>20</v>
      </c>
    </row>
    <row r="5643" spans="2:25" hidden="1" x14ac:dyDescent="0.25">
      <c r="B5643" s="104">
        <v>46273</v>
      </c>
      <c r="C5643" s="105" t="s">
        <v>11</v>
      </c>
      <c r="P5643" s="44" t="s">
        <v>1253</v>
      </c>
      <c r="Q5643" s="109">
        <v>1</v>
      </c>
      <c r="R5643" s="44" t="s">
        <v>939</v>
      </c>
      <c r="S5643" s="109">
        <v>35</v>
      </c>
      <c r="T5643" s="109">
        <v>27</v>
      </c>
      <c r="U5643" s="109">
        <v>4</v>
      </c>
      <c r="V5643" s="109">
        <v>3</v>
      </c>
      <c r="W5643" s="109">
        <v>0</v>
      </c>
      <c r="Y5643" t="s">
        <v>783</v>
      </c>
    </row>
    <row r="5644" spans="2:25" hidden="1" x14ac:dyDescent="0.25">
      <c r="B5644" s="104">
        <v>46273</v>
      </c>
      <c r="C5644" s="105" t="s">
        <v>11</v>
      </c>
      <c r="P5644" s="44" t="s">
        <v>1253</v>
      </c>
      <c r="Q5644" s="109">
        <v>1</v>
      </c>
      <c r="R5644" s="44" t="s">
        <v>939</v>
      </c>
      <c r="S5644" s="109">
        <v>1</v>
      </c>
      <c r="T5644" s="109">
        <v>1</v>
      </c>
      <c r="U5644" s="109">
        <v>0</v>
      </c>
      <c r="V5644" s="109">
        <v>0</v>
      </c>
      <c r="W5644" s="109">
        <v>0</v>
      </c>
      <c r="Y5644" t="s">
        <v>23</v>
      </c>
    </row>
    <row r="5645" spans="2:25" hidden="1" x14ac:dyDescent="0.25">
      <c r="B5645" s="104">
        <v>46273</v>
      </c>
      <c r="C5645" s="105" t="s">
        <v>11</v>
      </c>
      <c r="P5645" s="44" t="s">
        <v>1253</v>
      </c>
      <c r="Q5645" s="109">
        <v>1</v>
      </c>
      <c r="R5645" s="44" t="s">
        <v>939</v>
      </c>
      <c r="S5645" s="109">
        <v>4</v>
      </c>
      <c r="T5645" s="109">
        <v>3</v>
      </c>
      <c r="U5645" s="109">
        <v>0</v>
      </c>
      <c r="V5645" s="109">
        <v>0</v>
      </c>
      <c r="W5645" s="109">
        <v>0</v>
      </c>
      <c r="Y5645" t="s">
        <v>780</v>
      </c>
    </row>
    <row r="5646" spans="2:25" hidden="1" x14ac:dyDescent="0.25">
      <c r="B5646" s="104">
        <v>46273</v>
      </c>
      <c r="C5646" s="105" t="s">
        <v>11</v>
      </c>
      <c r="P5646" s="44" t="s">
        <v>1253</v>
      </c>
      <c r="Q5646" s="109">
        <v>1</v>
      </c>
      <c r="R5646" s="44" t="s">
        <v>939</v>
      </c>
      <c r="S5646" s="109">
        <v>26</v>
      </c>
      <c r="T5646" s="109">
        <v>23</v>
      </c>
      <c r="U5646" s="109">
        <v>2</v>
      </c>
      <c r="V5646" s="109">
        <v>1</v>
      </c>
      <c r="W5646" s="109">
        <v>0</v>
      </c>
      <c r="Y5646" t="s">
        <v>784</v>
      </c>
    </row>
    <row r="5647" spans="2:25" hidden="1" x14ac:dyDescent="0.25">
      <c r="B5647" s="104">
        <v>46273</v>
      </c>
      <c r="C5647" s="105" t="s">
        <v>12</v>
      </c>
      <c r="P5647" s="44" t="s">
        <v>1254</v>
      </c>
      <c r="Q5647" s="109">
        <v>11</v>
      </c>
      <c r="R5647" s="44" t="s">
        <v>791</v>
      </c>
      <c r="S5647" s="109">
        <v>7</v>
      </c>
      <c r="T5647" s="109">
        <v>7</v>
      </c>
      <c r="U5647" s="109">
        <v>0</v>
      </c>
      <c r="V5647" s="109">
        <v>0</v>
      </c>
      <c r="W5647" s="109">
        <v>0</v>
      </c>
      <c r="Y5647" t="s">
        <v>779</v>
      </c>
    </row>
    <row r="5648" spans="2:25" hidden="1" x14ac:dyDescent="0.25">
      <c r="B5648" s="104">
        <v>46273</v>
      </c>
      <c r="C5648" s="105" t="s">
        <v>12</v>
      </c>
      <c r="P5648" s="44" t="s">
        <v>1254</v>
      </c>
      <c r="Q5648" s="109">
        <v>11</v>
      </c>
      <c r="R5648" s="44" t="s">
        <v>791</v>
      </c>
      <c r="S5648" s="109">
        <v>48</v>
      </c>
      <c r="T5648" s="109">
        <v>48</v>
      </c>
      <c r="U5648" s="109">
        <v>8</v>
      </c>
      <c r="V5648" s="109">
        <v>8</v>
      </c>
      <c r="W5648" s="109">
        <v>4</v>
      </c>
      <c r="Y5648" t="s">
        <v>781</v>
      </c>
    </row>
    <row r="5649" spans="2:25" hidden="1" x14ac:dyDescent="0.25">
      <c r="B5649" s="104">
        <v>46273</v>
      </c>
      <c r="C5649" s="105" t="s">
        <v>11</v>
      </c>
      <c r="P5649" s="44" t="s">
        <v>1255</v>
      </c>
      <c r="Q5649" s="109">
        <v>4</v>
      </c>
      <c r="R5649" s="44" t="s">
        <v>1099</v>
      </c>
      <c r="S5649" s="109">
        <v>3</v>
      </c>
      <c r="T5649" s="109">
        <v>3</v>
      </c>
      <c r="U5649" s="109">
        <v>1</v>
      </c>
      <c r="V5649" s="109">
        <v>0</v>
      </c>
      <c r="W5649" s="109">
        <v>0</v>
      </c>
      <c r="Y5649" t="s">
        <v>780</v>
      </c>
    </row>
    <row r="5650" spans="2:25" hidden="1" x14ac:dyDescent="0.25">
      <c r="B5650" s="104">
        <v>46273</v>
      </c>
      <c r="C5650" s="105" t="s">
        <v>11</v>
      </c>
      <c r="P5650" s="44" t="s">
        <v>1255</v>
      </c>
      <c r="Q5650" s="109">
        <v>4</v>
      </c>
      <c r="R5650" s="44" t="s">
        <v>1099</v>
      </c>
      <c r="S5650" s="109">
        <v>1</v>
      </c>
      <c r="T5650" s="109">
        <v>1</v>
      </c>
      <c r="U5650" s="109">
        <v>0</v>
      </c>
      <c r="V5650" s="109">
        <v>0</v>
      </c>
      <c r="W5650" s="109">
        <v>0</v>
      </c>
      <c r="Y5650" t="s">
        <v>21</v>
      </c>
    </row>
    <row r="5651" spans="2:25" hidden="1" x14ac:dyDescent="0.25">
      <c r="B5651" s="104">
        <v>46273</v>
      </c>
      <c r="C5651" s="105" t="s">
        <v>11</v>
      </c>
      <c r="P5651" s="44" t="s">
        <v>1255</v>
      </c>
      <c r="Q5651" s="109">
        <v>4</v>
      </c>
      <c r="R5651" s="44" t="s">
        <v>1099</v>
      </c>
      <c r="S5651" s="109">
        <v>31</v>
      </c>
      <c r="T5651" s="109">
        <v>27</v>
      </c>
      <c r="U5651" s="109">
        <v>3</v>
      </c>
      <c r="V5651" s="109">
        <v>0</v>
      </c>
      <c r="W5651" s="109">
        <v>0</v>
      </c>
      <c r="Y5651" t="s">
        <v>783</v>
      </c>
    </row>
    <row r="5652" spans="2:25" hidden="1" x14ac:dyDescent="0.25">
      <c r="B5652" s="104">
        <v>46273</v>
      </c>
      <c r="C5652" s="105" t="s">
        <v>11</v>
      </c>
      <c r="P5652" s="44" t="s">
        <v>1255</v>
      </c>
      <c r="Q5652" s="109">
        <v>4</v>
      </c>
      <c r="R5652" s="44" t="s">
        <v>1099</v>
      </c>
      <c r="S5652" s="109">
        <v>24</v>
      </c>
      <c r="T5652" s="109">
        <v>21</v>
      </c>
      <c r="U5652" s="109">
        <v>0</v>
      </c>
      <c r="V5652" s="109">
        <v>0</v>
      </c>
      <c r="W5652" s="109">
        <v>0</v>
      </c>
      <c r="Y5652" t="s">
        <v>20</v>
      </c>
    </row>
    <row r="5653" spans="2:25" hidden="1" x14ac:dyDescent="0.25">
      <c r="B5653" s="104">
        <v>46273</v>
      </c>
      <c r="C5653" s="105" t="s">
        <v>11</v>
      </c>
      <c r="P5653" s="44" t="s">
        <v>1255</v>
      </c>
      <c r="Q5653" s="109">
        <v>4</v>
      </c>
      <c r="R5653" s="44" t="s">
        <v>1099</v>
      </c>
      <c r="S5653" s="109">
        <v>20</v>
      </c>
      <c r="T5653" s="109">
        <v>16</v>
      </c>
      <c r="U5653" s="109">
        <v>0</v>
      </c>
      <c r="V5653" s="109">
        <v>0</v>
      </c>
      <c r="W5653" s="109">
        <v>0</v>
      </c>
      <c r="Y5653" t="s">
        <v>784</v>
      </c>
    </row>
    <row r="5654" spans="2:25" hidden="1" x14ac:dyDescent="0.25">
      <c r="B5654" s="104">
        <v>46273</v>
      </c>
      <c r="C5654" s="105" t="s">
        <v>11</v>
      </c>
      <c r="P5654" s="44" t="s">
        <v>1256</v>
      </c>
      <c r="Q5654" s="109">
        <v>5</v>
      </c>
      <c r="R5654" s="44" t="s">
        <v>940</v>
      </c>
      <c r="S5654" s="109">
        <v>2</v>
      </c>
      <c r="T5654" s="109">
        <v>2</v>
      </c>
      <c r="U5654" s="109">
        <v>0</v>
      </c>
      <c r="V5654" s="109">
        <v>0</v>
      </c>
      <c r="W5654" s="109">
        <v>0</v>
      </c>
    </row>
    <row r="5655" spans="2:25" hidden="1" x14ac:dyDescent="0.25">
      <c r="B5655" s="104">
        <v>46273</v>
      </c>
      <c r="C5655" s="105" t="s">
        <v>11</v>
      </c>
      <c r="P5655" s="44" t="s">
        <v>1256</v>
      </c>
      <c r="Q5655" s="109">
        <v>5</v>
      </c>
      <c r="R5655" s="44" t="s">
        <v>940</v>
      </c>
      <c r="S5655" s="109">
        <v>18</v>
      </c>
      <c r="T5655" s="109">
        <v>17</v>
      </c>
      <c r="U5655" s="109">
        <v>1</v>
      </c>
      <c r="V5655" s="109">
        <v>0</v>
      </c>
      <c r="W5655" s="109">
        <v>0</v>
      </c>
      <c r="Y5655" t="s">
        <v>784</v>
      </c>
    </row>
    <row r="5656" spans="2:25" hidden="1" x14ac:dyDescent="0.25">
      <c r="B5656" s="104">
        <v>46273</v>
      </c>
      <c r="C5656" s="105" t="s">
        <v>11</v>
      </c>
      <c r="P5656" s="44" t="s">
        <v>1256</v>
      </c>
      <c r="Q5656" s="109">
        <v>5</v>
      </c>
      <c r="R5656" s="44" t="s">
        <v>940</v>
      </c>
      <c r="S5656" s="109">
        <v>30</v>
      </c>
      <c r="T5656" s="109">
        <v>29</v>
      </c>
      <c r="U5656" s="109">
        <v>0</v>
      </c>
      <c r="V5656" s="109">
        <v>0</v>
      </c>
      <c r="W5656" s="109">
        <v>0</v>
      </c>
      <c r="Y5656" t="s">
        <v>783</v>
      </c>
    </row>
    <row r="5657" spans="2:25" hidden="1" x14ac:dyDescent="0.25">
      <c r="B5657" s="104">
        <v>46273</v>
      </c>
      <c r="C5657" s="105" t="s">
        <v>11</v>
      </c>
      <c r="P5657" s="44" t="s">
        <v>1256</v>
      </c>
      <c r="Q5657" s="109">
        <v>5</v>
      </c>
      <c r="R5657" s="44" t="s">
        <v>940</v>
      </c>
      <c r="S5657" s="109">
        <v>23</v>
      </c>
      <c r="T5657" s="109">
        <v>21</v>
      </c>
      <c r="U5657" s="109">
        <v>1</v>
      </c>
      <c r="V5657" s="109">
        <v>1</v>
      </c>
      <c r="W5657" s="109">
        <v>1</v>
      </c>
      <c r="Y5657" t="s">
        <v>20</v>
      </c>
    </row>
    <row r="5658" spans="2:25" hidden="1" x14ac:dyDescent="0.25">
      <c r="B5658" s="104">
        <v>46273</v>
      </c>
      <c r="C5658" s="105" t="s">
        <v>11</v>
      </c>
      <c r="P5658" s="44" t="s">
        <v>1256</v>
      </c>
      <c r="Q5658" s="109">
        <v>5</v>
      </c>
      <c r="R5658" s="44" t="s">
        <v>940</v>
      </c>
      <c r="S5658" s="109">
        <v>7</v>
      </c>
      <c r="T5658" s="109">
        <v>7</v>
      </c>
      <c r="U5658" s="109">
        <v>1</v>
      </c>
      <c r="V5658" s="109">
        <v>0</v>
      </c>
      <c r="W5658" s="109">
        <v>0</v>
      </c>
      <c r="Y5658" t="s">
        <v>780</v>
      </c>
    </row>
    <row r="5659" spans="2:25" hidden="1" x14ac:dyDescent="0.25">
      <c r="B5659" s="104">
        <v>46273</v>
      </c>
      <c r="C5659" s="105" t="s">
        <v>12</v>
      </c>
      <c r="P5659" s="44" t="s">
        <v>1257</v>
      </c>
      <c r="Q5659" s="109">
        <v>2</v>
      </c>
      <c r="R5659" s="44" t="s">
        <v>1010</v>
      </c>
      <c r="S5659" s="109">
        <v>3</v>
      </c>
      <c r="T5659" s="109">
        <v>3</v>
      </c>
      <c r="U5659" s="109">
        <v>1</v>
      </c>
      <c r="V5659" s="109">
        <v>1</v>
      </c>
      <c r="W5659" s="109">
        <v>0</v>
      </c>
      <c r="Y5659" t="s">
        <v>779</v>
      </c>
    </row>
    <row r="5660" spans="2:25" hidden="1" x14ac:dyDescent="0.25">
      <c r="B5660" s="104">
        <v>46273</v>
      </c>
      <c r="C5660" s="105" t="s">
        <v>12</v>
      </c>
      <c r="P5660" s="44" t="s">
        <v>1257</v>
      </c>
      <c r="Q5660" s="109">
        <v>2</v>
      </c>
      <c r="R5660" s="44" t="s">
        <v>1010</v>
      </c>
      <c r="S5660" s="109">
        <v>101</v>
      </c>
      <c r="T5660" s="109">
        <v>94</v>
      </c>
      <c r="U5660" s="109">
        <v>10</v>
      </c>
      <c r="V5660" s="109">
        <v>4</v>
      </c>
      <c r="W5660" s="109">
        <v>1</v>
      </c>
      <c r="Y5660" t="s">
        <v>779</v>
      </c>
    </row>
    <row r="5661" spans="2:25" hidden="1" x14ac:dyDescent="0.25">
      <c r="B5661" s="104">
        <v>46273</v>
      </c>
      <c r="C5661" s="105" t="s">
        <v>12</v>
      </c>
      <c r="P5661" s="44" t="s">
        <v>1258</v>
      </c>
      <c r="Q5661" s="109">
        <v>6</v>
      </c>
      <c r="R5661" s="44" t="s">
        <v>809</v>
      </c>
      <c r="S5661" s="109">
        <v>48</v>
      </c>
      <c r="T5661" s="109">
        <v>31</v>
      </c>
      <c r="U5661" s="109">
        <v>5</v>
      </c>
      <c r="V5661" s="109">
        <v>4</v>
      </c>
      <c r="W5661" s="109">
        <v>0</v>
      </c>
      <c r="Y5661" t="s">
        <v>779</v>
      </c>
    </row>
    <row r="5662" spans="2:25" hidden="1" x14ac:dyDescent="0.25">
      <c r="B5662" s="104">
        <v>46273</v>
      </c>
      <c r="C5662" s="105" t="s">
        <v>12</v>
      </c>
      <c r="P5662" s="44" t="s">
        <v>1258</v>
      </c>
      <c r="Q5662" s="109">
        <v>6</v>
      </c>
      <c r="R5662" s="44" t="s">
        <v>809</v>
      </c>
      <c r="S5662" s="109">
        <v>1</v>
      </c>
      <c r="T5662" s="109">
        <v>1</v>
      </c>
      <c r="U5662" s="109">
        <v>0</v>
      </c>
      <c r="V5662" s="109">
        <v>0</v>
      </c>
      <c r="W5662" s="109">
        <v>0</v>
      </c>
    </row>
    <row r="5663" spans="2:25" hidden="1" x14ac:dyDescent="0.25">
      <c r="B5663" s="104">
        <v>46273</v>
      </c>
      <c r="C5663" s="105" t="s">
        <v>11</v>
      </c>
      <c r="P5663" s="44" t="s">
        <v>1259</v>
      </c>
      <c r="Q5663" s="109">
        <v>10</v>
      </c>
      <c r="R5663" s="44" t="s">
        <v>790</v>
      </c>
      <c r="S5663" s="109">
        <v>4</v>
      </c>
      <c r="T5663" s="109">
        <v>4</v>
      </c>
      <c r="U5663" s="109">
        <v>0</v>
      </c>
      <c r="V5663" s="109">
        <v>0</v>
      </c>
      <c r="W5663" s="109">
        <v>0</v>
      </c>
      <c r="Y5663" t="s">
        <v>784</v>
      </c>
    </row>
    <row r="5664" spans="2:25" hidden="1" x14ac:dyDescent="0.25">
      <c r="B5664" s="104">
        <v>46273</v>
      </c>
      <c r="C5664" s="105" t="s">
        <v>11</v>
      </c>
      <c r="P5664" s="44" t="s">
        <v>1259</v>
      </c>
      <c r="Q5664" s="109">
        <v>10</v>
      </c>
      <c r="R5664" s="44" t="s">
        <v>790</v>
      </c>
      <c r="S5664" s="109">
        <v>3</v>
      </c>
      <c r="T5664" s="109">
        <v>2</v>
      </c>
      <c r="U5664" s="109">
        <v>0</v>
      </c>
      <c r="V5664" s="109">
        <v>0</v>
      </c>
      <c r="W5664" s="109">
        <v>0</v>
      </c>
      <c r="Y5664" t="s">
        <v>783</v>
      </c>
    </row>
    <row r="5665" spans="1:25" hidden="1" x14ac:dyDescent="0.25">
      <c r="B5665" s="104">
        <v>46273</v>
      </c>
      <c r="C5665" s="105" t="s">
        <v>11</v>
      </c>
      <c r="P5665" s="44" t="s">
        <v>1259</v>
      </c>
      <c r="Q5665" s="109">
        <v>10</v>
      </c>
      <c r="R5665" s="44" t="s">
        <v>790</v>
      </c>
      <c r="S5665" s="109">
        <v>6</v>
      </c>
      <c r="T5665" s="109">
        <v>5</v>
      </c>
      <c r="U5665" s="109">
        <v>2</v>
      </c>
      <c r="V5665" s="109">
        <v>2</v>
      </c>
      <c r="W5665" s="109">
        <v>1</v>
      </c>
      <c r="Y5665" t="s">
        <v>20</v>
      </c>
    </row>
    <row r="5666" spans="1:25" hidden="1" x14ac:dyDescent="0.25">
      <c r="A5666" s="103" t="s">
        <v>8</v>
      </c>
      <c r="B5666" s="104">
        <v>46274</v>
      </c>
      <c r="C5666" s="105" t="s">
        <v>11</v>
      </c>
      <c r="D5666" s="106">
        <v>13</v>
      </c>
      <c r="G5666" s="106">
        <v>10</v>
      </c>
      <c r="H5666" s="107">
        <v>0</v>
      </c>
      <c r="I5666" s="107">
        <v>0</v>
      </c>
      <c r="J5666" s="107">
        <v>0</v>
      </c>
      <c r="K5666" s="107">
        <v>0</v>
      </c>
      <c r="L5666" s="108">
        <v>0</v>
      </c>
      <c r="X5666" t="s">
        <v>778</v>
      </c>
      <c r="Y5666" t="s">
        <v>783</v>
      </c>
    </row>
    <row r="5667" spans="1:25" hidden="1" x14ac:dyDescent="0.25">
      <c r="A5667" s="103" t="s">
        <v>6</v>
      </c>
      <c r="B5667" s="104">
        <v>46274</v>
      </c>
      <c r="C5667" s="105" t="s">
        <v>11</v>
      </c>
      <c r="D5667" s="106">
        <v>9</v>
      </c>
      <c r="G5667" s="106">
        <v>712</v>
      </c>
      <c r="H5667" s="107">
        <v>15</v>
      </c>
      <c r="I5667" s="107">
        <v>14</v>
      </c>
      <c r="J5667" s="107">
        <v>2</v>
      </c>
      <c r="K5667" s="107">
        <v>1</v>
      </c>
      <c r="L5667" s="108">
        <v>0</v>
      </c>
      <c r="X5667" t="s">
        <v>782</v>
      </c>
      <c r="Y5667" t="s">
        <v>784</v>
      </c>
    </row>
    <row r="5668" spans="1:25" hidden="1" x14ac:dyDescent="0.25">
      <c r="A5668" s="103" t="s">
        <v>7</v>
      </c>
      <c r="B5668" s="104">
        <v>46274</v>
      </c>
      <c r="C5668" s="105" t="s">
        <v>11</v>
      </c>
      <c r="D5668" s="106">
        <v>12</v>
      </c>
      <c r="G5668" s="106">
        <v>75</v>
      </c>
      <c r="H5668" s="107">
        <v>1</v>
      </c>
      <c r="I5668" s="107">
        <v>0</v>
      </c>
      <c r="J5668" s="107">
        <v>0</v>
      </c>
      <c r="K5668" s="107">
        <v>0</v>
      </c>
      <c r="L5668" s="108">
        <v>0</v>
      </c>
      <c r="X5668" t="s">
        <v>778</v>
      </c>
      <c r="Y5668" t="s">
        <v>783</v>
      </c>
    </row>
    <row r="5669" spans="1:25" x14ac:dyDescent="0.25">
      <c r="A5669" s="103" t="s">
        <v>8</v>
      </c>
      <c r="B5669" s="104">
        <v>46274</v>
      </c>
      <c r="C5669" s="105" t="s">
        <v>11</v>
      </c>
      <c r="D5669" s="106">
        <v>16</v>
      </c>
      <c r="G5669" s="106">
        <v>628</v>
      </c>
      <c r="H5669" s="107">
        <v>5</v>
      </c>
      <c r="I5669" s="107">
        <v>2</v>
      </c>
      <c r="J5669" s="107">
        <v>0</v>
      </c>
      <c r="K5669" s="107">
        <v>0</v>
      </c>
      <c r="L5669" s="108">
        <v>0</v>
      </c>
      <c r="X5669" t="s">
        <v>782</v>
      </c>
      <c r="Y5669" t="s">
        <v>783</v>
      </c>
    </row>
    <row r="5670" spans="1:25" x14ac:dyDescent="0.25">
      <c r="A5670" s="103" t="s">
        <v>8</v>
      </c>
      <c r="B5670" s="104">
        <v>46274</v>
      </c>
      <c r="C5670" s="105" t="s">
        <v>12</v>
      </c>
      <c r="D5670" s="106">
        <v>16</v>
      </c>
      <c r="G5670" s="106">
        <v>1169</v>
      </c>
      <c r="H5670" s="107">
        <v>17</v>
      </c>
      <c r="I5670" s="107">
        <v>15</v>
      </c>
      <c r="J5670" s="107">
        <v>3</v>
      </c>
      <c r="K5670" s="107">
        <v>1</v>
      </c>
      <c r="L5670" s="108">
        <v>1</v>
      </c>
      <c r="X5670" t="s">
        <v>778</v>
      </c>
      <c r="Y5670" t="s">
        <v>779</v>
      </c>
    </row>
    <row r="5671" spans="1:25" x14ac:dyDescent="0.25">
      <c r="A5671" s="103" t="s">
        <v>7</v>
      </c>
      <c r="B5671" s="104">
        <v>46274</v>
      </c>
      <c r="C5671" s="105" t="s">
        <v>12</v>
      </c>
      <c r="D5671" s="106">
        <v>10</v>
      </c>
      <c r="G5671" s="106">
        <v>9</v>
      </c>
      <c r="H5671" s="107">
        <v>0</v>
      </c>
      <c r="I5671" s="107">
        <v>0</v>
      </c>
      <c r="J5671" s="107">
        <v>0</v>
      </c>
      <c r="K5671" s="107">
        <v>0</v>
      </c>
      <c r="L5671" s="108">
        <v>0</v>
      </c>
      <c r="X5671" t="s">
        <v>778</v>
      </c>
    </row>
    <row r="5672" spans="1:25" x14ac:dyDescent="0.25">
      <c r="A5672" s="103" t="s">
        <v>7</v>
      </c>
      <c r="B5672" s="104">
        <v>46274</v>
      </c>
      <c r="C5672" s="105" t="s">
        <v>12</v>
      </c>
      <c r="D5672" s="106">
        <v>14</v>
      </c>
      <c r="G5672" s="106">
        <v>2249</v>
      </c>
      <c r="H5672" s="107">
        <v>31</v>
      </c>
      <c r="I5672" s="107">
        <v>21</v>
      </c>
      <c r="J5672" s="107">
        <v>0</v>
      </c>
      <c r="K5672" s="107">
        <v>0</v>
      </c>
      <c r="L5672" s="108">
        <v>0</v>
      </c>
      <c r="X5672" t="s">
        <v>778</v>
      </c>
      <c r="Y5672" t="s">
        <v>779</v>
      </c>
    </row>
    <row r="5673" spans="1:25" hidden="1" x14ac:dyDescent="0.25">
      <c r="A5673" s="103" t="s">
        <v>6</v>
      </c>
      <c r="B5673" s="104">
        <v>46274</v>
      </c>
      <c r="C5673" s="105" t="s">
        <v>12</v>
      </c>
      <c r="D5673" s="106">
        <v>10</v>
      </c>
      <c r="G5673" s="106">
        <v>1427</v>
      </c>
      <c r="H5673" s="107">
        <v>32</v>
      </c>
      <c r="I5673" s="107">
        <v>16</v>
      </c>
      <c r="J5673" s="107">
        <v>1</v>
      </c>
      <c r="K5673" s="107">
        <v>1</v>
      </c>
      <c r="L5673" s="108">
        <v>0</v>
      </c>
      <c r="X5673" t="s">
        <v>778</v>
      </c>
      <c r="Y5673" t="s">
        <v>779</v>
      </c>
    </row>
    <row r="5674" spans="1:25" x14ac:dyDescent="0.25">
      <c r="A5674" s="103" t="s">
        <v>7</v>
      </c>
      <c r="B5674" s="104">
        <v>46274</v>
      </c>
      <c r="C5674" s="105" t="s">
        <v>11</v>
      </c>
      <c r="D5674" s="106">
        <v>13</v>
      </c>
      <c r="G5674" s="106">
        <v>5</v>
      </c>
      <c r="H5674" s="107">
        <v>0</v>
      </c>
      <c r="I5674" s="107">
        <v>0</v>
      </c>
      <c r="J5674" s="107">
        <v>0</v>
      </c>
      <c r="K5674" s="107">
        <v>0</v>
      </c>
      <c r="L5674" s="108">
        <v>0</v>
      </c>
      <c r="X5674" t="s">
        <v>782</v>
      </c>
      <c r="Y5674" t="s">
        <v>783</v>
      </c>
    </row>
    <row r="5675" spans="1:25" hidden="1" x14ac:dyDescent="0.25">
      <c r="A5675" s="103" t="s">
        <v>7</v>
      </c>
      <c r="B5675" s="104">
        <v>46274</v>
      </c>
      <c r="C5675" s="105" t="s">
        <v>12</v>
      </c>
      <c r="D5675" s="106">
        <v>15</v>
      </c>
      <c r="G5675" s="106">
        <v>31</v>
      </c>
      <c r="H5675" s="107">
        <v>1</v>
      </c>
      <c r="I5675" s="107">
        <v>1</v>
      </c>
      <c r="J5675" s="107">
        <v>0</v>
      </c>
      <c r="K5675" s="107">
        <v>0</v>
      </c>
      <c r="L5675" s="108">
        <v>0</v>
      </c>
      <c r="X5675" t="s">
        <v>782</v>
      </c>
    </row>
    <row r="5676" spans="1:25" x14ac:dyDescent="0.25">
      <c r="A5676" s="103" t="s">
        <v>7</v>
      </c>
      <c r="B5676" s="104">
        <v>46274</v>
      </c>
      <c r="C5676" s="105" t="s">
        <v>11</v>
      </c>
      <c r="D5676" s="106">
        <v>13</v>
      </c>
      <c r="G5676" s="106">
        <v>4</v>
      </c>
      <c r="H5676" s="107">
        <v>1</v>
      </c>
      <c r="I5676" s="107">
        <v>1</v>
      </c>
      <c r="J5676" s="107">
        <v>1</v>
      </c>
      <c r="K5676" s="107">
        <v>0</v>
      </c>
      <c r="L5676" s="108">
        <v>0</v>
      </c>
      <c r="X5676" t="s">
        <v>782</v>
      </c>
      <c r="Y5676" t="s">
        <v>784</v>
      </c>
    </row>
    <row r="5677" spans="1:25" hidden="1" x14ac:dyDescent="0.25">
      <c r="A5677" s="103" t="s">
        <v>7</v>
      </c>
      <c r="B5677" s="104">
        <v>46274</v>
      </c>
      <c r="C5677" s="105" t="s">
        <v>12</v>
      </c>
      <c r="D5677" s="106">
        <v>8</v>
      </c>
      <c r="G5677" s="106">
        <v>5</v>
      </c>
      <c r="H5677" s="107">
        <v>0</v>
      </c>
      <c r="I5677" s="107">
        <v>0</v>
      </c>
      <c r="J5677" s="107">
        <v>0</v>
      </c>
      <c r="K5677" s="107">
        <v>0</v>
      </c>
      <c r="L5677" s="108">
        <v>0</v>
      </c>
      <c r="X5677" t="s">
        <v>782</v>
      </c>
      <c r="Y5677" t="s">
        <v>779</v>
      </c>
    </row>
    <row r="5678" spans="1:25" hidden="1" x14ac:dyDescent="0.25">
      <c r="A5678" s="103" t="s">
        <v>6</v>
      </c>
      <c r="B5678" s="104">
        <v>46274</v>
      </c>
      <c r="C5678" s="105" t="s">
        <v>11</v>
      </c>
      <c r="D5678" s="106">
        <v>12</v>
      </c>
      <c r="G5678" s="106">
        <v>343</v>
      </c>
      <c r="H5678" s="107">
        <v>7</v>
      </c>
      <c r="I5678" s="107">
        <v>5</v>
      </c>
      <c r="J5678" s="107">
        <v>0</v>
      </c>
      <c r="K5678" s="107">
        <v>0</v>
      </c>
      <c r="L5678" s="108">
        <v>0</v>
      </c>
      <c r="X5678" t="s">
        <v>778</v>
      </c>
      <c r="Y5678" t="s">
        <v>20</v>
      </c>
    </row>
    <row r="5679" spans="1:25" x14ac:dyDescent="0.25">
      <c r="A5679" s="103" t="s">
        <v>8</v>
      </c>
      <c r="B5679" s="104">
        <v>46274</v>
      </c>
      <c r="C5679" s="105" t="s">
        <v>11</v>
      </c>
      <c r="D5679" s="106">
        <v>8</v>
      </c>
      <c r="G5679" s="106">
        <v>11</v>
      </c>
      <c r="H5679" s="107">
        <v>0</v>
      </c>
      <c r="I5679" s="107">
        <v>0</v>
      </c>
      <c r="J5679" s="107">
        <v>0</v>
      </c>
      <c r="K5679" s="107">
        <v>0</v>
      </c>
      <c r="L5679" s="108">
        <v>0</v>
      </c>
      <c r="X5679" t="s">
        <v>782</v>
      </c>
      <c r="Y5679" t="s">
        <v>20</v>
      </c>
    </row>
    <row r="5680" spans="1:25" x14ac:dyDescent="0.25">
      <c r="A5680" s="103" t="s">
        <v>7</v>
      </c>
      <c r="B5680" s="104">
        <v>46274</v>
      </c>
      <c r="C5680" s="105" t="s">
        <v>12</v>
      </c>
      <c r="D5680" s="106">
        <v>13</v>
      </c>
      <c r="G5680" s="106">
        <v>366</v>
      </c>
      <c r="H5680" s="107">
        <v>10</v>
      </c>
      <c r="I5680" s="107">
        <v>5</v>
      </c>
      <c r="J5680" s="107">
        <v>1</v>
      </c>
      <c r="K5680" s="107">
        <v>0</v>
      </c>
      <c r="L5680" s="108">
        <v>0</v>
      </c>
      <c r="X5680" t="s">
        <v>782</v>
      </c>
      <c r="Y5680" t="s">
        <v>779</v>
      </c>
    </row>
    <row r="5681" spans="1:25" x14ac:dyDescent="0.25">
      <c r="A5681" s="103" t="s">
        <v>6</v>
      </c>
      <c r="B5681" s="104">
        <v>46274</v>
      </c>
      <c r="C5681" s="105" t="s">
        <v>12</v>
      </c>
      <c r="D5681" s="106">
        <v>11</v>
      </c>
      <c r="G5681" s="106">
        <v>16</v>
      </c>
      <c r="H5681" s="107">
        <v>0</v>
      </c>
      <c r="I5681" s="107">
        <v>0</v>
      </c>
      <c r="J5681" s="107">
        <v>0</v>
      </c>
      <c r="K5681" s="107">
        <v>0</v>
      </c>
      <c r="L5681" s="108">
        <v>0</v>
      </c>
      <c r="X5681" t="s">
        <v>782</v>
      </c>
    </row>
    <row r="5682" spans="1:25" x14ac:dyDescent="0.25">
      <c r="A5682" s="103" t="s">
        <v>8</v>
      </c>
      <c r="B5682" s="104">
        <v>46274</v>
      </c>
      <c r="C5682" s="105" t="s">
        <v>12</v>
      </c>
      <c r="D5682" s="106">
        <v>8</v>
      </c>
      <c r="G5682" s="106">
        <v>90</v>
      </c>
      <c r="H5682" s="107">
        <v>3</v>
      </c>
      <c r="I5682" s="107">
        <v>2</v>
      </c>
      <c r="J5682" s="107">
        <v>1</v>
      </c>
      <c r="K5682" s="107">
        <v>1</v>
      </c>
      <c r="L5682" s="108">
        <v>0</v>
      </c>
      <c r="X5682" t="s">
        <v>782</v>
      </c>
      <c r="Y5682" t="s">
        <v>779</v>
      </c>
    </row>
    <row r="5683" spans="1:25" hidden="1" x14ac:dyDescent="0.25">
      <c r="A5683" s="103" t="s">
        <v>6</v>
      </c>
      <c r="B5683" s="104">
        <v>46274</v>
      </c>
      <c r="C5683" s="105" t="s">
        <v>12</v>
      </c>
      <c r="D5683" s="106">
        <v>16</v>
      </c>
      <c r="G5683" s="106">
        <v>2</v>
      </c>
      <c r="H5683" s="107">
        <v>0</v>
      </c>
      <c r="I5683" s="107">
        <v>0</v>
      </c>
      <c r="J5683" s="107">
        <v>0</v>
      </c>
      <c r="K5683" s="107">
        <v>0</v>
      </c>
      <c r="L5683" s="108">
        <v>0</v>
      </c>
      <c r="X5683" t="s">
        <v>778</v>
      </c>
      <c r="Y5683" t="s">
        <v>786</v>
      </c>
    </row>
    <row r="5684" spans="1:25" hidden="1" x14ac:dyDescent="0.25">
      <c r="A5684" s="103" t="s">
        <v>8</v>
      </c>
      <c r="B5684" s="104">
        <v>46274</v>
      </c>
      <c r="C5684" s="105" t="s">
        <v>11</v>
      </c>
      <c r="D5684" s="106">
        <v>10</v>
      </c>
      <c r="G5684" s="106">
        <v>74</v>
      </c>
      <c r="H5684" s="107">
        <v>2</v>
      </c>
      <c r="I5684" s="107">
        <v>1</v>
      </c>
      <c r="J5684" s="107">
        <v>1</v>
      </c>
      <c r="K5684" s="107">
        <v>0</v>
      </c>
      <c r="L5684" s="108">
        <v>0</v>
      </c>
      <c r="X5684" t="s">
        <v>782</v>
      </c>
      <c r="Y5684" t="s">
        <v>780</v>
      </c>
    </row>
    <row r="5685" spans="1:25" hidden="1" x14ac:dyDescent="0.25">
      <c r="A5685" s="103" t="s">
        <v>6</v>
      </c>
      <c r="B5685" s="104">
        <v>46274</v>
      </c>
      <c r="C5685" s="105" t="s">
        <v>11</v>
      </c>
      <c r="D5685" s="106">
        <v>16</v>
      </c>
      <c r="G5685" s="106">
        <v>1352</v>
      </c>
      <c r="H5685" s="107">
        <v>21</v>
      </c>
      <c r="I5685" s="107">
        <v>19</v>
      </c>
      <c r="J5685" s="107">
        <v>1</v>
      </c>
      <c r="K5685" s="107">
        <v>0</v>
      </c>
      <c r="L5685" s="108">
        <v>0</v>
      </c>
      <c r="X5685" t="s">
        <v>782</v>
      </c>
      <c r="Y5685" t="s">
        <v>783</v>
      </c>
    </row>
    <row r="5686" spans="1:25" hidden="1" x14ac:dyDescent="0.25">
      <c r="A5686" s="103" t="s">
        <v>7</v>
      </c>
      <c r="B5686" s="104">
        <v>46274</v>
      </c>
      <c r="C5686" s="105" t="s">
        <v>12</v>
      </c>
      <c r="D5686" s="106">
        <v>9</v>
      </c>
      <c r="G5686" s="106">
        <v>19</v>
      </c>
      <c r="H5686" s="107">
        <v>0</v>
      </c>
      <c r="I5686" s="107">
        <v>0</v>
      </c>
      <c r="J5686" s="107">
        <v>0</v>
      </c>
      <c r="K5686" s="107">
        <v>0</v>
      </c>
      <c r="L5686" s="108">
        <v>0</v>
      </c>
      <c r="X5686" t="s">
        <v>778</v>
      </c>
      <c r="Y5686" t="s">
        <v>781</v>
      </c>
    </row>
    <row r="5687" spans="1:25" x14ac:dyDescent="0.25">
      <c r="A5687" s="103" t="s">
        <v>6</v>
      </c>
      <c r="B5687" s="104">
        <v>46274</v>
      </c>
      <c r="C5687" s="105" t="s">
        <v>11</v>
      </c>
      <c r="D5687" s="106">
        <v>8</v>
      </c>
      <c r="G5687" s="106">
        <v>44</v>
      </c>
      <c r="H5687" s="107">
        <v>0</v>
      </c>
      <c r="I5687" s="107">
        <v>0</v>
      </c>
      <c r="J5687" s="107">
        <v>0</v>
      </c>
      <c r="K5687" s="107">
        <v>0</v>
      </c>
      <c r="L5687" s="108">
        <v>0</v>
      </c>
      <c r="X5687" t="s">
        <v>778</v>
      </c>
      <c r="Y5687" t="s">
        <v>780</v>
      </c>
    </row>
    <row r="5688" spans="1:25" hidden="1" x14ac:dyDescent="0.25">
      <c r="A5688" s="103" t="s">
        <v>7</v>
      </c>
      <c r="B5688" s="104">
        <v>46274</v>
      </c>
      <c r="C5688" s="105" t="s">
        <v>12</v>
      </c>
      <c r="D5688" s="106">
        <v>13</v>
      </c>
      <c r="G5688" s="106">
        <v>1</v>
      </c>
      <c r="H5688" s="107">
        <v>0</v>
      </c>
      <c r="I5688" s="107">
        <v>0</v>
      </c>
      <c r="J5688" s="107">
        <v>0</v>
      </c>
      <c r="K5688" s="107">
        <v>0</v>
      </c>
      <c r="L5688" s="108">
        <v>0</v>
      </c>
      <c r="X5688" t="s">
        <v>782</v>
      </c>
      <c r="Y5688" t="s">
        <v>169</v>
      </c>
    </row>
    <row r="5689" spans="1:25" hidden="1" x14ac:dyDescent="0.25">
      <c r="A5689" s="103" t="s">
        <v>8</v>
      </c>
      <c r="B5689" s="104">
        <v>46274</v>
      </c>
      <c r="C5689" s="105" t="s">
        <v>11</v>
      </c>
      <c r="D5689" s="106">
        <v>15</v>
      </c>
      <c r="G5689" s="106">
        <v>358</v>
      </c>
      <c r="H5689" s="107">
        <v>5</v>
      </c>
      <c r="I5689" s="107">
        <v>5</v>
      </c>
      <c r="J5689" s="107">
        <v>0</v>
      </c>
      <c r="K5689" s="107">
        <v>0</v>
      </c>
      <c r="L5689" s="108">
        <v>0</v>
      </c>
      <c r="X5689" t="s">
        <v>778</v>
      </c>
      <c r="Y5689" t="s">
        <v>783</v>
      </c>
    </row>
    <row r="5690" spans="1:25" x14ac:dyDescent="0.25">
      <c r="A5690" s="103" t="s">
        <v>8</v>
      </c>
      <c r="B5690" s="104">
        <v>46274</v>
      </c>
      <c r="C5690" s="105" t="s">
        <v>11</v>
      </c>
      <c r="D5690" s="106">
        <v>11</v>
      </c>
      <c r="G5690" s="106">
        <v>46</v>
      </c>
      <c r="H5690" s="107">
        <v>7</v>
      </c>
      <c r="I5690" s="107">
        <v>5</v>
      </c>
      <c r="J5690" s="107">
        <v>0</v>
      </c>
      <c r="K5690" s="107">
        <v>0</v>
      </c>
      <c r="L5690" s="108">
        <v>0</v>
      </c>
      <c r="X5690" t="s">
        <v>778</v>
      </c>
      <c r="Y5690" t="s">
        <v>780</v>
      </c>
    </row>
    <row r="5691" spans="1:25" hidden="1" x14ac:dyDescent="0.25">
      <c r="A5691" s="103" t="s">
        <v>6</v>
      </c>
      <c r="B5691" s="104">
        <v>46274</v>
      </c>
      <c r="C5691" s="105" t="s">
        <v>12</v>
      </c>
      <c r="D5691" s="106">
        <v>16</v>
      </c>
      <c r="G5691" s="106">
        <v>7</v>
      </c>
      <c r="H5691" s="107">
        <v>0</v>
      </c>
      <c r="I5691" s="107">
        <v>0</v>
      </c>
      <c r="J5691" s="107">
        <v>0</v>
      </c>
      <c r="K5691" s="107">
        <v>0</v>
      </c>
      <c r="L5691" s="108">
        <v>0</v>
      </c>
      <c r="X5691" t="s">
        <v>778</v>
      </c>
      <c r="Y5691" t="s">
        <v>169</v>
      </c>
    </row>
    <row r="5692" spans="1:25" hidden="1" x14ac:dyDescent="0.25">
      <c r="A5692" s="103" t="s">
        <v>7</v>
      </c>
      <c r="B5692" s="104">
        <v>46274</v>
      </c>
      <c r="C5692" s="105" t="s">
        <v>11</v>
      </c>
      <c r="D5692" s="106">
        <v>15</v>
      </c>
      <c r="G5692" s="106">
        <v>4</v>
      </c>
      <c r="H5692" s="107">
        <v>0</v>
      </c>
      <c r="I5692" s="107">
        <v>0</v>
      </c>
      <c r="J5692" s="107">
        <v>0</v>
      </c>
      <c r="K5692" s="107">
        <v>0</v>
      </c>
      <c r="L5692" s="108">
        <v>0</v>
      </c>
      <c r="X5692" t="s">
        <v>782</v>
      </c>
      <c r="Y5692" t="s">
        <v>21</v>
      </c>
    </row>
    <row r="5693" spans="1:25" x14ac:dyDescent="0.25">
      <c r="A5693" s="103" t="s">
        <v>6</v>
      </c>
      <c r="B5693" s="104">
        <v>46274</v>
      </c>
      <c r="C5693" s="105" t="s">
        <v>11</v>
      </c>
      <c r="D5693" s="106">
        <v>15</v>
      </c>
      <c r="G5693" s="106">
        <v>29</v>
      </c>
      <c r="H5693" s="107">
        <v>0</v>
      </c>
      <c r="I5693" s="107">
        <v>0</v>
      </c>
      <c r="J5693" s="107">
        <v>0</v>
      </c>
      <c r="K5693" s="107">
        <v>0</v>
      </c>
      <c r="L5693" s="108">
        <v>0</v>
      </c>
      <c r="X5693" t="s">
        <v>778</v>
      </c>
      <c r="Y5693" t="s">
        <v>780</v>
      </c>
    </row>
    <row r="5694" spans="1:25" x14ac:dyDescent="0.25">
      <c r="A5694" s="103" t="s">
        <v>8</v>
      </c>
      <c r="B5694" s="104">
        <v>46274</v>
      </c>
      <c r="C5694" s="105" t="s">
        <v>12</v>
      </c>
      <c r="D5694" s="106">
        <v>10</v>
      </c>
      <c r="G5694" s="106">
        <v>17</v>
      </c>
      <c r="H5694" s="107">
        <v>0</v>
      </c>
      <c r="I5694" s="107">
        <v>0</v>
      </c>
      <c r="J5694" s="107">
        <v>0</v>
      </c>
      <c r="K5694" s="107">
        <v>0</v>
      </c>
      <c r="L5694" s="108">
        <v>0</v>
      </c>
      <c r="X5694" t="s">
        <v>782</v>
      </c>
      <c r="Y5694" t="s">
        <v>779</v>
      </c>
    </row>
    <row r="5695" spans="1:25" x14ac:dyDescent="0.25">
      <c r="A5695" s="103" t="s">
        <v>8</v>
      </c>
      <c r="B5695" s="104">
        <v>46274</v>
      </c>
      <c r="C5695" s="105" t="s">
        <v>12</v>
      </c>
      <c r="D5695" s="106">
        <v>9</v>
      </c>
      <c r="G5695" s="106">
        <v>1967</v>
      </c>
      <c r="H5695" s="107">
        <v>36</v>
      </c>
      <c r="I5695" s="107">
        <v>33</v>
      </c>
      <c r="J5695" s="107">
        <v>1</v>
      </c>
      <c r="K5695" s="107">
        <v>0</v>
      </c>
      <c r="L5695" s="108">
        <v>0</v>
      </c>
      <c r="X5695" t="s">
        <v>782</v>
      </c>
      <c r="Y5695" t="s">
        <v>779</v>
      </c>
    </row>
    <row r="5696" spans="1:25" hidden="1" x14ac:dyDescent="0.25">
      <c r="A5696" s="103" t="s">
        <v>7</v>
      </c>
      <c r="B5696" s="104">
        <v>46274</v>
      </c>
      <c r="C5696" s="105" t="s">
        <v>12</v>
      </c>
      <c r="D5696" s="106">
        <v>11</v>
      </c>
      <c r="G5696" s="106">
        <v>123</v>
      </c>
      <c r="H5696" s="107">
        <v>3</v>
      </c>
      <c r="I5696" s="107">
        <v>1</v>
      </c>
      <c r="J5696" s="107">
        <v>0</v>
      </c>
      <c r="K5696" s="107">
        <v>0</v>
      </c>
      <c r="L5696" s="108">
        <v>0</v>
      </c>
      <c r="X5696" t="s">
        <v>778</v>
      </c>
      <c r="Y5696" t="s">
        <v>779</v>
      </c>
    </row>
    <row r="5697" spans="1:25" x14ac:dyDescent="0.25">
      <c r="A5697" s="103" t="s">
        <v>6</v>
      </c>
      <c r="B5697" s="104">
        <v>46274</v>
      </c>
      <c r="C5697" s="105" t="s">
        <v>11</v>
      </c>
      <c r="D5697" s="106">
        <v>12</v>
      </c>
      <c r="G5697" s="106">
        <v>16</v>
      </c>
      <c r="H5697" s="107">
        <v>0</v>
      </c>
      <c r="I5697" s="107">
        <v>0</v>
      </c>
      <c r="J5697" s="107">
        <v>0</v>
      </c>
      <c r="K5697" s="107">
        <v>0</v>
      </c>
      <c r="L5697" s="108">
        <v>0</v>
      </c>
      <c r="X5697" t="s">
        <v>782</v>
      </c>
      <c r="Y5697" t="s">
        <v>23</v>
      </c>
    </row>
    <row r="5698" spans="1:25" hidden="1" x14ac:dyDescent="0.25">
      <c r="A5698" s="103" t="s">
        <v>6</v>
      </c>
      <c r="B5698" s="104">
        <v>46274</v>
      </c>
      <c r="C5698" s="105" t="s">
        <v>12</v>
      </c>
      <c r="D5698" s="106">
        <v>16</v>
      </c>
      <c r="G5698" s="106">
        <v>3367</v>
      </c>
      <c r="H5698" s="107">
        <v>58</v>
      </c>
      <c r="I5698" s="107">
        <v>48</v>
      </c>
      <c r="J5698" s="107">
        <v>0</v>
      </c>
      <c r="K5698" s="107">
        <v>0</v>
      </c>
      <c r="L5698" s="108">
        <v>0</v>
      </c>
      <c r="X5698" t="s">
        <v>782</v>
      </c>
      <c r="Y5698" t="s">
        <v>779</v>
      </c>
    </row>
    <row r="5699" spans="1:25" hidden="1" x14ac:dyDescent="0.25">
      <c r="A5699" s="103" t="s">
        <v>6</v>
      </c>
      <c r="B5699" s="104">
        <v>46274</v>
      </c>
      <c r="C5699" s="105" t="s">
        <v>11</v>
      </c>
      <c r="D5699" s="106">
        <v>9</v>
      </c>
      <c r="G5699" s="106">
        <v>9</v>
      </c>
      <c r="H5699" s="107">
        <v>1</v>
      </c>
      <c r="I5699" s="107">
        <v>1</v>
      </c>
      <c r="J5699" s="107">
        <v>0</v>
      </c>
      <c r="K5699" s="107">
        <v>0</v>
      </c>
      <c r="L5699" s="108">
        <v>0</v>
      </c>
      <c r="X5699" t="s">
        <v>782</v>
      </c>
      <c r="Y5699" t="s">
        <v>23</v>
      </c>
    </row>
    <row r="5700" spans="1:25" hidden="1" x14ac:dyDescent="0.25">
      <c r="A5700" s="103" t="s">
        <v>7</v>
      </c>
      <c r="B5700" s="104">
        <v>46274</v>
      </c>
      <c r="C5700" s="105" t="s">
        <v>11</v>
      </c>
      <c r="D5700" s="106">
        <v>9</v>
      </c>
      <c r="G5700" s="106">
        <v>3</v>
      </c>
      <c r="H5700" s="107">
        <v>0</v>
      </c>
      <c r="I5700" s="107">
        <v>0</v>
      </c>
      <c r="J5700" s="107">
        <v>0</v>
      </c>
      <c r="K5700" s="107">
        <v>0</v>
      </c>
      <c r="L5700" s="108">
        <v>0</v>
      </c>
      <c r="X5700" t="s">
        <v>778</v>
      </c>
      <c r="Y5700" t="s">
        <v>21</v>
      </c>
    </row>
    <row r="5701" spans="1:25" hidden="1" x14ac:dyDescent="0.25">
      <c r="A5701" s="103" t="s">
        <v>8</v>
      </c>
      <c r="B5701" s="104">
        <v>46274</v>
      </c>
      <c r="C5701" s="105" t="s">
        <v>11</v>
      </c>
      <c r="D5701" s="106">
        <v>16</v>
      </c>
      <c r="G5701" s="106">
        <v>9</v>
      </c>
      <c r="H5701" s="107">
        <v>0</v>
      </c>
      <c r="I5701" s="107">
        <v>0</v>
      </c>
      <c r="J5701" s="107">
        <v>0</v>
      </c>
      <c r="K5701" s="107">
        <v>0</v>
      </c>
      <c r="L5701" s="108">
        <v>0</v>
      </c>
      <c r="X5701" t="s">
        <v>782</v>
      </c>
    </row>
    <row r="5702" spans="1:25" hidden="1" x14ac:dyDescent="0.25">
      <c r="A5702" s="103" t="s">
        <v>6</v>
      </c>
      <c r="B5702" s="104">
        <v>46274</v>
      </c>
      <c r="C5702" s="105" t="s">
        <v>11</v>
      </c>
      <c r="D5702" s="106">
        <v>11</v>
      </c>
      <c r="G5702" s="106">
        <v>39</v>
      </c>
      <c r="H5702" s="107">
        <v>0</v>
      </c>
      <c r="I5702" s="107">
        <v>0</v>
      </c>
      <c r="J5702" s="107">
        <v>0</v>
      </c>
      <c r="K5702" s="107">
        <v>0</v>
      </c>
      <c r="L5702" s="108">
        <v>0</v>
      </c>
      <c r="X5702" t="s">
        <v>778</v>
      </c>
      <c r="Y5702" t="s">
        <v>780</v>
      </c>
    </row>
    <row r="5703" spans="1:25" x14ac:dyDescent="0.25">
      <c r="A5703" s="103" t="s">
        <v>6</v>
      </c>
      <c r="B5703" s="104">
        <v>46274</v>
      </c>
      <c r="C5703" s="105" t="s">
        <v>11</v>
      </c>
      <c r="D5703" s="106">
        <v>12</v>
      </c>
      <c r="G5703" s="106">
        <v>4</v>
      </c>
      <c r="H5703" s="107">
        <v>0</v>
      </c>
      <c r="I5703" s="107">
        <v>0</v>
      </c>
      <c r="J5703" s="107">
        <v>0</v>
      </c>
      <c r="K5703" s="107">
        <v>0</v>
      </c>
      <c r="L5703" s="108">
        <v>0</v>
      </c>
      <c r="X5703" t="s">
        <v>778</v>
      </c>
      <c r="Y5703" t="s">
        <v>21</v>
      </c>
    </row>
    <row r="5704" spans="1:25" x14ac:dyDescent="0.25">
      <c r="A5704" s="103" t="s">
        <v>7</v>
      </c>
      <c r="B5704" s="104">
        <v>46274</v>
      </c>
      <c r="C5704" s="105" t="s">
        <v>12</v>
      </c>
      <c r="D5704" s="106">
        <v>12</v>
      </c>
      <c r="G5704" s="106">
        <v>18</v>
      </c>
      <c r="H5704" s="107">
        <v>0</v>
      </c>
      <c r="I5704" s="107">
        <v>0</v>
      </c>
      <c r="J5704" s="107">
        <v>0</v>
      </c>
      <c r="K5704" s="107">
        <v>0</v>
      </c>
      <c r="L5704" s="108">
        <v>0</v>
      </c>
      <c r="X5704" t="s">
        <v>778</v>
      </c>
    </row>
    <row r="5705" spans="1:25" hidden="1" x14ac:dyDescent="0.25">
      <c r="A5705" s="103" t="s">
        <v>7</v>
      </c>
      <c r="B5705" s="104">
        <v>46274</v>
      </c>
      <c r="C5705" s="105" t="s">
        <v>12</v>
      </c>
      <c r="D5705" s="106">
        <v>11</v>
      </c>
      <c r="G5705" s="106">
        <v>3</v>
      </c>
      <c r="H5705" s="107">
        <v>0</v>
      </c>
      <c r="I5705" s="107">
        <v>0</v>
      </c>
      <c r="J5705" s="107">
        <v>0</v>
      </c>
      <c r="K5705" s="107">
        <v>0</v>
      </c>
      <c r="L5705" s="108">
        <v>0</v>
      </c>
      <c r="X5705" t="s">
        <v>778</v>
      </c>
      <c r="Y5705" t="s">
        <v>804</v>
      </c>
    </row>
    <row r="5706" spans="1:25" x14ac:dyDescent="0.25">
      <c r="A5706" s="103" t="s">
        <v>7</v>
      </c>
      <c r="B5706" s="104">
        <v>46274</v>
      </c>
      <c r="C5706" s="105" t="s">
        <v>11</v>
      </c>
      <c r="D5706" s="106">
        <v>8</v>
      </c>
      <c r="G5706" s="106">
        <v>107</v>
      </c>
      <c r="H5706" s="107">
        <v>1</v>
      </c>
      <c r="I5706" s="107">
        <v>1</v>
      </c>
      <c r="J5706" s="107">
        <v>0</v>
      </c>
      <c r="K5706" s="107">
        <v>0</v>
      </c>
      <c r="L5706" s="108">
        <v>0</v>
      </c>
      <c r="X5706" t="s">
        <v>778</v>
      </c>
      <c r="Y5706" t="s">
        <v>20</v>
      </c>
    </row>
    <row r="5707" spans="1:25" hidden="1" x14ac:dyDescent="0.25">
      <c r="A5707" s="103" t="s">
        <v>6</v>
      </c>
      <c r="B5707" s="104">
        <v>46274</v>
      </c>
      <c r="C5707" s="105" t="s">
        <v>12</v>
      </c>
      <c r="D5707" s="106">
        <v>14</v>
      </c>
      <c r="G5707" s="106">
        <v>46</v>
      </c>
      <c r="H5707" s="107">
        <v>3</v>
      </c>
      <c r="I5707" s="107">
        <v>2</v>
      </c>
      <c r="J5707" s="107">
        <v>0</v>
      </c>
      <c r="K5707" s="107">
        <v>0</v>
      </c>
      <c r="L5707" s="108">
        <v>0</v>
      </c>
      <c r="X5707" t="s">
        <v>782</v>
      </c>
      <c r="Y5707" t="s">
        <v>779</v>
      </c>
    </row>
    <row r="5708" spans="1:25" hidden="1" x14ac:dyDescent="0.25">
      <c r="A5708" s="103" t="s">
        <v>28</v>
      </c>
      <c r="B5708" s="104">
        <v>46274</v>
      </c>
      <c r="C5708" s="105" t="s">
        <v>11</v>
      </c>
      <c r="D5708" s="106">
        <v>8</v>
      </c>
      <c r="G5708" s="106">
        <v>1</v>
      </c>
      <c r="H5708" s="107">
        <v>1</v>
      </c>
      <c r="I5708" s="107">
        <v>1</v>
      </c>
      <c r="J5708" s="107">
        <v>0</v>
      </c>
      <c r="K5708" s="107">
        <v>0</v>
      </c>
      <c r="L5708" s="108">
        <v>0</v>
      </c>
      <c r="X5708" t="s">
        <v>782</v>
      </c>
      <c r="Y5708" t="s">
        <v>20</v>
      </c>
    </row>
    <row r="5709" spans="1:25" x14ac:dyDescent="0.25">
      <c r="A5709" s="103" t="s">
        <v>7</v>
      </c>
      <c r="B5709" s="104">
        <v>46274</v>
      </c>
      <c r="C5709" s="105" t="s">
        <v>11</v>
      </c>
      <c r="D5709" s="106">
        <v>15</v>
      </c>
      <c r="G5709" s="106">
        <v>303</v>
      </c>
      <c r="H5709" s="107">
        <v>2</v>
      </c>
      <c r="I5709" s="107">
        <v>1</v>
      </c>
      <c r="J5709" s="107">
        <v>0</v>
      </c>
      <c r="K5709" s="107">
        <v>0</v>
      </c>
      <c r="L5709" s="108">
        <v>0</v>
      </c>
      <c r="X5709" t="s">
        <v>782</v>
      </c>
      <c r="Y5709" t="s">
        <v>783</v>
      </c>
    </row>
    <row r="5710" spans="1:25" hidden="1" x14ac:dyDescent="0.25">
      <c r="A5710" s="103" t="s">
        <v>6</v>
      </c>
      <c r="B5710" s="104">
        <v>46274</v>
      </c>
      <c r="C5710" s="105" t="s">
        <v>12</v>
      </c>
      <c r="D5710" s="106">
        <v>10</v>
      </c>
      <c r="G5710" s="106">
        <v>4</v>
      </c>
      <c r="H5710" s="107">
        <v>0</v>
      </c>
      <c r="I5710" s="107">
        <v>0</v>
      </c>
      <c r="J5710" s="107">
        <v>0</v>
      </c>
      <c r="K5710" s="107">
        <v>0</v>
      </c>
      <c r="L5710" s="108">
        <v>0</v>
      </c>
      <c r="X5710" t="s">
        <v>778</v>
      </c>
      <c r="Y5710" t="s">
        <v>22</v>
      </c>
    </row>
    <row r="5711" spans="1:25" x14ac:dyDescent="0.25">
      <c r="A5711" s="103" t="s">
        <v>6</v>
      </c>
      <c r="B5711" s="104">
        <v>46274</v>
      </c>
      <c r="C5711" s="105" t="s">
        <v>11</v>
      </c>
      <c r="D5711" s="106">
        <v>8</v>
      </c>
      <c r="G5711" s="106">
        <v>141</v>
      </c>
      <c r="H5711" s="107">
        <v>1</v>
      </c>
      <c r="I5711" s="107">
        <v>1</v>
      </c>
      <c r="J5711" s="107">
        <v>0</v>
      </c>
      <c r="K5711" s="107">
        <v>0</v>
      </c>
      <c r="L5711" s="108">
        <v>0</v>
      </c>
      <c r="X5711" t="s">
        <v>782</v>
      </c>
      <c r="Y5711" t="s">
        <v>780</v>
      </c>
    </row>
    <row r="5712" spans="1:25" hidden="1" x14ac:dyDescent="0.25">
      <c r="A5712" s="103" t="s">
        <v>8</v>
      </c>
      <c r="B5712" s="104">
        <v>46274</v>
      </c>
      <c r="C5712" s="105" t="s">
        <v>12</v>
      </c>
      <c r="D5712" s="106">
        <v>8</v>
      </c>
      <c r="G5712" s="106">
        <v>1</v>
      </c>
      <c r="H5712" s="107">
        <v>0</v>
      </c>
      <c r="I5712" s="107">
        <v>0</v>
      </c>
      <c r="J5712" s="107">
        <v>0</v>
      </c>
      <c r="K5712" s="107">
        <v>0</v>
      </c>
      <c r="L5712" s="108">
        <v>0</v>
      </c>
      <c r="X5712" t="s">
        <v>778</v>
      </c>
      <c r="Y5712" t="s">
        <v>779</v>
      </c>
    </row>
    <row r="5713" spans="1:25" x14ac:dyDescent="0.25">
      <c r="A5713" s="103" t="s">
        <v>7</v>
      </c>
      <c r="B5713" s="104">
        <v>46274</v>
      </c>
      <c r="C5713" s="105" t="s">
        <v>11</v>
      </c>
      <c r="D5713" s="106">
        <v>8</v>
      </c>
      <c r="G5713" s="106">
        <v>63</v>
      </c>
      <c r="H5713" s="107">
        <v>0</v>
      </c>
      <c r="I5713" s="107">
        <v>0</v>
      </c>
      <c r="J5713" s="107">
        <v>0</v>
      </c>
      <c r="K5713" s="107">
        <v>0</v>
      </c>
      <c r="L5713" s="108">
        <v>0</v>
      </c>
      <c r="X5713" t="s">
        <v>778</v>
      </c>
      <c r="Y5713" t="s">
        <v>784</v>
      </c>
    </row>
    <row r="5714" spans="1:25" hidden="1" x14ac:dyDescent="0.25">
      <c r="A5714" s="103" t="s">
        <v>7</v>
      </c>
      <c r="B5714" s="104">
        <v>46274</v>
      </c>
      <c r="C5714" s="105" t="s">
        <v>12</v>
      </c>
      <c r="D5714" s="106">
        <v>16</v>
      </c>
      <c r="G5714" s="106">
        <v>23</v>
      </c>
      <c r="H5714" s="107">
        <v>0</v>
      </c>
      <c r="I5714" s="107">
        <v>0</v>
      </c>
      <c r="J5714" s="107">
        <v>0</v>
      </c>
      <c r="K5714" s="107">
        <v>0</v>
      </c>
      <c r="L5714" s="108">
        <v>0</v>
      </c>
      <c r="X5714" t="s">
        <v>778</v>
      </c>
      <c r="Y5714" t="s">
        <v>811</v>
      </c>
    </row>
    <row r="5715" spans="1:25" x14ac:dyDescent="0.25">
      <c r="A5715" s="103" t="s">
        <v>8</v>
      </c>
      <c r="B5715" s="104">
        <v>46274</v>
      </c>
      <c r="C5715" s="105" t="s">
        <v>12</v>
      </c>
      <c r="D5715" s="106">
        <v>12</v>
      </c>
      <c r="G5715" s="106">
        <v>32</v>
      </c>
      <c r="H5715" s="107">
        <v>0</v>
      </c>
      <c r="I5715" s="107">
        <v>0</v>
      </c>
      <c r="J5715" s="107">
        <v>0</v>
      </c>
      <c r="K5715" s="107">
        <v>0</v>
      </c>
      <c r="L5715" s="108">
        <v>0</v>
      </c>
      <c r="X5715" t="s">
        <v>778</v>
      </c>
      <c r="Y5715" t="s">
        <v>781</v>
      </c>
    </row>
    <row r="5716" spans="1:25" hidden="1" x14ac:dyDescent="0.25">
      <c r="A5716" s="103" t="s">
        <v>6</v>
      </c>
      <c r="B5716" s="104">
        <v>46274</v>
      </c>
      <c r="C5716" s="105" t="s">
        <v>12</v>
      </c>
      <c r="D5716" s="106">
        <v>12</v>
      </c>
      <c r="G5716" s="106">
        <v>5</v>
      </c>
      <c r="H5716" s="107">
        <v>0</v>
      </c>
      <c r="I5716" s="107">
        <v>0</v>
      </c>
      <c r="J5716" s="107">
        <v>0</v>
      </c>
      <c r="K5716" s="107">
        <v>0</v>
      </c>
      <c r="L5716" s="108">
        <v>0</v>
      </c>
      <c r="X5716" t="s">
        <v>782</v>
      </c>
    </row>
    <row r="5717" spans="1:25" hidden="1" x14ac:dyDescent="0.25">
      <c r="A5717" s="103" t="s">
        <v>6</v>
      </c>
      <c r="B5717" s="104">
        <v>46274</v>
      </c>
      <c r="C5717" s="105" t="s">
        <v>12</v>
      </c>
      <c r="D5717" s="106">
        <v>13</v>
      </c>
      <c r="G5717" s="106">
        <v>95</v>
      </c>
      <c r="H5717" s="107">
        <v>1</v>
      </c>
      <c r="I5717" s="107">
        <v>0</v>
      </c>
      <c r="J5717" s="107">
        <v>0</v>
      </c>
      <c r="K5717" s="107">
        <v>0</v>
      </c>
      <c r="L5717" s="108">
        <v>0</v>
      </c>
      <c r="X5717" t="s">
        <v>782</v>
      </c>
      <c r="Y5717" t="s">
        <v>781</v>
      </c>
    </row>
    <row r="5718" spans="1:25" x14ac:dyDescent="0.25">
      <c r="A5718" s="103" t="s">
        <v>7</v>
      </c>
      <c r="B5718" s="104">
        <v>46274</v>
      </c>
      <c r="C5718" s="105" t="s">
        <v>11</v>
      </c>
      <c r="D5718" s="106">
        <v>11</v>
      </c>
      <c r="G5718" s="106">
        <v>9</v>
      </c>
      <c r="H5718" s="107">
        <v>0</v>
      </c>
      <c r="I5718" s="107">
        <v>0</v>
      </c>
      <c r="J5718" s="107">
        <v>0</v>
      </c>
      <c r="K5718" s="107">
        <v>0</v>
      </c>
      <c r="L5718" s="108">
        <v>0</v>
      </c>
      <c r="X5718" t="s">
        <v>782</v>
      </c>
    </row>
    <row r="5719" spans="1:25" hidden="1" x14ac:dyDescent="0.25">
      <c r="A5719" s="103" t="s">
        <v>6</v>
      </c>
      <c r="B5719" s="104">
        <v>46274</v>
      </c>
      <c r="C5719" s="105" t="s">
        <v>12</v>
      </c>
      <c r="D5719" s="106">
        <v>14</v>
      </c>
      <c r="G5719" s="106">
        <v>13</v>
      </c>
      <c r="H5719" s="107">
        <v>0</v>
      </c>
      <c r="I5719" s="107">
        <v>0</v>
      </c>
      <c r="J5719" s="107">
        <v>0</v>
      </c>
      <c r="K5719" s="107">
        <v>0</v>
      </c>
      <c r="L5719" s="108">
        <v>0</v>
      </c>
      <c r="X5719" t="s">
        <v>778</v>
      </c>
      <c r="Y5719" t="s">
        <v>22</v>
      </c>
    </row>
    <row r="5720" spans="1:25" hidden="1" x14ac:dyDescent="0.25">
      <c r="A5720" s="103" t="s">
        <v>7</v>
      </c>
      <c r="B5720" s="104">
        <v>46274</v>
      </c>
      <c r="C5720" s="105" t="s">
        <v>12</v>
      </c>
      <c r="D5720" s="106">
        <v>14</v>
      </c>
      <c r="G5720" s="106">
        <v>133</v>
      </c>
      <c r="H5720" s="107">
        <v>6</v>
      </c>
      <c r="I5720" s="107">
        <v>4</v>
      </c>
      <c r="J5720" s="107">
        <v>0</v>
      </c>
      <c r="K5720" s="107">
        <v>0</v>
      </c>
      <c r="L5720" s="108">
        <v>0</v>
      </c>
      <c r="X5720" t="s">
        <v>778</v>
      </c>
      <c r="Y5720" t="s">
        <v>781</v>
      </c>
    </row>
    <row r="5721" spans="1:25" x14ac:dyDescent="0.25">
      <c r="A5721" s="103" t="s">
        <v>7</v>
      </c>
      <c r="B5721" s="104">
        <v>46274</v>
      </c>
      <c r="C5721" s="105" t="s">
        <v>11</v>
      </c>
      <c r="D5721" s="106">
        <v>16</v>
      </c>
      <c r="G5721" s="106">
        <v>216</v>
      </c>
      <c r="H5721" s="107">
        <v>6</v>
      </c>
      <c r="I5721" s="107">
        <v>5</v>
      </c>
      <c r="J5721" s="107">
        <v>0</v>
      </c>
      <c r="K5721" s="107">
        <v>0</v>
      </c>
      <c r="L5721" s="108">
        <v>0</v>
      </c>
      <c r="X5721" t="s">
        <v>782</v>
      </c>
      <c r="Y5721" t="s">
        <v>20</v>
      </c>
    </row>
    <row r="5722" spans="1:25" hidden="1" x14ac:dyDescent="0.25">
      <c r="A5722" s="103" t="s">
        <v>8</v>
      </c>
      <c r="B5722" s="104">
        <v>46274</v>
      </c>
      <c r="C5722" s="105" t="s">
        <v>12</v>
      </c>
      <c r="D5722" s="106">
        <v>14</v>
      </c>
      <c r="G5722" s="106">
        <v>1568</v>
      </c>
      <c r="H5722" s="107">
        <v>33</v>
      </c>
      <c r="I5722" s="107">
        <v>20</v>
      </c>
      <c r="J5722" s="107">
        <v>0</v>
      </c>
      <c r="K5722" s="107">
        <v>0</v>
      </c>
      <c r="L5722" s="108">
        <v>0</v>
      </c>
      <c r="X5722" t="s">
        <v>778</v>
      </c>
      <c r="Y5722" t="s">
        <v>779</v>
      </c>
    </row>
    <row r="5723" spans="1:25" hidden="1" x14ac:dyDescent="0.25">
      <c r="A5723" s="103" t="s">
        <v>7</v>
      </c>
      <c r="B5723" s="104">
        <v>46274</v>
      </c>
      <c r="C5723" s="105" t="s">
        <v>11</v>
      </c>
      <c r="D5723" s="106">
        <v>11</v>
      </c>
      <c r="G5723" s="106">
        <v>99</v>
      </c>
      <c r="H5723" s="107">
        <v>0</v>
      </c>
      <c r="I5723" s="107">
        <v>0</v>
      </c>
      <c r="J5723" s="107">
        <v>0</v>
      </c>
      <c r="K5723" s="107">
        <v>0</v>
      </c>
      <c r="L5723" s="108">
        <v>0</v>
      </c>
      <c r="X5723" t="s">
        <v>782</v>
      </c>
      <c r="Y5723" t="s">
        <v>780</v>
      </c>
    </row>
    <row r="5724" spans="1:25" x14ac:dyDescent="0.25">
      <c r="A5724" s="103" t="s">
        <v>8</v>
      </c>
      <c r="B5724" s="104">
        <v>46274</v>
      </c>
      <c r="C5724" s="105" t="s">
        <v>11</v>
      </c>
      <c r="D5724" s="106">
        <v>13</v>
      </c>
      <c r="G5724" s="106">
        <v>2</v>
      </c>
      <c r="H5724" s="107">
        <v>1</v>
      </c>
      <c r="I5724" s="107">
        <v>1</v>
      </c>
      <c r="J5724" s="107">
        <v>0</v>
      </c>
      <c r="K5724" s="107">
        <v>0</v>
      </c>
      <c r="L5724" s="108">
        <v>0</v>
      </c>
      <c r="X5724" t="s">
        <v>782</v>
      </c>
      <c r="Y5724" t="s">
        <v>780</v>
      </c>
    </row>
    <row r="5725" spans="1:25" x14ac:dyDescent="0.25">
      <c r="A5725" s="103" t="s">
        <v>7</v>
      </c>
      <c r="B5725" s="104">
        <v>46274</v>
      </c>
      <c r="C5725" s="105" t="s">
        <v>12</v>
      </c>
      <c r="D5725" s="106">
        <v>12</v>
      </c>
      <c r="G5725" s="106">
        <v>2483</v>
      </c>
      <c r="H5725" s="107">
        <v>48</v>
      </c>
      <c r="I5725" s="107">
        <v>25</v>
      </c>
      <c r="J5725" s="107">
        <v>1</v>
      </c>
      <c r="K5725" s="107">
        <v>1</v>
      </c>
      <c r="L5725" s="108">
        <v>0</v>
      </c>
      <c r="X5725" t="s">
        <v>778</v>
      </c>
      <c r="Y5725" t="s">
        <v>779</v>
      </c>
    </row>
    <row r="5726" spans="1:25" x14ac:dyDescent="0.25">
      <c r="A5726" s="103" t="s">
        <v>8</v>
      </c>
      <c r="B5726" s="104">
        <v>46274</v>
      </c>
      <c r="C5726" s="105" t="s">
        <v>12</v>
      </c>
      <c r="D5726" s="106">
        <v>13</v>
      </c>
      <c r="G5726" s="106">
        <v>435</v>
      </c>
      <c r="H5726" s="107">
        <v>6</v>
      </c>
      <c r="I5726" s="107">
        <v>5</v>
      </c>
      <c r="J5726" s="107">
        <v>0</v>
      </c>
      <c r="K5726" s="107">
        <v>0</v>
      </c>
      <c r="L5726" s="108">
        <v>0</v>
      </c>
      <c r="X5726" t="s">
        <v>778</v>
      </c>
      <c r="Y5726" t="s">
        <v>779</v>
      </c>
    </row>
    <row r="5727" spans="1:25" x14ac:dyDescent="0.25">
      <c r="A5727" s="103" t="s">
        <v>7</v>
      </c>
      <c r="B5727" s="104">
        <v>46274</v>
      </c>
      <c r="C5727" s="105" t="s">
        <v>12</v>
      </c>
      <c r="D5727" s="106">
        <v>12</v>
      </c>
      <c r="G5727" s="106">
        <v>9</v>
      </c>
      <c r="H5727" s="107">
        <v>1</v>
      </c>
      <c r="I5727" s="107">
        <v>0</v>
      </c>
      <c r="J5727" s="107">
        <v>0</v>
      </c>
      <c r="K5727" s="107">
        <v>0</v>
      </c>
      <c r="L5727" s="108">
        <v>0</v>
      </c>
      <c r="X5727" t="s">
        <v>778</v>
      </c>
      <c r="Y5727" t="s">
        <v>169</v>
      </c>
    </row>
    <row r="5728" spans="1:25" hidden="1" x14ac:dyDescent="0.25">
      <c r="A5728" s="103" t="s">
        <v>7</v>
      </c>
      <c r="B5728" s="104">
        <v>46274</v>
      </c>
      <c r="C5728" s="105" t="s">
        <v>12</v>
      </c>
      <c r="D5728" s="106">
        <v>12</v>
      </c>
      <c r="G5728" s="106">
        <v>15</v>
      </c>
      <c r="H5728" s="107">
        <v>0</v>
      </c>
      <c r="I5728" s="107">
        <v>0</v>
      </c>
      <c r="J5728" s="107">
        <v>0</v>
      </c>
      <c r="K5728" s="107">
        <v>0</v>
      </c>
      <c r="L5728" s="108">
        <v>0</v>
      </c>
      <c r="X5728" t="s">
        <v>782</v>
      </c>
      <c r="Y5728" t="s">
        <v>779</v>
      </c>
    </row>
    <row r="5729" spans="1:25" hidden="1" x14ac:dyDescent="0.25">
      <c r="A5729" s="103" t="s">
        <v>8</v>
      </c>
      <c r="B5729" s="104">
        <v>46274</v>
      </c>
      <c r="C5729" s="105" t="s">
        <v>11</v>
      </c>
      <c r="D5729" s="106">
        <v>16</v>
      </c>
      <c r="G5729" s="106">
        <v>573</v>
      </c>
      <c r="H5729" s="107">
        <v>5</v>
      </c>
      <c r="I5729" s="107">
        <v>4</v>
      </c>
      <c r="J5729" s="107">
        <v>0</v>
      </c>
      <c r="K5729" s="107">
        <v>0</v>
      </c>
      <c r="L5729" s="108">
        <v>0</v>
      </c>
      <c r="X5729" t="s">
        <v>782</v>
      </c>
      <c r="Y5729" t="s">
        <v>20</v>
      </c>
    </row>
    <row r="5730" spans="1:25" hidden="1" x14ac:dyDescent="0.25">
      <c r="A5730" s="103" t="s">
        <v>6</v>
      </c>
      <c r="B5730" s="104">
        <v>46274</v>
      </c>
      <c r="C5730" s="105" t="s">
        <v>11</v>
      </c>
      <c r="D5730" s="106">
        <v>12</v>
      </c>
      <c r="G5730" s="106">
        <v>9</v>
      </c>
      <c r="H5730" s="107">
        <v>0</v>
      </c>
      <c r="I5730" s="107">
        <v>0</v>
      </c>
      <c r="J5730" s="107">
        <v>0</v>
      </c>
      <c r="K5730" s="107">
        <v>0</v>
      </c>
      <c r="L5730" s="108">
        <v>0</v>
      </c>
      <c r="X5730" t="s">
        <v>778</v>
      </c>
      <c r="Y5730" t="s">
        <v>23</v>
      </c>
    </row>
    <row r="5731" spans="1:25" x14ac:dyDescent="0.25">
      <c r="A5731" s="103" t="s">
        <v>8</v>
      </c>
      <c r="B5731" s="104">
        <v>46274</v>
      </c>
      <c r="C5731" s="105" t="s">
        <v>12</v>
      </c>
      <c r="D5731" s="106">
        <v>8</v>
      </c>
      <c r="G5731" s="106">
        <v>2</v>
      </c>
      <c r="H5731" s="107">
        <v>0</v>
      </c>
      <c r="I5731" s="107">
        <v>0</v>
      </c>
      <c r="J5731" s="107">
        <v>0</v>
      </c>
      <c r="K5731" s="107">
        <v>0</v>
      </c>
      <c r="L5731" s="108">
        <v>0</v>
      </c>
      <c r="X5731" t="s">
        <v>778</v>
      </c>
      <c r="Y5731" t="s">
        <v>781</v>
      </c>
    </row>
    <row r="5732" spans="1:25" hidden="1" x14ac:dyDescent="0.25">
      <c r="A5732" s="103" t="s">
        <v>7</v>
      </c>
      <c r="B5732" s="104">
        <v>46274</v>
      </c>
      <c r="C5732" s="105" t="s">
        <v>12</v>
      </c>
      <c r="D5732" s="106">
        <v>15</v>
      </c>
      <c r="G5732" s="106">
        <v>16</v>
      </c>
      <c r="H5732" s="107">
        <v>0</v>
      </c>
      <c r="I5732" s="107">
        <v>0</v>
      </c>
      <c r="J5732" s="107">
        <v>0</v>
      </c>
      <c r="K5732" s="107">
        <v>0</v>
      </c>
      <c r="L5732" s="108">
        <v>0</v>
      </c>
      <c r="X5732" t="s">
        <v>782</v>
      </c>
      <c r="Y5732" t="s">
        <v>779</v>
      </c>
    </row>
    <row r="5733" spans="1:25" x14ac:dyDescent="0.25">
      <c r="A5733" s="103" t="s">
        <v>7</v>
      </c>
      <c r="B5733" s="104">
        <v>46274</v>
      </c>
      <c r="C5733" s="105" t="s">
        <v>11</v>
      </c>
      <c r="D5733" s="106">
        <v>15</v>
      </c>
      <c r="G5733" s="106">
        <v>66</v>
      </c>
      <c r="H5733" s="107">
        <v>1</v>
      </c>
      <c r="I5733" s="107">
        <v>0</v>
      </c>
      <c r="J5733" s="107">
        <v>0</v>
      </c>
      <c r="K5733" s="107">
        <v>0</v>
      </c>
      <c r="L5733" s="108">
        <v>0</v>
      </c>
      <c r="X5733" t="s">
        <v>782</v>
      </c>
      <c r="Y5733" t="s">
        <v>780</v>
      </c>
    </row>
    <row r="5734" spans="1:25" hidden="1" x14ac:dyDescent="0.25">
      <c r="A5734" s="103" t="s">
        <v>7</v>
      </c>
      <c r="B5734" s="104">
        <v>46274</v>
      </c>
      <c r="C5734" s="105" t="s">
        <v>12</v>
      </c>
      <c r="D5734" s="106">
        <v>14</v>
      </c>
      <c r="G5734" s="106">
        <v>25</v>
      </c>
      <c r="H5734" s="107">
        <v>0</v>
      </c>
      <c r="I5734" s="107">
        <v>0</v>
      </c>
      <c r="J5734" s="107">
        <v>0</v>
      </c>
      <c r="K5734" s="107">
        <v>0</v>
      </c>
      <c r="L5734" s="108">
        <v>0</v>
      </c>
      <c r="X5734" t="s">
        <v>778</v>
      </c>
    </row>
    <row r="5735" spans="1:25" hidden="1" x14ac:dyDescent="0.25">
      <c r="A5735" s="103" t="s">
        <v>8</v>
      </c>
      <c r="B5735" s="104">
        <v>46274</v>
      </c>
      <c r="C5735" s="105" t="s">
        <v>11</v>
      </c>
      <c r="D5735" s="106">
        <v>13</v>
      </c>
      <c r="G5735" s="106">
        <v>7</v>
      </c>
      <c r="H5735" s="107">
        <v>0</v>
      </c>
      <c r="I5735" s="107">
        <v>0</v>
      </c>
      <c r="J5735" s="107">
        <v>0</v>
      </c>
      <c r="K5735" s="107">
        <v>0</v>
      </c>
      <c r="L5735" s="108">
        <v>0</v>
      </c>
      <c r="X5735" t="s">
        <v>778</v>
      </c>
      <c r="Y5735" t="s">
        <v>784</v>
      </c>
    </row>
    <row r="5736" spans="1:25" hidden="1" x14ac:dyDescent="0.25">
      <c r="A5736" s="103" t="s">
        <v>6</v>
      </c>
      <c r="B5736" s="104">
        <v>46274</v>
      </c>
      <c r="C5736" s="105" t="s">
        <v>11</v>
      </c>
      <c r="D5736" s="106">
        <v>15</v>
      </c>
      <c r="G5736" s="106">
        <v>173</v>
      </c>
      <c r="H5736" s="107">
        <v>3</v>
      </c>
      <c r="I5736" s="107">
        <v>3</v>
      </c>
      <c r="J5736" s="107">
        <v>0</v>
      </c>
      <c r="K5736" s="107">
        <v>0</v>
      </c>
      <c r="L5736" s="108">
        <v>0</v>
      </c>
      <c r="X5736" t="s">
        <v>782</v>
      </c>
      <c r="Y5736" t="s">
        <v>780</v>
      </c>
    </row>
    <row r="5737" spans="1:25" x14ac:dyDescent="0.25">
      <c r="A5737" s="103" t="s">
        <v>8</v>
      </c>
      <c r="B5737" s="104">
        <v>46274</v>
      </c>
      <c r="C5737" s="105" t="s">
        <v>12</v>
      </c>
      <c r="D5737" s="106">
        <v>8</v>
      </c>
      <c r="G5737" s="106">
        <v>12</v>
      </c>
      <c r="H5737" s="107">
        <v>1</v>
      </c>
      <c r="I5737" s="107">
        <v>0</v>
      </c>
      <c r="J5737" s="107">
        <v>0</v>
      </c>
      <c r="K5737" s="107">
        <v>0</v>
      </c>
      <c r="L5737" s="108">
        <v>0</v>
      </c>
      <c r="X5737" t="s">
        <v>782</v>
      </c>
      <c r="Y5737" t="s">
        <v>781</v>
      </c>
    </row>
    <row r="5738" spans="1:25" hidden="1" x14ac:dyDescent="0.25">
      <c r="A5738" s="103" t="s">
        <v>6</v>
      </c>
      <c r="B5738" s="104">
        <v>46274</v>
      </c>
      <c r="C5738" s="105" t="s">
        <v>12</v>
      </c>
      <c r="D5738" s="106">
        <v>12</v>
      </c>
      <c r="G5738" s="106">
        <v>718</v>
      </c>
      <c r="H5738" s="107">
        <v>17</v>
      </c>
      <c r="I5738" s="107">
        <v>10</v>
      </c>
      <c r="J5738" s="107">
        <v>1</v>
      </c>
      <c r="K5738" s="107">
        <v>1</v>
      </c>
      <c r="L5738" s="108">
        <v>1</v>
      </c>
      <c r="X5738" t="s">
        <v>782</v>
      </c>
      <c r="Y5738" t="s">
        <v>779</v>
      </c>
    </row>
    <row r="5739" spans="1:25" x14ac:dyDescent="0.25">
      <c r="A5739" s="103" t="s">
        <v>7</v>
      </c>
      <c r="B5739" s="104">
        <v>46274</v>
      </c>
      <c r="C5739" s="105" t="s">
        <v>11</v>
      </c>
      <c r="D5739" s="106">
        <v>10</v>
      </c>
      <c r="G5739" s="106">
        <v>36</v>
      </c>
      <c r="H5739" s="107">
        <v>2</v>
      </c>
      <c r="I5739" s="107">
        <v>1</v>
      </c>
      <c r="J5739" s="107">
        <v>0</v>
      </c>
      <c r="K5739" s="107">
        <v>0</v>
      </c>
      <c r="L5739" s="108">
        <v>0</v>
      </c>
      <c r="X5739" t="s">
        <v>778</v>
      </c>
      <c r="Y5739" t="s">
        <v>780</v>
      </c>
    </row>
    <row r="5740" spans="1:25" x14ac:dyDescent="0.25">
      <c r="A5740" s="103" t="s">
        <v>6</v>
      </c>
      <c r="B5740" s="104">
        <v>46274</v>
      </c>
      <c r="C5740" s="105" t="s">
        <v>12</v>
      </c>
      <c r="D5740" s="106">
        <v>12</v>
      </c>
      <c r="G5740" s="106">
        <v>11</v>
      </c>
      <c r="H5740" s="107">
        <v>0</v>
      </c>
      <c r="I5740" s="107">
        <v>0</v>
      </c>
      <c r="J5740" s="107">
        <v>0</v>
      </c>
      <c r="K5740" s="107">
        <v>0</v>
      </c>
      <c r="L5740" s="108">
        <v>0</v>
      </c>
      <c r="X5740" t="s">
        <v>778</v>
      </c>
      <c r="Y5740" t="s">
        <v>22</v>
      </c>
    </row>
    <row r="5741" spans="1:25" hidden="1" x14ac:dyDescent="0.25">
      <c r="A5741" s="103" t="s">
        <v>6</v>
      </c>
      <c r="B5741" s="104">
        <v>46274</v>
      </c>
      <c r="C5741" s="105" t="s">
        <v>12</v>
      </c>
      <c r="D5741" s="106">
        <v>12</v>
      </c>
      <c r="G5741" s="106">
        <v>7</v>
      </c>
      <c r="H5741" s="107">
        <v>0</v>
      </c>
      <c r="I5741" s="107">
        <v>0</v>
      </c>
      <c r="J5741" s="107">
        <v>0</v>
      </c>
      <c r="K5741" s="107">
        <v>0</v>
      </c>
      <c r="L5741" s="108">
        <v>0</v>
      </c>
      <c r="X5741" t="s">
        <v>782</v>
      </c>
      <c r="Y5741" t="s">
        <v>779</v>
      </c>
    </row>
    <row r="5742" spans="1:25" hidden="1" x14ac:dyDescent="0.25">
      <c r="B5742" s="104">
        <v>46274</v>
      </c>
      <c r="C5742" s="105" t="s">
        <v>11</v>
      </c>
      <c r="D5742" s="106">
        <v>9</v>
      </c>
      <c r="G5742" s="106">
        <v>1</v>
      </c>
      <c r="H5742" s="107">
        <v>1</v>
      </c>
      <c r="I5742" s="107">
        <v>1</v>
      </c>
      <c r="J5742" s="107">
        <v>1</v>
      </c>
      <c r="K5742" s="107">
        <v>1</v>
      </c>
      <c r="L5742" s="108">
        <v>0</v>
      </c>
      <c r="X5742" t="s">
        <v>782</v>
      </c>
    </row>
    <row r="5743" spans="1:25" hidden="1" x14ac:dyDescent="0.25">
      <c r="A5743" s="103" t="s">
        <v>6</v>
      </c>
      <c r="B5743" s="104">
        <v>46274</v>
      </c>
      <c r="C5743" s="105" t="s">
        <v>11</v>
      </c>
      <c r="D5743" s="106">
        <v>15</v>
      </c>
      <c r="G5743" s="106">
        <v>61</v>
      </c>
      <c r="H5743" s="107">
        <v>2</v>
      </c>
      <c r="I5743" s="107">
        <v>1</v>
      </c>
      <c r="J5743" s="107">
        <v>0</v>
      </c>
      <c r="K5743" s="107">
        <v>0</v>
      </c>
      <c r="L5743" s="108">
        <v>0</v>
      </c>
      <c r="X5743" t="s">
        <v>782</v>
      </c>
    </row>
    <row r="5744" spans="1:25" x14ac:dyDescent="0.25">
      <c r="A5744" s="103" t="s">
        <v>6</v>
      </c>
      <c r="B5744" s="104">
        <v>46274</v>
      </c>
      <c r="C5744" s="105" t="s">
        <v>11</v>
      </c>
      <c r="D5744" s="106">
        <v>10</v>
      </c>
      <c r="G5744" s="106">
        <v>6</v>
      </c>
      <c r="H5744" s="107">
        <v>0</v>
      </c>
      <c r="I5744" s="107">
        <v>0</v>
      </c>
      <c r="J5744" s="107">
        <v>0</v>
      </c>
      <c r="K5744" s="107">
        <v>0</v>
      </c>
      <c r="L5744" s="108">
        <v>0</v>
      </c>
      <c r="X5744" t="s">
        <v>782</v>
      </c>
      <c r="Y5744" t="s">
        <v>23</v>
      </c>
    </row>
    <row r="5745" spans="1:25" x14ac:dyDescent="0.25">
      <c r="A5745" s="103" t="s">
        <v>8</v>
      </c>
      <c r="B5745" s="104">
        <v>46274</v>
      </c>
      <c r="C5745" s="105" t="s">
        <v>12</v>
      </c>
      <c r="D5745" s="106">
        <v>11</v>
      </c>
      <c r="G5745" s="106">
        <v>18</v>
      </c>
      <c r="H5745" s="107">
        <v>0</v>
      </c>
      <c r="I5745" s="107">
        <v>0</v>
      </c>
      <c r="J5745" s="107">
        <v>0</v>
      </c>
      <c r="K5745" s="107">
        <v>0</v>
      </c>
      <c r="L5745" s="108">
        <v>0</v>
      </c>
      <c r="X5745" t="s">
        <v>782</v>
      </c>
    </row>
    <row r="5746" spans="1:25" hidden="1" x14ac:dyDescent="0.25">
      <c r="A5746" s="103" t="s">
        <v>7</v>
      </c>
      <c r="B5746" s="104">
        <v>46274</v>
      </c>
      <c r="C5746" s="105" t="s">
        <v>12</v>
      </c>
      <c r="D5746" s="106">
        <v>9</v>
      </c>
      <c r="G5746" s="106">
        <v>4</v>
      </c>
      <c r="H5746" s="107">
        <v>0</v>
      </c>
      <c r="I5746" s="107">
        <v>0</v>
      </c>
      <c r="J5746" s="107">
        <v>0</v>
      </c>
      <c r="K5746" s="107">
        <v>0</v>
      </c>
      <c r="L5746" s="108">
        <v>0</v>
      </c>
      <c r="X5746" t="s">
        <v>782</v>
      </c>
      <c r="Y5746" t="s">
        <v>169</v>
      </c>
    </row>
    <row r="5747" spans="1:25" x14ac:dyDescent="0.25">
      <c r="A5747" s="103" t="s">
        <v>8</v>
      </c>
      <c r="B5747" s="104">
        <v>46274</v>
      </c>
      <c r="C5747" s="105" t="s">
        <v>12</v>
      </c>
      <c r="D5747" s="106">
        <v>10</v>
      </c>
      <c r="G5747" s="106">
        <v>577</v>
      </c>
      <c r="H5747" s="107">
        <v>9</v>
      </c>
      <c r="I5747" s="107">
        <v>5</v>
      </c>
      <c r="J5747" s="107">
        <v>0</v>
      </c>
      <c r="K5747" s="107">
        <v>0</v>
      </c>
      <c r="L5747" s="108">
        <v>0</v>
      </c>
      <c r="X5747" t="s">
        <v>782</v>
      </c>
      <c r="Y5747" t="s">
        <v>781</v>
      </c>
    </row>
    <row r="5748" spans="1:25" hidden="1" x14ac:dyDescent="0.25">
      <c r="A5748" s="103" t="s">
        <v>6</v>
      </c>
      <c r="B5748" s="104">
        <v>46274</v>
      </c>
      <c r="C5748" s="105" t="s">
        <v>12</v>
      </c>
      <c r="D5748" s="106">
        <v>9</v>
      </c>
      <c r="G5748" s="106">
        <v>2</v>
      </c>
      <c r="H5748" s="107">
        <v>0</v>
      </c>
      <c r="I5748" s="107">
        <v>0</v>
      </c>
      <c r="J5748" s="107">
        <v>0</v>
      </c>
      <c r="K5748" s="107">
        <v>0</v>
      </c>
      <c r="L5748" s="108">
        <v>0</v>
      </c>
      <c r="X5748" t="s">
        <v>778</v>
      </c>
      <c r="Y5748" t="s">
        <v>786</v>
      </c>
    </row>
    <row r="5749" spans="1:25" x14ac:dyDescent="0.25">
      <c r="A5749" s="103" t="s">
        <v>8</v>
      </c>
      <c r="B5749" s="104">
        <v>46274</v>
      </c>
      <c r="C5749" s="105" t="s">
        <v>11</v>
      </c>
      <c r="D5749" s="106">
        <v>10</v>
      </c>
      <c r="G5749" s="106">
        <v>353</v>
      </c>
      <c r="H5749" s="107">
        <v>2</v>
      </c>
      <c r="I5749" s="107">
        <v>2</v>
      </c>
      <c r="J5749" s="107">
        <v>0</v>
      </c>
      <c r="K5749" s="107">
        <v>0</v>
      </c>
      <c r="L5749" s="108">
        <v>0</v>
      </c>
      <c r="X5749" t="s">
        <v>782</v>
      </c>
      <c r="Y5749" t="s">
        <v>20</v>
      </c>
    </row>
    <row r="5750" spans="1:25" hidden="1" x14ac:dyDescent="0.25">
      <c r="A5750" s="103" t="s">
        <v>8</v>
      </c>
      <c r="B5750" s="104">
        <v>46274</v>
      </c>
      <c r="C5750" s="105" t="s">
        <v>12</v>
      </c>
      <c r="D5750" s="106">
        <v>14</v>
      </c>
      <c r="G5750" s="106">
        <v>28</v>
      </c>
      <c r="H5750" s="107">
        <v>0</v>
      </c>
      <c r="I5750" s="107">
        <v>0</v>
      </c>
      <c r="J5750" s="107">
        <v>0</v>
      </c>
      <c r="K5750" s="107">
        <v>0</v>
      </c>
      <c r="L5750" s="108">
        <v>0</v>
      </c>
      <c r="X5750" t="s">
        <v>782</v>
      </c>
    </row>
    <row r="5751" spans="1:25" x14ac:dyDescent="0.25">
      <c r="A5751" s="103" t="s">
        <v>6</v>
      </c>
      <c r="B5751" s="104">
        <v>46274</v>
      </c>
      <c r="C5751" s="105" t="s">
        <v>11</v>
      </c>
      <c r="D5751" s="106">
        <v>14</v>
      </c>
      <c r="G5751" s="106">
        <v>15</v>
      </c>
      <c r="H5751" s="107">
        <v>0</v>
      </c>
      <c r="I5751" s="107">
        <v>0</v>
      </c>
      <c r="J5751" s="107">
        <v>0</v>
      </c>
      <c r="K5751" s="107">
        <v>0</v>
      </c>
      <c r="L5751" s="108">
        <v>0</v>
      </c>
      <c r="X5751" t="s">
        <v>778</v>
      </c>
    </row>
    <row r="5752" spans="1:25" x14ac:dyDescent="0.25">
      <c r="A5752" s="103" t="s">
        <v>7</v>
      </c>
      <c r="B5752" s="104">
        <v>46274</v>
      </c>
      <c r="C5752" s="105" t="s">
        <v>12</v>
      </c>
      <c r="D5752" s="106">
        <v>15</v>
      </c>
      <c r="G5752" s="106">
        <v>126</v>
      </c>
      <c r="H5752" s="107">
        <v>1</v>
      </c>
      <c r="I5752" s="107">
        <v>1</v>
      </c>
      <c r="J5752" s="107">
        <v>0</v>
      </c>
      <c r="K5752" s="107">
        <v>0</v>
      </c>
      <c r="L5752" s="108">
        <v>0</v>
      </c>
      <c r="X5752" t="s">
        <v>778</v>
      </c>
      <c r="Y5752" t="s">
        <v>779</v>
      </c>
    </row>
    <row r="5753" spans="1:25" hidden="1" x14ac:dyDescent="0.25">
      <c r="A5753" s="103" t="s">
        <v>8</v>
      </c>
      <c r="B5753" s="104">
        <v>46274</v>
      </c>
      <c r="C5753" s="105" t="s">
        <v>12</v>
      </c>
      <c r="D5753" s="106">
        <v>11</v>
      </c>
      <c r="G5753" s="106">
        <v>860</v>
      </c>
      <c r="H5753" s="107">
        <v>22</v>
      </c>
      <c r="I5753" s="107">
        <v>18</v>
      </c>
      <c r="J5753" s="107">
        <v>2</v>
      </c>
      <c r="K5753" s="107">
        <v>1</v>
      </c>
      <c r="L5753" s="108">
        <v>1</v>
      </c>
      <c r="X5753" t="s">
        <v>782</v>
      </c>
      <c r="Y5753" t="s">
        <v>779</v>
      </c>
    </row>
    <row r="5754" spans="1:25" hidden="1" x14ac:dyDescent="0.25">
      <c r="A5754" s="103" t="s">
        <v>7</v>
      </c>
      <c r="B5754" s="104">
        <v>46274</v>
      </c>
      <c r="C5754" s="105" t="s">
        <v>11</v>
      </c>
      <c r="D5754" s="106">
        <v>8</v>
      </c>
      <c r="G5754" s="106">
        <v>25</v>
      </c>
      <c r="H5754" s="107">
        <v>0</v>
      </c>
      <c r="I5754" s="107">
        <v>0</v>
      </c>
      <c r="J5754" s="107">
        <v>0</v>
      </c>
      <c r="K5754" s="107">
        <v>0</v>
      </c>
      <c r="L5754" s="108">
        <v>0</v>
      </c>
      <c r="X5754" t="s">
        <v>778</v>
      </c>
      <c r="Y5754" t="s">
        <v>780</v>
      </c>
    </row>
    <row r="5755" spans="1:25" hidden="1" x14ac:dyDescent="0.25">
      <c r="A5755" s="103" t="s">
        <v>6</v>
      </c>
      <c r="B5755" s="104">
        <v>46274</v>
      </c>
      <c r="C5755" s="105" t="s">
        <v>11</v>
      </c>
      <c r="D5755" s="106">
        <v>14</v>
      </c>
      <c r="G5755" s="106">
        <v>6</v>
      </c>
      <c r="H5755" s="107">
        <v>0</v>
      </c>
      <c r="I5755" s="107">
        <v>0</v>
      </c>
      <c r="J5755" s="107">
        <v>0</v>
      </c>
      <c r="K5755" s="107">
        <v>0</v>
      </c>
      <c r="L5755" s="108">
        <v>0</v>
      </c>
      <c r="X5755" t="s">
        <v>778</v>
      </c>
      <c r="Y5755" t="s">
        <v>21</v>
      </c>
    </row>
    <row r="5756" spans="1:25" x14ac:dyDescent="0.25">
      <c r="A5756" s="103" t="s">
        <v>7</v>
      </c>
      <c r="B5756" s="104">
        <v>46274</v>
      </c>
      <c r="C5756" s="105" t="s">
        <v>11</v>
      </c>
      <c r="D5756" s="106">
        <v>15</v>
      </c>
      <c r="G5756" s="106">
        <v>28</v>
      </c>
      <c r="H5756" s="107">
        <v>0</v>
      </c>
      <c r="I5756" s="107">
        <v>0</v>
      </c>
      <c r="J5756" s="107">
        <v>0</v>
      </c>
      <c r="K5756" s="107">
        <v>0</v>
      </c>
      <c r="L5756" s="108">
        <v>0</v>
      </c>
      <c r="X5756" t="s">
        <v>778</v>
      </c>
      <c r="Y5756" t="s">
        <v>780</v>
      </c>
    </row>
    <row r="5757" spans="1:25" x14ac:dyDescent="0.25">
      <c r="A5757" s="103" t="s">
        <v>6</v>
      </c>
      <c r="B5757" s="104">
        <v>46274</v>
      </c>
      <c r="C5757" s="105" t="s">
        <v>12</v>
      </c>
      <c r="D5757" s="106">
        <v>11</v>
      </c>
      <c r="G5757" s="106">
        <v>141</v>
      </c>
      <c r="H5757" s="107">
        <v>1</v>
      </c>
      <c r="I5757" s="107">
        <v>1</v>
      </c>
      <c r="J5757" s="107">
        <v>0</v>
      </c>
      <c r="K5757" s="107">
        <v>0</v>
      </c>
      <c r="L5757" s="108">
        <v>0</v>
      </c>
      <c r="X5757" t="s">
        <v>778</v>
      </c>
      <c r="Y5757" t="s">
        <v>779</v>
      </c>
    </row>
    <row r="5758" spans="1:25" x14ac:dyDescent="0.25">
      <c r="A5758" s="103" t="s">
        <v>8</v>
      </c>
      <c r="B5758" s="104">
        <v>46274</v>
      </c>
      <c r="C5758" s="105" t="s">
        <v>12</v>
      </c>
      <c r="D5758" s="106">
        <v>8</v>
      </c>
      <c r="G5758" s="106">
        <v>7</v>
      </c>
      <c r="H5758" s="107">
        <v>0</v>
      </c>
      <c r="I5758" s="107">
        <v>0</v>
      </c>
      <c r="J5758" s="107">
        <v>0</v>
      </c>
      <c r="K5758" s="107">
        <v>0</v>
      </c>
      <c r="L5758" s="108">
        <v>0</v>
      </c>
      <c r="X5758" t="s">
        <v>778</v>
      </c>
      <c r="Y5758" t="s">
        <v>779</v>
      </c>
    </row>
    <row r="5759" spans="1:25" hidden="1" x14ac:dyDescent="0.25">
      <c r="A5759" s="103" t="s">
        <v>6</v>
      </c>
      <c r="B5759" s="104">
        <v>46274</v>
      </c>
      <c r="C5759" s="105" t="s">
        <v>12</v>
      </c>
      <c r="D5759" s="106">
        <v>16</v>
      </c>
      <c r="G5759" s="106">
        <v>182</v>
      </c>
      <c r="H5759" s="107">
        <v>5</v>
      </c>
      <c r="I5759" s="107">
        <v>4</v>
      </c>
      <c r="J5759" s="107">
        <v>0</v>
      </c>
      <c r="K5759" s="107">
        <v>0</v>
      </c>
      <c r="L5759" s="108">
        <v>0</v>
      </c>
      <c r="X5759" t="s">
        <v>778</v>
      </c>
      <c r="Y5759" t="s">
        <v>779</v>
      </c>
    </row>
    <row r="5760" spans="1:25" hidden="1" x14ac:dyDescent="0.25">
      <c r="A5760" s="103" t="s">
        <v>6</v>
      </c>
      <c r="B5760" s="104">
        <v>46274</v>
      </c>
      <c r="C5760" s="105" t="s">
        <v>11</v>
      </c>
      <c r="D5760" s="106">
        <v>14</v>
      </c>
      <c r="G5760" s="106">
        <v>678</v>
      </c>
      <c r="H5760" s="107">
        <v>4</v>
      </c>
      <c r="I5760" s="107">
        <v>3</v>
      </c>
      <c r="J5760" s="107">
        <v>0</v>
      </c>
      <c r="K5760" s="107">
        <v>0</v>
      </c>
      <c r="L5760" s="108">
        <v>0</v>
      </c>
      <c r="X5760" t="s">
        <v>782</v>
      </c>
      <c r="Y5760" t="s">
        <v>20</v>
      </c>
    </row>
    <row r="5761" spans="1:25" x14ac:dyDescent="0.25">
      <c r="A5761" s="103" t="s">
        <v>7</v>
      </c>
      <c r="B5761" s="104">
        <v>46274</v>
      </c>
      <c r="C5761" s="105" t="s">
        <v>11</v>
      </c>
      <c r="D5761" s="106">
        <v>8</v>
      </c>
      <c r="G5761" s="106">
        <v>93</v>
      </c>
      <c r="H5761" s="107">
        <v>0</v>
      </c>
      <c r="I5761" s="107">
        <v>0</v>
      </c>
      <c r="J5761" s="107">
        <v>0</v>
      </c>
      <c r="K5761" s="107">
        <v>0</v>
      </c>
      <c r="L5761" s="108">
        <v>0</v>
      </c>
      <c r="X5761" t="s">
        <v>778</v>
      </c>
      <c r="Y5761" t="s">
        <v>783</v>
      </c>
    </row>
    <row r="5762" spans="1:25" hidden="1" x14ac:dyDescent="0.25">
      <c r="A5762" s="103" t="s">
        <v>6</v>
      </c>
      <c r="B5762" s="104">
        <v>46274</v>
      </c>
      <c r="C5762" s="105" t="s">
        <v>12</v>
      </c>
      <c r="D5762" s="106">
        <v>8</v>
      </c>
      <c r="G5762" s="106">
        <v>2</v>
      </c>
      <c r="H5762" s="107">
        <v>0</v>
      </c>
      <c r="I5762" s="107">
        <v>0</v>
      </c>
      <c r="J5762" s="107">
        <v>0</v>
      </c>
      <c r="K5762" s="107">
        <v>0</v>
      </c>
      <c r="L5762" s="108">
        <v>0</v>
      </c>
      <c r="X5762" t="s">
        <v>778</v>
      </c>
      <c r="Y5762" t="s">
        <v>169</v>
      </c>
    </row>
    <row r="5763" spans="1:25" hidden="1" x14ac:dyDescent="0.25">
      <c r="A5763" s="103" t="s">
        <v>8</v>
      </c>
      <c r="B5763" s="104">
        <v>46274</v>
      </c>
      <c r="C5763" s="105" t="s">
        <v>11</v>
      </c>
      <c r="D5763" s="106">
        <v>8</v>
      </c>
      <c r="G5763" s="106">
        <v>10</v>
      </c>
      <c r="H5763" s="107">
        <v>2</v>
      </c>
      <c r="I5763" s="107">
        <v>2</v>
      </c>
      <c r="J5763" s="107">
        <v>0</v>
      </c>
      <c r="K5763" s="107">
        <v>0</v>
      </c>
      <c r="L5763" s="108">
        <v>0</v>
      </c>
      <c r="X5763" t="s">
        <v>778</v>
      </c>
      <c r="Y5763" t="s">
        <v>20</v>
      </c>
    </row>
    <row r="5764" spans="1:25" hidden="1" x14ac:dyDescent="0.25">
      <c r="A5764" s="103" t="s">
        <v>6</v>
      </c>
      <c r="B5764" s="104">
        <v>46274</v>
      </c>
      <c r="C5764" s="105" t="s">
        <v>11</v>
      </c>
      <c r="D5764" s="106">
        <v>14</v>
      </c>
      <c r="G5764" s="106">
        <v>1027</v>
      </c>
      <c r="H5764" s="107">
        <v>10</v>
      </c>
      <c r="I5764" s="107">
        <v>9</v>
      </c>
      <c r="J5764" s="107">
        <v>0</v>
      </c>
      <c r="K5764" s="107">
        <v>0</v>
      </c>
      <c r="L5764" s="108">
        <v>0</v>
      </c>
      <c r="X5764" t="s">
        <v>782</v>
      </c>
      <c r="Y5764" t="s">
        <v>783</v>
      </c>
    </row>
    <row r="5765" spans="1:25" hidden="1" x14ac:dyDescent="0.25">
      <c r="A5765" s="103" t="s">
        <v>6</v>
      </c>
      <c r="B5765" s="104">
        <v>46274</v>
      </c>
      <c r="C5765" s="105" t="s">
        <v>11</v>
      </c>
      <c r="D5765" s="106">
        <v>14</v>
      </c>
      <c r="G5765" s="106">
        <v>280</v>
      </c>
      <c r="H5765" s="107">
        <v>5</v>
      </c>
      <c r="I5765" s="107">
        <v>3</v>
      </c>
      <c r="J5765" s="107">
        <v>1</v>
      </c>
      <c r="K5765" s="107">
        <v>1</v>
      </c>
      <c r="L5765" s="108">
        <v>0</v>
      </c>
      <c r="X5765" t="s">
        <v>778</v>
      </c>
      <c r="Y5765" t="s">
        <v>783</v>
      </c>
    </row>
    <row r="5766" spans="1:25" hidden="1" x14ac:dyDescent="0.25">
      <c r="A5766" s="103" t="s">
        <v>7</v>
      </c>
      <c r="B5766" s="104">
        <v>46274</v>
      </c>
      <c r="C5766" s="105" t="s">
        <v>12</v>
      </c>
      <c r="D5766" s="106">
        <v>15</v>
      </c>
      <c r="G5766" s="106">
        <v>227</v>
      </c>
      <c r="H5766" s="107">
        <v>5</v>
      </c>
      <c r="I5766" s="107">
        <v>2</v>
      </c>
      <c r="J5766" s="107">
        <v>0</v>
      </c>
      <c r="K5766" s="107">
        <v>0</v>
      </c>
      <c r="L5766" s="108">
        <v>0</v>
      </c>
      <c r="X5766" t="s">
        <v>778</v>
      </c>
      <c r="Y5766" t="s">
        <v>781</v>
      </c>
    </row>
    <row r="5767" spans="1:25" hidden="1" x14ac:dyDescent="0.25">
      <c r="A5767" s="103" t="s">
        <v>7</v>
      </c>
      <c r="B5767" s="104">
        <v>46274</v>
      </c>
      <c r="C5767" s="105" t="s">
        <v>11</v>
      </c>
      <c r="D5767" s="106">
        <v>15</v>
      </c>
      <c r="G5767" s="106">
        <v>44</v>
      </c>
      <c r="H5767" s="107">
        <v>0</v>
      </c>
      <c r="I5767" s="107">
        <v>0</v>
      </c>
      <c r="J5767" s="107">
        <v>0</v>
      </c>
      <c r="K5767" s="107">
        <v>0</v>
      </c>
      <c r="L5767" s="108">
        <v>0</v>
      </c>
      <c r="X5767" t="s">
        <v>778</v>
      </c>
      <c r="Y5767" t="s">
        <v>784</v>
      </c>
    </row>
    <row r="5768" spans="1:25" hidden="1" x14ac:dyDescent="0.25">
      <c r="A5768" s="103" t="s">
        <v>6</v>
      </c>
      <c r="B5768" s="104">
        <v>46274</v>
      </c>
      <c r="C5768" s="105" t="s">
        <v>11</v>
      </c>
      <c r="D5768" s="106">
        <v>16</v>
      </c>
      <c r="G5768" s="106">
        <v>140</v>
      </c>
      <c r="H5768" s="107">
        <v>1</v>
      </c>
      <c r="I5768" s="107">
        <v>1</v>
      </c>
      <c r="J5768" s="107">
        <v>0</v>
      </c>
      <c r="K5768" s="107">
        <v>0</v>
      </c>
      <c r="L5768" s="108">
        <v>0</v>
      </c>
      <c r="X5768" t="s">
        <v>778</v>
      </c>
      <c r="Y5768" t="s">
        <v>784</v>
      </c>
    </row>
    <row r="5769" spans="1:25" hidden="1" x14ac:dyDescent="0.25">
      <c r="A5769" s="103" t="s">
        <v>6</v>
      </c>
      <c r="B5769" s="104">
        <v>46274</v>
      </c>
      <c r="C5769" s="105" t="s">
        <v>11</v>
      </c>
      <c r="D5769" s="106">
        <v>8</v>
      </c>
      <c r="G5769" s="106">
        <v>7</v>
      </c>
      <c r="H5769" s="107">
        <v>1</v>
      </c>
      <c r="I5769" s="107">
        <v>1</v>
      </c>
      <c r="J5769" s="107">
        <v>0</v>
      </c>
      <c r="K5769" s="107">
        <v>0</v>
      </c>
      <c r="L5769" s="108">
        <v>0</v>
      </c>
      <c r="X5769" t="s">
        <v>778</v>
      </c>
      <c r="Y5769" t="s">
        <v>23</v>
      </c>
    </row>
    <row r="5770" spans="1:25" hidden="1" x14ac:dyDescent="0.25">
      <c r="A5770" s="103" t="s">
        <v>7</v>
      </c>
      <c r="B5770" s="104">
        <v>46274</v>
      </c>
      <c r="C5770" s="105" t="s">
        <v>12</v>
      </c>
      <c r="D5770" s="106">
        <v>8</v>
      </c>
      <c r="G5770" s="106">
        <v>37</v>
      </c>
      <c r="H5770" s="107">
        <v>0</v>
      </c>
      <c r="I5770" s="107">
        <v>0</v>
      </c>
      <c r="J5770" s="107">
        <v>0</v>
      </c>
      <c r="K5770" s="107">
        <v>0</v>
      </c>
      <c r="L5770" s="108">
        <v>0</v>
      </c>
      <c r="X5770" t="s">
        <v>778</v>
      </c>
      <c r="Y5770" t="s">
        <v>781</v>
      </c>
    </row>
    <row r="5771" spans="1:25" hidden="1" x14ac:dyDescent="0.25">
      <c r="A5771" s="103" t="s">
        <v>7</v>
      </c>
      <c r="B5771" s="104">
        <v>46274</v>
      </c>
      <c r="C5771" s="105" t="s">
        <v>11</v>
      </c>
      <c r="D5771" s="106">
        <v>14</v>
      </c>
      <c r="G5771" s="106">
        <v>328</v>
      </c>
      <c r="H5771" s="107">
        <v>2</v>
      </c>
      <c r="I5771" s="107">
        <v>2</v>
      </c>
      <c r="J5771" s="107">
        <v>0</v>
      </c>
      <c r="K5771" s="107">
        <v>0</v>
      </c>
      <c r="L5771" s="108">
        <v>0</v>
      </c>
      <c r="X5771" t="s">
        <v>782</v>
      </c>
      <c r="Y5771" t="s">
        <v>784</v>
      </c>
    </row>
    <row r="5772" spans="1:25" hidden="1" x14ac:dyDescent="0.25">
      <c r="A5772" s="103" t="s">
        <v>8</v>
      </c>
      <c r="B5772" s="104">
        <v>46274</v>
      </c>
      <c r="C5772" s="105" t="s">
        <v>11</v>
      </c>
      <c r="D5772" s="106">
        <v>14</v>
      </c>
      <c r="G5772" s="106">
        <v>808</v>
      </c>
      <c r="H5772" s="107">
        <v>5</v>
      </c>
      <c r="I5772" s="107">
        <v>5</v>
      </c>
      <c r="J5772" s="107">
        <v>0</v>
      </c>
      <c r="K5772" s="107">
        <v>0</v>
      </c>
      <c r="L5772" s="108">
        <v>0</v>
      </c>
      <c r="X5772" t="s">
        <v>782</v>
      </c>
      <c r="Y5772" t="s">
        <v>784</v>
      </c>
    </row>
    <row r="5773" spans="1:25" hidden="1" x14ac:dyDescent="0.25">
      <c r="A5773" s="103" t="s">
        <v>8</v>
      </c>
      <c r="B5773" s="104">
        <v>46274</v>
      </c>
      <c r="C5773" s="105" t="s">
        <v>11</v>
      </c>
      <c r="D5773" s="106">
        <v>14</v>
      </c>
      <c r="G5773" s="106">
        <v>511</v>
      </c>
      <c r="H5773" s="107">
        <v>7</v>
      </c>
      <c r="I5773" s="107">
        <v>6</v>
      </c>
      <c r="J5773" s="107">
        <v>0</v>
      </c>
      <c r="K5773" s="107">
        <v>0</v>
      </c>
      <c r="L5773" s="108">
        <v>0</v>
      </c>
      <c r="X5773" t="s">
        <v>778</v>
      </c>
      <c r="Y5773" t="s">
        <v>20</v>
      </c>
    </row>
    <row r="5774" spans="1:25" x14ac:dyDescent="0.25">
      <c r="A5774" s="103" t="s">
        <v>6</v>
      </c>
      <c r="B5774" s="104">
        <v>46274</v>
      </c>
      <c r="C5774" s="105" t="s">
        <v>12</v>
      </c>
      <c r="D5774" s="106">
        <v>14</v>
      </c>
      <c r="G5774" s="106">
        <v>37</v>
      </c>
      <c r="H5774" s="107">
        <v>2</v>
      </c>
      <c r="I5774" s="107">
        <v>1</v>
      </c>
      <c r="J5774" s="107">
        <v>0</v>
      </c>
      <c r="K5774" s="107">
        <v>0</v>
      </c>
      <c r="L5774" s="108">
        <v>0</v>
      </c>
      <c r="X5774" t="s">
        <v>782</v>
      </c>
      <c r="Y5774" t="s">
        <v>781</v>
      </c>
    </row>
    <row r="5775" spans="1:25" hidden="1" x14ac:dyDescent="0.25">
      <c r="A5775" s="103" t="s">
        <v>6</v>
      </c>
      <c r="B5775" s="104">
        <v>46274</v>
      </c>
      <c r="C5775" s="105" t="s">
        <v>12</v>
      </c>
      <c r="D5775" s="106">
        <v>11</v>
      </c>
      <c r="G5775" s="106">
        <v>2</v>
      </c>
      <c r="H5775" s="107">
        <v>0</v>
      </c>
      <c r="I5775" s="107">
        <v>0</v>
      </c>
      <c r="J5775" s="107">
        <v>0</v>
      </c>
      <c r="K5775" s="107">
        <v>0</v>
      </c>
      <c r="L5775" s="108">
        <v>0</v>
      </c>
      <c r="X5775" t="s">
        <v>778</v>
      </c>
      <c r="Y5775" t="s">
        <v>169</v>
      </c>
    </row>
    <row r="5776" spans="1:25" hidden="1" x14ac:dyDescent="0.25">
      <c r="A5776" s="103" t="s">
        <v>7</v>
      </c>
      <c r="B5776" s="104">
        <v>46274</v>
      </c>
      <c r="C5776" s="105" t="s">
        <v>12</v>
      </c>
      <c r="D5776" s="106">
        <v>10</v>
      </c>
      <c r="G5776" s="106">
        <v>278</v>
      </c>
      <c r="H5776" s="107">
        <v>6</v>
      </c>
      <c r="I5776" s="107">
        <v>1</v>
      </c>
      <c r="J5776" s="107">
        <v>0</v>
      </c>
      <c r="K5776" s="107">
        <v>0</v>
      </c>
      <c r="L5776" s="108">
        <v>0</v>
      </c>
      <c r="X5776" t="s">
        <v>782</v>
      </c>
      <c r="Y5776" t="s">
        <v>781</v>
      </c>
    </row>
    <row r="5777" spans="1:25" hidden="1" x14ac:dyDescent="0.25">
      <c r="A5777" s="103" t="s">
        <v>8</v>
      </c>
      <c r="B5777" s="104">
        <v>46274</v>
      </c>
      <c r="C5777" s="105" t="s">
        <v>12</v>
      </c>
      <c r="D5777" s="106">
        <v>16</v>
      </c>
      <c r="G5777" s="106">
        <v>143</v>
      </c>
      <c r="H5777" s="107">
        <v>4</v>
      </c>
      <c r="I5777" s="107">
        <v>3</v>
      </c>
      <c r="J5777" s="107">
        <v>0</v>
      </c>
      <c r="K5777" s="107">
        <v>0</v>
      </c>
      <c r="L5777" s="108">
        <v>0</v>
      </c>
      <c r="X5777" t="s">
        <v>782</v>
      </c>
      <c r="Y5777" t="s">
        <v>781</v>
      </c>
    </row>
    <row r="5778" spans="1:25" hidden="1" x14ac:dyDescent="0.25">
      <c r="A5778" s="103" t="s">
        <v>6</v>
      </c>
      <c r="B5778" s="104">
        <v>46274</v>
      </c>
      <c r="C5778" s="105" t="s">
        <v>11</v>
      </c>
      <c r="D5778" s="106">
        <v>10</v>
      </c>
      <c r="G5778" s="106">
        <v>159</v>
      </c>
      <c r="H5778" s="107">
        <v>2</v>
      </c>
      <c r="I5778" s="107">
        <v>2</v>
      </c>
      <c r="J5778" s="107">
        <v>0</v>
      </c>
      <c r="K5778" s="107">
        <v>0</v>
      </c>
      <c r="L5778" s="108">
        <v>0</v>
      </c>
      <c r="X5778" t="s">
        <v>778</v>
      </c>
      <c r="Y5778" t="s">
        <v>20</v>
      </c>
    </row>
    <row r="5779" spans="1:25" hidden="1" x14ac:dyDescent="0.25">
      <c r="A5779" s="103" t="s">
        <v>8</v>
      </c>
      <c r="B5779" s="104">
        <v>46274</v>
      </c>
      <c r="C5779" s="105" t="s">
        <v>11</v>
      </c>
      <c r="D5779" s="106">
        <v>14</v>
      </c>
      <c r="G5779" s="106">
        <v>370</v>
      </c>
      <c r="H5779" s="107">
        <v>4</v>
      </c>
      <c r="I5779" s="107">
        <v>4</v>
      </c>
      <c r="J5779" s="107">
        <v>0</v>
      </c>
      <c r="K5779" s="107">
        <v>0</v>
      </c>
      <c r="L5779" s="108">
        <v>0</v>
      </c>
      <c r="X5779" t="s">
        <v>778</v>
      </c>
      <c r="Y5779" t="s">
        <v>784</v>
      </c>
    </row>
    <row r="5780" spans="1:25" hidden="1" x14ac:dyDescent="0.25">
      <c r="A5780" s="103" t="s">
        <v>7</v>
      </c>
      <c r="B5780" s="104">
        <v>46274</v>
      </c>
      <c r="C5780" s="105" t="s">
        <v>11</v>
      </c>
      <c r="D5780" s="106">
        <v>10</v>
      </c>
      <c r="G5780" s="106">
        <v>387</v>
      </c>
      <c r="H5780" s="107">
        <v>7</v>
      </c>
      <c r="I5780" s="107">
        <v>7</v>
      </c>
      <c r="J5780" s="107">
        <v>0</v>
      </c>
      <c r="K5780" s="107">
        <v>0</v>
      </c>
      <c r="L5780" s="108">
        <v>0</v>
      </c>
      <c r="X5780" t="s">
        <v>782</v>
      </c>
      <c r="Y5780" t="s">
        <v>784</v>
      </c>
    </row>
    <row r="5781" spans="1:25" x14ac:dyDescent="0.25">
      <c r="A5781" s="103" t="s">
        <v>6</v>
      </c>
      <c r="B5781" s="104">
        <v>46274</v>
      </c>
      <c r="C5781" s="105" t="s">
        <v>11</v>
      </c>
      <c r="D5781" s="106">
        <v>10</v>
      </c>
      <c r="G5781" s="106">
        <v>4</v>
      </c>
      <c r="H5781" s="107">
        <v>0</v>
      </c>
      <c r="I5781" s="107">
        <v>0</v>
      </c>
      <c r="J5781" s="107">
        <v>0</v>
      </c>
      <c r="K5781" s="107">
        <v>0</v>
      </c>
      <c r="L5781" s="108">
        <v>0</v>
      </c>
      <c r="X5781" t="s">
        <v>778</v>
      </c>
      <c r="Y5781" t="s">
        <v>21</v>
      </c>
    </row>
    <row r="5782" spans="1:25" hidden="1" x14ac:dyDescent="0.25">
      <c r="A5782" s="103" t="s">
        <v>7</v>
      </c>
      <c r="B5782" s="104">
        <v>46274</v>
      </c>
      <c r="C5782" s="105" t="s">
        <v>12</v>
      </c>
      <c r="D5782" s="106">
        <v>10</v>
      </c>
      <c r="G5782" s="106">
        <v>994</v>
      </c>
      <c r="H5782" s="107">
        <v>30</v>
      </c>
      <c r="I5782" s="107">
        <v>18</v>
      </c>
      <c r="J5782" s="107">
        <v>1</v>
      </c>
      <c r="K5782" s="107">
        <v>0</v>
      </c>
      <c r="L5782" s="108">
        <v>0</v>
      </c>
      <c r="X5782" t="s">
        <v>782</v>
      </c>
      <c r="Y5782" t="s">
        <v>779</v>
      </c>
    </row>
    <row r="5783" spans="1:25" x14ac:dyDescent="0.25">
      <c r="A5783" s="103" t="s">
        <v>6</v>
      </c>
      <c r="B5783" s="104">
        <v>46274</v>
      </c>
      <c r="C5783" s="105" t="s">
        <v>11</v>
      </c>
      <c r="D5783" s="106">
        <v>15</v>
      </c>
      <c r="G5783" s="106">
        <v>5</v>
      </c>
      <c r="H5783" s="107">
        <v>0</v>
      </c>
      <c r="I5783" s="107">
        <v>0</v>
      </c>
      <c r="J5783" s="107">
        <v>0</v>
      </c>
      <c r="K5783" s="107">
        <v>0</v>
      </c>
      <c r="L5783" s="108">
        <v>0</v>
      </c>
      <c r="X5783" t="s">
        <v>778</v>
      </c>
      <c r="Y5783" t="s">
        <v>21</v>
      </c>
    </row>
    <row r="5784" spans="1:25" hidden="1" x14ac:dyDescent="0.25">
      <c r="A5784" s="103" t="s">
        <v>8</v>
      </c>
      <c r="B5784" s="104">
        <v>46274</v>
      </c>
      <c r="C5784" s="105" t="s">
        <v>12</v>
      </c>
      <c r="D5784" s="106">
        <v>17</v>
      </c>
      <c r="G5784" s="106">
        <v>49</v>
      </c>
      <c r="H5784" s="107">
        <v>1</v>
      </c>
      <c r="I5784" s="107">
        <v>0</v>
      </c>
      <c r="J5784" s="107">
        <v>0</v>
      </c>
      <c r="K5784" s="107">
        <v>0</v>
      </c>
      <c r="L5784" s="108">
        <v>0</v>
      </c>
      <c r="X5784" t="s">
        <v>778</v>
      </c>
      <c r="Y5784" t="s">
        <v>779</v>
      </c>
    </row>
    <row r="5785" spans="1:25" x14ac:dyDescent="0.25">
      <c r="A5785" s="103" t="s">
        <v>6</v>
      </c>
      <c r="B5785" s="104">
        <v>46274</v>
      </c>
      <c r="C5785" s="105" t="s">
        <v>11</v>
      </c>
      <c r="D5785" s="106">
        <v>14</v>
      </c>
      <c r="G5785" s="106">
        <v>323</v>
      </c>
      <c r="H5785" s="107">
        <v>2</v>
      </c>
      <c r="I5785" s="107">
        <v>1</v>
      </c>
      <c r="J5785" s="107">
        <v>0</v>
      </c>
      <c r="K5785" s="107">
        <v>0</v>
      </c>
      <c r="L5785" s="108">
        <v>0</v>
      </c>
      <c r="X5785" t="s">
        <v>778</v>
      </c>
      <c r="Y5785" t="s">
        <v>20</v>
      </c>
    </row>
    <row r="5786" spans="1:25" x14ac:dyDescent="0.25">
      <c r="A5786" s="103" t="s">
        <v>6</v>
      </c>
      <c r="B5786" s="104">
        <v>46274</v>
      </c>
      <c r="C5786" s="105" t="s">
        <v>12</v>
      </c>
      <c r="D5786" s="106">
        <v>8</v>
      </c>
      <c r="G5786" s="106">
        <v>4</v>
      </c>
      <c r="H5786" s="107">
        <v>0</v>
      </c>
      <c r="I5786" s="107">
        <v>0</v>
      </c>
      <c r="J5786" s="107">
        <v>0</v>
      </c>
      <c r="K5786" s="107">
        <v>0</v>
      </c>
      <c r="L5786" s="108">
        <v>0</v>
      </c>
      <c r="X5786" t="s">
        <v>778</v>
      </c>
    </row>
    <row r="5787" spans="1:25" hidden="1" x14ac:dyDescent="0.25">
      <c r="A5787" s="103" t="s">
        <v>6</v>
      </c>
      <c r="B5787" s="104">
        <v>46274</v>
      </c>
      <c r="C5787" s="105" t="s">
        <v>12</v>
      </c>
      <c r="D5787" s="106">
        <v>10</v>
      </c>
      <c r="G5787" s="106">
        <v>3</v>
      </c>
      <c r="H5787" s="107">
        <v>0</v>
      </c>
      <c r="I5787" s="107">
        <v>0</v>
      </c>
      <c r="J5787" s="107">
        <v>0</v>
      </c>
      <c r="K5787" s="107">
        <v>0</v>
      </c>
      <c r="L5787" s="108">
        <v>0</v>
      </c>
      <c r="X5787" t="s">
        <v>778</v>
      </c>
      <c r="Y5787" t="s">
        <v>169</v>
      </c>
    </row>
    <row r="5788" spans="1:25" x14ac:dyDescent="0.25">
      <c r="A5788" s="103" t="s">
        <v>6</v>
      </c>
      <c r="B5788" s="104">
        <v>46274</v>
      </c>
      <c r="C5788" s="105" t="s">
        <v>11</v>
      </c>
      <c r="D5788" s="106">
        <v>16</v>
      </c>
      <c r="G5788" s="106">
        <v>8</v>
      </c>
      <c r="H5788" s="107">
        <v>0</v>
      </c>
      <c r="I5788" s="107">
        <v>0</v>
      </c>
      <c r="J5788" s="107">
        <v>0</v>
      </c>
      <c r="K5788" s="107">
        <v>0</v>
      </c>
      <c r="L5788" s="108">
        <v>0</v>
      </c>
      <c r="X5788" t="s">
        <v>782</v>
      </c>
      <c r="Y5788" t="s">
        <v>23</v>
      </c>
    </row>
    <row r="5789" spans="1:25" hidden="1" x14ac:dyDescent="0.25">
      <c r="A5789" s="103" t="s">
        <v>8</v>
      </c>
      <c r="B5789" s="104">
        <v>46274</v>
      </c>
      <c r="C5789" s="105" t="s">
        <v>12</v>
      </c>
      <c r="D5789" s="106">
        <v>10</v>
      </c>
      <c r="G5789" s="106">
        <v>1029</v>
      </c>
      <c r="H5789" s="107">
        <v>28</v>
      </c>
      <c r="I5789" s="107">
        <v>17</v>
      </c>
      <c r="J5789" s="107">
        <v>0</v>
      </c>
      <c r="K5789" s="107">
        <v>0</v>
      </c>
      <c r="L5789" s="108">
        <v>0</v>
      </c>
      <c r="X5789" t="s">
        <v>778</v>
      </c>
      <c r="Y5789" t="s">
        <v>779</v>
      </c>
    </row>
    <row r="5790" spans="1:25" x14ac:dyDescent="0.25">
      <c r="A5790" s="103" t="s">
        <v>8</v>
      </c>
      <c r="B5790" s="104">
        <v>46274</v>
      </c>
      <c r="C5790" s="105" t="s">
        <v>11</v>
      </c>
      <c r="D5790" s="106">
        <v>9</v>
      </c>
      <c r="G5790" s="106">
        <v>3</v>
      </c>
      <c r="H5790" s="107">
        <v>0</v>
      </c>
      <c r="I5790" s="107">
        <v>0</v>
      </c>
      <c r="J5790" s="107">
        <v>0</v>
      </c>
      <c r="K5790" s="107">
        <v>0</v>
      </c>
      <c r="L5790" s="108">
        <v>0</v>
      </c>
      <c r="X5790" t="s">
        <v>782</v>
      </c>
    </row>
    <row r="5791" spans="1:25" hidden="1" x14ac:dyDescent="0.25">
      <c r="A5791" s="103" t="s">
        <v>8</v>
      </c>
      <c r="B5791" s="104">
        <v>46274</v>
      </c>
      <c r="C5791" s="105" t="s">
        <v>12</v>
      </c>
      <c r="D5791" s="106">
        <v>12</v>
      </c>
      <c r="G5791" s="106">
        <v>1748</v>
      </c>
      <c r="H5791" s="107">
        <v>34</v>
      </c>
      <c r="I5791" s="107">
        <v>23</v>
      </c>
      <c r="J5791" s="107">
        <v>2</v>
      </c>
      <c r="K5791" s="107">
        <v>2</v>
      </c>
      <c r="L5791" s="108">
        <v>0</v>
      </c>
      <c r="X5791" t="s">
        <v>778</v>
      </c>
      <c r="Y5791" t="s">
        <v>779</v>
      </c>
    </row>
    <row r="5792" spans="1:25" hidden="1" x14ac:dyDescent="0.25">
      <c r="A5792" s="103" t="s">
        <v>6</v>
      </c>
      <c r="B5792" s="104">
        <v>46274</v>
      </c>
      <c r="C5792" s="105" t="s">
        <v>11</v>
      </c>
      <c r="D5792" s="106">
        <v>8</v>
      </c>
      <c r="G5792" s="106">
        <v>151</v>
      </c>
      <c r="H5792" s="107">
        <v>0</v>
      </c>
      <c r="I5792" s="107">
        <v>0</v>
      </c>
      <c r="J5792" s="107">
        <v>0</v>
      </c>
      <c r="K5792" s="107">
        <v>0</v>
      </c>
      <c r="L5792" s="108">
        <v>0</v>
      </c>
      <c r="X5792" t="s">
        <v>778</v>
      </c>
      <c r="Y5792" t="s">
        <v>784</v>
      </c>
    </row>
    <row r="5793" spans="1:25" x14ac:dyDescent="0.25">
      <c r="A5793" s="103" t="s">
        <v>7</v>
      </c>
      <c r="B5793" s="104">
        <v>46274</v>
      </c>
      <c r="C5793" s="105" t="s">
        <v>11</v>
      </c>
      <c r="D5793" s="106">
        <v>12</v>
      </c>
      <c r="G5793" s="106">
        <v>4</v>
      </c>
      <c r="H5793" s="107">
        <v>0</v>
      </c>
      <c r="I5793" s="107">
        <v>0</v>
      </c>
      <c r="J5793" s="107">
        <v>0</v>
      </c>
      <c r="K5793" s="107">
        <v>0</v>
      </c>
      <c r="L5793" s="108">
        <v>0</v>
      </c>
      <c r="X5793" t="s">
        <v>782</v>
      </c>
      <c r="Y5793" t="s">
        <v>23</v>
      </c>
    </row>
    <row r="5794" spans="1:25" x14ac:dyDescent="0.25">
      <c r="A5794" s="103" t="s">
        <v>8</v>
      </c>
      <c r="B5794" s="104">
        <v>46274</v>
      </c>
      <c r="C5794" s="105" t="s">
        <v>12</v>
      </c>
      <c r="D5794" s="106">
        <v>12</v>
      </c>
      <c r="G5794" s="106">
        <v>22</v>
      </c>
      <c r="H5794" s="107">
        <v>0</v>
      </c>
      <c r="I5794" s="107">
        <v>0</v>
      </c>
      <c r="J5794" s="107">
        <v>0</v>
      </c>
      <c r="K5794" s="107">
        <v>0</v>
      </c>
      <c r="L5794" s="108">
        <v>0</v>
      </c>
      <c r="X5794" t="s">
        <v>778</v>
      </c>
    </row>
    <row r="5795" spans="1:25" hidden="1" x14ac:dyDescent="0.25">
      <c r="A5795" s="103" t="s">
        <v>28</v>
      </c>
      <c r="B5795" s="104">
        <v>46274</v>
      </c>
      <c r="C5795" s="105" t="s">
        <v>12</v>
      </c>
      <c r="D5795" s="106">
        <v>13</v>
      </c>
      <c r="G5795" s="106">
        <v>1</v>
      </c>
      <c r="H5795" s="107">
        <v>1</v>
      </c>
      <c r="I5795" s="107">
        <v>1</v>
      </c>
      <c r="J5795" s="107">
        <v>0</v>
      </c>
      <c r="K5795" s="107">
        <v>0</v>
      </c>
      <c r="L5795" s="108">
        <v>0</v>
      </c>
      <c r="X5795" t="s">
        <v>782</v>
      </c>
      <c r="Y5795" t="s">
        <v>779</v>
      </c>
    </row>
    <row r="5796" spans="1:25" hidden="1" x14ac:dyDescent="0.25">
      <c r="A5796" s="103" t="s">
        <v>6</v>
      </c>
      <c r="B5796" s="104">
        <v>46274</v>
      </c>
      <c r="C5796" s="105" t="s">
        <v>11</v>
      </c>
      <c r="D5796" s="106">
        <v>13</v>
      </c>
      <c r="G5796" s="106">
        <v>1</v>
      </c>
      <c r="H5796" s="107">
        <v>0</v>
      </c>
      <c r="I5796" s="107">
        <v>0</v>
      </c>
      <c r="J5796" s="107">
        <v>0</v>
      </c>
      <c r="K5796" s="107">
        <v>0</v>
      </c>
      <c r="L5796" s="108">
        <v>0</v>
      </c>
      <c r="X5796" t="s">
        <v>778</v>
      </c>
      <c r="Y5796" t="s">
        <v>780</v>
      </c>
    </row>
    <row r="5797" spans="1:25" x14ac:dyDescent="0.25">
      <c r="A5797" s="103" t="s">
        <v>6</v>
      </c>
      <c r="B5797" s="104">
        <v>46274</v>
      </c>
      <c r="C5797" s="105" t="s">
        <v>12</v>
      </c>
      <c r="D5797" s="106">
        <v>12</v>
      </c>
      <c r="G5797" s="106">
        <v>138</v>
      </c>
      <c r="H5797" s="107">
        <v>4</v>
      </c>
      <c r="I5797" s="107">
        <v>4</v>
      </c>
      <c r="J5797" s="107">
        <v>1</v>
      </c>
      <c r="K5797" s="107">
        <v>1</v>
      </c>
      <c r="L5797" s="108">
        <v>0</v>
      </c>
      <c r="X5797" t="s">
        <v>782</v>
      </c>
      <c r="Y5797" t="s">
        <v>781</v>
      </c>
    </row>
    <row r="5798" spans="1:25" hidden="1" x14ac:dyDescent="0.25">
      <c r="A5798" s="103" t="s">
        <v>8</v>
      </c>
      <c r="B5798" s="104">
        <v>46274</v>
      </c>
      <c r="C5798" s="105" t="s">
        <v>12</v>
      </c>
      <c r="D5798" s="106">
        <v>12</v>
      </c>
      <c r="G5798" s="106">
        <v>18</v>
      </c>
      <c r="H5798" s="107">
        <v>0</v>
      </c>
      <c r="I5798" s="107">
        <v>0</v>
      </c>
      <c r="J5798" s="107">
        <v>0</v>
      </c>
      <c r="K5798" s="107">
        <v>0</v>
      </c>
      <c r="L5798" s="108">
        <v>0</v>
      </c>
      <c r="X5798" t="s">
        <v>782</v>
      </c>
      <c r="Y5798" t="s">
        <v>779</v>
      </c>
    </row>
    <row r="5799" spans="1:25" hidden="1" x14ac:dyDescent="0.25">
      <c r="A5799" s="103" t="s">
        <v>8</v>
      </c>
      <c r="B5799" s="104">
        <v>46274</v>
      </c>
      <c r="C5799" s="105" t="s">
        <v>11</v>
      </c>
      <c r="D5799" s="106">
        <v>12</v>
      </c>
      <c r="G5799" s="106">
        <v>55</v>
      </c>
      <c r="H5799" s="107">
        <v>1</v>
      </c>
      <c r="I5799" s="107">
        <v>1</v>
      </c>
      <c r="J5799" s="107">
        <v>0</v>
      </c>
      <c r="K5799" s="107">
        <v>0</v>
      </c>
      <c r="L5799" s="108">
        <v>0</v>
      </c>
      <c r="X5799" t="s">
        <v>778</v>
      </c>
      <c r="Y5799" t="s">
        <v>780</v>
      </c>
    </row>
    <row r="5800" spans="1:25" x14ac:dyDescent="0.25">
      <c r="A5800" s="103" t="s">
        <v>8</v>
      </c>
      <c r="B5800" s="104">
        <v>46274</v>
      </c>
      <c r="C5800" s="105" t="s">
        <v>11</v>
      </c>
      <c r="D5800" s="106">
        <v>14</v>
      </c>
      <c r="G5800" s="106">
        <v>12</v>
      </c>
      <c r="H5800" s="107">
        <v>0</v>
      </c>
      <c r="I5800" s="107">
        <v>0</v>
      </c>
      <c r="J5800" s="107">
        <v>0</v>
      </c>
      <c r="K5800" s="107">
        <v>0</v>
      </c>
      <c r="L5800" s="108">
        <v>0</v>
      </c>
      <c r="X5800" t="s">
        <v>782</v>
      </c>
    </row>
    <row r="5801" spans="1:25" hidden="1" x14ac:dyDescent="0.25">
      <c r="A5801" s="103" t="s">
        <v>7</v>
      </c>
      <c r="B5801" s="104">
        <v>46274</v>
      </c>
      <c r="C5801" s="105" t="s">
        <v>12</v>
      </c>
      <c r="D5801" s="106">
        <v>10</v>
      </c>
      <c r="G5801" s="106">
        <v>2</v>
      </c>
      <c r="H5801" s="107">
        <v>0</v>
      </c>
      <c r="I5801" s="107">
        <v>0</v>
      </c>
      <c r="J5801" s="107">
        <v>0</v>
      </c>
      <c r="K5801" s="107">
        <v>0</v>
      </c>
      <c r="L5801" s="108">
        <v>0</v>
      </c>
      <c r="X5801" t="s">
        <v>778</v>
      </c>
      <c r="Y5801" t="s">
        <v>804</v>
      </c>
    </row>
    <row r="5802" spans="1:25" hidden="1" x14ac:dyDescent="0.25">
      <c r="A5802" s="103" t="s">
        <v>8</v>
      </c>
      <c r="B5802" s="104">
        <v>46274</v>
      </c>
      <c r="C5802" s="105" t="s">
        <v>12</v>
      </c>
      <c r="D5802" s="106">
        <v>11</v>
      </c>
      <c r="G5802" s="106">
        <v>629</v>
      </c>
      <c r="H5802" s="107">
        <v>13</v>
      </c>
      <c r="I5802" s="107">
        <v>9</v>
      </c>
      <c r="J5802" s="107">
        <v>1</v>
      </c>
      <c r="K5802" s="107">
        <v>1</v>
      </c>
      <c r="L5802" s="108">
        <v>0</v>
      </c>
      <c r="X5802" t="s">
        <v>782</v>
      </c>
      <c r="Y5802" t="s">
        <v>781</v>
      </c>
    </row>
    <row r="5803" spans="1:25" hidden="1" x14ac:dyDescent="0.25">
      <c r="A5803" s="103" t="s">
        <v>7</v>
      </c>
      <c r="B5803" s="104">
        <v>46274</v>
      </c>
      <c r="C5803" s="105" t="s">
        <v>12</v>
      </c>
      <c r="D5803" s="106">
        <v>12</v>
      </c>
      <c r="G5803" s="106">
        <v>29</v>
      </c>
      <c r="H5803" s="107">
        <v>0</v>
      </c>
      <c r="I5803" s="107">
        <v>0</v>
      </c>
      <c r="J5803" s="107">
        <v>0</v>
      </c>
      <c r="K5803" s="107">
        <v>0</v>
      </c>
      <c r="L5803" s="108">
        <v>0</v>
      </c>
      <c r="X5803" t="s">
        <v>778</v>
      </c>
      <c r="Y5803" t="s">
        <v>781</v>
      </c>
    </row>
    <row r="5804" spans="1:25" x14ac:dyDescent="0.25">
      <c r="A5804" s="103" t="s">
        <v>8</v>
      </c>
      <c r="B5804" s="104">
        <v>46274</v>
      </c>
      <c r="C5804" s="105" t="s">
        <v>11</v>
      </c>
      <c r="D5804" s="106">
        <v>11</v>
      </c>
      <c r="G5804" s="106">
        <v>202</v>
      </c>
      <c r="H5804" s="107">
        <v>4</v>
      </c>
      <c r="I5804" s="107">
        <v>4</v>
      </c>
      <c r="J5804" s="107">
        <v>0</v>
      </c>
      <c r="K5804" s="107">
        <v>0</v>
      </c>
      <c r="L5804" s="108">
        <v>0</v>
      </c>
      <c r="X5804" t="s">
        <v>778</v>
      </c>
      <c r="Y5804" t="s">
        <v>784</v>
      </c>
    </row>
    <row r="5805" spans="1:25" x14ac:dyDescent="0.25">
      <c r="A5805" s="103" t="s">
        <v>7</v>
      </c>
      <c r="B5805" s="104">
        <v>46274</v>
      </c>
      <c r="C5805" s="105" t="s">
        <v>12</v>
      </c>
      <c r="D5805" s="106">
        <v>11</v>
      </c>
      <c r="G5805" s="106">
        <v>7</v>
      </c>
      <c r="H5805" s="107">
        <v>0</v>
      </c>
      <c r="I5805" s="107">
        <v>0</v>
      </c>
      <c r="J5805" s="107">
        <v>0</v>
      </c>
      <c r="K5805" s="107">
        <v>0</v>
      </c>
      <c r="L5805" s="108">
        <v>0</v>
      </c>
      <c r="X5805" t="s">
        <v>778</v>
      </c>
      <c r="Y5805" t="s">
        <v>811</v>
      </c>
    </row>
    <row r="5806" spans="1:25" x14ac:dyDescent="0.25">
      <c r="A5806" s="103" t="s">
        <v>7</v>
      </c>
      <c r="B5806" s="104">
        <v>46274</v>
      </c>
      <c r="C5806" s="105" t="s">
        <v>12</v>
      </c>
      <c r="D5806" s="106">
        <v>15</v>
      </c>
      <c r="G5806" s="106">
        <v>1015</v>
      </c>
      <c r="H5806" s="107">
        <v>13</v>
      </c>
      <c r="I5806" s="107">
        <v>6</v>
      </c>
      <c r="J5806" s="107">
        <v>1</v>
      </c>
      <c r="K5806" s="107">
        <v>1</v>
      </c>
      <c r="L5806" s="108">
        <v>0</v>
      </c>
      <c r="X5806" t="s">
        <v>782</v>
      </c>
      <c r="Y5806" t="s">
        <v>779</v>
      </c>
    </row>
    <row r="5807" spans="1:25" hidden="1" x14ac:dyDescent="0.25">
      <c r="A5807" s="103" t="s">
        <v>8</v>
      </c>
      <c r="B5807" s="104">
        <v>46274</v>
      </c>
      <c r="C5807" s="105" t="s">
        <v>12</v>
      </c>
      <c r="D5807" s="106">
        <v>15</v>
      </c>
      <c r="G5807" s="106">
        <v>2238</v>
      </c>
      <c r="H5807" s="107">
        <v>28</v>
      </c>
      <c r="I5807" s="107">
        <v>19</v>
      </c>
      <c r="J5807" s="107">
        <v>1</v>
      </c>
      <c r="K5807" s="107">
        <v>1</v>
      </c>
      <c r="L5807" s="108">
        <v>0</v>
      </c>
      <c r="X5807" t="s">
        <v>782</v>
      </c>
      <c r="Y5807" t="s">
        <v>779</v>
      </c>
    </row>
    <row r="5808" spans="1:25" hidden="1" x14ac:dyDescent="0.25">
      <c r="A5808" s="103" t="s">
        <v>7</v>
      </c>
      <c r="B5808" s="104">
        <v>46274</v>
      </c>
      <c r="C5808" s="105" t="s">
        <v>11</v>
      </c>
      <c r="D5808" s="106">
        <v>10</v>
      </c>
      <c r="G5808" s="106">
        <v>149</v>
      </c>
      <c r="H5808" s="107">
        <v>3</v>
      </c>
      <c r="I5808" s="107">
        <v>1</v>
      </c>
      <c r="J5808" s="107">
        <v>1</v>
      </c>
      <c r="K5808" s="107">
        <v>0</v>
      </c>
      <c r="L5808" s="108">
        <v>0</v>
      </c>
      <c r="X5808" t="s">
        <v>778</v>
      </c>
      <c r="Y5808" t="s">
        <v>783</v>
      </c>
    </row>
    <row r="5809" spans="1:25" x14ac:dyDescent="0.25">
      <c r="A5809" s="103" t="s">
        <v>8</v>
      </c>
      <c r="B5809" s="104">
        <v>46274</v>
      </c>
      <c r="C5809" s="105" t="s">
        <v>11</v>
      </c>
      <c r="D5809" s="106">
        <v>15</v>
      </c>
      <c r="G5809" s="106">
        <v>127</v>
      </c>
      <c r="H5809" s="107">
        <v>1</v>
      </c>
      <c r="I5809" s="107">
        <v>0</v>
      </c>
      <c r="J5809" s="107">
        <v>0</v>
      </c>
      <c r="K5809" s="107">
        <v>0</v>
      </c>
      <c r="L5809" s="108">
        <v>0</v>
      </c>
      <c r="X5809" t="s">
        <v>782</v>
      </c>
      <c r="Y5809" t="s">
        <v>780</v>
      </c>
    </row>
    <row r="5810" spans="1:25" x14ac:dyDescent="0.25">
      <c r="A5810" s="103" t="s">
        <v>6</v>
      </c>
      <c r="B5810" s="104">
        <v>46274</v>
      </c>
      <c r="C5810" s="105" t="s">
        <v>12</v>
      </c>
      <c r="D5810" s="106">
        <v>16</v>
      </c>
      <c r="G5810" s="106">
        <v>2562</v>
      </c>
      <c r="H5810" s="107">
        <v>38</v>
      </c>
      <c r="I5810" s="107">
        <v>27</v>
      </c>
      <c r="J5810" s="107">
        <v>1</v>
      </c>
      <c r="K5810" s="107">
        <v>0</v>
      </c>
      <c r="L5810" s="108">
        <v>0</v>
      </c>
      <c r="X5810" t="s">
        <v>778</v>
      </c>
      <c r="Y5810" t="s">
        <v>779</v>
      </c>
    </row>
    <row r="5811" spans="1:25" hidden="1" x14ac:dyDescent="0.25">
      <c r="A5811" s="103" t="s">
        <v>8</v>
      </c>
      <c r="B5811" s="104">
        <v>46274</v>
      </c>
      <c r="C5811" s="105" t="s">
        <v>12</v>
      </c>
      <c r="D5811" s="106">
        <v>14</v>
      </c>
      <c r="G5811" s="106">
        <v>18</v>
      </c>
      <c r="H5811" s="107">
        <v>0</v>
      </c>
      <c r="I5811" s="107">
        <v>0</v>
      </c>
      <c r="J5811" s="107">
        <v>0</v>
      </c>
      <c r="K5811" s="107">
        <v>0</v>
      </c>
      <c r="L5811" s="108">
        <v>0</v>
      </c>
      <c r="X5811" t="s">
        <v>778</v>
      </c>
    </row>
    <row r="5812" spans="1:25" hidden="1" x14ac:dyDescent="0.25">
      <c r="A5812" s="103" t="s">
        <v>7</v>
      </c>
      <c r="B5812" s="104">
        <v>46274</v>
      </c>
      <c r="C5812" s="105" t="s">
        <v>11</v>
      </c>
      <c r="D5812" s="106">
        <v>9</v>
      </c>
      <c r="G5812" s="106">
        <v>144</v>
      </c>
      <c r="H5812" s="107">
        <v>2</v>
      </c>
      <c r="I5812" s="107">
        <v>1</v>
      </c>
      <c r="J5812" s="107">
        <v>0</v>
      </c>
      <c r="K5812" s="107">
        <v>0</v>
      </c>
      <c r="L5812" s="108">
        <v>0</v>
      </c>
      <c r="X5812" t="s">
        <v>778</v>
      </c>
      <c r="Y5812" t="s">
        <v>783</v>
      </c>
    </row>
    <row r="5813" spans="1:25" hidden="1" x14ac:dyDescent="0.25">
      <c r="A5813" s="103" t="s">
        <v>7</v>
      </c>
      <c r="B5813" s="104">
        <v>46274</v>
      </c>
      <c r="C5813" s="105" t="s">
        <v>11</v>
      </c>
      <c r="D5813" s="106">
        <v>16</v>
      </c>
      <c r="G5813" s="106">
        <v>4</v>
      </c>
      <c r="H5813" s="107">
        <v>0</v>
      </c>
      <c r="I5813" s="107">
        <v>0</v>
      </c>
      <c r="J5813" s="107">
        <v>0</v>
      </c>
      <c r="K5813" s="107">
        <v>0</v>
      </c>
      <c r="L5813" s="108">
        <v>0</v>
      </c>
      <c r="X5813" t="s">
        <v>782</v>
      </c>
      <c r="Y5813" t="s">
        <v>23</v>
      </c>
    </row>
    <row r="5814" spans="1:25" hidden="1" x14ac:dyDescent="0.25">
      <c r="A5814" s="103" t="s">
        <v>7</v>
      </c>
      <c r="B5814" s="104">
        <v>46274</v>
      </c>
      <c r="C5814" s="105" t="s">
        <v>11</v>
      </c>
      <c r="D5814" s="106">
        <v>16</v>
      </c>
      <c r="G5814" s="106">
        <v>261</v>
      </c>
      <c r="H5814" s="107">
        <v>4</v>
      </c>
      <c r="I5814" s="107">
        <v>3</v>
      </c>
      <c r="J5814" s="107">
        <v>1</v>
      </c>
      <c r="K5814" s="107">
        <v>1</v>
      </c>
      <c r="L5814" s="108">
        <v>0</v>
      </c>
      <c r="X5814" t="s">
        <v>782</v>
      </c>
      <c r="Y5814" t="s">
        <v>784</v>
      </c>
    </row>
    <row r="5815" spans="1:25" hidden="1" x14ac:dyDescent="0.25">
      <c r="A5815" s="103" t="s">
        <v>6</v>
      </c>
      <c r="B5815" s="104">
        <v>46274</v>
      </c>
      <c r="C5815" s="105" t="s">
        <v>12</v>
      </c>
      <c r="D5815" s="106">
        <v>11</v>
      </c>
      <c r="G5815" s="106">
        <v>649</v>
      </c>
      <c r="H5815" s="107">
        <v>11</v>
      </c>
      <c r="I5815" s="107">
        <v>10</v>
      </c>
      <c r="J5815" s="107">
        <v>0</v>
      </c>
      <c r="K5815" s="107">
        <v>0</v>
      </c>
      <c r="L5815" s="108">
        <v>0</v>
      </c>
      <c r="X5815" t="s">
        <v>782</v>
      </c>
      <c r="Y5815" t="s">
        <v>781</v>
      </c>
    </row>
    <row r="5816" spans="1:25" hidden="1" x14ac:dyDescent="0.25">
      <c r="A5816" s="103" t="s">
        <v>6</v>
      </c>
      <c r="B5816" s="104">
        <v>46274</v>
      </c>
      <c r="C5816" s="105" t="s">
        <v>12</v>
      </c>
      <c r="D5816" s="106">
        <v>10</v>
      </c>
      <c r="G5816" s="106">
        <v>40</v>
      </c>
      <c r="H5816" s="107">
        <v>0</v>
      </c>
      <c r="I5816" s="107">
        <v>0</v>
      </c>
      <c r="J5816" s="107">
        <v>0</v>
      </c>
      <c r="K5816" s="107">
        <v>0</v>
      </c>
      <c r="L5816" s="108">
        <v>0</v>
      </c>
      <c r="X5816" t="s">
        <v>778</v>
      </c>
      <c r="Y5816" t="s">
        <v>781</v>
      </c>
    </row>
    <row r="5817" spans="1:25" hidden="1" x14ac:dyDescent="0.25">
      <c r="A5817" s="103" t="s">
        <v>6</v>
      </c>
      <c r="B5817" s="104">
        <v>46274</v>
      </c>
      <c r="C5817" s="105" t="s">
        <v>11</v>
      </c>
      <c r="D5817" s="106">
        <v>14</v>
      </c>
      <c r="G5817" s="106">
        <v>16</v>
      </c>
      <c r="H5817" s="107">
        <v>1</v>
      </c>
      <c r="I5817" s="107">
        <v>1</v>
      </c>
      <c r="J5817" s="107">
        <v>0</v>
      </c>
      <c r="K5817" s="107">
        <v>0</v>
      </c>
      <c r="L5817" s="108">
        <v>0</v>
      </c>
      <c r="X5817" t="s">
        <v>778</v>
      </c>
      <c r="Y5817" t="s">
        <v>23</v>
      </c>
    </row>
    <row r="5818" spans="1:25" hidden="1" x14ac:dyDescent="0.25">
      <c r="A5818" s="103" t="s">
        <v>6</v>
      </c>
      <c r="B5818" s="104">
        <v>46274</v>
      </c>
      <c r="C5818" s="105" t="s">
        <v>11</v>
      </c>
      <c r="D5818" s="106">
        <v>12</v>
      </c>
      <c r="G5818" s="106">
        <v>1230</v>
      </c>
      <c r="H5818" s="107">
        <v>23</v>
      </c>
      <c r="I5818" s="107">
        <v>20</v>
      </c>
      <c r="J5818" s="107">
        <v>1</v>
      </c>
      <c r="K5818" s="107">
        <v>1</v>
      </c>
      <c r="L5818" s="108">
        <v>0</v>
      </c>
      <c r="X5818" t="s">
        <v>782</v>
      </c>
      <c r="Y5818" t="s">
        <v>784</v>
      </c>
    </row>
    <row r="5819" spans="1:25" hidden="1" x14ac:dyDescent="0.25">
      <c r="A5819" s="103" t="s">
        <v>8</v>
      </c>
      <c r="B5819" s="104">
        <v>46274</v>
      </c>
      <c r="C5819" s="105" t="s">
        <v>11</v>
      </c>
      <c r="D5819" s="106">
        <v>12</v>
      </c>
      <c r="G5819" s="106">
        <v>1030</v>
      </c>
      <c r="H5819" s="107">
        <v>10</v>
      </c>
      <c r="I5819" s="107">
        <v>7</v>
      </c>
      <c r="J5819" s="107">
        <v>0</v>
      </c>
      <c r="K5819" s="107">
        <v>0</v>
      </c>
      <c r="L5819" s="108">
        <v>0</v>
      </c>
      <c r="X5819" t="s">
        <v>782</v>
      </c>
      <c r="Y5819" t="s">
        <v>783</v>
      </c>
    </row>
    <row r="5820" spans="1:25" hidden="1" x14ac:dyDescent="0.25">
      <c r="A5820" s="103" t="s">
        <v>8</v>
      </c>
      <c r="B5820" s="104">
        <v>46274</v>
      </c>
      <c r="C5820" s="105" t="s">
        <v>11</v>
      </c>
      <c r="D5820" s="106">
        <v>13</v>
      </c>
      <c r="G5820" s="106">
        <v>17</v>
      </c>
      <c r="H5820" s="107">
        <v>1</v>
      </c>
      <c r="I5820" s="107">
        <v>1</v>
      </c>
      <c r="J5820" s="107">
        <v>0</v>
      </c>
      <c r="K5820" s="107">
        <v>0</v>
      </c>
      <c r="L5820" s="108">
        <v>0</v>
      </c>
      <c r="X5820" t="s">
        <v>782</v>
      </c>
      <c r="Y5820" t="s">
        <v>783</v>
      </c>
    </row>
    <row r="5821" spans="1:25" hidden="1" x14ac:dyDescent="0.25">
      <c r="A5821" s="103" t="s">
        <v>6</v>
      </c>
      <c r="B5821" s="104">
        <v>46274</v>
      </c>
      <c r="C5821" s="105" t="s">
        <v>11</v>
      </c>
      <c r="D5821" s="106">
        <v>9</v>
      </c>
      <c r="G5821" s="106">
        <v>199</v>
      </c>
      <c r="H5821" s="107">
        <v>3</v>
      </c>
      <c r="I5821" s="107">
        <v>1</v>
      </c>
      <c r="J5821" s="107">
        <v>0</v>
      </c>
      <c r="K5821" s="107">
        <v>0</v>
      </c>
      <c r="L5821" s="108">
        <v>0</v>
      </c>
      <c r="X5821" t="s">
        <v>778</v>
      </c>
      <c r="Y5821" t="s">
        <v>20</v>
      </c>
    </row>
    <row r="5822" spans="1:25" hidden="1" x14ac:dyDescent="0.25">
      <c r="A5822" s="103" t="s">
        <v>6</v>
      </c>
      <c r="B5822" s="104">
        <v>46274</v>
      </c>
      <c r="C5822" s="105" t="s">
        <v>11</v>
      </c>
      <c r="D5822" s="106">
        <v>15</v>
      </c>
      <c r="G5822" s="106">
        <v>1348</v>
      </c>
      <c r="H5822" s="107">
        <v>10</v>
      </c>
      <c r="I5822" s="107">
        <v>9</v>
      </c>
      <c r="J5822" s="107">
        <v>0</v>
      </c>
      <c r="K5822" s="107">
        <v>0</v>
      </c>
      <c r="L5822" s="108">
        <v>0</v>
      </c>
      <c r="X5822" t="s">
        <v>782</v>
      </c>
      <c r="Y5822" t="s">
        <v>783</v>
      </c>
    </row>
    <row r="5823" spans="1:25" x14ac:dyDescent="0.25">
      <c r="A5823" s="103" t="s">
        <v>6</v>
      </c>
      <c r="B5823" s="104">
        <v>46274</v>
      </c>
      <c r="C5823" s="105" t="s">
        <v>11</v>
      </c>
      <c r="D5823" s="106">
        <v>11</v>
      </c>
      <c r="G5823" s="106">
        <v>13</v>
      </c>
      <c r="H5823" s="107">
        <v>0</v>
      </c>
      <c r="I5823" s="107">
        <v>0</v>
      </c>
      <c r="J5823" s="107">
        <v>0</v>
      </c>
      <c r="K5823" s="107">
        <v>0</v>
      </c>
      <c r="L5823" s="108">
        <v>0</v>
      </c>
      <c r="X5823" t="s">
        <v>782</v>
      </c>
      <c r="Y5823" t="s">
        <v>21</v>
      </c>
    </row>
    <row r="5824" spans="1:25" hidden="1" x14ac:dyDescent="0.25">
      <c r="A5824" s="103" t="s">
        <v>6</v>
      </c>
      <c r="B5824" s="104">
        <v>46274</v>
      </c>
      <c r="C5824" s="105" t="s">
        <v>12</v>
      </c>
      <c r="D5824" s="106">
        <v>9</v>
      </c>
      <c r="G5824" s="106">
        <v>2</v>
      </c>
      <c r="H5824" s="107">
        <v>0</v>
      </c>
      <c r="I5824" s="107">
        <v>0</v>
      </c>
      <c r="J5824" s="107">
        <v>0</v>
      </c>
      <c r="K5824" s="107">
        <v>0</v>
      </c>
      <c r="L5824" s="108">
        <v>0</v>
      </c>
      <c r="X5824" t="s">
        <v>778</v>
      </c>
      <c r="Y5824" t="s">
        <v>169</v>
      </c>
    </row>
    <row r="5825" spans="1:25" hidden="1" x14ac:dyDescent="0.25">
      <c r="A5825" s="103" t="s">
        <v>8</v>
      </c>
      <c r="B5825" s="104">
        <v>46274</v>
      </c>
      <c r="C5825" s="105" t="s">
        <v>11</v>
      </c>
      <c r="D5825" s="106">
        <v>9</v>
      </c>
      <c r="G5825" s="106">
        <v>36</v>
      </c>
      <c r="H5825" s="107">
        <v>2</v>
      </c>
      <c r="I5825" s="107">
        <v>2</v>
      </c>
      <c r="J5825" s="107">
        <v>0</v>
      </c>
      <c r="K5825" s="107">
        <v>0</v>
      </c>
      <c r="L5825" s="108">
        <v>0</v>
      </c>
      <c r="X5825" t="s">
        <v>778</v>
      </c>
      <c r="Y5825" t="s">
        <v>780</v>
      </c>
    </row>
    <row r="5826" spans="1:25" hidden="1" x14ac:dyDescent="0.25">
      <c r="A5826" s="103" t="s">
        <v>8</v>
      </c>
      <c r="B5826" s="104">
        <v>46274</v>
      </c>
      <c r="C5826" s="105" t="s">
        <v>11</v>
      </c>
      <c r="D5826" s="106">
        <v>15</v>
      </c>
      <c r="G5826" s="106">
        <v>400</v>
      </c>
      <c r="H5826" s="107">
        <v>4</v>
      </c>
      <c r="I5826" s="107">
        <v>3</v>
      </c>
      <c r="J5826" s="107">
        <v>0</v>
      </c>
      <c r="K5826" s="107">
        <v>0</v>
      </c>
      <c r="L5826" s="108">
        <v>0</v>
      </c>
      <c r="X5826" t="s">
        <v>778</v>
      </c>
      <c r="Y5826" t="s">
        <v>20</v>
      </c>
    </row>
    <row r="5827" spans="1:25" x14ac:dyDescent="0.25">
      <c r="A5827" s="103" t="s">
        <v>8</v>
      </c>
      <c r="B5827" s="104">
        <v>46274</v>
      </c>
      <c r="C5827" s="105" t="s">
        <v>11</v>
      </c>
      <c r="D5827" s="106">
        <v>13</v>
      </c>
      <c r="G5827" s="106">
        <v>2</v>
      </c>
      <c r="H5827" s="107">
        <v>0</v>
      </c>
      <c r="I5827" s="107">
        <v>0</v>
      </c>
      <c r="J5827" s="107">
        <v>0</v>
      </c>
      <c r="K5827" s="107">
        <v>0</v>
      </c>
      <c r="L5827" s="108">
        <v>0</v>
      </c>
      <c r="X5827" t="s">
        <v>782</v>
      </c>
      <c r="Y5827" t="s">
        <v>784</v>
      </c>
    </row>
    <row r="5828" spans="1:25" x14ac:dyDescent="0.25">
      <c r="A5828" s="103" t="s">
        <v>8</v>
      </c>
      <c r="B5828" s="104">
        <v>46274</v>
      </c>
      <c r="C5828" s="105" t="s">
        <v>12</v>
      </c>
      <c r="D5828" s="106">
        <v>15</v>
      </c>
      <c r="G5828" s="106">
        <v>11</v>
      </c>
      <c r="H5828" s="107">
        <v>0</v>
      </c>
      <c r="I5828" s="107">
        <v>0</v>
      </c>
      <c r="J5828" s="107">
        <v>0</v>
      </c>
      <c r="K5828" s="107">
        <v>0</v>
      </c>
      <c r="L5828" s="108">
        <v>0</v>
      </c>
      <c r="X5828" t="s">
        <v>782</v>
      </c>
    </row>
    <row r="5829" spans="1:25" hidden="1" x14ac:dyDescent="0.25">
      <c r="A5829" s="103" t="s">
        <v>8</v>
      </c>
      <c r="B5829" s="104">
        <v>46274</v>
      </c>
      <c r="C5829" s="105" t="s">
        <v>12</v>
      </c>
      <c r="D5829" s="106">
        <v>13</v>
      </c>
      <c r="G5829" s="106">
        <v>40</v>
      </c>
      <c r="H5829" s="107">
        <v>1</v>
      </c>
      <c r="I5829" s="107">
        <v>1</v>
      </c>
      <c r="J5829" s="107">
        <v>0</v>
      </c>
      <c r="K5829" s="107">
        <v>0</v>
      </c>
      <c r="L5829" s="108">
        <v>0</v>
      </c>
      <c r="X5829" t="s">
        <v>778</v>
      </c>
      <c r="Y5829" t="s">
        <v>779</v>
      </c>
    </row>
    <row r="5830" spans="1:25" hidden="1" x14ac:dyDescent="0.25">
      <c r="A5830" s="103" t="s">
        <v>6</v>
      </c>
      <c r="B5830" s="104">
        <v>46274</v>
      </c>
      <c r="C5830" s="105" t="s">
        <v>11</v>
      </c>
      <c r="D5830" s="106">
        <v>8</v>
      </c>
      <c r="G5830" s="106">
        <v>5</v>
      </c>
      <c r="H5830" s="107">
        <v>0</v>
      </c>
      <c r="I5830" s="107">
        <v>0</v>
      </c>
      <c r="J5830" s="107">
        <v>0</v>
      </c>
      <c r="K5830" s="107">
        <v>0</v>
      </c>
      <c r="L5830" s="108">
        <v>0</v>
      </c>
      <c r="X5830" t="s">
        <v>782</v>
      </c>
      <c r="Y5830" t="s">
        <v>23</v>
      </c>
    </row>
    <row r="5831" spans="1:25" hidden="1" x14ac:dyDescent="0.25">
      <c r="A5831" s="103" t="s">
        <v>6</v>
      </c>
      <c r="B5831" s="104">
        <v>46274</v>
      </c>
      <c r="C5831" s="105" t="s">
        <v>11</v>
      </c>
      <c r="D5831" s="106">
        <v>12</v>
      </c>
      <c r="G5831" s="106">
        <v>6</v>
      </c>
      <c r="H5831" s="107">
        <v>0</v>
      </c>
      <c r="I5831" s="107">
        <v>0</v>
      </c>
      <c r="J5831" s="107">
        <v>0</v>
      </c>
      <c r="K5831" s="107">
        <v>0</v>
      </c>
      <c r="L5831" s="108">
        <v>0</v>
      </c>
      <c r="X5831" t="s">
        <v>782</v>
      </c>
      <c r="Y5831" t="s">
        <v>21</v>
      </c>
    </row>
    <row r="5832" spans="1:25" x14ac:dyDescent="0.25">
      <c r="A5832" s="103" t="s">
        <v>7</v>
      </c>
      <c r="B5832" s="104">
        <v>46274</v>
      </c>
      <c r="C5832" s="105" t="s">
        <v>12</v>
      </c>
      <c r="D5832" s="106">
        <v>13</v>
      </c>
      <c r="G5832" s="106">
        <v>72</v>
      </c>
      <c r="H5832" s="107">
        <v>2</v>
      </c>
      <c r="I5832" s="107">
        <v>2</v>
      </c>
      <c r="J5832" s="107">
        <v>0</v>
      </c>
      <c r="K5832" s="107">
        <v>0</v>
      </c>
      <c r="L5832" s="108">
        <v>0</v>
      </c>
      <c r="X5832" t="s">
        <v>782</v>
      </c>
      <c r="Y5832" t="s">
        <v>781</v>
      </c>
    </row>
    <row r="5833" spans="1:25" x14ac:dyDescent="0.25">
      <c r="A5833" s="103" t="s">
        <v>6</v>
      </c>
      <c r="B5833" s="104">
        <v>46274</v>
      </c>
      <c r="C5833" s="105" t="s">
        <v>12</v>
      </c>
      <c r="D5833" s="106">
        <v>17</v>
      </c>
      <c r="G5833" s="106">
        <v>13</v>
      </c>
      <c r="H5833" s="107">
        <v>0</v>
      </c>
      <c r="I5833" s="107">
        <v>0</v>
      </c>
      <c r="J5833" s="107">
        <v>0</v>
      </c>
      <c r="K5833" s="107">
        <v>0</v>
      </c>
      <c r="L5833" s="108">
        <v>0</v>
      </c>
      <c r="X5833" t="s">
        <v>778</v>
      </c>
      <c r="Y5833" t="s">
        <v>779</v>
      </c>
    </row>
    <row r="5834" spans="1:25" x14ac:dyDescent="0.25">
      <c r="A5834" s="103" t="s">
        <v>6</v>
      </c>
      <c r="B5834" s="104">
        <v>46274</v>
      </c>
      <c r="C5834" s="105" t="s">
        <v>12</v>
      </c>
      <c r="D5834" s="106">
        <v>9</v>
      </c>
      <c r="G5834" s="106">
        <v>6</v>
      </c>
      <c r="H5834" s="107">
        <v>0</v>
      </c>
      <c r="I5834" s="107">
        <v>0</v>
      </c>
      <c r="J5834" s="107">
        <v>0</v>
      </c>
      <c r="K5834" s="107">
        <v>0</v>
      </c>
      <c r="L5834" s="108">
        <v>0</v>
      </c>
      <c r="X5834" t="s">
        <v>778</v>
      </c>
    </row>
    <row r="5835" spans="1:25" hidden="1" x14ac:dyDescent="0.25">
      <c r="A5835" s="103" t="s">
        <v>7</v>
      </c>
      <c r="B5835" s="104">
        <v>46274</v>
      </c>
      <c r="C5835" s="105" t="s">
        <v>12</v>
      </c>
      <c r="D5835" s="106">
        <v>9</v>
      </c>
      <c r="G5835" s="106">
        <v>6</v>
      </c>
      <c r="H5835" s="107">
        <v>0</v>
      </c>
      <c r="I5835" s="107">
        <v>0</v>
      </c>
      <c r="J5835" s="107">
        <v>0</v>
      </c>
      <c r="K5835" s="107">
        <v>0</v>
      </c>
      <c r="L5835" s="108">
        <v>0</v>
      </c>
      <c r="X5835" t="s">
        <v>778</v>
      </c>
      <c r="Y5835" t="s">
        <v>811</v>
      </c>
    </row>
    <row r="5836" spans="1:25" hidden="1" x14ac:dyDescent="0.25">
      <c r="A5836" s="103" t="s">
        <v>7</v>
      </c>
      <c r="B5836" s="104">
        <v>46274</v>
      </c>
      <c r="C5836" s="105" t="s">
        <v>11</v>
      </c>
      <c r="D5836" s="106">
        <v>9</v>
      </c>
      <c r="G5836" s="106">
        <v>7</v>
      </c>
      <c r="H5836" s="107">
        <v>0</v>
      </c>
      <c r="I5836" s="107">
        <v>0</v>
      </c>
      <c r="J5836" s="107">
        <v>0</v>
      </c>
      <c r="K5836" s="107">
        <v>0</v>
      </c>
      <c r="L5836" s="108">
        <v>0</v>
      </c>
      <c r="X5836" t="s">
        <v>782</v>
      </c>
    </row>
    <row r="5837" spans="1:25" hidden="1" x14ac:dyDescent="0.25">
      <c r="A5837" s="103" t="s">
        <v>6</v>
      </c>
      <c r="B5837" s="104">
        <v>46274</v>
      </c>
      <c r="C5837" s="105" t="s">
        <v>11</v>
      </c>
      <c r="D5837" s="106">
        <v>16</v>
      </c>
      <c r="G5837" s="106">
        <v>1</v>
      </c>
      <c r="H5837" s="107">
        <v>0</v>
      </c>
      <c r="I5837" s="107">
        <v>0</v>
      </c>
      <c r="J5837" s="107">
        <v>0</v>
      </c>
      <c r="K5837" s="107">
        <v>0</v>
      </c>
      <c r="L5837" s="108">
        <v>0</v>
      </c>
      <c r="X5837" t="s">
        <v>782</v>
      </c>
      <c r="Y5837" t="s">
        <v>22</v>
      </c>
    </row>
    <row r="5838" spans="1:25" x14ac:dyDescent="0.25">
      <c r="A5838" s="103" t="s">
        <v>6</v>
      </c>
      <c r="B5838" s="104">
        <v>46274</v>
      </c>
      <c r="C5838" s="105" t="s">
        <v>11</v>
      </c>
      <c r="D5838" s="106">
        <v>10</v>
      </c>
      <c r="G5838" s="106">
        <v>4</v>
      </c>
      <c r="H5838" s="107">
        <v>0</v>
      </c>
      <c r="I5838" s="107">
        <v>0</v>
      </c>
      <c r="J5838" s="107">
        <v>0</v>
      </c>
      <c r="K5838" s="107">
        <v>0</v>
      </c>
      <c r="L5838" s="108">
        <v>0</v>
      </c>
      <c r="X5838" t="s">
        <v>778</v>
      </c>
      <c r="Y5838" t="s">
        <v>23</v>
      </c>
    </row>
    <row r="5839" spans="1:25" hidden="1" x14ac:dyDescent="0.25">
      <c r="A5839" s="103" t="s">
        <v>6</v>
      </c>
      <c r="B5839" s="104">
        <v>46274</v>
      </c>
      <c r="C5839" s="105" t="s">
        <v>12</v>
      </c>
      <c r="D5839" s="106">
        <v>9</v>
      </c>
      <c r="G5839" s="106">
        <v>14</v>
      </c>
      <c r="H5839" s="107">
        <v>0</v>
      </c>
      <c r="I5839" s="107">
        <v>0</v>
      </c>
      <c r="J5839" s="107">
        <v>0</v>
      </c>
      <c r="K5839" s="107">
        <v>0</v>
      </c>
      <c r="L5839" s="108">
        <v>0</v>
      </c>
      <c r="X5839" t="s">
        <v>782</v>
      </c>
      <c r="Y5839" t="s">
        <v>779</v>
      </c>
    </row>
    <row r="5840" spans="1:25" hidden="1" x14ac:dyDescent="0.25">
      <c r="A5840" s="103" t="s">
        <v>8</v>
      </c>
      <c r="B5840" s="104">
        <v>46274</v>
      </c>
      <c r="C5840" s="105" t="s">
        <v>11</v>
      </c>
      <c r="D5840" s="106">
        <v>8</v>
      </c>
      <c r="G5840" s="106">
        <v>1</v>
      </c>
      <c r="H5840" s="107">
        <v>0</v>
      </c>
      <c r="I5840" s="107">
        <v>0</v>
      </c>
      <c r="J5840" s="107">
        <v>0</v>
      </c>
      <c r="K5840" s="107">
        <v>0</v>
      </c>
      <c r="L5840" s="108">
        <v>0</v>
      </c>
      <c r="X5840" t="s">
        <v>782</v>
      </c>
    </row>
    <row r="5841" spans="1:25" hidden="1" x14ac:dyDescent="0.25">
      <c r="A5841" s="103" t="s">
        <v>8</v>
      </c>
      <c r="B5841" s="104">
        <v>46274</v>
      </c>
      <c r="C5841" s="105" t="s">
        <v>12</v>
      </c>
      <c r="D5841" s="106">
        <v>16</v>
      </c>
      <c r="G5841" s="106">
        <v>105</v>
      </c>
      <c r="H5841" s="107">
        <v>1</v>
      </c>
      <c r="I5841" s="107">
        <v>1</v>
      </c>
      <c r="J5841" s="107">
        <v>0</v>
      </c>
      <c r="K5841" s="107">
        <v>0</v>
      </c>
      <c r="L5841" s="108">
        <v>0</v>
      </c>
      <c r="X5841" t="s">
        <v>778</v>
      </c>
      <c r="Y5841" t="s">
        <v>781</v>
      </c>
    </row>
    <row r="5842" spans="1:25" x14ac:dyDescent="0.25">
      <c r="A5842" s="103" t="s">
        <v>7</v>
      </c>
      <c r="B5842" s="104">
        <v>46274</v>
      </c>
      <c r="C5842" s="105" t="s">
        <v>11</v>
      </c>
      <c r="D5842" s="106">
        <v>14</v>
      </c>
      <c r="G5842" s="106">
        <v>218</v>
      </c>
      <c r="H5842" s="107">
        <v>1</v>
      </c>
      <c r="I5842" s="107">
        <v>1</v>
      </c>
      <c r="J5842" s="107">
        <v>0</v>
      </c>
      <c r="K5842" s="107">
        <v>0</v>
      </c>
      <c r="L5842" s="108">
        <v>0</v>
      </c>
      <c r="X5842" t="s">
        <v>782</v>
      </c>
      <c r="Y5842" t="s">
        <v>20</v>
      </c>
    </row>
    <row r="5843" spans="1:25" x14ac:dyDescent="0.25">
      <c r="A5843" s="103" t="s">
        <v>6</v>
      </c>
      <c r="B5843" s="104">
        <v>46274</v>
      </c>
      <c r="C5843" s="105" t="s">
        <v>12</v>
      </c>
      <c r="D5843" s="106">
        <v>14</v>
      </c>
      <c r="G5843" s="106">
        <v>215</v>
      </c>
      <c r="H5843" s="107">
        <v>9</v>
      </c>
      <c r="I5843" s="107">
        <v>8</v>
      </c>
      <c r="J5843" s="107">
        <v>0</v>
      </c>
      <c r="K5843" s="107">
        <v>0</v>
      </c>
      <c r="L5843" s="108">
        <v>0</v>
      </c>
      <c r="X5843" t="s">
        <v>778</v>
      </c>
      <c r="Y5843" t="s">
        <v>779</v>
      </c>
    </row>
    <row r="5844" spans="1:25" hidden="1" x14ac:dyDescent="0.25">
      <c r="A5844" s="103" t="s">
        <v>6</v>
      </c>
      <c r="B5844" s="104">
        <v>46274</v>
      </c>
      <c r="C5844" s="105" t="s">
        <v>12</v>
      </c>
      <c r="D5844" s="106">
        <v>15</v>
      </c>
      <c r="G5844" s="106">
        <v>1</v>
      </c>
      <c r="H5844" s="107">
        <v>0</v>
      </c>
      <c r="I5844" s="107">
        <v>0</v>
      </c>
      <c r="J5844" s="107">
        <v>0</v>
      </c>
      <c r="K5844" s="107">
        <v>0</v>
      </c>
      <c r="L5844" s="108">
        <v>0</v>
      </c>
      <c r="X5844" t="s">
        <v>778</v>
      </c>
      <c r="Y5844" t="s">
        <v>786</v>
      </c>
    </row>
    <row r="5845" spans="1:25" x14ac:dyDescent="0.25">
      <c r="A5845" s="103" t="s">
        <v>8</v>
      </c>
      <c r="B5845" s="104">
        <v>46274</v>
      </c>
      <c r="C5845" s="105" t="s">
        <v>11</v>
      </c>
      <c r="D5845" s="106">
        <v>10</v>
      </c>
      <c r="G5845" s="106">
        <v>501</v>
      </c>
      <c r="H5845" s="107">
        <v>3</v>
      </c>
      <c r="I5845" s="107">
        <v>2</v>
      </c>
      <c r="J5845" s="107">
        <v>0</v>
      </c>
      <c r="K5845" s="107">
        <v>0</v>
      </c>
      <c r="L5845" s="108">
        <v>0</v>
      </c>
      <c r="X5845" t="s">
        <v>782</v>
      </c>
      <c r="Y5845" t="s">
        <v>783</v>
      </c>
    </row>
    <row r="5846" spans="1:25" x14ac:dyDescent="0.25">
      <c r="A5846" s="103" t="s">
        <v>7</v>
      </c>
      <c r="B5846" s="104">
        <v>46274</v>
      </c>
      <c r="C5846" s="105" t="s">
        <v>12</v>
      </c>
      <c r="D5846" s="106">
        <v>11</v>
      </c>
      <c r="G5846" s="106">
        <v>7</v>
      </c>
      <c r="H5846" s="107">
        <v>0</v>
      </c>
      <c r="I5846" s="107">
        <v>0</v>
      </c>
      <c r="J5846" s="107">
        <v>0</v>
      </c>
      <c r="K5846" s="107">
        <v>0</v>
      </c>
      <c r="L5846" s="108">
        <v>0</v>
      </c>
      <c r="X5846" t="s">
        <v>782</v>
      </c>
      <c r="Y5846" t="s">
        <v>779</v>
      </c>
    </row>
    <row r="5847" spans="1:25" x14ac:dyDescent="0.25">
      <c r="A5847" s="103" t="s">
        <v>7</v>
      </c>
      <c r="B5847" s="104">
        <v>46274</v>
      </c>
      <c r="C5847" s="105" t="s">
        <v>12</v>
      </c>
      <c r="D5847" s="106">
        <v>16</v>
      </c>
      <c r="G5847" s="106">
        <v>16</v>
      </c>
      <c r="H5847" s="107">
        <v>0</v>
      </c>
      <c r="I5847" s="107">
        <v>0</v>
      </c>
      <c r="J5847" s="107">
        <v>0</v>
      </c>
      <c r="K5847" s="107">
        <v>0</v>
      </c>
      <c r="L5847" s="108">
        <v>0</v>
      </c>
      <c r="X5847" t="s">
        <v>778</v>
      </c>
    </row>
    <row r="5848" spans="1:25" x14ac:dyDescent="0.25">
      <c r="A5848" s="103" t="s">
        <v>7</v>
      </c>
      <c r="B5848" s="104">
        <v>46274</v>
      </c>
      <c r="C5848" s="105" t="s">
        <v>12</v>
      </c>
      <c r="D5848" s="106">
        <v>9</v>
      </c>
      <c r="G5848" s="106">
        <v>919</v>
      </c>
      <c r="H5848" s="107">
        <v>21</v>
      </c>
      <c r="I5848" s="107">
        <v>13</v>
      </c>
      <c r="J5848" s="107">
        <v>1</v>
      </c>
      <c r="K5848" s="107">
        <v>1</v>
      </c>
      <c r="L5848" s="108">
        <v>1</v>
      </c>
      <c r="X5848" t="s">
        <v>778</v>
      </c>
      <c r="Y5848" t="s">
        <v>779</v>
      </c>
    </row>
    <row r="5849" spans="1:25" x14ac:dyDescent="0.25">
      <c r="A5849" s="103" t="s">
        <v>6</v>
      </c>
      <c r="B5849" s="104">
        <v>46274</v>
      </c>
      <c r="C5849" s="105" t="s">
        <v>12</v>
      </c>
      <c r="D5849" s="106">
        <v>8</v>
      </c>
      <c r="G5849" s="106">
        <v>19</v>
      </c>
      <c r="H5849" s="107">
        <v>1</v>
      </c>
      <c r="I5849" s="107">
        <v>1</v>
      </c>
      <c r="J5849" s="107">
        <v>1</v>
      </c>
      <c r="K5849" s="107">
        <v>0</v>
      </c>
      <c r="L5849" s="108">
        <v>0</v>
      </c>
      <c r="X5849" t="s">
        <v>782</v>
      </c>
      <c r="Y5849" t="s">
        <v>779</v>
      </c>
    </row>
    <row r="5850" spans="1:25" x14ac:dyDescent="0.25">
      <c r="A5850" s="103" t="s">
        <v>28</v>
      </c>
      <c r="B5850" s="104">
        <v>46274</v>
      </c>
      <c r="C5850" s="105" t="s">
        <v>12</v>
      </c>
      <c r="D5850" s="106">
        <v>12</v>
      </c>
      <c r="G5850" s="106">
        <v>1</v>
      </c>
      <c r="H5850" s="107">
        <v>1</v>
      </c>
      <c r="I5850" s="107">
        <v>1</v>
      </c>
      <c r="J5850" s="107">
        <v>0</v>
      </c>
      <c r="K5850" s="107">
        <v>0</v>
      </c>
      <c r="L5850" s="108">
        <v>0</v>
      </c>
      <c r="X5850" t="s">
        <v>782</v>
      </c>
      <c r="Y5850" t="s">
        <v>779</v>
      </c>
    </row>
    <row r="5851" spans="1:25" x14ac:dyDescent="0.25">
      <c r="A5851" s="103" t="s">
        <v>8</v>
      </c>
      <c r="B5851" s="104">
        <v>46274</v>
      </c>
      <c r="C5851" s="105" t="s">
        <v>12</v>
      </c>
      <c r="D5851" s="106">
        <v>10</v>
      </c>
      <c r="G5851" s="106">
        <v>117</v>
      </c>
      <c r="H5851" s="107">
        <v>1</v>
      </c>
      <c r="I5851" s="107">
        <v>1</v>
      </c>
      <c r="J5851" s="107">
        <v>0</v>
      </c>
      <c r="K5851" s="107">
        <v>0</v>
      </c>
      <c r="L5851" s="108">
        <v>0</v>
      </c>
      <c r="X5851" t="s">
        <v>778</v>
      </c>
      <c r="Y5851" t="s">
        <v>779</v>
      </c>
    </row>
    <row r="5852" spans="1:25" hidden="1" x14ac:dyDescent="0.25">
      <c r="A5852" s="103" t="s">
        <v>8</v>
      </c>
      <c r="B5852" s="104">
        <v>46274</v>
      </c>
      <c r="C5852" s="105" t="s">
        <v>12</v>
      </c>
      <c r="D5852" s="106">
        <v>10</v>
      </c>
      <c r="G5852" s="106">
        <v>7</v>
      </c>
      <c r="H5852" s="107">
        <v>0</v>
      </c>
      <c r="I5852" s="107">
        <v>0</v>
      </c>
      <c r="J5852" s="107">
        <v>0</v>
      </c>
      <c r="K5852" s="107">
        <v>0</v>
      </c>
      <c r="L5852" s="108">
        <v>0</v>
      </c>
      <c r="X5852" t="s">
        <v>778</v>
      </c>
    </row>
    <row r="5853" spans="1:25" hidden="1" x14ac:dyDescent="0.25">
      <c r="A5853" s="103" t="s">
        <v>8</v>
      </c>
      <c r="B5853" s="104">
        <v>46274</v>
      </c>
      <c r="C5853" s="105" t="s">
        <v>11</v>
      </c>
      <c r="D5853" s="106">
        <v>15</v>
      </c>
      <c r="G5853" s="106">
        <v>837</v>
      </c>
      <c r="H5853" s="107">
        <v>8</v>
      </c>
      <c r="I5853" s="107">
        <v>6</v>
      </c>
      <c r="J5853" s="107">
        <v>0</v>
      </c>
      <c r="K5853" s="107">
        <v>0</v>
      </c>
      <c r="L5853" s="108">
        <v>0</v>
      </c>
      <c r="X5853" t="s">
        <v>782</v>
      </c>
      <c r="Y5853" t="s">
        <v>783</v>
      </c>
    </row>
    <row r="5854" spans="1:25" x14ac:dyDescent="0.25">
      <c r="A5854" s="103" t="s">
        <v>6</v>
      </c>
      <c r="B5854" s="104">
        <v>46274</v>
      </c>
      <c r="C5854" s="105" t="s">
        <v>11</v>
      </c>
      <c r="D5854" s="106">
        <v>15</v>
      </c>
      <c r="G5854" s="106">
        <v>1262</v>
      </c>
      <c r="H5854" s="107">
        <v>12</v>
      </c>
      <c r="I5854" s="107">
        <v>12</v>
      </c>
      <c r="J5854" s="107">
        <v>0</v>
      </c>
      <c r="K5854" s="107">
        <v>0</v>
      </c>
      <c r="L5854" s="108">
        <v>0</v>
      </c>
      <c r="X5854" t="s">
        <v>782</v>
      </c>
      <c r="Y5854" t="s">
        <v>784</v>
      </c>
    </row>
    <row r="5855" spans="1:25" x14ac:dyDescent="0.25">
      <c r="A5855" s="103" t="s">
        <v>6</v>
      </c>
      <c r="B5855" s="104">
        <v>46274</v>
      </c>
      <c r="C5855" s="105" t="s">
        <v>12</v>
      </c>
      <c r="D5855" s="106">
        <v>15</v>
      </c>
      <c r="G5855" s="106">
        <v>180</v>
      </c>
      <c r="H5855" s="107">
        <v>1</v>
      </c>
      <c r="I5855" s="107">
        <v>1</v>
      </c>
      <c r="J5855" s="107">
        <v>0</v>
      </c>
      <c r="K5855" s="107">
        <v>0</v>
      </c>
      <c r="L5855" s="108">
        <v>0</v>
      </c>
      <c r="X5855" t="s">
        <v>778</v>
      </c>
      <c r="Y5855" t="s">
        <v>779</v>
      </c>
    </row>
    <row r="5856" spans="1:25" hidden="1" x14ac:dyDescent="0.25">
      <c r="A5856" s="103" t="s">
        <v>8</v>
      </c>
      <c r="B5856" s="104">
        <v>46274</v>
      </c>
      <c r="C5856" s="105" t="s">
        <v>12</v>
      </c>
      <c r="D5856" s="106">
        <v>8</v>
      </c>
      <c r="G5856" s="106">
        <v>2</v>
      </c>
      <c r="H5856" s="107">
        <v>0</v>
      </c>
      <c r="I5856" s="107">
        <v>0</v>
      </c>
      <c r="J5856" s="107">
        <v>0</v>
      </c>
      <c r="K5856" s="107">
        <v>0</v>
      </c>
      <c r="L5856" s="108">
        <v>0</v>
      </c>
      <c r="X5856" t="s">
        <v>782</v>
      </c>
      <c r="Y5856" t="s">
        <v>779</v>
      </c>
    </row>
    <row r="5857" spans="1:25" hidden="1" x14ac:dyDescent="0.25">
      <c r="A5857" s="103" t="s">
        <v>7</v>
      </c>
      <c r="B5857" s="104">
        <v>46274</v>
      </c>
      <c r="C5857" s="105" t="s">
        <v>11</v>
      </c>
      <c r="D5857" s="106">
        <v>11</v>
      </c>
      <c r="G5857" s="106">
        <v>2</v>
      </c>
      <c r="H5857" s="107">
        <v>0</v>
      </c>
      <c r="I5857" s="107">
        <v>0</v>
      </c>
      <c r="J5857" s="107">
        <v>0</v>
      </c>
      <c r="K5857" s="107">
        <v>0</v>
      </c>
      <c r="L5857" s="108">
        <v>0</v>
      </c>
      <c r="X5857" t="s">
        <v>778</v>
      </c>
    </row>
    <row r="5858" spans="1:25" hidden="1" x14ac:dyDescent="0.25">
      <c r="A5858" s="103" t="s">
        <v>7</v>
      </c>
      <c r="B5858" s="104">
        <v>46274</v>
      </c>
      <c r="C5858" s="105" t="s">
        <v>11</v>
      </c>
      <c r="D5858" s="106">
        <v>12</v>
      </c>
      <c r="G5858" s="106">
        <v>190</v>
      </c>
      <c r="H5858" s="107">
        <v>5</v>
      </c>
      <c r="I5858" s="107">
        <v>3</v>
      </c>
      <c r="J5858" s="107">
        <v>0</v>
      </c>
      <c r="K5858" s="107">
        <v>0</v>
      </c>
      <c r="L5858" s="108">
        <v>0</v>
      </c>
      <c r="X5858" t="s">
        <v>782</v>
      </c>
      <c r="Y5858" t="s">
        <v>20</v>
      </c>
    </row>
    <row r="5859" spans="1:25" x14ac:dyDescent="0.25">
      <c r="A5859" s="103" t="s">
        <v>7</v>
      </c>
      <c r="B5859" s="104">
        <v>46274</v>
      </c>
      <c r="C5859" s="105" t="s">
        <v>11</v>
      </c>
      <c r="D5859" s="106">
        <v>15</v>
      </c>
      <c r="G5859" s="106">
        <v>281</v>
      </c>
      <c r="H5859" s="107">
        <v>4</v>
      </c>
      <c r="I5859" s="107">
        <v>1</v>
      </c>
      <c r="J5859" s="107">
        <v>0</v>
      </c>
      <c r="K5859" s="107">
        <v>0</v>
      </c>
      <c r="L5859" s="108">
        <v>0</v>
      </c>
      <c r="X5859" t="s">
        <v>782</v>
      </c>
      <c r="Y5859" t="s">
        <v>784</v>
      </c>
    </row>
    <row r="5860" spans="1:25" hidden="1" x14ac:dyDescent="0.25">
      <c r="A5860" s="103" t="s">
        <v>6</v>
      </c>
      <c r="B5860" s="104">
        <v>46274</v>
      </c>
      <c r="C5860" s="105" t="s">
        <v>12</v>
      </c>
      <c r="D5860" s="106">
        <v>15</v>
      </c>
      <c r="G5860" s="106">
        <v>26</v>
      </c>
      <c r="H5860" s="107">
        <v>0</v>
      </c>
      <c r="I5860" s="107">
        <v>0</v>
      </c>
      <c r="J5860" s="107">
        <v>0</v>
      </c>
      <c r="K5860" s="107">
        <v>0</v>
      </c>
      <c r="L5860" s="108">
        <v>0</v>
      </c>
      <c r="X5860" t="s">
        <v>778</v>
      </c>
    </row>
    <row r="5861" spans="1:25" hidden="1" x14ac:dyDescent="0.25">
      <c r="A5861" s="103" t="s">
        <v>6</v>
      </c>
      <c r="B5861" s="104">
        <v>46274</v>
      </c>
      <c r="C5861" s="105" t="s">
        <v>11</v>
      </c>
      <c r="D5861" s="106">
        <v>11</v>
      </c>
      <c r="G5861" s="106">
        <v>233</v>
      </c>
      <c r="H5861" s="107">
        <v>6</v>
      </c>
      <c r="I5861" s="107">
        <v>2</v>
      </c>
      <c r="J5861" s="107">
        <v>0</v>
      </c>
      <c r="K5861" s="107">
        <v>0</v>
      </c>
      <c r="L5861" s="108">
        <v>0</v>
      </c>
      <c r="X5861" t="s">
        <v>778</v>
      </c>
      <c r="Y5861" t="s">
        <v>20</v>
      </c>
    </row>
    <row r="5862" spans="1:25" x14ac:dyDescent="0.25">
      <c r="A5862" s="103" t="s">
        <v>6</v>
      </c>
      <c r="B5862" s="104">
        <v>46274</v>
      </c>
      <c r="C5862" s="105" t="s">
        <v>11</v>
      </c>
      <c r="D5862" s="106">
        <v>8</v>
      </c>
      <c r="G5862" s="106">
        <v>748</v>
      </c>
      <c r="H5862" s="107">
        <v>7</v>
      </c>
      <c r="I5862" s="107">
        <v>6</v>
      </c>
      <c r="J5862" s="107">
        <v>0</v>
      </c>
      <c r="K5862" s="107">
        <v>0</v>
      </c>
      <c r="L5862" s="108">
        <v>0</v>
      </c>
      <c r="X5862" t="s">
        <v>782</v>
      </c>
      <c r="Y5862" t="s">
        <v>783</v>
      </c>
    </row>
    <row r="5863" spans="1:25" hidden="1" x14ac:dyDescent="0.25">
      <c r="A5863" s="103" t="s">
        <v>7</v>
      </c>
      <c r="B5863" s="104">
        <v>46274</v>
      </c>
      <c r="C5863" s="105" t="s">
        <v>12</v>
      </c>
      <c r="D5863" s="106">
        <v>12</v>
      </c>
      <c r="G5863" s="106">
        <v>683</v>
      </c>
      <c r="H5863" s="107">
        <v>5</v>
      </c>
      <c r="I5863" s="107">
        <v>3</v>
      </c>
      <c r="J5863" s="107">
        <v>0</v>
      </c>
      <c r="K5863" s="107">
        <v>0</v>
      </c>
      <c r="L5863" s="108">
        <v>0</v>
      </c>
      <c r="X5863" t="s">
        <v>782</v>
      </c>
      <c r="Y5863" t="s">
        <v>779</v>
      </c>
    </row>
    <row r="5864" spans="1:25" x14ac:dyDescent="0.25">
      <c r="A5864" s="103" t="s">
        <v>7</v>
      </c>
      <c r="B5864" s="104">
        <v>46274</v>
      </c>
      <c r="C5864" s="105" t="s">
        <v>11</v>
      </c>
      <c r="D5864" s="106">
        <v>16</v>
      </c>
      <c r="G5864" s="106">
        <v>59</v>
      </c>
      <c r="H5864" s="107">
        <v>1</v>
      </c>
      <c r="I5864" s="107">
        <v>0</v>
      </c>
      <c r="J5864" s="107">
        <v>0</v>
      </c>
      <c r="K5864" s="107">
        <v>0</v>
      </c>
      <c r="L5864" s="108">
        <v>0</v>
      </c>
      <c r="X5864" t="s">
        <v>782</v>
      </c>
      <c r="Y5864" t="s">
        <v>780</v>
      </c>
    </row>
    <row r="5865" spans="1:25" hidden="1" x14ac:dyDescent="0.25">
      <c r="A5865" s="103" t="s">
        <v>7</v>
      </c>
      <c r="B5865" s="104">
        <v>46274</v>
      </c>
      <c r="C5865" s="105" t="s">
        <v>12</v>
      </c>
      <c r="D5865" s="106">
        <v>15</v>
      </c>
      <c r="G5865" s="106">
        <v>2193</v>
      </c>
      <c r="H5865" s="107">
        <v>33</v>
      </c>
      <c r="I5865" s="107">
        <v>20</v>
      </c>
      <c r="J5865" s="107">
        <v>1</v>
      </c>
      <c r="K5865" s="107">
        <v>1</v>
      </c>
      <c r="L5865" s="108">
        <v>0</v>
      </c>
      <c r="X5865" t="s">
        <v>778</v>
      </c>
      <c r="Y5865" t="s">
        <v>779</v>
      </c>
    </row>
    <row r="5866" spans="1:25" x14ac:dyDescent="0.25">
      <c r="A5866" s="103" t="s">
        <v>7</v>
      </c>
      <c r="B5866" s="104">
        <v>46274</v>
      </c>
      <c r="C5866" s="105" t="s">
        <v>11</v>
      </c>
      <c r="D5866" s="106">
        <v>10</v>
      </c>
      <c r="G5866" s="106">
        <v>4</v>
      </c>
      <c r="H5866" s="107">
        <v>0</v>
      </c>
      <c r="I5866" s="107">
        <v>0</v>
      </c>
      <c r="J5866" s="107">
        <v>0</v>
      </c>
      <c r="K5866" s="107">
        <v>0</v>
      </c>
      <c r="L5866" s="108">
        <v>0</v>
      </c>
      <c r="X5866" t="s">
        <v>778</v>
      </c>
      <c r="Y5866" t="s">
        <v>21</v>
      </c>
    </row>
    <row r="5867" spans="1:25" hidden="1" x14ac:dyDescent="0.25">
      <c r="A5867" s="103" t="s">
        <v>7</v>
      </c>
      <c r="B5867" s="104">
        <v>46274</v>
      </c>
      <c r="C5867" s="105" t="s">
        <v>12</v>
      </c>
      <c r="D5867" s="106">
        <v>8</v>
      </c>
      <c r="G5867" s="106">
        <v>3</v>
      </c>
      <c r="H5867" s="107">
        <v>0</v>
      </c>
      <c r="I5867" s="107">
        <v>0</v>
      </c>
      <c r="J5867" s="107">
        <v>0</v>
      </c>
      <c r="K5867" s="107">
        <v>0</v>
      </c>
      <c r="L5867" s="108">
        <v>0</v>
      </c>
      <c r="X5867" t="s">
        <v>778</v>
      </c>
    </row>
    <row r="5868" spans="1:25" x14ac:dyDescent="0.25">
      <c r="A5868" s="103" t="s">
        <v>8</v>
      </c>
      <c r="B5868" s="104">
        <v>46274</v>
      </c>
      <c r="C5868" s="105" t="s">
        <v>11</v>
      </c>
      <c r="D5868" s="106">
        <v>16</v>
      </c>
      <c r="G5868" s="106">
        <v>195</v>
      </c>
      <c r="H5868" s="107">
        <v>3</v>
      </c>
      <c r="I5868" s="107">
        <v>2</v>
      </c>
      <c r="J5868" s="107">
        <v>0</v>
      </c>
      <c r="K5868" s="107">
        <v>0</v>
      </c>
      <c r="L5868" s="108">
        <v>0</v>
      </c>
      <c r="X5868" t="s">
        <v>778</v>
      </c>
      <c r="Y5868" t="s">
        <v>20</v>
      </c>
    </row>
    <row r="5869" spans="1:25" x14ac:dyDescent="0.25">
      <c r="A5869" s="103" t="s">
        <v>6</v>
      </c>
      <c r="B5869" s="104">
        <v>46274</v>
      </c>
      <c r="C5869" s="105" t="s">
        <v>12</v>
      </c>
      <c r="D5869" s="106">
        <v>10</v>
      </c>
      <c r="G5869" s="106">
        <v>4</v>
      </c>
      <c r="H5869" s="107">
        <v>0</v>
      </c>
      <c r="I5869" s="107">
        <v>0</v>
      </c>
      <c r="J5869" s="107">
        <v>0</v>
      </c>
      <c r="K5869" s="107">
        <v>0</v>
      </c>
      <c r="L5869" s="108">
        <v>0</v>
      </c>
      <c r="X5869" t="s">
        <v>778</v>
      </c>
      <c r="Y5869" t="s">
        <v>786</v>
      </c>
    </row>
    <row r="5870" spans="1:25" hidden="1" x14ac:dyDescent="0.25">
      <c r="A5870" s="103" t="s">
        <v>7</v>
      </c>
      <c r="B5870" s="104">
        <v>46274</v>
      </c>
      <c r="C5870" s="105" t="s">
        <v>12</v>
      </c>
      <c r="D5870" s="106">
        <v>16</v>
      </c>
      <c r="G5870" s="106">
        <v>879</v>
      </c>
      <c r="H5870" s="107">
        <v>15</v>
      </c>
      <c r="I5870" s="107">
        <v>7</v>
      </c>
      <c r="J5870" s="107">
        <v>2</v>
      </c>
      <c r="K5870" s="107">
        <v>1</v>
      </c>
      <c r="L5870" s="108">
        <v>1</v>
      </c>
      <c r="X5870" t="s">
        <v>782</v>
      </c>
      <c r="Y5870" t="s">
        <v>779</v>
      </c>
    </row>
    <row r="5871" spans="1:25" hidden="1" x14ac:dyDescent="0.25">
      <c r="A5871" s="103" t="s">
        <v>7</v>
      </c>
      <c r="B5871" s="104">
        <v>46274</v>
      </c>
      <c r="C5871" s="105" t="s">
        <v>11</v>
      </c>
      <c r="D5871" s="106">
        <v>11</v>
      </c>
      <c r="G5871" s="106">
        <v>334</v>
      </c>
      <c r="H5871" s="107">
        <v>2</v>
      </c>
      <c r="I5871" s="107">
        <v>2</v>
      </c>
      <c r="J5871" s="107">
        <v>0</v>
      </c>
      <c r="K5871" s="107">
        <v>0</v>
      </c>
      <c r="L5871" s="108">
        <v>0</v>
      </c>
      <c r="X5871" t="s">
        <v>782</v>
      </c>
      <c r="Y5871" t="s">
        <v>20</v>
      </c>
    </row>
    <row r="5872" spans="1:25" hidden="1" x14ac:dyDescent="0.25">
      <c r="A5872" s="103" t="s">
        <v>7</v>
      </c>
      <c r="B5872" s="104">
        <v>46274</v>
      </c>
      <c r="C5872" s="105" t="s">
        <v>11</v>
      </c>
      <c r="D5872" s="106">
        <v>15</v>
      </c>
      <c r="G5872" s="106">
        <v>5</v>
      </c>
      <c r="H5872" s="107">
        <v>0</v>
      </c>
      <c r="I5872" s="107">
        <v>0</v>
      </c>
      <c r="J5872" s="107">
        <v>0</v>
      </c>
      <c r="K5872" s="107">
        <v>0</v>
      </c>
      <c r="L5872" s="108">
        <v>0</v>
      </c>
      <c r="X5872" t="s">
        <v>782</v>
      </c>
      <c r="Y5872" t="s">
        <v>23</v>
      </c>
    </row>
    <row r="5873" spans="1:25" x14ac:dyDescent="0.25">
      <c r="A5873" s="103" t="s">
        <v>7</v>
      </c>
      <c r="B5873" s="104">
        <v>46274</v>
      </c>
      <c r="C5873" s="105" t="s">
        <v>11</v>
      </c>
      <c r="D5873" s="106">
        <v>11</v>
      </c>
      <c r="G5873" s="106">
        <v>4</v>
      </c>
      <c r="H5873" s="107">
        <v>0</v>
      </c>
      <c r="I5873" s="107">
        <v>0</v>
      </c>
      <c r="J5873" s="107">
        <v>0</v>
      </c>
      <c r="K5873" s="107">
        <v>0</v>
      </c>
      <c r="L5873" s="108">
        <v>0</v>
      </c>
      <c r="X5873" t="s">
        <v>778</v>
      </c>
      <c r="Y5873" t="s">
        <v>21</v>
      </c>
    </row>
    <row r="5874" spans="1:25" x14ac:dyDescent="0.25">
      <c r="A5874" s="103" t="s">
        <v>6</v>
      </c>
      <c r="B5874" s="104">
        <v>46274</v>
      </c>
      <c r="C5874" s="105" t="s">
        <v>12</v>
      </c>
      <c r="D5874" s="106">
        <v>16</v>
      </c>
      <c r="G5874" s="106">
        <v>6</v>
      </c>
      <c r="H5874" s="107">
        <v>0</v>
      </c>
      <c r="I5874" s="107">
        <v>0</v>
      </c>
      <c r="J5874" s="107">
        <v>0</v>
      </c>
      <c r="K5874" s="107">
        <v>0</v>
      </c>
      <c r="L5874" s="108">
        <v>0</v>
      </c>
      <c r="X5874" t="s">
        <v>782</v>
      </c>
      <c r="Y5874" t="s">
        <v>169</v>
      </c>
    </row>
    <row r="5875" spans="1:25" hidden="1" x14ac:dyDescent="0.25">
      <c r="A5875" s="103" t="s">
        <v>6</v>
      </c>
      <c r="B5875" s="104">
        <v>46274</v>
      </c>
      <c r="C5875" s="105" t="s">
        <v>12</v>
      </c>
      <c r="D5875" s="106">
        <v>13</v>
      </c>
      <c r="G5875" s="106">
        <v>4</v>
      </c>
      <c r="H5875" s="107">
        <v>0</v>
      </c>
      <c r="I5875" s="107">
        <v>0</v>
      </c>
      <c r="J5875" s="107">
        <v>0</v>
      </c>
      <c r="K5875" s="107">
        <v>0</v>
      </c>
      <c r="L5875" s="108">
        <v>0</v>
      </c>
      <c r="X5875" t="s">
        <v>782</v>
      </c>
      <c r="Y5875" t="s">
        <v>779</v>
      </c>
    </row>
    <row r="5876" spans="1:25" x14ac:dyDescent="0.25">
      <c r="A5876" s="103" t="s">
        <v>6</v>
      </c>
      <c r="B5876" s="104">
        <v>46274</v>
      </c>
      <c r="C5876" s="105" t="s">
        <v>11</v>
      </c>
      <c r="D5876" s="106">
        <v>16</v>
      </c>
      <c r="G5876" s="106">
        <v>42</v>
      </c>
      <c r="H5876" s="107">
        <v>0</v>
      </c>
      <c r="I5876" s="107">
        <v>0</v>
      </c>
      <c r="J5876" s="107">
        <v>0</v>
      </c>
      <c r="K5876" s="107">
        <v>0</v>
      </c>
      <c r="L5876" s="108">
        <v>0</v>
      </c>
      <c r="X5876" t="s">
        <v>778</v>
      </c>
      <c r="Y5876" t="s">
        <v>780</v>
      </c>
    </row>
    <row r="5877" spans="1:25" hidden="1" x14ac:dyDescent="0.25">
      <c r="A5877" s="103" t="s">
        <v>7</v>
      </c>
      <c r="B5877" s="104">
        <v>46274</v>
      </c>
      <c r="C5877" s="105" t="s">
        <v>12</v>
      </c>
      <c r="D5877" s="106">
        <v>14</v>
      </c>
      <c r="G5877" s="106">
        <v>5</v>
      </c>
      <c r="H5877" s="107">
        <v>0</v>
      </c>
      <c r="I5877" s="107">
        <v>0</v>
      </c>
      <c r="J5877" s="107">
        <v>0</v>
      </c>
      <c r="K5877" s="107">
        <v>0</v>
      </c>
      <c r="L5877" s="108">
        <v>0</v>
      </c>
      <c r="X5877" t="s">
        <v>782</v>
      </c>
      <c r="Y5877" t="s">
        <v>169</v>
      </c>
    </row>
    <row r="5878" spans="1:25" hidden="1" x14ac:dyDescent="0.25">
      <c r="A5878" s="103" t="s">
        <v>7</v>
      </c>
      <c r="B5878" s="104">
        <v>46274</v>
      </c>
      <c r="C5878" s="105" t="s">
        <v>11</v>
      </c>
      <c r="D5878" s="106">
        <v>15</v>
      </c>
      <c r="G5878" s="106">
        <v>52</v>
      </c>
      <c r="H5878" s="107">
        <v>0</v>
      </c>
      <c r="I5878" s="107">
        <v>0</v>
      </c>
      <c r="J5878" s="107">
        <v>0</v>
      </c>
      <c r="K5878" s="107">
        <v>0</v>
      </c>
      <c r="L5878" s="108">
        <v>0</v>
      </c>
      <c r="X5878" t="s">
        <v>778</v>
      </c>
      <c r="Y5878" t="s">
        <v>20</v>
      </c>
    </row>
    <row r="5879" spans="1:25" hidden="1" x14ac:dyDescent="0.25">
      <c r="A5879" s="103" t="s">
        <v>6</v>
      </c>
      <c r="B5879" s="104">
        <v>46274</v>
      </c>
      <c r="C5879" s="105" t="s">
        <v>11</v>
      </c>
      <c r="D5879" s="106">
        <v>9</v>
      </c>
      <c r="G5879" s="106">
        <v>840</v>
      </c>
      <c r="H5879" s="107">
        <v>13</v>
      </c>
      <c r="I5879" s="107">
        <v>11</v>
      </c>
      <c r="J5879" s="107">
        <v>2</v>
      </c>
      <c r="K5879" s="107">
        <v>1</v>
      </c>
      <c r="L5879" s="108">
        <v>0</v>
      </c>
      <c r="X5879" t="s">
        <v>782</v>
      </c>
      <c r="Y5879" t="s">
        <v>783</v>
      </c>
    </row>
    <row r="5880" spans="1:25" x14ac:dyDescent="0.25">
      <c r="A5880" s="103" t="s">
        <v>6</v>
      </c>
      <c r="B5880" s="104">
        <v>46274</v>
      </c>
      <c r="C5880" s="105" t="s">
        <v>11</v>
      </c>
      <c r="D5880" s="106">
        <v>15</v>
      </c>
      <c r="G5880" s="106">
        <v>128</v>
      </c>
      <c r="H5880" s="107">
        <v>1</v>
      </c>
      <c r="I5880" s="107">
        <v>1</v>
      </c>
      <c r="J5880" s="107">
        <v>0</v>
      </c>
      <c r="K5880" s="107">
        <v>0</v>
      </c>
      <c r="L5880" s="108">
        <v>0</v>
      </c>
      <c r="X5880" t="s">
        <v>778</v>
      </c>
      <c r="Y5880" t="s">
        <v>784</v>
      </c>
    </row>
    <row r="5881" spans="1:25" hidden="1" x14ac:dyDescent="0.25">
      <c r="A5881" s="103" t="s">
        <v>28</v>
      </c>
      <c r="B5881" s="104">
        <v>46274</v>
      </c>
      <c r="C5881" s="105" t="s">
        <v>12</v>
      </c>
      <c r="D5881" s="106">
        <v>12</v>
      </c>
      <c r="G5881" s="106">
        <v>1</v>
      </c>
      <c r="H5881" s="107">
        <v>1</v>
      </c>
      <c r="I5881" s="107">
        <v>1</v>
      </c>
      <c r="J5881" s="107">
        <v>0</v>
      </c>
      <c r="K5881" s="107">
        <v>0</v>
      </c>
      <c r="L5881" s="108">
        <v>0</v>
      </c>
      <c r="X5881" t="s">
        <v>778</v>
      </c>
      <c r="Y5881" t="s">
        <v>779</v>
      </c>
    </row>
    <row r="5882" spans="1:25" hidden="1" x14ac:dyDescent="0.25">
      <c r="A5882" s="103" t="s">
        <v>6</v>
      </c>
      <c r="B5882" s="104">
        <v>46274</v>
      </c>
      <c r="C5882" s="105" t="s">
        <v>11</v>
      </c>
      <c r="D5882" s="106">
        <v>16</v>
      </c>
      <c r="G5882" s="106">
        <v>302</v>
      </c>
      <c r="H5882" s="107">
        <v>4</v>
      </c>
      <c r="I5882" s="107">
        <v>3</v>
      </c>
      <c r="J5882" s="107">
        <v>0</v>
      </c>
      <c r="K5882" s="107">
        <v>0</v>
      </c>
      <c r="L5882" s="108">
        <v>0</v>
      </c>
      <c r="X5882" t="s">
        <v>778</v>
      </c>
      <c r="Y5882" t="s">
        <v>20</v>
      </c>
    </row>
    <row r="5883" spans="1:25" hidden="1" x14ac:dyDescent="0.25">
      <c r="A5883" s="103" t="s">
        <v>6</v>
      </c>
      <c r="B5883" s="104">
        <v>46274</v>
      </c>
      <c r="C5883" s="105" t="s">
        <v>11</v>
      </c>
      <c r="D5883" s="106">
        <v>16</v>
      </c>
      <c r="G5883" s="106">
        <v>6</v>
      </c>
      <c r="H5883" s="107">
        <v>0</v>
      </c>
      <c r="I5883" s="107">
        <v>0</v>
      </c>
      <c r="J5883" s="107">
        <v>0</v>
      </c>
      <c r="K5883" s="107">
        <v>0</v>
      </c>
      <c r="L5883" s="108">
        <v>0</v>
      </c>
      <c r="X5883" t="s">
        <v>778</v>
      </c>
    </row>
    <row r="5884" spans="1:25" hidden="1" x14ac:dyDescent="0.25">
      <c r="A5884" s="103" t="s">
        <v>7</v>
      </c>
      <c r="B5884" s="104">
        <v>46274</v>
      </c>
      <c r="C5884" s="105" t="s">
        <v>11</v>
      </c>
      <c r="D5884" s="106">
        <v>11</v>
      </c>
      <c r="G5884" s="106">
        <v>173</v>
      </c>
      <c r="H5884" s="107">
        <v>0</v>
      </c>
      <c r="I5884" s="107">
        <v>0</v>
      </c>
      <c r="J5884" s="107">
        <v>0</v>
      </c>
      <c r="K5884" s="107">
        <v>0</v>
      </c>
      <c r="L5884" s="108">
        <v>0</v>
      </c>
      <c r="X5884" t="s">
        <v>778</v>
      </c>
      <c r="Y5884" t="s">
        <v>20</v>
      </c>
    </row>
    <row r="5885" spans="1:25" hidden="1" x14ac:dyDescent="0.25">
      <c r="A5885" s="103" t="s">
        <v>7</v>
      </c>
      <c r="B5885" s="104">
        <v>46274</v>
      </c>
      <c r="C5885" s="105" t="s">
        <v>11</v>
      </c>
      <c r="D5885" s="106">
        <v>15</v>
      </c>
      <c r="G5885" s="106">
        <v>131</v>
      </c>
      <c r="H5885" s="107">
        <v>1</v>
      </c>
      <c r="I5885" s="107">
        <v>1</v>
      </c>
      <c r="J5885" s="107">
        <v>0</v>
      </c>
      <c r="K5885" s="107">
        <v>0</v>
      </c>
      <c r="L5885" s="108">
        <v>0</v>
      </c>
      <c r="X5885" t="s">
        <v>782</v>
      </c>
      <c r="Y5885" t="s">
        <v>20</v>
      </c>
    </row>
    <row r="5886" spans="1:25" hidden="1" x14ac:dyDescent="0.25">
      <c r="A5886" s="103" t="s">
        <v>7</v>
      </c>
      <c r="B5886" s="104">
        <v>46274</v>
      </c>
      <c r="C5886" s="105" t="s">
        <v>11</v>
      </c>
      <c r="D5886" s="106">
        <v>16</v>
      </c>
      <c r="G5886" s="106">
        <v>40</v>
      </c>
      <c r="H5886" s="107">
        <v>1</v>
      </c>
      <c r="I5886" s="107">
        <v>1</v>
      </c>
      <c r="J5886" s="107">
        <v>0</v>
      </c>
      <c r="K5886" s="107">
        <v>0</v>
      </c>
      <c r="L5886" s="108">
        <v>0</v>
      </c>
      <c r="X5886" t="s">
        <v>778</v>
      </c>
      <c r="Y5886" t="s">
        <v>780</v>
      </c>
    </row>
    <row r="5887" spans="1:25" hidden="1" x14ac:dyDescent="0.25">
      <c r="A5887" s="103" t="s">
        <v>6</v>
      </c>
      <c r="B5887" s="104">
        <v>46274</v>
      </c>
      <c r="C5887" s="105" t="s">
        <v>11</v>
      </c>
      <c r="D5887" s="106">
        <v>13</v>
      </c>
      <c r="G5887" s="106">
        <v>6</v>
      </c>
      <c r="H5887" s="107">
        <v>1</v>
      </c>
      <c r="I5887" s="107">
        <v>0</v>
      </c>
      <c r="J5887" s="107">
        <v>0</v>
      </c>
      <c r="K5887" s="107">
        <v>0</v>
      </c>
      <c r="L5887" s="108">
        <v>0</v>
      </c>
      <c r="X5887" t="s">
        <v>782</v>
      </c>
      <c r="Y5887" t="s">
        <v>783</v>
      </c>
    </row>
    <row r="5888" spans="1:25" x14ac:dyDescent="0.25">
      <c r="A5888" s="103" t="s">
        <v>6</v>
      </c>
      <c r="B5888" s="104">
        <v>46274</v>
      </c>
      <c r="C5888" s="105" t="s">
        <v>11</v>
      </c>
      <c r="D5888" s="106">
        <v>12</v>
      </c>
      <c r="G5888" s="106">
        <v>211</v>
      </c>
      <c r="H5888" s="107">
        <v>4</v>
      </c>
      <c r="I5888" s="107">
        <v>3</v>
      </c>
      <c r="J5888" s="107">
        <v>0</v>
      </c>
      <c r="K5888" s="107">
        <v>0</v>
      </c>
      <c r="L5888" s="108">
        <v>0</v>
      </c>
      <c r="X5888" t="s">
        <v>782</v>
      </c>
      <c r="Y5888" t="s">
        <v>780</v>
      </c>
    </row>
    <row r="5889" spans="1:25" x14ac:dyDescent="0.25">
      <c r="A5889" s="103" t="s">
        <v>6</v>
      </c>
      <c r="B5889" s="104">
        <v>46274</v>
      </c>
      <c r="C5889" s="105" t="s">
        <v>12</v>
      </c>
      <c r="D5889" s="106">
        <v>16</v>
      </c>
      <c r="G5889" s="106">
        <v>18</v>
      </c>
      <c r="H5889" s="107">
        <v>0</v>
      </c>
      <c r="I5889" s="107">
        <v>0</v>
      </c>
      <c r="J5889" s="107">
        <v>0</v>
      </c>
      <c r="K5889" s="107">
        <v>0</v>
      </c>
      <c r="L5889" s="108">
        <v>0</v>
      </c>
      <c r="X5889" t="s">
        <v>778</v>
      </c>
      <c r="Y5889" t="s">
        <v>22</v>
      </c>
    </row>
    <row r="5890" spans="1:25" x14ac:dyDescent="0.25">
      <c r="A5890" s="103" t="s">
        <v>6</v>
      </c>
      <c r="B5890" s="104">
        <v>46274</v>
      </c>
      <c r="C5890" s="105" t="s">
        <v>12</v>
      </c>
      <c r="D5890" s="106">
        <v>15</v>
      </c>
      <c r="G5890" s="106">
        <v>30</v>
      </c>
      <c r="H5890" s="107">
        <v>2</v>
      </c>
      <c r="I5890" s="107">
        <v>2</v>
      </c>
      <c r="J5890" s="107">
        <v>0</v>
      </c>
      <c r="K5890" s="107">
        <v>0</v>
      </c>
      <c r="L5890" s="108">
        <v>0</v>
      </c>
      <c r="X5890" t="s">
        <v>782</v>
      </c>
      <c r="Y5890" t="s">
        <v>779</v>
      </c>
    </row>
    <row r="5891" spans="1:25" hidden="1" x14ac:dyDescent="0.25">
      <c r="A5891" s="103" t="s">
        <v>7</v>
      </c>
      <c r="B5891" s="104">
        <v>46274</v>
      </c>
      <c r="C5891" s="105" t="s">
        <v>12</v>
      </c>
      <c r="D5891" s="106">
        <v>14</v>
      </c>
      <c r="G5891" s="106">
        <v>4</v>
      </c>
      <c r="H5891" s="107">
        <v>0</v>
      </c>
      <c r="I5891" s="107">
        <v>0</v>
      </c>
      <c r="J5891" s="107">
        <v>0</v>
      </c>
      <c r="K5891" s="107">
        <v>0</v>
      </c>
      <c r="L5891" s="108">
        <v>0</v>
      </c>
      <c r="X5891" t="s">
        <v>778</v>
      </c>
      <c r="Y5891" t="s">
        <v>785</v>
      </c>
    </row>
    <row r="5892" spans="1:25" x14ac:dyDescent="0.25">
      <c r="A5892" s="103" t="s">
        <v>6</v>
      </c>
      <c r="B5892" s="104">
        <v>46274</v>
      </c>
      <c r="C5892" s="105" t="s">
        <v>12</v>
      </c>
      <c r="D5892" s="106">
        <v>11</v>
      </c>
      <c r="G5892" s="106">
        <v>44</v>
      </c>
      <c r="H5892" s="107">
        <v>0</v>
      </c>
      <c r="I5892" s="107">
        <v>0</v>
      </c>
      <c r="J5892" s="107">
        <v>0</v>
      </c>
      <c r="K5892" s="107">
        <v>0</v>
      </c>
      <c r="L5892" s="108">
        <v>0</v>
      </c>
      <c r="X5892" t="s">
        <v>778</v>
      </c>
      <c r="Y5892" t="s">
        <v>781</v>
      </c>
    </row>
    <row r="5893" spans="1:25" x14ac:dyDescent="0.25">
      <c r="A5893" s="103" t="s">
        <v>7</v>
      </c>
      <c r="B5893" s="104">
        <v>46274</v>
      </c>
      <c r="C5893" s="105" t="s">
        <v>12</v>
      </c>
      <c r="D5893" s="106">
        <v>13</v>
      </c>
      <c r="G5893" s="106">
        <v>8</v>
      </c>
      <c r="H5893" s="107">
        <v>0</v>
      </c>
      <c r="I5893" s="107">
        <v>0</v>
      </c>
      <c r="J5893" s="107">
        <v>0</v>
      </c>
      <c r="K5893" s="107">
        <v>0</v>
      </c>
      <c r="L5893" s="108">
        <v>0</v>
      </c>
      <c r="X5893" t="s">
        <v>782</v>
      </c>
      <c r="Y5893" t="s">
        <v>779</v>
      </c>
    </row>
    <row r="5894" spans="1:25" x14ac:dyDescent="0.25">
      <c r="A5894" s="103" t="s">
        <v>7</v>
      </c>
      <c r="B5894" s="104">
        <v>46274</v>
      </c>
      <c r="C5894" s="105" t="s">
        <v>12</v>
      </c>
      <c r="D5894" s="106">
        <v>8</v>
      </c>
      <c r="G5894" s="106">
        <v>3</v>
      </c>
      <c r="H5894" s="107">
        <v>0</v>
      </c>
      <c r="I5894" s="107">
        <v>0</v>
      </c>
      <c r="J5894" s="107">
        <v>0</v>
      </c>
      <c r="K5894" s="107">
        <v>0</v>
      </c>
      <c r="L5894" s="108">
        <v>0</v>
      </c>
      <c r="X5894" t="s">
        <v>782</v>
      </c>
      <c r="Y5894" t="s">
        <v>169</v>
      </c>
    </row>
    <row r="5895" spans="1:25" hidden="1" x14ac:dyDescent="0.25">
      <c r="A5895" s="103" t="s">
        <v>7</v>
      </c>
      <c r="B5895" s="104">
        <v>46274</v>
      </c>
      <c r="C5895" s="105" t="s">
        <v>12</v>
      </c>
      <c r="D5895" s="106">
        <v>13</v>
      </c>
      <c r="G5895" s="106">
        <v>1</v>
      </c>
      <c r="H5895" s="107">
        <v>0</v>
      </c>
      <c r="I5895" s="107">
        <v>0</v>
      </c>
      <c r="J5895" s="107">
        <v>0</v>
      </c>
      <c r="K5895" s="107">
        <v>0</v>
      </c>
      <c r="L5895" s="108">
        <v>0</v>
      </c>
      <c r="X5895" t="s">
        <v>778</v>
      </c>
      <c r="Y5895" t="s">
        <v>811</v>
      </c>
    </row>
    <row r="5896" spans="1:25" hidden="1" x14ac:dyDescent="0.25">
      <c r="A5896" s="103" t="s">
        <v>8</v>
      </c>
      <c r="B5896" s="104">
        <v>46274</v>
      </c>
      <c r="C5896" s="105" t="s">
        <v>12</v>
      </c>
      <c r="D5896" s="106">
        <v>9</v>
      </c>
      <c r="G5896" s="106">
        <v>596</v>
      </c>
      <c r="H5896" s="107">
        <v>16</v>
      </c>
      <c r="I5896" s="107">
        <v>10</v>
      </c>
      <c r="J5896" s="107">
        <v>1</v>
      </c>
      <c r="K5896" s="107">
        <v>1</v>
      </c>
      <c r="L5896" s="108">
        <v>0</v>
      </c>
      <c r="X5896" t="s">
        <v>782</v>
      </c>
      <c r="Y5896" t="s">
        <v>781</v>
      </c>
    </row>
    <row r="5897" spans="1:25" hidden="1" x14ac:dyDescent="0.25">
      <c r="A5897" s="103" t="s">
        <v>7</v>
      </c>
      <c r="B5897" s="104">
        <v>46274</v>
      </c>
      <c r="C5897" s="105" t="s">
        <v>11</v>
      </c>
      <c r="D5897" s="106">
        <v>16</v>
      </c>
      <c r="G5897" s="106">
        <v>2</v>
      </c>
      <c r="H5897" s="107">
        <v>0</v>
      </c>
      <c r="I5897" s="107">
        <v>0</v>
      </c>
      <c r="J5897" s="107">
        <v>0</v>
      </c>
      <c r="K5897" s="107">
        <v>0</v>
      </c>
      <c r="L5897" s="108">
        <v>0</v>
      </c>
      <c r="X5897" t="s">
        <v>778</v>
      </c>
      <c r="Y5897" t="s">
        <v>21</v>
      </c>
    </row>
    <row r="5898" spans="1:25" hidden="1" x14ac:dyDescent="0.25">
      <c r="A5898" s="103" t="s">
        <v>7</v>
      </c>
      <c r="B5898" s="104">
        <v>46274</v>
      </c>
      <c r="C5898" s="105" t="s">
        <v>12</v>
      </c>
      <c r="D5898" s="106">
        <v>14</v>
      </c>
      <c r="G5898" s="106">
        <v>29</v>
      </c>
      <c r="H5898" s="107">
        <v>0</v>
      </c>
      <c r="I5898" s="107">
        <v>0</v>
      </c>
      <c r="J5898" s="107">
        <v>0</v>
      </c>
      <c r="K5898" s="107">
        <v>0</v>
      </c>
      <c r="L5898" s="108">
        <v>0</v>
      </c>
      <c r="X5898" t="s">
        <v>782</v>
      </c>
      <c r="Y5898" t="s">
        <v>781</v>
      </c>
    </row>
    <row r="5899" spans="1:25" x14ac:dyDescent="0.25">
      <c r="A5899" s="103" t="s">
        <v>6</v>
      </c>
      <c r="B5899" s="104">
        <v>46274</v>
      </c>
      <c r="C5899" s="105" t="s">
        <v>11</v>
      </c>
      <c r="D5899" s="106">
        <v>10</v>
      </c>
      <c r="G5899" s="106">
        <v>4</v>
      </c>
      <c r="H5899" s="107">
        <v>0</v>
      </c>
      <c r="I5899" s="107">
        <v>0</v>
      </c>
      <c r="J5899" s="107">
        <v>0</v>
      </c>
      <c r="K5899" s="107">
        <v>0</v>
      </c>
      <c r="L5899" s="108">
        <v>0</v>
      </c>
      <c r="X5899" t="s">
        <v>778</v>
      </c>
    </row>
    <row r="5900" spans="1:25" hidden="1" x14ac:dyDescent="0.25">
      <c r="A5900" s="103" t="s">
        <v>8</v>
      </c>
      <c r="B5900" s="104">
        <v>46274</v>
      </c>
      <c r="C5900" s="105" t="s">
        <v>12</v>
      </c>
      <c r="D5900" s="106">
        <v>17</v>
      </c>
      <c r="G5900" s="106">
        <v>86</v>
      </c>
      <c r="H5900" s="107">
        <v>1</v>
      </c>
      <c r="I5900" s="107">
        <v>1</v>
      </c>
      <c r="J5900" s="107">
        <v>0</v>
      </c>
      <c r="K5900" s="107">
        <v>0</v>
      </c>
      <c r="L5900" s="108">
        <v>0</v>
      </c>
      <c r="X5900" t="s">
        <v>782</v>
      </c>
      <c r="Y5900" t="s">
        <v>779</v>
      </c>
    </row>
    <row r="5901" spans="1:25" hidden="1" x14ac:dyDescent="0.25">
      <c r="A5901" s="103" t="s">
        <v>8</v>
      </c>
      <c r="B5901" s="104">
        <v>46274</v>
      </c>
      <c r="C5901" s="105" t="s">
        <v>11</v>
      </c>
      <c r="D5901" s="106">
        <v>10</v>
      </c>
      <c r="G5901" s="106">
        <v>166</v>
      </c>
      <c r="H5901" s="107">
        <v>2</v>
      </c>
      <c r="I5901" s="107">
        <v>2</v>
      </c>
      <c r="J5901" s="107">
        <v>1</v>
      </c>
      <c r="K5901" s="107">
        <v>0</v>
      </c>
      <c r="L5901" s="108">
        <v>0</v>
      </c>
      <c r="X5901" t="s">
        <v>778</v>
      </c>
      <c r="Y5901" t="s">
        <v>784</v>
      </c>
    </row>
    <row r="5902" spans="1:25" x14ac:dyDescent="0.25">
      <c r="A5902" s="103" t="s">
        <v>7</v>
      </c>
      <c r="B5902" s="104">
        <v>46274</v>
      </c>
      <c r="C5902" s="105" t="s">
        <v>11</v>
      </c>
      <c r="D5902" s="106">
        <v>14</v>
      </c>
      <c r="G5902" s="106">
        <v>1</v>
      </c>
      <c r="H5902" s="107">
        <v>0</v>
      </c>
      <c r="I5902" s="107">
        <v>0</v>
      </c>
      <c r="J5902" s="107">
        <v>0</v>
      </c>
      <c r="K5902" s="107">
        <v>0</v>
      </c>
      <c r="L5902" s="108">
        <v>0</v>
      </c>
      <c r="X5902" t="s">
        <v>778</v>
      </c>
    </row>
    <row r="5903" spans="1:25" hidden="1" x14ac:dyDescent="0.25">
      <c r="A5903" s="103" t="s">
        <v>7</v>
      </c>
      <c r="B5903" s="104">
        <v>46274</v>
      </c>
      <c r="C5903" s="105" t="s">
        <v>12</v>
      </c>
      <c r="D5903" s="106">
        <v>11</v>
      </c>
      <c r="G5903" s="106">
        <v>5</v>
      </c>
      <c r="H5903" s="107">
        <v>0</v>
      </c>
      <c r="I5903" s="107">
        <v>0</v>
      </c>
      <c r="J5903" s="107">
        <v>0</v>
      </c>
      <c r="K5903" s="107">
        <v>0</v>
      </c>
      <c r="L5903" s="108">
        <v>0</v>
      </c>
      <c r="X5903" t="s">
        <v>778</v>
      </c>
      <c r="Y5903" t="s">
        <v>785</v>
      </c>
    </row>
    <row r="5904" spans="1:25" x14ac:dyDescent="0.25">
      <c r="A5904" s="103" t="s">
        <v>6</v>
      </c>
      <c r="B5904" s="104">
        <v>46274</v>
      </c>
      <c r="C5904" s="105" t="s">
        <v>11</v>
      </c>
      <c r="D5904" s="106">
        <v>11</v>
      </c>
      <c r="G5904" s="106">
        <v>9</v>
      </c>
      <c r="H5904" s="107">
        <v>0</v>
      </c>
      <c r="I5904" s="107">
        <v>0</v>
      </c>
      <c r="J5904" s="107">
        <v>0</v>
      </c>
      <c r="K5904" s="107">
        <v>0</v>
      </c>
      <c r="L5904" s="108">
        <v>0</v>
      </c>
      <c r="X5904" t="s">
        <v>778</v>
      </c>
    </row>
    <row r="5905" spans="1:25" x14ac:dyDescent="0.25">
      <c r="A5905" s="103" t="s">
        <v>8</v>
      </c>
      <c r="B5905" s="104">
        <v>46274</v>
      </c>
      <c r="C5905" s="105" t="s">
        <v>12</v>
      </c>
      <c r="D5905" s="106">
        <v>13</v>
      </c>
      <c r="G5905" s="106">
        <v>819</v>
      </c>
      <c r="H5905" s="107">
        <v>16</v>
      </c>
      <c r="I5905" s="107">
        <v>12</v>
      </c>
      <c r="J5905" s="107">
        <v>1</v>
      </c>
      <c r="K5905" s="107">
        <v>1</v>
      </c>
      <c r="L5905" s="108">
        <v>1</v>
      </c>
      <c r="X5905" t="s">
        <v>782</v>
      </c>
      <c r="Y5905" t="s">
        <v>779</v>
      </c>
    </row>
    <row r="5906" spans="1:25" x14ac:dyDescent="0.25">
      <c r="A5906" s="103" t="s">
        <v>6</v>
      </c>
      <c r="B5906" s="104">
        <v>46274</v>
      </c>
      <c r="C5906" s="105" t="s">
        <v>12</v>
      </c>
      <c r="D5906" s="106">
        <v>11</v>
      </c>
      <c r="G5906" s="106">
        <v>1630</v>
      </c>
      <c r="H5906" s="107">
        <v>33</v>
      </c>
      <c r="I5906" s="107">
        <v>22</v>
      </c>
      <c r="J5906" s="107">
        <v>1</v>
      </c>
      <c r="K5906" s="107">
        <v>0</v>
      </c>
      <c r="L5906" s="108">
        <v>0</v>
      </c>
      <c r="X5906" t="s">
        <v>778</v>
      </c>
      <c r="Y5906" t="s">
        <v>779</v>
      </c>
    </row>
    <row r="5907" spans="1:25" hidden="1" x14ac:dyDescent="0.25">
      <c r="A5907" s="103" t="s">
        <v>6</v>
      </c>
      <c r="B5907" s="104">
        <v>46274</v>
      </c>
      <c r="C5907" s="105" t="s">
        <v>12</v>
      </c>
      <c r="D5907" s="106">
        <v>13</v>
      </c>
      <c r="G5907" s="106">
        <v>5</v>
      </c>
      <c r="H5907" s="107">
        <v>0</v>
      </c>
      <c r="I5907" s="107">
        <v>0</v>
      </c>
      <c r="J5907" s="107">
        <v>0</v>
      </c>
      <c r="K5907" s="107">
        <v>0</v>
      </c>
      <c r="L5907" s="108">
        <v>0</v>
      </c>
      <c r="X5907" t="s">
        <v>782</v>
      </c>
    </row>
    <row r="5908" spans="1:25" hidden="1" x14ac:dyDescent="0.25">
      <c r="A5908" s="103" t="s">
        <v>8</v>
      </c>
      <c r="B5908" s="104">
        <v>46274</v>
      </c>
      <c r="C5908" s="105" t="s">
        <v>11</v>
      </c>
      <c r="D5908" s="106">
        <v>12</v>
      </c>
      <c r="G5908" s="106">
        <v>687</v>
      </c>
      <c r="H5908" s="107">
        <v>9</v>
      </c>
      <c r="I5908" s="107">
        <v>7</v>
      </c>
      <c r="J5908" s="107">
        <v>0</v>
      </c>
      <c r="K5908" s="107">
        <v>0</v>
      </c>
      <c r="L5908" s="108">
        <v>0</v>
      </c>
      <c r="X5908" t="s">
        <v>782</v>
      </c>
      <c r="Y5908" t="s">
        <v>784</v>
      </c>
    </row>
    <row r="5909" spans="1:25" x14ac:dyDescent="0.25">
      <c r="A5909" s="103" t="s">
        <v>7</v>
      </c>
      <c r="B5909" s="104">
        <v>46274</v>
      </c>
      <c r="C5909" s="105" t="s">
        <v>12</v>
      </c>
      <c r="D5909" s="106">
        <v>12</v>
      </c>
      <c r="G5909" s="106">
        <v>126</v>
      </c>
      <c r="H5909" s="107">
        <v>0</v>
      </c>
      <c r="I5909" s="107">
        <v>0</v>
      </c>
      <c r="J5909" s="107">
        <v>0</v>
      </c>
      <c r="K5909" s="107">
        <v>0</v>
      </c>
      <c r="L5909" s="108">
        <v>0</v>
      </c>
      <c r="X5909" t="s">
        <v>782</v>
      </c>
      <c r="Y5909" t="s">
        <v>781</v>
      </c>
    </row>
    <row r="5910" spans="1:25" hidden="1" x14ac:dyDescent="0.25">
      <c r="A5910" s="103" t="s">
        <v>8</v>
      </c>
      <c r="B5910" s="104">
        <v>46274</v>
      </c>
      <c r="C5910" s="105" t="s">
        <v>12</v>
      </c>
      <c r="D5910" s="106">
        <v>13</v>
      </c>
      <c r="G5910" s="106">
        <v>12</v>
      </c>
      <c r="H5910" s="107">
        <v>0</v>
      </c>
      <c r="I5910" s="107">
        <v>0</v>
      </c>
      <c r="J5910" s="107">
        <v>0</v>
      </c>
      <c r="K5910" s="107">
        <v>0</v>
      </c>
      <c r="L5910" s="108">
        <v>0</v>
      </c>
      <c r="X5910" t="s">
        <v>782</v>
      </c>
      <c r="Y5910" t="s">
        <v>779</v>
      </c>
    </row>
    <row r="5911" spans="1:25" x14ac:dyDescent="0.25">
      <c r="A5911" s="103" t="s">
        <v>6</v>
      </c>
      <c r="B5911" s="104">
        <v>46274</v>
      </c>
      <c r="C5911" s="105" t="s">
        <v>11</v>
      </c>
      <c r="D5911" s="106">
        <v>10</v>
      </c>
      <c r="G5911" s="106">
        <v>124</v>
      </c>
      <c r="H5911" s="107">
        <v>2</v>
      </c>
      <c r="I5911" s="107">
        <v>2</v>
      </c>
      <c r="J5911" s="107">
        <v>0</v>
      </c>
      <c r="K5911" s="107">
        <v>0</v>
      </c>
      <c r="L5911" s="108">
        <v>0</v>
      </c>
      <c r="X5911" t="s">
        <v>778</v>
      </c>
      <c r="Y5911" t="s">
        <v>784</v>
      </c>
    </row>
    <row r="5912" spans="1:25" hidden="1" x14ac:dyDescent="0.25">
      <c r="A5912" s="103" t="s">
        <v>7</v>
      </c>
      <c r="B5912" s="104">
        <v>46274</v>
      </c>
      <c r="C5912" s="105" t="s">
        <v>12</v>
      </c>
      <c r="D5912" s="106">
        <v>9</v>
      </c>
      <c r="G5912" s="106">
        <v>71</v>
      </c>
      <c r="H5912" s="107">
        <v>1</v>
      </c>
      <c r="I5912" s="107">
        <v>1</v>
      </c>
      <c r="J5912" s="107">
        <v>0</v>
      </c>
      <c r="K5912" s="107">
        <v>0</v>
      </c>
      <c r="L5912" s="108">
        <v>0</v>
      </c>
      <c r="X5912" t="s">
        <v>778</v>
      </c>
      <c r="Y5912" t="s">
        <v>779</v>
      </c>
    </row>
    <row r="5913" spans="1:25" x14ac:dyDescent="0.25">
      <c r="A5913" s="103" t="s">
        <v>6</v>
      </c>
      <c r="B5913" s="104">
        <v>46274</v>
      </c>
      <c r="C5913" s="105" t="s">
        <v>11</v>
      </c>
      <c r="D5913" s="106">
        <v>12</v>
      </c>
      <c r="G5913" s="106">
        <v>3</v>
      </c>
      <c r="H5913" s="107">
        <v>0</v>
      </c>
      <c r="I5913" s="107">
        <v>0</v>
      </c>
      <c r="J5913" s="107">
        <v>0</v>
      </c>
      <c r="K5913" s="107">
        <v>0</v>
      </c>
      <c r="L5913" s="108">
        <v>0</v>
      </c>
      <c r="X5913" t="s">
        <v>782</v>
      </c>
      <c r="Y5913" t="s">
        <v>22</v>
      </c>
    </row>
    <row r="5914" spans="1:25" x14ac:dyDescent="0.25">
      <c r="A5914" s="103" t="s">
        <v>7</v>
      </c>
      <c r="B5914" s="104">
        <v>46274</v>
      </c>
      <c r="C5914" s="105" t="s">
        <v>12</v>
      </c>
      <c r="D5914" s="106">
        <v>14</v>
      </c>
      <c r="G5914" s="106">
        <v>41</v>
      </c>
      <c r="H5914" s="107">
        <v>2</v>
      </c>
      <c r="I5914" s="107">
        <v>1</v>
      </c>
      <c r="J5914" s="107">
        <v>0</v>
      </c>
      <c r="K5914" s="107">
        <v>0</v>
      </c>
      <c r="L5914" s="108">
        <v>0</v>
      </c>
      <c r="X5914" t="s">
        <v>782</v>
      </c>
    </row>
    <row r="5915" spans="1:25" x14ac:dyDescent="0.25">
      <c r="A5915" s="103" t="s">
        <v>7</v>
      </c>
      <c r="B5915" s="104">
        <v>46274</v>
      </c>
      <c r="C5915" s="105" t="s">
        <v>12</v>
      </c>
      <c r="D5915" s="106">
        <v>17</v>
      </c>
      <c r="G5915" s="106">
        <v>1</v>
      </c>
      <c r="H5915" s="107">
        <v>0</v>
      </c>
      <c r="I5915" s="107">
        <v>0</v>
      </c>
      <c r="J5915" s="107">
        <v>0</v>
      </c>
      <c r="K5915" s="107">
        <v>0</v>
      </c>
      <c r="L5915" s="108">
        <v>0</v>
      </c>
      <c r="X5915" t="s">
        <v>782</v>
      </c>
      <c r="Y5915" t="s">
        <v>169</v>
      </c>
    </row>
    <row r="5916" spans="1:25" hidden="1" x14ac:dyDescent="0.25">
      <c r="A5916" s="103" t="s">
        <v>6</v>
      </c>
      <c r="B5916" s="104">
        <v>46274</v>
      </c>
      <c r="C5916" s="105" t="s">
        <v>12</v>
      </c>
      <c r="D5916" s="106">
        <v>11</v>
      </c>
      <c r="G5916" s="106">
        <v>9</v>
      </c>
      <c r="H5916" s="107">
        <v>0</v>
      </c>
      <c r="I5916" s="107">
        <v>0</v>
      </c>
      <c r="J5916" s="107">
        <v>0</v>
      </c>
      <c r="K5916" s="107">
        <v>0</v>
      </c>
      <c r="L5916" s="108">
        <v>0</v>
      </c>
      <c r="X5916" t="s">
        <v>778</v>
      </c>
    </row>
    <row r="5917" spans="1:25" hidden="1" x14ac:dyDescent="0.25">
      <c r="A5917" s="103" t="s">
        <v>6</v>
      </c>
      <c r="B5917" s="104">
        <v>46274</v>
      </c>
      <c r="C5917" s="105" t="s">
        <v>11</v>
      </c>
      <c r="D5917" s="106">
        <v>9</v>
      </c>
      <c r="G5917" s="106">
        <v>58</v>
      </c>
      <c r="H5917" s="107">
        <v>0</v>
      </c>
      <c r="I5917" s="107">
        <v>0</v>
      </c>
      <c r="J5917" s="107">
        <v>0</v>
      </c>
      <c r="K5917" s="107">
        <v>0</v>
      </c>
      <c r="L5917" s="108">
        <v>0</v>
      </c>
      <c r="X5917" t="s">
        <v>782</v>
      </c>
    </row>
    <row r="5918" spans="1:25" x14ac:dyDescent="0.25">
      <c r="A5918" s="103" t="s">
        <v>6</v>
      </c>
      <c r="B5918" s="104">
        <v>46274</v>
      </c>
      <c r="C5918" s="105" t="s">
        <v>11</v>
      </c>
      <c r="D5918" s="106">
        <v>11</v>
      </c>
      <c r="G5918" s="106">
        <v>149</v>
      </c>
      <c r="H5918" s="107">
        <v>3</v>
      </c>
      <c r="I5918" s="107">
        <v>3</v>
      </c>
      <c r="J5918" s="107">
        <v>2</v>
      </c>
      <c r="K5918" s="107">
        <v>0</v>
      </c>
      <c r="L5918" s="108">
        <v>0</v>
      </c>
      <c r="X5918" t="s">
        <v>782</v>
      </c>
      <c r="Y5918" t="s">
        <v>780</v>
      </c>
    </row>
    <row r="5919" spans="1:25" hidden="1" x14ac:dyDescent="0.25">
      <c r="A5919" s="103" t="s">
        <v>7</v>
      </c>
      <c r="B5919" s="104">
        <v>46274</v>
      </c>
      <c r="C5919" s="105" t="s">
        <v>12</v>
      </c>
      <c r="D5919" s="106">
        <v>12</v>
      </c>
      <c r="G5919" s="106">
        <v>10</v>
      </c>
      <c r="H5919" s="107">
        <v>0</v>
      </c>
      <c r="I5919" s="107">
        <v>0</v>
      </c>
      <c r="J5919" s="107">
        <v>0</v>
      </c>
      <c r="K5919" s="107">
        <v>0</v>
      </c>
      <c r="L5919" s="108">
        <v>0</v>
      </c>
      <c r="X5919" t="s">
        <v>778</v>
      </c>
      <c r="Y5919" t="s">
        <v>785</v>
      </c>
    </row>
    <row r="5920" spans="1:25" hidden="1" x14ac:dyDescent="0.25">
      <c r="A5920" s="103" t="s">
        <v>7</v>
      </c>
      <c r="B5920" s="104">
        <v>46274</v>
      </c>
      <c r="C5920" s="105" t="s">
        <v>11</v>
      </c>
      <c r="D5920" s="106">
        <v>14</v>
      </c>
      <c r="G5920" s="106">
        <v>8</v>
      </c>
      <c r="H5920" s="107">
        <v>0</v>
      </c>
      <c r="I5920" s="107">
        <v>0</v>
      </c>
      <c r="J5920" s="107">
        <v>0</v>
      </c>
      <c r="K5920" s="107">
        <v>0</v>
      </c>
      <c r="L5920" s="108">
        <v>0</v>
      </c>
      <c r="X5920" t="s">
        <v>782</v>
      </c>
      <c r="Y5920" t="s">
        <v>23</v>
      </c>
    </row>
    <row r="5921" spans="1:25" x14ac:dyDescent="0.25">
      <c r="A5921" s="103" t="s">
        <v>8</v>
      </c>
      <c r="B5921" s="104">
        <v>46274</v>
      </c>
      <c r="C5921" s="105" t="s">
        <v>11</v>
      </c>
      <c r="D5921" s="106">
        <v>11</v>
      </c>
      <c r="G5921" s="106">
        <v>307</v>
      </c>
      <c r="H5921" s="107">
        <v>2</v>
      </c>
      <c r="I5921" s="107">
        <v>2</v>
      </c>
      <c r="J5921" s="107">
        <v>0</v>
      </c>
      <c r="K5921" s="107">
        <v>0</v>
      </c>
      <c r="L5921" s="108">
        <v>0</v>
      </c>
      <c r="X5921" t="s">
        <v>778</v>
      </c>
      <c r="Y5921" t="s">
        <v>20</v>
      </c>
    </row>
    <row r="5922" spans="1:25" hidden="1" x14ac:dyDescent="0.25">
      <c r="A5922" s="103" t="s">
        <v>6</v>
      </c>
      <c r="B5922" s="104">
        <v>46274</v>
      </c>
      <c r="C5922" s="105" t="s">
        <v>12</v>
      </c>
      <c r="D5922" s="106">
        <v>8</v>
      </c>
      <c r="G5922" s="106">
        <v>937</v>
      </c>
      <c r="H5922" s="107">
        <v>23</v>
      </c>
      <c r="I5922" s="107">
        <v>11</v>
      </c>
      <c r="J5922" s="107">
        <v>2</v>
      </c>
      <c r="K5922" s="107">
        <v>0</v>
      </c>
      <c r="L5922" s="108">
        <v>0</v>
      </c>
      <c r="X5922" t="s">
        <v>782</v>
      </c>
      <c r="Y5922" t="s">
        <v>779</v>
      </c>
    </row>
    <row r="5923" spans="1:25" hidden="1" x14ac:dyDescent="0.25">
      <c r="A5923" s="103" t="s">
        <v>6</v>
      </c>
      <c r="B5923" s="104">
        <v>46274</v>
      </c>
      <c r="C5923" s="105" t="s">
        <v>11</v>
      </c>
      <c r="D5923" s="106">
        <v>8</v>
      </c>
      <c r="G5923" s="106">
        <v>41</v>
      </c>
      <c r="H5923" s="107">
        <v>0</v>
      </c>
      <c r="I5923" s="107">
        <v>0</v>
      </c>
      <c r="J5923" s="107">
        <v>0</v>
      </c>
      <c r="K5923" s="107">
        <v>0</v>
      </c>
      <c r="L5923" s="108">
        <v>0</v>
      </c>
      <c r="X5923" t="s">
        <v>782</v>
      </c>
    </row>
    <row r="5924" spans="1:25" x14ac:dyDescent="0.25">
      <c r="A5924" s="103" t="s">
        <v>6</v>
      </c>
      <c r="B5924" s="104">
        <v>46274</v>
      </c>
      <c r="C5924" s="105" t="s">
        <v>11</v>
      </c>
      <c r="D5924" s="106">
        <v>13</v>
      </c>
      <c r="G5924" s="106">
        <v>3</v>
      </c>
      <c r="H5924" s="107">
        <v>0</v>
      </c>
      <c r="I5924" s="107">
        <v>0</v>
      </c>
      <c r="J5924" s="107">
        <v>0</v>
      </c>
      <c r="K5924" s="107">
        <v>0</v>
      </c>
      <c r="L5924" s="108">
        <v>0</v>
      </c>
      <c r="X5924" t="s">
        <v>782</v>
      </c>
      <c r="Y5924" t="s">
        <v>20</v>
      </c>
    </row>
    <row r="5925" spans="1:25" x14ac:dyDescent="0.25">
      <c r="A5925" s="103" t="s">
        <v>6</v>
      </c>
      <c r="B5925" s="104">
        <v>46274</v>
      </c>
      <c r="C5925" s="105" t="s">
        <v>12</v>
      </c>
      <c r="D5925" s="106">
        <v>16</v>
      </c>
      <c r="G5925" s="106">
        <v>29</v>
      </c>
      <c r="H5925" s="107">
        <v>2</v>
      </c>
      <c r="I5925" s="107">
        <v>1</v>
      </c>
      <c r="J5925" s="107">
        <v>0</v>
      </c>
      <c r="K5925" s="107">
        <v>0</v>
      </c>
      <c r="L5925" s="108">
        <v>0</v>
      </c>
      <c r="X5925" t="s">
        <v>782</v>
      </c>
    </row>
    <row r="5926" spans="1:25" hidden="1" x14ac:dyDescent="0.25">
      <c r="A5926" s="103" t="s">
        <v>6</v>
      </c>
      <c r="B5926" s="104">
        <v>46274</v>
      </c>
      <c r="C5926" s="105" t="s">
        <v>12</v>
      </c>
      <c r="D5926" s="106">
        <v>8</v>
      </c>
      <c r="G5926" s="106">
        <v>12</v>
      </c>
      <c r="H5926" s="107">
        <v>0</v>
      </c>
      <c r="I5926" s="107">
        <v>0</v>
      </c>
      <c r="J5926" s="107">
        <v>0</v>
      </c>
      <c r="K5926" s="107">
        <v>0</v>
      </c>
      <c r="L5926" s="108">
        <v>0</v>
      </c>
      <c r="X5926" t="s">
        <v>782</v>
      </c>
    </row>
    <row r="5927" spans="1:25" hidden="1" x14ac:dyDescent="0.25">
      <c r="A5927" s="103" t="s">
        <v>7</v>
      </c>
      <c r="B5927" s="104">
        <v>46274</v>
      </c>
      <c r="C5927" s="105" t="s">
        <v>11</v>
      </c>
      <c r="D5927" s="106">
        <v>14</v>
      </c>
      <c r="G5927" s="106">
        <v>77</v>
      </c>
      <c r="H5927" s="107">
        <v>1</v>
      </c>
      <c r="I5927" s="107">
        <v>1</v>
      </c>
      <c r="J5927" s="107">
        <v>0</v>
      </c>
      <c r="K5927" s="107">
        <v>0</v>
      </c>
      <c r="L5927" s="108">
        <v>0</v>
      </c>
      <c r="X5927" t="s">
        <v>782</v>
      </c>
      <c r="Y5927" t="s">
        <v>780</v>
      </c>
    </row>
    <row r="5928" spans="1:25" x14ac:dyDescent="0.25">
      <c r="A5928" s="103" t="s">
        <v>6</v>
      </c>
      <c r="B5928" s="104">
        <v>46274</v>
      </c>
      <c r="C5928" s="105" t="s">
        <v>11</v>
      </c>
      <c r="D5928" s="106">
        <v>14</v>
      </c>
      <c r="G5928" s="106">
        <v>158</v>
      </c>
      <c r="H5928" s="107">
        <v>2</v>
      </c>
      <c r="I5928" s="107">
        <v>1</v>
      </c>
      <c r="J5928" s="107">
        <v>0</v>
      </c>
      <c r="K5928" s="107">
        <v>0</v>
      </c>
      <c r="L5928" s="108">
        <v>0</v>
      </c>
      <c r="X5928" t="s">
        <v>782</v>
      </c>
      <c r="Y5928" t="s">
        <v>780</v>
      </c>
    </row>
    <row r="5929" spans="1:25" x14ac:dyDescent="0.25">
      <c r="A5929" s="103" t="s">
        <v>7</v>
      </c>
      <c r="B5929" s="104">
        <v>46274</v>
      </c>
      <c r="C5929" s="105" t="s">
        <v>12</v>
      </c>
      <c r="D5929" s="106">
        <v>14</v>
      </c>
      <c r="G5929" s="106">
        <v>18</v>
      </c>
      <c r="H5929" s="107">
        <v>0</v>
      </c>
      <c r="I5929" s="107">
        <v>0</v>
      </c>
      <c r="J5929" s="107">
        <v>0</v>
      </c>
      <c r="K5929" s="107">
        <v>0</v>
      </c>
      <c r="L5929" s="108">
        <v>0</v>
      </c>
      <c r="X5929" t="s">
        <v>782</v>
      </c>
      <c r="Y5929" t="s">
        <v>779</v>
      </c>
    </row>
    <row r="5930" spans="1:25" x14ac:dyDescent="0.25">
      <c r="A5930" s="103" t="s">
        <v>6</v>
      </c>
      <c r="B5930" s="104">
        <v>46274</v>
      </c>
      <c r="C5930" s="105" t="s">
        <v>12</v>
      </c>
      <c r="D5930" s="106">
        <v>11</v>
      </c>
      <c r="G5930" s="106">
        <v>4</v>
      </c>
      <c r="H5930" s="107">
        <v>0</v>
      </c>
      <c r="I5930" s="107">
        <v>0</v>
      </c>
      <c r="J5930" s="107">
        <v>0</v>
      </c>
      <c r="K5930" s="107">
        <v>0</v>
      </c>
      <c r="L5930" s="108">
        <v>0</v>
      </c>
      <c r="X5930" t="s">
        <v>778</v>
      </c>
      <c r="Y5930" t="s">
        <v>22</v>
      </c>
    </row>
    <row r="5931" spans="1:25" hidden="1" x14ac:dyDescent="0.25">
      <c r="A5931" s="103" t="s">
        <v>7</v>
      </c>
      <c r="B5931" s="104">
        <v>46274</v>
      </c>
      <c r="C5931" s="105" t="s">
        <v>12</v>
      </c>
      <c r="D5931" s="106">
        <v>15</v>
      </c>
      <c r="G5931" s="106">
        <v>8</v>
      </c>
      <c r="H5931" s="107">
        <v>0</v>
      </c>
      <c r="I5931" s="107">
        <v>0</v>
      </c>
      <c r="J5931" s="107">
        <v>0</v>
      </c>
      <c r="K5931" s="107">
        <v>0</v>
      </c>
      <c r="L5931" s="108">
        <v>0</v>
      </c>
      <c r="X5931" t="s">
        <v>778</v>
      </c>
      <c r="Y5931" t="s">
        <v>811</v>
      </c>
    </row>
    <row r="5932" spans="1:25" hidden="1" x14ac:dyDescent="0.25">
      <c r="A5932" s="103" t="s">
        <v>8</v>
      </c>
      <c r="B5932" s="104">
        <v>46274</v>
      </c>
      <c r="C5932" s="105" t="s">
        <v>11</v>
      </c>
      <c r="D5932" s="106">
        <v>14</v>
      </c>
      <c r="G5932" s="106">
        <v>76</v>
      </c>
      <c r="H5932" s="107">
        <v>2</v>
      </c>
      <c r="I5932" s="107">
        <v>2</v>
      </c>
      <c r="J5932" s="107">
        <v>0</v>
      </c>
      <c r="K5932" s="107">
        <v>0</v>
      </c>
      <c r="L5932" s="108">
        <v>0</v>
      </c>
      <c r="X5932" t="s">
        <v>778</v>
      </c>
      <c r="Y5932" t="s">
        <v>780</v>
      </c>
    </row>
    <row r="5933" spans="1:25" x14ac:dyDescent="0.25">
      <c r="A5933" s="103" t="s">
        <v>8</v>
      </c>
      <c r="B5933" s="104">
        <v>46274</v>
      </c>
      <c r="C5933" s="105" t="s">
        <v>11</v>
      </c>
      <c r="D5933" s="106">
        <v>13</v>
      </c>
      <c r="G5933" s="106">
        <v>13</v>
      </c>
      <c r="H5933" s="107">
        <v>0</v>
      </c>
      <c r="I5933" s="107">
        <v>0</v>
      </c>
      <c r="J5933" s="107">
        <v>0</v>
      </c>
      <c r="K5933" s="107">
        <v>0</v>
      </c>
      <c r="L5933" s="108">
        <v>0</v>
      </c>
      <c r="X5933" t="s">
        <v>782</v>
      </c>
      <c r="Y5933" t="s">
        <v>20</v>
      </c>
    </row>
    <row r="5934" spans="1:25" hidden="1" x14ac:dyDescent="0.25">
      <c r="A5934" s="103" t="s">
        <v>7</v>
      </c>
      <c r="B5934" s="104">
        <v>46274</v>
      </c>
      <c r="C5934" s="105" t="s">
        <v>12</v>
      </c>
      <c r="D5934" s="106">
        <v>12</v>
      </c>
      <c r="G5934" s="106">
        <v>3</v>
      </c>
      <c r="H5934" s="107">
        <v>0</v>
      </c>
      <c r="I5934" s="107">
        <v>0</v>
      </c>
      <c r="J5934" s="107">
        <v>0</v>
      </c>
      <c r="K5934" s="107">
        <v>0</v>
      </c>
      <c r="L5934" s="108">
        <v>0</v>
      </c>
      <c r="X5934" t="s">
        <v>778</v>
      </c>
      <c r="Y5934" t="s">
        <v>811</v>
      </c>
    </row>
    <row r="5935" spans="1:25" hidden="1" x14ac:dyDescent="0.25">
      <c r="A5935" s="103" t="s">
        <v>6</v>
      </c>
      <c r="B5935" s="104">
        <v>46274</v>
      </c>
      <c r="C5935" s="105" t="s">
        <v>11</v>
      </c>
      <c r="D5935" s="106">
        <v>9</v>
      </c>
      <c r="G5935" s="106">
        <v>5</v>
      </c>
      <c r="H5935" s="107">
        <v>0</v>
      </c>
      <c r="I5935" s="107">
        <v>0</v>
      </c>
      <c r="J5935" s="107">
        <v>0</v>
      </c>
      <c r="K5935" s="107">
        <v>0</v>
      </c>
      <c r="L5935" s="108">
        <v>0</v>
      </c>
      <c r="X5935" t="s">
        <v>778</v>
      </c>
      <c r="Y5935" t="s">
        <v>21</v>
      </c>
    </row>
    <row r="5936" spans="1:25" hidden="1" x14ac:dyDescent="0.25">
      <c r="A5936" s="103" t="s">
        <v>6</v>
      </c>
      <c r="B5936" s="104">
        <v>46274</v>
      </c>
      <c r="C5936" s="105" t="s">
        <v>11</v>
      </c>
      <c r="D5936" s="106">
        <v>11</v>
      </c>
      <c r="G5936" s="106">
        <v>95</v>
      </c>
      <c r="H5936" s="107">
        <v>2</v>
      </c>
      <c r="I5936" s="107">
        <v>2</v>
      </c>
      <c r="J5936" s="107">
        <v>0</v>
      </c>
      <c r="K5936" s="107">
        <v>0</v>
      </c>
      <c r="L5936" s="108">
        <v>0</v>
      </c>
      <c r="X5936" t="s">
        <v>782</v>
      </c>
    </row>
    <row r="5937" spans="1:25" hidden="1" x14ac:dyDescent="0.25">
      <c r="A5937" s="103" t="s">
        <v>6</v>
      </c>
      <c r="B5937" s="104">
        <v>46274</v>
      </c>
      <c r="C5937" s="105" t="s">
        <v>11</v>
      </c>
      <c r="D5937" s="106">
        <v>8</v>
      </c>
      <c r="G5937" s="106">
        <v>205</v>
      </c>
      <c r="H5937" s="107">
        <v>3</v>
      </c>
      <c r="I5937" s="107">
        <v>3</v>
      </c>
      <c r="J5937" s="107">
        <v>0</v>
      </c>
      <c r="K5937" s="107">
        <v>0</v>
      </c>
      <c r="L5937" s="108">
        <v>0</v>
      </c>
      <c r="X5937" t="s">
        <v>778</v>
      </c>
      <c r="Y5937" t="s">
        <v>20</v>
      </c>
    </row>
    <row r="5938" spans="1:25" hidden="1" x14ac:dyDescent="0.25">
      <c r="A5938" s="103" t="s">
        <v>6</v>
      </c>
      <c r="B5938" s="104">
        <v>46274</v>
      </c>
      <c r="C5938" s="105" t="s">
        <v>12</v>
      </c>
      <c r="D5938" s="106">
        <v>9</v>
      </c>
      <c r="G5938" s="106">
        <v>64</v>
      </c>
      <c r="H5938" s="107">
        <v>1</v>
      </c>
      <c r="I5938" s="107">
        <v>1</v>
      </c>
      <c r="J5938" s="107">
        <v>0</v>
      </c>
      <c r="K5938" s="107">
        <v>0</v>
      </c>
      <c r="L5938" s="108">
        <v>0</v>
      </c>
      <c r="X5938" t="s">
        <v>778</v>
      </c>
      <c r="Y5938" t="s">
        <v>781</v>
      </c>
    </row>
    <row r="5939" spans="1:25" hidden="1" x14ac:dyDescent="0.25">
      <c r="A5939" s="103" t="s">
        <v>6</v>
      </c>
      <c r="B5939" s="104">
        <v>46274</v>
      </c>
      <c r="C5939" s="105" t="s">
        <v>12</v>
      </c>
      <c r="D5939" s="106">
        <v>10</v>
      </c>
      <c r="G5939" s="106">
        <v>539</v>
      </c>
      <c r="H5939" s="107">
        <v>14</v>
      </c>
      <c r="I5939" s="107">
        <v>12</v>
      </c>
      <c r="J5939" s="107">
        <v>2</v>
      </c>
      <c r="K5939" s="107">
        <v>2</v>
      </c>
      <c r="L5939" s="108">
        <v>1</v>
      </c>
      <c r="X5939" t="s">
        <v>782</v>
      </c>
      <c r="Y5939" t="s">
        <v>781</v>
      </c>
    </row>
    <row r="5940" spans="1:25" hidden="1" x14ac:dyDescent="0.25">
      <c r="A5940" s="103" t="s">
        <v>7</v>
      </c>
      <c r="B5940" s="104">
        <v>46274</v>
      </c>
      <c r="C5940" s="105" t="s">
        <v>11</v>
      </c>
      <c r="D5940" s="106">
        <v>10</v>
      </c>
      <c r="G5940" s="106">
        <v>7</v>
      </c>
      <c r="H5940" s="107">
        <v>0</v>
      </c>
      <c r="I5940" s="107">
        <v>0</v>
      </c>
      <c r="J5940" s="107">
        <v>0</v>
      </c>
      <c r="K5940" s="107">
        <v>0</v>
      </c>
      <c r="L5940" s="108">
        <v>0</v>
      </c>
      <c r="X5940" t="s">
        <v>782</v>
      </c>
      <c r="Y5940" t="s">
        <v>21</v>
      </c>
    </row>
    <row r="5941" spans="1:25" hidden="1" x14ac:dyDescent="0.25">
      <c r="A5941" s="103" t="s">
        <v>6</v>
      </c>
      <c r="B5941" s="104">
        <v>46274</v>
      </c>
      <c r="C5941" s="105" t="s">
        <v>11</v>
      </c>
      <c r="D5941" s="106">
        <v>11</v>
      </c>
      <c r="G5941" s="106">
        <v>5</v>
      </c>
      <c r="H5941" s="107">
        <v>0</v>
      </c>
      <c r="I5941" s="107">
        <v>0</v>
      </c>
      <c r="J5941" s="107">
        <v>0</v>
      </c>
      <c r="K5941" s="107">
        <v>0</v>
      </c>
      <c r="L5941" s="108">
        <v>0</v>
      </c>
      <c r="X5941" t="s">
        <v>778</v>
      </c>
      <c r="Y5941" t="s">
        <v>21</v>
      </c>
    </row>
    <row r="5942" spans="1:25" hidden="1" x14ac:dyDescent="0.25">
      <c r="A5942" s="103" t="s">
        <v>6</v>
      </c>
      <c r="B5942" s="104">
        <v>46274</v>
      </c>
      <c r="C5942" s="105" t="s">
        <v>11</v>
      </c>
      <c r="D5942" s="106">
        <v>16</v>
      </c>
      <c r="G5942" s="106">
        <v>97</v>
      </c>
      <c r="H5942" s="107">
        <v>0</v>
      </c>
      <c r="I5942" s="107">
        <v>0</v>
      </c>
      <c r="J5942" s="107">
        <v>0</v>
      </c>
      <c r="K5942" s="107">
        <v>0</v>
      </c>
      <c r="L5942" s="108">
        <v>0</v>
      </c>
      <c r="X5942" t="s">
        <v>782</v>
      </c>
    </row>
    <row r="5943" spans="1:25" hidden="1" x14ac:dyDescent="0.25">
      <c r="A5943" s="103" t="s">
        <v>6</v>
      </c>
      <c r="B5943" s="104">
        <v>46274</v>
      </c>
      <c r="C5943" s="105" t="s">
        <v>11</v>
      </c>
      <c r="D5943" s="106">
        <v>9</v>
      </c>
      <c r="G5943" s="106">
        <v>3</v>
      </c>
      <c r="H5943" s="107">
        <v>0</v>
      </c>
      <c r="I5943" s="107">
        <v>0</v>
      </c>
      <c r="J5943" s="107">
        <v>0</v>
      </c>
      <c r="K5943" s="107">
        <v>0</v>
      </c>
      <c r="L5943" s="108">
        <v>0</v>
      </c>
      <c r="X5943" t="s">
        <v>782</v>
      </c>
      <c r="Y5943" t="s">
        <v>22</v>
      </c>
    </row>
    <row r="5944" spans="1:25" hidden="1" x14ac:dyDescent="0.25">
      <c r="A5944" s="103" t="s">
        <v>7</v>
      </c>
      <c r="B5944" s="104">
        <v>46274</v>
      </c>
      <c r="C5944" s="105" t="s">
        <v>11</v>
      </c>
      <c r="D5944" s="106">
        <v>8</v>
      </c>
      <c r="G5944" s="106">
        <v>1</v>
      </c>
      <c r="H5944" s="107">
        <v>0</v>
      </c>
      <c r="I5944" s="107">
        <v>0</v>
      </c>
      <c r="J5944" s="107">
        <v>0</v>
      </c>
      <c r="K5944" s="107">
        <v>0</v>
      </c>
      <c r="L5944" s="108">
        <v>0</v>
      </c>
      <c r="X5944" t="s">
        <v>778</v>
      </c>
    </row>
    <row r="5945" spans="1:25" x14ac:dyDescent="0.25">
      <c r="A5945" s="103" t="s">
        <v>6</v>
      </c>
      <c r="B5945" s="104">
        <v>46274</v>
      </c>
      <c r="C5945" s="105" t="s">
        <v>11</v>
      </c>
      <c r="D5945" s="106">
        <v>8</v>
      </c>
      <c r="G5945" s="106">
        <v>6</v>
      </c>
      <c r="H5945" s="107">
        <v>0</v>
      </c>
      <c r="I5945" s="107">
        <v>0</v>
      </c>
      <c r="J5945" s="107">
        <v>0</v>
      </c>
      <c r="K5945" s="107">
        <v>0</v>
      </c>
      <c r="L5945" s="108">
        <v>0</v>
      </c>
      <c r="X5945" t="s">
        <v>782</v>
      </c>
      <c r="Y5945" t="s">
        <v>21</v>
      </c>
    </row>
    <row r="5946" spans="1:25" hidden="1" x14ac:dyDescent="0.25">
      <c r="A5946" s="103" t="s">
        <v>7</v>
      </c>
      <c r="B5946" s="104">
        <v>46274</v>
      </c>
      <c r="C5946" s="105" t="s">
        <v>12</v>
      </c>
      <c r="D5946" s="106">
        <v>14</v>
      </c>
      <c r="G5946" s="106">
        <v>1070</v>
      </c>
      <c r="H5946" s="107">
        <v>20</v>
      </c>
      <c r="I5946" s="107">
        <v>13</v>
      </c>
      <c r="J5946" s="107">
        <v>0</v>
      </c>
      <c r="K5946" s="107">
        <v>0</v>
      </c>
      <c r="L5946" s="108">
        <v>0</v>
      </c>
      <c r="X5946" t="s">
        <v>782</v>
      </c>
      <c r="Y5946" t="s">
        <v>779</v>
      </c>
    </row>
    <row r="5947" spans="1:25" x14ac:dyDescent="0.25">
      <c r="A5947" s="103" t="s">
        <v>8</v>
      </c>
      <c r="B5947" s="104">
        <v>46274</v>
      </c>
      <c r="C5947" s="105" t="s">
        <v>11</v>
      </c>
      <c r="D5947" s="106">
        <v>8</v>
      </c>
      <c r="G5947" s="106">
        <v>11</v>
      </c>
      <c r="H5947" s="107">
        <v>0</v>
      </c>
      <c r="I5947" s="107">
        <v>0</v>
      </c>
      <c r="J5947" s="107">
        <v>0</v>
      </c>
      <c r="K5947" s="107">
        <v>0</v>
      </c>
      <c r="L5947" s="108">
        <v>0</v>
      </c>
      <c r="X5947" t="s">
        <v>778</v>
      </c>
      <c r="Y5947" t="s">
        <v>784</v>
      </c>
    </row>
    <row r="5948" spans="1:25" hidden="1" x14ac:dyDescent="0.25">
      <c r="A5948" s="103" t="s">
        <v>6</v>
      </c>
      <c r="B5948" s="104">
        <v>46274</v>
      </c>
      <c r="C5948" s="105" t="s">
        <v>12</v>
      </c>
      <c r="D5948" s="106">
        <v>14</v>
      </c>
      <c r="G5948" s="106">
        <v>1996</v>
      </c>
      <c r="H5948" s="107">
        <v>43</v>
      </c>
      <c r="I5948" s="107">
        <v>36</v>
      </c>
      <c r="J5948" s="107">
        <v>1</v>
      </c>
      <c r="K5948" s="107">
        <v>1</v>
      </c>
      <c r="L5948" s="108">
        <v>0</v>
      </c>
      <c r="X5948" t="s">
        <v>782</v>
      </c>
      <c r="Y5948" t="s">
        <v>779</v>
      </c>
    </row>
    <row r="5949" spans="1:25" x14ac:dyDescent="0.25">
      <c r="A5949" s="103" t="s">
        <v>6</v>
      </c>
      <c r="B5949" s="104">
        <v>46274</v>
      </c>
      <c r="C5949" s="105" t="s">
        <v>11</v>
      </c>
      <c r="D5949" s="106">
        <v>16</v>
      </c>
      <c r="G5949" s="106">
        <v>13</v>
      </c>
      <c r="H5949" s="107">
        <v>0</v>
      </c>
      <c r="I5949" s="107">
        <v>0</v>
      </c>
      <c r="J5949" s="107">
        <v>0</v>
      </c>
      <c r="K5949" s="107">
        <v>0</v>
      </c>
      <c r="L5949" s="108">
        <v>0</v>
      </c>
      <c r="X5949" t="s">
        <v>778</v>
      </c>
      <c r="Y5949" t="s">
        <v>23</v>
      </c>
    </row>
    <row r="5950" spans="1:25" hidden="1" x14ac:dyDescent="0.25">
      <c r="A5950" s="103" t="s">
        <v>6</v>
      </c>
      <c r="B5950" s="104">
        <v>46274</v>
      </c>
      <c r="C5950" s="105" t="s">
        <v>12</v>
      </c>
      <c r="D5950" s="106">
        <v>9</v>
      </c>
      <c r="G5950" s="106">
        <v>42</v>
      </c>
      <c r="H5950" s="107">
        <v>1</v>
      </c>
      <c r="I5950" s="107">
        <v>1</v>
      </c>
      <c r="J5950" s="107">
        <v>0</v>
      </c>
      <c r="K5950" s="107">
        <v>0</v>
      </c>
      <c r="L5950" s="108">
        <v>0</v>
      </c>
      <c r="X5950" t="s">
        <v>782</v>
      </c>
    </row>
    <row r="5951" spans="1:25" x14ac:dyDescent="0.25">
      <c r="A5951" s="103" t="s">
        <v>6</v>
      </c>
      <c r="B5951" s="104">
        <v>46274</v>
      </c>
      <c r="C5951" s="105" t="s">
        <v>11</v>
      </c>
      <c r="D5951" s="106">
        <v>8</v>
      </c>
      <c r="G5951" s="106">
        <v>5</v>
      </c>
      <c r="H5951" s="107">
        <v>0</v>
      </c>
      <c r="I5951" s="107">
        <v>0</v>
      </c>
      <c r="J5951" s="107">
        <v>0</v>
      </c>
      <c r="K5951" s="107">
        <v>0</v>
      </c>
      <c r="L5951" s="108">
        <v>0</v>
      </c>
      <c r="X5951" t="s">
        <v>782</v>
      </c>
      <c r="Y5951" t="s">
        <v>22</v>
      </c>
    </row>
    <row r="5952" spans="1:25" hidden="1" x14ac:dyDescent="0.25">
      <c r="A5952" s="103" t="s">
        <v>7</v>
      </c>
      <c r="B5952" s="104">
        <v>46274</v>
      </c>
      <c r="C5952" s="105" t="s">
        <v>12</v>
      </c>
      <c r="D5952" s="106">
        <v>11</v>
      </c>
      <c r="G5952" s="106">
        <v>1165</v>
      </c>
      <c r="H5952" s="107">
        <v>30</v>
      </c>
      <c r="I5952" s="107">
        <v>17</v>
      </c>
      <c r="J5952" s="107">
        <v>3</v>
      </c>
      <c r="K5952" s="107">
        <v>1</v>
      </c>
      <c r="L5952" s="108">
        <v>1</v>
      </c>
      <c r="X5952" t="s">
        <v>782</v>
      </c>
      <c r="Y5952" t="s">
        <v>779</v>
      </c>
    </row>
    <row r="5953" spans="1:25" hidden="1" x14ac:dyDescent="0.25">
      <c r="A5953" s="103" t="s">
        <v>28</v>
      </c>
      <c r="B5953" s="104">
        <v>46274</v>
      </c>
      <c r="C5953" s="105" t="s">
        <v>11</v>
      </c>
      <c r="D5953" s="106">
        <v>8</v>
      </c>
      <c r="G5953" s="106">
        <v>1</v>
      </c>
      <c r="H5953" s="107">
        <v>1</v>
      </c>
      <c r="I5953" s="107">
        <v>1</v>
      </c>
      <c r="J5953" s="107">
        <v>0</v>
      </c>
      <c r="K5953" s="107">
        <v>0</v>
      </c>
      <c r="L5953" s="108">
        <v>0</v>
      </c>
      <c r="X5953" t="s">
        <v>782</v>
      </c>
    </row>
    <row r="5954" spans="1:25" hidden="1" x14ac:dyDescent="0.25">
      <c r="A5954" s="103" t="s">
        <v>6</v>
      </c>
      <c r="B5954" s="104">
        <v>46274</v>
      </c>
      <c r="C5954" s="105" t="s">
        <v>11</v>
      </c>
      <c r="D5954" s="106">
        <v>12</v>
      </c>
      <c r="G5954" s="106">
        <v>1004</v>
      </c>
      <c r="H5954" s="107">
        <v>8</v>
      </c>
      <c r="I5954" s="107">
        <v>6</v>
      </c>
      <c r="J5954" s="107">
        <v>0</v>
      </c>
      <c r="K5954" s="107">
        <v>0</v>
      </c>
      <c r="L5954" s="108">
        <v>0</v>
      </c>
      <c r="X5954" t="s">
        <v>782</v>
      </c>
      <c r="Y5954" t="s">
        <v>20</v>
      </c>
    </row>
    <row r="5955" spans="1:25" x14ac:dyDescent="0.25">
      <c r="A5955" s="103" t="s">
        <v>8</v>
      </c>
      <c r="B5955" s="104">
        <v>46274</v>
      </c>
      <c r="C5955" s="105" t="s">
        <v>11</v>
      </c>
      <c r="D5955" s="106">
        <v>13</v>
      </c>
      <c r="G5955" s="106">
        <v>9</v>
      </c>
      <c r="H5955" s="107">
        <v>0</v>
      </c>
      <c r="I5955" s="107">
        <v>0</v>
      </c>
      <c r="J5955" s="107">
        <v>0</v>
      </c>
      <c r="K5955" s="107">
        <v>0</v>
      </c>
      <c r="L5955" s="108">
        <v>0</v>
      </c>
      <c r="X5955" t="s">
        <v>778</v>
      </c>
      <c r="Y5955" t="s">
        <v>20</v>
      </c>
    </row>
    <row r="5956" spans="1:25" x14ac:dyDescent="0.25">
      <c r="A5956" s="103" t="s">
        <v>6</v>
      </c>
      <c r="B5956" s="104">
        <v>46274</v>
      </c>
      <c r="C5956" s="105" t="s">
        <v>12</v>
      </c>
      <c r="D5956" s="106">
        <v>10</v>
      </c>
      <c r="G5956" s="106">
        <v>1804</v>
      </c>
      <c r="H5956" s="107">
        <v>29</v>
      </c>
      <c r="I5956" s="107">
        <v>21</v>
      </c>
      <c r="J5956" s="107">
        <v>1</v>
      </c>
      <c r="K5956" s="107">
        <v>1</v>
      </c>
      <c r="L5956" s="108">
        <v>0</v>
      </c>
      <c r="X5956" t="s">
        <v>782</v>
      </c>
      <c r="Y5956" t="s">
        <v>779</v>
      </c>
    </row>
    <row r="5957" spans="1:25" x14ac:dyDescent="0.25">
      <c r="A5957" s="103" t="s">
        <v>7</v>
      </c>
      <c r="B5957" s="104">
        <v>46274</v>
      </c>
      <c r="C5957" s="105" t="s">
        <v>12</v>
      </c>
      <c r="D5957" s="106">
        <v>10</v>
      </c>
      <c r="G5957" s="106">
        <v>6</v>
      </c>
      <c r="H5957" s="107">
        <v>0</v>
      </c>
      <c r="I5957" s="107">
        <v>0</v>
      </c>
      <c r="J5957" s="107">
        <v>0</v>
      </c>
      <c r="K5957" s="107">
        <v>0</v>
      </c>
      <c r="L5957" s="108">
        <v>0</v>
      </c>
      <c r="X5957" t="s">
        <v>778</v>
      </c>
      <c r="Y5957" t="s">
        <v>169</v>
      </c>
    </row>
    <row r="5958" spans="1:25" hidden="1" x14ac:dyDescent="0.25">
      <c r="A5958" s="103" t="s">
        <v>6</v>
      </c>
      <c r="B5958" s="104">
        <v>46274</v>
      </c>
      <c r="C5958" s="105" t="s">
        <v>12</v>
      </c>
      <c r="D5958" s="106">
        <v>12</v>
      </c>
      <c r="G5958" s="106">
        <v>3</v>
      </c>
      <c r="H5958" s="107">
        <v>0</v>
      </c>
      <c r="I5958" s="107">
        <v>0</v>
      </c>
      <c r="J5958" s="107">
        <v>0</v>
      </c>
      <c r="K5958" s="107">
        <v>0</v>
      </c>
      <c r="L5958" s="108">
        <v>0</v>
      </c>
      <c r="X5958" t="s">
        <v>778</v>
      </c>
      <c r="Y5958" t="s">
        <v>169</v>
      </c>
    </row>
    <row r="5959" spans="1:25" hidden="1" x14ac:dyDescent="0.25">
      <c r="A5959" s="103" t="s">
        <v>8</v>
      </c>
      <c r="B5959" s="104">
        <v>46274</v>
      </c>
      <c r="C5959" s="105" t="s">
        <v>11</v>
      </c>
      <c r="D5959" s="106">
        <v>15</v>
      </c>
      <c r="G5959" s="106">
        <v>248</v>
      </c>
      <c r="H5959" s="107">
        <v>3</v>
      </c>
      <c r="I5959" s="107">
        <v>3</v>
      </c>
      <c r="J5959" s="107">
        <v>0</v>
      </c>
      <c r="K5959" s="107">
        <v>0</v>
      </c>
      <c r="L5959" s="108">
        <v>0</v>
      </c>
      <c r="X5959" t="s">
        <v>778</v>
      </c>
      <c r="Y5959" t="s">
        <v>784</v>
      </c>
    </row>
    <row r="5960" spans="1:25" hidden="1" x14ac:dyDescent="0.25">
      <c r="A5960" s="103" t="s">
        <v>6</v>
      </c>
      <c r="B5960" s="104">
        <v>46274</v>
      </c>
      <c r="C5960" s="105" t="s">
        <v>11</v>
      </c>
      <c r="D5960" s="106">
        <v>10</v>
      </c>
      <c r="G5960" s="106">
        <v>192</v>
      </c>
      <c r="H5960" s="107">
        <v>2</v>
      </c>
      <c r="I5960" s="107">
        <v>2</v>
      </c>
      <c r="J5960" s="107">
        <v>0</v>
      </c>
      <c r="K5960" s="107">
        <v>0</v>
      </c>
      <c r="L5960" s="108">
        <v>0</v>
      </c>
      <c r="X5960" t="s">
        <v>778</v>
      </c>
      <c r="Y5960" t="s">
        <v>783</v>
      </c>
    </row>
    <row r="5961" spans="1:25" x14ac:dyDescent="0.25">
      <c r="A5961" s="103" t="s">
        <v>6</v>
      </c>
      <c r="B5961" s="104">
        <v>46274</v>
      </c>
      <c r="C5961" s="105" t="s">
        <v>11</v>
      </c>
      <c r="D5961" s="106">
        <v>14</v>
      </c>
      <c r="G5961" s="106">
        <v>19</v>
      </c>
      <c r="H5961" s="107">
        <v>0</v>
      </c>
      <c r="I5961" s="107">
        <v>0</v>
      </c>
      <c r="J5961" s="107">
        <v>0</v>
      </c>
      <c r="K5961" s="107">
        <v>0</v>
      </c>
      <c r="L5961" s="108">
        <v>0</v>
      </c>
      <c r="X5961" t="s">
        <v>782</v>
      </c>
      <c r="Y5961" t="s">
        <v>23</v>
      </c>
    </row>
    <row r="5962" spans="1:25" hidden="1" x14ac:dyDescent="0.25">
      <c r="A5962" s="103" t="s">
        <v>7</v>
      </c>
      <c r="B5962" s="104">
        <v>46274</v>
      </c>
      <c r="C5962" s="105" t="s">
        <v>12</v>
      </c>
      <c r="D5962" s="106">
        <v>14</v>
      </c>
      <c r="G5962" s="106">
        <v>10</v>
      </c>
      <c r="H5962" s="107">
        <v>1</v>
      </c>
      <c r="I5962" s="107">
        <v>1</v>
      </c>
      <c r="J5962" s="107">
        <v>0</v>
      </c>
      <c r="K5962" s="107">
        <v>0</v>
      </c>
      <c r="L5962" s="108">
        <v>0</v>
      </c>
      <c r="X5962" t="s">
        <v>778</v>
      </c>
      <c r="Y5962" t="s">
        <v>169</v>
      </c>
    </row>
    <row r="5963" spans="1:25" x14ac:dyDescent="0.25">
      <c r="A5963" s="103" t="s">
        <v>8</v>
      </c>
      <c r="B5963" s="104">
        <v>46274</v>
      </c>
      <c r="C5963" s="105" t="s">
        <v>12</v>
      </c>
      <c r="D5963" s="106">
        <v>11</v>
      </c>
      <c r="G5963" s="106">
        <v>55</v>
      </c>
      <c r="H5963" s="107">
        <v>0</v>
      </c>
      <c r="I5963" s="107">
        <v>0</v>
      </c>
      <c r="J5963" s="107">
        <v>0</v>
      </c>
      <c r="K5963" s="107">
        <v>0</v>
      </c>
      <c r="L5963" s="108">
        <v>0</v>
      </c>
      <c r="X5963" t="s">
        <v>778</v>
      </c>
      <c r="Y5963" t="s">
        <v>781</v>
      </c>
    </row>
    <row r="5964" spans="1:25" x14ac:dyDescent="0.25">
      <c r="A5964" s="103" t="s">
        <v>6</v>
      </c>
      <c r="B5964" s="104">
        <v>46274</v>
      </c>
      <c r="C5964" s="105" t="s">
        <v>12</v>
      </c>
      <c r="D5964" s="106">
        <v>14</v>
      </c>
      <c r="G5964" s="106">
        <v>19</v>
      </c>
      <c r="H5964" s="107">
        <v>0</v>
      </c>
      <c r="I5964" s="107">
        <v>0</v>
      </c>
      <c r="J5964" s="107">
        <v>0</v>
      </c>
      <c r="K5964" s="107">
        <v>0</v>
      </c>
      <c r="L5964" s="108">
        <v>0</v>
      </c>
      <c r="X5964" t="s">
        <v>782</v>
      </c>
    </row>
    <row r="5965" spans="1:25" hidden="1" x14ac:dyDescent="0.25">
      <c r="A5965" s="103" t="s">
        <v>7</v>
      </c>
      <c r="B5965" s="104">
        <v>46274</v>
      </c>
      <c r="C5965" s="105" t="s">
        <v>12</v>
      </c>
      <c r="D5965" s="106">
        <v>16</v>
      </c>
      <c r="G5965" s="106">
        <v>4</v>
      </c>
      <c r="H5965" s="107">
        <v>0</v>
      </c>
      <c r="I5965" s="107">
        <v>0</v>
      </c>
      <c r="J5965" s="107">
        <v>0</v>
      </c>
      <c r="K5965" s="107">
        <v>0</v>
      </c>
      <c r="L5965" s="108">
        <v>0</v>
      </c>
      <c r="X5965" t="s">
        <v>778</v>
      </c>
      <c r="Y5965" t="s">
        <v>169</v>
      </c>
    </row>
    <row r="5966" spans="1:25" x14ac:dyDescent="0.25">
      <c r="A5966" s="103" t="s">
        <v>8</v>
      </c>
      <c r="B5966" s="104">
        <v>46274</v>
      </c>
      <c r="C5966" s="105" t="s">
        <v>11</v>
      </c>
      <c r="D5966" s="106">
        <v>14</v>
      </c>
      <c r="G5966" s="106">
        <v>148</v>
      </c>
      <c r="H5966" s="107">
        <v>1</v>
      </c>
      <c r="I5966" s="107">
        <v>1</v>
      </c>
      <c r="J5966" s="107">
        <v>0</v>
      </c>
      <c r="K5966" s="107">
        <v>0</v>
      </c>
      <c r="L5966" s="108">
        <v>0</v>
      </c>
      <c r="X5966" t="s">
        <v>782</v>
      </c>
      <c r="Y5966" t="s">
        <v>780</v>
      </c>
    </row>
    <row r="5967" spans="1:25" hidden="1" x14ac:dyDescent="0.25">
      <c r="A5967" s="103" t="s">
        <v>7</v>
      </c>
      <c r="B5967" s="104">
        <v>46274</v>
      </c>
      <c r="C5967" s="105" t="s">
        <v>12</v>
      </c>
      <c r="D5967" s="106">
        <v>14</v>
      </c>
      <c r="G5967" s="106">
        <v>2</v>
      </c>
      <c r="H5967" s="107">
        <v>0</v>
      </c>
      <c r="I5967" s="107">
        <v>0</v>
      </c>
      <c r="J5967" s="107">
        <v>0</v>
      </c>
      <c r="K5967" s="107">
        <v>0</v>
      </c>
      <c r="L5967" s="108">
        <v>0</v>
      </c>
      <c r="X5967" t="s">
        <v>778</v>
      </c>
      <c r="Y5967" t="s">
        <v>804</v>
      </c>
    </row>
    <row r="5968" spans="1:25" x14ac:dyDescent="0.25">
      <c r="A5968" s="103" t="s">
        <v>6</v>
      </c>
      <c r="B5968" s="104">
        <v>46274</v>
      </c>
      <c r="C5968" s="105" t="s">
        <v>11</v>
      </c>
      <c r="D5968" s="106">
        <v>13</v>
      </c>
      <c r="G5968" s="106">
        <v>4</v>
      </c>
      <c r="H5968" s="107">
        <v>0</v>
      </c>
      <c r="I5968" s="107">
        <v>0</v>
      </c>
      <c r="J5968" s="107">
        <v>0</v>
      </c>
      <c r="K5968" s="107">
        <v>0</v>
      </c>
      <c r="L5968" s="108">
        <v>0</v>
      </c>
      <c r="X5968" t="s">
        <v>782</v>
      </c>
    </row>
    <row r="5969" spans="1:25" x14ac:dyDescent="0.25">
      <c r="A5969" s="103" t="s">
        <v>8</v>
      </c>
      <c r="B5969" s="104">
        <v>46274</v>
      </c>
      <c r="C5969" s="105" t="s">
        <v>12</v>
      </c>
      <c r="D5969" s="106">
        <v>9</v>
      </c>
      <c r="G5969" s="106">
        <v>667</v>
      </c>
      <c r="H5969" s="107">
        <v>30</v>
      </c>
      <c r="I5969" s="107">
        <v>24</v>
      </c>
      <c r="J5969" s="107">
        <v>0</v>
      </c>
      <c r="K5969" s="107">
        <v>0</v>
      </c>
      <c r="L5969" s="108">
        <v>0</v>
      </c>
      <c r="X5969" t="s">
        <v>778</v>
      </c>
      <c r="Y5969" t="s">
        <v>779</v>
      </c>
    </row>
    <row r="5970" spans="1:25" hidden="1" x14ac:dyDescent="0.25">
      <c r="A5970" s="103" t="s">
        <v>7</v>
      </c>
      <c r="B5970" s="104">
        <v>46274</v>
      </c>
      <c r="C5970" s="105" t="s">
        <v>12</v>
      </c>
      <c r="D5970" s="106">
        <v>11</v>
      </c>
      <c r="G5970" s="106">
        <v>18</v>
      </c>
      <c r="H5970" s="107">
        <v>1</v>
      </c>
      <c r="I5970" s="107">
        <v>0</v>
      </c>
      <c r="J5970" s="107">
        <v>0</v>
      </c>
      <c r="K5970" s="107">
        <v>0</v>
      </c>
      <c r="L5970" s="108">
        <v>0</v>
      </c>
      <c r="X5970" t="s">
        <v>782</v>
      </c>
    </row>
    <row r="5971" spans="1:25" x14ac:dyDescent="0.25">
      <c r="A5971" s="103" t="s">
        <v>6</v>
      </c>
      <c r="B5971" s="104">
        <v>46274</v>
      </c>
      <c r="C5971" s="105" t="s">
        <v>11</v>
      </c>
      <c r="D5971" s="106">
        <v>15</v>
      </c>
      <c r="G5971" s="106">
        <v>862</v>
      </c>
      <c r="H5971" s="107">
        <v>10</v>
      </c>
      <c r="I5971" s="107">
        <v>9</v>
      </c>
      <c r="J5971" s="107">
        <v>0</v>
      </c>
      <c r="K5971" s="107">
        <v>0</v>
      </c>
      <c r="L5971" s="108">
        <v>0</v>
      </c>
      <c r="X5971" t="s">
        <v>782</v>
      </c>
      <c r="Y5971" t="s">
        <v>20</v>
      </c>
    </row>
    <row r="5972" spans="1:25" hidden="1" x14ac:dyDescent="0.25">
      <c r="A5972" s="103" t="s">
        <v>8</v>
      </c>
      <c r="B5972" s="104">
        <v>46274</v>
      </c>
      <c r="C5972" s="105" t="s">
        <v>12</v>
      </c>
      <c r="D5972" s="106">
        <v>12</v>
      </c>
      <c r="G5972" s="106">
        <v>204</v>
      </c>
      <c r="H5972" s="107">
        <v>3</v>
      </c>
      <c r="I5972" s="107">
        <v>2</v>
      </c>
      <c r="J5972" s="107">
        <v>0</v>
      </c>
      <c r="K5972" s="107">
        <v>0</v>
      </c>
      <c r="L5972" s="108">
        <v>0</v>
      </c>
      <c r="X5972" t="s">
        <v>778</v>
      </c>
      <c r="Y5972" t="s">
        <v>779</v>
      </c>
    </row>
    <row r="5973" spans="1:25" hidden="1" x14ac:dyDescent="0.25">
      <c r="A5973" s="103" t="s">
        <v>7</v>
      </c>
      <c r="B5973" s="104">
        <v>46274</v>
      </c>
      <c r="C5973" s="105" t="s">
        <v>11</v>
      </c>
      <c r="D5973" s="106">
        <v>9</v>
      </c>
      <c r="G5973" s="106">
        <v>133</v>
      </c>
      <c r="H5973" s="107">
        <v>1</v>
      </c>
      <c r="I5973" s="107">
        <v>1</v>
      </c>
      <c r="J5973" s="107">
        <v>0</v>
      </c>
      <c r="K5973" s="107">
        <v>0</v>
      </c>
      <c r="L5973" s="108">
        <v>0</v>
      </c>
      <c r="X5973" t="s">
        <v>778</v>
      </c>
      <c r="Y5973" t="s">
        <v>20</v>
      </c>
    </row>
    <row r="5974" spans="1:25" hidden="1" x14ac:dyDescent="0.25">
      <c r="A5974" s="103" t="s">
        <v>6</v>
      </c>
      <c r="B5974" s="104">
        <v>46274</v>
      </c>
      <c r="C5974" s="105" t="s">
        <v>11</v>
      </c>
      <c r="D5974" s="106">
        <v>16</v>
      </c>
      <c r="G5974" s="106">
        <v>1119</v>
      </c>
      <c r="H5974" s="107">
        <v>16</v>
      </c>
      <c r="I5974" s="107">
        <v>15</v>
      </c>
      <c r="J5974" s="107">
        <v>0</v>
      </c>
      <c r="K5974" s="107">
        <v>0</v>
      </c>
      <c r="L5974" s="108">
        <v>0</v>
      </c>
      <c r="X5974" t="s">
        <v>782</v>
      </c>
      <c r="Y5974" t="s">
        <v>784</v>
      </c>
    </row>
    <row r="5975" spans="1:25" hidden="1" x14ac:dyDescent="0.25">
      <c r="A5975" s="103" t="s">
        <v>7</v>
      </c>
      <c r="B5975" s="104">
        <v>46274</v>
      </c>
      <c r="C5975" s="105" t="s">
        <v>12</v>
      </c>
      <c r="D5975" s="106">
        <v>11</v>
      </c>
      <c r="G5975" s="106">
        <v>459</v>
      </c>
      <c r="H5975" s="107">
        <v>5</v>
      </c>
      <c r="I5975" s="107">
        <v>3</v>
      </c>
      <c r="J5975" s="107">
        <v>0</v>
      </c>
      <c r="K5975" s="107">
        <v>0</v>
      </c>
      <c r="L5975" s="108">
        <v>0</v>
      </c>
      <c r="X5975" t="s">
        <v>782</v>
      </c>
      <c r="Y5975" t="s">
        <v>781</v>
      </c>
    </row>
    <row r="5976" spans="1:25" hidden="1" x14ac:dyDescent="0.25">
      <c r="A5976" s="103" t="s">
        <v>6</v>
      </c>
      <c r="B5976" s="104">
        <v>46274</v>
      </c>
      <c r="C5976" s="105" t="s">
        <v>11</v>
      </c>
      <c r="D5976" s="106">
        <v>9</v>
      </c>
      <c r="G5976" s="106">
        <v>11</v>
      </c>
      <c r="H5976" s="107">
        <v>0</v>
      </c>
      <c r="I5976" s="107">
        <v>0</v>
      </c>
      <c r="J5976" s="107">
        <v>0</v>
      </c>
      <c r="K5976" s="107">
        <v>0</v>
      </c>
      <c r="L5976" s="108">
        <v>0</v>
      </c>
      <c r="X5976" t="s">
        <v>782</v>
      </c>
      <c r="Y5976" t="s">
        <v>21</v>
      </c>
    </row>
    <row r="5977" spans="1:25" hidden="1" x14ac:dyDescent="0.25">
      <c r="A5977" s="103" t="s">
        <v>6</v>
      </c>
      <c r="B5977" s="104">
        <v>46274</v>
      </c>
      <c r="C5977" s="105" t="s">
        <v>11</v>
      </c>
      <c r="D5977" s="106">
        <v>16</v>
      </c>
      <c r="G5977" s="106">
        <v>198</v>
      </c>
      <c r="H5977" s="107">
        <v>1</v>
      </c>
      <c r="I5977" s="107">
        <v>1</v>
      </c>
      <c r="J5977" s="107">
        <v>0</v>
      </c>
      <c r="K5977" s="107">
        <v>0</v>
      </c>
      <c r="L5977" s="108">
        <v>0</v>
      </c>
      <c r="X5977" t="s">
        <v>782</v>
      </c>
      <c r="Y5977" t="s">
        <v>780</v>
      </c>
    </row>
    <row r="5978" spans="1:25" x14ac:dyDescent="0.25">
      <c r="A5978" s="103" t="s">
        <v>7</v>
      </c>
      <c r="B5978" s="104">
        <v>46274</v>
      </c>
      <c r="C5978" s="105" t="s">
        <v>11</v>
      </c>
      <c r="D5978" s="106">
        <v>16</v>
      </c>
      <c r="G5978" s="106">
        <v>301</v>
      </c>
      <c r="H5978" s="107">
        <v>2</v>
      </c>
      <c r="I5978" s="107">
        <v>2</v>
      </c>
      <c r="J5978" s="107">
        <v>0</v>
      </c>
      <c r="K5978" s="107">
        <v>0</v>
      </c>
      <c r="L5978" s="108">
        <v>0</v>
      </c>
      <c r="X5978" t="s">
        <v>782</v>
      </c>
      <c r="Y5978" t="s">
        <v>783</v>
      </c>
    </row>
    <row r="5979" spans="1:25" hidden="1" x14ac:dyDescent="0.25">
      <c r="A5979" s="103" t="s">
        <v>6</v>
      </c>
      <c r="B5979" s="104">
        <v>46274</v>
      </c>
      <c r="C5979" s="105" t="s">
        <v>12</v>
      </c>
      <c r="D5979" s="106">
        <v>12</v>
      </c>
      <c r="G5979" s="106">
        <v>2377</v>
      </c>
      <c r="H5979" s="107">
        <v>36</v>
      </c>
      <c r="I5979" s="107">
        <v>26</v>
      </c>
      <c r="J5979" s="107">
        <v>1</v>
      </c>
      <c r="K5979" s="107">
        <v>0</v>
      </c>
      <c r="L5979" s="108">
        <v>0</v>
      </c>
      <c r="X5979" t="s">
        <v>778</v>
      </c>
      <c r="Y5979" t="s">
        <v>779</v>
      </c>
    </row>
    <row r="5980" spans="1:25" hidden="1" x14ac:dyDescent="0.25">
      <c r="A5980" s="103" t="s">
        <v>8</v>
      </c>
      <c r="B5980" s="104">
        <v>46274</v>
      </c>
      <c r="C5980" s="105" t="s">
        <v>11</v>
      </c>
      <c r="D5980" s="106">
        <v>15</v>
      </c>
      <c r="G5980" s="106">
        <v>7</v>
      </c>
      <c r="H5980" s="107">
        <v>0</v>
      </c>
      <c r="I5980" s="107">
        <v>0</v>
      </c>
      <c r="J5980" s="107">
        <v>0</v>
      </c>
      <c r="K5980" s="107">
        <v>0</v>
      </c>
      <c r="L5980" s="108">
        <v>0</v>
      </c>
      <c r="X5980" t="s">
        <v>782</v>
      </c>
    </row>
    <row r="5981" spans="1:25" hidden="1" x14ac:dyDescent="0.25">
      <c r="A5981" s="103" t="s">
        <v>7</v>
      </c>
      <c r="B5981" s="104">
        <v>46274</v>
      </c>
      <c r="C5981" s="105" t="s">
        <v>11</v>
      </c>
      <c r="D5981" s="106">
        <v>15</v>
      </c>
      <c r="G5981" s="106">
        <v>53</v>
      </c>
      <c r="H5981" s="107">
        <v>1</v>
      </c>
      <c r="I5981" s="107">
        <v>0</v>
      </c>
      <c r="J5981" s="107">
        <v>0</v>
      </c>
      <c r="K5981" s="107">
        <v>0</v>
      </c>
      <c r="L5981" s="108">
        <v>0</v>
      </c>
      <c r="X5981" t="s">
        <v>778</v>
      </c>
      <c r="Y5981" t="s">
        <v>783</v>
      </c>
    </row>
    <row r="5982" spans="1:25" hidden="1" x14ac:dyDescent="0.25">
      <c r="A5982" s="103" t="s">
        <v>6</v>
      </c>
      <c r="B5982" s="104">
        <v>46274</v>
      </c>
      <c r="C5982" s="105" t="s">
        <v>11</v>
      </c>
      <c r="D5982" s="106">
        <v>15</v>
      </c>
      <c r="G5982" s="106">
        <v>13</v>
      </c>
      <c r="H5982" s="107">
        <v>0</v>
      </c>
      <c r="I5982" s="107">
        <v>0</v>
      </c>
      <c r="J5982" s="107">
        <v>0</v>
      </c>
      <c r="K5982" s="107">
        <v>0</v>
      </c>
      <c r="L5982" s="108">
        <v>0</v>
      </c>
      <c r="X5982" t="s">
        <v>782</v>
      </c>
      <c r="Y5982" t="s">
        <v>21</v>
      </c>
    </row>
    <row r="5983" spans="1:25" x14ac:dyDescent="0.25">
      <c r="A5983" s="103" t="s">
        <v>8</v>
      </c>
      <c r="B5983" s="104">
        <v>46274</v>
      </c>
      <c r="C5983" s="105" t="s">
        <v>11</v>
      </c>
      <c r="D5983" s="106">
        <v>16</v>
      </c>
      <c r="G5983" s="106">
        <v>207</v>
      </c>
      <c r="H5983" s="107">
        <v>4</v>
      </c>
      <c r="I5983" s="107">
        <v>3</v>
      </c>
      <c r="J5983" s="107">
        <v>0</v>
      </c>
      <c r="K5983" s="107">
        <v>0</v>
      </c>
      <c r="L5983" s="108">
        <v>0</v>
      </c>
      <c r="X5983" t="s">
        <v>778</v>
      </c>
      <c r="Y5983" t="s">
        <v>784</v>
      </c>
    </row>
    <row r="5984" spans="1:25" x14ac:dyDescent="0.25">
      <c r="A5984" s="103" t="s">
        <v>6</v>
      </c>
      <c r="B5984" s="104">
        <v>46274</v>
      </c>
      <c r="C5984" s="105" t="s">
        <v>12</v>
      </c>
      <c r="D5984" s="106">
        <v>13</v>
      </c>
      <c r="G5984" s="106">
        <v>3</v>
      </c>
      <c r="H5984" s="107">
        <v>0</v>
      </c>
      <c r="I5984" s="107">
        <v>0</v>
      </c>
      <c r="J5984" s="107">
        <v>0</v>
      </c>
      <c r="K5984" s="107">
        <v>0</v>
      </c>
      <c r="L5984" s="108">
        <v>0</v>
      </c>
      <c r="X5984" t="s">
        <v>778</v>
      </c>
    </row>
    <row r="5985" spans="1:25" x14ac:dyDescent="0.25">
      <c r="A5985" s="103" t="s">
        <v>7</v>
      </c>
      <c r="B5985" s="104">
        <v>46274</v>
      </c>
      <c r="C5985" s="105" t="s">
        <v>12</v>
      </c>
      <c r="D5985" s="106">
        <v>10</v>
      </c>
      <c r="G5985" s="106">
        <v>25</v>
      </c>
      <c r="H5985" s="107">
        <v>0</v>
      </c>
      <c r="I5985" s="107">
        <v>0</v>
      </c>
      <c r="J5985" s="107">
        <v>0</v>
      </c>
      <c r="K5985" s="107">
        <v>0</v>
      </c>
      <c r="L5985" s="108">
        <v>0</v>
      </c>
      <c r="X5985" t="s">
        <v>782</v>
      </c>
    </row>
    <row r="5986" spans="1:25" hidden="1" x14ac:dyDescent="0.25">
      <c r="A5986" s="103" t="s">
        <v>8</v>
      </c>
      <c r="B5986" s="104">
        <v>46274</v>
      </c>
      <c r="C5986" s="105" t="s">
        <v>12</v>
      </c>
      <c r="D5986" s="106">
        <v>14</v>
      </c>
      <c r="G5986" s="106">
        <v>1689</v>
      </c>
      <c r="H5986" s="107">
        <v>33</v>
      </c>
      <c r="I5986" s="107">
        <v>21</v>
      </c>
      <c r="J5986" s="107">
        <v>2</v>
      </c>
      <c r="K5986" s="107">
        <v>2</v>
      </c>
      <c r="L5986" s="108">
        <v>1</v>
      </c>
      <c r="X5986" t="s">
        <v>782</v>
      </c>
      <c r="Y5986" t="s">
        <v>779</v>
      </c>
    </row>
    <row r="5987" spans="1:25" hidden="1" x14ac:dyDescent="0.25">
      <c r="A5987" s="103" t="s">
        <v>6</v>
      </c>
      <c r="B5987" s="104">
        <v>46274</v>
      </c>
      <c r="C5987" s="105" t="s">
        <v>11</v>
      </c>
      <c r="D5987" s="106">
        <v>11</v>
      </c>
      <c r="G5987" s="106">
        <v>539</v>
      </c>
      <c r="H5987" s="107">
        <v>8</v>
      </c>
      <c r="I5987" s="107">
        <v>6</v>
      </c>
      <c r="J5987" s="107">
        <v>1</v>
      </c>
      <c r="K5987" s="107">
        <v>1</v>
      </c>
      <c r="L5987" s="108">
        <v>0</v>
      </c>
      <c r="X5987" t="s">
        <v>782</v>
      </c>
      <c r="Y5987" t="s">
        <v>20</v>
      </c>
    </row>
    <row r="5988" spans="1:25" hidden="1" x14ac:dyDescent="0.25">
      <c r="A5988" s="103" t="s">
        <v>6</v>
      </c>
      <c r="B5988" s="104">
        <v>46274</v>
      </c>
      <c r="C5988" s="105" t="s">
        <v>12</v>
      </c>
      <c r="D5988" s="106">
        <v>15</v>
      </c>
      <c r="G5988" s="106">
        <v>49</v>
      </c>
      <c r="H5988" s="107">
        <v>2</v>
      </c>
      <c r="I5988" s="107">
        <v>2</v>
      </c>
      <c r="J5988" s="107">
        <v>2</v>
      </c>
      <c r="K5988" s="107">
        <v>0</v>
      </c>
      <c r="L5988" s="108">
        <v>0</v>
      </c>
      <c r="X5988" t="s">
        <v>782</v>
      </c>
      <c r="Y5988" t="s">
        <v>781</v>
      </c>
    </row>
    <row r="5989" spans="1:25" hidden="1" x14ac:dyDescent="0.25">
      <c r="A5989" s="103" t="s">
        <v>7</v>
      </c>
      <c r="B5989" s="104">
        <v>46274</v>
      </c>
      <c r="C5989" s="105" t="s">
        <v>11</v>
      </c>
      <c r="D5989" s="106">
        <v>11</v>
      </c>
      <c r="G5989" s="106">
        <v>18</v>
      </c>
      <c r="H5989" s="107">
        <v>0</v>
      </c>
      <c r="I5989" s="107">
        <v>0</v>
      </c>
      <c r="J5989" s="107">
        <v>0</v>
      </c>
      <c r="K5989" s="107">
        <v>0</v>
      </c>
      <c r="L5989" s="108">
        <v>0</v>
      </c>
      <c r="X5989" t="s">
        <v>782</v>
      </c>
      <c r="Y5989" t="s">
        <v>23</v>
      </c>
    </row>
    <row r="5990" spans="1:25" hidden="1" x14ac:dyDescent="0.25">
      <c r="A5990" s="103" t="s">
        <v>6</v>
      </c>
      <c r="B5990" s="104">
        <v>46274</v>
      </c>
      <c r="C5990" s="105" t="s">
        <v>11</v>
      </c>
      <c r="D5990" s="106">
        <v>11</v>
      </c>
      <c r="G5990" s="106">
        <v>9</v>
      </c>
      <c r="H5990" s="107">
        <v>0</v>
      </c>
      <c r="I5990" s="107">
        <v>0</v>
      </c>
      <c r="J5990" s="107">
        <v>0</v>
      </c>
      <c r="K5990" s="107">
        <v>0</v>
      </c>
      <c r="L5990" s="108">
        <v>0</v>
      </c>
      <c r="X5990" t="s">
        <v>778</v>
      </c>
      <c r="Y5990" t="s">
        <v>23</v>
      </c>
    </row>
    <row r="5991" spans="1:25" x14ac:dyDescent="0.25">
      <c r="A5991" s="103" t="s">
        <v>6</v>
      </c>
      <c r="B5991" s="104">
        <v>46274</v>
      </c>
      <c r="C5991" s="105" t="s">
        <v>11</v>
      </c>
      <c r="D5991" s="106">
        <v>9</v>
      </c>
      <c r="G5991" s="106">
        <v>129</v>
      </c>
      <c r="H5991" s="107">
        <v>6</v>
      </c>
      <c r="I5991" s="107">
        <v>5</v>
      </c>
      <c r="J5991" s="107">
        <v>0</v>
      </c>
      <c r="K5991" s="107">
        <v>0</v>
      </c>
      <c r="L5991" s="108">
        <v>0</v>
      </c>
      <c r="X5991" t="s">
        <v>782</v>
      </c>
      <c r="Y5991" t="s">
        <v>780</v>
      </c>
    </row>
    <row r="5992" spans="1:25" hidden="1" x14ac:dyDescent="0.25">
      <c r="A5992" s="103" t="s">
        <v>8</v>
      </c>
      <c r="B5992" s="104">
        <v>46274</v>
      </c>
      <c r="C5992" s="105" t="s">
        <v>12</v>
      </c>
      <c r="D5992" s="106">
        <v>11</v>
      </c>
      <c r="G5992" s="106">
        <v>1117</v>
      </c>
      <c r="H5992" s="107">
        <v>72</v>
      </c>
      <c r="I5992" s="107">
        <v>41</v>
      </c>
      <c r="J5992" s="107">
        <v>2</v>
      </c>
      <c r="K5992" s="107">
        <v>1</v>
      </c>
      <c r="L5992" s="108">
        <v>0</v>
      </c>
      <c r="X5992" t="s">
        <v>778</v>
      </c>
      <c r="Y5992" t="s">
        <v>779</v>
      </c>
    </row>
    <row r="5993" spans="1:25" hidden="1" x14ac:dyDescent="0.25">
      <c r="A5993" s="103" t="s">
        <v>8</v>
      </c>
      <c r="B5993" s="104">
        <v>46274</v>
      </c>
      <c r="C5993" s="105" t="s">
        <v>11</v>
      </c>
      <c r="D5993" s="106">
        <v>9</v>
      </c>
      <c r="G5993" s="106">
        <v>408</v>
      </c>
      <c r="H5993" s="107">
        <v>3</v>
      </c>
      <c r="I5993" s="107">
        <v>3</v>
      </c>
      <c r="J5993" s="107">
        <v>0</v>
      </c>
      <c r="K5993" s="107">
        <v>0</v>
      </c>
      <c r="L5993" s="108">
        <v>0</v>
      </c>
      <c r="X5993" t="s">
        <v>782</v>
      </c>
      <c r="Y5993" t="s">
        <v>784</v>
      </c>
    </row>
    <row r="5994" spans="1:25" hidden="1" x14ac:dyDescent="0.25">
      <c r="A5994" s="103" t="s">
        <v>8</v>
      </c>
      <c r="B5994" s="104">
        <v>46274</v>
      </c>
      <c r="C5994" s="105" t="s">
        <v>12</v>
      </c>
      <c r="D5994" s="106">
        <v>13</v>
      </c>
      <c r="G5994" s="106">
        <v>15</v>
      </c>
      <c r="H5994" s="107">
        <v>1</v>
      </c>
      <c r="I5994" s="107">
        <v>0</v>
      </c>
      <c r="J5994" s="107">
        <v>0</v>
      </c>
      <c r="K5994" s="107">
        <v>0</v>
      </c>
      <c r="L5994" s="108">
        <v>0</v>
      </c>
      <c r="X5994" t="s">
        <v>778</v>
      </c>
      <c r="Y5994" t="s">
        <v>781</v>
      </c>
    </row>
    <row r="5995" spans="1:25" hidden="1" x14ac:dyDescent="0.25">
      <c r="A5995" s="103" t="s">
        <v>6</v>
      </c>
      <c r="B5995" s="104">
        <v>46274</v>
      </c>
      <c r="C5995" s="105" t="s">
        <v>11</v>
      </c>
      <c r="D5995" s="106">
        <v>13</v>
      </c>
      <c r="G5995" s="106">
        <v>2</v>
      </c>
      <c r="H5995" s="107">
        <v>0</v>
      </c>
      <c r="I5995" s="107">
        <v>0</v>
      </c>
      <c r="J5995" s="107">
        <v>0</v>
      </c>
      <c r="K5995" s="107">
        <v>0</v>
      </c>
      <c r="L5995" s="108">
        <v>0</v>
      </c>
      <c r="X5995" t="s">
        <v>778</v>
      </c>
    </row>
    <row r="5996" spans="1:25" x14ac:dyDescent="0.25">
      <c r="A5996" s="103" t="s">
        <v>7</v>
      </c>
      <c r="B5996" s="104">
        <v>46274</v>
      </c>
      <c r="C5996" s="105" t="s">
        <v>11</v>
      </c>
      <c r="D5996" s="106">
        <v>11</v>
      </c>
      <c r="G5996" s="106">
        <v>609</v>
      </c>
      <c r="H5996" s="107">
        <v>8</v>
      </c>
      <c r="I5996" s="107">
        <v>7</v>
      </c>
      <c r="J5996" s="107">
        <v>0</v>
      </c>
      <c r="K5996" s="107">
        <v>0</v>
      </c>
      <c r="L5996" s="108">
        <v>0</v>
      </c>
      <c r="X5996" t="s">
        <v>782</v>
      </c>
      <c r="Y5996" t="s">
        <v>784</v>
      </c>
    </row>
    <row r="5997" spans="1:25" x14ac:dyDescent="0.25">
      <c r="A5997" s="103" t="s">
        <v>7</v>
      </c>
      <c r="B5997" s="104">
        <v>46274</v>
      </c>
      <c r="C5997" s="105" t="s">
        <v>12</v>
      </c>
      <c r="D5997" s="106">
        <v>10</v>
      </c>
      <c r="G5997" s="106">
        <v>4</v>
      </c>
      <c r="H5997" s="107">
        <v>0</v>
      </c>
      <c r="I5997" s="107">
        <v>0</v>
      </c>
      <c r="J5997" s="107">
        <v>0</v>
      </c>
      <c r="K5997" s="107">
        <v>0</v>
      </c>
      <c r="L5997" s="108">
        <v>0</v>
      </c>
      <c r="X5997" t="s">
        <v>782</v>
      </c>
      <c r="Y5997" t="s">
        <v>169</v>
      </c>
    </row>
    <row r="5998" spans="1:25" x14ac:dyDescent="0.25">
      <c r="A5998" s="103" t="s">
        <v>6</v>
      </c>
      <c r="B5998" s="104">
        <v>46274</v>
      </c>
      <c r="C5998" s="105" t="s">
        <v>12</v>
      </c>
      <c r="D5998" s="106">
        <v>9</v>
      </c>
      <c r="G5998" s="106">
        <v>4</v>
      </c>
      <c r="H5998" s="107">
        <v>0</v>
      </c>
      <c r="I5998" s="107">
        <v>0</v>
      </c>
      <c r="J5998" s="107">
        <v>0</v>
      </c>
      <c r="K5998" s="107">
        <v>0</v>
      </c>
      <c r="L5998" s="108">
        <v>0</v>
      </c>
      <c r="X5998" t="s">
        <v>782</v>
      </c>
      <c r="Y5998" t="s">
        <v>169</v>
      </c>
    </row>
    <row r="5999" spans="1:25" hidden="1" x14ac:dyDescent="0.25">
      <c r="A5999" s="103" t="s">
        <v>8</v>
      </c>
      <c r="B5999" s="104">
        <v>46274</v>
      </c>
      <c r="C5999" s="105" t="s">
        <v>12</v>
      </c>
      <c r="D5999" s="106">
        <v>9</v>
      </c>
      <c r="G5999" s="106">
        <v>6</v>
      </c>
      <c r="H5999" s="107">
        <v>0</v>
      </c>
      <c r="I5999" s="107">
        <v>0</v>
      </c>
      <c r="J5999" s="107">
        <v>0</v>
      </c>
      <c r="K5999" s="107">
        <v>0</v>
      </c>
      <c r="L5999" s="108">
        <v>0</v>
      </c>
      <c r="X5999" t="s">
        <v>778</v>
      </c>
    </row>
    <row r="6000" spans="1:25" x14ac:dyDescent="0.25">
      <c r="A6000" s="103" t="s">
        <v>6</v>
      </c>
      <c r="B6000" s="104">
        <v>46274</v>
      </c>
      <c r="C6000" s="105" t="s">
        <v>11</v>
      </c>
      <c r="D6000" s="106">
        <v>11</v>
      </c>
      <c r="G6000" s="106">
        <v>9</v>
      </c>
      <c r="H6000" s="107">
        <v>0</v>
      </c>
      <c r="I6000" s="107">
        <v>0</v>
      </c>
      <c r="J6000" s="107">
        <v>0</v>
      </c>
      <c r="K6000" s="107">
        <v>0</v>
      </c>
      <c r="L6000" s="108">
        <v>0</v>
      </c>
      <c r="X6000" t="s">
        <v>782</v>
      </c>
      <c r="Y6000" t="s">
        <v>23</v>
      </c>
    </row>
    <row r="6001" spans="1:25" hidden="1" x14ac:dyDescent="0.25">
      <c r="A6001" s="103" t="s">
        <v>28</v>
      </c>
      <c r="B6001" s="104">
        <v>46274</v>
      </c>
      <c r="C6001" s="105" t="s">
        <v>12</v>
      </c>
      <c r="D6001" s="106">
        <v>16</v>
      </c>
      <c r="G6001" s="106">
        <v>1</v>
      </c>
      <c r="H6001" s="107">
        <v>1</v>
      </c>
      <c r="I6001" s="107">
        <v>0</v>
      </c>
      <c r="J6001" s="107">
        <v>0</v>
      </c>
      <c r="K6001" s="107">
        <v>0</v>
      </c>
      <c r="L6001" s="108">
        <v>0</v>
      </c>
      <c r="X6001" t="s">
        <v>782</v>
      </c>
      <c r="Y6001" t="s">
        <v>779</v>
      </c>
    </row>
    <row r="6002" spans="1:25" hidden="1" x14ac:dyDescent="0.25">
      <c r="A6002" s="103" t="s">
        <v>7</v>
      </c>
      <c r="B6002" s="104">
        <v>46274</v>
      </c>
      <c r="C6002" s="105" t="s">
        <v>11</v>
      </c>
      <c r="D6002" s="106">
        <v>14</v>
      </c>
      <c r="G6002" s="106">
        <v>6</v>
      </c>
      <c r="H6002" s="107">
        <v>0</v>
      </c>
      <c r="I6002" s="107">
        <v>0</v>
      </c>
      <c r="J6002" s="107">
        <v>0</v>
      </c>
      <c r="K6002" s="107">
        <v>0</v>
      </c>
      <c r="L6002" s="108">
        <v>0</v>
      </c>
      <c r="X6002" t="s">
        <v>782</v>
      </c>
      <c r="Y6002" t="s">
        <v>21</v>
      </c>
    </row>
    <row r="6003" spans="1:25" x14ac:dyDescent="0.25">
      <c r="A6003" s="103" t="s">
        <v>7</v>
      </c>
      <c r="B6003" s="104">
        <v>46274</v>
      </c>
      <c r="C6003" s="105" t="s">
        <v>11</v>
      </c>
      <c r="D6003" s="106">
        <v>14</v>
      </c>
      <c r="G6003" s="106">
        <v>150</v>
      </c>
      <c r="H6003" s="107">
        <v>2</v>
      </c>
      <c r="I6003" s="107">
        <v>2</v>
      </c>
      <c r="J6003" s="107">
        <v>1</v>
      </c>
      <c r="K6003" s="107">
        <v>0</v>
      </c>
      <c r="L6003" s="108">
        <v>0</v>
      </c>
      <c r="X6003" t="s">
        <v>778</v>
      </c>
      <c r="Y6003" t="s">
        <v>783</v>
      </c>
    </row>
    <row r="6004" spans="1:25" x14ac:dyDescent="0.25">
      <c r="A6004" s="103" t="s">
        <v>6</v>
      </c>
      <c r="B6004" s="104">
        <v>46274</v>
      </c>
      <c r="C6004" s="105" t="s">
        <v>12</v>
      </c>
      <c r="D6004" s="106">
        <v>11</v>
      </c>
      <c r="G6004" s="106">
        <v>1751</v>
      </c>
      <c r="H6004" s="107">
        <v>26</v>
      </c>
      <c r="I6004" s="107">
        <v>20</v>
      </c>
      <c r="J6004" s="107">
        <v>1</v>
      </c>
      <c r="K6004" s="107">
        <v>0</v>
      </c>
      <c r="L6004" s="108">
        <v>0</v>
      </c>
      <c r="X6004" t="s">
        <v>782</v>
      </c>
      <c r="Y6004" t="s">
        <v>779</v>
      </c>
    </row>
    <row r="6005" spans="1:25" x14ac:dyDescent="0.25">
      <c r="A6005" s="103" t="s">
        <v>8</v>
      </c>
      <c r="B6005" s="104">
        <v>46274</v>
      </c>
      <c r="C6005" s="105" t="s">
        <v>12</v>
      </c>
      <c r="D6005" s="106">
        <v>11</v>
      </c>
      <c r="G6005" s="106">
        <v>6</v>
      </c>
      <c r="H6005" s="107">
        <v>0</v>
      </c>
      <c r="I6005" s="107">
        <v>0</v>
      </c>
      <c r="J6005" s="107">
        <v>0</v>
      </c>
      <c r="K6005" s="107">
        <v>0</v>
      </c>
      <c r="L6005" s="108">
        <v>0</v>
      </c>
      <c r="X6005" t="s">
        <v>782</v>
      </c>
      <c r="Y6005" t="s">
        <v>779</v>
      </c>
    </row>
    <row r="6006" spans="1:25" hidden="1" x14ac:dyDescent="0.25">
      <c r="A6006" s="103" t="s">
        <v>8</v>
      </c>
      <c r="B6006" s="104">
        <v>46274</v>
      </c>
      <c r="C6006" s="105" t="s">
        <v>12</v>
      </c>
      <c r="D6006" s="106">
        <v>16</v>
      </c>
      <c r="G6006" s="106">
        <v>17</v>
      </c>
      <c r="H6006" s="107">
        <v>0</v>
      </c>
      <c r="I6006" s="107">
        <v>0</v>
      </c>
      <c r="J6006" s="107">
        <v>0</v>
      </c>
      <c r="K6006" s="107">
        <v>0</v>
      </c>
      <c r="L6006" s="108">
        <v>0</v>
      </c>
      <c r="X6006" t="s">
        <v>778</v>
      </c>
    </row>
    <row r="6007" spans="1:25" hidden="1" x14ac:dyDescent="0.25">
      <c r="A6007" s="103" t="s">
        <v>6</v>
      </c>
      <c r="B6007" s="104">
        <v>46274</v>
      </c>
      <c r="C6007" s="105" t="s">
        <v>11</v>
      </c>
      <c r="D6007" s="106">
        <v>8</v>
      </c>
      <c r="G6007" s="106">
        <v>572</v>
      </c>
      <c r="H6007" s="107">
        <v>9</v>
      </c>
      <c r="I6007" s="107">
        <v>8</v>
      </c>
      <c r="J6007" s="107">
        <v>0</v>
      </c>
      <c r="K6007" s="107">
        <v>0</v>
      </c>
      <c r="L6007" s="108">
        <v>0</v>
      </c>
      <c r="X6007" t="s">
        <v>782</v>
      </c>
      <c r="Y6007" t="s">
        <v>784</v>
      </c>
    </row>
    <row r="6008" spans="1:25" hidden="1" x14ac:dyDescent="0.25">
      <c r="A6008" s="103" t="s">
        <v>6</v>
      </c>
      <c r="B6008" s="104">
        <v>46274</v>
      </c>
      <c r="C6008" s="105" t="s">
        <v>11</v>
      </c>
      <c r="D6008" s="106">
        <v>14</v>
      </c>
      <c r="G6008" s="106">
        <v>145</v>
      </c>
      <c r="H6008" s="107">
        <v>1</v>
      </c>
      <c r="I6008" s="107">
        <v>1</v>
      </c>
      <c r="J6008" s="107">
        <v>0</v>
      </c>
      <c r="K6008" s="107">
        <v>0</v>
      </c>
      <c r="L6008" s="108">
        <v>0</v>
      </c>
      <c r="X6008" t="s">
        <v>778</v>
      </c>
      <c r="Y6008" t="s">
        <v>784</v>
      </c>
    </row>
    <row r="6009" spans="1:25" hidden="1" x14ac:dyDescent="0.25">
      <c r="A6009" s="103" t="s">
        <v>8</v>
      </c>
      <c r="B6009" s="104">
        <v>46274</v>
      </c>
      <c r="C6009" s="105" t="s">
        <v>11</v>
      </c>
      <c r="D6009" s="106">
        <v>10</v>
      </c>
      <c r="G6009" s="106">
        <v>2</v>
      </c>
      <c r="H6009" s="107">
        <v>0</v>
      </c>
      <c r="I6009" s="107">
        <v>0</v>
      </c>
      <c r="J6009" s="107">
        <v>0</v>
      </c>
      <c r="K6009" s="107">
        <v>0</v>
      </c>
      <c r="L6009" s="108">
        <v>0</v>
      </c>
      <c r="X6009" t="s">
        <v>782</v>
      </c>
    </row>
    <row r="6010" spans="1:25" hidden="1" x14ac:dyDescent="0.25">
      <c r="A6010" s="103" t="s">
        <v>6</v>
      </c>
      <c r="B6010" s="104">
        <v>46274</v>
      </c>
      <c r="C6010" s="105" t="s">
        <v>11</v>
      </c>
      <c r="D6010" s="106">
        <v>13</v>
      </c>
      <c r="G6010" s="106">
        <v>3</v>
      </c>
      <c r="H6010" s="107">
        <v>0</v>
      </c>
      <c r="I6010" s="107">
        <v>0</v>
      </c>
      <c r="J6010" s="107">
        <v>0</v>
      </c>
      <c r="K6010" s="107">
        <v>0</v>
      </c>
      <c r="L6010" s="108">
        <v>0</v>
      </c>
      <c r="X6010" t="s">
        <v>782</v>
      </c>
      <c r="Y6010" t="s">
        <v>784</v>
      </c>
    </row>
    <row r="6011" spans="1:25" x14ac:dyDescent="0.25">
      <c r="A6011" s="103" t="s">
        <v>8</v>
      </c>
      <c r="B6011" s="104">
        <v>46274</v>
      </c>
      <c r="C6011" s="105" t="s">
        <v>11</v>
      </c>
      <c r="D6011" s="106">
        <v>8</v>
      </c>
      <c r="G6011" s="106">
        <v>30</v>
      </c>
      <c r="H6011" s="107">
        <v>0</v>
      </c>
      <c r="I6011" s="107">
        <v>0</v>
      </c>
      <c r="J6011" s="107">
        <v>0</v>
      </c>
      <c r="K6011" s="107">
        <v>0</v>
      </c>
      <c r="L6011" s="108">
        <v>0</v>
      </c>
      <c r="X6011" t="s">
        <v>782</v>
      </c>
      <c r="Y6011" t="s">
        <v>784</v>
      </c>
    </row>
    <row r="6012" spans="1:25" hidden="1" x14ac:dyDescent="0.25">
      <c r="A6012" s="103" t="s">
        <v>8</v>
      </c>
      <c r="B6012" s="104">
        <v>46274</v>
      </c>
      <c r="C6012" s="105" t="s">
        <v>12</v>
      </c>
      <c r="D6012" s="106">
        <v>11</v>
      </c>
      <c r="G6012" s="106">
        <v>9</v>
      </c>
      <c r="H6012" s="107">
        <v>0</v>
      </c>
      <c r="I6012" s="107">
        <v>0</v>
      </c>
      <c r="J6012" s="107">
        <v>0</v>
      </c>
      <c r="K6012" s="107">
        <v>0</v>
      </c>
      <c r="L6012" s="108">
        <v>0</v>
      </c>
      <c r="X6012" t="s">
        <v>778</v>
      </c>
    </row>
    <row r="6013" spans="1:25" hidden="1" x14ac:dyDescent="0.25">
      <c r="A6013" s="103" t="s">
        <v>7</v>
      </c>
      <c r="B6013" s="104">
        <v>46274</v>
      </c>
      <c r="C6013" s="105" t="s">
        <v>12</v>
      </c>
      <c r="D6013" s="106">
        <v>15</v>
      </c>
      <c r="G6013" s="106">
        <v>52</v>
      </c>
      <c r="H6013" s="107">
        <v>2</v>
      </c>
      <c r="I6013" s="107">
        <v>2</v>
      </c>
      <c r="J6013" s="107">
        <v>1</v>
      </c>
      <c r="K6013" s="107">
        <v>0</v>
      </c>
      <c r="L6013" s="108">
        <v>0</v>
      </c>
      <c r="X6013" t="s">
        <v>782</v>
      </c>
      <c r="Y6013" t="s">
        <v>781</v>
      </c>
    </row>
    <row r="6014" spans="1:25" x14ac:dyDescent="0.25">
      <c r="A6014" s="103" t="s">
        <v>6</v>
      </c>
      <c r="B6014" s="104">
        <v>46274</v>
      </c>
      <c r="C6014" s="105" t="s">
        <v>11</v>
      </c>
      <c r="D6014" s="106">
        <v>10</v>
      </c>
      <c r="G6014" s="106">
        <v>134</v>
      </c>
      <c r="H6014" s="107">
        <v>2</v>
      </c>
      <c r="I6014" s="107">
        <v>2</v>
      </c>
      <c r="J6014" s="107">
        <v>0</v>
      </c>
      <c r="K6014" s="107">
        <v>0</v>
      </c>
      <c r="L6014" s="108">
        <v>0</v>
      </c>
      <c r="X6014" t="s">
        <v>782</v>
      </c>
      <c r="Y6014" t="s">
        <v>780</v>
      </c>
    </row>
    <row r="6015" spans="1:25" hidden="1" x14ac:dyDescent="0.25">
      <c r="A6015" s="103" t="s">
        <v>6</v>
      </c>
      <c r="B6015" s="104">
        <v>46274</v>
      </c>
      <c r="C6015" s="105" t="s">
        <v>12</v>
      </c>
      <c r="D6015" s="106">
        <v>11</v>
      </c>
      <c r="G6015" s="106">
        <v>25</v>
      </c>
      <c r="H6015" s="107">
        <v>1</v>
      </c>
      <c r="I6015" s="107">
        <v>0</v>
      </c>
      <c r="J6015" s="107">
        <v>0</v>
      </c>
      <c r="K6015" s="107">
        <v>0</v>
      </c>
      <c r="L6015" s="108">
        <v>0</v>
      </c>
      <c r="X6015" t="s">
        <v>782</v>
      </c>
      <c r="Y6015" t="s">
        <v>779</v>
      </c>
    </row>
    <row r="6016" spans="1:25" hidden="1" x14ac:dyDescent="0.25">
      <c r="A6016" s="103" t="s">
        <v>8</v>
      </c>
      <c r="B6016" s="104">
        <v>46274</v>
      </c>
      <c r="C6016" s="105" t="s">
        <v>12</v>
      </c>
      <c r="D6016" s="106">
        <v>9</v>
      </c>
      <c r="G6016" s="106">
        <v>46</v>
      </c>
      <c r="H6016" s="107">
        <v>0</v>
      </c>
      <c r="I6016" s="107">
        <v>0</v>
      </c>
      <c r="J6016" s="107">
        <v>0</v>
      </c>
      <c r="K6016" s="107">
        <v>0</v>
      </c>
      <c r="L6016" s="108">
        <v>0</v>
      </c>
      <c r="X6016" t="s">
        <v>778</v>
      </c>
      <c r="Y6016" t="s">
        <v>781</v>
      </c>
    </row>
    <row r="6017" spans="1:25" x14ac:dyDescent="0.25">
      <c r="A6017" s="103" t="s">
        <v>7</v>
      </c>
      <c r="B6017" s="104">
        <v>46274</v>
      </c>
      <c r="C6017" s="105" t="s">
        <v>11</v>
      </c>
      <c r="D6017" s="106">
        <v>13</v>
      </c>
      <c r="G6017" s="106">
        <v>2</v>
      </c>
      <c r="H6017" s="107">
        <v>0</v>
      </c>
      <c r="I6017" s="107">
        <v>0</v>
      </c>
      <c r="J6017" s="107">
        <v>0</v>
      </c>
      <c r="K6017" s="107">
        <v>0</v>
      </c>
      <c r="L6017" s="108">
        <v>0</v>
      </c>
      <c r="X6017" t="s">
        <v>782</v>
      </c>
      <c r="Y6017" t="s">
        <v>20</v>
      </c>
    </row>
    <row r="6018" spans="1:25" hidden="1" x14ac:dyDescent="0.25">
      <c r="A6018" s="103" t="s">
        <v>7</v>
      </c>
      <c r="B6018" s="104">
        <v>46274</v>
      </c>
      <c r="C6018" s="105" t="s">
        <v>12</v>
      </c>
      <c r="D6018" s="106">
        <v>9</v>
      </c>
      <c r="G6018" s="106">
        <v>5</v>
      </c>
      <c r="H6018" s="107">
        <v>0</v>
      </c>
      <c r="I6018" s="107">
        <v>0</v>
      </c>
      <c r="J6018" s="107">
        <v>0</v>
      </c>
      <c r="K6018" s="107">
        <v>0</v>
      </c>
      <c r="L6018" s="108">
        <v>0</v>
      </c>
      <c r="X6018" t="s">
        <v>778</v>
      </c>
      <c r="Y6018" t="s">
        <v>169</v>
      </c>
    </row>
    <row r="6019" spans="1:25" x14ac:dyDescent="0.25">
      <c r="A6019" s="103" t="s">
        <v>6</v>
      </c>
      <c r="B6019" s="104">
        <v>46274</v>
      </c>
      <c r="C6019" s="105" t="s">
        <v>11</v>
      </c>
      <c r="D6019" s="106">
        <v>14</v>
      </c>
      <c r="G6019" s="106">
        <v>101</v>
      </c>
      <c r="H6019" s="107">
        <v>3</v>
      </c>
      <c r="I6019" s="107">
        <v>3</v>
      </c>
      <c r="J6019" s="107">
        <v>0</v>
      </c>
      <c r="K6019" s="107">
        <v>0</v>
      </c>
      <c r="L6019" s="108">
        <v>0</v>
      </c>
      <c r="X6019" t="s">
        <v>782</v>
      </c>
    </row>
    <row r="6020" spans="1:25" x14ac:dyDescent="0.25">
      <c r="A6020" s="103" t="s">
        <v>7</v>
      </c>
      <c r="B6020" s="104">
        <v>46274</v>
      </c>
      <c r="C6020" s="105" t="s">
        <v>12</v>
      </c>
      <c r="D6020" s="106">
        <v>11</v>
      </c>
      <c r="G6020" s="106">
        <v>7</v>
      </c>
      <c r="H6020" s="107">
        <v>0</v>
      </c>
      <c r="I6020" s="107">
        <v>0</v>
      </c>
      <c r="J6020" s="107">
        <v>0</v>
      </c>
      <c r="K6020" s="107">
        <v>0</v>
      </c>
      <c r="L6020" s="108">
        <v>0</v>
      </c>
      <c r="X6020" t="s">
        <v>778</v>
      </c>
    </row>
    <row r="6021" spans="1:25" hidden="1" x14ac:dyDescent="0.25">
      <c r="A6021" s="103" t="s">
        <v>7</v>
      </c>
      <c r="B6021" s="104">
        <v>46274</v>
      </c>
      <c r="C6021" s="105" t="s">
        <v>12</v>
      </c>
      <c r="D6021" s="106">
        <v>8</v>
      </c>
      <c r="G6021" s="106">
        <v>17</v>
      </c>
      <c r="H6021" s="107">
        <v>0</v>
      </c>
      <c r="I6021" s="107">
        <v>0</v>
      </c>
      <c r="J6021" s="107">
        <v>0</v>
      </c>
      <c r="K6021" s="107">
        <v>0</v>
      </c>
      <c r="L6021" s="108">
        <v>0</v>
      </c>
      <c r="X6021" t="s">
        <v>778</v>
      </c>
      <c r="Y6021" t="s">
        <v>779</v>
      </c>
    </row>
    <row r="6022" spans="1:25" x14ac:dyDescent="0.25">
      <c r="A6022" s="103" t="s">
        <v>6</v>
      </c>
      <c r="B6022" s="104">
        <v>46274</v>
      </c>
      <c r="C6022" s="105" t="s">
        <v>11</v>
      </c>
      <c r="D6022" s="106">
        <v>15</v>
      </c>
      <c r="G6022" s="106">
        <v>2</v>
      </c>
      <c r="H6022" s="107">
        <v>0</v>
      </c>
      <c r="I6022" s="107">
        <v>0</v>
      </c>
      <c r="J6022" s="107">
        <v>0</v>
      </c>
      <c r="K6022" s="107">
        <v>0</v>
      </c>
      <c r="L6022" s="108">
        <v>0</v>
      </c>
      <c r="X6022" t="s">
        <v>782</v>
      </c>
      <c r="Y6022" t="s">
        <v>22</v>
      </c>
    </row>
    <row r="6023" spans="1:25" hidden="1" x14ac:dyDescent="0.25">
      <c r="A6023" s="103" t="s">
        <v>8</v>
      </c>
      <c r="B6023" s="104">
        <v>46274</v>
      </c>
      <c r="C6023" s="105" t="s">
        <v>12</v>
      </c>
      <c r="D6023" s="106">
        <v>17</v>
      </c>
      <c r="G6023" s="106">
        <v>1</v>
      </c>
      <c r="H6023" s="107">
        <v>0</v>
      </c>
      <c r="I6023" s="107">
        <v>0</v>
      </c>
      <c r="J6023" s="107">
        <v>0</v>
      </c>
      <c r="K6023" s="107">
        <v>0</v>
      </c>
      <c r="L6023" s="108">
        <v>0</v>
      </c>
      <c r="X6023" t="s">
        <v>782</v>
      </c>
    </row>
    <row r="6024" spans="1:25" hidden="1" x14ac:dyDescent="0.25">
      <c r="A6024" s="103" t="s">
        <v>7</v>
      </c>
      <c r="B6024" s="104">
        <v>46274</v>
      </c>
      <c r="C6024" s="105" t="s">
        <v>11</v>
      </c>
      <c r="D6024" s="106">
        <v>11</v>
      </c>
      <c r="G6024" s="106">
        <v>6</v>
      </c>
      <c r="H6024" s="107">
        <v>0</v>
      </c>
      <c r="I6024" s="107">
        <v>0</v>
      </c>
      <c r="J6024" s="107">
        <v>0</v>
      </c>
      <c r="K6024" s="107">
        <v>0</v>
      </c>
      <c r="L6024" s="108">
        <v>0</v>
      </c>
      <c r="X6024" t="s">
        <v>782</v>
      </c>
      <c r="Y6024" t="s">
        <v>21</v>
      </c>
    </row>
    <row r="6025" spans="1:25" hidden="1" x14ac:dyDescent="0.25">
      <c r="A6025" s="103" t="s">
        <v>8</v>
      </c>
      <c r="B6025" s="104">
        <v>46274</v>
      </c>
      <c r="C6025" s="105" t="s">
        <v>12</v>
      </c>
      <c r="D6025" s="106">
        <v>14</v>
      </c>
      <c r="G6025" s="106">
        <v>127</v>
      </c>
      <c r="H6025" s="107">
        <v>4</v>
      </c>
      <c r="I6025" s="107">
        <v>4</v>
      </c>
      <c r="J6025" s="107">
        <v>0</v>
      </c>
      <c r="K6025" s="107">
        <v>0</v>
      </c>
      <c r="L6025" s="108">
        <v>0</v>
      </c>
      <c r="X6025" t="s">
        <v>778</v>
      </c>
      <c r="Y6025" t="s">
        <v>781</v>
      </c>
    </row>
    <row r="6026" spans="1:25" x14ac:dyDescent="0.25">
      <c r="A6026" s="103" t="s">
        <v>6</v>
      </c>
      <c r="B6026" s="104">
        <v>46274</v>
      </c>
      <c r="C6026" s="105" t="s">
        <v>11</v>
      </c>
      <c r="D6026" s="106">
        <v>10</v>
      </c>
      <c r="G6026" s="106">
        <v>480</v>
      </c>
      <c r="H6026" s="107">
        <v>10</v>
      </c>
      <c r="I6026" s="107">
        <v>6</v>
      </c>
      <c r="J6026" s="107">
        <v>1</v>
      </c>
      <c r="K6026" s="107">
        <v>0</v>
      </c>
      <c r="L6026" s="108">
        <v>0</v>
      </c>
      <c r="X6026" t="s">
        <v>782</v>
      </c>
      <c r="Y6026" t="s">
        <v>20</v>
      </c>
    </row>
    <row r="6027" spans="1:25" x14ac:dyDescent="0.25">
      <c r="A6027" s="103" t="s">
        <v>7</v>
      </c>
      <c r="B6027" s="104">
        <v>46274</v>
      </c>
      <c r="C6027" s="105" t="s">
        <v>12</v>
      </c>
      <c r="D6027" s="106">
        <v>8</v>
      </c>
      <c r="G6027" s="106">
        <v>306</v>
      </c>
      <c r="H6027" s="107">
        <v>7</v>
      </c>
      <c r="I6027" s="107">
        <v>5</v>
      </c>
      <c r="J6027" s="107">
        <v>2</v>
      </c>
      <c r="K6027" s="107">
        <v>2</v>
      </c>
      <c r="L6027" s="108">
        <v>0</v>
      </c>
      <c r="X6027" t="s">
        <v>778</v>
      </c>
      <c r="Y6027" t="s">
        <v>779</v>
      </c>
    </row>
    <row r="6028" spans="1:25" hidden="1" x14ac:dyDescent="0.25">
      <c r="A6028" s="103" t="s">
        <v>7</v>
      </c>
      <c r="B6028" s="104">
        <v>46274</v>
      </c>
      <c r="C6028" s="105" t="s">
        <v>12</v>
      </c>
      <c r="D6028" s="106">
        <v>8</v>
      </c>
      <c r="G6028" s="106">
        <v>511</v>
      </c>
      <c r="H6028" s="107">
        <v>13</v>
      </c>
      <c r="I6028" s="107">
        <v>9</v>
      </c>
      <c r="J6028" s="107">
        <v>1</v>
      </c>
      <c r="K6028" s="107">
        <v>1</v>
      </c>
      <c r="L6028" s="108">
        <v>0</v>
      </c>
      <c r="X6028" t="s">
        <v>782</v>
      </c>
      <c r="Y6028" t="s">
        <v>779</v>
      </c>
    </row>
    <row r="6029" spans="1:25" x14ac:dyDescent="0.25">
      <c r="A6029" s="103" t="s">
        <v>6</v>
      </c>
      <c r="B6029" s="104">
        <v>46274</v>
      </c>
      <c r="C6029" s="105" t="s">
        <v>11</v>
      </c>
      <c r="D6029" s="106">
        <v>16</v>
      </c>
      <c r="G6029" s="106">
        <v>19</v>
      </c>
      <c r="H6029" s="107">
        <v>0</v>
      </c>
      <c r="I6029" s="107">
        <v>0</v>
      </c>
      <c r="J6029" s="107">
        <v>0</v>
      </c>
      <c r="K6029" s="107">
        <v>0</v>
      </c>
      <c r="L6029" s="108">
        <v>0</v>
      </c>
      <c r="X6029" t="s">
        <v>782</v>
      </c>
      <c r="Y6029" t="s">
        <v>21</v>
      </c>
    </row>
    <row r="6030" spans="1:25" hidden="1" x14ac:dyDescent="0.25">
      <c r="A6030" s="103" t="s">
        <v>6</v>
      </c>
      <c r="B6030" s="104">
        <v>46274</v>
      </c>
      <c r="C6030" s="105" t="s">
        <v>12</v>
      </c>
      <c r="D6030" s="106">
        <v>15</v>
      </c>
      <c r="G6030" s="106">
        <v>3</v>
      </c>
      <c r="H6030" s="107">
        <v>0</v>
      </c>
      <c r="I6030" s="107">
        <v>0</v>
      </c>
      <c r="J6030" s="107">
        <v>0</v>
      </c>
      <c r="K6030" s="107">
        <v>0</v>
      </c>
      <c r="L6030" s="108">
        <v>0</v>
      </c>
      <c r="X6030" t="s">
        <v>782</v>
      </c>
      <c r="Y6030" t="s">
        <v>169</v>
      </c>
    </row>
    <row r="6031" spans="1:25" x14ac:dyDescent="0.25">
      <c r="A6031" s="103" t="s">
        <v>8</v>
      </c>
      <c r="B6031" s="104">
        <v>46274</v>
      </c>
      <c r="C6031" s="105" t="s">
        <v>12</v>
      </c>
      <c r="D6031" s="106">
        <v>12</v>
      </c>
      <c r="G6031" s="106">
        <v>341</v>
      </c>
      <c r="H6031" s="107">
        <v>6</v>
      </c>
      <c r="I6031" s="107">
        <v>4</v>
      </c>
      <c r="J6031" s="107">
        <v>0</v>
      </c>
      <c r="K6031" s="107">
        <v>0</v>
      </c>
      <c r="L6031" s="108">
        <v>0</v>
      </c>
      <c r="X6031" t="s">
        <v>782</v>
      </c>
      <c r="Y6031" t="s">
        <v>781</v>
      </c>
    </row>
    <row r="6032" spans="1:25" hidden="1" x14ac:dyDescent="0.25">
      <c r="A6032" s="103" t="s">
        <v>6</v>
      </c>
      <c r="B6032" s="104">
        <v>46274</v>
      </c>
      <c r="C6032" s="105" t="s">
        <v>12</v>
      </c>
      <c r="D6032" s="106">
        <v>17</v>
      </c>
      <c r="G6032" s="106">
        <v>41</v>
      </c>
      <c r="H6032" s="107">
        <v>1</v>
      </c>
      <c r="I6032" s="107">
        <v>1</v>
      </c>
      <c r="J6032" s="107">
        <v>0</v>
      </c>
      <c r="K6032" s="107">
        <v>0</v>
      </c>
      <c r="L6032" s="108">
        <v>0</v>
      </c>
      <c r="X6032" t="s">
        <v>782</v>
      </c>
      <c r="Y6032" t="s">
        <v>779</v>
      </c>
    </row>
    <row r="6033" spans="1:25" hidden="1" x14ac:dyDescent="0.25">
      <c r="A6033" s="103" t="s">
        <v>8</v>
      </c>
      <c r="B6033" s="104">
        <v>46274</v>
      </c>
      <c r="C6033" s="105" t="s">
        <v>11</v>
      </c>
      <c r="D6033" s="106">
        <v>15</v>
      </c>
      <c r="G6033" s="106">
        <v>58</v>
      </c>
      <c r="H6033" s="107">
        <v>1</v>
      </c>
      <c r="I6033" s="107">
        <v>1</v>
      </c>
      <c r="J6033" s="107">
        <v>0</v>
      </c>
      <c r="K6033" s="107">
        <v>0</v>
      </c>
      <c r="L6033" s="108">
        <v>0</v>
      </c>
      <c r="X6033" t="s">
        <v>778</v>
      </c>
      <c r="Y6033" t="s">
        <v>780</v>
      </c>
    </row>
    <row r="6034" spans="1:25" x14ac:dyDescent="0.25">
      <c r="A6034" s="103" t="s">
        <v>6</v>
      </c>
      <c r="B6034" s="104">
        <v>46274</v>
      </c>
      <c r="C6034" s="105" t="s">
        <v>11</v>
      </c>
      <c r="D6034" s="106">
        <v>12</v>
      </c>
      <c r="G6034" s="106">
        <v>169</v>
      </c>
      <c r="H6034" s="107">
        <v>3</v>
      </c>
      <c r="I6034" s="107">
        <v>2</v>
      </c>
      <c r="J6034" s="107">
        <v>0</v>
      </c>
      <c r="K6034" s="107">
        <v>0</v>
      </c>
      <c r="L6034" s="108">
        <v>0</v>
      </c>
      <c r="X6034" t="s">
        <v>778</v>
      </c>
      <c r="Y6034" t="s">
        <v>784</v>
      </c>
    </row>
    <row r="6035" spans="1:25" hidden="1" x14ac:dyDescent="0.25">
      <c r="A6035" s="103" t="s">
        <v>7</v>
      </c>
      <c r="B6035" s="104">
        <v>46274</v>
      </c>
      <c r="C6035" s="105" t="s">
        <v>12</v>
      </c>
      <c r="D6035" s="106">
        <v>12</v>
      </c>
      <c r="G6035" s="106">
        <v>162</v>
      </c>
      <c r="H6035" s="107">
        <v>4</v>
      </c>
      <c r="I6035" s="107">
        <v>3</v>
      </c>
      <c r="J6035" s="107">
        <v>0</v>
      </c>
      <c r="K6035" s="107">
        <v>0</v>
      </c>
      <c r="L6035" s="108">
        <v>0</v>
      </c>
      <c r="X6035" t="s">
        <v>778</v>
      </c>
      <c r="Y6035" t="s">
        <v>779</v>
      </c>
    </row>
    <row r="6036" spans="1:25" x14ac:dyDescent="0.25">
      <c r="A6036" s="103" t="s">
        <v>7</v>
      </c>
      <c r="B6036" s="104">
        <v>46274</v>
      </c>
      <c r="C6036" s="105" t="s">
        <v>11</v>
      </c>
      <c r="D6036" s="106">
        <v>10</v>
      </c>
      <c r="G6036" s="106">
        <v>98</v>
      </c>
      <c r="H6036" s="107">
        <v>1</v>
      </c>
      <c r="I6036" s="107">
        <v>1</v>
      </c>
      <c r="J6036" s="107">
        <v>0</v>
      </c>
      <c r="K6036" s="107">
        <v>0</v>
      </c>
      <c r="L6036" s="108">
        <v>0</v>
      </c>
      <c r="X6036" t="s">
        <v>778</v>
      </c>
      <c r="Y6036" t="s">
        <v>784</v>
      </c>
    </row>
    <row r="6037" spans="1:25" x14ac:dyDescent="0.25">
      <c r="A6037" s="103" t="s">
        <v>6</v>
      </c>
      <c r="B6037" s="104">
        <v>46274</v>
      </c>
      <c r="C6037" s="105" t="s">
        <v>12</v>
      </c>
      <c r="D6037" s="106">
        <v>14</v>
      </c>
      <c r="G6037" s="106">
        <v>3</v>
      </c>
      <c r="H6037" s="107">
        <v>0</v>
      </c>
      <c r="I6037" s="107">
        <v>0</v>
      </c>
      <c r="J6037" s="107">
        <v>0</v>
      </c>
      <c r="K6037" s="107">
        <v>0</v>
      </c>
      <c r="L6037" s="108">
        <v>0</v>
      </c>
      <c r="X6037" t="s">
        <v>782</v>
      </c>
      <c r="Y6037" t="s">
        <v>169</v>
      </c>
    </row>
    <row r="6038" spans="1:25" hidden="1" x14ac:dyDescent="0.25">
      <c r="A6038" s="103" t="s">
        <v>6</v>
      </c>
      <c r="B6038" s="104">
        <v>46274</v>
      </c>
      <c r="C6038" s="105" t="s">
        <v>12</v>
      </c>
      <c r="D6038" s="106">
        <v>15</v>
      </c>
      <c r="G6038" s="106">
        <v>7</v>
      </c>
      <c r="H6038" s="107">
        <v>0</v>
      </c>
      <c r="I6038" s="107">
        <v>0</v>
      </c>
      <c r="J6038" s="107">
        <v>0</v>
      </c>
      <c r="K6038" s="107">
        <v>0</v>
      </c>
      <c r="L6038" s="108">
        <v>0</v>
      </c>
      <c r="X6038" t="s">
        <v>782</v>
      </c>
    </row>
    <row r="6039" spans="1:25" x14ac:dyDescent="0.25">
      <c r="A6039" s="103" t="s">
        <v>7</v>
      </c>
      <c r="B6039" s="104">
        <v>46274</v>
      </c>
      <c r="C6039" s="105" t="s">
        <v>11</v>
      </c>
      <c r="D6039" s="106">
        <v>9</v>
      </c>
      <c r="G6039" s="106">
        <v>9</v>
      </c>
      <c r="H6039" s="107">
        <v>0</v>
      </c>
      <c r="I6039" s="107">
        <v>0</v>
      </c>
      <c r="J6039" s="107">
        <v>0</v>
      </c>
      <c r="K6039" s="107">
        <v>0</v>
      </c>
      <c r="L6039" s="108">
        <v>0</v>
      </c>
      <c r="X6039" t="s">
        <v>782</v>
      </c>
      <c r="Y6039" t="s">
        <v>23</v>
      </c>
    </row>
    <row r="6040" spans="1:25" x14ac:dyDescent="0.25">
      <c r="A6040" s="103" t="s">
        <v>8</v>
      </c>
      <c r="B6040" s="104">
        <v>46274</v>
      </c>
      <c r="C6040" s="105" t="s">
        <v>12</v>
      </c>
      <c r="D6040" s="106">
        <v>8</v>
      </c>
      <c r="G6040" s="106">
        <v>2</v>
      </c>
      <c r="H6040" s="107">
        <v>0</v>
      </c>
      <c r="I6040" s="107">
        <v>0</v>
      </c>
      <c r="J6040" s="107">
        <v>0</v>
      </c>
      <c r="K6040" s="107">
        <v>0</v>
      </c>
      <c r="L6040" s="108">
        <v>0</v>
      </c>
      <c r="X6040" t="s">
        <v>778</v>
      </c>
    </row>
    <row r="6041" spans="1:25" hidden="1" x14ac:dyDescent="0.25">
      <c r="A6041" s="103" t="s">
        <v>8</v>
      </c>
      <c r="B6041" s="104">
        <v>46274</v>
      </c>
      <c r="C6041" s="105" t="s">
        <v>12</v>
      </c>
      <c r="D6041" s="106">
        <v>16</v>
      </c>
      <c r="G6041" s="106">
        <v>159</v>
      </c>
      <c r="H6041" s="107">
        <v>1</v>
      </c>
      <c r="I6041" s="107">
        <v>1</v>
      </c>
      <c r="J6041" s="107">
        <v>1</v>
      </c>
      <c r="K6041" s="107">
        <v>1</v>
      </c>
      <c r="L6041" s="108">
        <v>0</v>
      </c>
      <c r="X6041" t="s">
        <v>778</v>
      </c>
      <c r="Y6041" t="s">
        <v>779</v>
      </c>
    </row>
    <row r="6042" spans="1:25" x14ac:dyDescent="0.25">
      <c r="A6042" s="103" t="s">
        <v>8</v>
      </c>
      <c r="B6042" s="104">
        <v>46274</v>
      </c>
      <c r="C6042" s="105" t="s">
        <v>11</v>
      </c>
      <c r="D6042" s="106">
        <v>9</v>
      </c>
      <c r="G6042" s="106">
        <v>254</v>
      </c>
      <c r="H6042" s="107">
        <v>2</v>
      </c>
      <c r="I6042" s="107">
        <v>2</v>
      </c>
      <c r="J6042" s="107">
        <v>0</v>
      </c>
      <c r="K6042" s="107">
        <v>0</v>
      </c>
      <c r="L6042" s="108">
        <v>0</v>
      </c>
      <c r="X6042" t="s">
        <v>778</v>
      </c>
      <c r="Y6042" t="s">
        <v>783</v>
      </c>
    </row>
    <row r="6043" spans="1:25" hidden="1" x14ac:dyDescent="0.25">
      <c r="A6043" s="103" t="s">
        <v>8</v>
      </c>
      <c r="B6043" s="104">
        <v>46274</v>
      </c>
      <c r="C6043" s="105" t="s">
        <v>12</v>
      </c>
      <c r="D6043" s="106">
        <v>14</v>
      </c>
      <c r="G6043" s="106">
        <v>187</v>
      </c>
      <c r="H6043" s="107">
        <v>1</v>
      </c>
      <c r="I6043" s="107">
        <v>1</v>
      </c>
      <c r="J6043" s="107">
        <v>0</v>
      </c>
      <c r="K6043" s="107">
        <v>0</v>
      </c>
      <c r="L6043" s="108">
        <v>0</v>
      </c>
      <c r="X6043" t="s">
        <v>778</v>
      </c>
      <c r="Y6043" t="s">
        <v>779</v>
      </c>
    </row>
    <row r="6044" spans="1:25" x14ac:dyDescent="0.25">
      <c r="A6044" s="103" t="s">
        <v>6</v>
      </c>
      <c r="B6044" s="104">
        <v>46274</v>
      </c>
      <c r="C6044" s="105" t="s">
        <v>11</v>
      </c>
      <c r="D6044" s="106">
        <v>15</v>
      </c>
      <c r="G6044" s="106">
        <v>13</v>
      </c>
      <c r="H6044" s="107">
        <v>0</v>
      </c>
      <c r="I6044" s="107">
        <v>0</v>
      </c>
      <c r="J6044" s="107">
        <v>0</v>
      </c>
      <c r="K6044" s="107">
        <v>0</v>
      </c>
      <c r="L6044" s="108">
        <v>0</v>
      </c>
      <c r="X6044" t="s">
        <v>778</v>
      </c>
      <c r="Y6044" t="s">
        <v>23</v>
      </c>
    </row>
    <row r="6045" spans="1:25" hidden="1" x14ac:dyDescent="0.25">
      <c r="A6045" s="103" t="s">
        <v>6</v>
      </c>
      <c r="B6045" s="104">
        <v>46274</v>
      </c>
      <c r="C6045" s="105" t="s">
        <v>12</v>
      </c>
      <c r="D6045" s="106">
        <v>12</v>
      </c>
      <c r="G6045" s="106">
        <v>15</v>
      </c>
      <c r="H6045" s="107">
        <v>0</v>
      </c>
      <c r="I6045" s="107">
        <v>0</v>
      </c>
      <c r="J6045" s="107">
        <v>0</v>
      </c>
      <c r="K6045" s="107">
        <v>0</v>
      </c>
      <c r="L6045" s="108">
        <v>0</v>
      </c>
      <c r="X6045" t="s">
        <v>778</v>
      </c>
    </row>
    <row r="6046" spans="1:25" x14ac:dyDescent="0.25">
      <c r="A6046" s="103" t="s">
        <v>8</v>
      </c>
      <c r="B6046" s="104">
        <v>46274</v>
      </c>
      <c r="C6046" s="105" t="s">
        <v>11</v>
      </c>
      <c r="D6046" s="106">
        <v>9</v>
      </c>
      <c r="G6046" s="106">
        <v>182</v>
      </c>
      <c r="H6046" s="107">
        <v>7</v>
      </c>
      <c r="I6046" s="107">
        <v>7</v>
      </c>
      <c r="J6046" s="107">
        <v>2</v>
      </c>
      <c r="K6046" s="107">
        <v>0</v>
      </c>
      <c r="L6046" s="108">
        <v>0</v>
      </c>
      <c r="X6046" t="s">
        <v>778</v>
      </c>
      <c r="Y6046" t="s">
        <v>784</v>
      </c>
    </row>
    <row r="6047" spans="1:25" hidden="1" x14ac:dyDescent="0.25">
      <c r="A6047" s="103" t="s">
        <v>6</v>
      </c>
      <c r="B6047" s="104">
        <v>46274</v>
      </c>
      <c r="C6047" s="105" t="s">
        <v>12</v>
      </c>
      <c r="D6047" s="106">
        <v>9</v>
      </c>
      <c r="G6047" s="106">
        <v>1274</v>
      </c>
      <c r="H6047" s="107">
        <v>29</v>
      </c>
      <c r="I6047" s="107">
        <v>22</v>
      </c>
      <c r="J6047" s="107">
        <v>1</v>
      </c>
      <c r="K6047" s="107">
        <v>0</v>
      </c>
      <c r="L6047" s="108">
        <v>0</v>
      </c>
      <c r="X6047" t="s">
        <v>778</v>
      </c>
      <c r="Y6047" t="s">
        <v>779</v>
      </c>
    </row>
    <row r="6048" spans="1:25" hidden="1" x14ac:dyDescent="0.25">
      <c r="A6048" s="103" t="s">
        <v>6</v>
      </c>
      <c r="B6048" s="104">
        <v>46274</v>
      </c>
      <c r="C6048" s="105" t="s">
        <v>11</v>
      </c>
      <c r="D6048" s="106">
        <v>11</v>
      </c>
      <c r="G6048" s="106">
        <v>160</v>
      </c>
      <c r="H6048" s="107">
        <v>6</v>
      </c>
      <c r="I6048" s="107">
        <v>5</v>
      </c>
      <c r="J6048" s="107">
        <v>0</v>
      </c>
      <c r="K6048" s="107">
        <v>0</v>
      </c>
      <c r="L6048" s="108">
        <v>0</v>
      </c>
      <c r="X6048" t="s">
        <v>778</v>
      </c>
      <c r="Y6048" t="s">
        <v>784</v>
      </c>
    </row>
    <row r="6049" spans="1:25" hidden="1" x14ac:dyDescent="0.25">
      <c r="A6049" s="103" t="s">
        <v>8</v>
      </c>
      <c r="B6049" s="104">
        <v>46274</v>
      </c>
      <c r="C6049" s="105" t="s">
        <v>11</v>
      </c>
      <c r="D6049" s="106">
        <v>11</v>
      </c>
      <c r="G6049" s="106">
        <v>86</v>
      </c>
      <c r="H6049" s="107">
        <v>0</v>
      </c>
      <c r="I6049" s="107">
        <v>0</v>
      </c>
      <c r="J6049" s="107">
        <v>0</v>
      </c>
      <c r="K6049" s="107">
        <v>0</v>
      </c>
      <c r="L6049" s="108">
        <v>0</v>
      </c>
      <c r="X6049" t="s">
        <v>782</v>
      </c>
      <c r="Y6049" t="s">
        <v>780</v>
      </c>
    </row>
    <row r="6050" spans="1:25" x14ac:dyDescent="0.25">
      <c r="A6050" s="103" t="s">
        <v>6</v>
      </c>
      <c r="B6050" s="104">
        <v>46274</v>
      </c>
      <c r="C6050" s="105" t="s">
        <v>12</v>
      </c>
      <c r="D6050" s="106">
        <v>15</v>
      </c>
      <c r="G6050" s="106">
        <v>171</v>
      </c>
      <c r="H6050" s="107">
        <v>6</v>
      </c>
      <c r="I6050" s="107">
        <v>3</v>
      </c>
      <c r="J6050" s="107">
        <v>1</v>
      </c>
      <c r="K6050" s="107">
        <v>0</v>
      </c>
      <c r="L6050" s="108">
        <v>0</v>
      </c>
      <c r="X6050" t="s">
        <v>778</v>
      </c>
      <c r="Y6050" t="s">
        <v>781</v>
      </c>
    </row>
    <row r="6051" spans="1:25" x14ac:dyDescent="0.25">
      <c r="A6051" s="103" t="s">
        <v>7</v>
      </c>
      <c r="B6051" s="104">
        <v>46274</v>
      </c>
      <c r="C6051" s="105" t="s">
        <v>12</v>
      </c>
      <c r="D6051" s="106">
        <v>16</v>
      </c>
      <c r="G6051" s="106">
        <v>2</v>
      </c>
      <c r="H6051" s="107">
        <v>0</v>
      </c>
      <c r="I6051" s="107">
        <v>0</v>
      </c>
      <c r="J6051" s="107">
        <v>0</v>
      </c>
      <c r="K6051" s="107">
        <v>0</v>
      </c>
      <c r="L6051" s="108">
        <v>0</v>
      </c>
      <c r="X6051" t="s">
        <v>778</v>
      </c>
      <c r="Y6051" t="s">
        <v>785</v>
      </c>
    </row>
    <row r="6052" spans="1:25" x14ac:dyDescent="0.25">
      <c r="A6052" s="103" t="s">
        <v>6</v>
      </c>
      <c r="B6052" s="104">
        <v>46274</v>
      </c>
      <c r="C6052" s="105" t="s">
        <v>12</v>
      </c>
      <c r="D6052" s="106">
        <v>9</v>
      </c>
      <c r="G6052" s="106">
        <v>3</v>
      </c>
      <c r="H6052" s="107">
        <v>1</v>
      </c>
      <c r="I6052" s="107">
        <v>0</v>
      </c>
      <c r="J6052" s="107">
        <v>0</v>
      </c>
      <c r="K6052" s="107">
        <v>0</v>
      </c>
      <c r="L6052" s="108">
        <v>0</v>
      </c>
      <c r="X6052" t="s">
        <v>778</v>
      </c>
      <c r="Y6052" t="s">
        <v>22</v>
      </c>
    </row>
    <row r="6053" spans="1:25" hidden="1" x14ac:dyDescent="0.25">
      <c r="A6053" s="103" t="s">
        <v>7</v>
      </c>
      <c r="B6053" s="104">
        <v>46274</v>
      </c>
      <c r="C6053" s="105" t="s">
        <v>12</v>
      </c>
      <c r="D6053" s="106">
        <v>10</v>
      </c>
      <c r="G6053" s="106">
        <v>86</v>
      </c>
      <c r="H6053" s="107">
        <v>2</v>
      </c>
      <c r="I6053" s="107">
        <v>0</v>
      </c>
      <c r="J6053" s="107">
        <v>0</v>
      </c>
      <c r="K6053" s="107">
        <v>0</v>
      </c>
      <c r="L6053" s="108">
        <v>0</v>
      </c>
      <c r="X6053" t="s">
        <v>778</v>
      </c>
      <c r="Y6053" t="s">
        <v>779</v>
      </c>
    </row>
    <row r="6054" spans="1:25" hidden="1" x14ac:dyDescent="0.25">
      <c r="A6054" s="103" t="s">
        <v>8</v>
      </c>
      <c r="B6054" s="104">
        <v>46274</v>
      </c>
      <c r="C6054" s="105" t="s">
        <v>11</v>
      </c>
      <c r="D6054" s="106">
        <v>16</v>
      </c>
      <c r="G6054" s="106">
        <v>265</v>
      </c>
      <c r="H6054" s="107">
        <v>8</v>
      </c>
      <c r="I6054" s="107">
        <v>8</v>
      </c>
      <c r="J6054" s="107">
        <v>0</v>
      </c>
      <c r="K6054" s="107">
        <v>0</v>
      </c>
      <c r="L6054" s="108">
        <v>0</v>
      </c>
      <c r="X6054" t="s">
        <v>778</v>
      </c>
      <c r="Y6054" t="s">
        <v>783</v>
      </c>
    </row>
    <row r="6055" spans="1:25" hidden="1" x14ac:dyDescent="0.25">
      <c r="A6055" s="103" t="s">
        <v>8</v>
      </c>
      <c r="B6055" s="104">
        <v>46274</v>
      </c>
      <c r="C6055" s="105" t="s">
        <v>11</v>
      </c>
      <c r="D6055" s="106">
        <v>9</v>
      </c>
      <c r="G6055" s="106">
        <v>231</v>
      </c>
      <c r="H6055" s="107">
        <v>5</v>
      </c>
      <c r="I6055" s="107">
        <v>3</v>
      </c>
      <c r="J6055" s="107">
        <v>0</v>
      </c>
      <c r="K6055" s="107">
        <v>0</v>
      </c>
      <c r="L6055" s="108">
        <v>0</v>
      </c>
      <c r="X6055" t="s">
        <v>778</v>
      </c>
      <c r="Y6055" t="s">
        <v>20</v>
      </c>
    </row>
    <row r="6056" spans="1:25" x14ac:dyDescent="0.25">
      <c r="A6056" s="103" t="s">
        <v>8</v>
      </c>
      <c r="B6056" s="104">
        <v>46274</v>
      </c>
      <c r="C6056" s="105" t="s">
        <v>11</v>
      </c>
      <c r="D6056" s="106">
        <v>10</v>
      </c>
      <c r="G6056" s="106">
        <v>34</v>
      </c>
      <c r="H6056" s="107">
        <v>1</v>
      </c>
      <c r="I6056" s="107">
        <v>1</v>
      </c>
      <c r="J6056" s="107">
        <v>0</v>
      </c>
      <c r="K6056" s="107">
        <v>0</v>
      </c>
      <c r="L6056" s="108">
        <v>0</v>
      </c>
      <c r="X6056" t="s">
        <v>778</v>
      </c>
      <c r="Y6056" t="s">
        <v>780</v>
      </c>
    </row>
    <row r="6057" spans="1:25" hidden="1" x14ac:dyDescent="0.25">
      <c r="A6057" s="103" t="s">
        <v>6</v>
      </c>
      <c r="B6057" s="104">
        <v>46274</v>
      </c>
      <c r="C6057" s="105" t="s">
        <v>12</v>
      </c>
      <c r="D6057" s="106">
        <v>11</v>
      </c>
      <c r="G6057" s="106">
        <v>4</v>
      </c>
      <c r="H6057" s="107">
        <v>0</v>
      </c>
      <c r="I6057" s="107">
        <v>0</v>
      </c>
      <c r="J6057" s="107">
        <v>0</v>
      </c>
      <c r="K6057" s="107">
        <v>0</v>
      </c>
      <c r="L6057" s="108">
        <v>0</v>
      </c>
      <c r="X6057" t="s">
        <v>778</v>
      </c>
      <c r="Y6057" t="s">
        <v>786</v>
      </c>
    </row>
    <row r="6058" spans="1:25" hidden="1" x14ac:dyDescent="0.25">
      <c r="A6058" s="103" t="s">
        <v>6</v>
      </c>
      <c r="B6058" s="104">
        <v>46274</v>
      </c>
      <c r="C6058" s="105" t="s">
        <v>11</v>
      </c>
      <c r="D6058" s="106">
        <v>10</v>
      </c>
      <c r="G6058" s="106">
        <v>869</v>
      </c>
      <c r="H6058" s="107">
        <v>13</v>
      </c>
      <c r="I6058" s="107">
        <v>9</v>
      </c>
      <c r="J6058" s="107">
        <v>2</v>
      </c>
      <c r="K6058" s="107">
        <v>0</v>
      </c>
      <c r="L6058" s="108">
        <v>0</v>
      </c>
      <c r="X6058" t="s">
        <v>782</v>
      </c>
      <c r="Y6058" t="s">
        <v>784</v>
      </c>
    </row>
    <row r="6059" spans="1:25" hidden="1" x14ac:dyDescent="0.25">
      <c r="A6059" s="103" t="s">
        <v>6</v>
      </c>
      <c r="B6059" s="104">
        <v>46274</v>
      </c>
      <c r="C6059" s="105" t="s">
        <v>11</v>
      </c>
      <c r="D6059" s="106">
        <v>15</v>
      </c>
      <c r="G6059" s="106">
        <v>244</v>
      </c>
      <c r="H6059" s="107">
        <v>3</v>
      </c>
      <c r="I6059" s="107">
        <v>3</v>
      </c>
      <c r="J6059" s="107">
        <v>0</v>
      </c>
      <c r="K6059" s="107">
        <v>0</v>
      </c>
      <c r="L6059" s="108">
        <v>0</v>
      </c>
      <c r="X6059" t="s">
        <v>778</v>
      </c>
      <c r="Y6059" t="s">
        <v>783</v>
      </c>
    </row>
    <row r="6060" spans="1:25" hidden="1" x14ac:dyDescent="0.25">
      <c r="A6060" s="103" t="s">
        <v>7</v>
      </c>
      <c r="B6060" s="104">
        <v>46274</v>
      </c>
      <c r="C6060" s="105" t="s">
        <v>11</v>
      </c>
      <c r="D6060" s="106">
        <v>9</v>
      </c>
      <c r="G6060" s="106">
        <v>363</v>
      </c>
      <c r="H6060" s="107">
        <v>8</v>
      </c>
      <c r="I6060" s="107">
        <v>6</v>
      </c>
      <c r="J6060" s="107">
        <v>0</v>
      </c>
      <c r="K6060" s="107">
        <v>0</v>
      </c>
      <c r="L6060" s="108">
        <v>0</v>
      </c>
      <c r="X6060" t="s">
        <v>782</v>
      </c>
      <c r="Y6060" t="s">
        <v>784</v>
      </c>
    </row>
    <row r="6061" spans="1:25" hidden="1" x14ac:dyDescent="0.25">
      <c r="A6061" s="103" t="s">
        <v>7</v>
      </c>
      <c r="B6061" s="104">
        <v>46274</v>
      </c>
      <c r="C6061" s="105" t="s">
        <v>11</v>
      </c>
      <c r="D6061" s="106">
        <v>14</v>
      </c>
      <c r="G6061" s="106">
        <v>2</v>
      </c>
      <c r="H6061" s="107">
        <v>0</v>
      </c>
      <c r="I6061" s="107">
        <v>0</v>
      </c>
      <c r="J6061" s="107">
        <v>0</v>
      </c>
      <c r="K6061" s="107">
        <v>0</v>
      </c>
      <c r="L6061" s="108">
        <v>0</v>
      </c>
      <c r="X6061" t="s">
        <v>778</v>
      </c>
      <c r="Y6061" t="s">
        <v>21</v>
      </c>
    </row>
    <row r="6062" spans="1:25" hidden="1" x14ac:dyDescent="0.25">
      <c r="A6062" s="103" t="s">
        <v>6</v>
      </c>
      <c r="B6062" s="104">
        <v>46274</v>
      </c>
      <c r="C6062" s="105" t="s">
        <v>12</v>
      </c>
      <c r="D6062" s="106">
        <v>14</v>
      </c>
      <c r="G6062" s="106">
        <v>166</v>
      </c>
      <c r="H6062" s="107">
        <v>7</v>
      </c>
      <c r="I6062" s="107">
        <v>7</v>
      </c>
      <c r="J6062" s="107">
        <v>0</v>
      </c>
      <c r="K6062" s="107">
        <v>0</v>
      </c>
      <c r="L6062" s="108">
        <v>0</v>
      </c>
      <c r="X6062" t="s">
        <v>778</v>
      </c>
      <c r="Y6062" t="s">
        <v>781</v>
      </c>
    </row>
    <row r="6063" spans="1:25" x14ac:dyDescent="0.25">
      <c r="A6063" s="103" t="s">
        <v>6</v>
      </c>
      <c r="B6063" s="104">
        <v>46274</v>
      </c>
      <c r="C6063" s="105" t="s">
        <v>11</v>
      </c>
      <c r="D6063" s="106">
        <v>11</v>
      </c>
      <c r="G6063" s="106">
        <v>252</v>
      </c>
      <c r="H6063" s="107">
        <v>2</v>
      </c>
      <c r="I6063" s="107">
        <v>1</v>
      </c>
      <c r="J6063" s="107">
        <v>0</v>
      </c>
      <c r="K6063" s="107">
        <v>0</v>
      </c>
      <c r="L6063" s="108">
        <v>0</v>
      </c>
      <c r="X6063" t="s">
        <v>778</v>
      </c>
      <c r="Y6063" t="s">
        <v>783</v>
      </c>
    </row>
    <row r="6064" spans="1:25" hidden="1" x14ac:dyDescent="0.25">
      <c r="A6064" s="103" t="s">
        <v>8</v>
      </c>
      <c r="B6064" s="104">
        <v>46274</v>
      </c>
      <c r="C6064" s="105" t="s">
        <v>12</v>
      </c>
      <c r="D6064" s="106">
        <v>12</v>
      </c>
      <c r="G6064" s="106">
        <v>1538</v>
      </c>
      <c r="H6064" s="107">
        <v>22</v>
      </c>
      <c r="I6064" s="107">
        <v>16</v>
      </c>
      <c r="J6064" s="107">
        <v>1</v>
      </c>
      <c r="K6064" s="107">
        <v>0</v>
      </c>
      <c r="L6064" s="108">
        <v>0</v>
      </c>
      <c r="X6064" t="s">
        <v>782</v>
      </c>
      <c r="Y6064" t="s">
        <v>779</v>
      </c>
    </row>
    <row r="6065" spans="1:25" hidden="1" x14ac:dyDescent="0.25">
      <c r="A6065" s="103" t="s">
        <v>6</v>
      </c>
      <c r="B6065" s="104">
        <v>46274</v>
      </c>
      <c r="C6065" s="105" t="s">
        <v>12</v>
      </c>
      <c r="D6065" s="106">
        <v>8</v>
      </c>
      <c r="G6065" s="106">
        <v>61</v>
      </c>
      <c r="H6065" s="107">
        <v>0</v>
      </c>
      <c r="I6065" s="107">
        <v>0</v>
      </c>
      <c r="J6065" s="107">
        <v>0</v>
      </c>
      <c r="K6065" s="107">
        <v>0</v>
      </c>
      <c r="L6065" s="108">
        <v>0</v>
      </c>
      <c r="X6065" t="s">
        <v>778</v>
      </c>
      <c r="Y6065" t="s">
        <v>781</v>
      </c>
    </row>
    <row r="6066" spans="1:25" x14ac:dyDescent="0.25">
      <c r="A6066" s="103" t="s">
        <v>8</v>
      </c>
      <c r="B6066" s="104">
        <v>46274</v>
      </c>
      <c r="C6066" s="105" t="s">
        <v>12</v>
      </c>
      <c r="D6066" s="106">
        <v>10</v>
      </c>
      <c r="G6066" s="106">
        <v>46</v>
      </c>
      <c r="H6066" s="107">
        <v>3</v>
      </c>
      <c r="I6066" s="107">
        <v>1</v>
      </c>
      <c r="J6066" s="107">
        <v>0</v>
      </c>
      <c r="K6066" s="107">
        <v>0</v>
      </c>
      <c r="L6066" s="108">
        <v>0</v>
      </c>
      <c r="X6066" t="s">
        <v>778</v>
      </c>
      <c r="Y6066" t="s">
        <v>781</v>
      </c>
    </row>
    <row r="6067" spans="1:25" hidden="1" x14ac:dyDescent="0.25">
      <c r="A6067" s="103" t="s">
        <v>7</v>
      </c>
      <c r="B6067" s="104">
        <v>46274</v>
      </c>
      <c r="C6067" s="105" t="s">
        <v>12</v>
      </c>
      <c r="D6067" s="106">
        <v>15</v>
      </c>
      <c r="G6067" s="106">
        <v>4</v>
      </c>
      <c r="H6067" s="107">
        <v>0</v>
      </c>
      <c r="I6067" s="107">
        <v>0</v>
      </c>
      <c r="J6067" s="107">
        <v>0</v>
      </c>
      <c r="K6067" s="107">
        <v>0</v>
      </c>
      <c r="L6067" s="108">
        <v>0</v>
      </c>
      <c r="X6067" t="s">
        <v>782</v>
      </c>
      <c r="Y6067" t="s">
        <v>169</v>
      </c>
    </row>
    <row r="6068" spans="1:25" x14ac:dyDescent="0.25">
      <c r="A6068" s="103" t="s">
        <v>7</v>
      </c>
      <c r="B6068" s="104">
        <v>46274</v>
      </c>
      <c r="C6068" s="105" t="s">
        <v>11</v>
      </c>
      <c r="D6068" s="106">
        <v>9</v>
      </c>
      <c r="G6068" s="106">
        <v>34</v>
      </c>
      <c r="H6068" s="107">
        <v>1</v>
      </c>
      <c r="I6068" s="107">
        <v>0</v>
      </c>
      <c r="J6068" s="107">
        <v>0</v>
      </c>
      <c r="K6068" s="107">
        <v>0</v>
      </c>
      <c r="L6068" s="108">
        <v>0</v>
      </c>
      <c r="X6068" t="s">
        <v>778</v>
      </c>
      <c r="Y6068" t="s">
        <v>780</v>
      </c>
    </row>
    <row r="6069" spans="1:25" x14ac:dyDescent="0.25">
      <c r="A6069" s="103" t="s">
        <v>7</v>
      </c>
      <c r="B6069" s="104">
        <v>46274</v>
      </c>
      <c r="C6069" s="105" t="s">
        <v>12</v>
      </c>
      <c r="D6069" s="106">
        <v>17</v>
      </c>
      <c r="G6069" s="106">
        <v>27</v>
      </c>
      <c r="H6069" s="107">
        <v>1</v>
      </c>
      <c r="I6069" s="107">
        <v>0</v>
      </c>
      <c r="J6069" s="107">
        <v>0</v>
      </c>
      <c r="K6069" s="107">
        <v>0</v>
      </c>
      <c r="L6069" s="108">
        <v>0</v>
      </c>
      <c r="X6069" t="s">
        <v>782</v>
      </c>
      <c r="Y6069" t="s">
        <v>779</v>
      </c>
    </row>
    <row r="6070" spans="1:25" hidden="1" x14ac:dyDescent="0.25">
      <c r="A6070" s="103" t="s">
        <v>8</v>
      </c>
      <c r="B6070" s="104">
        <v>46274</v>
      </c>
      <c r="C6070" s="105" t="s">
        <v>12</v>
      </c>
      <c r="D6070" s="106">
        <v>10</v>
      </c>
      <c r="G6070" s="106">
        <v>1683</v>
      </c>
      <c r="H6070" s="107">
        <v>24</v>
      </c>
      <c r="I6070" s="107">
        <v>19</v>
      </c>
      <c r="J6070" s="107">
        <v>3</v>
      </c>
      <c r="K6070" s="107">
        <v>0</v>
      </c>
      <c r="L6070" s="108">
        <v>0</v>
      </c>
      <c r="X6070" t="s">
        <v>782</v>
      </c>
      <c r="Y6070" t="s">
        <v>779</v>
      </c>
    </row>
    <row r="6071" spans="1:25" hidden="1" x14ac:dyDescent="0.25">
      <c r="A6071" s="103" t="s">
        <v>8</v>
      </c>
      <c r="B6071" s="104">
        <v>46274</v>
      </c>
      <c r="C6071" s="105" t="s">
        <v>11</v>
      </c>
      <c r="D6071" s="106">
        <v>15</v>
      </c>
      <c r="G6071" s="106">
        <v>730</v>
      </c>
      <c r="H6071" s="107">
        <v>6</v>
      </c>
      <c r="I6071" s="107">
        <v>4</v>
      </c>
      <c r="J6071" s="107">
        <v>0</v>
      </c>
      <c r="K6071" s="107">
        <v>0</v>
      </c>
      <c r="L6071" s="108">
        <v>0</v>
      </c>
      <c r="X6071" t="s">
        <v>782</v>
      </c>
      <c r="Y6071" t="s">
        <v>20</v>
      </c>
    </row>
    <row r="6072" spans="1:25" hidden="1" x14ac:dyDescent="0.25">
      <c r="A6072" s="103" t="s">
        <v>7</v>
      </c>
      <c r="B6072" s="104">
        <v>46274</v>
      </c>
      <c r="C6072" s="105" t="s">
        <v>11</v>
      </c>
      <c r="D6072" s="106">
        <v>16</v>
      </c>
      <c r="G6072" s="106">
        <v>75</v>
      </c>
      <c r="H6072" s="107">
        <v>2</v>
      </c>
      <c r="I6072" s="107">
        <v>1</v>
      </c>
      <c r="J6072" s="107">
        <v>0</v>
      </c>
      <c r="K6072" s="107">
        <v>0</v>
      </c>
      <c r="L6072" s="108">
        <v>0</v>
      </c>
      <c r="X6072" t="s">
        <v>778</v>
      </c>
      <c r="Y6072" t="s">
        <v>784</v>
      </c>
    </row>
    <row r="6073" spans="1:25" x14ac:dyDescent="0.25">
      <c r="A6073" s="103" t="s">
        <v>6</v>
      </c>
      <c r="B6073" s="104">
        <v>46274</v>
      </c>
      <c r="C6073" s="105" t="s">
        <v>11</v>
      </c>
      <c r="D6073" s="106">
        <v>9</v>
      </c>
      <c r="G6073" s="106">
        <v>28</v>
      </c>
      <c r="H6073" s="107">
        <v>0</v>
      </c>
      <c r="I6073" s="107">
        <v>0</v>
      </c>
      <c r="J6073" s="107">
        <v>0</v>
      </c>
      <c r="K6073" s="107">
        <v>0</v>
      </c>
      <c r="L6073" s="108">
        <v>0</v>
      </c>
      <c r="X6073" t="s">
        <v>778</v>
      </c>
      <c r="Y6073" t="s">
        <v>780</v>
      </c>
    </row>
    <row r="6074" spans="1:25" x14ac:dyDescent="0.25">
      <c r="A6074" s="103" t="s">
        <v>7</v>
      </c>
      <c r="B6074" s="104">
        <v>46274</v>
      </c>
      <c r="C6074" s="105" t="s">
        <v>12</v>
      </c>
      <c r="D6074" s="106">
        <v>16</v>
      </c>
      <c r="G6074" s="106">
        <v>85</v>
      </c>
      <c r="H6074" s="107">
        <v>1</v>
      </c>
      <c r="I6074" s="107">
        <v>0</v>
      </c>
      <c r="J6074" s="107">
        <v>0</v>
      </c>
      <c r="K6074" s="107">
        <v>0</v>
      </c>
      <c r="L6074" s="108">
        <v>0</v>
      </c>
      <c r="X6074" t="s">
        <v>778</v>
      </c>
      <c r="Y6074" t="s">
        <v>779</v>
      </c>
    </row>
    <row r="6075" spans="1:25" x14ac:dyDescent="0.25">
      <c r="A6075" s="103" t="s">
        <v>7</v>
      </c>
      <c r="B6075" s="104">
        <v>46274</v>
      </c>
      <c r="C6075" s="105" t="s">
        <v>12</v>
      </c>
      <c r="D6075" s="106">
        <v>8</v>
      </c>
      <c r="G6075" s="106">
        <v>2</v>
      </c>
      <c r="H6075" s="107">
        <v>0</v>
      </c>
      <c r="I6075" s="107">
        <v>0</v>
      </c>
      <c r="J6075" s="107">
        <v>0</v>
      </c>
      <c r="K6075" s="107">
        <v>0</v>
      </c>
      <c r="L6075" s="108">
        <v>0</v>
      </c>
      <c r="X6075" t="s">
        <v>778</v>
      </c>
      <c r="Y6075" t="s">
        <v>169</v>
      </c>
    </row>
    <row r="6076" spans="1:25" hidden="1" x14ac:dyDescent="0.25">
      <c r="A6076" s="103" t="s">
        <v>8</v>
      </c>
      <c r="B6076" s="104">
        <v>46274</v>
      </c>
      <c r="C6076" s="105" t="s">
        <v>12</v>
      </c>
      <c r="D6076" s="106">
        <v>12</v>
      </c>
      <c r="G6076" s="106">
        <v>14</v>
      </c>
      <c r="H6076" s="107">
        <v>0</v>
      </c>
      <c r="I6076" s="107">
        <v>0</v>
      </c>
      <c r="J6076" s="107">
        <v>0</v>
      </c>
      <c r="K6076" s="107">
        <v>0</v>
      </c>
      <c r="L6076" s="108">
        <v>0</v>
      </c>
      <c r="X6076" t="s">
        <v>782</v>
      </c>
    </row>
    <row r="6077" spans="1:25" x14ac:dyDescent="0.25">
      <c r="A6077" s="103" t="s">
        <v>7</v>
      </c>
      <c r="B6077" s="104">
        <v>46274</v>
      </c>
      <c r="C6077" s="105" t="s">
        <v>11</v>
      </c>
      <c r="D6077" s="106">
        <v>14</v>
      </c>
      <c r="G6077" s="106">
        <v>103</v>
      </c>
      <c r="H6077" s="107">
        <v>1</v>
      </c>
      <c r="I6077" s="107">
        <v>1</v>
      </c>
      <c r="J6077" s="107">
        <v>0</v>
      </c>
      <c r="K6077" s="107">
        <v>0</v>
      </c>
      <c r="L6077" s="108">
        <v>0</v>
      </c>
      <c r="X6077" t="s">
        <v>778</v>
      </c>
      <c r="Y6077" t="s">
        <v>784</v>
      </c>
    </row>
    <row r="6078" spans="1:25" x14ac:dyDescent="0.25">
      <c r="A6078" s="103" t="s">
        <v>6</v>
      </c>
      <c r="B6078" s="104">
        <v>46274</v>
      </c>
      <c r="C6078" s="105" t="s">
        <v>12</v>
      </c>
      <c r="D6078" s="106">
        <v>15</v>
      </c>
      <c r="G6078" s="106">
        <v>16</v>
      </c>
      <c r="H6078" s="107">
        <v>0</v>
      </c>
      <c r="I6078" s="107">
        <v>0</v>
      </c>
      <c r="J6078" s="107">
        <v>0</v>
      </c>
      <c r="K6078" s="107">
        <v>0</v>
      </c>
      <c r="L6078" s="108">
        <v>0</v>
      </c>
      <c r="X6078" t="s">
        <v>778</v>
      </c>
      <c r="Y6078" t="s">
        <v>22</v>
      </c>
    </row>
    <row r="6079" spans="1:25" hidden="1" x14ac:dyDescent="0.25">
      <c r="A6079" s="103" t="s">
        <v>7</v>
      </c>
      <c r="B6079" s="104">
        <v>46274</v>
      </c>
      <c r="C6079" s="105" t="s">
        <v>12</v>
      </c>
      <c r="D6079" s="106">
        <v>9</v>
      </c>
      <c r="G6079" s="106">
        <v>22</v>
      </c>
      <c r="H6079" s="107">
        <v>0</v>
      </c>
      <c r="I6079" s="107">
        <v>0</v>
      </c>
      <c r="J6079" s="107">
        <v>0</v>
      </c>
      <c r="K6079" s="107">
        <v>0</v>
      </c>
      <c r="L6079" s="108">
        <v>0</v>
      </c>
      <c r="X6079" t="s">
        <v>782</v>
      </c>
    </row>
    <row r="6080" spans="1:25" hidden="1" x14ac:dyDescent="0.25">
      <c r="A6080" s="103" t="s">
        <v>7</v>
      </c>
      <c r="B6080" s="104">
        <v>46274</v>
      </c>
      <c r="C6080" s="105" t="s">
        <v>11</v>
      </c>
      <c r="D6080" s="106">
        <v>12</v>
      </c>
      <c r="G6080" s="106">
        <v>65</v>
      </c>
      <c r="H6080" s="107">
        <v>0</v>
      </c>
      <c r="I6080" s="107">
        <v>0</v>
      </c>
      <c r="J6080" s="107">
        <v>0</v>
      </c>
      <c r="K6080" s="107">
        <v>0</v>
      </c>
      <c r="L6080" s="108">
        <v>0</v>
      </c>
      <c r="X6080" t="s">
        <v>778</v>
      </c>
      <c r="Y6080" t="s">
        <v>20</v>
      </c>
    </row>
    <row r="6081" spans="1:25" x14ac:dyDescent="0.25">
      <c r="A6081" s="103" t="s">
        <v>7</v>
      </c>
      <c r="B6081" s="104">
        <v>46274</v>
      </c>
      <c r="C6081" s="105" t="s">
        <v>11</v>
      </c>
      <c r="D6081" s="106">
        <v>8</v>
      </c>
      <c r="G6081" s="106">
        <v>186</v>
      </c>
      <c r="H6081" s="107">
        <v>3</v>
      </c>
      <c r="I6081" s="107">
        <v>1</v>
      </c>
      <c r="J6081" s="107">
        <v>1</v>
      </c>
      <c r="K6081" s="107">
        <v>1</v>
      </c>
      <c r="L6081" s="108">
        <v>0</v>
      </c>
      <c r="X6081" t="s">
        <v>782</v>
      </c>
      <c r="Y6081" t="s">
        <v>783</v>
      </c>
    </row>
    <row r="6082" spans="1:25" hidden="1" x14ac:dyDescent="0.25">
      <c r="A6082" s="103" t="s">
        <v>6</v>
      </c>
      <c r="B6082" s="104">
        <v>46274</v>
      </c>
      <c r="C6082" s="105" t="s">
        <v>12</v>
      </c>
      <c r="D6082" s="106">
        <v>8</v>
      </c>
      <c r="G6082" s="106">
        <v>407</v>
      </c>
      <c r="H6082" s="107">
        <v>13</v>
      </c>
      <c r="I6082" s="107">
        <v>8</v>
      </c>
      <c r="J6082" s="107">
        <v>0</v>
      </c>
      <c r="K6082" s="107">
        <v>0</v>
      </c>
      <c r="L6082" s="108">
        <v>0</v>
      </c>
      <c r="X6082" t="s">
        <v>778</v>
      </c>
      <c r="Y6082" t="s">
        <v>779</v>
      </c>
    </row>
    <row r="6083" spans="1:25" x14ac:dyDescent="0.25">
      <c r="A6083" s="103" t="s">
        <v>7</v>
      </c>
      <c r="B6083" s="104">
        <v>46274</v>
      </c>
      <c r="C6083" s="105" t="s">
        <v>11</v>
      </c>
      <c r="D6083" s="106">
        <v>14</v>
      </c>
      <c r="G6083" s="106">
        <v>337</v>
      </c>
      <c r="H6083" s="107">
        <v>1</v>
      </c>
      <c r="I6083" s="107">
        <v>1</v>
      </c>
      <c r="J6083" s="107">
        <v>0</v>
      </c>
      <c r="K6083" s="107">
        <v>0</v>
      </c>
      <c r="L6083" s="108">
        <v>0</v>
      </c>
      <c r="X6083" t="s">
        <v>782</v>
      </c>
      <c r="Y6083" t="s">
        <v>783</v>
      </c>
    </row>
    <row r="6084" spans="1:25" x14ac:dyDescent="0.25">
      <c r="A6084" s="103" t="s">
        <v>8</v>
      </c>
      <c r="B6084" s="104">
        <v>46274</v>
      </c>
      <c r="C6084" s="105" t="s">
        <v>12</v>
      </c>
      <c r="D6084" s="106">
        <v>8</v>
      </c>
      <c r="G6084" s="106">
        <v>2</v>
      </c>
      <c r="H6084" s="107">
        <v>0</v>
      </c>
      <c r="I6084" s="107">
        <v>0</v>
      </c>
      <c r="J6084" s="107">
        <v>0</v>
      </c>
      <c r="K6084" s="107">
        <v>0</v>
      </c>
      <c r="L6084" s="108">
        <v>0</v>
      </c>
      <c r="X6084" t="s">
        <v>782</v>
      </c>
    </row>
    <row r="6085" spans="1:25" hidden="1" x14ac:dyDescent="0.25">
      <c r="A6085" s="103" t="s">
        <v>7</v>
      </c>
      <c r="B6085" s="104">
        <v>46274</v>
      </c>
      <c r="C6085" s="105" t="s">
        <v>12</v>
      </c>
      <c r="D6085" s="106">
        <v>15</v>
      </c>
      <c r="G6085" s="106">
        <v>8</v>
      </c>
      <c r="H6085" s="107">
        <v>0</v>
      </c>
      <c r="I6085" s="107">
        <v>0</v>
      </c>
      <c r="J6085" s="107">
        <v>0</v>
      </c>
      <c r="K6085" s="107">
        <v>0</v>
      </c>
      <c r="L6085" s="108">
        <v>0</v>
      </c>
      <c r="X6085" t="s">
        <v>778</v>
      </c>
      <c r="Y6085" t="s">
        <v>169</v>
      </c>
    </row>
    <row r="6086" spans="1:25" hidden="1" x14ac:dyDescent="0.25">
      <c r="A6086" s="103" t="s">
        <v>6</v>
      </c>
      <c r="B6086" s="104">
        <v>46274</v>
      </c>
      <c r="C6086" s="105" t="s">
        <v>12</v>
      </c>
      <c r="D6086" s="106">
        <v>12</v>
      </c>
      <c r="G6086" s="106">
        <v>15</v>
      </c>
      <c r="H6086" s="107">
        <v>2</v>
      </c>
      <c r="I6086" s="107">
        <v>2</v>
      </c>
      <c r="J6086" s="107">
        <v>1</v>
      </c>
      <c r="K6086" s="107">
        <v>1</v>
      </c>
      <c r="L6086" s="108">
        <v>1</v>
      </c>
      <c r="X6086" t="s">
        <v>778</v>
      </c>
      <c r="Y6086" t="s">
        <v>781</v>
      </c>
    </row>
    <row r="6087" spans="1:25" x14ac:dyDescent="0.25">
      <c r="A6087" s="103" t="s">
        <v>7</v>
      </c>
      <c r="B6087" s="104">
        <v>46274</v>
      </c>
      <c r="C6087" s="105" t="s">
        <v>11</v>
      </c>
      <c r="D6087" s="106">
        <v>16</v>
      </c>
      <c r="G6087" s="106">
        <v>8</v>
      </c>
      <c r="H6087" s="107">
        <v>0</v>
      </c>
      <c r="I6087" s="107">
        <v>0</v>
      </c>
      <c r="J6087" s="107">
        <v>0</v>
      </c>
      <c r="K6087" s="107">
        <v>0</v>
      </c>
      <c r="L6087" s="108">
        <v>0</v>
      </c>
      <c r="X6087" t="s">
        <v>782</v>
      </c>
      <c r="Y6087" t="s">
        <v>21</v>
      </c>
    </row>
    <row r="6088" spans="1:25" hidden="1" x14ac:dyDescent="0.25">
      <c r="A6088" s="103" t="s">
        <v>8</v>
      </c>
      <c r="B6088" s="104">
        <v>46274</v>
      </c>
      <c r="C6088" s="105" t="s">
        <v>12</v>
      </c>
      <c r="D6088" s="106">
        <v>16</v>
      </c>
      <c r="G6088" s="106">
        <v>12</v>
      </c>
      <c r="H6088" s="107">
        <v>0</v>
      </c>
      <c r="I6088" s="107">
        <v>0</v>
      </c>
      <c r="J6088" s="107">
        <v>0</v>
      </c>
      <c r="K6088" s="107">
        <v>0</v>
      </c>
      <c r="L6088" s="108">
        <v>0</v>
      </c>
      <c r="X6088" t="s">
        <v>782</v>
      </c>
    </row>
    <row r="6089" spans="1:25" x14ac:dyDescent="0.25">
      <c r="A6089" s="103" t="s">
        <v>7</v>
      </c>
      <c r="B6089" s="104">
        <v>46274</v>
      </c>
      <c r="C6089" s="105" t="s">
        <v>11</v>
      </c>
      <c r="D6089" s="106">
        <v>11</v>
      </c>
      <c r="G6089" s="106">
        <v>635</v>
      </c>
      <c r="H6089" s="107">
        <v>3</v>
      </c>
      <c r="I6089" s="107">
        <v>2</v>
      </c>
      <c r="J6089" s="107">
        <v>0</v>
      </c>
      <c r="K6089" s="107">
        <v>0</v>
      </c>
      <c r="L6089" s="108">
        <v>0</v>
      </c>
      <c r="X6089" t="s">
        <v>782</v>
      </c>
      <c r="Y6089" t="s">
        <v>783</v>
      </c>
    </row>
    <row r="6090" spans="1:25" hidden="1" x14ac:dyDescent="0.25">
      <c r="A6090" s="103" t="s">
        <v>7</v>
      </c>
      <c r="B6090" s="104">
        <v>46274</v>
      </c>
      <c r="C6090" s="105" t="s">
        <v>12</v>
      </c>
      <c r="D6090" s="106">
        <v>14</v>
      </c>
      <c r="G6090" s="106">
        <v>152</v>
      </c>
      <c r="H6090" s="107">
        <v>6</v>
      </c>
      <c r="I6090" s="107">
        <v>4</v>
      </c>
      <c r="J6090" s="107">
        <v>0</v>
      </c>
      <c r="K6090" s="107">
        <v>0</v>
      </c>
      <c r="L6090" s="108">
        <v>0</v>
      </c>
      <c r="X6090" t="s">
        <v>778</v>
      </c>
      <c r="Y6090" t="s">
        <v>779</v>
      </c>
    </row>
    <row r="6091" spans="1:25" hidden="1" x14ac:dyDescent="0.25">
      <c r="A6091" s="103" t="s">
        <v>7</v>
      </c>
      <c r="B6091" s="104">
        <v>46274</v>
      </c>
      <c r="C6091" s="105" t="s">
        <v>11</v>
      </c>
      <c r="D6091" s="106">
        <v>10</v>
      </c>
      <c r="G6091" s="106">
        <v>5</v>
      </c>
      <c r="H6091" s="107">
        <v>0</v>
      </c>
      <c r="I6091" s="107">
        <v>0</v>
      </c>
      <c r="J6091" s="107">
        <v>0</v>
      </c>
      <c r="K6091" s="107">
        <v>0</v>
      </c>
      <c r="L6091" s="108">
        <v>0</v>
      </c>
      <c r="X6091" t="s">
        <v>782</v>
      </c>
    </row>
    <row r="6092" spans="1:25" x14ac:dyDescent="0.25">
      <c r="A6092" s="103" t="s">
        <v>6</v>
      </c>
      <c r="B6092" s="104">
        <v>46274</v>
      </c>
      <c r="C6092" s="105" t="s">
        <v>11</v>
      </c>
      <c r="D6092" s="106">
        <v>16</v>
      </c>
      <c r="G6092" s="106">
        <v>10</v>
      </c>
      <c r="H6092" s="107">
        <v>1</v>
      </c>
      <c r="I6092" s="107">
        <v>1</v>
      </c>
      <c r="J6092" s="107">
        <v>0</v>
      </c>
      <c r="K6092" s="107">
        <v>0</v>
      </c>
      <c r="L6092" s="108">
        <v>0</v>
      </c>
      <c r="X6092" t="s">
        <v>778</v>
      </c>
      <c r="Y6092" t="s">
        <v>21</v>
      </c>
    </row>
    <row r="6093" spans="1:25" x14ac:dyDescent="0.25">
      <c r="A6093" s="103" t="s">
        <v>7</v>
      </c>
      <c r="B6093" s="104">
        <v>46274</v>
      </c>
      <c r="C6093" s="105" t="s">
        <v>12</v>
      </c>
      <c r="D6093" s="106">
        <v>16</v>
      </c>
      <c r="G6093" s="106">
        <v>12</v>
      </c>
      <c r="H6093" s="107">
        <v>0</v>
      </c>
      <c r="I6093" s="107">
        <v>0</v>
      </c>
      <c r="J6093" s="107">
        <v>0</v>
      </c>
      <c r="K6093" s="107">
        <v>0</v>
      </c>
      <c r="L6093" s="108">
        <v>0</v>
      </c>
      <c r="X6093" t="s">
        <v>782</v>
      </c>
      <c r="Y6093" t="s">
        <v>779</v>
      </c>
    </row>
    <row r="6094" spans="1:25" x14ac:dyDescent="0.25">
      <c r="A6094" s="103" t="s">
        <v>7</v>
      </c>
      <c r="B6094" s="104">
        <v>46274</v>
      </c>
      <c r="C6094" s="105" t="s">
        <v>12</v>
      </c>
      <c r="D6094" s="106">
        <v>13</v>
      </c>
      <c r="G6094" s="106">
        <v>5</v>
      </c>
      <c r="H6094" s="107">
        <v>0</v>
      </c>
      <c r="I6094" s="107">
        <v>0</v>
      </c>
      <c r="J6094" s="107">
        <v>0</v>
      </c>
      <c r="K6094" s="107">
        <v>0</v>
      </c>
      <c r="L6094" s="108">
        <v>0</v>
      </c>
      <c r="X6094" t="s">
        <v>778</v>
      </c>
      <c r="Y6094" t="s">
        <v>169</v>
      </c>
    </row>
    <row r="6095" spans="1:25" x14ac:dyDescent="0.25">
      <c r="A6095" s="103" t="s">
        <v>8</v>
      </c>
      <c r="B6095" s="104">
        <v>46274</v>
      </c>
      <c r="C6095" s="105" t="s">
        <v>12</v>
      </c>
      <c r="D6095" s="106">
        <v>13</v>
      </c>
      <c r="G6095" s="106">
        <v>17</v>
      </c>
      <c r="H6095" s="107">
        <v>0</v>
      </c>
      <c r="I6095" s="107">
        <v>0</v>
      </c>
      <c r="J6095" s="107">
        <v>0</v>
      </c>
      <c r="K6095" s="107">
        <v>0</v>
      </c>
      <c r="L6095" s="108">
        <v>0</v>
      </c>
      <c r="X6095" t="s">
        <v>782</v>
      </c>
    </row>
    <row r="6096" spans="1:25" hidden="1" x14ac:dyDescent="0.25">
      <c r="A6096" s="103" t="s">
        <v>6</v>
      </c>
      <c r="B6096" s="104">
        <v>46274</v>
      </c>
      <c r="C6096" s="105" t="s">
        <v>12</v>
      </c>
      <c r="D6096" s="106">
        <v>10</v>
      </c>
      <c r="G6096" s="106">
        <v>133</v>
      </c>
      <c r="H6096" s="107">
        <v>2</v>
      </c>
      <c r="I6096" s="107">
        <v>1</v>
      </c>
      <c r="J6096" s="107">
        <v>0</v>
      </c>
      <c r="K6096" s="107">
        <v>0</v>
      </c>
      <c r="L6096" s="108">
        <v>0</v>
      </c>
      <c r="X6096" t="s">
        <v>778</v>
      </c>
      <c r="Y6096" t="s">
        <v>779</v>
      </c>
    </row>
    <row r="6097" spans="1:25" hidden="1" x14ac:dyDescent="0.25">
      <c r="A6097" s="103" t="s">
        <v>28</v>
      </c>
      <c r="B6097" s="104">
        <v>46274</v>
      </c>
      <c r="C6097" s="105" t="s">
        <v>11</v>
      </c>
      <c r="D6097" s="106">
        <v>14</v>
      </c>
      <c r="G6097" s="106">
        <v>1</v>
      </c>
      <c r="H6097" s="107">
        <v>1</v>
      </c>
      <c r="I6097" s="107">
        <v>1</v>
      </c>
      <c r="J6097" s="107">
        <v>0</v>
      </c>
      <c r="K6097" s="107">
        <v>0</v>
      </c>
      <c r="L6097" s="108">
        <v>0</v>
      </c>
      <c r="X6097" t="s">
        <v>782</v>
      </c>
    </row>
    <row r="6098" spans="1:25" hidden="1" x14ac:dyDescent="0.25">
      <c r="A6098" s="103" t="s">
        <v>6</v>
      </c>
      <c r="B6098" s="104">
        <v>46274</v>
      </c>
      <c r="C6098" s="105" t="s">
        <v>11</v>
      </c>
      <c r="D6098" s="106">
        <v>14</v>
      </c>
      <c r="G6098" s="106">
        <v>882</v>
      </c>
      <c r="H6098" s="107">
        <v>8</v>
      </c>
      <c r="I6098" s="107">
        <v>8</v>
      </c>
      <c r="J6098" s="107">
        <v>0</v>
      </c>
      <c r="K6098" s="107">
        <v>0</v>
      </c>
      <c r="L6098" s="108">
        <v>0</v>
      </c>
      <c r="X6098" t="s">
        <v>782</v>
      </c>
      <c r="Y6098" t="s">
        <v>784</v>
      </c>
    </row>
    <row r="6099" spans="1:25" x14ac:dyDescent="0.25">
      <c r="A6099" s="103" t="s">
        <v>7</v>
      </c>
      <c r="B6099" s="104">
        <v>46274</v>
      </c>
      <c r="C6099" s="105" t="s">
        <v>12</v>
      </c>
      <c r="D6099" s="106">
        <v>8</v>
      </c>
      <c r="G6099" s="106">
        <v>263</v>
      </c>
      <c r="H6099" s="107">
        <v>5</v>
      </c>
      <c r="I6099" s="107">
        <v>3</v>
      </c>
      <c r="J6099" s="107">
        <v>0</v>
      </c>
      <c r="K6099" s="107">
        <v>0</v>
      </c>
      <c r="L6099" s="108">
        <v>0</v>
      </c>
      <c r="X6099" t="s">
        <v>782</v>
      </c>
      <c r="Y6099" t="s">
        <v>781</v>
      </c>
    </row>
    <row r="6100" spans="1:25" x14ac:dyDescent="0.25">
      <c r="A6100" s="103" t="s">
        <v>7</v>
      </c>
      <c r="B6100" s="104">
        <v>46274</v>
      </c>
      <c r="C6100" s="105" t="s">
        <v>12</v>
      </c>
      <c r="D6100" s="106">
        <v>8</v>
      </c>
      <c r="G6100" s="106">
        <v>14</v>
      </c>
      <c r="H6100" s="107">
        <v>0</v>
      </c>
      <c r="I6100" s="107">
        <v>0</v>
      </c>
      <c r="J6100" s="107">
        <v>0</v>
      </c>
      <c r="K6100" s="107">
        <v>0</v>
      </c>
      <c r="L6100" s="108">
        <v>0</v>
      </c>
      <c r="X6100" t="s">
        <v>782</v>
      </c>
    </row>
    <row r="6101" spans="1:25" hidden="1" x14ac:dyDescent="0.25">
      <c r="A6101" s="103" t="s">
        <v>8</v>
      </c>
      <c r="B6101" s="104">
        <v>46274</v>
      </c>
      <c r="C6101" s="105" t="s">
        <v>12</v>
      </c>
      <c r="D6101" s="106">
        <v>9</v>
      </c>
      <c r="G6101" s="106">
        <v>66</v>
      </c>
      <c r="H6101" s="107">
        <v>4</v>
      </c>
      <c r="I6101" s="107">
        <v>3</v>
      </c>
      <c r="J6101" s="107">
        <v>0</v>
      </c>
      <c r="K6101" s="107">
        <v>0</v>
      </c>
      <c r="L6101" s="108">
        <v>0</v>
      </c>
      <c r="X6101" t="s">
        <v>778</v>
      </c>
      <c r="Y6101" t="s">
        <v>779</v>
      </c>
    </row>
    <row r="6102" spans="1:25" hidden="1" x14ac:dyDescent="0.25">
      <c r="A6102" s="103" t="s">
        <v>8</v>
      </c>
      <c r="B6102" s="104">
        <v>46274</v>
      </c>
      <c r="C6102" s="105" t="s">
        <v>12</v>
      </c>
      <c r="D6102" s="106">
        <v>15</v>
      </c>
      <c r="G6102" s="106">
        <v>118</v>
      </c>
      <c r="H6102" s="107">
        <v>2</v>
      </c>
      <c r="I6102" s="107">
        <v>2</v>
      </c>
      <c r="J6102" s="107">
        <v>0</v>
      </c>
      <c r="K6102" s="107">
        <v>0</v>
      </c>
      <c r="L6102" s="108">
        <v>0</v>
      </c>
      <c r="X6102" t="s">
        <v>778</v>
      </c>
      <c r="Y6102" t="s">
        <v>781</v>
      </c>
    </row>
    <row r="6103" spans="1:25" x14ac:dyDescent="0.25">
      <c r="A6103" s="103" t="s">
        <v>7</v>
      </c>
      <c r="B6103" s="104">
        <v>46274</v>
      </c>
      <c r="C6103" s="105" t="s">
        <v>11</v>
      </c>
      <c r="D6103" s="106">
        <v>9</v>
      </c>
      <c r="G6103" s="106">
        <v>92</v>
      </c>
      <c r="H6103" s="107">
        <v>1</v>
      </c>
      <c r="I6103" s="107">
        <v>1</v>
      </c>
      <c r="J6103" s="107">
        <v>0</v>
      </c>
      <c r="K6103" s="107">
        <v>0</v>
      </c>
      <c r="L6103" s="108">
        <v>0</v>
      </c>
      <c r="X6103" t="s">
        <v>778</v>
      </c>
      <c r="Y6103" t="s">
        <v>784</v>
      </c>
    </row>
    <row r="6104" spans="1:25" x14ac:dyDescent="0.25">
      <c r="A6104" s="103" t="s">
        <v>7</v>
      </c>
      <c r="B6104" s="104">
        <v>46274</v>
      </c>
      <c r="C6104" s="105" t="s">
        <v>12</v>
      </c>
      <c r="D6104" s="106">
        <v>15</v>
      </c>
      <c r="G6104" s="106">
        <v>13</v>
      </c>
      <c r="H6104" s="107">
        <v>0</v>
      </c>
      <c r="I6104" s="107">
        <v>0</v>
      </c>
      <c r="J6104" s="107">
        <v>0</v>
      </c>
      <c r="K6104" s="107">
        <v>0</v>
      </c>
      <c r="L6104" s="108">
        <v>0</v>
      </c>
      <c r="X6104" t="s">
        <v>778</v>
      </c>
    </row>
    <row r="6105" spans="1:25" hidden="1" x14ac:dyDescent="0.25">
      <c r="A6105" s="103" t="s">
        <v>6</v>
      </c>
      <c r="B6105" s="104">
        <v>46274</v>
      </c>
      <c r="C6105" s="105" t="s">
        <v>12</v>
      </c>
      <c r="D6105" s="106">
        <v>9</v>
      </c>
      <c r="G6105" s="106">
        <v>101</v>
      </c>
      <c r="H6105" s="107">
        <v>2</v>
      </c>
      <c r="I6105" s="107">
        <v>2</v>
      </c>
      <c r="J6105" s="107">
        <v>0</v>
      </c>
      <c r="K6105" s="107">
        <v>0</v>
      </c>
      <c r="L6105" s="108">
        <v>0</v>
      </c>
      <c r="X6105" t="s">
        <v>778</v>
      </c>
      <c r="Y6105" t="s">
        <v>779</v>
      </c>
    </row>
    <row r="6106" spans="1:25" hidden="1" x14ac:dyDescent="0.25">
      <c r="A6106" s="103" t="s">
        <v>8</v>
      </c>
      <c r="B6106" s="104">
        <v>46274</v>
      </c>
      <c r="C6106" s="105" t="s">
        <v>11</v>
      </c>
      <c r="D6106" s="106">
        <v>8</v>
      </c>
      <c r="G6106" s="106">
        <v>6</v>
      </c>
      <c r="H6106" s="107">
        <v>2</v>
      </c>
      <c r="I6106" s="107">
        <v>2</v>
      </c>
      <c r="J6106" s="107">
        <v>0</v>
      </c>
      <c r="K6106" s="107">
        <v>0</v>
      </c>
      <c r="L6106" s="108">
        <v>0</v>
      </c>
      <c r="X6106" t="s">
        <v>778</v>
      </c>
      <c r="Y6106" t="s">
        <v>783</v>
      </c>
    </row>
    <row r="6107" spans="1:25" hidden="1" x14ac:dyDescent="0.25">
      <c r="A6107" s="103" t="s">
        <v>6</v>
      </c>
      <c r="B6107" s="104">
        <v>46274</v>
      </c>
      <c r="C6107" s="105" t="s">
        <v>12</v>
      </c>
      <c r="D6107" s="106">
        <v>8</v>
      </c>
      <c r="G6107" s="106">
        <v>428</v>
      </c>
      <c r="H6107" s="107">
        <v>8</v>
      </c>
      <c r="I6107" s="107">
        <v>6</v>
      </c>
      <c r="J6107" s="107">
        <v>0</v>
      </c>
      <c r="K6107" s="107">
        <v>0</v>
      </c>
      <c r="L6107" s="108">
        <v>0</v>
      </c>
      <c r="X6107" t="s">
        <v>782</v>
      </c>
      <c r="Y6107" t="s">
        <v>781</v>
      </c>
    </row>
    <row r="6108" spans="1:25" x14ac:dyDescent="0.25">
      <c r="A6108" s="103" t="s">
        <v>8</v>
      </c>
      <c r="B6108" s="104">
        <v>46274</v>
      </c>
      <c r="C6108" s="105" t="s">
        <v>11</v>
      </c>
      <c r="D6108" s="106">
        <v>16</v>
      </c>
      <c r="G6108" s="106">
        <v>47</v>
      </c>
      <c r="H6108" s="107">
        <v>1</v>
      </c>
      <c r="I6108" s="107">
        <v>0</v>
      </c>
      <c r="J6108" s="107">
        <v>0</v>
      </c>
      <c r="K6108" s="107">
        <v>0</v>
      </c>
      <c r="L6108" s="108">
        <v>0</v>
      </c>
      <c r="X6108" t="s">
        <v>778</v>
      </c>
      <c r="Y6108" t="s">
        <v>780</v>
      </c>
    </row>
    <row r="6109" spans="1:25" hidden="1" x14ac:dyDescent="0.25">
      <c r="A6109" s="103" t="s">
        <v>7</v>
      </c>
      <c r="B6109" s="104">
        <v>46274</v>
      </c>
      <c r="C6109" s="105" t="s">
        <v>12</v>
      </c>
      <c r="D6109" s="106">
        <v>16</v>
      </c>
      <c r="G6109" s="106">
        <v>23</v>
      </c>
      <c r="H6109" s="107">
        <v>1</v>
      </c>
      <c r="I6109" s="107">
        <v>1</v>
      </c>
      <c r="J6109" s="107">
        <v>0</v>
      </c>
      <c r="K6109" s="107">
        <v>0</v>
      </c>
      <c r="L6109" s="108">
        <v>0</v>
      </c>
      <c r="X6109" t="s">
        <v>782</v>
      </c>
    </row>
    <row r="6110" spans="1:25" hidden="1" x14ac:dyDescent="0.25">
      <c r="A6110" s="103" t="s">
        <v>8</v>
      </c>
      <c r="B6110" s="104">
        <v>46274</v>
      </c>
      <c r="C6110" s="105" t="s">
        <v>12</v>
      </c>
      <c r="D6110" s="106">
        <v>15</v>
      </c>
      <c r="G6110" s="106">
        <v>58</v>
      </c>
      <c r="H6110" s="107">
        <v>1</v>
      </c>
      <c r="I6110" s="107">
        <v>1</v>
      </c>
      <c r="J6110" s="107">
        <v>0</v>
      </c>
      <c r="K6110" s="107">
        <v>0</v>
      </c>
      <c r="L6110" s="108">
        <v>0</v>
      </c>
      <c r="X6110" t="s">
        <v>782</v>
      </c>
      <c r="Y6110" t="s">
        <v>781</v>
      </c>
    </row>
    <row r="6111" spans="1:25" hidden="1" x14ac:dyDescent="0.25">
      <c r="A6111" s="103" t="s">
        <v>7</v>
      </c>
      <c r="B6111" s="104">
        <v>46274</v>
      </c>
      <c r="C6111" s="105" t="s">
        <v>11</v>
      </c>
      <c r="D6111" s="106">
        <v>16</v>
      </c>
      <c r="G6111" s="106">
        <v>117</v>
      </c>
      <c r="H6111" s="107">
        <v>1</v>
      </c>
      <c r="I6111" s="107">
        <v>1</v>
      </c>
      <c r="J6111" s="107">
        <v>0</v>
      </c>
      <c r="K6111" s="107">
        <v>0</v>
      </c>
      <c r="L6111" s="108">
        <v>0</v>
      </c>
      <c r="X6111" t="s">
        <v>778</v>
      </c>
      <c r="Y6111" t="s">
        <v>783</v>
      </c>
    </row>
    <row r="6112" spans="1:25" hidden="1" x14ac:dyDescent="0.25">
      <c r="A6112" s="103" t="s">
        <v>6</v>
      </c>
      <c r="B6112" s="104">
        <v>46274</v>
      </c>
      <c r="C6112" s="105" t="s">
        <v>11</v>
      </c>
      <c r="D6112" s="106">
        <v>14</v>
      </c>
      <c r="G6112" s="106">
        <v>30</v>
      </c>
      <c r="H6112" s="107">
        <v>0</v>
      </c>
      <c r="I6112" s="107">
        <v>0</v>
      </c>
      <c r="J6112" s="107">
        <v>0</v>
      </c>
      <c r="K6112" s="107">
        <v>0</v>
      </c>
      <c r="L6112" s="108">
        <v>0</v>
      </c>
      <c r="X6112" t="s">
        <v>778</v>
      </c>
      <c r="Y6112" t="s">
        <v>780</v>
      </c>
    </row>
    <row r="6113" spans="1:25" hidden="1" x14ac:dyDescent="0.25">
      <c r="A6113" s="103" t="s">
        <v>6</v>
      </c>
      <c r="B6113" s="104">
        <v>46274</v>
      </c>
      <c r="C6113" s="105" t="s">
        <v>11</v>
      </c>
      <c r="D6113" s="106">
        <v>12</v>
      </c>
      <c r="G6113" s="106">
        <v>33</v>
      </c>
      <c r="H6113" s="107">
        <v>0</v>
      </c>
      <c r="I6113" s="107">
        <v>0</v>
      </c>
      <c r="J6113" s="107">
        <v>0</v>
      </c>
      <c r="K6113" s="107">
        <v>0</v>
      </c>
      <c r="L6113" s="108">
        <v>0</v>
      </c>
      <c r="X6113" t="s">
        <v>778</v>
      </c>
      <c r="Y6113" t="s">
        <v>780</v>
      </c>
    </row>
    <row r="6114" spans="1:25" hidden="1" x14ac:dyDescent="0.25">
      <c r="A6114" s="103" t="s">
        <v>6</v>
      </c>
      <c r="B6114" s="104">
        <v>46274</v>
      </c>
      <c r="C6114" s="105" t="s">
        <v>11</v>
      </c>
      <c r="D6114" s="106">
        <v>9</v>
      </c>
      <c r="G6114" s="106">
        <v>8</v>
      </c>
      <c r="H6114" s="107">
        <v>0</v>
      </c>
      <c r="I6114" s="107">
        <v>0</v>
      </c>
      <c r="J6114" s="107">
        <v>0</v>
      </c>
      <c r="K6114" s="107">
        <v>0</v>
      </c>
      <c r="L6114" s="108">
        <v>0</v>
      </c>
      <c r="X6114" t="s">
        <v>778</v>
      </c>
      <c r="Y6114" t="s">
        <v>23</v>
      </c>
    </row>
    <row r="6115" spans="1:25" x14ac:dyDescent="0.25">
      <c r="A6115" s="103" t="s">
        <v>28</v>
      </c>
      <c r="B6115" s="104">
        <v>46274</v>
      </c>
      <c r="C6115" s="105" t="s">
        <v>11</v>
      </c>
      <c r="D6115" s="106">
        <v>11</v>
      </c>
      <c r="G6115" s="106">
        <v>1</v>
      </c>
      <c r="H6115" s="107">
        <v>1</v>
      </c>
      <c r="I6115" s="107">
        <v>1</v>
      </c>
      <c r="J6115" s="107">
        <v>0</v>
      </c>
      <c r="K6115" s="107">
        <v>0</v>
      </c>
      <c r="L6115" s="108">
        <v>0</v>
      </c>
      <c r="X6115" t="s">
        <v>782</v>
      </c>
    </row>
    <row r="6116" spans="1:25" hidden="1" x14ac:dyDescent="0.25">
      <c r="A6116" s="103" t="s">
        <v>7</v>
      </c>
      <c r="B6116" s="104">
        <v>46274</v>
      </c>
      <c r="C6116" s="105" t="s">
        <v>12</v>
      </c>
      <c r="D6116" s="106">
        <v>10</v>
      </c>
      <c r="G6116" s="106">
        <v>6</v>
      </c>
      <c r="H6116" s="107">
        <v>0</v>
      </c>
      <c r="I6116" s="107">
        <v>0</v>
      </c>
      <c r="J6116" s="107">
        <v>0</v>
      </c>
      <c r="K6116" s="107">
        <v>0</v>
      </c>
      <c r="L6116" s="108">
        <v>0</v>
      </c>
      <c r="X6116" t="s">
        <v>778</v>
      </c>
      <c r="Y6116" t="s">
        <v>811</v>
      </c>
    </row>
    <row r="6117" spans="1:25" hidden="1" x14ac:dyDescent="0.25">
      <c r="B6117" s="104">
        <v>46274</v>
      </c>
      <c r="C6117" s="105" t="s">
        <v>11</v>
      </c>
      <c r="D6117" s="106">
        <v>15</v>
      </c>
      <c r="G6117" s="106">
        <v>1</v>
      </c>
      <c r="H6117" s="107">
        <v>1</v>
      </c>
      <c r="I6117" s="107">
        <v>0</v>
      </c>
      <c r="J6117" s="107">
        <v>0</v>
      </c>
      <c r="K6117" s="107">
        <v>0</v>
      </c>
      <c r="L6117" s="108">
        <v>0</v>
      </c>
      <c r="X6117" t="s">
        <v>782</v>
      </c>
    </row>
    <row r="6118" spans="1:25" x14ac:dyDescent="0.25">
      <c r="A6118" s="103" t="s">
        <v>6</v>
      </c>
      <c r="B6118" s="104">
        <v>46274</v>
      </c>
      <c r="C6118" s="105" t="s">
        <v>11</v>
      </c>
      <c r="D6118" s="106">
        <v>14</v>
      </c>
      <c r="G6118" s="106">
        <v>7</v>
      </c>
      <c r="H6118" s="107">
        <v>0</v>
      </c>
      <c r="I6118" s="107">
        <v>0</v>
      </c>
      <c r="J6118" s="107">
        <v>0</v>
      </c>
      <c r="K6118" s="107">
        <v>0</v>
      </c>
      <c r="L6118" s="108">
        <v>0</v>
      </c>
      <c r="X6118" t="s">
        <v>782</v>
      </c>
      <c r="Y6118" t="s">
        <v>22</v>
      </c>
    </row>
    <row r="6119" spans="1:25" x14ac:dyDescent="0.25">
      <c r="A6119" s="103" t="s">
        <v>7</v>
      </c>
      <c r="B6119" s="104">
        <v>46274</v>
      </c>
      <c r="C6119" s="105" t="s">
        <v>12</v>
      </c>
      <c r="D6119" s="106">
        <v>11</v>
      </c>
      <c r="G6119" s="106">
        <v>7</v>
      </c>
      <c r="H6119" s="107">
        <v>0</v>
      </c>
      <c r="I6119" s="107">
        <v>0</v>
      </c>
      <c r="J6119" s="107">
        <v>0</v>
      </c>
      <c r="K6119" s="107">
        <v>0</v>
      </c>
      <c r="L6119" s="108">
        <v>0</v>
      </c>
      <c r="X6119" t="s">
        <v>782</v>
      </c>
      <c r="Y6119" t="s">
        <v>169</v>
      </c>
    </row>
    <row r="6120" spans="1:25" hidden="1" x14ac:dyDescent="0.25">
      <c r="A6120" s="103" t="s">
        <v>7</v>
      </c>
      <c r="B6120" s="104">
        <v>46274</v>
      </c>
      <c r="C6120" s="105" t="s">
        <v>12</v>
      </c>
      <c r="D6120" s="106">
        <v>15</v>
      </c>
      <c r="G6120" s="106">
        <v>11</v>
      </c>
      <c r="H6120" s="107">
        <v>1</v>
      </c>
      <c r="I6120" s="107">
        <v>1</v>
      </c>
      <c r="J6120" s="107">
        <v>0</v>
      </c>
      <c r="K6120" s="107">
        <v>0</v>
      </c>
      <c r="L6120" s="108">
        <v>0</v>
      </c>
      <c r="X6120" t="s">
        <v>778</v>
      </c>
      <c r="Y6120" t="s">
        <v>785</v>
      </c>
    </row>
    <row r="6121" spans="1:25" hidden="1" x14ac:dyDescent="0.25">
      <c r="A6121" s="103" t="s">
        <v>7</v>
      </c>
      <c r="B6121" s="104">
        <v>46274</v>
      </c>
      <c r="C6121" s="105" t="s">
        <v>11</v>
      </c>
      <c r="D6121" s="106">
        <v>12</v>
      </c>
      <c r="G6121" s="106">
        <v>313</v>
      </c>
      <c r="H6121" s="107">
        <v>3</v>
      </c>
      <c r="I6121" s="107">
        <v>2</v>
      </c>
      <c r="J6121" s="107">
        <v>0</v>
      </c>
      <c r="K6121" s="107">
        <v>0</v>
      </c>
      <c r="L6121" s="108">
        <v>0</v>
      </c>
      <c r="X6121" t="s">
        <v>782</v>
      </c>
      <c r="Y6121" t="s">
        <v>784</v>
      </c>
    </row>
    <row r="6122" spans="1:25" x14ac:dyDescent="0.25">
      <c r="A6122" s="103" t="s">
        <v>6</v>
      </c>
      <c r="B6122" s="104">
        <v>46274</v>
      </c>
      <c r="C6122" s="105" t="s">
        <v>11</v>
      </c>
      <c r="D6122" s="106">
        <v>8</v>
      </c>
      <c r="G6122" s="106">
        <v>4</v>
      </c>
      <c r="H6122" s="107">
        <v>0</v>
      </c>
      <c r="I6122" s="107">
        <v>0</v>
      </c>
      <c r="J6122" s="107">
        <v>0</v>
      </c>
      <c r="K6122" s="107">
        <v>0</v>
      </c>
      <c r="L6122" s="108">
        <v>0</v>
      </c>
      <c r="X6122" t="s">
        <v>778</v>
      </c>
    </row>
    <row r="6123" spans="1:25" hidden="1" x14ac:dyDescent="0.25">
      <c r="A6123" s="103" t="s">
        <v>7</v>
      </c>
      <c r="B6123" s="104">
        <v>46274</v>
      </c>
      <c r="C6123" s="105" t="s">
        <v>12</v>
      </c>
      <c r="D6123" s="106">
        <v>9</v>
      </c>
      <c r="G6123" s="106">
        <v>11</v>
      </c>
      <c r="H6123" s="107">
        <v>0</v>
      </c>
      <c r="I6123" s="107">
        <v>0</v>
      </c>
      <c r="J6123" s="107">
        <v>0</v>
      </c>
      <c r="K6123" s="107">
        <v>0</v>
      </c>
      <c r="L6123" s="108">
        <v>0</v>
      </c>
      <c r="X6123" t="s">
        <v>778</v>
      </c>
    </row>
    <row r="6124" spans="1:25" x14ac:dyDescent="0.25">
      <c r="A6124" s="103" t="s">
        <v>6</v>
      </c>
      <c r="B6124" s="104">
        <v>46274</v>
      </c>
      <c r="C6124" s="105" t="s">
        <v>11</v>
      </c>
      <c r="D6124" s="106">
        <v>12</v>
      </c>
      <c r="G6124" s="106">
        <v>1516</v>
      </c>
      <c r="H6124" s="107">
        <v>24</v>
      </c>
      <c r="I6124" s="107">
        <v>18</v>
      </c>
      <c r="J6124" s="107">
        <v>0</v>
      </c>
      <c r="K6124" s="107">
        <v>0</v>
      </c>
      <c r="L6124" s="108">
        <v>0</v>
      </c>
      <c r="X6124" t="s">
        <v>782</v>
      </c>
      <c r="Y6124" t="s">
        <v>783</v>
      </c>
    </row>
    <row r="6125" spans="1:25" x14ac:dyDescent="0.25">
      <c r="A6125" s="103" t="s">
        <v>8</v>
      </c>
      <c r="B6125" s="104">
        <v>46274</v>
      </c>
      <c r="C6125" s="105" t="s">
        <v>12</v>
      </c>
      <c r="D6125" s="106">
        <v>15</v>
      </c>
      <c r="G6125" s="106">
        <v>21</v>
      </c>
      <c r="H6125" s="107">
        <v>0</v>
      </c>
      <c r="I6125" s="107">
        <v>0</v>
      </c>
      <c r="J6125" s="107">
        <v>0</v>
      </c>
      <c r="K6125" s="107">
        <v>0</v>
      </c>
      <c r="L6125" s="108">
        <v>0</v>
      </c>
      <c r="X6125" t="s">
        <v>778</v>
      </c>
    </row>
    <row r="6126" spans="1:25" hidden="1" x14ac:dyDescent="0.25">
      <c r="A6126" s="103" t="s">
        <v>7</v>
      </c>
      <c r="B6126" s="104">
        <v>46274</v>
      </c>
      <c r="C6126" s="105" t="s">
        <v>12</v>
      </c>
      <c r="D6126" s="106">
        <v>14</v>
      </c>
      <c r="G6126" s="106">
        <v>7</v>
      </c>
      <c r="H6126" s="107">
        <v>0</v>
      </c>
      <c r="I6126" s="107">
        <v>0</v>
      </c>
      <c r="J6126" s="107">
        <v>0</v>
      </c>
      <c r="K6126" s="107">
        <v>0</v>
      </c>
      <c r="L6126" s="108">
        <v>0</v>
      </c>
      <c r="X6126" t="s">
        <v>778</v>
      </c>
      <c r="Y6126" t="s">
        <v>811</v>
      </c>
    </row>
    <row r="6127" spans="1:25" hidden="1" x14ac:dyDescent="0.25">
      <c r="A6127" s="103" t="s">
        <v>7</v>
      </c>
      <c r="B6127" s="104">
        <v>46274</v>
      </c>
      <c r="C6127" s="105" t="s">
        <v>11</v>
      </c>
      <c r="D6127" s="106">
        <v>8</v>
      </c>
      <c r="G6127" s="106">
        <v>118</v>
      </c>
      <c r="H6127" s="107">
        <v>5</v>
      </c>
      <c r="I6127" s="107">
        <v>4</v>
      </c>
      <c r="J6127" s="107">
        <v>1</v>
      </c>
      <c r="K6127" s="107">
        <v>0</v>
      </c>
      <c r="L6127" s="108">
        <v>0</v>
      </c>
      <c r="X6127" t="s">
        <v>782</v>
      </c>
      <c r="Y6127" t="s">
        <v>784</v>
      </c>
    </row>
    <row r="6128" spans="1:25" hidden="1" x14ac:dyDescent="0.25">
      <c r="A6128" s="103" t="s">
        <v>8</v>
      </c>
      <c r="B6128" s="104">
        <v>46274</v>
      </c>
      <c r="C6128" s="105" t="s">
        <v>11</v>
      </c>
      <c r="D6128" s="106">
        <v>9</v>
      </c>
      <c r="G6128" s="106">
        <v>2</v>
      </c>
      <c r="H6128" s="107">
        <v>0</v>
      </c>
      <c r="I6128" s="107">
        <v>0</v>
      </c>
      <c r="J6128" s="107">
        <v>0</v>
      </c>
      <c r="K6128" s="107">
        <v>0</v>
      </c>
      <c r="L6128" s="108">
        <v>0</v>
      </c>
      <c r="X6128" t="s">
        <v>782</v>
      </c>
      <c r="Y6128" t="s">
        <v>21</v>
      </c>
    </row>
    <row r="6129" spans="1:25" hidden="1" x14ac:dyDescent="0.25">
      <c r="A6129" s="103" t="s">
        <v>8</v>
      </c>
      <c r="B6129" s="104">
        <v>46274</v>
      </c>
      <c r="C6129" s="105" t="s">
        <v>11</v>
      </c>
      <c r="D6129" s="106">
        <v>11</v>
      </c>
      <c r="G6129" s="106">
        <v>478</v>
      </c>
      <c r="H6129" s="107">
        <v>4</v>
      </c>
      <c r="I6129" s="107">
        <v>4</v>
      </c>
      <c r="J6129" s="107">
        <v>0</v>
      </c>
      <c r="K6129" s="107">
        <v>0</v>
      </c>
      <c r="L6129" s="108">
        <v>0</v>
      </c>
      <c r="X6129" t="s">
        <v>782</v>
      </c>
      <c r="Y6129" t="s">
        <v>20</v>
      </c>
    </row>
    <row r="6130" spans="1:25" x14ac:dyDescent="0.25">
      <c r="A6130" s="103" t="s">
        <v>8</v>
      </c>
      <c r="B6130" s="104">
        <v>46274</v>
      </c>
      <c r="C6130" s="105" t="s">
        <v>11</v>
      </c>
      <c r="D6130" s="106">
        <v>11</v>
      </c>
      <c r="G6130" s="106">
        <v>652</v>
      </c>
      <c r="H6130" s="107">
        <v>9</v>
      </c>
      <c r="I6130" s="107">
        <v>8</v>
      </c>
      <c r="J6130" s="107">
        <v>3</v>
      </c>
      <c r="K6130" s="107">
        <v>1</v>
      </c>
      <c r="L6130" s="108">
        <v>0</v>
      </c>
      <c r="X6130" t="s">
        <v>782</v>
      </c>
      <c r="Y6130" t="s">
        <v>783</v>
      </c>
    </row>
    <row r="6131" spans="1:25" x14ac:dyDescent="0.25">
      <c r="A6131" s="103" t="s">
        <v>6</v>
      </c>
      <c r="B6131" s="104">
        <v>46274</v>
      </c>
      <c r="C6131" s="105" t="s">
        <v>12</v>
      </c>
      <c r="D6131" s="106">
        <v>11</v>
      </c>
      <c r="G6131" s="106">
        <v>6</v>
      </c>
      <c r="H6131" s="107">
        <v>0</v>
      </c>
      <c r="I6131" s="107">
        <v>0</v>
      </c>
      <c r="J6131" s="107">
        <v>0</v>
      </c>
      <c r="K6131" s="107">
        <v>0</v>
      </c>
      <c r="L6131" s="108">
        <v>0</v>
      </c>
      <c r="X6131" t="s">
        <v>782</v>
      </c>
      <c r="Y6131" t="s">
        <v>169</v>
      </c>
    </row>
    <row r="6132" spans="1:25" x14ac:dyDescent="0.25">
      <c r="A6132" s="103" t="s">
        <v>8</v>
      </c>
      <c r="B6132" s="104">
        <v>46274</v>
      </c>
      <c r="C6132" s="105" t="s">
        <v>12</v>
      </c>
      <c r="D6132" s="106">
        <v>13</v>
      </c>
      <c r="G6132" s="106">
        <v>2</v>
      </c>
      <c r="H6132" s="107">
        <v>0</v>
      </c>
      <c r="I6132" s="107">
        <v>0</v>
      </c>
      <c r="J6132" s="107">
        <v>0</v>
      </c>
      <c r="K6132" s="107">
        <v>0</v>
      </c>
      <c r="L6132" s="108">
        <v>0</v>
      </c>
      <c r="X6132" t="s">
        <v>778</v>
      </c>
    </row>
    <row r="6133" spans="1:25" hidden="1" x14ac:dyDescent="0.25">
      <c r="A6133" s="103" t="s">
        <v>6</v>
      </c>
      <c r="B6133" s="104">
        <v>46274</v>
      </c>
      <c r="C6133" s="105" t="s">
        <v>12</v>
      </c>
      <c r="D6133" s="106">
        <v>15</v>
      </c>
      <c r="G6133" s="106">
        <v>1939</v>
      </c>
      <c r="H6133" s="107">
        <v>20</v>
      </c>
      <c r="I6133" s="107">
        <v>15</v>
      </c>
      <c r="J6133" s="107">
        <v>0</v>
      </c>
      <c r="K6133" s="107">
        <v>0</v>
      </c>
      <c r="L6133" s="108">
        <v>0</v>
      </c>
      <c r="X6133" t="s">
        <v>782</v>
      </c>
      <c r="Y6133" t="s">
        <v>779</v>
      </c>
    </row>
    <row r="6134" spans="1:25" hidden="1" x14ac:dyDescent="0.25">
      <c r="A6134" s="103" t="s">
        <v>7</v>
      </c>
      <c r="B6134" s="104">
        <v>46274</v>
      </c>
      <c r="C6134" s="105" t="s">
        <v>11</v>
      </c>
      <c r="D6134" s="106">
        <v>10</v>
      </c>
      <c r="G6134" s="106">
        <v>9</v>
      </c>
      <c r="H6134" s="107">
        <v>0</v>
      </c>
      <c r="I6134" s="107">
        <v>0</v>
      </c>
      <c r="J6134" s="107">
        <v>0</v>
      </c>
      <c r="K6134" s="107">
        <v>0</v>
      </c>
      <c r="L6134" s="108">
        <v>0</v>
      </c>
      <c r="X6134" t="s">
        <v>782</v>
      </c>
      <c r="Y6134" t="s">
        <v>23</v>
      </c>
    </row>
    <row r="6135" spans="1:25" hidden="1" x14ac:dyDescent="0.25">
      <c r="A6135" s="103" t="s">
        <v>7</v>
      </c>
      <c r="B6135" s="104">
        <v>46274</v>
      </c>
      <c r="C6135" s="105" t="s">
        <v>11</v>
      </c>
      <c r="D6135" s="106">
        <v>14</v>
      </c>
      <c r="G6135" s="106">
        <v>139</v>
      </c>
      <c r="H6135" s="107">
        <v>1</v>
      </c>
      <c r="I6135" s="107">
        <v>1</v>
      </c>
      <c r="J6135" s="107">
        <v>0</v>
      </c>
      <c r="K6135" s="107">
        <v>0</v>
      </c>
      <c r="L6135" s="108">
        <v>0</v>
      </c>
      <c r="X6135" t="s">
        <v>778</v>
      </c>
      <c r="Y6135" t="s">
        <v>20</v>
      </c>
    </row>
    <row r="6136" spans="1:25" hidden="1" x14ac:dyDescent="0.25">
      <c r="A6136" s="103" t="s">
        <v>8</v>
      </c>
      <c r="B6136" s="104">
        <v>46274</v>
      </c>
      <c r="C6136" s="105" t="s">
        <v>11</v>
      </c>
      <c r="D6136" s="106">
        <v>12</v>
      </c>
      <c r="G6136" s="106">
        <v>455</v>
      </c>
      <c r="H6136" s="107">
        <v>9</v>
      </c>
      <c r="I6136" s="107">
        <v>9</v>
      </c>
      <c r="J6136" s="107">
        <v>0</v>
      </c>
      <c r="K6136" s="107">
        <v>0</v>
      </c>
      <c r="L6136" s="108">
        <v>0</v>
      </c>
      <c r="X6136" t="s">
        <v>778</v>
      </c>
      <c r="Y6136" t="s">
        <v>783</v>
      </c>
    </row>
    <row r="6137" spans="1:25" hidden="1" x14ac:dyDescent="0.25">
      <c r="A6137" s="103" t="s">
        <v>7</v>
      </c>
      <c r="B6137" s="104">
        <v>46274</v>
      </c>
      <c r="C6137" s="105" t="s">
        <v>12</v>
      </c>
      <c r="D6137" s="106">
        <v>16</v>
      </c>
      <c r="G6137" s="106">
        <v>77</v>
      </c>
      <c r="H6137" s="107">
        <v>2</v>
      </c>
      <c r="I6137" s="107">
        <v>1</v>
      </c>
      <c r="J6137" s="107">
        <v>0</v>
      </c>
      <c r="K6137" s="107">
        <v>0</v>
      </c>
      <c r="L6137" s="108">
        <v>0</v>
      </c>
      <c r="X6137" t="s">
        <v>782</v>
      </c>
      <c r="Y6137" t="s">
        <v>781</v>
      </c>
    </row>
    <row r="6138" spans="1:25" x14ac:dyDescent="0.25">
      <c r="A6138" s="103" t="s">
        <v>7</v>
      </c>
      <c r="B6138" s="104">
        <v>46274</v>
      </c>
      <c r="C6138" s="105" t="s">
        <v>11</v>
      </c>
      <c r="D6138" s="106">
        <v>16</v>
      </c>
      <c r="G6138" s="106">
        <v>9</v>
      </c>
      <c r="H6138" s="107">
        <v>0</v>
      </c>
      <c r="I6138" s="107">
        <v>0</v>
      </c>
      <c r="J6138" s="107">
        <v>0</v>
      </c>
      <c r="K6138" s="107">
        <v>0</v>
      </c>
      <c r="L6138" s="108">
        <v>0</v>
      </c>
      <c r="X6138" t="s">
        <v>782</v>
      </c>
    </row>
    <row r="6139" spans="1:25" x14ac:dyDescent="0.25">
      <c r="A6139" s="103" t="s">
        <v>8</v>
      </c>
      <c r="B6139" s="104">
        <v>46274</v>
      </c>
      <c r="C6139" s="105" t="s">
        <v>12</v>
      </c>
      <c r="D6139" s="106">
        <v>15</v>
      </c>
      <c r="G6139" s="106">
        <v>1522</v>
      </c>
      <c r="H6139" s="107">
        <v>25</v>
      </c>
      <c r="I6139" s="107">
        <v>19</v>
      </c>
      <c r="J6139" s="107">
        <v>1</v>
      </c>
      <c r="K6139" s="107">
        <v>0</v>
      </c>
      <c r="L6139" s="108">
        <v>0</v>
      </c>
      <c r="X6139" t="s">
        <v>778</v>
      </c>
      <c r="Y6139" t="s">
        <v>779</v>
      </c>
    </row>
    <row r="6140" spans="1:25" hidden="1" x14ac:dyDescent="0.25">
      <c r="A6140" s="103" t="s">
        <v>6</v>
      </c>
      <c r="B6140" s="104">
        <v>46274</v>
      </c>
      <c r="C6140" s="105" t="s">
        <v>12</v>
      </c>
      <c r="D6140" s="106">
        <v>10</v>
      </c>
      <c r="G6140" s="106">
        <v>7</v>
      </c>
      <c r="H6140" s="107">
        <v>1</v>
      </c>
      <c r="I6140" s="107">
        <v>1</v>
      </c>
      <c r="J6140" s="107">
        <v>0</v>
      </c>
      <c r="K6140" s="107">
        <v>0</v>
      </c>
      <c r="L6140" s="108">
        <v>0</v>
      </c>
      <c r="X6140" t="s">
        <v>778</v>
      </c>
    </row>
    <row r="6141" spans="1:25" hidden="1" x14ac:dyDescent="0.25">
      <c r="A6141" s="103" t="s">
        <v>8</v>
      </c>
      <c r="B6141" s="104">
        <v>46274</v>
      </c>
      <c r="C6141" s="105" t="s">
        <v>12</v>
      </c>
      <c r="D6141" s="106">
        <v>13</v>
      </c>
      <c r="G6141" s="106">
        <v>199</v>
      </c>
      <c r="H6141" s="107">
        <v>3</v>
      </c>
      <c r="I6141" s="107">
        <v>2</v>
      </c>
      <c r="J6141" s="107">
        <v>0</v>
      </c>
      <c r="K6141" s="107">
        <v>0</v>
      </c>
      <c r="L6141" s="108">
        <v>0</v>
      </c>
      <c r="X6141" t="s">
        <v>782</v>
      </c>
      <c r="Y6141" t="s">
        <v>781</v>
      </c>
    </row>
    <row r="6142" spans="1:25" hidden="1" x14ac:dyDescent="0.25">
      <c r="A6142" s="103" t="s">
        <v>7</v>
      </c>
      <c r="B6142" s="104">
        <v>46274</v>
      </c>
      <c r="C6142" s="105" t="s">
        <v>11</v>
      </c>
      <c r="D6142" s="106">
        <v>11</v>
      </c>
      <c r="G6142" s="106">
        <v>37</v>
      </c>
      <c r="H6142" s="107">
        <v>0</v>
      </c>
      <c r="I6142" s="107">
        <v>0</v>
      </c>
      <c r="J6142" s="107">
        <v>0</v>
      </c>
      <c r="K6142" s="107">
        <v>0</v>
      </c>
      <c r="L6142" s="108">
        <v>0</v>
      </c>
      <c r="X6142" t="s">
        <v>778</v>
      </c>
      <c r="Y6142" t="s">
        <v>780</v>
      </c>
    </row>
    <row r="6143" spans="1:25" x14ac:dyDescent="0.25">
      <c r="A6143" s="103" t="s">
        <v>7</v>
      </c>
      <c r="B6143" s="104">
        <v>46274</v>
      </c>
      <c r="C6143" s="105" t="s">
        <v>11</v>
      </c>
      <c r="D6143" s="106">
        <v>12</v>
      </c>
      <c r="G6143" s="106">
        <v>55</v>
      </c>
      <c r="H6143" s="107">
        <v>2</v>
      </c>
      <c r="I6143" s="107">
        <v>1</v>
      </c>
      <c r="J6143" s="107">
        <v>0</v>
      </c>
      <c r="K6143" s="107">
        <v>0</v>
      </c>
      <c r="L6143" s="108">
        <v>0</v>
      </c>
      <c r="X6143" t="s">
        <v>782</v>
      </c>
      <c r="Y6143" t="s">
        <v>780</v>
      </c>
    </row>
    <row r="6144" spans="1:25" hidden="1" x14ac:dyDescent="0.25">
      <c r="A6144" s="103" t="s">
        <v>6</v>
      </c>
      <c r="B6144" s="104">
        <v>46274</v>
      </c>
      <c r="C6144" s="105" t="s">
        <v>12</v>
      </c>
      <c r="D6144" s="106">
        <v>13</v>
      </c>
      <c r="G6144" s="106">
        <v>334</v>
      </c>
      <c r="H6144" s="107">
        <v>11</v>
      </c>
      <c r="I6144" s="107">
        <v>11</v>
      </c>
      <c r="J6144" s="107">
        <v>0</v>
      </c>
      <c r="K6144" s="107">
        <v>0</v>
      </c>
      <c r="L6144" s="108">
        <v>0</v>
      </c>
      <c r="X6144" t="s">
        <v>782</v>
      </c>
      <c r="Y6144" t="s">
        <v>779</v>
      </c>
    </row>
    <row r="6145" spans="1:25" hidden="1" x14ac:dyDescent="0.25">
      <c r="A6145" s="103" t="s">
        <v>6</v>
      </c>
      <c r="B6145" s="104">
        <v>46274</v>
      </c>
      <c r="C6145" s="105" t="s">
        <v>11</v>
      </c>
      <c r="D6145" s="106">
        <v>10</v>
      </c>
      <c r="G6145" s="106">
        <v>53</v>
      </c>
      <c r="H6145" s="107">
        <v>0</v>
      </c>
      <c r="I6145" s="107">
        <v>0</v>
      </c>
      <c r="J6145" s="107">
        <v>0</v>
      </c>
      <c r="K6145" s="107">
        <v>0</v>
      </c>
      <c r="L6145" s="108">
        <v>0</v>
      </c>
      <c r="X6145" t="s">
        <v>782</v>
      </c>
    </row>
    <row r="6146" spans="1:25" hidden="1" x14ac:dyDescent="0.25">
      <c r="A6146" s="103" t="s">
        <v>7</v>
      </c>
      <c r="B6146" s="104">
        <v>46274</v>
      </c>
      <c r="C6146" s="105" t="s">
        <v>11</v>
      </c>
      <c r="D6146" s="106">
        <v>8</v>
      </c>
      <c r="G6146" s="106">
        <v>5</v>
      </c>
      <c r="H6146" s="107">
        <v>0</v>
      </c>
      <c r="I6146" s="107">
        <v>0</v>
      </c>
      <c r="J6146" s="107">
        <v>0</v>
      </c>
      <c r="K6146" s="107">
        <v>0</v>
      </c>
      <c r="L6146" s="108">
        <v>0</v>
      </c>
      <c r="X6146" t="s">
        <v>778</v>
      </c>
      <c r="Y6146" t="s">
        <v>21</v>
      </c>
    </row>
    <row r="6147" spans="1:25" x14ac:dyDescent="0.25">
      <c r="A6147" s="103" t="s">
        <v>7</v>
      </c>
      <c r="B6147" s="104">
        <v>46274</v>
      </c>
      <c r="C6147" s="105" t="s">
        <v>11</v>
      </c>
      <c r="D6147" s="106">
        <v>9</v>
      </c>
      <c r="G6147" s="106">
        <v>69</v>
      </c>
      <c r="H6147" s="107">
        <v>0</v>
      </c>
      <c r="I6147" s="107">
        <v>0</v>
      </c>
      <c r="J6147" s="107">
        <v>0</v>
      </c>
      <c r="K6147" s="107">
        <v>0</v>
      </c>
      <c r="L6147" s="108">
        <v>0</v>
      </c>
      <c r="X6147" t="s">
        <v>782</v>
      </c>
      <c r="Y6147" t="s">
        <v>780</v>
      </c>
    </row>
    <row r="6148" spans="1:25" hidden="1" x14ac:dyDescent="0.25">
      <c r="A6148" s="103" t="s">
        <v>8</v>
      </c>
      <c r="B6148" s="104">
        <v>46274</v>
      </c>
      <c r="C6148" s="105" t="s">
        <v>12</v>
      </c>
      <c r="D6148" s="106">
        <v>9</v>
      </c>
      <c r="G6148" s="106">
        <v>27</v>
      </c>
      <c r="H6148" s="107">
        <v>0</v>
      </c>
      <c r="I6148" s="107">
        <v>0</v>
      </c>
      <c r="J6148" s="107">
        <v>0</v>
      </c>
      <c r="K6148" s="107">
        <v>0</v>
      </c>
      <c r="L6148" s="108">
        <v>0</v>
      </c>
      <c r="X6148" t="s">
        <v>782</v>
      </c>
    </row>
    <row r="6149" spans="1:25" x14ac:dyDescent="0.25">
      <c r="A6149" s="103" t="s">
        <v>27</v>
      </c>
      <c r="B6149" s="104">
        <v>46274</v>
      </c>
      <c r="C6149" s="105" t="s">
        <v>11</v>
      </c>
      <c r="D6149" s="106">
        <v>10</v>
      </c>
      <c r="G6149" s="106">
        <v>2</v>
      </c>
      <c r="H6149" s="107">
        <v>2</v>
      </c>
      <c r="I6149" s="107">
        <v>2</v>
      </c>
      <c r="J6149" s="107">
        <v>0</v>
      </c>
      <c r="K6149" s="107">
        <v>0</v>
      </c>
      <c r="L6149" s="108">
        <v>0</v>
      </c>
      <c r="X6149" t="s">
        <v>782</v>
      </c>
      <c r="Y6149" t="s">
        <v>784</v>
      </c>
    </row>
    <row r="6150" spans="1:25" hidden="1" x14ac:dyDescent="0.25">
      <c r="A6150" s="103" t="s">
        <v>7</v>
      </c>
      <c r="B6150" s="104">
        <v>46274</v>
      </c>
      <c r="C6150" s="105" t="s">
        <v>12</v>
      </c>
      <c r="D6150" s="106">
        <v>9</v>
      </c>
      <c r="G6150" s="106">
        <v>9</v>
      </c>
      <c r="H6150" s="107">
        <v>0</v>
      </c>
      <c r="I6150" s="107">
        <v>0</v>
      </c>
      <c r="J6150" s="107">
        <v>0</v>
      </c>
      <c r="K6150" s="107">
        <v>0</v>
      </c>
      <c r="L6150" s="108">
        <v>0</v>
      </c>
      <c r="X6150" t="s">
        <v>782</v>
      </c>
      <c r="Y6150" t="s">
        <v>779</v>
      </c>
    </row>
    <row r="6151" spans="1:25" hidden="1" x14ac:dyDescent="0.25">
      <c r="A6151" s="103" t="s">
        <v>7</v>
      </c>
      <c r="B6151" s="104">
        <v>46274</v>
      </c>
      <c r="C6151" s="105" t="s">
        <v>11</v>
      </c>
      <c r="D6151" s="106">
        <v>14</v>
      </c>
      <c r="G6151" s="106">
        <v>40</v>
      </c>
      <c r="H6151" s="107">
        <v>0</v>
      </c>
      <c r="I6151" s="107">
        <v>0</v>
      </c>
      <c r="J6151" s="107">
        <v>0</v>
      </c>
      <c r="K6151" s="107">
        <v>0</v>
      </c>
      <c r="L6151" s="108">
        <v>0</v>
      </c>
      <c r="X6151" t="s">
        <v>778</v>
      </c>
      <c r="Y6151" t="s">
        <v>780</v>
      </c>
    </row>
    <row r="6152" spans="1:25" x14ac:dyDescent="0.25">
      <c r="A6152" s="103" t="s">
        <v>8</v>
      </c>
      <c r="B6152" s="104">
        <v>46274</v>
      </c>
      <c r="C6152" s="105" t="s">
        <v>11</v>
      </c>
      <c r="D6152" s="106">
        <v>9</v>
      </c>
      <c r="G6152" s="106">
        <v>90</v>
      </c>
      <c r="H6152" s="107">
        <v>0</v>
      </c>
      <c r="I6152" s="107">
        <v>0</v>
      </c>
      <c r="J6152" s="107">
        <v>0</v>
      </c>
      <c r="K6152" s="107">
        <v>0</v>
      </c>
      <c r="L6152" s="108">
        <v>0</v>
      </c>
      <c r="X6152" t="s">
        <v>782</v>
      </c>
      <c r="Y6152" t="s">
        <v>780</v>
      </c>
    </row>
    <row r="6153" spans="1:25" x14ac:dyDescent="0.25">
      <c r="A6153" s="103" t="s">
        <v>8</v>
      </c>
      <c r="B6153" s="104">
        <v>46274</v>
      </c>
      <c r="C6153" s="105" t="s">
        <v>12</v>
      </c>
      <c r="D6153" s="106">
        <v>14</v>
      </c>
      <c r="G6153" s="106">
        <v>18</v>
      </c>
      <c r="H6153" s="107">
        <v>1</v>
      </c>
      <c r="I6153" s="107">
        <v>0</v>
      </c>
      <c r="J6153" s="107">
        <v>0</v>
      </c>
      <c r="K6153" s="107">
        <v>0</v>
      </c>
      <c r="L6153" s="108">
        <v>0</v>
      </c>
      <c r="X6153" t="s">
        <v>782</v>
      </c>
      <c r="Y6153" t="s">
        <v>779</v>
      </c>
    </row>
    <row r="6154" spans="1:25" x14ac:dyDescent="0.25">
      <c r="A6154" s="103" t="s">
        <v>7</v>
      </c>
      <c r="B6154" s="104">
        <v>46274</v>
      </c>
      <c r="C6154" s="105" t="s">
        <v>12</v>
      </c>
      <c r="D6154" s="106">
        <v>16</v>
      </c>
      <c r="G6154" s="106">
        <v>5</v>
      </c>
      <c r="H6154" s="107">
        <v>0</v>
      </c>
      <c r="I6154" s="107">
        <v>0</v>
      </c>
      <c r="J6154" s="107">
        <v>0</v>
      </c>
      <c r="K6154" s="107">
        <v>0</v>
      </c>
      <c r="L6154" s="108">
        <v>0</v>
      </c>
      <c r="X6154" t="s">
        <v>782</v>
      </c>
      <c r="Y6154" t="s">
        <v>169</v>
      </c>
    </row>
    <row r="6155" spans="1:25" x14ac:dyDescent="0.25">
      <c r="A6155" s="103" t="s">
        <v>7</v>
      </c>
      <c r="B6155" s="104">
        <v>46274</v>
      </c>
      <c r="C6155" s="105" t="s">
        <v>12</v>
      </c>
      <c r="D6155" s="106">
        <v>12</v>
      </c>
      <c r="G6155" s="106">
        <v>30</v>
      </c>
      <c r="H6155" s="107">
        <v>2</v>
      </c>
      <c r="I6155" s="107">
        <v>1</v>
      </c>
      <c r="J6155" s="107">
        <v>0</v>
      </c>
      <c r="K6155" s="107">
        <v>0</v>
      </c>
      <c r="L6155" s="108">
        <v>0</v>
      </c>
      <c r="X6155" t="s">
        <v>782</v>
      </c>
    </row>
    <row r="6156" spans="1:25" hidden="1" x14ac:dyDescent="0.25">
      <c r="A6156" s="103" t="s">
        <v>8</v>
      </c>
      <c r="B6156" s="104">
        <v>46274</v>
      </c>
      <c r="C6156" s="105" t="s">
        <v>12</v>
      </c>
      <c r="D6156" s="106">
        <v>16</v>
      </c>
      <c r="G6156" s="106">
        <v>2109</v>
      </c>
      <c r="H6156" s="107">
        <v>41</v>
      </c>
      <c r="I6156" s="107">
        <v>29</v>
      </c>
      <c r="J6156" s="107">
        <v>0</v>
      </c>
      <c r="K6156" s="107">
        <v>0</v>
      </c>
      <c r="L6156" s="108">
        <v>0</v>
      </c>
      <c r="X6156" t="s">
        <v>782</v>
      </c>
      <c r="Y6156" t="s">
        <v>779</v>
      </c>
    </row>
    <row r="6157" spans="1:25" x14ac:dyDescent="0.25">
      <c r="A6157" s="103" t="s">
        <v>6</v>
      </c>
      <c r="B6157" s="104">
        <v>46274</v>
      </c>
      <c r="C6157" s="105" t="s">
        <v>11</v>
      </c>
      <c r="D6157" s="106">
        <v>10</v>
      </c>
      <c r="G6157" s="106">
        <v>2</v>
      </c>
      <c r="H6157" s="107">
        <v>0</v>
      </c>
      <c r="I6157" s="107">
        <v>0</v>
      </c>
      <c r="J6157" s="107">
        <v>0</v>
      </c>
      <c r="K6157" s="107">
        <v>0</v>
      </c>
      <c r="L6157" s="108">
        <v>0</v>
      </c>
      <c r="X6157" t="s">
        <v>782</v>
      </c>
      <c r="Y6157" t="s">
        <v>22</v>
      </c>
    </row>
    <row r="6158" spans="1:25" hidden="1" x14ac:dyDescent="0.25">
      <c r="A6158" s="103" t="s">
        <v>7</v>
      </c>
      <c r="B6158" s="104">
        <v>46274</v>
      </c>
      <c r="C6158" s="105" t="s">
        <v>12</v>
      </c>
      <c r="D6158" s="106">
        <v>15</v>
      </c>
      <c r="G6158" s="106">
        <v>3</v>
      </c>
      <c r="H6158" s="107">
        <v>0</v>
      </c>
      <c r="I6158" s="107">
        <v>0</v>
      </c>
      <c r="J6158" s="107">
        <v>0</v>
      </c>
      <c r="K6158" s="107">
        <v>0</v>
      </c>
      <c r="L6158" s="108">
        <v>0</v>
      </c>
      <c r="X6158" t="s">
        <v>778</v>
      </c>
      <c r="Y6158" t="s">
        <v>804</v>
      </c>
    </row>
    <row r="6159" spans="1:25" hidden="1" x14ac:dyDescent="0.25">
      <c r="A6159" s="103" t="s">
        <v>6</v>
      </c>
      <c r="B6159" s="104">
        <v>46274</v>
      </c>
      <c r="C6159" s="105" t="s">
        <v>12</v>
      </c>
      <c r="D6159" s="106">
        <v>16</v>
      </c>
      <c r="G6159" s="106">
        <v>81</v>
      </c>
      <c r="H6159" s="107">
        <v>1</v>
      </c>
      <c r="I6159" s="107">
        <v>1</v>
      </c>
      <c r="J6159" s="107">
        <v>0</v>
      </c>
      <c r="K6159" s="107">
        <v>0</v>
      </c>
      <c r="L6159" s="108">
        <v>0</v>
      </c>
      <c r="X6159" t="s">
        <v>782</v>
      </c>
      <c r="Y6159" t="s">
        <v>781</v>
      </c>
    </row>
    <row r="6160" spans="1:25" x14ac:dyDescent="0.25">
      <c r="A6160" s="103" t="s">
        <v>6</v>
      </c>
      <c r="B6160" s="104">
        <v>46274</v>
      </c>
      <c r="C6160" s="105" t="s">
        <v>12</v>
      </c>
      <c r="D6160" s="106">
        <v>9</v>
      </c>
      <c r="G6160" s="106">
        <v>798</v>
      </c>
      <c r="H6160" s="107">
        <v>12</v>
      </c>
      <c r="I6160" s="107">
        <v>10</v>
      </c>
      <c r="J6160" s="107">
        <v>2</v>
      </c>
      <c r="K6160" s="107">
        <v>2</v>
      </c>
      <c r="L6160" s="108">
        <v>0</v>
      </c>
      <c r="X6160" t="s">
        <v>782</v>
      </c>
      <c r="Y6160" t="s">
        <v>781</v>
      </c>
    </row>
    <row r="6161" spans="1:25" hidden="1" x14ac:dyDescent="0.25">
      <c r="A6161" s="103" t="s">
        <v>28</v>
      </c>
      <c r="B6161" s="104">
        <v>46274</v>
      </c>
      <c r="C6161" s="105" t="s">
        <v>12</v>
      </c>
      <c r="D6161" s="106">
        <v>14</v>
      </c>
      <c r="G6161" s="106">
        <v>1</v>
      </c>
      <c r="H6161" s="107">
        <v>1</v>
      </c>
      <c r="I6161" s="107">
        <v>1</v>
      </c>
      <c r="J6161" s="107">
        <v>1</v>
      </c>
      <c r="K6161" s="107">
        <v>1</v>
      </c>
      <c r="L6161" s="108">
        <v>1</v>
      </c>
      <c r="X6161" t="s">
        <v>782</v>
      </c>
      <c r="Y6161" t="s">
        <v>779</v>
      </c>
    </row>
    <row r="6162" spans="1:25" hidden="1" x14ac:dyDescent="0.25">
      <c r="A6162" s="103" t="s">
        <v>7</v>
      </c>
      <c r="B6162" s="104">
        <v>46274</v>
      </c>
      <c r="C6162" s="105" t="s">
        <v>11</v>
      </c>
      <c r="D6162" s="106">
        <v>16</v>
      </c>
      <c r="G6162" s="106">
        <v>121</v>
      </c>
      <c r="H6162" s="107">
        <v>1</v>
      </c>
      <c r="I6162" s="107">
        <v>1</v>
      </c>
      <c r="J6162" s="107">
        <v>0</v>
      </c>
      <c r="K6162" s="107">
        <v>0</v>
      </c>
      <c r="L6162" s="108">
        <v>0</v>
      </c>
      <c r="X6162" t="s">
        <v>778</v>
      </c>
      <c r="Y6162" t="s">
        <v>20</v>
      </c>
    </row>
    <row r="6163" spans="1:25" hidden="1" x14ac:dyDescent="0.25">
      <c r="A6163" s="103" t="s">
        <v>7</v>
      </c>
      <c r="B6163" s="104">
        <v>46274</v>
      </c>
      <c r="C6163" s="105" t="s">
        <v>11</v>
      </c>
      <c r="D6163" s="106">
        <v>12</v>
      </c>
      <c r="G6163" s="106">
        <v>5</v>
      </c>
      <c r="H6163" s="107">
        <v>0</v>
      </c>
      <c r="I6163" s="107">
        <v>0</v>
      </c>
      <c r="J6163" s="107">
        <v>0</v>
      </c>
      <c r="K6163" s="107">
        <v>0</v>
      </c>
      <c r="L6163" s="108">
        <v>0</v>
      </c>
      <c r="X6163" t="s">
        <v>782</v>
      </c>
    </row>
    <row r="6164" spans="1:25" hidden="1" x14ac:dyDescent="0.25">
      <c r="A6164" s="103" t="s">
        <v>6</v>
      </c>
      <c r="B6164" s="104">
        <v>46274</v>
      </c>
      <c r="C6164" s="105" t="s">
        <v>11</v>
      </c>
      <c r="D6164" s="106">
        <v>12</v>
      </c>
      <c r="G6164" s="106">
        <v>53</v>
      </c>
      <c r="H6164" s="107">
        <v>1</v>
      </c>
      <c r="I6164" s="107">
        <v>1</v>
      </c>
      <c r="J6164" s="107">
        <v>0</v>
      </c>
      <c r="K6164" s="107">
        <v>0</v>
      </c>
      <c r="L6164" s="108">
        <v>0</v>
      </c>
      <c r="X6164" t="s">
        <v>782</v>
      </c>
    </row>
    <row r="6165" spans="1:25" hidden="1" x14ac:dyDescent="0.25">
      <c r="A6165" s="103" t="s">
        <v>6</v>
      </c>
      <c r="B6165" s="104">
        <v>46274</v>
      </c>
      <c r="C6165" s="105" t="s">
        <v>11</v>
      </c>
      <c r="D6165" s="106">
        <v>11</v>
      </c>
      <c r="G6165" s="106">
        <v>948</v>
      </c>
      <c r="H6165" s="107">
        <v>13</v>
      </c>
      <c r="I6165" s="107">
        <v>10</v>
      </c>
      <c r="J6165" s="107">
        <v>1</v>
      </c>
      <c r="K6165" s="107">
        <v>0</v>
      </c>
      <c r="L6165" s="108">
        <v>0</v>
      </c>
      <c r="X6165" t="s">
        <v>782</v>
      </c>
      <c r="Y6165" t="s">
        <v>784</v>
      </c>
    </row>
    <row r="6166" spans="1:25" hidden="1" x14ac:dyDescent="0.25">
      <c r="A6166" s="103" t="s">
        <v>7</v>
      </c>
      <c r="B6166" s="104">
        <v>46274</v>
      </c>
      <c r="C6166" s="105" t="s">
        <v>11</v>
      </c>
      <c r="D6166" s="106">
        <v>10</v>
      </c>
      <c r="G6166" s="106">
        <v>69</v>
      </c>
      <c r="H6166" s="107">
        <v>2</v>
      </c>
      <c r="I6166" s="107">
        <v>2</v>
      </c>
      <c r="J6166" s="107">
        <v>0</v>
      </c>
      <c r="K6166" s="107">
        <v>0</v>
      </c>
      <c r="L6166" s="108">
        <v>0</v>
      </c>
      <c r="X6166" t="s">
        <v>782</v>
      </c>
      <c r="Y6166" t="s">
        <v>780</v>
      </c>
    </row>
    <row r="6167" spans="1:25" x14ac:dyDescent="0.25">
      <c r="A6167" s="103" t="s">
        <v>8</v>
      </c>
      <c r="B6167" s="104">
        <v>46274</v>
      </c>
      <c r="C6167" s="105" t="s">
        <v>11</v>
      </c>
      <c r="D6167" s="106">
        <v>11</v>
      </c>
      <c r="G6167" s="106">
        <v>4</v>
      </c>
      <c r="H6167" s="107">
        <v>0</v>
      </c>
      <c r="I6167" s="107">
        <v>0</v>
      </c>
      <c r="J6167" s="107">
        <v>0</v>
      </c>
      <c r="K6167" s="107">
        <v>0</v>
      </c>
      <c r="L6167" s="108">
        <v>0</v>
      </c>
      <c r="X6167" t="s">
        <v>782</v>
      </c>
    </row>
    <row r="6168" spans="1:25" hidden="1" x14ac:dyDescent="0.25">
      <c r="A6168" s="103" t="s">
        <v>8</v>
      </c>
      <c r="B6168" s="104">
        <v>46274</v>
      </c>
      <c r="C6168" s="105" t="s">
        <v>12</v>
      </c>
      <c r="D6168" s="106">
        <v>11</v>
      </c>
      <c r="G6168" s="106">
        <v>137</v>
      </c>
      <c r="H6168" s="107">
        <v>6</v>
      </c>
      <c r="I6168" s="107">
        <v>1</v>
      </c>
      <c r="J6168" s="107">
        <v>0</v>
      </c>
      <c r="K6168" s="107">
        <v>0</v>
      </c>
      <c r="L6168" s="108">
        <v>0</v>
      </c>
      <c r="X6168" t="s">
        <v>778</v>
      </c>
      <c r="Y6168" t="s">
        <v>779</v>
      </c>
    </row>
    <row r="6169" spans="1:25" x14ac:dyDescent="0.25">
      <c r="A6169" s="103" t="s">
        <v>7</v>
      </c>
      <c r="B6169" s="104">
        <v>46274</v>
      </c>
      <c r="C6169" s="105" t="s">
        <v>12</v>
      </c>
      <c r="D6169" s="106">
        <v>11</v>
      </c>
      <c r="G6169" s="106">
        <v>21</v>
      </c>
      <c r="H6169" s="107">
        <v>0</v>
      </c>
      <c r="I6169" s="107">
        <v>0</v>
      </c>
      <c r="J6169" s="107">
        <v>0</v>
      </c>
      <c r="K6169" s="107">
        <v>0</v>
      </c>
      <c r="L6169" s="108">
        <v>0</v>
      </c>
      <c r="X6169" t="s">
        <v>778</v>
      </c>
      <c r="Y6169" t="s">
        <v>781</v>
      </c>
    </row>
    <row r="6170" spans="1:25" hidden="1" x14ac:dyDescent="0.25">
      <c r="A6170" s="103" t="s">
        <v>7</v>
      </c>
      <c r="B6170" s="104">
        <v>46274</v>
      </c>
      <c r="C6170" s="105" t="s">
        <v>12</v>
      </c>
      <c r="D6170" s="106">
        <v>13</v>
      </c>
      <c r="G6170" s="106">
        <v>34</v>
      </c>
      <c r="H6170" s="107">
        <v>1</v>
      </c>
      <c r="I6170" s="107">
        <v>1</v>
      </c>
      <c r="J6170" s="107">
        <v>0</v>
      </c>
      <c r="K6170" s="107">
        <v>0</v>
      </c>
      <c r="L6170" s="108">
        <v>0</v>
      </c>
      <c r="X6170" t="s">
        <v>778</v>
      </c>
      <c r="Y6170" t="s">
        <v>779</v>
      </c>
    </row>
    <row r="6171" spans="1:25" hidden="1" x14ac:dyDescent="0.25">
      <c r="A6171" s="103" t="s">
        <v>8</v>
      </c>
      <c r="B6171" s="104">
        <v>46274</v>
      </c>
      <c r="C6171" s="105" t="s">
        <v>11</v>
      </c>
      <c r="D6171" s="106">
        <v>9</v>
      </c>
      <c r="G6171" s="106">
        <v>574</v>
      </c>
      <c r="H6171" s="107">
        <v>11</v>
      </c>
      <c r="I6171" s="107">
        <v>9</v>
      </c>
      <c r="J6171" s="107">
        <v>0</v>
      </c>
      <c r="K6171" s="107">
        <v>0</v>
      </c>
      <c r="L6171" s="108">
        <v>0</v>
      </c>
      <c r="X6171" t="s">
        <v>782</v>
      </c>
      <c r="Y6171" t="s">
        <v>783</v>
      </c>
    </row>
    <row r="6172" spans="1:25" x14ac:dyDescent="0.25">
      <c r="A6172" s="103" t="s">
        <v>7</v>
      </c>
      <c r="B6172" s="104">
        <v>46274</v>
      </c>
      <c r="C6172" s="105" t="s">
        <v>11</v>
      </c>
      <c r="D6172" s="106">
        <v>11</v>
      </c>
      <c r="G6172" s="106">
        <v>135</v>
      </c>
      <c r="H6172" s="107">
        <v>4</v>
      </c>
      <c r="I6172" s="107">
        <v>4</v>
      </c>
      <c r="J6172" s="107">
        <v>0</v>
      </c>
      <c r="K6172" s="107">
        <v>0</v>
      </c>
      <c r="L6172" s="108">
        <v>0</v>
      </c>
      <c r="X6172" t="s">
        <v>778</v>
      </c>
      <c r="Y6172" t="s">
        <v>784</v>
      </c>
    </row>
    <row r="6173" spans="1:25" x14ac:dyDescent="0.25">
      <c r="A6173" s="103" t="s">
        <v>7</v>
      </c>
      <c r="B6173" s="104">
        <v>46274</v>
      </c>
      <c r="C6173" s="105" t="s">
        <v>12</v>
      </c>
      <c r="D6173" s="106">
        <v>11</v>
      </c>
      <c r="G6173" s="106">
        <v>1756</v>
      </c>
      <c r="H6173" s="107">
        <v>32</v>
      </c>
      <c r="I6173" s="107">
        <v>13</v>
      </c>
      <c r="J6173" s="107">
        <v>0</v>
      </c>
      <c r="K6173" s="107">
        <v>0</v>
      </c>
      <c r="L6173" s="108">
        <v>0</v>
      </c>
      <c r="X6173" t="s">
        <v>778</v>
      </c>
      <c r="Y6173" t="s">
        <v>779</v>
      </c>
    </row>
    <row r="6174" spans="1:25" hidden="1" x14ac:dyDescent="0.25">
      <c r="A6174" s="103" t="s">
        <v>6</v>
      </c>
      <c r="B6174" s="104">
        <v>46274</v>
      </c>
      <c r="C6174" s="105" t="s">
        <v>12</v>
      </c>
      <c r="D6174" s="106">
        <v>10</v>
      </c>
      <c r="G6174" s="106">
        <v>42</v>
      </c>
      <c r="H6174" s="107">
        <v>0</v>
      </c>
      <c r="I6174" s="107">
        <v>0</v>
      </c>
      <c r="J6174" s="107">
        <v>0</v>
      </c>
      <c r="K6174" s="107">
        <v>0</v>
      </c>
      <c r="L6174" s="108">
        <v>0</v>
      </c>
      <c r="X6174" t="s">
        <v>782</v>
      </c>
    </row>
    <row r="6175" spans="1:25" x14ac:dyDescent="0.25">
      <c r="A6175" s="103" t="s">
        <v>8</v>
      </c>
      <c r="B6175" s="104">
        <v>46274</v>
      </c>
      <c r="C6175" s="105" t="s">
        <v>11</v>
      </c>
      <c r="D6175" s="106">
        <v>14</v>
      </c>
      <c r="G6175" s="106">
        <v>2</v>
      </c>
      <c r="H6175" s="107">
        <v>0</v>
      </c>
      <c r="I6175" s="107">
        <v>0</v>
      </c>
      <c r="J6175" s="107">
        <v>0</v>
      </c>
      <c r="K6175" s="107">
        <v>0</v>
      </c>
      <c r="L6175" s="108">
        <v>0</v>
      </c>
      <c r="X6175" t="s">
        <v>782</v>
      </c>
      <c r="Y6175" t="s">
        <v>21</v>
      </c>
    </row>
    <row r="6176" spans="1:25" hidden="1" x14ac:dyDescent="0.25">
      <c r="A6176" s="103" t="s">
        <v>7</v>
      </c>
      <c r="B6176" s="104">
        <v>46274</v>
      </c>
      <c r="C6176" s="105" t="s">
        <v>12</v>
      </c>
      <c r="D6176" s="106">
        <v>17</v>
      </c>
      <c r="G6176" s="106">
        <v>9</v>
      </c>
      <c r="H6176" s="107">
        <v>0</v>
      </c>
      <c r="I6176" s="107">
        <v>0</v>
      </c>
      <c r="J6176" s="107">
        <v>0</v>
      </c>
      <c r="K6176" s="107">
        <v>0</v>
      </c>
      <c r="L6176" s="108">
        <v>0</v>
      </c>
      <c r="X6176" t="s">
        <v>778</v>
      </c>
      <c r="Y6176" t="s">
        <v>779</v>
      </c>
    </row>
    <row r="6177" spans="1:25" x14ac:dyDescent="0.25">
      <c r="A6177" s="103" t="s">
        <v>8</v>
      </c>
      <c r="B6177" s="104">
        <v>46274</v>
      </c>
      <c r="C6177" s="105" t="s">
        <v>11</v>
      </c>
      <c r="D6177" s="106">
        <v>14</v>
      </c>
      <c r="G6177" s="106">
        <v>1102</v>
      </c>
      <c r="H6177" s="107">
        <v>8</v>
      </c>
      <c r="I6177" s="107">
        <v>8</v>
      </c>
      <c r="J6177" s="107">
        <v>0</v>
      </c>
      <c r="K6177" s="107">
        <v>0</v>
      </c>
      <c r="L6177" s="108">
        <v>0</v>
      </c>
      <c r="X6177" t="s">
        <v>782</v>
      </c>
      <c r="Y6177" t="s">
        <v>783</v>
      </c>
    </row>
    <row r="6178" spans="1:25" x14ac:dyDescent="0.25">
      <c r="A6178" s="103" t="s">
        <v>6</v>
      </c>
      <c r="B6178" s="104">
        <v>46274</v>
      </c>
      <c r="C6178" s="105" t="s">
        <v>12</v>
      </c>
      <c r="D6178" s="106">
        <v>10</v>
      </c>
      <c r="G6178" s="106">
        <v>7</v>
      </c>
      <c r="H6178" s="107">
        <v>0</v>
      </c>
      <c r="I6178" s="107">
        <v>0</v>
      </c>
      <c r="J6178" s="107">
        <v>0</v>
      </c>
      <c r="K6178" s="107">
        <v>0</v>
      </c>
      <c r="L6178" s="108">
        <v>0</v>
      </c>
      <c r="X6178" t="s">
        <v>782</v>
      </c>
      <c r="Y6178" t="s">
        <v>169</v>
      </c>
    </row>
    <row r="6179" spans="1:25" x14ac:dyDescent="0.25">
      <c r="A6179" s="103" t="s">
        <v>7</v>
      </c>
      <c r="B6179" s="104">
        <v>46274</v>
      </c>
      <c r="C6179" s="105" t="s">
        <v>12</v>
      </c>
      <c r="D6179" s="106">
        <v>13</v>
      </c>
      <c r="G6179" s="106">
        <v>565</v>
      </c>
      <c r="H6179" s="107">
        <v>5</v>
      </c>
      <c r="I6179" s="107">
        <v>3</v>
      </c>
      <c r="J6179" s="107">
        <v>0</v>
      </c>
      <c r="K6179" s="107">
        <v>0</v>
      </c>
      <c r="L6179" s="108">
        <v>0</v>
      </c>
      <c r="X6179" t="s">
        <v>778</v>
      </c>
      <c r="Y6179" t="s">
        <v>779</v>
      </c>
    </row>
    <row r="6180" spans="1:25" hidden="1" x14ac:dyDescent="0.25">
      <c r="A6180" s="103" t="s">
        <v>8</v>
      </c>
      <c r="B6180" s="104">
        <v>46274</v>
      </c>
      <c r="C6180" s="105" t="s">
        <v>12</v>
      </c>
      <c r="D6180" s="106">
        <v>9</v>
      </c>
      <c r="G6180" s="106">
        <v>23</v>
      </c>
      <c r="H6180" s="107">
        <v>0</v>
      </c>
      <c r="I6180" s="107">
        <v>0</v>
      </c>
      <c r="J6180" s="107">
        <v>0</v>
      </c>
      <c r="K6180" s="107">
        <v>0</v>
      </c>
      <c r="L6180" s="108">
        <v>0</v>
      </c>
      <c r="X6180" t="s">
        <v>782</v>
      </c>
      <c r="Y6180" t="s">
        <v>779</v>
      </c>
    </row>
    <row r="6181" spans="1:25" x14ac:dyDescent="0.25">
      <c r="A6181" s="103" t="s">
        <v>8</v>
      </c>
      <c r="B6181" s="104">
        <v>46274</v>
      </c>
      <c r="C6181" s="105" t="s">
        <v>11</v>
      </c>
      <c r="D6181" s="106">
        <v>12</v>
      </c>
      <c r="G6181" s="106">
        <v>3</v>
      </c>
      <c r="H6181" s="107">
        <v>0</v>
      </c>
      <c r="I6181" s="107">
        <v>0</v>
      </c>
      <c r="J6181" s="107">
        <v>0</v>
      </c>
      <c r="K6181" s="107">
        <v>0</v>
      </c>
      <c r="L6181" s="108">
        <v>0</v>
      </c>
      <c r="X6181" t="s">
        <v>782</v>
      </c>
    </row>
    <row r="6182" spans="1:25" hidden="1" x14ac:dyDescent="0.25">
      <c r="A6182" s="103" t="s">
        <v>6</v>
      </c>
      <c r="B6182" s="104">
        <v>46274</v>
      </c>
      <c r="C6182" s="105" t="s">
        <v>12</v>
      </c>
      <c r="D6182" s="106">
        <v>8</v>
      </c>
      <c r="G6182" s="106">
        <v>1</v>
      </c>
      <c r="H6182" s="107">
        <v>0</v>
      </c>
      <c r="I6182" s="107">
        <v>0</v>
      </c>
      <c r="J6182" s="107">
        <v>0</v>
      </c>
      <c r="K6182" s="107">
        <v>0</v>
      </c>
      <c r="L6182" s="108">
        <v>0</v>
      </c>
      <c r="X6182" t="s">
        <v>778</v>
      </c>
      <c r="Y6182" t="s">
        <v>22</v>
      </c>
    </row>
    <row r="6183" spans="1:25" x14ac:dyDescent="0.25">
      <c r="A6183" s="103" t="s">
        <v>8</v>
      </c>
      <c r="B6183" s="104">
        <v>46274</v>
      </c>
      <c r="C6183" s="105" t="s">
        <v>11</v>
      </c>
      <c r="D6183" s="106">
        <v>12</v>
      </c>
      <c r="G6183" s="106">
        <v>764</v>
      </c>
      <c r="H6183" s="107">
        <v>7</v>
      </c>
      <c r="I6183" s="107">
        <v>6</v>
      </c>
      <c r="J6183" s="107">
        <v>0</v>
      </c>
      <c r="K6183" s="107">
        <v>0</v>
      </c>
      <c r="L6183" s="108">
        <v>0</v>
      </c>
      <c r="X6183" t="s">
        <v>782</v>
      </c>
      <c r="Y6183" t="s">
        <v>20</v>
      </c>
    </row>
    <row r="6184" spans="1:25" hidden="1" x14ac:dyDescent="0.25">
      <c r="A6184" s="103" t="s">
        <v>6</v>
      </c>
      <c r="B6184" s="104">
        <v>46274</v>
      </c>
      <c r="C6184" s="105" t="s">
        <v>12</v>
      </c>
      <c r="D6184" s="106">
        <v>14</v>
      </c>
      <c r="G6184" s="106">
        <v>2801</v>
      </c>
      <c r="H6184" s="107">
        <v>42</v>
      </c>
      <c r="I6184" s="107">
        <v>29</v>
      </c>
      <c r="J6184" s="107">
        <v>2</v>
      </c>
      <c r="K6184" s="107">
        <v>0</v>
      </c>
      <c r="L6184" s="108">
        <v>0</v>
      </c>
      <c r="X6184" t="s">
        <v>778</v>
      </c>
      <c r="Y6184" t="s">
        <v>779</v>
      </c>
    </row>
    <row r="6185" spans="1:25" x14ac:dyDescent="0.25">
      <c r="A6185" s="103" t="s">
        <v>7</v>
      </c>
      <c r="B6185" s="104">
        <v>46274</v>
      </c>
      <c r="C6185" s="105" t="s">
        <v>11</v>
      </c>
      <c r="D6185" s="106">
        <v>8</v>
      </c>
      <c r="G6185" s="106">
        <v>35</v>
      </c>
      <c r="H6185" s="107">
        <v>2</v>
      </c>
      <c r="I6185" s="107">
        <v>2</v>
      </c>
      <c r="J6185" s="107">
        <v>0</v>
      </c>
      <c r="K6185" s="107">
        <v>0</v>
      </c>
      <c r="L6185" s="108">
        <v>0</v>
      </c>
      <c r="X6185" t="s">
        <v>782</v>
      </c>
      <c r="Y6185" t="s">
        <v>780</v>
      </c>
    </row>
    <row r="6186" spans="1:25" hidden="1" x14ac:dyDescent="0.25">
      <c r="A6186" s="103" t="s">
        <v>7</v>
      </c>
      <c r="B6186" s="104">
        <v>46274</v>
      </c>
      <c r="C6186" s="105" t="s">
        <v>12</v>
      </c>
      <c r="D6186" s="106">
        <v>11</v>
      </c>
      <c r="G6186" s="106">
        <v>7</v>
      </c>
      <c r="H6186" s="107">
        <v>0</v>
      </c>
      <c r="I6186" s="107">
        <v>0</v>
      </c>
      <c r="J6186" s="107">
        <v>0</v>
      </c>
      <c r="K6186" s="107">
        <v>0</v>
      </c>
      <c r="L6186" s="108">
        <v>0</v>
      </c>
      <c r="X6186" t="s">
        <v>778</v>
      </c>
      <c r="Y6186" t="s">
        <v>169</v>
      </c>
    </row>
    <row r="6187" spans="1:25" x14ac:dyDescent="0.25">
      <c r="A6187" s="103" t="s">
        <v>6</v>
      </c>
      <c r="B6187" s="104">
        <v>46274</v>
      </c>
      <c r="C6187" s="105" t="s">
        <v>11</v>
      </c>
      <c r="D6187" s="106">
        <v>9</v>
      </c>
      <c r="G6187" s="106">
        <v>8</v>
      </c>
      <c r="H6187" s="107">
        <v>0</v>
      </c>
      <c r="I6187" s="107">
        <v>0</v>
      </c>
      <c r="J6187" s="107">
        <v>0</v>
      </c>
      <c r="K6187" s="107">
        <v>0</v>
      </c>
      <c r="L6187" s="108">
        <v>0</v>
      </c>
      <c r="X6187" t="s">
        <v>778</v>
      </c>
    </row>
    <row r="6188" spans="1:25" hidden="1" x14ac:dyDescent="0.25">
      <c r="A6188" s="103" t="s">
        <v>7</v>
      </c>
      <c r="B6188" s="104">
        <v>46274</v>
      </c>
      <c r="C6188" s="105" t="s">
        <v>12</v>
      </c>
      <c r="D6188" s="106">
        <v>12</v>
      </c>
      <c r="G6188" s="106">
        <v>4</v>
      </c>
      <c r="H6188" s="107">
        <v>0</v>
      </c>
      <c r="I6188" s="107">
        <v>0</v>
      </c>
      <c r="J6188" s="107">
        <v>0</v>
      </c>
      <c r="K6188" s="107">
        <v>0</v>
      </c>
      <c r="L6188" s="108">
        <v>0</v>
      </c>
      <c r="X6188" t="s">
        <v>778</v>
      </c>
      <c r="Y6188" t="s">
        <v>804</v>
      </c>
    </row>
    <row r="6189" spans="1:25" hidden="1" x14ac:dyDescent="0.25">
      <c r="A6189" s="103" t="s">
        <v>6</v>
      </c>
      <c r="B6189" s="104">
        <v>46274</v>
      </c>
      <c r="C6189" s="105" t="s">
        <v>11</v>
      </c>
      <c r="D6189" s="106">
        <v>15</v>
      </c>
      <c r="G6189" s="106">
        <v>11</v>
      </c>
      <c r="H6189" s="107">
        <v>0</v>
      </c>
      <c r="I6189" s="107">
        <v>0</v>
      </c>
      <c r="J6189" s="107">
        <v>0</v>
      </c>
      <c r="K6189" s="107">
        <v>0</v>
      </c>
      <c r="L6189" s="108">
        <v>0</v>
      </c>
      <c r="X6189" t="s">
        <v>778</v>
      </c>
    </row>
    <row r="6190" spans="1:25" hidden="1" x14ac:dyDescent="0.25">
      <c r="A6190" s="103" t="s">
        <v>6</v>
      </c>
      <c r="B6190" s="104">
        <v>46274</v>
      </c>
      <c r="C6190" s="105" t="s">
        <v>11</v>
      </c>
      <c r="D6190" s="106">
        <v>10</v>
      </c>
      <c r="G6190" s="106">
        <v>10</v>
      </c>
      <c r="H6190" s="107">
        <v>0</v>
      </c>
      <c r="I6190" s="107">
        <v>0</v>
      </c>
      <c r="J6190" s="107">
        <v>0</v>
      </c>
      <c r="K6190" s="107">
        <v>0</v>
      </c>
      <c r="L6190" s="108">
        <v>0</v>
      </c>
      <c r="X6190" t="s">
        <v>782</v>
      </c>
      <c r="Y6190" t="s">
        <v>21</v>
      </c>
    </row>
    <row r="6191" spans="1:25" hidden="1" x14ac:dyDescent="0.25">
      <c r="A6191" s="103" t="s">
        <v>7</v>
      </c>
      <c r="B6191" s="104">
        <v>46274</v>
      </c>
      <c r="C6191" s="105" t="s">
        <v>11</v>
      </c>
      <c r="D6191" s="106">
        <v>11</v>
      </c>
      <c r="G6191" s="106">
        <v>194</v>
      </c>
      <c r="H6191" s="107">
        <v>4</v>
      </c>
      <c r="I6191" s="107">
        <v>2</v>
      </c>
      <c r="J6191" s="107">
        <v>0</v>
      </c>
      <c r="K6191" s="107">
        <v>0</v>
      </c>
      <c r="L6191" s="108">
        <v>0</v>
      </c>
      <c r="X6191" t="s">
        <v>778</v>
      </c>
      <c r="Y6191" t="s">
        <v>783</v>
      </c>
    </row>
    <row r="6192" spans="1:25" x14ac:dyDescent="0.25">
      <c r="A6192" s="103" t="s">
        <v>7</v>
      </c>
      <c r="B6192" s="104">
        <v>46274</v>
      </c>
      <c r="C6192" s="105" t="s">
        <v>11</v>
      </c>
      <c r="D6192" s="106">
        <v>9</v>
      </c>
      <c r="G6192" s="106">
        <v>415</v>
      </c>
      <c r="H6192" s="107">
        <v>1</v>
      </c>
      <c r="I6192" s="107">
        <v>0</v>
      </c>
      <c r="J6192" s="107">
        <v>0</v>
      </c>
      <c r="K6192" s="107">
        <v>0</v>
      </c>
      <c r="L6192" s="108">
        <v>0</v>
      </c>
      <c r="X6192" t="s">
        <v>782</v>
      </c>
      <c r="Y6192" t="s">
        <v>783</v>
      </c>
    </row>
    <row r="6193" spans="1:25" hidden="1" x14ac:dyDescent="0.25">
      <c r="A6193" s="103" t="s">
        <v>8</v>
      </c>
      <c r="B6193" s="104">
        <v>46274</v>
      </c>
      <c r="C6193" s="105" t="s">
        <v>12</v>
      </c>
      <c r="D6193" s="106">
        <v>15</v>
      </c>
      <c r="G6193" s="106">
        <v>179</v>
      </c>
      <c r="H6193" s="107">
        <v>1</v>
      </c>
      <c r="I6193" s="107">
        <v>1</v>
      </c>
      <c r="J6193" s="107">
        <v>0</v>
      </c>
      <c r="K6193" s="107">
        <v>0</v>
      </c>
      <c r="L6193" s="108">
        <v>0</v>
      </c>
      <c r="X6193" t="s">
        <v>778</v>
      </c>
      <c r="Y6193" t="s">
        <v>779</v>
      </c>
    </row>
    <row r="6194" spans="1:25" hidden="1" x14ac:dyDescent="0.25">
      <c r="A6194" s="103" t="s">
        <v>6</v>
      </c>
      <c r="B6194" s="104">
        <v>46274</v>
      </c>
      <c r="C6194" s="105" t="s">
        <v>11</v>
      </c>
      <c r="D6194" s="106">
        <v>16</v>
      </c>
      <c r="G6194" s="106">
        <v>262</v>
      </c>
      <c r="H6194" s="107">
        <v>6</v>
      </c>
      <c r="I6194" s="107">
        <v>6</v>
      </c>
      <c r="J6194" s="107">
        <v>1</v>
      </c>
      <c r="K6194" s="107">
        <v>0</v>
      </c>
      <c r="L6194" s="108">
        <v>0</v>
      </c>
      <c r="X6194" t="s">
        <v>778</v>
      </c>
      <c r="Y6194" t="s">
        <v>783</v>
      </c>
    </row>
    <row r="6195" spans="1:25" x14ac:dyDescent="0.25">
      <c r="A6195" s="103" t="s">
        <v>8</v>
      </c>
      <c r="B6195" s="104">
        <v>46274</v>
      </c>
      <c r="C6195" s="105" t="s">
        <v>11</v>
      </c>
      <c r="D6195" s="106">
        <v>8</v>
      </c>
      <c r="G6195" s="106">
        <v>4</v>
      </c>
      <c r="H6195" s="107">
        <v>0</v>
      </c>
      <c r="I6195" s="107">
        <v>0</v>
      </c>
      <c r="J6195" s="107">
        <v>0</v>
      </c>
      <c r="K6195" s="107">
        <v>0</v>
      </c>
      <c r="L6195" s="108">
        <v>0</v>
      </c>
      <c r="X6195" t="s">
        <v>782</v>
      </c>
      <c r="Y6195" t="s">
        <v>780</v>
      </c>
    </row>
    <row r="6196" spans="1:25" hidden="1" x14ac:dyDescent="0.25">
      <c r="A6196" s="103" t="s">
        <v>6</v>
      </c>
      <c r="B6196" s="104">
        <v>46274</v>
      </c>
      <c r="C6196" s="105" t="s">
        <v>12</v>
      </c>
      <c r="D6196" s="106">
        <v>12</v>
      </c>
      <c r="G6196" s="106">
        <v>179</v>
      </c>
      <c r="H6196" s="107">
        <v>2</v>
      </c>
      <c r="I6196" s="107">
        <v>2</v>
      </c>
      <c r="J6196" s="107">
        <v>0</v>
      </c>
      <c r="K6196" s="107">
        <v>0</v>
      </c>
      <c r="L6196" s="108">
        <v>0</v>
      </c>
      <c r="X6196" t="s">
        <v>778</v>
      </c>
      <c r="Y6196" t="s">
        <v>779</v>
      </c>
    </row>
    <row r="6197" spans="1:25" hidden="1" x14ac:dyDescent="0.25">
      <c r="A6197" s="103" t="s">
        <v>6</v>
      </c>
      <c r="B6197" s="104">
        <v>46274</v>
      </c>
      <c r="C6197" s="105" t="s">
        <v>11</v>
      </c>
      <c r="D6197" s="106">
        <v>15</v>
      </c>
      <c r="G6197" s="106">
        <v>311</v>
      </c>
      <c r="H6197" s="107">
        <v>4</v>
      </c>
      <c r="I6197" s="107">
        <v>3</v>
      </c>
      <c r="J6197" s="107">
        <v>0</v>
      </c>
      <c r="K6197" s="107">
        <v>0</v>
      </c>
      <c r="L6197" s="108">
        <v>0</v>
      </c>
      <c r="X6197" t="s">
        <v>778</v>
      </c>
      <c r="Y6197" t="s">
        <v>20</v>
      </c>
    </row>
    <row r="6198" spans="1:25" x14ac:dyDescent="0.25">
      <c r="A6198" s="103" t="s">
        <v>7</v>
      </c>
      <c r="B6198" s="104">
        <v>46274</v>
      </c>
      <c r="C6198" s="105" t="s">
        <v>11</v>
      </c>
      <c r="D6198" s="106">
        <v>10</v>
      </c>
      <c r="G6198" s="106">
        <v>148</v>
      </c>
      <c r="H6198" s="107">
        <v>1</v>
      </c>
      <c r="I6198" s="107">
        <v>1</v>
      </c>
      <c r="J6198" s="107">
        <v>0</v>
      </c>
      <c r="K6198" s="107">
        <v>0</v>
      </c>
      <c r="L6198" s="108">
        <v>0</v>
      </c>
      <c r="X6198" t="s">
        <v>778</v>
      </c>
      <c r="Y6198" t="s">
        <v>20</v>
      </c>
    </row>
    <row r="6199" spans="1:25" x14ac:dyDescent="0.25">
      <c r="A6199" s="103" t="s">
        <v>7</v>
      </c>
      <c r="B6199" s="104">
        <v>46274</v>
      </c>
      <c r="C6199" s="105" t="s">
        <v>12</v>
      </c>
      <c r="D6199" s="106">
        <v>13</v>
      </c>
      <c r="G6199" s="106">
        <v>21</v>
      </c>
      <c r="H6199" s="107">
        <v>1</v>
      </c>
      <c r="I6199" s="107">
        <v>1</v>
      </c>
      <c r="J6199" s="107">
        <v>0</v>
      </c>
      <c r="K6199" s="107">
        <v>0</v>
      </c>
      <c r="L6199" s="108">
        <v>0</v>
      </c>
      <c r="X6199" t="s">
        <v>782</v>
      </c>
    </row>
    <row r="6200" spans="1:25" hidden="1" x14ac:dyDescent="0.25">
      <c r="A6200" s="103" t="s">
        <v>8</v>
      </c>
      <c r="B6200" s="104">
        <v>46274</v>
      </c>
      <c r="C6200" s="105" t="s">
        <v>12</v>
      </c>
      <c r="D6200" s="106">
        <v>16</v>
      </c>
      <c r="G6200" s="106">
        <v>29</v>
      </c>
      <c r="H6200" s="107">
        <v>0</v>
      </c>
      <c r="I6200" s="107">
        <v>0</v>
      </c>
      <c r="J6200" s="107">
        <v>0</v>
      </c>
      <c r="K6200" s="107">
        <v>0</v>
      </c>
      <c r="L6200" s="108">
        <v>0</v>
      </c>
      <c r="X6200" t="s">
        <v>782</v>
      </c>
      <c r="Y6200" t="s">
        <v>779</v>
      </c>
    </row>
    <row r="6201" spans="1:25" x14ac:dyDescent="0.25">
      <c r="A6201" s="103" t="s">
        <v>6</v>
      </c>
      <c r="B6201" s="104">
        <v>46274</v>
      </c>
      <c r="C6201" s="105" t="s">
        <v>11</v>
      </c>
      <c r="D6201" s="106">
        <v>9</v>
      </c>
      <c r="G6201" s="106">
        <v>186</v>
      </c>
      <c r="H6201" s="107">
        <v>8</v>
      </c>
      <c r="I6201" s="107">
        <v>5</v>
      </c>
      <c r="J6201" s="107">
        <v>1</v>
      </c>
      <c r="K6201" s="107">
        <v>0</v>
      </c>
      <c r="L6201" s="108">
        <v>0</v>
      </c>
      <c r="X6201" t="s">
        <v>778</v>
      </c>
      <c r="Y6201" t="s">
        <v>783</v>
      </c>
    </row>
    <row r="6202" spans="1:25" hidden="1" x14ac:dyDescent="0.25">
      <c r="A6202" s="103" t="s">
        <v>6</v>
      </c>
      <c r="B6202" s="104">
        <v>46274</v>
      </c>
      <c r="C6202" s="105" t="s">
        <v>12</v>
      </c>
      <c r="D6202" s="106">
        <v>9</v>
      </c>
      <c r="G6202" s="106">
        <v>2134</v>
      </c>
      <c r="H6202" s="107">
        <v>32</v>
      </c>
      <c r="I6202" s="107">
        <v>25</v>
      </c>
      <c r="J6202" s="107">
        <v>1</v>
      </c>
      <c r="K6202" s="107">
        <v>0</v>
      </c>
      <c r="L6202" s="108">
        <v>0</v>
      </c>
      <c r="X6202" t="s">
        <v>782</v>
      </c>
      <c r="Y6202" t="s">
        <v>779</v>
      </c>
    </row>
    <row r="6203" spans="1:25" hidden="1" x14ac:dyDescent="0.25">
      <c r="A6203" s="103" t="s">
        <v>6</v>
      </c>
      <c r="B6203" s="104">
        <v>46274</v>
      </c>
      <c r="C6203" s="105" t="s">
        <v>11</v>
      </c>
      <c r="D6203" s="106">
        <v>11</v>
      </c>
      <c r="G6203" s="106">
        <v>5</v>
      </c>
      <c r="H6203" s="107">
        <v>0</v>
      </c>
      <c r="I6203" s="107">
        <v>0</v>
      </c>
      <c r="J6203" s="107">
        <v>0</v>
      </c>
      <c r="K6203" s="107">
        <v>0</v>
      </c>
      <c r="L6203" s="108">
        <v>0</v>
      </c>
      <c r="X6203" t="s">
        <v>782</v>
      </c>
      <c r="Y6203" t="s">
        <v>22</v>
      </c>
    </row>
    <row r="6204" spans="1:25" x14ac:dyDescent="0.25">
      <c r="A6204" s="103" t="s">
        <v>8</v>
      </c>
      <c r="B6204" s="104">
        <v>46274</v>
      </c>
      <c r="C6204" s="105" t="s">
        <v>11</v>
      </c>
      <c r="D6204" s="106">
        <v>12</v>
      </c>
      <c r="G6204" s="106">
        <v>439</v>
      </c>
      <c r="H6204" s="107">
        <v>3</v>
      </c>
      <c r="I6204" s="107">
        <v>2</v>
      </c>
      <c r="J6204" s="107">
        <v>2</v>
      </c>
      <c r="K6204" s="107">
        <v>1</v>
      </c>
      <c r="L6204" s="108">
        <v>1</v>
      </c>
      <c r="X6204" t="s">
        <v>778</v>
      </c>
      <c r="Y6204" t="s">
        <v>20</v>
      </c>
    </row>
    <row r="6205" spans="1:25" x14ac:dyDescent="0.25">
      <c r="A6205" s="103" t="s">
        <v>7</v>
      </c>
      <c r="B6205" s="104">
        <v>46274</v>
      </c>
      <c r="C6205" s="105" t="s">
        <v>12</v>
      </c>
      <c r="D6205" s="106">
        <v>10</v>
      </c>
      <c r="G6205" s="106">
        <v>3</v>
      </c>
      <c r="H6205" s="107">
        <v>0</v>
      </c>
      <c r="I6205" s="107">
        <v>0</v>
      </c>
      <c r="J6205" s="107">
        <v>0</v>
      </c>
      <c r="K6205" s="107">
        <v>0</v>
      </c>
      <c r="L6205" s="108">
        <v>0</v>
      </c>
      <c r="X6205" t="s">
        <v>778</v>
      </c>
      <c r="Y6205" t="s">
        <v>785</v>
      </c>
    </row>
    <row r="6206" spans="1:25" x14ac:dyDescent="0.25">
      <c r="A6206" s="103" t="s">
        <v>6</v>
      </c>
      <c r="B6206" s="104">
        <v>46274</v>
      </c>
      <c r="C6206" s="105" t="s">
        <v>12</v>
      </c>
      <c r="D6206" s="106">
        <v>14</v>
      </c>
      <c r="G6206" s="106">
        <v>1</v>
      </c>
      <c r="H6206" s="107">
        <v>0</v>
      </c>
      <c r="I6206" s="107">
        <v>0</v>
      </c>
      <c r="J6206" s="107">
        <v>0</v>
      </c>
      <c r="K6206" s="107">
        <v>0</v>
      </c>
      <c r="L6206" s="108">
        <v>0</v>
      </c>
      <c r="X6206" t="s">
        <v>778</v>
      </c>
      <c r="Y6206" t="s">
        <v>786</v>
      </c>
    </row>
    <row r="6207" spans="1:25" hidden="1" x14ac:dyDescent="0.25">
      <c r="A6207" s="103" t="s">
        <v>7</v>
      </c>
      <c r="B6207" s="104">
        <v>46274</v>
      </c>
      <c r="C6207" s="105" t="s">
        <v>12</v>
      </c>
      <c r="D6207" s="106">
        <v>13</v>
      </c>
      <c r="G6207" s="106">
        <v>7</v>
      </c>
      <c r="H6207" s="107">
        <v>0</v>
      </c>
      <c r="I6207" s="107">
        <v>0</v>
      </c>
      <c r="J6207" s="107">
        <v>0</v>
      </c>
      <c r="K6207" s="107">
        <v>0</v>
      </c>
      <c r="L6207" s="108">
        <v>0</v>
      </c>
      <c r="X6207" t="s">
        <v>778</v>
      </c>
    </row>
    <row r="6208" spans="1:25" hidden="1" x14ac:dyDescent="0.25">
      <c r="A6208" s="103" t="s">
        <v>7</v>
      </c>
      <c r="B6208" s="104">
        <v>46274</v>
      </c>
      <c r="C6208" s="105" t="s">
        <v>11</v>
      </c>
      <c r="D6208" s="106">
        <v>12</v>
      </c>
      <c r="G6208" s="106">
        <v>41</v>
      </c>
      <c r="H6208" s="107">
        <v>0</v>
      </c>
      <c r="I6208" s="107">
        <v>0</v>
      </c>
      <c r="J6208" s="107">
        <v>0</v>
      </c>
      <c r="K6208" s="107">
        <v>0</v>
      </c>
      <c r="L6208" s="108">
        <v>0</v>
      </c>
      <c r="X6208" t="s">
        <v>778</v>
      </c>
      <c r="Y6208" t="s">
        <v>784</v>
      </c>
    </row>
    <row r="6209" spans="1:25" hidden="1" x14ac:dyDescent="0.25">
      <c r="A6209" s="103" t="s">
        <v>7</v>
      </c>
      <c r="B6209" s="104">
        <v>46274</v>
      </c>
      <c r="C6209" s="105" t="s">
        <v>11</v>
      </c>
      <c r="D6209" s="106">
        <v>8</v>
      </c>
      <c r="G6209" s="106">
        <v>3</v>
      </c>
      <c r="H6209" s="107">
        <v>0</v>
      </c>
      <c r="I6209" s="107">
        <v>0</v>
      </c>
      <c r="J6209" s="107">
        <v>0</v>
      </c>
      <c r="K6209" s="107">
        <v>0</v>
      </c>
      <c r="L6209" s="108">
        <v>0</v>
      </c>
      <c r="X6209" t="s">
        <v>782</v>
      </c>
      <c r="Y6209" t="s">
        <v>23</v>
      </c>
    </row>
    <row r="6210" spans="1:25" hidden="1" x14ac:dyDescent="0.25">
      <c r="A6210" s="103" t="s">
        <v>6</v>
      </c>
      <c r="B6210" s="104">
        <v>46274</v>
      </c>
      <c r="C6210" s="105" t="s">
        <v>12</v>
      </c>
      <c r="D6210" s="106">
        <v>16</v>
      </c>
      <c r="G6210" s="106">
        <v>208</v>
      </c>
      <c r="H6210" s="107">
        <v>5</v>
      </c>
      <c r="I6210" s="107">
        <v>2</v>
      </c>
      <c r="J6210" s="107">
        <v>0</v>
      </c>
      <c r="K6210" s="107">
        <v>0</v>
      </c>
      <c r="L6210" s="108">
        <v>0</v>
      </c>
      <c r="X6210" t="s">
        <v>778</v>
      </c>
      <c r="Y6210" t="s">
        <v>781</v>
      </c>
    </row>
    <row r="6211" spans="1:25" x14ac:dyDescent="0.25">
      <c r="A6211" s="103" t="s">
        <v>8</v>
      </c>
      <c r="B6211" s="104">
        <v>46274</v>
      </c>
      <c r="C6211" s="105" t="s">
        <v>11</v>
      </c>
      <c r="D6211" s="106">
        <v>15</v>
      </c>
      <c r="G6211" s="106">
        <v>700</v>
      </c>
      <c r="H6211" s="107">
        <v>10</v>
      </c>
      <c r="I6211" s="107">
        <v>10</v>
      </c>
      <c r="J6211" s="107">
        <v>1</v>
      </c>
      <c r="K6211" s="107">
        <v>1</v>
      </c>
      <c r="L6211" s="108">
        <v>1</v>
      </c>
      <c r="X6211" t="s">
        <v>782</v>
      </c>
      <c r="Y6211" t="s">
        <v>784</v>
      </c>
    </row>
    <row r="6212" spans="1:25" hidden="1" x14ac:dyDescent="0.25">
      <c r="A6212" s="103" t="s">
        <v>7</v>
      </c>
      <c r="B6212" s="104">
        <v>46274</v>
      </c>
      <c r="C6212" s="105" t="s">
        <v>12</v>
      </c>
      <c r="D6212" s="106">
        <v>8</v>
      </c>
      <c r="G6212" s="106">
        <v>1</v>
      </c>
      <c r="H6212" s="107">
        <v>0</v>
      </c>
      <c r="I6212" s="107">
        <v>0</v>
      </c>
      <c r="J6212" s="107">
        <v>0</v>
      </c>
      <c r="K6212" s="107">
        <v>0</v>
      </c>
      <c r="L6212" s="108">
        <v>0</v>
      </c>
      <c r="X6212" t="s">
        <v>778</v>
      </c>
      <c r="Y6212" t="s">
        <v>811</v>
      </c>
    </row>
    <row r="6213" spans="1:25" x14ac:dyDescent="0.25">
      <c r="A6213" s="103" t="s">
        <v>7</v>
      </c>
      <c r="B6213" s="104">
        <v>46274</v>
      </c>
      <c r="C6213" s="105" t="s">
        <v>12</v>
      </c>
      <c r="D6213" s="106">
        <v>16</v>
      </c>
      <c r="G6213" s="106">
        <v>197</v>
      </c>
      <c r="H6213" s="107">
        <v>0</v>
      </c>
      <c r="I6213" s="107">
        <v>0</v>
      </c>
      <c r="J6213" s="107">
        <v>0</v>
      </c>
      <c r="K6213" s="107">
        <v>0</v>
      </c>
      <c r="L6213" s="108">
        <v>0</v>
      </c>
      <c r="X6213" t="s">
        <v>778</v>
      </c>
      <c r="Y6213" t="s">
        <v>781</v>
      </c>
    </row>
    <row r="6214" spans="1:25" hidden="1" x14ac:dyDescent="0.25">
      <c r="A6214" s="103" t="s">
        <v>6</v>
      </c>
      <c r="B6214" s="104">
        <v>46274</v>
      </c>
      <c r="C6214" s="105" t="s">
        <v>12</v>
      </c>
      <c r="D6214" s="106">
        <v>14</v>
      </c>
      <c r="G6214" s="106">
        <v>24</v>
      </c>
      <c r="H6214" s="107">
        <v>0</v>
      </c>
      <c r="I6214" s="107">
        <v>0</v>
      </c>
      <c r="J6214" s="107">
        <v>0</v>
      </c>
      <c r="K6214" s="107">
        <v>0</v>
      </c>
      <c r="L6214" s="108">
        <v>0</v>
      </c>
      <c r="X6214" t="s">
        <v>778</v>
      </c>
    </row>
    <row r="6215" spans="1:25" hidden="1" x14ac:dyDescent="0.25">
      <c r="A6215" s="103" t="s">
        <v>7</v>
      </c>
      <c r="B6215" s="104">
        <v>46274</v>
      </c>
      <c r="C6215" s="105" t="s">
        <v>11</v>
      </c>
      <c r="D6215" s="106">
        <v>8</v>
      </c>
      <c r="G6215" s="106">
        <v>1</v>
      </c>
      <c r="H6215" s="107">
        <v>0</v>
      </c>
      <c r="I6215" s="107">
        <v>0</v>
      </c>
      <c r="J6215" s="107">
        <v>0</v>
      </c>
      <c r="K6215" s="107">
        <v>0</v>
      </c>
      <c r="L6215" s="108">
        <v>0</v>
      </c>
      <c r="X6215" t="s">
        <v>782</v>
      </c>
    </row>
    <row r="6216" spans="1:25" hidden="1" x14ac:dyDescent="0.25">
      <c r="A6216" s="103" t="s">
        <v>7</v>
      </c>
      <c r="B6216" s="104">
        <v>46274</v>
      </c>
      <c r="C6216" s="105" t="s">
        <v>11</v>
      </c>
      <c r="D6216" s="106">
        <v>9</v>
      </c>
      <c r="G6216" s="106">
        <v>7</v>
      </c>
      <c r="H6216" s="107">
        <v>0</v>
      </c>
      <c r="I6216" s="107">
        <v>0</v>
      </c>
      <c r="J6216" s="107">
        <v>0</v>
      </c>
      <c r="K6216" s="107">
        <v>0</v>
      </c>
      <c r="L6216" s="108">
        <v>0</v>
      </c>
      <c r="X6216" t="s">
        <v>782</v>
      </c>
      <c r="Y6216" t="s">
        <v>21</v>
      </c>
    </row>
    <row r="6217" spans="1:25" hidden="1" x14ac:dyDescent="0.25">
      <c r="A6217" s="103" t="s">
        <v>8</v>
      </c>
      <c r="B6217" s="104">
        <v>46274</v>
      </c>
      <c r="C6217" s="105" t="s">
        <v>11</v>
      </c>
      <c r="D6217" s="106">
        <v>10</v>
      </c>
      <c r="G6217" s="106">
        <v>225</v>
      </c>
      <c r="H6217" s="107">
        <v>1</v>
      </c>
      <c r="I6217" s="107">
        <v>1</v>
      </c>
      <c r="J6217" s="107">
        <v>0</v>
      </c>
      <c r="K6217" s="107">
        <v>0</v>
      </c>
      <c r="L6217" s="108">
        <v>0</v>
      </c>
      <c r="X6217" t="s">
        <v>778</v>
      </c>
      <c r="Y6217" t="s">
        <v>20</v>
      </c>
    </row>
    <row r="6218" spans="1:25" hidden="1" x14ac:dyDescent="0.25">
      <c r="A6218" s="103" t="s">
        <v>7</v>
      </c>
      <c r="B6218" s="104">
        <v>46274</v>
      </c>
      <c r="C6218" s="105" t="s">
        <v>11</v>
      </c>
      <c r="D6218" s="106">
        <v>10</v>
      </c>
      <c r="G6218" s="106">
        <v>242</v>
      </c>
      <c r="H6218" s="107">
        <v>4</v>
      </c>
      <c r="I6218" s="107">
        <v>4</v>
      </c>
      <c r="J6218" s="107">
        <v>0</v>
      </c>
      <c r="K6218" s="107">
        <v>0</v>
      </c>
      <c r="L6218" s="108">
        <v>0</v>
      </c>
      <c r="X6218" t="s">
        <v>782</v>
      </c>
      <c r="Y6218" t="s">
        <v>20</v>
      </c>
    </row>
    <row r="6219" spans="1:25" hidden="1" x14ac:dyDescent="0.25">
      <c r="A6219" s="103" t="s">
        <v>8</v>
      </c>
      <c r="B6219" s="104">
        <v>46274</v>
      </c>
      <c r="C6219" s="105" t="s">
        <v>11</v>
      </c>
      <c r="D6219" s="106">
        <v>10</v>
      </c>
      <c r="G6219" s="106">
        <v>1</v>
      </c>
      <c r="H6219" s="107">
        <v>0</v>
      </c>
      <c r="I6219" s="107">
        <v>0</v>
      </c>
      <c r="J6219" s="107">
        <v>0</v>
      </c>
      <c r="K6219" s="107">
        <v>0</v>
      </c>
      <c r="L6219" s="108">
        <v>0</v>
      </c>
      <c r="X6219" t="s">
        <v>782</v>
      </c>
      <c r="Y6219" t="s">
        <v>21</v>
      </c>
    </row>
    <row r="6220" spans="1:25" x14ac:dyDescent="0.25">
      <c r="A6220" s="103" t="s">
        <v>6</v>
      </c>
      <c r="B6220" s="104">
        <v>46274</v>
      </c>
      <c r="C6220" s="105" t="s">
        <v>11</v>
      </c>
      <c r="D6220" s="106">
        <v>10</v>
      </c>
      <c r="G6220" s="106">
        <v>906</v>
      </c>
      <c r="H6220" s="107">
        <v>11</v>
      </c>
      <c r="I6220" s="107">
        <v>9</v>
      </c>
      <c r="J6220" s="107">
        <v>0</v>
      </c>
      <c r="K6220" s="107">
        <v>0</v>
      </c>
      <c r="L6220" s="108">
        <v>0</v>
      </c>
      <c r="X6220" t="s">
        <v>782</v>
      </c>
      <c r="Y6220" t="s">
        <v>783</v>
      </c>
    </row>
    <row r="6221" spans="1:25" hidden="1" x14ac:dyDescent="0.25">
      <c r="A6221" s="103" t="s">
        <v>6</v>
      </c>
      <c r="B6221" s="104">
        <v>46274</v>
      </c>
      <c r="C6221" s="105" t="s">
        <v>12</v>
      </c>
      <c r="D6221" s="106">
        <v>15</v>
      </c>
      <c r="G6221" s="106">
        <v>2281</v>
      </c>
      <c r="H6221" s="107">
        <v>33</v>
      </c>
      <c r="I6221" s="107">
        <v>21</v>
      </c>
      <c r="J6221" s="107">
        <v>1</v>
      </c>
      <c r="K6221" s="107">
        <v>0</v>
      </c>
      <c r="L6221" s="108">
        <v>0</v>
      </c>
      <c r="X6221" t="s">
        <v>778</v>
      </c>
      <c r="Y6221" t="s">
        <v>779</v>
      </c>
    </row>
    <row r="6222" spans="1:25" hidden="1" x14ac:dyDescent="0.25">
      <c r="A6222" s="103" t="s">
        <v>8</v>
      </c>
      <c r="B6222" s="104">
        <v>46274</v>
      </c>
      <c r="C6222" s="105" t="s">
        <v>11</v>
      </c>
      <c r="D6222" s="106">
        <v>10</v>
      </c>
      <c r="G6222" s="106">
        <v>336</v>
      </c>
      <c r="H6222" s="107">
        <v>3</v>
      </c>
      <c r="I6222" s="107">
        <v>3</v>
      </c>
      <c r="J6222" s="107">
        <v>0</v>
      </c>
      <c r="K6222" s="107">
        <v>0</v>
      </c>
      <c r="L6222" s="108">
        <v>0</v>
      </c>
      <c r="X6222" t="s">
        <v>782</v>
      </c>
      <c r="Y6222" t="s">
        <v>784</v>
      </c>
    </row>
    <row r="6223" spans="1:25" x14ac:dyDescent="0.25">
      <c r="A6223" s="103" t="s">
        <v>8</v>
      </c>
      <c r="B6223" s="104">
        <v>46274</v>
      </c>
      <c r="C6223" s="105" t="s">
        <v>11</v>
      </c>
      <c r="D6223" s="106">
        <v>10</v>
      </c>
      <c r="G6223" s="106">
        <v>256</v>
      </c>
      <c r="H6223" s="107">
        <v>1</v>
      </c>
      <c r="I6223" s="107">
        <v>1</v>
      </c>
      <c r="J6223" s="107">
        <v>0</v>
      </c>
      <c r="K6223" s="107">
        <v>0</v>
      </c>
      <c r="L6223" s="108">
        <v>0</v>
      </c>
      <c r="X6223" t="s">
        <v>778</v>
      </c>
      <c r="Y6223" t="s">
        <v>783</v>
      </c>
    </row>
    <row r="6224" spans="1:25" hidden="1" x14ac:dyDescent="0.25">
      <c r="A6224" s="103" t="s">
        <v>6</v>
      </c>
      <c r="B6224" s="104">
        <v>46274</v>
      </c>
      <c r="C6224" s="105" t="s">
        <v>12</v>
      </c>
      <c r="D6224" s="106">
        <v>13</v>
      </c>
      <c r="G6224" s="106">
        <v>613</v>
      </c>
      <c r="H6224" s="107">
        <v>18</v>
      </c>
      <c r="I6224" s="107">
        <v>14</v>
      </c>
      <c r="J6224" s="107">
        <v>1</v>
      </c>
      <c r="K6224" s="107">
        <v>1</v>
      </c>
      <c r="L6224" s="108">
        <v>0</v>
      </c>
      <c r="X6224" t="s">
        <v>778</v>
      </c>
      <c r="Y6224" t="s">
        <v>779</v>
      </c>
    </row>
    <row r="6225" spans="1:25" x14ac:dyDescent="0.25">
      <c r="A6225" s="103" t="s">
        <v>6</v>
      </c>
      <c r="B6225" s="104">
        <v>46274</v>
      </c>
      <c r="C6225" s="105" t="s">
        <v>11</v>
      </c>
      <c r="D6225" s="106">
        <v>8</v>
      </c>
      <c r="G6225" s="106">
        <v>247</v>
      </c>
      <c r="H6225" s="107">
        <v>9</v>
      </c>
      <c r="I6225" s="107">
        <v>6</v>
      </c>
      <c r="J6225" s="107">
        <v>0</v>
      </c>
      <c r="K6225" s="107">
        <v>0</v>
      </c>
      <c r="L6225" s="108">
        <v>0</v>
      </c>
      <c r="X6225" t="s">
        <v>778</v>
      </c>
      <c r="Y6225" t="s">
        <v>783</v>
      </c>
    </row>
    <row r="6226" spans="1:25" hidden="1" x14ac:dyDescent="0.25">
      <c r="A6226" s="103" t="s">
        <v>6</v>
      </c>
      <c r="B6226" s="104">
        <v>46274</v>
      </c>
      <c r="C6226" s="105" t="s">
        <v>12</v>
      </c>
      <c r="D6226" s="106">
        <v>8</v>
      </c>
      <c r="G6226" s="106">
        <v>35</v>
      </c>
      <c r="H6226" s="107">
        <v>0</v>
      </c>
      <c r="I6226" s="107">
        <v>0</v>
      </c>
      <c r="J6226" s="107">
        <v>0</v>
      </c>
      <c r="K6226" s="107">
        <v>0</v>
      </c>
      <c r="L6226" s="108">
        <v>0</v>
      </c>
      <c r="X6226" t="s">
        <v>778</v>
      </c>
      <c r="Y6226" t="s">
        <v>779</v>
      </c>
    </row>
    <row r="6227" spans="1:25" hidden="1" x14ac:dyDescent="0.25">
      <c r="A6227" s="103" t="s">
        <v>8</v>
      </c>
      <c r="B6227" s="104">
        <v>46274</v>
      </c>
      <c r="C6227" s="105" t="s">
        <v>11</v>
      </c>
      <c r="D6227" s="106">
        <v>9</v>
      </c>
      <c r="G6227" s="106">
        <v>392</v>
      </c>
      <c r="H6227" s="107">
        <v>3</v>
      </c>
      <c r="I6227" s="107">
        <v>3</v>
      </c>
      <c r="J6227" s="107">
        <v>0</v>
      </c>
      <c r="K6227" s="107">
        <v>0</v>
      </c>
      <c r="L6227" s="108">
        <v>0</v>
      </c>
      <c r="X6227" t="s">
        <v>782</v>
      </c>
      <c r="Y6227" t="s">
        <v>20</v>
      </c>
    </row>
    <row r="6228" spans="1:25" hidden="1" x14ac:dyDescent="0.25">
      <c r="A6228" s="103" t="s">
        <v>8</v>
      </c>
      <c r="B6228" s="104">
        <v>46274</v>
      </c>
      <c r="C6228" s="105" t="s">
        <v>11</v>
      </c>
      <c r="D6228" s="106">
        <v>12</v>
      </c>
      <c r="G6228" s="106">
        <v>133</v>
      </c>
      <c r="H6228" s="107">
        <v>1</v>
      </c>
      <c r="I6228" s="107">
        <v>0</v>
      </c>
      <c r="J6228" s="107">
        <v>0</v>
      </c>
      <c r="K6228" s="107">
        <v>0</v>
      </c>
      <c r="L6228" s="108">
        <v>0</v>
      </c>
      <c r="X6228" t="s">
        <v>782</v>
      </c>
      <c r="Y6228" t="s">
        <v>780</v>
      </c>
    </row>
    <row r="6229" spans="1:25" x14ac:dyDescent="0.25">
      <c r="A6229" s="103" t="s">
        <v>8</v>
      </c>
      <c r="B6229" s="104">
        <v>46274</v>
      </c>
      <c r="C6229" s="105" t="s">
        <v>11</v>
      </c>
      <c r="D6229" s="106">
        <v>11</v>
      </c>
      <c r="G6229" s="106">
        <v>468</v>
      </c>
      <c r="H6229" s="107">
        <v>4</v>
      </c>
      <c r="I6229" s="107">
        <v>4</v>
      </c>
      <c r="J6229" s="107">
        <v>0</v>
      </c>
      <c r="K6229" s="107">
        <v>0</v>
      </c>
      <c r="L6229" s="108">
        <v>0</v>
      </c>
      <c r="X6229" t="s">
        <v>782</v>
      </c>
      <c r="Y6229" t="s">
        <v>784</v>
      </c>
    </row>
    <row r="6230" spans="1:25" hidden="1" x14ac:dyDescent="0.25">
      <c r="A6230" s="103" t="s">
        <v>7</v>
      </c>
      <c r="B6230" s="104">
        <v>46274</v>
      </c>
      <c r="C6230" s="105" t="s">
        <v>12</v>
      </c>
      <c r="D6230" s="106">
        <v>10</v>
      </c>
      <c r="G6230" s="106">
        <v>15</v>
      </c>
      <c r="H6230" s="107">
        <v>0</v>
      </c>
      <c r="I6230" s="107">
        <v>0</v>
      </c>
      <c r="J6230" s="107">
        <v>0</v>
      </c>
      <c r="K6230" s="107">
        <v>0</v>
      </c>
      <c r="L6230" s="108">
        <v>0</v>
      </c>
      <c r="X6230" t="s">
        <v>782</v>
      </c>
      <c r="Y6230" t="s">
        <v>779</v>
      </c>
    </row>
    <row r="6231" spans="1:25" hidden="1" x14ac:dyDescent="0.25">
      <c r="A6231" s="103" t="s">
        <v>8</v>
      </c>
      <c r="B6231" s="104">
        <v>46274</v>
      </c>
      <c r="C6231" s="105" t="s">
        <v>11</v>
      </c>
      <c r="D6231" s="106">
        <v>14</v>
      </c>
      <c r="G6231" s="106">
        <v>913</v>
      </c>
      <c r="H6231" s="107">
        <v>7</v>
      </c>
      <c r="I6231" s="107">
        <v>4</v>
      </c>
      <c r="J6231" s="107">
        <v>0</v>
      </c>
      <c r="K6231" s="107">
        <v>0</v>
      </c>
      <c r="L6231" s="108">
        <v>0</v>
      </c>
      <c r="X6231" t="s">
        <v>782</v>
      </c>
      <c r="Y6231" t="s">
        <v>20</v>
      </c>
    </row>
    <row r="6232" spans="1:25" hidden="1" x14ac:dyDescent="0.25">
      <c r="A6232" s="103" t="s">
        <v>7</v>
      </c>
      <c r="B6232" s="104">
        <v>46274</v>
      </c>
      <c r="C6232" s="105" t="s">
        <v>11</v>
      </c>
      <c r="D6232" s="106">
        <v>10</v>
      </c>
      <c r="G6232" s="106">
        <v>431</v>
      </c>
      <c r="H6232" s="107">
        <v>8</v>
      </c>
      <c r="I6232" s="107">
        <v>5</v>
      </c>
      <c r="J6232" s="107">
        <v>0</v>
      </c>
      <c r="K6232" s="107">
        <v>0</v>
      </c>
      <c r="L6232" s="108">
        <v>0</v>
      </c>
      <c r="X6232" t="s">
        <v>782</v>
      </c>
      <c r="Y6232" t="s">
        <v>783</v>
      </c>
    </row>
    <row r="6233" spans="1:25" hidden="1" x14ac:dyDescent="0.25">
      <c r="A6233" s="103" t="s">
        <v>8</v>
      </c>
      <c r="B6233" s="104">
        <v>46274</v>
      </c>
      <c r="C6233" s="105" t="s">
        <v>11</v>
      </c>
      <c r="D6233" s="106">
        <v>12</v>
      </c>
      <c r="G6233" s="106">
        <v>220</v>
      </c>
      <c r="H6233" s="107">
        <v>3</v>
      </c>
      <c r="I6233" s="107">
        <v>3</v>
      </c>
      <c r="J6233" s="107">
        <v>0</v>
      </c>
      <c r="K6233" s="107">
        <v>0</v>
      </c>
      <c r="L6233" s="108">
        <v>0</v>
      </c>
      <c r="X6233" t="s">
        <v>778</v>
      </c>
      <c r="Y6233" t="s">
        <v>784</v>
      </c>
    </row>
    <row r="6234" spans="1:25" hidden="1" x14ac:dyDescent="0.25">
      <c r="A6234" s="103" t="s">
        <v>7</v>
      </c>
      <c r="B6234" s="104">
        <v>46274</v>
      </c>
      <c r="C6234" s="105" t="s">
        <v>11</v>
      </c>
      <c r="D6234" s="106">
        <v>9</v>
      </c>
      <c r="G6234" s="106">
        <v>254</v>
      </c>
      <c r="H6234" s="107">
        <v>5</v>
      </c>
      <c r="I6234" s="107">
        <v>2</v>
      </c>
      <c r="J6234" s="107">
        <v>0</v>
      </c>
      <c r="K6234" s="107">
        <v>0</v>
      </c>
      <c r="L6234" s="108">
        <v>0</v>
      </c>
      <c r="X6234" t="s">
        <v>782</v>
      </c>
      <c r="Y6234" t="s">
        <v>20</v>
      </c>
    </row>
    <row r="6235" spans="1:25" x14ac:dyDescent="0.25">
      <c r="A6235" s="103" t="s">
        <v>8</v>
      </c>
      <c r="B6235" s="104">
        <v>46274</v>
      </c>
      <c r="C6235" s="105" t="s">
        <v>11</v>
      </c>
      <c r="D6235" s="106">
        <v>14</v>
      </c>
      <c r="G6235" s="106">
        <v>492</v>
      </c>
      <c r="H6235" s="107">
        <v>8</v>
      </c>
      <c r="I6235" s="107">
        <v>7</v>
      </c>
      <c r="J6235" s="107">
        <v>0</v>
      </c>
      <c r="K6235" s="107">
        <v>0</v>
      </c>
      <c r="L6235" s="108">
        <v>0</v>
      </c>
      <c r="X6235" t="s">
        <v>778</v>
      </c>
      <c r="Y6235" t="s">
        <v>783</v>
      </c>
    </row>
    <row r="6236" spans="1:25" hidden="1" x14ac:dyDescent="0.25">
      <c r="A6236" s="103" t="s">
        <v>6</v>
      </c>
      <c r="B6236" s="104">
        <v>46274</v>
      </c>
      <c r="C6236" s="105" t="s">
        <v>12</v>
      </c>
      <c r="D6236" s="106">
        <v>15</v>
      </c>
      <c r="G6236" s="106">
        <v>3</v>
      </c>
      <c r="H6236" s="107">
        <v>0</v>
      </c>
      <c r="I6236" s="107">
        <v>0</v>
      </c>
      <c r="J6236" s="107">
        <v>0</v>
      </c>
      <c r="K6236" s="107">
        <v>0</v>
      </c>
      <c r="L6236" s="108">
        <v>0</v>
      </c>
      <c r="X6236" t="s">
        <v>778</v>
      </c>
      <c r="Y6236" t="s">
        <v>169</v>
      </c>
    </row>
    <row r="6237" spans="1:25" hidden="1" x14ac:dyDescent="0.25">
      <c r="A6237" s="103" t="s">
        <v>7</v>
      </c>
      <c r="B6237" s="104">
        <v>46274</v>
      </c>
      <c r="C6237" s="105" t="s">
        <v>11</v>
      </c>
      <c r="D6237" s="106">
        <v>8</v>
      </c>
      <c r="G6237" s="106">
        <v>159</v>
      </c>
      <c r="H6237" s="107">
        <v>1</v>
      </c>
      <c r="I6237" s="107">
        <v>1</v>
      </c>
      <c r="J6237" s="107">
        <v>0</v>
      </c>
      <c r="K6237" s="107">
        <v>0</v>
      </c>
      <c r="L6237" s="108">
        <v>0</v>
      </c>
      <c r="X6237" t="s">
        <v>782</v>
      </c>
      <c r="Y6237" t="s">
        <v>20</v>
      </c>
    </row>
    <row r="6238" spans="1:25" hidden="1" x14ac:dyDescent="0.25">
      <c r="A6238" s="103" t="s">
        <v>6</v>
      </c>
      <c r="B6238" s="104">
        <v>46274</v>
      </c>
      <c r="C6238" s="105" t="s">
        <v>11</v>
      </c>
      <c r="D6238" s="106">
        <v>12</v>
      </c>
      <c r="G6238" s="106">
        <v>9</v>
      </c>
      <c r="H6238" s="107">
        <v>0</v>
      </c>
      <c r="I6238" s="107">
        <v>0</v>
      </c>
      <c r="J6238" s="107">
        <v>0</v>
      </c>
      <c r="K6238" s="107">
        <v>0</v>
      </c>
      <c r="L6238" s="108">
        <v>0</v>
      </c>
      <c r="X6238" t="s">
        <v>778</v>
      </c>
    </row>
    <row r="6239" spans="1:25" hidden="1" x14ac:dyDescent="0.25">
      <c r="A6239" s="103" t="s">
        <v>6</v>
      </c>
      <c r="B6239" s="104">
        <v>46274</v>
      </c>
      <c r="C6239" s="105" t="s">
        <v>11</v>
      </c>
      <c r="D6239" s="106">
        <v>9</v>
      </c>
      <c r="G6239" s="106">
        <v>121</v>
      </c>
      <c r="H6239" s="107">
        <v>4</v>
      </c>
      <c r="I6239" s="107">
        <v>4</v>
      </c>
      <c r="J6239" s="107">
        <v>0</v>
      </c>
      <c r="K6239" s="107">
        <v>0</v>
      </c>
      <c r="L6239" s="108">
        <v>0</v>
      </c>
      <c r="X6239" t="s">
        <v>778</v>
      </c>
      <c r="Y6239" t="s">
        <v>784</v>
      </c>
    </row>
    <row r="6240" spans="1:25" hidden="1" x14ac:dyDescent="0.25">
      <c r="A6240" s="103" t="s">
        <v>8</v>
      </c>
      <c r="B6240" s="104">
        <v>46274</v>
      </c>
      <c r="C6240" s="105" t="s">
        <v>12</v>
      </c>
      <c r="D6240" s="106">
        <v>14</v>
      </c>
      <c r="G6240" s="106">
        <v>16</v>
      </c>
      <c r="H6240" s="107">
        <v>0</v>
      </c>
      <c r="I6240" s="107">
        <v>0</v>
      </c>
      <c r="J6240" s="107">
        <v>0</v>
      </c>
      <c r="K6240" s="107">
        <v>0</v>
      </c>
      <c r="L6240" s="108">
        <v>0</v>
      </c>
      <c r="X6240" t="s">
        <v>782</v>
      </c>
      <c r="Y6240" t="s">
        <v>781</v>
      </c>
    </row>
    <row r="6241" spans="1:25" hidden="1" x14ac:dyDescent="0.25">
      <c r="A6241" s="103" t="s">
        <v>8</v>
      </c>
      <c r="B6241" s="104">
        <v>46274</v>
      </c>
      <c r="C6241" s="105" t="s">
        <v>11</v>
      </c>
      <c r="D6241" s="106">
        <v>8</v>
      </c>
      <c r="G6241" s="106">
        <v>48</v>
      </c>
      <c r="H6241" s="107">
        <v>1</v>
      </c>
      <c r="I6241" s="107">
        <v>1</v>
      </c>
      <c r="J6241" s="107">
        <v>0</v>
      </c>
      <c r="K6241" s="107">
        <v>0</v>
      </c>
      <c r="L6241" s="108">
        <v>0</v>
      </c>
      <c r="X6241" t="s">
        <v>782</v>
      </c>
      <c r="Y6241" t="s">
        <v>783</v>
      </c>
    </row>
    <row r="6242" spans="1:25" hidden="1" x14ac:dyDescent="0.25">
      <c r="A6242" s="103" t="s">
        <v>6</v>
      </c>
      <c r="B6242" s="104">
        <v>46274</v>
      </c>
      <c r="C6242" s="105" t="s">
        <v>11</v>
      </c>
      <c r="D6242" s="106">
        <v>8</v>
      </c>
      <c r="G6242" s="106">
        <v>5</v>
      </c>
      <c r="H6242" s="107">
        <v>1</v>
      </c>
      <c r="I6242" s="107">
        <v>0</v>
      </c>
      <c r="J6242" s="107">
        <v>0</v>
      </c>
      <c r="K6242" s="107">
        <v>0</v>
      </c>
      <c r="L6242" s="108">
        <v>0</v>
      </c>
      <c r="X6242" t="s">
        <v>778</v>
      </c>
      <c r="Y6242" t="s">
        <v>21</v>
      </c>
    </row>
    <row r="6243" spans="1:25" hidden="1" x14ac:dyDescent="0.25">
      <c r="A6243" s="103" t="s">
        <v>7</v>
      </c>
      <c r="B6243" s="104">
        <v>46274</v>
      </c>
      <c r="C6243" s="105" t="s">
        <v>11</v>
      </c>
      <c r="D6243" s="106">
        <v>10</v>
      </c>
      <c r="G6243" s="106">
        <v>1</v>
      </c>
      <c r="H6243" s="107">
        <v>0</v>
      </c>
      <c r="I6243" s="107">
        <v>0</v>
      </c>
      <c r="J6243" s="107">
        <v>0</v>
      </c>
      <c r="K6243" s="107">
        <v>0</v>
      </c>
      <c r="L6243" s="108">
        <v>0</v>
      </c>
      <c r="X6243" t="s">
        <v>778</v>
      </c>
    </row>
    <row r="6244" spans="1:25" hidden="1" x14ac:dyDescent="0.25">
      <c r="A6244" s="103" t="s">
        <v>6</v>
      </c>
      <c r="B6244" s="104">
        <v>46274</v>
      </c>
      <c r="C6244" s="105" t="s">
        <v>11</v>
      </c>
      <c r="D6244" s="106">
        <v>15</v>
      </c>
      <c r="G6244" s="106">
        <v>11</v>
      </c>
      <c r="H6244" s="107">
        <v>0</v>
      </c>
      <c r="I6244" s="107">
        <v>0</v>
      </c>
      <c r="J6244" s="107">
        <v>0</v>
      </c>
      <c r="K6244" s="107">
        <v>0</v>
      </c>
      <c r="L6244" s="108">
        <v>0</v>
      </c>
      <c r="X6244" t="s">
        <v>782</v>
      </c>
      <c r="Y6244" t="s">
        <v>23</v>
      </c>
    </row>
    <row r="6245" spans="1:25" x14ac:dyDescent="0.25">
      <c r="A6245" s="103" t="s">
        <v>7</v>
      </c>
      <c r="B6245" s="104">
        <v>46274</v>
      </c>
      <c r="C6245" s="105" t="s">
        <v>12</v>
      </c>
      <c r="D6245" s="106">
        <v>9</v>
      </c>
      <c r="G6245" s="106">
        <v>426</v>
      </c>
      <c r="H6245" s="107">
        <v>6</v>
      </c>
      <c r="I6245" s="107">
        <v>4</v>
      </c>
      <c r="J6245" s="107">
        <v>1</v>
      </c>
      <c r="K6245" s="107">
        <v>1</v>
      </c>
      <c r="L6245" s="108">
        <v>0</v>
      </c>
      <c r="X6245" t="s">
        <v>782</v>
      </c>
      <c r="Y6245" t="s">
        <v>781</v>
      </c>
    </row>
    <row r="6246" spans="1:25" x14ac:dyDescent="0.25">
      <c r="A6246" s="103" t="s">
        <v>6</v>
      </c>
      <c r="B6246" s="104">
        <v>46274</v>
      </c>
      <c r="C6246" s="105" t="s">
        <v>12</v>
      </c>
      <c r="D6246" s="106">
        <v>8</v>
      </c>
      <c r="G6246" s="106">
        <v>1</v>
      </c>
      <c r="H6246" s="107">
        <v>0</v>
      </c>
      <c r="I6246" s="107">
        <v>0</v>
      </c>
      <c r="J6246" s="107">
        <v>0</v>
      </c>
      <c r="K6246" s="107">
        <v>0</v>
      </c>
      <c r="L6246" s="108">
        <v>0</v>
      </c>
      <c r="X6246" t="s">
        <v>778</v>
      </c>
      <c r="Y6246" t="s">
        <v>811</v>
      </c>
    </row>
    <row r="6247" spans="1:25" x14ac:dyDescent="0.25">
      <c r="A6247" s="103" t="s">
        <v>7</v>
      </c>
      <c r="B6247" s="104">
        <v>46274</v>
      </c>
      <c r="C6247" s="105" t="s">
        <v>12</v>
      </c>
      <c r="D6247" s="106">
        <v>9</v>
      </c>
      <c r="G6247" s="106">
        <v>725</v>
      </c>
      <c r="H6247" s="107">
        <v>21</v>
      </c>
      <c r="I6247" s="107">
        <v>18</v>
      </c>
      <c r="J6247" s="107">
        <v>2</v>
      </c>
      <c r="K6247" s="107">
        <v>0</v>
      </c>
      <c r="L6247" s="108">
        <v>0</v>
      </c>
      <c r="X6247" t="s">
        <v>782</v>
      </c>
      <c r="Y6247" t="s">
        <v>779</v>
      </c>
    </row>
    <row r="6248" spans="1:25" x14ac:dyDescent="0.25">
      <c r="A6248" s="103" t="s">
        <v>6</v>
      </c>
      <c r="B6248" s="104">
        <v>46274</v>
      </c>
      <c r="C6248" s="105" t="s">
        <v>12</v>
      </c>
      <c r="D6248" s="106">
        <v>14</v>
      </c>
      <c r="G6248" s="106">
        <v>3</v>
      </c>
      <c r="H6248" s="107">
        <v>0</v>
      </c>
      <c r="I6248" s="107">
        <v>0</v>
      </c>
      <c r="J6248" s="107">
        <v>0</v>
      </c>
      <c r="K6248" s="107">
        <v>0</v>
      </c>
      <c r="L6248" s="108">
        <v>0</v>
      </c>
      <c r="X6248" t="s">
        <v>778</v>
      </c>
      <c r="Y6248" t="s">
        <v>169</v>
      </c>
    </row>
    <row r="6249" spans="1:25" hidden="1" x14ac:dyDescent="0.25">
      <c r="A6249" s="103" t="s">
        <v>6</v>
      </c>
      <c r="B6249" s="104">
        <v>46274</v>
      </c>
      <c r="C6249" s="105" t="s">
        <v>12</v>
      </c>
      <c r="D6249" s="106">
        <v>13</v>
      </c>
      <c r="G6249" s="106">
        <v>1</v>
      </c>
      <c r="H6249" s="107">
        <v>0</v>
      </c>
      <c r="I6249" s="107">
        <v>0</v>
      </c>
      <c r="J6249" s="107">
        <v>0</v>
      </c>
      <c r="K6249" s="107">
        <v>0</v>
      </c>
      <c r="L6249" s="108">
        <v>0</v>
      </c>
      <c r="X6249" t="s">
        <v>778</v>
      </c>
      <c r="Y6249" t="s">
        <v>22</v>
      </c>
    </row>
    <row r="6250" spans="1:25" hidden="1" x14ac:dyDescent="0.25">
      <c r="A6250" s="103" t="s">
        <v>6</v>
      </c>
      <c r="B6250" s="104">
        <v>46274</v>
      </c>
      <c r="C6250" s="105" t="s">
        <v>11</v>
      </c>
      <c r="D6250" s="106">
        <v>16</v>
      </c>
      <c r="G6250" s="106">
        <v>828</v>
      </c>
      <c r="H6250" s="107">
        <v>18</v>
      </c>
      <c r="I6250" s="107">
        <v>13</v>
      </c>
      <c r="J6250" s="107">
        <v>1</v>
      </c>
      <c r="K6250" s="107">
        <v>0</v>
      </c>
      <c r="L6250" s="108">
        <v>0</v>
      </c>
      <c r="X6250" t="s">
        <v>782</v>
      </c>
      <c r="Y6250" t="s">
        <v>20</v>
      </c>
    </row>
    <row r="6251" spans="1:25" x14ac:dyDescent="0.25">
      <c r="A6251" s="103" t="s">
        <v>6</v>
      </c>
      <c r="B6251" s="104">
        <v>46274</v>
      </c>
      <c r="C6251" s="105" t="s">
        <v>11</v>
      </c>
      <c r="D6251" s="106">
        <v>11</v>
      </c>
      <c r="G6251" s="106">
        <v>959</v>
      </c>
      <c r="H6251" s="107">
        <v>21</v>
      </c>
      <c r="I6251" s="107">
        <v>15</v>
      </c>
      <c r="J6251" s="107">
        <v>1</v>
      </c>
      <c r="K6251" s="107">
        <v>0</v>
      </c>
      <c r="L6251" s="108">
        <v>0</v>
      </c>
      <c r="X6251" t="s">
        <v>782</v>
      </c>
      <c r="Y6251" t="s">
        <v>783</v>
      </c>
    </row>
    <row r="6252" spans="1:25" x14ac:dyDescent="0.25">
      <c r="A6252" s="103" t="s">
        <v>7</v>
      </c>
      <c r="B6252" s="104">
        <v>46274</v>
      </c>
      <c r="C6252" s="105" t="s">
        <v>12</v>
      </c>
      <c r="D6252" s="106">
        <v>12</v>
      </c>
      <c r="G6252" s="106">
        <v>3</v>
      </c>
      <c r="H6252" s="107">
        <v>0</v>
      </c>
      <c r="I6252" s="107">
        <v>0</v>
      </c>
      <c r="J6252" s="107">
        <v>0</v>
      </c>
      <c r="K6252" s="107">
        <v>0</v>
      </c>
      <c r="L6252" s="108">
        <v>0</v>
      </c>
      <c r="X6252" t="s">
        <v>782</v>
      </c>
      <c r="Y6252" t="s">
        <v>169</v>
      </c>
    </row>
    <row r="6253" spans="1:25" x14ac:dyDescent="0.25">
      <c r="A6253" s="103" t="s">
        <v>6</v>
      </c>
      <c r="B6253" s="104">
        <v>46274</v>
      </c>
      <c r="C6253" s="105" t="s">
        <v>12</v>
      </c>
      <c r="D6253" s="106">
        <v>16</v>
      </c>
      <c r="G6253" s="106">
        <v>49</v>
      </c>
      <c r="H6253" s="107">
        <v>3</v>
      </c>
      <c r="I6253" s="107">
        <v>2</v>
      </c>
      <c r="J6253" s="107">
        <v>0</v>
      </c>
      <c r="K6253" s="107">
        <v>0</v>
      </c>
      <c r="L6253" s="108">
        <v>0</v>
      </c>
      <c r="X6253" t="s">
        <v>782</v>
      </c>
      <c r="Y6253" t="s">
        <v>779</v>
      </c>
    </row>
    <row r="6254" spans="1:25" hidden="1" x14ac:dyDescent="0.25">
      <c r="A6254" s="103" t="s">
        <v>8</v>
      </c>
      <c r="B6254" s="104">
        <v>46274</v>
      </c>
      <c r="C6254" s="105" t="s">
        <v>12</v>
      </c>
      <c r="D6254" s="106">
        <v>10</v>
      </c>
      <c r="G6254" s="106">
        <v>22</v>
      </c>
      <c r="H6254" s="107">
        <v>1</v>
      </c>
      <c r="I6254" s="107">
        <v>0</v>
      </c>
      <c r="J6254" s="107">
        <v>0</v>
      </c>
      <c r="K6254" s="107">
        <v>0</v>
      </c>
      <c r="L6254" s="108">
        <v>0</v>
      </c>
      <c r="X6254" t="s">
        <v>782</v>
      </c>
    </row>
    <row r="6255" spans="1:25" hidden="1" x14ac:dyDescent="0.25">
      <c r="A6255" s="103" t="s">
        <v>6</v>
      </c>
      <c r="B6255" s="104">
        <v>46274</v>
      </c>
      <c r="C6255" s="105" t="s">
        <v>11</v>
      </c>
      <c r="D6255" s="106">
        <v>12</v>
      </c>
      <c r="G6255" s="106">
        <v>319</v>
      </c>
      <c r="H6255" s="107">
        <v>6</v>
      </c>
      <c r="I6255" s="107">
        <v>5</v>
      </c>
      <c r="J6255" s="107">
        <v>0</v>
      </c>
      <c r="K6255" s="107">
        <v>0</v>
      </c>
      <c r="L6255" s="108">
        <v>0</v>
      </c>
      <c r="X6255" t="s">
        <v>778</v>
      </c>
      <c r="Y6255" t="s">
        <v>783</v>
      </c>
    </row>
    <row r="6256" spans="1:25" x14ac:dyDescent="0.25">
      <c r="A6256" s="103" t="s">
        <v>6</v>
      </c>
      <c r="B6256" s="104">
        <v>46274</v>
      </c>
      <c r="C6256" s="105" t="s">
        <v>11</v>
      </c>
      <c r="D6256" s="106">
        <v>9</v>
      </c>
      <c r="G6256" s="106">
        <v>526</v>
      </c>
      <c r="H6256" s="107">
        <v>13</v>
      </c>
      <c r="I6256" s="107">
        <v>10</v>
      </c>
      <c r="J6256" s="107">
        <v>0</v>
      </c>
      <c r="K6256" s="107">
        <v>0</v>
      </c>
      <c r="L6256" s="108">
        <v>0</v>
      </c>
      <c r="X6256" t="s">
        <v>782</v>
      </c>
      <c r="Y6256" t="s">
        <v>20</v>
      </c>
    </row>
    <row r="6257" spans="1:25" hidden="1" x14ac:dyDescent="0.25">
      <c r="A6257" s="103" t="s">
        <v>7</v>
      </c>
      <c r="B6257" s="104">
        <v>46274</v>
      </c>
      <c r="C6257" s="105" t="s">
        <v>12</v>
      </c>
      <c r="D6257" s="106">
        <v>16</v>
      </c>
      <c r="G6257" s="106">
        <v>4</v>
      </c>
      <c r="H6257" s="107">
        <v>0</v>
      </c>
      <c r="I6257" s="107">
        <v>0</v>
      </c>
      <c r="J6257" s="107">
        <v>0</v>
      </c>
      <c r="K6257" s="107">
        <v>0</v>
      </c>
      <c r="L6257" s="108">
        <v>0</v>
      </c>
      <c r="X6257" t="s">
        <v>778</v>
      </c>
      <c r="Y6257" t="s">
        <v>804</v>
      </c>
    </row>
    <row r="6258" spans="1:25" hidden="1" x14ac:dyDescent="0.25">
      <c r="A6258" s="103" t="s">
        <v>7</v>
      </c>
      <c r="B6258" s="104">
        <v>46274</v>
      </c>
      <c r="C6258" s="105" t="s">
        <v>11</v>
      </c>
      <c r="D6258" s="106">
        <v>12</v>
      </c>
      <c r="G6258" s="106">
        <v>37</v>
      </c>
      <c r="H6258" s="107">
        <v>0</v>
      </c>
      <c r="I6258" s="107">
        <v>0</v>
      </c>
      <c r="J6258" s="107">
        <v>0</v>
      </c>
      <c r="K6258" s="107">
        <v>0</v>
      </c>
      <c r="L6258" s="108">
        <v>0</v>
      </c>
      <c r="X6258" t="s">
        <v>778</v>
      </c>
      <c r="Y6258" t="s">
        <v>780</v>
      </c>
    </row>
    <row r="6259" spans="1:25" hidden="1" x14ac:dyDescent="0.25">
      <c r="A6259" s="103" t="s">
        <v>7</v>
      </c>
      <c r="B6259" s="104">
        <v>46274</v>
      </c>
      <c r="C6259" s="105" t="s">
        <v>12</v>
      </c>
      <c r="D6259" s="106">
        <v>10</v>
      </c>
      <c r="G6259" s="106">
        <v>9</v>
      </c>
      <c r="H6259" s="107">
        <v>0</v>
      </c>
      <c r="I6259" s="107">
        <v>0</v>
      </c>
      <c r="J6259" s="107">
        <v>0</v>
      </c>
      <c r="K6259" s="107">
        <v>0</v>
      </c>
      <c r="L6259" s="108">
        <v>0</v>
      </c>
      <c r="X6259" t="s">
        <v>778</v>
      </c>
      <c r="Y6259" t="s">
        <v>781</v>
      </c>
    </row>
    <row r="6260" spans="1:25" x14ac:dyDescent="0.25">
      <c r="A6260" s="103" t="s">
        <v>8</v>
      </c>
      <c r="B6260" s="104">
        <v>46274</v>
      </c>
      <c r="C6260" s="105" t="s">
        <v>11</v>
      </c>
      <c r="D6260" s="106">
        <v>16</v>
      </c>
      <c r="G6260" s="106">
        <v>5</v>
      </c>
      <c r="H6260" s="107">
        <v>0</v>
      </c>
      <c r="I6260" s="107">
        <v>0</v>
      </c>
      <c r="J6260" s="107">
        <v>0</v>
      </c>
      <c r="K6260" s="107">
        <v>0</v>
      </c>
      <c r="L6260" s="108">
        <v>0</v>
      </c>
      <c r="X6260" t="s">
        <v>782</v>
      </c>
      <c r="Y6260" t="s">
        <v>21</v>
      </c>
    </row>
    <row r="6261" spans="1:25" hidden="1" x14ac:dyDescent="0.25">
      <c r="A6261" s="103" t="s">
        <v>6</v>
      </c>
      <c r="B6261" s="104">
        <v>46274</v>
      </c>
      <c r="C6261" s="105" t="s">
        <v>12</v>
      </c>
      <c r="D6261" s="106">
        <v>16</v>
      </c>
      <c r="G6261" s="106">
        <v>18</v>
      </c>
      <c r="H6261" s="107">
        <v>0</v>
      </c>
      <c r="I6261" s="107">
        <v>0</v>
      </c>
      <c r="J6261" s="107">
        <v>0</v>
      </c>
      <c r="K6261" s="107">
        <v>0</v>
      </c>
      <c r="L6261" s="108">
        <v>0</v>
      </c>
      <c r="X6261" t="s">
        <v>778</v>
      </c>
    </row>
    <row r="6262" spans="1:25" x14ac:dyDescent="0.25">
      <c r="A6262" s="103" t="s">
        <v>7</v>
      </c>
      <c r="B6262" s="104">
        <v>46274</v>
      </c>
      <c r="C6262" s="105" t="s">
        <v>11</v>
      </c>
      <c r="D6262" s="106">
        <v>8</v>
      </c>
      <c r="G6262" s="106">
        <v>3</v>
      </c>
      <c r="H6262" s="107">
        <v>0</v>
      </c>
      <c r="I6262" s="107">
        <v>0</v>
      </c>
      <c r="J6262" s="107">
        <v>0</v>
      </c>
      <c r="K6262" s="107">
        <v>0</v>
      </c>
      <c r="L6262" s="108">
        <v>0</v>
      </c>
      <c r="X6262" t="s">
        <v>782</v>
      </c>
      <c r="Y6262" t="s">
        <v>21</v>
      </c>
    </row>
    <row r="6263" spans="1:25" hidden="1" x14ac:dyDescent="0.25">
      <c r="A6263" s="103" t="s">
        <v>6</v>
      </c>
      <c r="B6263" s="104">
        <v>46274</v>
      </c>
      <c r="C6263" s="105" t="s">
        <v>12</v>
      </c>
      <c r="D6263" s="106">
        <v>10</v>
      </c>
      <c r="G6263" s="106">
        <v>21</v>
      </c>
      <c r="H6263" s="107">
        <v>0</v>
      </c>
      <c r="I6263" s="107">
        <v>0</v>
      </c>
      <c r="J6263" s="107">
        <v>0</v>
      </c>
      <c r="K6263" s="107">
        <v>0</v>
      </c>
      <c r="L6263" s="108">
        <v>0</v>
      </c>
      <c r="X6263" t="s">
        <v>782</v>
      </c>
      <c r="Y6263" t="s">
        <v>779</v>
      </c>
    </row>
    <row r="6264" spans="1:25" hidden="1" x14ac:dyDescent="0.25">
      <c r="A6264" s="103" t="s">
        <v>8</v>
      </c>
      <c r="B6264" s="104">
        <v>46274</v>
      </c>
      <c r="C6264" s="105" t="s">
        <v>11</v>
      </c>
      <c r="D6264" s="106">
        <v>16</v>
      </c>
      <c r="G6264" s="106">
        <v>111</v>
      </c>
      <c r="H6264" s="107">
        <v>0</v>
      </c>
      <c r="I6264" s="107">
        <v>0</v>
      </c>
      <c r="J6264" s="107">
        <v>0</v>
      </c>
      <c r="K6264" s="107">
        <v>0</v>
      </c>
      <c r="L6264" s="108">
        <v>0</v>
      </c>
      <c r="X6264" t="s">
        <v>782</v>
      </c>
      <c r="Y6264" t="s">
        <v>780</v>
      </c>
    </row>
    <row r="6265" spans="1:25" hidden="1" x14ac:dyDescent="0.25">
      <c r="A6265" s="103" t="s">
        <v>7</v>
      </c>
      <c r="B6265" s="104">
        <v>46274</v>
      </c>
      <c r="C6265" s="105" t="s">
        <v>11</v>
      </c>
      <c r="D6265" s="106">
        <v>14</v>
      </c>
      <c r="G6265" s="106">
        <v>7</v>
      </c>
      <c r="H6265" s="107">
        <v>0</v>
      </c>
      <c r="I6265" s="107">
        <v>0</v>
      </c>
      <c r="J6265" s="107">
        <v>0</v>
      </c>
      <c r="K6265" s="107">
        <v>0</v>
      </c>
      <c r="L6265" s="108">
        <v>0</v>
      </c>
      <c r="X6265" t="s">
        <v>782</v>
      </c>
    </row>
    <row r="6266" spans="1:25" hidden="1" x14ac:dyDescent="0.25">
      <c r="A6266" s="103" t="s">
        <v>8</v>
      </c>
      <c r="B6266" s="104">
        <v>46274</v>
      </c>
      <c r="C6266" s="105" t="s">
        <v>11</v>
      </c>
      <c r="D6266" s="106">
        <v>11</v>
      </c>
      <c r="G6266" s="106">
        <v>301</v>
      </c>
      <c r="H6266" s="107">
        <v>1</v>
      </c>
      <c r="I6266" s="107">
        <v>1</v>
      </c>
      <c r="J6266" s="107">
        <v>0</v>
      </c>
      <c r="K6266" s="107">
        <v>0</v>
      </c>
      <c r="L6266" s="108">
        <v>0</v>
      </c>
      <c r="X6266" t="s">
        <v>778</v>
      </c>
      <c r="Y6266" t="s">
        <v>783</v>
      </c>
    </row>
    <row r="6267" spans="1:25" x14ac:dyDescent="0.25">
      <c r="A6267" s="103" t="s">
        <v>7</v>
      </c>
      <c r="B6267" s="104">
        <v>46274</v>
      </c>
      <c r="C6267" s="105" t="s">
        <v>11</v>
      </c>
      <c r="D6267" s="106">
        <v>12</v>
      </c>
      <c r="G6267" s="106">
        <v>4</v>
      </c>
      <c r="H6267" s="107">
        <v>0</v>
      </c>
      <c r="I6267" s="107">
        <v>0</v>
      </c>
      <c r="J6267" s="107">
        <v>0</v>
      </c>
      <c r="K6267" s="107">
        <v>0</v>
      </c>
      <c r="L6267" s="108">
        <v>0</v>
      </c>
      <c r="X6267" t="s">
        <v>782</v>
      </c>
      <c r="Y6267" t="s">
        <v>21</v>
      </c>
    </row>
    <row r="6268" spans="1:25" hidden="1" x14ac:dyDescent="0.25">
      <c r="A6268" s="103" t="s">
        <v>7</v>
      </c>
      <c r="B6268" s="104">
        <v>46274</v>
      </c>
      <c r="C6268" s="105" t="s">
        <v>12</v>
      </c>
      <c r="D6268" s="106">
        <v>16</v>
      </c>
      <c r="G6268" s="106">
        <v>1581</v>
      </c>
      <c r="H6268" s="107">
        <v>20</v>
      </c>
      <c r="I6268" s="107">
        <v>15</v>
      </c>
      <c r="J6268" s="107">
        <v>1</v>
      </c>
      <c r="K6268" s="107">
        <v>1</v>
      </c>
      <c r="L6268" s="108">
        <v>1</v>
      </c>
      <c r="X6268" t="s">
        <v>778</v>
      </c>
      <c r="Y6268" t="s">
        <v>779</v>
      </c>
    </row>
    <row r="6269" spans="1:25" hidden="1" x14ac:dyDescent="0.25">
      <c r="A6269" s="103" t="s">
        <v>8</v>
      </c>
      <c r="B6269" s="104">
        <v>46274</v>
      </c>
      <c r="C6269" s="105" t="s">
        <v>11</v>
      </c>
      <c r="D6269" s="106">
        <v>11</v>
      </c>
      <c r="G6269" s="106">
        <v>2</v>
      </c>
      <c r="H6269" s="107">
        <v>0</v>
      </c>
      <c r="I6269" s="107">
        <v>0</v>
      </c>
      <c r="J6269" s="107">
        <v>0</v>
      </c>
      <c r="K6269" s="107">
        <v>0</v>
      </c>
      <c r="L6269" s="108">
        <v>0</v>
      </c>
      <c r="X6269" t="s">
        <v>782</v>
      </c>
      <c r="Y6269" t="s">
        <v>21</v>
      </c>
    </row>
    <row r="6270" spans="1:25" hidden="1" x14ac:dyDescent="0.25">
      <c r="A6270" s="103" t="s">
        <v>7</v>
      </c>
      <c r="B6270" s="104">
        <v>46274</v>
      </c>
      <c r="C6270" s="105" t="s">
        <v>11</v>
      </c>
      <c r="D6270" s="106">
        <v>12</v>
      </c>
      <c r="G6270" s="106">
        <v>331</v>
      </c>
      <c r="H6270" s="107">
        <v>5</v>
      </c>
      <c r="I6270" s="107">
        <v>4</v>
      </c>
      <c r="J6270" s="107">
        <v>0</v>
      </c>
      <c r="K6270" s="107">
        <v>0</v>
      </c>
      <c r="L6270" s="108">
        <v>0</v>
      </c>
      <c r="X6270" t="s">
        <v>782</v>
      </c>
      <c r="Y6270" t="s">
        <v>783</v>
      </c>
    </row>
    <row r="6271" spans="1:25" x14ac:dyDescent="0.25">
      <c r="A6271" s="103" t="s">
        <v>7</v>
      </c>
      <c r="B6271" s="104">
        <v>46274</v>
      </c>
      <c r="C6271" s="105" t="s">
        <v>12</v>
      </c>
      <c r="D6271" s="106">
        <v>13</v>
      </c>
      <c r="G6271" s="106">
        <v>1</v>
      </c>
      <c r="H6271" s="107">
        <v>0</v>
      </c>
      <c r="I6271" s="107">
        <v>0</v>
      </c>
      <c r="J6271" s="107">
        <v>0</v>
      </c>
      <c r="K6271" s="107">
        <v>0</v>
      </c>
      <c r="L6271" s="108">
        <v>0</v>
      </c>
      <c r="X6271" t="s">
        <v>778</v>
      </c>
      <c r="Y6271" t="s">
        <v>781</v>
      </c>
    </row>
    <row r="6272" spans="1:25" x14ac:dyDescent="0.25">
      <c r="A6272" s="103" t="s">
        <v>8</v>
      </c>
      <c r="B6272" s="104">
        <v>46274</v>
      </c>
      <c r="C6272" s="105" t="s">
        <v>12</v>
      </c>
      <c r="D6272" s="106">
        <v>15</v>
      </c>
      <c r="G6272" s="106">
        <v>18</v>
      </c>
      <c r="H6272" s="107">
        <v>0</v>
      </c>
      <c r="I6272" s="107">
        <v>0</v>
      </c>
      <c r="J6272" s="107">
        <v>0</v>
      </c>
      <c r="K6272" s="107">
        <v>0</v>
      </c>
      <c r="L6272" s="108">
        <v>0</v>
      </c>
      <c r="X6272" t="s">
        <v>782</v>
      </c>
      <c r="Y6272" t="s">
        <v>779</v>
      </c>
    </row>
    <row r="6273" spans="1:25" x14ac:dyDescent="0.25">
      <c r="A6273" s="103" t="s">
        <v>7</v>
      </c>
      <c r="B6273" s="104">
        <v>46274</v>
      </c>
      <c r="C6273" s="105" t="s">
        <v>12</v>
      </c>
      <c r="D6273" s="106">
        <v>10</v>
      </c>
      <c r="G6273" s="106">
        <v>1243</v>
      </c>
      <c r="H6273" s="107">
        <v>32</v>
      </c>
      <c r="I6273" s="107">
        <v>18</v>
      </c>
      <c r="J6273" s="107">
        <v>3</v>
      </c>
      <c r="K6273" s="107">
        <v>1</v>
      </c>
      <c r="L6273" s="108">
        <v>0</v>
      </c>
      <c r="X6273" t="s">
        <v>778</v>
      </c>
      <c r="Y6273" t="s">
        <v>779</v>
      </c>
    </row>
    <row r="6274" spans="1:25" hidden="1" x14ac:dyDescent="0.25">
      <c r="A6274" s="103" t="s">
        <v>6</v>
      </c>
      <c r="B6274" s="104">
        <v>46274</v>
      </c>
      <c r="C6274" s="105" t="s">
        <v>12</v>
      </c>
      <c r="D6274" s="106">
        <v>13</v>
      </c>
      <c r="G6274" s="106">
        <v>53</v>
      </c>
      <c r="H6274" s="107">
        <v>1</v>
      </c>
      <c r="I6274" s="107">
        <v>1</v>
      </c>
      <c r="J6274" s="107">
        <v>0</v>
      </c>
      <c r="K6274" s="107">
        <v>0</v>
      </c>
      <c r="L6274" s="108">
        <v>0</v>
      </c>
      <c r="X6274" t="s">
        <v>778</v>
      </c>
      <c r="Y6274" t="s">
        <v>779</v>
      </c>
    </row>
    <row r="6275" spans="1:25" hidden="1" x14ac:dyDescent="0.25">
      <c r="A6275" s="103" t="s">
        <v>8</v>
      </c>
      <c r="B6275" s="104">
        <v>46274</v>
      </c>
      <c r="C6275" s="105" t="s">
        <v>11</v>
      </c>
      <c r="D6275" s="106">
        <v>16</v>
      </c>
      <c r="G6275" s="106">
        <v>445</v>
      </c>
      <c r="H6275" s="107">
        <v>4</v>
      </c>
      <c r="I6275" s="107">
        <v>4</v>
      </c>
      <c r="J6275" s="107">
        <v>0</v>
      </c>
      <c r="K6275" s="107">
        <v>0</v>
      </c>
      <c r="L6275" s="108">
        <v>0</v>
      </c>
      <c r="X6275" t="s">
        <v>782</v>
      </c>
      <c r="Y6275" t="s">
        <v>784</v>
      </c>
    </row>
    <row r="6276" spans="1:25" hidden="1" x14ac:dyDescent="0.25">
      <c r="A6276" s="103" t="s">
        <v>7</v>
      </c>
      <c r="B6276" s="104">
        <v>46274</v>
      </c>
      <c r="C6276" s="105" t="s">
        <v>11</v>
      </c>
      <c r="D6276" s="106">
        <v>15</v>
      </c>
      <c r="G6276" s="106">
        <v>10</v>
      </c>
      <c r="H6276" s="107">
        <v>0</v>
      </c>
      <c r="I6276" s="107">
        <v>0</v>
      </c>
      <c r="J6276" s="107">
        <v>0</v>
      </c>
      <c r="K6276" s="107">
        <v>0</v>
      </c>
      <c r="L6276" s="108">
        <v>0</v>
      </c>
      <c r="X6276" t="s">
        <v>782</v>
      </c>
    </row>
    <row r="6277" spans="1:25" hidden="1" x14ac:dyDescent="0.25">
      <c r="A6277" s="103" t="s">
        <v>6</v>
      </c>
      <c r="B6277" s="104">
        <v>46274</v>
      </c>
      <c r="C6277" s="105" t="s">
        <v>11</v>
      </c>
      <c r="D6277" s="106">
        <v>10</v>
      </c>
      <c r="G6277" s="106">
        <v>31</v>
      </c>
      <c r="H6277" s="107">
        <v>0</v>
      </c>
      <c r="I6277" s="107">
        <v>0</v>
      </c>
      <c r="J6277" s="107">
        <v>0</v>
      </c>
      <c r="K6277" s="107">
        <v>0</v>
      </c>
      <c r="L6277" s="108">
        <v>0</v>
      </c>
      <c r="X6277" t="s">
        <v>778</v>
      </c>
      <c r="Y6277" t="s">
        <v>780</v>
      </c>
    </row>
    <row r="6278" spans="1:25" hidden="1" x14ac:dyDescent="0.25">
      <c r="A6278" s="103" t="s">
        <v>6</v>
      </c>
      <c r="B6278" s="104">
        <v>46274</v>
      </c>
      <c r="C6278" s="105" t="s">
        <v>11</v>
      </c>
      <c r="D6278" s="106">
        <v>14</v>
      </c>
      <c r="G6278" s="106">
        <v>13</v>
      </c>
      <c r="H6278" s="107">
        <v>0</v>
      </c>
      <c r="I6278" s="107">
        <v>0</v>
      </c>
      <c r="J6278" s="107">
        <v>0</v>
      </c>
      <c r="K6278" s="107">
        <v>0</v>
      </c>
      <c r="L6278" s="108">
        <v>0</v>
      </c>
      <c r="X6278" t="s">
        <v>782</v>
      </c>
      <c r="Y6278" t="s">
        <v>21</v>
      </c>
    </row>
    <row r="6279" spans="1:25" hidden="1" x14ac:dyDescent="0.25">
      <c r="A6279" s="103" t="s">
        <v>6</v>
      </c>
      <c r="B6279" s="104">
        <v>46274</v>
      </c>
      <c r="C6279" s="105" t="s">
        <v>11</v>
      </c>
      <c r="D6279" s="106">
        <v>8</v>
      </c>
      <c r="G6279" s="106">
        <v>513</v>
      </c>
      <c r="H6279" s="107">
        <v>7</v>
      </c>
      <c r="I6279" s="107">
        <v>6</v>
      </c>
      <c r="J6279" s="107">
        <v>1</v>
      </c>
      <c r="K6279" s="107">
        <v>0</v>
      </c>
      <c r="L6279" s="108">
        <v>0</v>
      </c>
      <c r="X6279" t="s">
        <v>782</v>
      </c>
      <c r="Y6279" t="s">
        <v>20</v>
      </c>
    </row>
    <row r="6280" spans="1:25" hidden="1" x14ac:dyDescent="0.25">
      <c r="A6280" s="103" t="s">
        <v>8</v>
      </c>
      <c r="B6280" s="104">
        <v>46274</v>
      </c>
      <c r="C6280" s="105" t="s">
        <v>11</v>
      </c>
      <c r="E6280" s="105">
        <v>3</v>
      </c>
      <c r="M6280" s="44">
        <v>37149</v>
      </c>
      <c r="Y6280" t="s">
        <v>779</v>
      </c>
    </row>
    <row r="6281" spans="1:25" hidden="1" x14ac:dyDescent="0.25">
      <c r="A6281" s="103" t="s">
        <v>7</v>
      </c>
      <c r="B6281" s="104">
        <v>46274</v>
      </c>
      <c r="C6281" s="105" t="s">
        <v>12</v>
      </c>
      <c r="E6281" s="105">
        <v>36</v>
      </c>
      <c r="M6281" s="44">
        <v>3573175</v>
      </c>
    </row>
    <row r="6282" spans="1:25" hidden="1" x14ac:dyDescent="0.25">
      <c r="A6282" s="103" t="s">
        <v>6</v>
      </c>
      <c r="B6282" s="104">
        <v>46274</v>
      </c>
      <c r="C6282" s="105" t="s">
        <v>12</v>
      </c>
      <c r="E6282" s="105">
        <v>21</v>
      </c>
      <c r="M6282" s="44">
        <v>1524760</v>
      </c>
      <c r="Y6282" t="s">
        <v>169</v>
      </c>
    </row>
    <row r="6283" spans="1:25" hidden="1" x14ac:dyDescent="0.25">
      <c r="A6283" s="103" t="s">
        <v>827</v>
      </c>
      <c r="B6283" s="104">
        <v>46274</v>
      </c>
      <c r="C6283" s="105" t="s">
        <v>12</v>
      </c>
      <c r="E6283" s="105">
        <v>1</v>
      </c>
      <c r="M6283" s="44">
        <v>120854</v>
      </c>
    </row>
    <row r="6284" spans="1:25" hidden="1" x14ac:dyDescent="0.25">
      <c r="A6284" s="103" t="s">
        <v>6</v>
      </c>
      <c r="B6284" s="104">
        <v>46274</v>
      </c>
      <c r="C6284" s="105" t="s">
        <v>12</v>
      </c>
      <c r="E6284" s="105">
        <v>11</v>
      </c>
      <c r="M6284" s="44">
        <v>1828971</v>
      </c>
      <c r="Y6284" t="s">
        <v>22</v>
      </c>
    </row>
    <row r="6285" spans="1:25" hidden="1" x14ac:dyDescent="0.25">
      <c r="A6285" s="103" t="s">
        <v>7</v>
      </c>
      <c r="B6285" s="104">
        <v>46274</v>
      </c>
      <c r="C6285" s="105" t="s">
        <v>11</v>
      </c>
      <c r="E6285" s="105">
        <v>103</v>
      </c>
      <c r="M6285" s="44">
        <v>5848751</v>
      </c>
      <c r="Y6285" t="s">
        <v>780</v>
      </c>
    </row>
    <row r="6286" spans="1:25" hidden="1" x14ac:dyDescent="0.25">
      <c r="A6286" s="103" t="s">
        <v>8</v>
      </c>
      <c r="B6286" s="104">
        <v>46274</v>
      </c>
      <c r="C6286" s="105" t="s">
        <v>12</v>
      </c>
      <c r="E6286" s="105">
        <v>400</v>
      </c>
      <c r="M6286" s="44">
        <v>125003725</v>
      </c>
      <c r="Y6286" t="s">
        <v>781</v>
      </c>
    </row>
    <row r="6287" spans="1:25" hidden="1" x14ac:dyDescent="0.25">
      <c r="A6287" s="103" t="s">
        <v>8</v>
      </c>
      <c r="B6287" s="104">
        <v>46274</v>
      </c>
      <c r="C6287" s="105" t="s">
        <v>12</v>
      </c>
      <c r="E6287" s="105">
        <v>1</v>
      </c>
      <c r="M6287" s="44">
        <v>50094</v>
      </c>
      <c r="Y6287" t="s">
        <v>929</v>
      </c>
    </row>
    <row r="6288" spans="1:25" hidden="1" x14ac:dyDescent="0.25">
      <c r="A6288" s="103" t="s">
        <v>7</v>
      </c>
      <c r="B6288" s="104">
        <v>46274</v>
      </c>
      <c r="C6288" s="105" t="s">
        <v>11</v>
      </c>
      <c r="E6288" s="105">
        <v>1</v>
      </c>
      <c r="M6288" s="44">
        <v>370781</v>
      </c>
      <c r="X6288" t="s">
        <v>1009</v>
      </c>
      <c r="Y6288" t="s">
        <v>20</v>
      </c>
    </row>
    <row r="6289" spans="1:25" hidden="1" x14ac:dyDescent="0.25">
      <c r="A6289" s="103" t="s">
        <v>8</v>
      </c>
      <c r="B6289" s="104">
        <v>46274</v>
      </c>
      <c r="C6289" s="105" t="s">
        <v>12</v>
      </c>
      <c r="E6289" s="105">
        <v>18</v>
      </c>
      <c r="M6289" s="44">
        <v>7938369</v>
      </c>
    </row>
    <row r="6290" spans="1:25" hidden="1" x14ac:dyDescent="0.25">
      <c r="A6290" s="103" t="s">
        <v>7</v>
      </c>
      <c r="B6290" s="104">
        <v>46274</v>
      </c>
      <c r="C6290" s="105" t="s">
        <v>11</v>
      </c>
      <c r="E6290" s="105">
        <v>260</v>
      </c>
      <c r="M6290" s="44">
        <v>40963363</v>
      </c>
      <c r="Y6290" t="s">
        <v>20</v>
      </c>
    </row>
    <row r="6291" spans="1:25" hidden="1" x14ac:dyDescent="0.25">
      <c r="A6291" s="103" t="s">
        <v>8</v>
      </c>
      <c r="B6291" s="104">
        <v>46274</v>
      </c>
      <c r="C6291" s="105" t="s">
        <v>12</v>
      </c>
      <c r="E6291" s="105">
        <v>3</v>
      </c>
      <c r="M6291" s="44">
        <v>343112</v>
      </c>
    </row>
    <row r="6292" spans="1:25" hidden="1" x14ac:dyDescent="0.25">
      <c r="A6292" s="103" t="s">
        <v>8</v>
      </c>
      <c r="B6292" s="104">
        <v>46274</v>
      </c>
      <c r="C6292" s="105" t="s">
        <v>11</v>
      </c>
      <c r="E6292" s="105">
        <v>7</v>
      </c>
      <c r="M6292" s="44">
        <v>388178</v>
      </c>
      <c r="Y6292" t="s">
        <v>21</v>
      </c>
    </row>
    <row r="6293" spans="1:25" hidden="1" x14ac:dyDescent="0.25">
      <c r="A6293" s="103" t="s">
        <v>827</v>
      </c>
      <c r="B6293" s="104">
        <v>46274</v>
      </c>
      <c r="C6293" s="105" t="s">
        <v>12</v>
      </c>
      <c r="E6293" s="105">
        <v>1</v>
      </c>
      <c r="M6293" s="44">
        <v>23168</v>
      </c>
      <c r="Y6293" t="s">
        <v>779</v>
      </c>
    </row>
    <row r="6294" spans="1:25" hidden="1" x14ac:dyDescent="0.25">
      <c r="A6294" s="103" t="s">
        <v>7</v>
      </c>
      <c r="B6294" s="104">
        <v>46274</v>
      </c>
      <c r="C6294" s="105" t="s">
        <v>11</v>
      </c>
      <c r="E6294" s="105">
        <v>4</v>
      </c>
      <c r="M6294" s="44">
        <v>177273</v>
      </c>
      <c r="X6294" t="s">
        <v>1008</v>
      </c>
    </row>
    <row r="6295" spans="1:25" hidden="1" x14ac:dyDescent="0.25">
      <c r="A6295" s="103" t="s">
        <v>7</v>
      </c>
      <c r="B6295" s="104">
        <v>46274</v>
      </c>
      <c r="C6295" s="105" t="s">
        <v>12</v>
      </c>
      <c r="E6295" s="105">
        <v>6</v>
      </c>
      <c r="M6295" s="44">
        <v>428137</v>
      </c>
      <c r="X6295" t="s">
        <v>1009</v>
      </c>
      <c r="Y6295" t="s">
        <v>779</v>
      </c>
    </row>
    <row r="6296" spans="1:25" hidden="1" x14ac:dyDescent="0.25">
      <c r="A6296" s="103" t="s">
        <v>6</v>
      </c>
      <c r="B6296" s="104">
        <v>46274</v>
      </c>
      <c r="C6296" s="105" t="s">
        <v>12</v>
      </c>
      <c r="E6296" s="105">
        <v>1</v>
      </c>
      <c r="M6296" s="44">
        <v>99135</v>
      </c>
      <c r="X6296" t="s">
        <v>1009</v>
      </c>
    </row>
    <row r="6297" spans="1:25" hidden="1" x14ac:dyDescent="0.25">
      <c r="A6297" s="103" t="s">
        <v>6</v>
      </c>
      <c r="B6297" s="104">
        <v>46274</v>
      </c>
      <c r="C6297" s="105" t="s">
        <v>11</v>
      </c>
      <c r="E6297" s="105">
        <v>470</v>
      </c>
      <c r="M6297" s="44">
        <v>23293654</v>
      </c>
    </row>
    <row r="6298" spans="1:25" hidden="1" x14ac:dyDescent="0.25">
      <c r="A6298" s="103" t="s">
        <v>6</v>
      </c>
      <c r="B6298" s="104">
        <v>46274</v>
      </c>
      <c r="C6298" s="105" t="s">
        <v>12</v>
      </c>
      <c r="E6298" s="105">
        <v>9</v>
      </c>
      <c r="M6298" s="44">
        <v>873155</v>
      </c>
    </row>
    <row r="6299" spans="1:25" hidden="1" x14ac:dyDescent="0.25">
      <c r="A6299" s="103" t="s">
        <v>6</v>
      </c>
      <c r="B6299" s="104">
        <v>46274</v>
      </c>
      <c r="C6299" s="105" t="s">
        <v>11</v>
      </c>
      <c r="E6299" s="105">
        <v>1</v>
      </c>
      <c r="M6299" s="44">
        <v>17508</v>
      </c>
    </row>
    <row r="6300" spans="1:25" hidden="1" x14ac:dyDescent="0.25">
      <c r="A6300" s="103" t="s">
        <v>8</v>
      </c>
      <c r="B6300" s="104">
        <v>46274</v>
      </c>
      <c r="C6300" s="105" t="s">
        <v>12</v>
      </c>
      <c r="E6300" s="105">
        <v>1</v>
      </c>
      <c r="M6300" s="44">
        <v>965547</v>
      </c>
      <c r="X6300" t="s">
        <v>1008</v>
      </c>
    </row>
    <row r="6301" spans="1:25" hidden="1" x14ac:dyDescent="0.25">
      <c r="A6301" s="103" t="s">
        <v>7</v>
      </c>
      <c r="B6301" s="104">
        <v>46274</v>
      </c>
      <c r="C6301" s="105" t="s">
        <v>11</v>
      </c>
      <c r="E6301" s="105">
        <v>1</v>
      </c>
      <c r="M6301" s="44">
        <v>0</v>
      </c>
      <c r="X6301" t="s">
        <v>1009</v>
      </c>
      <c r="Y6301" t="s">
        <v>23</v>
      </c>
    </row>
    <row r="6302" spans="1:25" hidden="1" x14ac:dyDescent="0.25">
      <c r="A6302" s="103" t="s">
        <v>7</v>
      </c>
      <c r="B6302" s="104">
        <v>46274</v>
      </c>
      <c r="C6302" s="105" t="s">
        <v>12</v>
      </c>
      <c r="E6302" s="105">
        <v>4</v>
      </c>
      <c r="M6302" s="44">
        <v>7110090</v>
      </c>
      <c r="X6302" t="s">
        <v>1008</v>
      </c>
    </row>
    <row r="6303" spans="1:25" hidden="1" x14ac:dyDescent="0.25">
      <c r="A6303" s="103" t="s">
        <v>6</v>
      </c>
      <c r="B6303" s="104">
        <v>46274</v>
      </c>
      <c r="C6303" s="105" t="s">
        <v>12</v>
      </c>
      <c r="E6303" s="105">
        <v>580</v>
      </c>
      <c r="M6303" s="44">
        <v>154758602</v>
      </c>
      <c r="Y6303" t="s">
        <v>781</v>
      </c>
    </row>
    <row r="6304" spans="1:25" hidden="1" x14ac:dyDescent="0.25">
      <c r="A6304" s="103" t="s">
        <v>8</v>
      </c>
      <c r="B6304" s="104">
        <v>46274</v>
      </c>
      <c r="C6304" s="105" t="s">
        <v>11</v>
      </c>
      <c r="E6304" s="105">
        <v>2</v>
      </c>
      <c r="M6304" s="44">
        <v>180507</v>
      </c>
      <c r="X6304" t="s">
        <v>1009</v>
      </c>
      <c r="Y6304" t="s">
        <v>783</v>
      </c>
    </row>
    <row r="6305" spans="1:25" hidden="1" x14ac:dyDescent="0.25">
      <c r="A6305" s="103" t="s">
        <v>6</v>
      </c>
      <c r="B6305" s="104">
        <v>46274</v>
      </c>
      <c r="C6305" s="105" t="s">
        <v>11</v>
      </c>
      <c r="E6305" s="105">
        <v>829</v>
      </c>
      <c r="M6305" s="44">
        <v>49634550</v>
      </c>
      <c r="Y6305" t="s">
        <v>784</v>
      </c>
    </row>
    <row r="6306" spans="1:25" hidden="1" x14ac:dyDescent="0.25">
      <c r="A6306" s="103" t="s">
        <v>6</v>
      </c>
      <c r="B6306" s="104">
        <v>46274</v>
      </c>
      <c r="C6306" s="105" t="s">
        <v>11</v>
      </c>
      <c r="E6306" s="105">
        <v>1</v>
      </c>
      <c r="M6306" s="44">
        <v>0</v>
      </c>
      <c r="Y6306" t="s">
        <v>779</v>
      </c>
    </row>
    <row r="6307" spans="1:25" hidden="1" x14ac:dyDescent="0.25">
      <c r="A6307" s="103" t="s">
        <v>6</v>
      </c>
      <c r="B6307" s="104">
        <v>46274</v>
      </c>
      <c r="C6307" s="105" t="s">
        <v>12</v>
      </c>
      <c r="E6307" s="105">
        <v>6</v>
      </c>
      <c r="M6307" s="44">
        <v>1250645</v>
      </c>
      <c r="X6307" t="s">
        <v>1008</v>
      </c>
      <c r="Y6307" t="s">
        <v>781</v>
      </c>
    </row>
    <row r="6308" spans="1:25" hidden="1" x14ac:dyDescent="0.25">
      <c r="A6308" s="103" t="s">
        <v>7</v>
      </c>
      <c r="B6308" s="104">
        <v>46274</v>
      </c>
      <c r="C6308" s="105" t="s">
        <v>12</v>
      </c>
      <c r="E6308" s="105">
        <v>2675</v>
      </c>
      <c r="M6308" s="44">
        <v>365664086</v>
      </c>
      <c r="Y6308" t="s">
        <v>779</v>
      </c>
    </row>
    <row r="6309" spans="1:25" hidden="1" x14ac:dyDescent="0.25">
      <c r="A6309" s="103" t="s">
        <v>6</v>
      </c>
      <c r="B6309" s="104">
        <v>46274</v>
      </c>
      <c r="C6309" s="105" t="s">
        <v>11</v>
      </c>
      <c r="E6309" s="105">
        <v>16</v>
      </c>
      <c r="M6309" s="44">
        <v>532236</v>
      </c>
      <c r="Y6309" t="s">
        <v>22</v>
      </c>
    </row>
    <row r="6310" spans="1:25" hidden="1" x14ac:dyDescent="0.25">
      <c r="A6310" s="103" t="s">
        <v>827</v>
      </c>
      <c r="B6310" s="104">
        <v>46274</v>
      </c>
      <c r="C6310" s="105" t="s">
        <v>12</v>
      </c>
      <c r="E6310" s="105">
        <v>1</v>
      </c>
      <c r="M6310" s="44">
        <v>282851</v>
      </c>
      <c r="X6310" t="s">
        <v>1008</v>
      </c>
      <c r="Y6310" t="s">
        <v>779</v>
      </c>
    </row>
    <row r="6311" spans="1:25" hidden="1" x14ac:dyDescent="0.25">
      <c r="A6311" s="103" t="s">
        <v>7</v>
      </c>
      <c r="B6311" s="104">
        <v>46274</v>
      </c>
      <c r="C6311" s="105" t="s">
        <v>12</v>
      </c>
      <c r="E6311" s="105">
        <v>10</v>
      </c>
      <c r="M6311" s="44">
        <v>284141</v>
      </c>
      <c r="Y6311" t="s">
        <v>169</v>
      </c>
    </row>
    <row r="6312" spans="1:25" hidden="1" x14ac:dyDescent="0.25">
      <c r="A6312" s="103" t="s">
        <v>6</v>
      </c>
      <c r="B6312" s="104">
        <v>46274</v>
      </c>
      <c r="C6312" s="105" t="s">
        <v>12</v>
      </c>
      <c r="E6312" s="105">
        <v>3753</v>
      </c>
      <c r="M6312" s="44">
        <v>486165413</v>
      </c>
      <c r="Y6312" t="s">
        <v>779</v>
      </c>
    </row>
    <row r="6313" spans="1:25" hidden="1" x14ac:dyDescent="0.25">
      <c r="A6313" s="103" t="s">
        <v>8</v>
      </c>
      <c r="B6313" s="104">
        <v>46274</v>
      </c>
      <c r="C6313" s="105" t="s">
        <v>12</v>
      </c>
      <c r="E6313" s="105">
        <v>2200</v>
      </c>
      <c r="M6313" s="44">
        <v>348886844</v>
      </c>
      <c r="Y6313" t="s">
        <v>779</v>
      </c>
    </row>
    <row r="6314" spans="1:25" hidden="1" x14ac:dyDescent="0.25">
      <c r="A6314" s="103" t="s">
        <v>8</v>
      </c>
      <c r="B6314" s="104">
        <v>46274</v>
      </c>
      <c r="C6314" s="105" t="s">
        <v>12</v>
      </c>
      <c r="E6314" s="105">
        <v>1</v>
      </c>
      <c r="M6314" s="44">
        <v>663248</v>
      </c>
      <c r="X6314" t="s">
        <v>1008</v>
      </c>
      <c r="Y6314" t="s">
        <v>781</v>
      </c>
    </row>
    <row r="6315" spans="1:25" hidden="1" x14ac:dyDescent="0.25">
      <c r="A6315" s="103" t="s">
        <v>8</v>
      </c>
      <c r="B6315" s="104">
        <v>46274</v>
      </c>
      <c r="C6315" s="105" t="s">
        <v>11</v>
      </c>
      <c r="E6315" s="105">
        <v>67</v>
      </c>
      <c r="M6315" s="44">
        <v>6582281</v>
      </c>
      <c r="Y6315" t="s">
        <v>780</v>
      </c>
    </row>
    <row r="6316" spans="1:25" hidden="1" x14ac:dyDescent="0.25">
      <c r="A6316" s="103" t="s">
        <v>8</v>
      </c>
      <c r="B6316" s="104">
        <v>46274</v>
      </c>
      <c r="C6316" s="105" t="s">
        <v>12</v>
      </c>
      <c r="E6316" s="105">
        <v>99</v>
      </c>
      <c r="M6316" s="44">
        <v>4773409</v>
      </c>
      <c r="Y6316" t="s">
        <v>779</v>
      </c>
    </row>
    <row r="6317" spans="1:25" hidden="1" x14ac:dyDescent="0.25">
      <c r="A6317" s="103" t="s">
        <v>8</v>
      </c>
      <c r="B6317" s="104">
        <v>46274</v>
      </c>
      <c r="C6317" s="105" t="s">
        <v>11</v>
      </c>
      <c r="E6317" s="105">
        <v>17</v>
      </c>
      <c r="M6317" s="44">
        <v>101075</v>
      </c>
    </row>
    <row r="6318" spans="1:25" hidden="1" x14ac:dyDescent="0.25">
      <c r="A6318" s="103" t="s">
        <v>8</v>
      </c>
      <c r="B6318" s="104">
        <v>46274</v>
      </c>
      <c r="C6318" s="105" t="s">
        <v>12</v>
      </c>
      <c r="E6318" s="105">
        <v>1</v>
      </c>
      <c r="M6318" s="44">
        <v>219916</v>
      </c>
      <c r="Y6318" t="s">
        <v>811</v>
      </c>
    </row>
    <row r="6319" spans="1:25" hidden="1" x14ac:dyDescent="0.25">
      <c r="A6319" s="103" t="s">
        <v>7</v>
      </c>
      <c r="B6319" s="104">
        <v>46274</v>
      </c>
      <c r="C6319" s="105" t="s">
        <v>12</v>
      </c>
      <c r="E6319" s="105">
        <v>5</v>
      </c>
      <c r="M6319" s="44">
        <v>780394</v>
      </c>
    </row>
    <row r="6320" spans="1:25" hidden="1" x14ac:dyDescent="0.25">
      <c r="A6320" s="103" t="s">
        <v>827</v>
      </c>
      <c r="B6320" s="104">
        <v>46274</v>
      </c>
      <c r="C6320" s="105" t="s">
        <v>12</v>
      </c>
      <c r="E6320" s="105">
        <v>2</v>
      </c>
      <c r="M6320" s="44">
        <v>78648</v>
      </c>
      <c r="Y6320" t="s">
        <v>779</v>
      </c>
    </row>
    <row r="6321" spans="1:25" hidden="1" x14ac:dyDescent="0.25">
      <c r="A6321" s="103" t="s">
        <v>8</v>
      </c>
      <c r="B6321" s="104">
        <v>46274</v>
      </c>
      <c r="C6321" s="105" t="s">
        <v>12</v>
      </c>
      <c r="E6321" s="105">
        <v>3</v>
      </c>
      <c r="M6321" s="44">
        <v>504371</v>
      </c>
      <c r="X6321" t="s">
        <v>1009</v>
      </c>
      <c r="Y6321" t="s">
        <v>779</v>
      </c>
    </row>
    <row r="6322" spans="1:25" hidden="1" x14ac:dyDescent="0.25">
      <c r="A6322" s="103" t="s">
        <v>7</v>
      </c>
      <c r="B6322" s="104">
        <v>46274</v>
      </c>
      <c r="C6322" s="105" t="s">
        <v>12</v>
      </c>
      <c r="E6322" s="105">
        <v>2</v>
      </c>
      <c r="M6322" s="44">
        <v>427131</v>
      </c>
      <c r="X6322" t="s">
        <v>1008</v>
      </c>
      <c r="Y6322" t="s">
        <v>781</v>
      </c>
    </row>
    <row r="6323" spans="1:25" hidden="1" x14ac:dyDescent="0.25">
      <c r="A6323" s="103" t="s">
        <v>6</v>
      </c>
      <c r="B6323" s="104">
        <v>46274</v>
      </c>
      <c r="C6323" s="105" t="s">
        <v>12</v>
      </c>
      <c r="E6323" s="105">
        <v>107</v>
      </c>
      <c r="M6323" s="44">
        <v>58800625</v>
      </c>
    </row>
    <row r="6324" spans="1:25" hidden="1" x14ac:dyDescent="0.25">
      <c r="A6324" s="103" t="s">
        <v>7</v>
      </c>
      <c r="B6324" s="104">
        <v>46274</v>
      </c>
      <c r="C6324" s="105" t="s">
        <v>12</v>
      </c>
      <c r="E6324" s="105">
        <v>1</v>
      </c>
      <c r="M6324" s="44">
        <v>374190</v>
      </c>
      <c r="Y6324" t="s">
        <v>804</v>
      </c>
    </row>
    <row r="6325" spans="1:25" hidden="1" x14ac:dyDescent="0.25">
      <c r="A6325" s="103" t="s">
        <v>6</v>
      </c>
      <c r="B6325" s="104">
        <v>46274</v>
      </c>
      <c r="C6325" s="105" t="s">
        <v>12</v>
      </c>
      <c r="E6325" s="105">
        <v>2</v>
      </c>
      <c r="M6325" s="44">
        <v>1072030</v>
      </c>
      <c r="Y6325" t="s">
        <v>786</v>
      </c>
    </row>
    <row r="6326" spans="1:25" hidden="1" x14ac:dyDescent="0.25">
      <c r="A6326" s="103" t="s">
        <v>827</v>
      </c>
      <c r="B6326" s="104">
        <v>46274</v>
      </c>
      <c r="C6326" s="105" t="s">
        <v>11</v>
      </c>
      <c r="E6326" s="105">
        <v>1</v>
      </c>
      <c r="M6326" s="44">
        <v>125693</v>
      </c>
    </row>
    <row r="6327" spans="1:25" hidden="1" x14ac:dyDescent="0.25">
      <c r="A6327" s="103" t="s">
        <v>7</v>
      </c>
      <c r="B6327" s="104">
        <v>46274</v>
      </c>
      <c r="C6327" s="105" t="s">
        <v>12</v>
      </c>
      <c r="E6327" s="105">
        <v>2</v>
      </c>
      <c r="M6327" s="44">
        <v>5766</v>
      </c>
      <c r="Y6327" t="s">
        <v>22</v>
      </c>
    </row>
    <row r="6328" spans="1:25" hidden="1" x14ac:dyDescent="0.25">
      <c r="A6328" s="103" t="s">
        <v>8</v>
      </c>
      <c r="B6328" s="104">
        <v>46274</v>
      </c>
      <c r="C6328" s="105" t="s">
        <v>11</v>
      </c>
      <c r="E6328" s="105">
        <v>306</v>
      </c>
      <c r="M6328" s="44">
        <v>49775575</v>
      </c>
      <c r="Y6328" t="s">
        <v>20</v>
      </c>
    </row>
    <row r="6329" spans="1:25" hidden="1" x14ac:dyDescent="0.25">
      <c r="A6329" s="103" t="s">
        <v>8</v>
      </c>
      <c r="B6329" s="104">
        <v>46274</v>
      </c>
      <c r="C6329" s="105" t="s">
        <v>11</v>
      </c>
      <c r="E6329" s="105">
        <v>3</v>
      </c>
      <c r="M6329" s="44">
        <v>422849</v>
      </c>
    </row>
    <row r="6330" spans="1:25" hidden="1" x14ac:dyDescent="0.25">
      <c r="A6330" s="103" t="s">
        <v>7</v>
      </c>
      <c r="B6330" s="104">
        <v>46274</v>
      </c>
      <c r="C6330" s="105" t="s">
        <v>11</v>
      </c>
      <c r="E6330" s="105">
        <v>1</v>
      </c>
      <c r="M6330" s="44">
        <v>219563</v>
      </c>
      <c r="X6330" t="s">
        <v>1008</v>
      </c>
      <c r="Y6330" t="s">
        <v>783</v>
      </c>
    </row>
    <row r="6331" spans="1:25" hidden="1" x14ac:dyDescent="0.25">
      <c r="A6331" s="103" t="s">
        <v>8</v>
      </c>
      <c r="B6331" s="104">
        <v>46274</v>
      </c>
      <c r="C6331" s="105" t="s">
        <v>11</v>
      </c>
      <c r="E6331" s="105">
        <v>24</v>
      </c>
      <c r="M6331" s="44">
        <v>881509</v>
      </c>
      <c r="Y6331" t="s">
        <v>23</v>
      </c>
    </row>
    <row r="6332" spans="1:25" hidden="1" x14ac:dyDescent="0.25">
      <c r="A6332" s="103" t="s">
        <v>6</v>
      </c>
      <c r="B6332" s="104">
        <v>46274</v>
      </c>
      <c r="C6332" s="105" t="s">
        <v>11</v>
      </c>
      <c r="E6332" s="105">
        <v>22</v>
      </c>
      <c r="M6332" s="44">
        <v>754187</v>
      </c>
      <c r="Y6332" t="s">
        <v>21</v>
      </c>
    </row>
    <row r="6333" spans="1:25" hidden="1" x14ac:dyDescent="0.25">
      <c r="A6333" s="103" t="s">
        <v>827</v>
      </c>
      <c r="B6333" s="104">
        <v>46274</v>
      </c>
      <c r="C6333" s="105" t="s">
        <v>12</v>
      </c>
      <c r="E6333" s="105">
        <v>3</v>
      </c>
      <c r="M6333" s="44">
        <v>15007999</v>
      </c>
      <c r="X6333" t="s">
        <v>1008</v>
      </c>
    </row>
    <row r="6334" spans="1:25" hidden="1" x14ac:dyDescent="0.25">
      <c r="A6334" s="103" t="s">
        <v>7</v>
      </c>
      <c r="B6334" s="104">
        <v>46274</v>
      </c>
      <c r="C6334" s="105" t="s">
        <v>12</v>
      </c>
      <c r="E6334" s="105">
        <v>5</v>
      </c>
      <c r="M6334" s="44">
        <v>377464</v>
      </c>
      <c r="X6334" t="s">
        <v>1009</v>
      </c>
      <c r="Y6334" t="s">
        <v>781</v>
      </c>
    </row>
    <row r="6335" spans="1:25" hidden="1" x14ac:dyDescent="0.25">
      <c r="A6335" s="103" t="s">
        <v>6</v>
      </c>
      <c r="B6335" s="104">
        <v>46274</v>
      </c>
      <c r="C6335" s="105" t="s">
        <v>11</v>
      </c>
      <c r="E6335" s="105">
        <v>733</v>
      </c>
      <c r="M6335" s="44">
        <v>80301191</v>
      </c>
      <c r="Y6335" t="s">
        <v>783</v>
      </c>
    </row>
    <row r="6336" spans="1:25" hidden="1" x14ac:dyDescent="0.25">
      <c r="A6336" s="103" t="s">
        <v>6</v>
      </c>
      <c r="B6336" s="104">
        <v>46274</v>
      </c>
      <c r="C6336" s="105" t="s">
        <v>12</v>
      </c>
      <c r="E6336" s="105">
        <v>6</v>
      </c>
      <c r="M6336" s="44">
        <v>760929</v>
      </c>
      <c r="X6336" t="s">
        <v>1009</v>
      </c>
      <c r="Y6336" t="s">
        <v>779</v>
      </c>
    </row>
    <row r="6337" spans="1:25" hidden="1" x14ac:dyDescent="0.25">
      <c r="A6337" s="103" t="s">
        <v>6</v>
      </c>
      <c r="B6337" s="104">
        <v>46274</v>
      </c>
      <c r="C6337" s="105" t="s">
        <v>11</v>
      </c>
      <c r="E6337" s="105">
        <v>140</v>
      </c>
      <c r="M6337" s="44">
        <v>9083376</v>
      </c>
      <c r="Y6337" t="s">
        <v>780</v>
      </c>
    </row>
    <row r="6338" spans="1:25" hidden="1" x14ac:dyDescent="0.25">
      <c r="A6338" s="103" t="s">
        <v>8</v>
      </c>
      <c r="B6338" s="104">
        <v>46274</v>
      </c>
      <c r="C6338" s="105" t="s">
        <v>12</v>
      </c>
      <c r="E6338" s="105">
        <v>4</v>
      </c>
      <c r="M6338" s="44">
        <v>4098503</v>
      </c>
      <c r="X6338" t="s">
        <v>1008</v>
      </c>
      <c r="Y6338" t="s">
        <v>779</v>
      </c>
    </row>
    <row r="6339" spans="1:25" hidden="1" x14ac:dyDescent="0.25">
      <c r="A6339" s="103" t="s">
        <v>6</v>
      </c>
      <c r="B6339" s="104">
        <v>46274</v>
      </c>
      <c r="C6339" s="105" t="s">
        <v>11</v>
      </c>
      <c r="E6339" s="105">
        <v>2</v>
      </c>
      <c r="M6339" s="44">
        <v>284112</v>
      </c>
      <c r="X6339" t="s">
        <v>1009</v>
      </c>
      <c r="Y6339" t="s">
        <v>783</v>
      </c>
    </row>
    <row r="6340" spans="1:25" hidden="1" x14ac:dyDescent="0.25">
      <c r="A6340" s="103" t="s">
        <v>7</v>
      </c>
      <c r="B6340" s="104">
        <v>46274</v>
      </c>
      <c r="C6340" s="105" t="s">
        <v>11</v>
      </c>
      <c r="E6340" s="105">
        <v>1</v>
      </c>
      <c r="M6340" s="44">
        <v>198963</v>
      </c>
    </row>
    <row r="6341" spans="1:25" hidden="1" x14ac:dyDescent="0.25">
      <c r="A6341" s="103" t="s">
        <v>6</v>
      </c>
      <c r="B6341" s="104">
        <v>46274</v>
      </c>
      <c r="C6341" s="105" t="s">
        <v>12</v>
      </c>
      <c r="E6341" s="105">
        <v>1</v>
      </c>
      <c r="M6341" s="44">
        <v>207899</v>
      </c>
      <c r="X6341" t="s">
        <v>1009</v>
      </c>
      <c r="Y6341" t="s">
        <v>781</v>
      </c>
    </row>
    <row r="6342" spans="1:25" hidden="1" x14ac:dyDescent="0.25">
      <c r="A6342" s="103" t="s">
        <v>7</v>
      </c>
      <c r="B6342" s="104">
        <v>46274</v>
      </c>
      <c r="C6342" s="105" t="s">
        <v>12</v>
      </c>
      <c r="E6342" s="105">
        <v>2</v>
      </c>
      <c r="M6342" s="44">
        <v>15095</v>
      </c>
      <c r="Y6342" t="s">
        <v>785</v>
      </c>
    </row>
    <row r="6343" spans="1:25" hidden="1" x14ac:dyDescent="0.25">
      <c r="A6343" s="103" t="s">
        <v>6</v>
      </c>
      <c r="B6343" s="104">
        <v>46274</v>
      </c>
      <c r="C6343" s="105" t="s">
        <v>12</v>
      </c>
      <c r="E6343" s="105">
        <v>5</v>
      </c>
      <c r="M6343" s="44">
        <v>198531</v>
      </c>
      <c r="Y6343" t="s">
        <v>785</v>
      </c>
    </row>
    <row r="6344" spans="1:25" hidden="1" x14ac:dyDescent="0.25">
      <c r="A6344" s="103" t="s">
        <v>6</v>
      </c>
      <c r="B6344" s="104">
        <v>46274</v>
      </c>
      <c r="C6344" s="105" t="s">
        <v>12</v>
      </c>
      <c r="E6344" s="105">
        <v>1</v>
      </c>
      <c r="M6344" s="44">
        <v>0</v>
      </c>
      <c r="Y6344" t="s">
        <v>804</v>
      </c>
    </row>
    <row r="6345" spans="1:25" hidden="1" x14ac:dyDescent="0.25">
      <c r="A6345" s="103" t="s">
        <v>7</v>
      </c>
      <c r="B6345" s="104">
        <v>46274</v>
      </c>
      <c r="C6345" s="105" t="s">
        <v>11</v>
      </c>
      <c r="E6345" s="105">
        <v>3</v>
      </c>
      <c r="M6345" s="44">
        <v>614839</v>
      </c>
      <c r="Y6345" t="s">
        <v>779</v>
      </c>
    </row>
    <row r="6346" spans="1:25" hidden="1" x14ac:dyDescent="0.25">
      <c r="A6346" s="103" t="s">
        <v>7</v>
      </c>
      <c r="B6346" s="104">
        <v>46274</v>
      </c>
      <c r="C6346" s="105" t="s">
        <v>11</v>
      </c>
      <c r="E6346" s="105">
        <v>52</v>
      </c>
      <c r="M6346" s="44">
        <v>1848994</v>
      </c>
      <c r="Y6346" t="s">
        <v>23</v>
      </c>
    </row>
    <row r="6347" spans="1:25" hidden="1" x14ac:dyDescent="0.25">
      <c r="A6347" s="103" t="s">
        <v>6</v>
      </c>
      <c r="B6347" s="104">
        <v>46274</v>
      </c>
      <c r="C6347" s="105" t="s">
        <v>12</v>
      </c>
      <c r="E6347" s="105">
        <v>8</v>
      </c>
      <c r="M6347" s="44">
        <v>25726871</v>
      </c>
      <c r="X6347" t="s">
        <v>1008</v>
      </c>
      <c r="Y6347" t="s">
        <v>779</v>
      </c>
    </row>
    <row r="6348" spans="1:25" hidden="1" x14ac:dyDescent="0.25">
      <c r="A6348" s="103" t="s">
        <v>7</v>
      </c>
      <c r="B6348" s="104">
        <v>46274</v>
      </c>
      <c r="C6348" s="105" t="s">
        <v>11</v>
      </c>
      <c r="E6348" s="105">
        <v>108</v>
      </c>
      <c r="M6348" s="44">
        <v>1901228</v>
      </c>
    </row>
    <row r="6349" spans="1:25" hidden="1" x14ac:dyDescent="0.25">
      <c r="A6349" s="103" t="s">
        <v>7</v>
      </c>
      <c r="B6349" s="104">
        <v>46274</v>
      </c>
      <c r="C6349" s="105" t="s">
        <v>11</v>
      </c>
      <c r="E6349" s="105">
        <v>5</v>
      </c>
      <c r="M6349" s="44">
        <v>512939</v>
      </c>
      <c r="Y6349" t="s">
        <v>22</v>
      </c>
    </row>
    <row r="6350" spans="1:25" hidden="1" x14ac:dyDescent="0.25">
      <c r="A6350" s="103" t="s">
        <v>6</v>
      </c>
      <c r="B6350" s="104">
        <v>46274</v>
      </c>
      <c r="C6350" s="105" t="s">
        <v>11</v>
      </c>
      <c r="E6350" s="105">
        <v>82</v>
      </c>
      <c r="M6350" s="44">
        <v>3691085</v>
      </c>
      <c r="Y6350" t="s">
        <v>23</v>
      </c>
    </row>
    <row r="6351" spans="1:25" hidden="1" x14ac:dyDescent="0.25">
      <c r="A6351" s="103" t="s">
        <v>7</v>
      </c>
      <c r="B6351" s="104">
        <v>46274</v>
      </c>
      <c r="C6351" s="105" t="s">
        <v>11</v>
      </c>
      <c r="E6351" s="105">
        <v>538</v>
      </c>
      <c r="M6351" s="44">
        <v>32767728</v>
      </c>
      <c r="Y6351" t="s">
        <v>784</v>
      </c>
    </row>
    <row r="6352" spans="1:25" hidden="1" x14ac:dyDescent="0.25">
      <c r="A6352" s="103" t="s">
        <v>6</v>
      </c>
      <c r="B6352" s="104">
        <v>46274</v>
      </c>
      <c r="C6352" s="105" t="s">
        <v>12</v>
      </c>
      <c r="E6352" s="105">
        <v>123</v>
      </c>
      <c r="M6352" s="44">
        <v>5517175</v>
      </c>
      <c r="Y6352" t="s">
        <v>779</v>
      </c>
    </row>
    <row r="6353" spans="1:25" hidden="1" x14ac:dyDescent="0.25">
      <c r="A6353" s="103" t="s">
        <v>6</v>
      </c>
      <c r="B6353" s="104">
        <v>46274</v>
      </c>
      <c r="C6353" s="105" t="s">
        <v>12</v>
      </c>
      <c r="E6353" s="105">
        <v>2</v>
      </c>
      <c r="M6353" s="44">
        <v>39210</v>
      </c>
      <c r="Y6353" t="s">
        <v>929</v>
      </c>
    </row>
    <row r="6354" spans="1:25" hidden="1" x14ac:dyDescent="0.25">
      <c r="A6354" s="103" t="s">
        <v>827</v>
      </c>
      <c r="B6354" s="104">
        <v>46274</v>
      </c>
      <c r="C6354" s="105" t="s">
        <v>12</v>
      </c>
      <c r="E6354" s="105">
        <v>3</v>
      </c>
      <c r="M6354" s="44">
        <v>129569</v>
      </c>
      <c r="Y6354" t="s">
        <v>929</v>
      </c>
    </row>
    <row r="6355" spans="1:25" hidden="1" x14ac:dyDescent="0.25">
      <c r="A6355" s="103" t="s">
        <v>7</v>
      </c>
      <c r="B6355" s="104">
        <v>46274</v>
      </c>
      <c r="C6355" s="105" t="s">
        <v>12</v>
      </c>
      <c r="E6355" s="105">
        <v>452</v>
      </c>
      <c r="M6355" s="44">
        <v>151182601</v>
      </c>
      <c r="Y6355" t="s">
        <v>781</v>
      </c>
    </row>
    <row r="6356" spans="1:25" hidden="1" x14ac:dyDescent="0.25">
      <c r="A6356" s="103" t="s">
        <v>7</v>
      </c>
      <c r="B6356" s="104">
        <v>46274</v>
      </c>
      <c r="C6356" s="105" t="s">
        <v>11</v>
      </c>
      <c r="E6356" s="105">
        <v>486</v>
      </c>
      <c r="M6356" s="44">
        <v>45449128</v>
      </c>
      <c r="Y6356" t="s">
        <v>783</v>
      </c>
    </row>
    <row r="6357" spans="1:25" hidden="1" x14ac:dyDescent="0.25">
      <c r="A6357" s="103" t="s">
        <v>8</v>
      </c>
      <c r="B6357" s="104">
        <v>46274</v>
      </c>
      <c r="C6357" s="105" t="s">
        <v>11</v>
      </c>
      <c r="E6357" s="105">
        <v>444</v>
      </c>
      <c r="M6357" s="44">
        <v>51774996</v>
      </c>
      <c r="Y6357" t="s">
        <v>783</v>
      </c>
    </row>
    <row r="6358" spans="1:25" hidden="1" x14ac:dyDescent="0.25">
      <c r="A6358" s="103" t="s">
        <v>7</v>
      </c>
      <c r="B6358" s="104">
        <v>46274</v>
      </c>
      <c r="C6358" s="105" t="s">
        <v>11</v>
      </c>
      <c r="E6358" s="105">
        <v>21</v>
      </c>
      <c r="M6358" s="44">
        <v>710184</v>
      </c>
      <c r="Y6358" t="s">
        <v>21</v>
      </c>
    </row>
    <row r="6359" spans="1:25" hidden="1" x14ac:dyDescent="0.25">
      <c r="A6359" s="103" t="s">
        <v>7</v>
      </c>
      <c r="B6359" s="104">
        <v>46274</v>
      </c>
      <c r="C6359" s="105" t="s">
        <v>12</v>
      </c>
      <c r="E6359" s="105">
        <v>7</v>
      </c>
      <c r="M6359" s="44">
        <v>1980612</v>
      </c>
      <c r="X6359" t="s">
        <v>1008</v>
      </c>
      <c r="Y6359" t="s">
        <v>779</v>
      </c>
    </row>
    <row r="6360" spans="1:25" hidden="1" x14ac:dyDescent="0.25">
      <c r="A6360" s="103" t="s">
        <v>6</v>
      </c>
      <c r="B6360" s="104">
        <v>46274</v>
      </c>
      <c r="C6360" s="105" t="s">
        <v>11</v>
      </c>
      <c r="E6360" s="105">
        <v>1</v>
      </c>
      <c r="M6360" s="44">
        <v>37756</v>
      </c>
      <c r="X6360" t="s">
        <v>1008</v>
      </c>
      <c r="Y6360" t="s">
        <v>784</v>
      </c>
    </row>
    <row r="6361" spans="1:25" hidden="1" x14ac:dyDescent="0.25">
      <c r="A6361" s="103" t="s">
        <v>827</v>
      </c>
      <c r="B6361" s="104">
        <v>46274</v>
      </c>
      <c r="C6361" s="105" t="s">
        <v>12</v>
      </c>
      <c r="E6361" s="105">
        <v>1</v>
      </c>
      <c r="M6361" s="44">
        <v>76928</v>
      </c>
      <c r="Y6361" t="s">
        <v>781</v>
      </c>
    </row>
    <row r="6362" spans="1:25" hidden="1" x14ac:dyDescent="0.25">
      <c r="A6362" s="103" t="s">
        <v>7</v>
      </c>
      <c r="B6362" s="104">
        <v>46274</v>
      </c>
      <c r="C6362" s="105" t="s">
        <v>11</v>
      </c>
      <c r="E6362" s="105">
        <v>1</v>
      </c>
      <c r="M6362" s="44">
        <v>76196</v>
      </c>
      <c r="X6362" t="s">
        <v>1009</v>
      </c>
      <c r="Y6362" t="s">
        <v>784</v>
      </c>
    </row>
    <row r="6363" spans="1:25" hidden="1" x14ac:dyDescent="0.25">
      <c r="A6363" s="103" t="s">
        <v>8</v>
      </c>
      <c r="B6363" s="104">
        <v>46274</v>
      </c>
      <c r="C6363" s="105" t="s">
        <v>12</v>
      </c>
      <c r="E6363" s="105">
        <v>3</v>
      </c>
      <c r="M6363" s="44">
        <v>199551</v>
      </c>
      <c r="X6363" t="s">
        <v>1009</v>
      </c>
      <c r="Y6363" t="s">
        <v>781</v>
      </c>
    </row>
    <row r="6364" spans="1:25" hidden="1" x14ac:dyDescent="0.25">
      <c r="A6364" s="103" t="s">
        <v>6</v>
      </c>
      <c r="B6364" s="104">
        <v>46274</v>
      </c>
      <c r="C6364" s="105" t="s">
        <v>11</v>
      </c>
      <c r="E6364" s="105">
        <v>393</v>
      </c>
      <c r="M6364" s="44">
        <v>66297044</v>
      </c>
      <c r="Y6364" t="s">
        <v>20</v>
      </c>
    </row>
    <row r="6365" spans="1:25" hidden="1" x14ac:dyDescent="0.25">
      <c r="A6365" s="103" t="s">
        <v>8</v>
      </c>
      <c r="B6365" s="104">
        <v>46274</v>
      </c>
      <c r="C6365" s="105" t="s">
        <v>11</v>
      </c>
      <c r="E6365" s="105">
        <v>328</v>
      </c>
      <c r="M6365" s="44">
        <v>23138310</v>
      </c>
      <c r="Y6365" t="s">
        <v>784</v>
      </c>
    </row>
    <row r="6366" spans="1:25" hidden="1" x14ac:dyDescent="0.25">
      <c r="A6366" s="103" t="s">
        <v>7</v>
      </c>
      <c r="B6366" s="104">
        <v>46274</v>
      </c>
      <c r="C6366" s="105" t="s">
        <v>12</v>
      </c>
      <c r="E6366" s="105">
        <v>1</v>
      </c>
      <c r="M6366" s="44">
        <v>52424</v>
      </c>
      <c r="Y6366" t="s">
        <v>929</v>
      </c>
    </row>
    <row r="6367" spans="1:25" hidden="1" x14ac:dyDescent="0.25">
      <c r="A6367" s="103" t="s">
        <v>7</v>
      </c>
      <c r="B6367" s="104">
        <v>46274</v>
      </c>
      <c r="C6367" s="105" t="s">
        <v>12</v>
      </c>
      <c r="E6367" s="105">
        <v>67</v>
      </c>
      <c r="M6367" s="44">
        <v>4462257</v>
      </c>
      <c r="Y6367" t="s">
        <v>779</v>
      </c>
    </row>
    <row r="6368" spans="1:25" hidden="1" x14ac:dyDescent="0.25">
      <c r="A6368" s="103" t="s">
        <v>8</v>
      </c>
      <c r="B6368" s="104">
        <v>46274</v>
      </c>
      <c r="C6368" s="105" t="s">
        <v>11</v>
      </c>
      <c r="E6368" s="105">
        <v>2</v>
      </c>
      <c r="M6368" s="44">
        <v>53683</v>
      </c>
      <c r="X6368" t="s">
        <v>1009</v>
      </c>
      <c r="Y6368" t="s">
        <v>20</v>
      </c>
    </row>
    <row r="6369" spans="1:25" hidden="1" x14ac:dyDescent="0.25">
      <c r="A6369" s="103" t="s">
        <v>6</v>
      </c>
      <c r="B6369" s="104">
        <v>46274</v>
      </c>
      <c r="C6369" s="105" t="s">
        <v>11</v>
      </c>
      <c r="D6369" s="106">
        <v>9</v>
      </c>
      <c r="F6369" s="105">
        <v>23</v>
      </c>
      <c r="X6369" t="s">
        <v>782</v>
      </c>
      <c r="Y6369" t="s">
        <v>784</v>
      </c>
    </row>
    <row r="6370" spans="1:25" hidden="1" x14ac:dyDescent="0.25">
      <c r="A6370" s="103" t="s">
        <v>8</v>
      </c>
      <c r="B6370" s="104">
        <v>46274</v>
      </c>
      <c r="C6370" s="105" t="s">
        <v>11</v>
      </c>
      <c r="D6370" s="106">
        <v>16</v>
      </c>
      <c r="F6370" s="105">
        <v>1</v>
      </c>
      <c r="X6370" t="s">
        <v>782</v>
      </c>
      <c r="Y6370" t="s">
        <v>783</v>
      </c>
    </row>
    <row r="6371" spans="1:25" hidden="1" x14ac:dyDescent="0.25">
      <c r="A6371" s="103" t="s">
        <v>8</v>
      </c>
      <c r="B6371" s="104">
        <v>46274</v>
      </c>
      <c r="C6371" s="105" t="s">
        <v>12</v>
      </c>
      <c r="D6371" s="106">
        <v>16</v>
      </c>
      <c r="F6371" s="105">
        <v>1</v>
      </c>
      <c r="X6371" t="s">
        <v>778</v>
      </c>
      <c r="Y6371" t="s">
        <v>779</v>
      </c>
    </row>
    <row r="6372" spans="1:25" hidden="1" x14ac:dyDescent="0.25">
      <c r="A6372" s="103" t="s">
        <v>7</v>
      </c>
      <c r="B6372" s="104">
        <v>46274</v>
      </c>
      <c r="C6372" s="105" t="s">
        <v>12</v>
      </c>
      <c r="D6372" s="106">
        <v>14</v>
      </c>
      <c r="F6372" s="105">
        <v>2</v>
      </c>
      <c r="X6372" t="s">
        <v>778</v>
      </c>
      <c r="Y6372" t="s">
        <v>779</v>
      </c>
    </row>
    <row r="6373" spans="1:25" hidden="1" x14ac:dyDescent="0.25">
      <c r="A6373" s="103" t="s">
        <v>6</v>
      </c>
      <c r="B6373" s="104">
        <v>46274</v>
      </c>
      <c r="C6373" s="105" t="s">
        <v>12</v>
      </c>
      <c r="D6373" s="106">
        <v>10</v>
      </c>
      <c r="F6373" s="105">
        <v>9</v>
      </c>
      <c r="X6373" t="s">
        <v>778</v>
      </c>
      <c r="Y6373" t="s">
        <v>779</v>
      </c>
    </row>
    <row r="6374" spans="1:25" hidden="1" x14ac:dyDescent="0.25">
      <c r="A6374" s="103" t="s">
        <v>7</v>
      </c>
      <c r="B6374" s="104">
        <v>46274</v>
      </c>
      <c r="C6374" s="105" t="s">
        <v>12</v>
      </c>
      <c r="D6374" s="106">
        <v>8</v>
      </c>
      <c r="F6374" s="105">
        <v>4</v>
      </c>
      <c r="X6374" t="s">
        <v>782</v>
      </c>
      <c r="Y6374" t="s">
        <v>779</v>
      </c>
    </row>
    <row r="6375" spans="1:25" hidden="1" x14ac:dyDescent="0.25">
      <c r="A6375" s="103" t="s">
        <v>6</v>
      </c>
      <c r="B6375" s="104">
        <v>46274</v>
      </c>
      <c r="C6375" s="105" t="s">
        <v>11</v>
      </c>
      <c r="D6375" s="106">
        <v>12</v>
      </c>
      <c r="F6375" s="105">
        <v>5</v>
      </c>
      <c r="X6375" t="s">
        <v>778</v>
      </c>
      <c r="Y6375" t="s">
        <v>20</v>
      </c>
    </row>
    <row r="6376" spans="1:25" hidden="1" x14ac:dyDescent="0.25">
      <c r="A6376" s="103" t="s">
        <v>8</v>
      </c>
      <c r="B6376" s="104">
        <v>46274</v>
      </c>
      <c r="C6376" s="105" t="s">
        <v>11</v>
      </c>
      <c r="D6376" s="106">
        <v>8</v>
      </c>
      <c r="F6376" s="105">
        <v>9</v>
      </c>
      <c r="X6376" t="s">
        <v>782</v>
      </c>
      <c r="Y6376" t="s">
        <v>20</v>
      </c>
    </row>
    <row r="6377" spans="1:25" hidden="1" x14ac:dyDescent="0.25">
      <c r="A6377" s="103" t="s">
        <v>7</v>
      </c>
      <c r="B6377" s="104">
        <v>46274</v>
      </c>
      <c r="C6377" s="105" t="s">
        <v>12</v>
      </c>
      <c r="D6377" s="106">
        <v>13</v>
      </c>
      <c r="F6377" s="105">
        <v>1</v>
      </c>
      <c r="X6377" t="s">
        <v>782</v>
      </c>
      <c r="Y6377" t="s">
        <v>779</v>
      </c>
    </row>
    <row r="6378" spans="1:25" hidden="1" x14ac:dyDescent="0.25">
      <c r="A6378" s="103" t="s">
        <v>8</v>
      </c>
      <c r="B6378" s="104">
        <v>46274</v>
      </c>
      <c r="C6378" s="105" t="s">
        <v>12</v>
      </c>
      <c r="D6378" s="106">
        <v>8</v>
      </c>
      <c r="F6378" s="105">
        <v>83</v>
      </c>
      <c r="X6378" t="s">
        <v>782</v>
      </c>
      <c r="Y6378" t="s">
        <v>779</v>
      </c>
    </row>
    <row r="6379" spans="1:25" hidden="1" x14ac:dyDescent="0.25">
      <c r="A6379" s="103" t="s">
        <v>8</v>
      </c>
      <c r="B6379" s="104">
        <v>46274</v>
      </c>
      <c r="C6379" s="105" t="s">
        <v>11</v>
      </c>
      <c r="D6379" s="106">
        <v>10</v>
      </c>
      <c r="F6379" s="105">
        <v>1</v>
      </c>
      <c r="X6379" t="s">
        <v>782</v>
      </c>
      <c r="Y6379" t="s">
        <v>780</v>
      </c>
    </row>
    <row r="6380" spans="1:25" hidden="1" x14ac:dyDescent="0.25">
      <c r="A6380" s="103" t="s">
        <v>6</v>
      </c>
      <c r="B6380" s="104">
        <v>46274</v>
      </c>
      <c r="C6380" s="105" t="s">
        <v>11</v>
      </c>
      <c r="D6380" s="106">
        <v>16</v>
      </c>
      <c r="F6380" s="105">
        <v>9</v>
      </c>
      <c r="X6380" t="s">
        <v>782</v>
      </c>
      <c r="Y6380" t="s">
        <v>783</v>
      </c>
    </row>
    <row r="6381" spans="1:25" hidden="1" x14ac:dyDescent="0.25">
      <c r="A6381" s="103" t="s">
        <v>6</v>
      </c>
      <c r="B6381" s="104">
        <v>46274</v>
      </c>
      <c r="C6381" s="105" t="s">
        <v>11</v>
      </c>
      <c r="D6381" s="106">
        <v>8</v>
      </c>
      <c r="F6381" s="105">
        <v>21</v>
      </c>
      <c r="X6381" t="s">
        <v>778</v>
      </c>
      <c r="Y6381" t="s">
        <v>780</v>
      </c>
    </row>
    <row r="6382" spans="1:25" hidden="1" x14ac:dyDescent="0.25">
      <c r="A6382" s="103" t="s">
        <v>8</v>
      </c>
      <c r="B6382" s="104">
        <v>46274</v>
      </c>
      <c r="C6382" s="105" t="s">
        <v>11</v>
      </c>
      <c r="D6382" s="106">
        <v>15</v>
      </c>
      <c r="F6382" s="105">
        <v>2</v>
      </c>
      <c r="X6382" t="s">
        <v>778</v>
      </c>
      <c r="Y6382" t="s">
        <v>783</v>
      </c>
    </row>
    <row r="6383" spans="1:25" hidden="1" x14ac:dyDescent="0.25">
      <c r="A6383" s="103" t="s">
        <v>8</v>
      </c>
      <c r="B6383" s="104">
        <v>46274</v>
      </c>
      <c r="C6383" s="105" t="s">
        <v>12</v>
      </c>
      <c r="D6383" s="106">
        <v>9</v>
      </c>
      <c r="F6383" s="105">
        <v>1291</v>
      </c>
      <c r="X6383" t="s">
        <v>782</v>
      </c>
      <c r="Y6383" t="s">
        <v>779</v>
      </c>
    </row>
    <row r="6384" spans="1:25" hidden="1" x14ac:dyDescent="0.25">
      <c r="A6384" s="103" t="s">
        <v>7</v>
      </c>
      <c r="B6384" s="104">
        <v>46274</v>
      </c>
      <c r="C6384" s="105" t="s">
        <v>12</v>
      </c>
      <c r="D6384" s="106">
        <v>11</v>
      </c>
      <c r="F6384" s="105">
        <v>1</v>
      </c>
      <c r="X6384" t="s">
        <v>778</v>
      </c>
      <c r="Y6384" t="s">
        <v>779</v>
      </c>
    </row>
    <row r="6385" spans="1:25" hidden="1" x14ac:dyDescent="0.25">
      <c r="A6385" s="103" t="s">
        <v>6</v>
      </c>
      <c r="B6385" s="104">
        <v>46274</v>
      </c>
      <c r="C6385" s="105" t="s">
        <v>12</v>
      </c>
      <c r="D6385" s="106">
        <v>16</v>
      </c>
      <c r="F6385" s="105">
        <v>13</v>
      </c>
      <c r="X6385" t="s">
        <v>782</v>
      </c>
      <c r="Y6385" t="s">
        <v>779</v>
      </c>
    </row>
    <row r="6386" spans="1:25" hidden="1" x14ac:dyDescent="0.25">
      <c r="A6386" s="103" t="s">
        <v>6</v>
      </c>
      <c r="B6386" s="104">
        <v>46274</v>
      </c>
      <c r="C6386" s="105" t="s">
        <v>11</v>
      </c>
      <c r="D6386" s="106">
        <v>9</v>
      </c>
      <c r="F6386" s="105">
        <v>1</v>
      </c>
      <c r="X6386" t="s">
        <v>782</v>
      </c>
      <c r="Y6386" t="s">
        <v>23</v>
      </c>
    </row>
    <row r="6387" spans="1:25" hidden="1" x14ac:dyDescent="0.25">
      <c r="A6387" s="103" t="s">
        <v>7</v>
      </c>
      <c r="B6387" s="104">
        <v>46274</v>
      </c>
      <c r="C6387" s="105" t="s">
        <v>11</v>
      </c>
      <c r="D6387" s="106">
        <v>8</v>
      </c>
      <c r="F6387" s="105">
        <v>60</v>
      </c>
      <c r="X6387" t="s">
        <v>778</v>
      </c>
      <c r="Y6387" t="s">
        <v>20</v>
      </c>
    </row>
    <row r="6388" spans="1:25" hidden="1" x14ac:dyDescent="0.25">
      <c r="A6388" s="103" t="s">
        <v>6</v>
      </c>
      <c r="B6388" s="104">
        <v>46274</v>
      </c>
      <c r="C6388" s="105" t="s">
        <v>11</v>
      </c>
      <c r="D6388" s="106">
        <v>8</v>
      </c>
      <c r="F6388" s="105">
        <v>67</v>
      </c>
      <c r="X6388" t="s">
        <v>782</v>
      </c>
      <c r="Y6388" t="s">
        <v>780</v>
      </c>
    </row>
    <row r="6389" spans="1:25" hidden="1" x14ac:dyDescent="0.25">
      <c r="A6389" s="103" t="s">
        <v>8</v>
      </c>
      <c r="B6389" s="104">
        <v>46274</v>
      </c>
      <c r="C6389" s="105" t="s">
        <v>12</v>
      </c>
      <c r="D6389" s="106">
        <v>8</v>
      </c>
      <c r="F6389" s="105">
        <v>1</v>
      </c>
      <c r="X6389" t="s">
        <v>778</v>
      </c>
      <c r="Y6389" t="s">
        <v>779</v>
      </c>
    </row>
    <row r="6390" spans="1:25" hidden="1" x14ac:dyDescent="0.25">
      <c r="A6390" s="103" t="s">
        <v>7</v>
      </c>
      <c r="B6390" s="104">
        <v>46274</v>
      </c>
      <c r="C6390" s="105" t="s">
        <v>11</v>
      </c>
      <c r="D6390" s="106">
        <v>8</v>
      </c>
      <c r="F6390" s="105">
        <v>40</v>
      </c>
      <c r="X6390" t="s">
        <v>778</v>
      </c>
      <c r="Y6390" t="s">
        <v>784</v>
      </c>
    </row>
    <row r="6391" spans="1:25" hidden="1" x14ac:dyDescent="0.25">
      <c r="A6391" s="103" t="s">
        <v>7</v>
      </c>
      <c r="B6391" s="104">
        <v>46274</v>
      </c>
      <c r="C6391" s="105" t="s">
        <v>12</v>
      </c>
      <c r="D6391" s="106">
        <v>14</v>
      </c>
      <c r="F6391" s="105">
        <v>5</v>
      </c>
      <c r="X6391" t="s">
        <v>778</v>
      </c>
      <c r="Y6391" t="s">
        <v>781</v>
      </c>
    </row>
    <row r="6392" spans="1:25" hidden="1" x14ac:dyDescent="0.25">
      <c r="A6392" s="103" t="s">
        <v>8</v>
      </c>
      <c r="B6392" s="104">
        <v>46274</v>
      </c>
      <c r="C6392" s="105" t="s">
        <v>11</v>
      </c>
      <c r="D6392" s="106">
        <v>13</v>
      </c>
      <c r="F6392" s="105">
        <v>1</v>
      </c>
      <c r="X6392" t="s">
        <v>782</v>
      </c>
      <c r="Y6392" t="s">
        <v>780</v>
      </c>
    </row>
    <row r="6393" spans="1:25" hidden="1" x14ac:dyDescent="0.25">
      <c r="A6393" s="103" t="s">
        <v>7</v>
      </c>
      <c r="B6393" s="104">
        <v>46274</v>
      </c>
      <c r="C6393" s="105" t="s">
        <v>12</v>
      </c>
      <c r="D6393" s="106">
        <v>12</v>
      </c>
      <c r="F6393" s="105">
        <v>5</v>
      </c>
      <c r="X6393" t="s">
        <v>778</v>
      </c>
      <c r="Y6393" t="s">
        <v>779</v>
      </c>
    </row>
    <row r="6394" spans="1:25" hidden="1" x14ac:dyDescent="0.25">
      <c r="A6394" s="103" t="s">
        <v>8</v>
      </c>
      <c r="B6394" s="104">
        <v>46274</v>
      </c>
      <c r="C6394" s="105" t="s">
        <v>12</v>
      </c>
      <c r="D6394" s="106">
        <v>13</v>
      </c>
      <c r="F6394" s="105">
        <v>1</v>
      </c>
      <c r="X6394" t="s">
        <v>778</v>
      </c>
      <c r="Y6394" t="s">
        <v>779</v>
      </c>
    </row>
    <row r="6395" spans="1:25" hidden="1" x14ac:dyDescent="0.25">
      <c r="A6395" s="103" t="s">
        <v>8</v>
      </c>
      <c r="B6395" s="104">
        <v>46274</v>
      </c>
      <c r="C6395" s="105" t="s">
        <v>11</v>
      </c>
      <c r="D6395" s="106">
        <v>16</v>
      </c>
      <c r="F6395" s="105">
        <v>2</v>
      </c>
      <c r="X6395" t="s">
        <v>782</v>
      </c>
      <c r="Y6395" t="s">
        <v>20</v>
      </c>
    </row>
    <row r="6396" spans="1:25" hidden="1" x14ac:dyDescent="0.25">
      <c r="A6396" s="103" t="s">
        <v>8</v>
      </c>
      <c r="B6396" s="104">
        <v>46274</v>
      </c>
      <c r="C6396" s="105" t="s">
        <v>12</v>
      </c>
      <c r="D6396" s="106">
        <v>8</v>
      </c>
      <c r="F6396" s="105">
        <v>1</v>
      </c>
      <c r="X6396" t="s">
        <v>778</v>
      </c>
      <c r="Y6396" t="s">
        <v>781</v>
      </c>
    </row>
    <row r="6397" spans="1:25" hidden="1" x14ac:dyDescent="0.25">
      <c r="A6397" s="103" t="s">
        <v>6</v>
      </c>
      <c r="B6397" s="104">
        <v>46274</v>
      </c>
      <c r="C6397" s="105" t="s">
        <v>11</v>
      </c>
      <c r="D6397" s="106">
        <v>15</v>
      </c>
      <c r="F6397" s="105">
        <v>3</v>
      </c>
      <c r="X6397" t="s">
        <v>782</v>
      </c>
      <c r="Y6397" t="s">
        <v>780</v>
      </c>
    </row>
    <row r="6398" spans="1:25" hidden="1" x14ac:dyDescent="0.25">
      <c r="A6398" s="103" t="s">
        <v>8</v>
      </c>
      <c r="B6398" s="104">
        <v>46274</v>
      </c>
      <c r="C6398" s="105" t="s">
        <v>12</v>
      </c>
      <c r="D6398" s="106">
        <v>8</v>
      </c>
      <c r="F6398" s="105">
        <v>12</v>
      </c>
      <c r="X6398" t="s">
        <v>782</v>
      </c>
      <c r="Y6398" t="s">
        <v>781</v>
      </c>
    </row>
    <row r="6399" spans="1:25" hidden="1" x14ac:dyDescent="0.25">
      <c r="A6399" s="103" t="s">
        <v>6</v>
      </c>
      <c r="B6399" s="104">
        <v>46274</v>
      </c>
      <c r="C6399" s="105" t="s">
        <v>12</v>
      </c>
      <c r="D6399" s="106">
        <v>12</v>
      </c>
      <c r="F6399" s="105">
        <v>2</v>
      </c>
      <c r="X6399" t="s">
        <v>782</v>
      </c>
      <c r="Y6399" t="s">
        <v>779</v>
      </c>
    </row>
    <row r="6400" spans="1:25" hidden="1" x14ac:dyDescent="0.25">
      <c r="A6400" s="103" t="s">
        <v>7</v>
      </c>
      <c r="B6400" s="104">
        <v>46274</v>
      </c>
      <c r="C6400" s="105" t="s">
        <v>11</v>
      </c>
      <c r="D6400" s="106">
        <v>10</v>
      </c>
      <c r="F6400" s="105">
        <v>1</v>
      </c>
      <c r="X6400" t="s">
        <v>778</v>
      </c>
      <c r="Y6400" t="s">
        <v>780</v>
      </c>
    </row>
    <row r="6401" spans="1:25" hidden="1" x14ac:dyDescent="0.25">
      <c r="B6401" s="104">
        <v>46274</v>
      </c>
      <c r="C6401" s="105" t="s">
        <v>11</v>
      </c>
      <c r="D6401" s="106">
        <v>9</v>
      </c>
      <c r="F6401" s="105">
        <v>1</v>
      </c>
      <c r="X6401" t="s">
        <v>782</v>
      </c>
    </row>
    <row r="6402" spans="1:25" hidden="1" x14ac:dyDescent="0.25">
      <c r="A6402" s="103" t="s">
        <v>8</v>
      </c>
      <c r="B6402" s="104">
        <v>46274</v>
      </c>
      <c r="C6402" s="105" t="s">
        <v>12</v>
      </c>
      <c r="D6402" s="106">
        <v>11</v>
      </c>
      <c r="F6402" s="105">
        <v>1</v>
      </c>
      <c r="X6402" t="s">
        <v>782</v>
      </c>
    </row>
    <row r="6403" spans="1:25" hidden="1" x14ac:dyDescent="0.25">
      <c r="A6403" s="103" t="s">
        <v>8</v>
      </c>
      <c r="B6403" s="104">
        <v>46274</v>
      </c>
      <c r="C6403" s="105" t="s">
        <v>12</v>
      </c>
      <c r="D6403" s="106">
        <v>10</v>
      </c>
      <c r="F6403" s="105">
        <v>1</v>
      </c>
      <c r="X6403" t="s">
        <v>782</v>
      </c>
      <c r="Y6403" t="s">
        <v>781</v>
      </c>
    </row>
    <row r="6404" spans="1:25" hidden="1" x14ac:dyDescent="0.25">
      <c r="A6404" s="103" t="s">
        <v>6</v>
      </c>
      <c r="B6404" s="104">
        <v>46274</v>
      </c>
      <c r="C6404" s="105" t="s">
        <v>12</v>
      </c>
      <c r="D6404" s="106">
        <v>9</v>
      </c>
      <c r="F6404" s="105">
        <v>1</v>
      </c>
      <c r="X6404" t="s">
        <v>778</v>
      </c>
      <c r="Y6404" t="s">
        <v>786</v>
      </c>
    </row>
    <row r="6405" spans="1:25" hidden="1" x14ac:dyDescent="0.25">
      <c r="A6405" s="103" t="s">
        <v>8</v>
      </c>
      <c r="B6405" s="104">
        <v>46274</v>
      </c>
      <c r="C6405" s="105" t="s">
        <v>12</v>
      </c>
      <c r="D6405" s="106">
        <v>11</v>
      </c>
      <c r="F6405" s="105">
        <v>25</v>
      </c>
      <c r="X6405" t="s">
        <v>782</v>
      </c>
      <c r="Y6405" t="s">
        <v>779</v>
      </c>
    </row>
    <row r="6406" spans="1:25" hidden="1" x14ac:dyDescent="0.25">
      <c r="A6406" s="103" t="s">
        <v>7</v>
      </c>
      <c r="B6406" s="104">
        <v>46274</v>
      </c>
      <c r="C6406" s="105" t="s">
        <v>11</v>
      </c>
      <c r="D6406" s="106">
        <v>8</v>
      </c>
      <c r="F6406" s="105">
        <v>16</v>
      </c>
      <c r="X6406" t="s">
        <v>778</v>
      </c>
      <c r="Y6406" t="s">
        <v>780</v>
      </c>
    </row>
    <row r="6407" spans="1:25" hidden="1" x14ac:dyDescent="0.25">
      <c r="A6407" s="103" t="s">
        <v>8</v>
      </c>
      <c r="B6407" s="104">
        <v>46274</v>
      </c>
      <c r="C6407" s="105" t="s">
        <v>12</v>
      </c>
      <c r="D6407" s="106">
        <v>8</v>
      </c>
      <c r="F6407" s="105">
        <v>7</v>
      </c>
      <c r="X6407" t="s">
        <v>778</v>
      </c>
      <c r="Y6407" t="s">
        <v>779</v>
      </c>
    </row>
    <row r="6408" spans="1:25" hidden="1" x14ac:dyDescent="0.25">
      <c r="A6408" s="103" t="s">
        <v>6</v>
      </c>
      <c r="B6408" s="104">
        <v>46274</v>
      </c>
      <c r="C6408" s="105" t="s">
        <v>11</v>
      </c>
      <c r="D6408" s="106">
        <v>14</v>
      </c>
      <c r="F6408" s="105">
        <v>4</v>
      </c>
      <c r="X6408" t="s">
        <v>782</v>
      </c>
      <c r="Y6408" t="s">
        <v>20</v>
      </c>
    </row>
    <row r="6409" spans="1:25" hidden="1" x14ac:dyDescent="0.25">
      <c r="A6409" s="103" t="s">
        <v>7</v>
      </c>
      <c r="B6409" s="104">
        <v>46274</v>
      </c>
      <c r="C6409" s="105" t="s">
        <v>11</v>
      </c>
      <c r="D6409" s="106">
        <v>8</v>
      </c>
      <c r="F6409" s="105">
        <v>58</v>
      </c>
      <c r="X6409" t="s">
        <v>778</v>
      </c>
      <c r="Y6409" t="s">
        <v>783</v>
      </c>
    </row>
    <row r="6410" spans="1:25" hidden="1" x14ac:dyDescent="0.25">
      <c r="A6410" s="103" t="s">
        <v>6</v>
      </c>
      <c r="B6410" s="104">
        <v>46274</v>
      </c>
      <c r="C6410" s="105" t="s">
        <v>12</v>
      </c>
      <c r="D6410" s="106">
        <v>8</v>
      </c>
      <c r="F6410" s="105">
        <v>1</v>
      </c>
      <c r="X6410" t="s">
        <v>778</v>
      </c>
      <c r="Y6410" t="s">
        <v>169</v>
      </c>
    </row>
    <row r="6411" spans="1:25" hidden="1" x14ac:dyDescent="0.25">
      <c r="A6411" s="103" t="s">
        <v>8</v>
      </c>
      <c r="B6411" s="104">
        <v>46274</v>
      </c>
      <c r="C6411" s="105" t="s">
        <v>11</v>
      </c>
      <c r="D6411" s="106">
        <v>8</v>
      </c>
      <c r="F6411" s="105">
        <v>6</v>
      </c>
      <c r="X6411" t="s">
        <v>778</v>
      </c>
      <c r="Y6411" t="s">
        <v>20</v>
      </c>
    </row>
    <row r="6412" spans="1:25" hidden="1" x14ac:dyDescent="0.25">
      <c r="A6412" s="103" t="s">
        <v>6</v>
      </c>
      <c r="B6412" s="104">
        <v>46274</v>
      </c>
      <c r="C6412" s="105" t="s">
        <v>11</v>
      </c>
      <c r="D6412" s="106">
        <v>14</v>
      </c>
      <c r="F6412" s="105">
        <v>5</v>
      </c>
      <c r="X6412" t="s">
        <v>782</v>
      </c>
      <c r="Y6412" t="s">
        <v>783</v>
      </c>
    </row>
    <row r="6413" spans="1:25" hidden="1" x14ac:dyDescent="0.25">
      <c r="A6413" s="103" t="s">
        <v>6</v>
      </c>
      <c r="B6413" s="104">
        <v>46274</v>
      </c>
      <c r="C6413" s="105" t="s">
        <v>11</v>
      </c>
      <c r="D6413" s="106">
        <v>14</v>
      </c>
      <c r="F6413" s="105">
        <v>4</v>
      </c>
      <c r="X6413" t="s">
        <v>778</v>
      </c>
      <c r="Y6413" t="s">
        <v>783</v>
      </c>
    </row>
    <row r="6414" spans="1:25" hidden="1" x14ac:dyDescent="0.25">
      <c r="A6414" s="103" t="s">
        <v>7</v>
      </c>
      <c r="B6414" s="104">
        <v>46274</v>
      </c>
      <c r="C6414" s="105" t="s">
        <v>12</v>
      </c>
      <c r="D6414" s="106">
        <v>15</v>
      </c>
      <c r="F6414" s="105">
        <v>1</v>
      </c>
      <c r="X6414" t="s">
        <v>778</v>
      </c>
      <c r="Y6414" t="s">
        <v>781</v>
      </c>
    </row>
    <row r="6415" spans="1:25" hidden="1" x14ac:dyDescent="0.25">
      <c r="A6415" s="103" t="s">
        <v>6</v>
      </c>
      <c r="B6415" s="104">
        <v>46274</v>
      </c>
      <c r="C6415" s="105" t="s">
        <v>11</v>
      </c>
      <c r="D6415" s="106">
        <v>16</v>
      </c>
      <c r="F6415" s="105">
        <v>1</v>
      </c>
      <c r="X6415" t="s">
        <v>778</v>
      </c>
      <c r="Y6415" t="s">
        <v>784</v>
      </c>
    </row>
    <row r="6416" spans="1:25" hidden="1" x14ac:dyDescent="0.25">
      <c r="A6416" s="103" t="s">
        <v>6</v>
      </c>
      <c r="B6416" s="104">
        <v>46274</v>
      </c>
      <c r="C6416" s="105" t="s">
        <v>11</v>
      </c>
      <c r="D6416" s="106">
        <v>8</v>
      </c>
      <c r="F6416" s="105">
        <v>3</v>
      </c>
      <c r="X6416" t="s">
        <v>778</v>
      </c>
      <c r="Y6416" t="s">
        <v>23</v>
      </c>
    </row>
    <row r="6417" spans="1:25" hidden="1" x14ac:dyDescent="0.25">
      <c r="A6417" s="103" t="s">
        <v>7</v>
      </c>
      <c r="B6417" s="104">
        <v>46274</v>
      </c>
      <c r="C6417" s="105" t="s">
        <v>12</v>
      </c>
      <c r="D6417" s="106">
        <v>8</v>
      </c>
      <c r="F6417" s="105">
        <v>19</v>
      </c>
      <c r="X6417" t="s">
        <v>778</v>
      </c>
      <c r="Y6417" t="s">
        <v>781</v>
      </c>
    </row>
    <row r="6418" spans="1:25" hidden="1" x14ac:dyDescent="0.25">
      <c r="A6418" s="103" t="s">
        <v>8</v>
      </c>
      <c r="B6418" s="104">
        <v>46274</v>
      </c>
      <c r="C6418" s="105" t="s">
        <v>11</v>
      </c>
      <c r="D6418" s="106">
        <v>14</v>
      </c>
      <c r="F6418" s="105">
        <v>1</v>
      </c>
      <c r="X6418" t="s">
        <v>782</v>
      </c>
      <c r="Y6418" t="s">
        <v>784</v>
      </c>
    </row>
    <row r="6419" spans="1:25" hidden="1" x14ac:dyDescent="0.25">
      <c r="A6419" s="103" t="s">
        <v>8</v>
      </c>
      <c r="B6419" s="104">
        <v>46274</v>
      </c>
      <c r="C6419" s="105" t="s">
        <v>11</v>
      </c>
      <c r="D6419" s="106">
        <v>14</v>
      </c>
      <c r="F6419" s="105">
        <v>2</v>
      </c>
      <c r="X6419" t="s">
        <v>778</v>
      </c>
      <c r="Y6419" t="s">
        <v>20</v>
      </c>
    </row>
    <row r="6420" spans="1:25" hidden="1" x14ac:dyDescent="0.25">
      <c r="A6420" s="103" t="s">
        <v>6</v>
      </c>
      <c r="B6420" s="104">
        <v>46274</v>
      </c>
      <c r="C6420" s="105" t="s">
        <v>12</v>
      </c>
      <c r="D6420" s="106">
        <v>14</v>
      </c>
      <c r="F6420" s="105">
        <v>4</v>
      </c>
      <c r="X6420" t="s">
        <v>782</v>
      </c>
      <c r="Y6420" t="s">
        <v>781</v>
      </c>
    </row>
    <row r="6421" spans="1:25" hidden="1" x14ac:dyDescent="0.25">
      <c r="A6421" s="103" t="s">
        <v>7</v>
      </c>
      <c r="B6421" s="104">
        <v>46274</v>
      </c>
      <c r="C6421" s="105" t="s">
        <v>12</v>
      </c>
      <c r="D6421" s="106">
        <v>10</v>
      </c>
      <c r="F6421" s="105">
        <v>7</v>
      </c>
      <c r="X6421" t="s">
        <v>782</v>
      </c>
      <c r="Y6421" t="s">
        <v>781</v>
      </c>
    </row>
    <row r="6422" spans="1:25" hidden="1" x14ac:dyDescent="0.25">
      <c r="A6422" s="103" t="s">
        <v>7</v>
      </c>
      <c r="B6422" s="104">
        <v>46274</v>
      </c>
      <c r="C6422" s="105" t="s">
        <v>11</v>
      </c>
      <c r="D6422" s="106">
        <v>10</v>
      </c>
      <c r="F6422" s="105">
        <v>11</v>
      </c>
      <c r="X6422" t="s">
        <v>782</v>
      </c>
      <c r="Y6422" t="s">
        <v>784</v>
      </c>
    </row>
    <row r="6423" spans="1:25" hidden="1" x14ac:dyDescent="0.25">
      <c r="A6423" s="103" t="s">
        <v>7</v>
      </c>
      <c r="B6423" s="104">
        <v>46274</v>
      </c>
      <c r="C6423" s="105" t="s">
        <v>12</v>
      </c>
      <c r="D6423" s="106">
        <v>10</v>
      </c>
      <c r="F6423" s="105">
        <v>391</v>
      </c>
      <c r="X6423" t="s">
        <v>782</v>
      </c>
      <c r="Y6423" t="s">
        <v>779</v>
      </c>
    </row>
    <row r="6424" spans="1:25" hidden="1" x14ac:dyDescent="0.25">
      <c r="A6424" s="103" t="s">
        <v>8</v>
      </c>
      <c r="B6424" s="104">
        <v>46274</v>
      </c>
      <c r="C6424" s="105" t="s">
        <v>12</v>
      </c>
      <c r="D6424" s="106">
        <v>17</v>
      </c>
      <c r="F6424" s="105">
        <v>1</v>
      </c>
      <c r="X6424" t="s">
        <v>778</v>
      </c>
      <c r="Y6424" t="s">
        <v>779</v>
      </c>
    </row>
    <row r="6425" spans="1:25" hidden="1" x14ac:dyDescent="0.25">
      <c r="A6425" s="103" t="s">
        <v>6</v>
      </c>
      <c r="B6425" s="104">
        <v>46274</v>
      </c>
      <c r="C6425" s="105" t="s">
        <v>11</v>
      </c>
      <c r="D6425" s="106">
        <v>14</v>
      </c>
      <c r="F6425" s="105">
        <v>1</v>
      </c>
      <c r="X6425" t="s">
        <v>778</v>
      </c>
      <c r="Y6425" t="s">
        <v>20</v>
      </c>
    </row>
    <row r="6426" spans="1:25" hidden="1" x14ac:dyDescent="0.25">
      <c r="A6426" s="103" t="s">
        <v>6</v>
      </c>
      <c r="B6426" s="104">
        <v>46274</v>
      </c>
      <c r="C6426" s="105" t="s">
        <v>12</v>
      </c>
      <c r="D6426" s="106">
        <v>8</v>
      </c>
      <c r="F6426" s="105">
        <v>2</v>
      </c>
      <c r="X6426" t="s">
        <v>778</v>
      </c>
    </row>
    <row r="6427" spans="1:25" hidden="1" x14ac:dyDescent="0.25">
      <c r="A6427" s="103" t="s">
        <v>8</v>
      </c>
      <c r="B6427" s="104">
        <v>46274</v>
      </c>
      <c r="C6427" s="105" t="s">
        <v>12</v>
      </c>
      <c r="D6427" s="106">
        <v>10</v>
      </c>
      <c r="F6427" s="105">
        <v>13</v>
      </c>
      <c r="X6427" t="s">
        <v>778</v>
      </c>
      <c r="Y6427" t="s">
        <v>779</v>
      </c>
    </row>
    <row r="6428" spans="1:25" hidden="1" x14ac:dyDescent="0.25">
      <c r="A6428" s="103" t="s">
        <v>8</v>
      </c>
      <c r="B6428" s="104">
        <v>46274</v>
      </c>
      <c r="C6428" s="105" t="s">
        <v>11</v>
      </c>
      <c r="D6428" s="106">
        <v>9</v>
      </c>
      <c r="F6428" s="105">
        <v>1</v>
      </c>
      <c r="X6428" t="s">
        <v>782</v>
      </c>
    </row>
    <row r="6429" spans="1:25" hidden="1" x14ac:dyDescent="0.25">
      <c r="A6429" s="103" t="s">
        <v>8</v>
      </c>
      <c r="B6429" s="104">
        <v>46274</v>
      </c>
      <c r="C6429" s="105" t="s">
        <v>12</v>
      </c>
      <c r="D6429" s="106">
        <v>12</v>
      </c>
      <c r="F6429" s="105">
        <v>6</v>
      </c>
      <c r="X6429" t="s">
        <v>778</v>
      </c>
      <c r="Y6429" t="s">
        <v>779</v>
      </c>
    </row>
    <row r="6430" spans="1:25" hidden="1" x14ac:dyDescent="0.25">
      <c r="A6430" s="103" t="s">
        <v>6</v>
      </c>
      <c r="B6430" s="104">
        <v>46274</v>
      </c>
      <c r="C6430" s="105" t="s">
        <v>11</v>
      </c>
      <c r="D6430" s="106">
        <v>8</v>
      </c>
      <c r="F6430" s="105">
        <v>84</v>
      </c>
      <c r="X6430" t="s">
        <v>778</v>
      </c>
      <c r="Y6430" t="s">
        <v>784</v>
      </c>
    </row>
    <row r="6431" spans="1:25" hidden="1" x14ac:dyDescent="0.25">
      <c r="A6431" s="103" t="s">
        <v>6</v>
      </c>
      <c r="B6431" s="104">
        <v>46274</v>
      </c>
      <c r="C6431" s="105" t="s">
        <v>12</v>
      </c>
      <c r="D6431" s="106">
        <v>12</v>
      </c>
      <c r="F6431" s="105">
        <v>1</v>
      </c>
      <c r="X6431" t="s">
        <v>782</v>
      </c>
      <c r="Y6431" t="s">
        <v>781</v>
      </c>
    </row>
    <row r="6432" spans="1:25" hidden="1" x14ac:dyDescent="0.25">
      <c r="A6432" s="103" t="s">
        <v>7</v>
      </c>
      <c r="B6432" s="104">
        <v>46274</v>
      </c>
      <c r="C6432" s="105" t="s">
        <v>12</v>
      </c>
      <c r="D6432" s="106">
        <v>10</v>
      </c>
      <c r="F6432" s="105">
        <v>1</v>
      </c>
      <c r="X6432" t="s">
        <v>778</v>
      </c>
      <c r="Y6432" t="s">
        <v>804</v>
      </c>
    </row>
    <row r="6433" spans="1:25" hidden="1" x14ac:dyDescent="0.25">
      <c r="A6433" s="103" t="s">
        <v>8</v>
      </c>
      <c r="B6433" s="104">
        <v>46274</v>
      </c>
      <c r="C6433" s="105" t="s">
        <v>12</v>
      </c>
      <c r="D6433" s="106">
        <v>11</v>
      </c>
      <c r="F6433" s="105">
        <v>2</v>
      </c>
      <c r="X6433" t="s">
        <v>782</v>
      </c>
      <c r="Y6433" t="s">
        <v>781</v>
      </c>
    </row>
    <row r="6434" spans="1:25" hidden="1" x14ac:dyDescent="0.25">
      <c r="A6434" s="103" t="s">
        <v>7</v>
      </c>
      <c r="B6434" s="104">
        <v>46274</v>
      </c>
      <c r="C6434" s="105" t="s">
        <v>12</v>
      </c>
      <c r="D6434" s="106">
        <v>12</v>
      </c>
      <c r="F6434" s="105">
        <v>6</v>
      </c>
      <c r="X6434" t="s">
        <v>778</v>
      </c>
      <c r="Y6434" t="s">
        <v>781</v>
      </c>
    </row>
    <row r="6435" spans="1:25" hidden="1" x14ac:dyDescent="0.25">
      <c r="A6435" s="103" t="s">
        <v>7</v>
      </c>
      <c r="B6435" s="104">
        <v>46274</v>
      </c>
      <c r="C6435" s="105" t="s">
        <v>12</v>
      </c>
      <c r="D6435" s="106">
        <v>15</v>
      </c>
      <c r="F6435" s="105">
        <v>3</v>
      </c>
      <c r="X6435" t="s">
        <v>782</v>
      </c>
      <c r="Y6435" t="s">
        <v>779</v>
      </c>
    </row>
    <row r="6436" spans="1:25" hidden="1" x14ac:dyDescent="0.25">
      <c r="A6436" s="103" t="s">
        <v>7</v>
      </c>
      <c r="B6436" s="104">
        <v>46274</v>
      </c>
      <c r="C6436" s="105" t="s">
        <v>11</v>
      </c>
      <c r="D6436" s="106">
        <v>10</v>
      </c>
      <c r="F6436" s="105">
        <v>1</v>
      </c>
      <c r="X6436" t="s">
        <v>778</v>
      </c>
      <c r="Y6436" t="s">
        <v>783</v>
      </c>
    </row>
    <row r="6437" spans="1:25" hidden="1" x14ac:dyDescent="0.25">
      <c r="A6437" s="103" t="s">
        <v>6</v>
      </c>
      <c r="B6437" s="104">
        <v>46274</v>
      </c>
      <c r="C6437" s="105" t="s">
        <v>12</v>
      </c>
      <c r="D6437" s="106">
        <v>16</v>
      </c>
      <c r="F6437" s="105">
        <v>4</v>
      </c>
      <c r="X6437" t="s">
        <v>778</v>
      </c>
      <c r="Y6437" t="s">
        <v>779</v>
      </c>
    </row>
    <row r="6438" spans="1:25" hidden="1" x14ac:dyDescent="0.25">
      <c r="A6438" s="103" t="s">
        <v>7</v>
      </c>
      <c r="B6438" s="104">
        <v>46274</v>
      </c>
      <c r="C6438" s="105" t="s">
        <v>11</v>
      </c>
      <c r="D6438" s="106">
        <v>9</v>
      </c>
      <c r="F6438" s="105">
        <v>35</v>
      </c>
      <c r="X6438" t="s">
        <v>778</v>
      </c>
      <c r="Y6438" t="s">
        <v>783</v>
      </c>
    </row>
    <row r="6439" spans="1:25" hidden="1" x14ac:dyDescent="0.25">
      <c r="A6439" s="103" t="s">
        <v>7</v>
      </c>
      <c r="B6439" s="104">
        <v>46274</v>
      </c>
      <c r="C6439" s="105" t="s">
        <v>11</v>
      </c>
      <c r="D6439" s="106">
        <v>16</v>
      </c>
      <c r="F6439" s="105">
        <v>2</v>
      </c>
      <c r="X6439" t="s">
        <v>782</v>
      </c>
      <c r="Y6439" t="s">
        <v>784</v>
      </c>
    </row>
    <row r="6440" spans="1:25" hidden="1" x14ac:dyDescent="0.25">
      <c r="A6440" s="103" t="s">
        <v>6</v>
      </c>
      <c r="B6440" s="104">
        <v>46274</v>
      </c>
      <c r="C6440" s="105" t="s">
        <v>12</v>
      </c>
      <c r="D6440" s="106">
        <v>11</v>
      </c>
      <c r="F6440" s="105">
        <v>1</v>
      </c>
      <c r="X6440" t="s">
        <v>782</v>
      </c>
      <c r="Y6440" t="s">
        <v>781</v>
      </c>
    </row>
    <row r="6441" spans="1:25" hidden="1" x14ac:dyDescent="0.25">
      <c r="A6441" s="103" t="s">
        <v>6</v>
      </c>
      <c r="B6441" s="104">
        <v>46274</v>
      </c>
      <c r="C6441" s="105" t="s">
        <v>11</v>
      </c>
      <c r="D6441" s="106">
        <v>12</v>
      </c>
      <c r="F6441" s="105">
        <v>9</v>
      </c>
      <c r="X6441" t="s">
        <v>782</v>
      </c>
      <c r="Y6441" t="s">
        <v>784</v>
      </c>
    </row>
    <row r="6442" spans="1:25" hidden="1" x14ac:dyDescent="0.25">
      <c r="A6442" s="103" t="s">
        <v>8</v>
      </c>
      <c r="B6442" s="104">
        <v>46274</v>
      </c>
      <c r="C6442" s="105" t="s">
        <v>11</v>
      </c>
      <c r="D6442" s="106">
        <v>12</v>
      </c>
      <c r="F6442" s="105">
        <v>4</v>
      </c>
      <c r="X6442" t="s">
        <v>782</v>
      </c>
      <c r="Y6442" t="s">
        <v>783</v>
      </c>
    </row>
    <row r="6443" spans="1:25" hidden="1" x14ac:dyDescent="0.25">
      <c r="A6443" s="103" t="s">
        <v>8</v>
      </c>
      <c r="B6443" s="104">
        <v>46274</v>
      </c>
      <c r="C6443" s="105" t="s">
        <v>11</v>
      </c>
      <c r="D6443" s="106">
        <v>13</v>
      </c>
      <c r="F6443" s="105">
        <v>1</v>
      </c>
      <c r="X6443" t="s">
        <v>782</v>
      </c>
      <c r="Y6443" t="s">
        <v>783</v>
      </c>
    </row>
    <row r="6444" spans="1:25" hidden="1" x14ac:dyDescent="0.25">
      <c r="A6444" s="103" t="s">
        <v>6</v>
      </c>
      <c r="B6444" s="104">
        <v>46274</v>
      </c>
      <c r="C6444" s="105" t="s">
        <v>11</v>
      </c>
      <c r="D6444" s="106">
        <v>9</v>
      </c>
      <c r="F6444" s="105">
        <v>3</v>
      </c>
      <c r="X6444" t="s">
        <v>778</v>
      </c>
      <c r="Y6444" t="s">
        <v>20</v>
      </c>
    </row>
    <row r="6445" spans="1:25" hidden="1" x14ac:dyDescent="0.25">
      <c r="A6445" s="103" t="s">
        <v>6</v>
      </c>
      <c r="B6445" s="104">
        <v>46274</v>
      </c>
      <c r="C6445" s="105" t="s">
        <v>11</v>
      </c>
      <c r="D6445" s="106">
        <v>15</v>
      </c>
      <c r="F6445" s="105">
        <v>1</v>
      </c>
      <c r="X6445" t="s">
        <v>782</v>
      </c>
      <c r="Y6445" t="s">
        <v>783</v>
      </c>
    </row>
    <row r="6446" spans="1:25" hidden="1" x14ac:dyDescent="0.25">
      <c r="A6446" s="103" t="s">
        <v>8</v>
      </c>
      <c r="B6446" s="104">
        <v>46274</v>
      </c>
      <c r="C6446" s="105" t="s">
        <v>11</v>
      </c>
      <c r="D6446" s="106">
        <v>9</v>
      </c>
      <c r="F6446" s="105">
        <v>18</v>
      </c>
      <c r="X6446" t="s">
        <v>778</v>
      </c>
      <c r="Y6446" t="s">
        <v>780</v>
      </c>
    </row>
    <row r="6447" spans="1:25" hidden="1" x14ac:dyDescent="0.25">
      <c r="A6447" s="103" t="s">
        <v>8</v>
      </c>
      <c r="B6447" s="104">
        <v>46274</v>
      </c>
      <c r="C6447" s="105" t="s">
        <v>11</v>
      </c>
      <c r="D6447" s="106">
        <v>15</v>
      </c>
      <c r="F6447" s="105">
        <v>2</v>
      </c>
      <c r="X6447" t="s">
        <v>778</v>
      </c>
      <c r="Y6447" t="s">
        <v>20</v>
      </c>
    </row>
    <row r="6448" spans="1:25" hidden="1" x14ac:dyDescent="0.25">
      <c r="A6448" s="103" t="s">
        <v>6</v>
      </c>
      <c r="B6448" s="104">
        <v>46274</v>
      </c>
      <c r="C6448" s="105" t="s">
        <v>11</v>
      </c>
      <c r="D6448" s="106">
        <v>8</v>
      </c>
      <c r="F6448" s="105">
        <v>3</v>
      </c>
      <c r="X6448" t="s">
        <v>782</v>
      </c>
      <c r="Y6448" t="s">
        <v>23</v>
      </c>
    </row>
    <row r="6449" spans="1:25" hidden="1" x14ac:dyDescent="0.25">
      <c r="A6449" s="103" t="s">
        <v>7</v>
      </c>
      <c r="B6449" s="104">
        <v>46274</v>
      </c>
      <c r="C6449" s="105" t="s">
        <v>12</v>
      </c>
      <c r="D6449" s="106">
        <v>13</v>
      </c>
      <c r="F6449" s="105">
        <v>1</v>
      </c>
      <c r="X6449" t="s">
        <v>782</v>
      </c>
      <c r="Y6449" t="s">
        <v>781</v>
      </c>
    </row>
    <row r="6450" spans="1:25" hidden="1" x14ac:dyDescent="0.25">
      <c r="A6450" s="103" t="s">
        <v>7</v>
      </c>
      <c r="B6450" s="104">
        <v>46274</v>
      </c>
      <c r="C6450" s="105" t="s">
        <v>11</v>
      </c>
      <c r="D6450" s="106">
        <v>9</v>
      </c>
      <c r="F6450" s="105">
        <v>3</v>
      </c>
      <c r="X6450" t="s">
        <v>782</v>
      </c>
    </row>
    <row r="6451" spans="1:25" hidden="1" x14ac:dyDescent="0.25">
      <c r="A6451" s="103" t="s">
        <v>6</v>
      </c>
      <c r="B6451" s="104">
        <v>46274</v>
      </c>
      <c r="C6451" s="105" t="s">
        <v>12</v>
      </c>
      <c r="D6451" s="106">
        <v>9</v>
      </c>
      <c r="F6451" s="105">
        <v>3</v>
      </c>
      <c r="X6451" t="s">
        <v>782</v>
      </c>
      <c r="Y6451" t="s">
        <v>779</v>
      </c>
    </row>
    <row r="6452" spans="1:25" hidden="1" x14ac:dyDescent="0.25">
      <c r="A6452" s="103" t="s">
        <v>8</v>
      </c>
      <c r="B6452" s="104">
        <v>46274</v>
      </c>
      <c r="C6452" s="105" t="s">
        <v>11</v>
      </c>
      <c r="D6452" s="106">
        <v>8</v>
      </c>
      <c r="F6452" s="105">
        <v>1</v>
      </c>
      <c r="X6452" t="s">
        <v>782</v>
      </c>
    </row>
    <row r="6453" spans="1:25" hidden="1" x14ac:dyDescent="0.25">
      <c r="A6453" s="103" t="s">
        <v>8</v>
      </c>
      <c r="B6453" s="104">
        <v>46274</v>
      </c>
      <c r="C6453" s="105" t="s">
        <v>12</v>
      </c>
      <c r="D6453" s="106">
        <v>16</v>
      </c>
      <c r="F6453" s="105">
        <v>1</v>
      </c>
      <c r="X6453" t="s">
        <v>778</v>
      </c>
      <c r="Y6453" t="s">
        <v>781</v>
      </c>
    </row>
    <row r="6454" spans="1:25" hidden="1" x14ac:dyDescent="0.25">
      <c r="A6454" s="103" t="s">
        <v>8</v>
      </c>
      <c r="B6454" s="104">
        <v>46274</v>
      </c>
      <c r="C6454" s="105" t="s">
        <v>11</v>
      </c>
      <c r="D6454" s="106">
        <v>10</v>
      </c>
      <c r="F6454" s="105">
        <v>3</v>
      </c>
      <c r="X6454" t="s">
        <v>782</v>
      </c>
      <c r="Y6454" t="s">
        <v>783</v>
      </c>
    </row>
    <row r="6455" spans="1:25" hidden="1" x14ac:dyDescent="0.25">
      <c r="A6455" s="103" t="s">
        <v>7</v>
      </c>
      <c r="B6455" s="104">
        <v>46274</v>
      </c>
      <c r="C6455" s="105" t="s">
        <v>12</v>
      </c>
      <c r="D6455" s="106">
        <v>11</v>
      </c>
      <c r="F6455" s="105">
        <v>3</v>
      </c>
      <c r="X6455" t="s">
        <v>782</v>
      </c>
      <c r="Y6455" t="s">
        <v>779</v>
      </c>
    </row>
    <row r="6456" spans="1:25" hidden="1" x14ac:dyDescent="0.25">
      <c r="A6456" s="103" t="s">
        <v>7</v>
      </c>
      <c r="B6456" s="104">
        <v>46274</v>
      </c>
      <c r="C6456" s="105" t="s">
        <v>12</v>
      </c>
      <c r="D6456" s="106">
        <v>9</v>
      </c>
      <c r="F6456" s="105">
        <v>206</v>
      </c>
      <c r="X6456" t="s">
        <v>778</v>
      </c>
      <c r="Y6456" t="s">
        <v>779</v>
      </c>
    </row>
    <row r="6457" spans="1:25" hidden="1" x14ac:dyDescent="0.25">
      <c r="A6457" s="103" t="s">
        <v>6</v>
      </c>
      <c r="B6457" s="104">
        <v>46274</v>
      </c>
      <c r="C6457" s="105" t="s">
        <v>12</v>
      </c>
      <c r="D6457" s="106">
        <v>8</v>
      </c>
      <c r="F6457" s="105">
        <v>18</v>
      </c>
      <c r="X6457" t="s">
        <v>782</v>
      </c>
      <c r="Y6457" t="s">
        <v>779</v>
      </c>
    </row>
    <row r="6458" spans="1:25" hidden="1" x14ac:dyDescent="0.25">
      <c r="A6458" s="103" t="s">
        <v>8</v>
      </c>
      <c r="B6458" s="104">
        <v>46274</v>
      </c>
      <c r="C6458" s="105" t="s">
        <v>12</v>
      </c>
      <c r="D6458" s="106">
        <v>10</v>
      </c>
      <c r="F6458" s="105">
        <v>3</v>
      </c>
      <c r="X6458" t="s">
        <v>778</v>
      </c>
      <c r="Y6458" t="s">
        <v>779</v>
      </c>
    </row>
    <row r="6459" spans="1:25" hidden="1" x14ac:dyDescent="0.25">
      <c r="A6459" s="103" t="s">
        <v>8</v>
      </c>
      <c r="B6459" s="104">
        <v>46274</v>
      </c>
      <c r="C6459" s="105" t="s">
        <v>11</v>
      </c>
      <c r="D6459" s="106">
        <v>15</v>
      </c>
      <c r="F6459" s="105">
        <v>4</v>
      </c>
      <c r="X6459" t="s">
        <v>782</v>
      </c>
      <c r="Y6459" t="s">
        <v>783</v>
      </c>
    </row>
    <row r="6460" spans="1:25" hidden="1" x14ac:dyDescent="0.25">
      <c r="A6460" s="103" t="s">
        <v>6</v>
      </c>
      <c r="B6460" s="104">
        <v>46274</v>
      </c>
      <c r="C6460" s="105" t="s">
        <v>11</v>
      </c>
      <c r="D6460" s="106">
        <v>15</v>
      </c>
      <c r="F6460" s="105">
        <v>7</v>
      </c>
      <c r="X6460" t="s">
        <v>782</v>
      </c>
      <c r="Y6460" t="s">
        <v>784</v>
      </c>
    </row>
    <row r="6461" spans="1:25" hidden="1" x14ac:dyDescent="0.25">
      <c r="A6461" s="103" t="s">
        <v>8</v>
      </c>
      <c r="B6461" s="104">
        <v>46274</v>
      </c>
      <c r="C6461" s="105" t="s">
        <v>12</v>
      </c>
      <c r="D6461" s="106">
        <v>8</v>
      </c>
      <c r="F6461" s="105">
        <v>2</v>
      </c>
      <c r="X6461" t="s">
        <v>782</v>
      </c>
      <c r="Y6461" t="s">
        <v>779</v>
      </c>
    </row>
    <row r="6462" spans="1:25" hidden="1" x14ac:dyDescent="0.25">
      <c r="A6462" s="103" t="s">
        <v>7</v>
      </c>
      <c r="B6462" s="104">
        <v>46274</v>
      </c>
      <c r="C6462" s="105" t="s">
        <v>11</v>
      </c>
      <c r="D6462" s="106">
        <v>12</v>
      </c>
      <c r="F6462" s="105">
        <v>2</v>
      </c>
      <c r="X6462" t="s">
        <v>782</v>
      </c>
      <c r="Y6462" t="s">
        <v>20</v>
      </c>
    </row>
    <row r="6463" spans="1:25" hidden="1" x14ac:dyDescent="0.25">
      <c r="A6463" s="103" t="s">
        <v>6</v>
      </c>
      <c r="B6463" s="104">
        <v>46274</v>
      </c>
      <c r="C6463" s="105" t="s">
        <v>11</v>
      </c>
      <c r="D6463" s="106">
        <v>11</v>
      </c>
      <c r="F6463" s="105">
        <v>4</v>
      </c>
      <c r="X6463" t="s">
        <v>778</v>
      </c>
      <c r="Y6463" t="s">
        <v>20</v>
      </c>
    </row>
    <row r="6464" spans="1:25" hidden="1" x14ac:dyDescent="0.25">
      <c r="A6464" s="103" t="s">
        <v>6</v>
      </c>
      <c r="B6464" s="104">
        <v>46274</v>
      </c>
      <c r="C6464" s="105" t="s">
        <v>11</v>
      </c>
      <c r="D6464" s="106">
        <v>8</v>
      </c>
      <c r="F6464" s="105">
        <v>414</v>
      </c>
      <c r="X6464" t="s">
        <v>782</v>
      </c>
      <c r="Y6464" t="s">
        <v>783</v>
      </c>
    </row>
    <row r="6465" spans="1:25" hidden="1" x14ac:dyDescent="0.25">
      <c r="A6465" s="103" t="s">
        <v>7</v>
      </c>
      <c r="B6465" s="104">
        <v>46274</v>
      </c>
      <c r="C6465" s="105" t="s">
        <v>12</v>
      </c>
      <c r="D6465" s="106">
        <v>12</v>
      </c>
      <c r="F6465" s="105">
        <v>1</v>
      </c>
      <c r="X6465" t="s">
        <v>782</v>
      </c>
      <c r="Y6465" t="s">
        <v>779</v>
      </c>
    </row>
    <row r="6466" spans="1:25" hidden="1" x14ac:dyDescent="0.25">
      <c r="A6466" s="103" t="s">
        <v>7</v>
      </c>
      <c r="B6466" s="104">
        <v>46274</v>
      </c>
      <c r="C6466" s="105" t="s">
        <v>12</v>
      </c>
      <c r="D6466" s="106">
        <v>15</v>
      </c>
      <c r="F6466" s="105">
        <v>3</v>
      </c>
      <c r="X6466" t="s">
        <v>778</v>
      </c>
      <c r="Y6466" t="s">
        <v>779</v>
      </c>
    </row>
    <row r="6467" spans="1:25" hidden="1" x14ac:dyDescent="0.25">
      <c r="A6467" s="103" t="s">
        <v>7</v>
      </c>
      <c r="B6467" s="104">
        <v>46274</v>
      </c>
      <c r="C6467" s="105" t="s">
        <v>12</v>
      </c>
      <c r="D6467" s="106">
        <v>8</v>
      </c>
      <c r="F6467" s="105">
        <v>2</v>
      </c>
      <c r="X6467" t="s">
        <v>778</v>
      </c>
    </row>
    <row r="6468" spans="1:25" hidden="1" x14ac:dyDescent="0.25">
      <c r="A6468" s="103" t="s">
        <v>8</v>
      </c>
      <c r="B6468" s="104">
        <v>46274</v>
      </c>
      <c r="C6468" s="105" t="s">
        <v>11</v>
      </c>
      <c r="D6468" s="106">
        <v>16</v>
      </c>
      <c r="F6468" s="105">
        <v>2</v>
      </c>
      <c r="X6468" t="s">
        <v>778</v>
      </c>
      <c r="Y6468" t="s">
        <v>20</v>
      </c>
    </row>
    <row r="6469" spans="1:25" hidden="1" x14ac:dyDescent="0.25">
      <c r="A6469" s="103" t="s">
        <v>7</v>
      </c>
      <c r="B6469" s="104">
        <v>46274</v>
      </c>
      <c r="C6469" s="105" t="s">
        <v>12</v>
      </c>
      <c r="D6469" s="106">
        <v>16</v>
      </c>
      <c r="F6469" s="105">
        <v>6</v>
      </c>
      <c r="X6469" t="s">
        <v>782</v>
      </c>
      <c r="Y6469" t="s">
        <v>779</v>
      </c>
    </row>
    <row r="6470" spans="1:25" hidden="1" x14ac:dyDescent="0.25">
      <c r="A6470" s="103" t="s">
        <v>6</v>
      </c>
      <c r="B6470" s="104">
        <v>46274</v>
      </c>
      <c r="C6470" s="105" t="s">
        <v>11</v>
      </c>
      <c r="D6470" s="106">
        <v>9</v>
      </c>
      <c r="F6470" s="105">
        <v>28</v>
      </c>
      <c r="X6470" t="s">
        <v>782</v>
      </c>
      <c r="Y6470" t="s">
        <v>783</v>
      </c>
    </row>
    <row r="6471" spans="1:25" hidden="1" x14ac:dyDescent="0.25">
      <c r="A6471" s="103" t="s">
        <v>6</v>
      </c>
      <c r="B6471" s="104">
        <v>46274</v>
      </c>
      <c r="C6471" s="105" t="s">
        <v>11</v>
      </c>
      <c r="D6471" s="106">
        <v>15</v>
      </c>
      <c r="F6471" s="105">
        <v>1</v>
      </c>
      <c r="X6471" t="s">
        <v>778</v>
      </c>
      <c r="Y6471" t="s">
        <v>784</v>
      </c>
    </row>
    <row r="6472" spans="1:25" hidden="1" x14ac:dyDescent="0.25">
      <c r="A6472" s="103" t="s">
        <v>6</v>
      </c>
      <c r="B6472" s="104">
        <v>46274</v>
      </c>
      <c r="C6472" s="105" t="s">
        <v>11</v>
      </c>
      <c r="D6472" s="106">
        <v>16</v>
      </c>
      <c r="F6472" s="105">
        <v>3</v>
      </c>
      <c r="X6472" t="s">
        <v>778</v>
      </c>
      <c r="Y6472" t="s">
        <v>20</v>
      </c>
    </row>
    <row r="6473" spans="1:25" hidden="1" x14ac:dyDescent="0.25">
      <c r="A6473" s="103" t="s">
        <v>7</v>
      </c>
      <c r="B6473" s="104">
        <v>46274</v>
      </c>
      <c r="C6473" s="105" t="s">
        <v>11</v>
      </c>
      <c r="D6473" s="106">
        <v>15</v>
      </c>
      <c r="F6473" s="105">
        <v>1</v>
      </c>
      <c r="X6473" t="s">
        <v>782</v>
      </c>
      <c r="Y6473" t="s">
        <v>20</v>
      </c>
    </row>
    <row r="6474" spans="1:25" hidden="1" x14ac:dyDescent="0.25">
      <c r="A6474" s="103" t="s">
        <v>6</v>
      </c>
      <c r="B6474" s="104">
        <v>46274</v>
      </c>
      <c r="C6474" s="105" t="s">
        <v>11</v>
      </c>
      <c r="D6474" s="106">
        <v>12</v>
      </c>
      <c r="F6474" s="105">
        <v>2</v>
      </c>
      <c r="X6474" t="s">
        <v>782</v>
      </c>
      <c r="Y6474" t="s">
        <v>780</v>
      </c>
    </row>
    <row r="6475" spans="1:25" hidden="1" x14ac:dyDescent="0.25">
      <c r="A6475" s="103" t="s">
        <v>7</v>
      </c>
      <c r="B6475" s="104">
        <v>46274</v>
      </c>
      <c r="C6475" s="105" t="s">
        <v>12</v>
      </c>
      <c r="D6475" s="106">
        <v>8</v>
      </c>
      <c r="F6475" s="105">
        <v>2</v>
      </c>
      <c r="X6475" t="s">
        <v>782</v>
      </c>
      <c r="Y6475" t="s">
        <v>169</v>
      </c>
    </row>
    <row r="6476" spans="1:25" hidden="1" x14ac:dyDescent="0.25">
      <c r="A6476" s="103" t="s">
        <v>8</v>
      </c>
      <c r="B6476" s="104">
        <v>46274</v>
      </c>
      <c r="C6476" s="105" t="s">
        <v>12</v>
      </c>
      <c r="D6476" s="106">
        <v>9</v>
      </c>
      <c r="F6476" s="105">
        <v>287</v>
      </c>
      <c r="X6476" t="s">
        <v>782</v>
      </c>
      <c r="Y6476" t="s">
        <v>781</v>
      </c>
    </row>
    <row r="6477" spans="1:25" hidden="1" x14ac:dyDescent="0.25">
      <c r="A6477" s="103" t="s">
        <v>7</v>
      </c>
      <c r="B6477" s="104">
        <v>46274</v>
      </c>
      <c r="C6477" s="105" t="s">
        <v>12</v>
      </c>
      <c r="D6477" s="106">
        <v>14</v>
      </c>
      <c r="F6477" s="105">
        <v>3</v>
      </c>
      <c r="X6477" t="s">
        <v>782</v>
      </c>
      <c r="Y6477" t="s">
        <v>781</v>
      </c>
    </row>
    <row r="6478" spans="1:25" hidden="1" x14ac:dyDescent="0.25">
      <c r="A6478" s="103" t="s">
        <v>8</v>
      </c>
      <c r="B6478" s="104">
        <v>46274</v>
      </c>
      <c r="C6478" s="105" t="s">
        <v>12</v>
      </c>
      <c r="D6478" s="106">
        <v>13</v>
      </c>
      <c r="F6478" s="105">
        <v>3</v>
      </c>
      <c r="X6478" t="s">
        <v>782</v>
      </c>
      <c r="Y6478" t="s">
        <v>779</v>
      </c>
    </row>
    <row r="6479" spans="1:25" hidden="1" x14ac:dyDescent="0.25">
      <c r="A6479" s="103" t="s">
        <v>6</v>
      </c>
      <c r="B6479" s="104">
        <v>46274</v>
      </c>
      <c r="C6479" s="105" t="s">
        <v>12</v>
      </c>
      <c r="D6479" s="106">
        <v>11</v>
      </c>
      <c r="F6479" s="105">
        <v>1</v>
      </c>
      <c r="X6479" t="s">
        <v>778</v>
      </c>
      <c r="Y6479" t="s">
        <v>779</v>
      </c>
    </row>
    <row r="6480" spans="1:25" hidden="1" x14ac:dyDescent="0.25">
      <c r="A6480" s="103" t="s">
        <v>8</v>
      </c>
      <c r="B6480" s="104">
        <v>46274</v>
      </c>
      <c r="C6480" s="105" t="s">
        <v>11</v>
      </c>
      <c r="D6480" s="106">
        <v>12</v>
      </c>
      <c r="F6480" s="105">
        <v>4</v>
      </c>
      <c r="X6480" t="s">
        <v>782</v>
      </c>
      <c r="Y6480" t="s">
        <v>784</v>
      </c>
    </row>
    <row r="6481" spans="1:25" hidden="1" x14ac:dyDescent="0.25">
      <c r="A6481" s="103" t="s">
        <v>6</v>
      </c>
      <c r="B6481" s="104">
        <v>46274</v>
      </c>
      <c r="C6481" s="105" t="s">
        <v>11</v>
      </c>
      <c r="D6481" s="106">
        <v>10</v>
      </c>
      <c r="F6481" s="105">
        <v>2</v>
      </c>
      <c r="X6481" t="s">
        <v>778</v>
      </c>
      <c r="Y6481" t="s">
        <v>784</v>
      </c>
    </row>
    <row r="6482" spans="1:25" hidden="1" x14ac:dyDescent="0.25">
      <c r="A6482" s="103" t="s">
        <v>7</v>
      </c>
      <c r="B6482" s="104">
        <v>46274</v>
      </c>
      <c r="C6482" s="105" t="s">
        <v>12</v>
      </c>
      <c r="D6482" s="106">
        <v>9</v>
      </c>
      <c r="F6482" s="105">
        <v>14</v>
      </c>
      <c r="X6482" t="s">
        <v>778</v>
      </c>
      <c r="Y6482" t="s">
        <v>779</v>
      </c>
    </row>
    <row r="6483" spans="1:25" hidden="1" x14ac:dyDescent="0.25">
      <c r="A6483" s="103" t="s">
        <v>6</v>
      </c>
      <c r="B6483" s="104">
        <v>46274</v>
      </c>
      <c r="C6483" s="105" t="s">
        <v>11</v>
      </c>
      <c r="D6483" s="106">
        <v>9</v>
      </c>
      <c r="F6483" s="105">
        <v>6</v>
      </c>
      <c r="X6483" t="s">
        <v>782</v>
      </c>
    </row>
    <row r="6484" spans="1:25" hidden="1" x14ac:dyDescent="0.25">
      <c r="A6484" s="103" t="s">
        <v>6</v>
      </c>
      <c r="B6484" s="104">
        <v>46274</v>
      </c>
      <c r="C6484" s="105" t="s">
        <v>11</v>
      </c>
      <c r="D6484" s="106">
        <v>11</v>
      </c>
      <c r="F6484" s="105">
        <v>3</v>
      </c>
      <c r="X6484" t="s">
        <v>782</v>
      </c>
      <c r="Y6484" t="s">
        <v>780</v>
      </c>
    </row>
    <row r="6485" spans="1:25" hidden="1" x14ac:dyDescent="0.25">
      <c r="A6485" s="103" t="s">
        <v>8</v>
      </c>
      <c r="B6485" s="104">
        <v>46274</v>
      </c>
      <c r="C6485" s="105" t="s">
        <v>11</v>
      </c>
      <c r="D6485" s="106">
        <v>11</v>
      </c>
      <c r="F6485" s="105">
        <v>1</v>
      </c>
      <c r="X6485" t="s">
        <v>778</v>
      </c>
      <c r="Y6485" t="s">
        <v>20</v>
      </c>
    </row>
    <row r="6486" spans="1:25" hidden="1" x14ac:dyDescent="0.25">
      <c r="A6486" s="103" t="s">
        <v>6</v>
      </c>
      <c r="B6486" s="104">
        <v>46274</v>
      </c>
      <c r="C6486" s="105" t="s">
        <v>12</v>
      </c>
      <c r="D6486" s="106">
        <v>8</v>
      </c>
      <c r="F6486" s="105">
        <v>780</v>
      </c>
      <c r="X6486" t="s">
        <v>782</v>
      </c>
      <c r="Y6486" t="s">
        <v>779</v>
      </c>
    </row>
    <row r="6487" spans="1:25" hidden="1" x14ac:dyDescent="0.25">
      <c r="A6487" s="103" t="s">
        <v>6</v>
      </c>
      <c r="B6487" s="104">
        <v>46274</v>
      </c>
      <c r="C6487" s="105" t="s">
        <v>11</v>
      </c>
      <c r="D6487" s="106">
        <v>8</v>
      </c>
      <c r="F6487" s="105">
        <v>25</v>
      </c>
      <c r="X6487" t="s">
        <v>782</v>
      </c>
    </row>
    <row r="6488" spans="1:25" hidden="1" x14ac:dyDescent="0.25">
      <c r="A6488" s="103" t="s">
        <v>6</v>
      </c>
      <c r="B6488" s="104">
        <v>46274</v>
      </c>
      <c r="C6488" s="105" t="s">
        <v>12</v>
      </c>
      <c r="D6488" s="106">
        <v>8</v>
      </c>
      <c r="F6488" s="105">
        <v>11</v>
      </c>
      <c r="X6488" t="s">
        <v>782</v>
      </c>
    </row>
    <row r="6489" spans="1:25" hidden="1" x14ac:dyDescent="0.25">
      <c r="A6489" s="103" t="s">
        <v>6</v>
      </c>
      <c r="B6489" s="104">
        <v>46274</v>
      </c>
      <c r="C6489" s="105" t="s">
        <v>11</v>
      </c>
      <c r="D6489" s="106">
        <v>14</v>
      </c>
      <c r="F6489" s="105">
        <v>1</v>
      </c>
      <c r="X6489" t="s">
        <v>782</v>
      </c>
      <c r="Y6489" t="s">
        <v>780</v>
      </c>
    </row>
    <row r="6490" spans="1:25" hidden="1" x14ac:dyDescent="0.25">
      <c r="A6490" s="103" t="s">
        <v>8</v>
      </c>
      <c r="B6490" s="104">
        <v>46274</v>
      </c>
      <c r="C6490" s="105" t="s">
        <v>11</v>
      </c>
      <c r="D6490" s="106">
        <v>14</v>
      </c>
      <c r="F6490" s="105">
        <v>2</v>
      </c>
      <c r="X6490" t="s">
        <v>778</v>
      </c>
      <c r="Y6490" t="s">
        <v>780</v>
      </c>
    </row>
    <row r="6491" spans="1:25" hidden="1" x14ac:dyDescent="0.25">
      <c r="A6491" s="103" t="s">
        <v>6</v>
      </c>
      <c r="B6491" s="104">
        <v>46274</v>
      </c>
      <c r="C6491" s="105" t="s">
        <v>11</v>
      </c>
      <c r="D6491" s="106">
        <v>8</v>
      </c>
      <c r="F6491" s="105">
        <v>109</v>
      </c>
      <c r="X6491" t="s">
        <v>778</v>
      </c>
      <c r="Y6491" t="s">
        <v>20</v>
      </c>
    </row>
    <row r="6492" spans="1:25" hidden="1" x14ac:dyDescent="0.25">
      <c r="A6492" s="103" t="s">
        <v>6</v>
      </c>
      <c r="B6492" s="104">
        <v>46274</v>
      </c>
      <c r="C6492" s="105" t="s">
        <v>12</v>
      </c>
      <c r="D6492" s="106">
        <v>9</v>
      </c>
      <c r="F6492" s="105">
        <v>1</v>
      </c>
      <c r="X6492" t="s">
        <v>778</v>
      </c>
      <c r="Y6492" t="s">
        <v>781</v>
      </c>
    </row>
    <row r="6493" spans="1:25" hidden="1" x14ac:dyDescent="0.25">
      <c r="A6493" s="103" t="s">
        <v>6</v>
      </c>
      <c r="B6493" s="104">
        <v>46274</v>
      </c>
      <c r="C6493" s="105" t="s">
        <v>12</v>
      </c>
      <c r="D6493" s="106">
        <v>10</v>
      </c>
      <c r="F6493" s="105">
        <v>3</v>
      </c>
      <c r="X6493" t="s">
        <v>782</v>
      </c>
      <c r="Y6493" t="s">
        <v>781</v>
      </c>
    </row>
    <row r="6494" spans="1:25" hidden="1" x14ac:dyDescent="0.25">
      <c r="A6494" s="103" t="s">
        <v>7</v>
      </c>
      <c r="B6494" s="104">
        <v>46274</v>
      </c>
      <c r="C6494" s="105" t="s">
        <v>11</v>
      </c>
      <c r="D6494" s="106">
        <v>8</v>
      </c>
      <c r="F6494" s="105">
        <v>1</v>
      </c>
      <c r="X6494" t="s">
        <v>778</v>
      </c>
    </row>
    <row r="6495" spans="1:25" hidden="1" x14ac:dyDescent="0.25">
      <c r="A6495" s="103" t="s">
        <v>6</v>
      </c>
      <c r="B6495" s="104">
        <v>46274</v>
      </c>
      <c r="C6495" s="105" t="s">
        <v>11</v>
      </c>
      <c r="D6495" s="106">
        <v>8</v>
      </c>
      <c r="F6495" s="105">
        <v>4</v>
      </c>
      <c r="X6495" t="s">
        <v>782</v>
      </c>
      <c r="Y6495" t="s">
        <v>21</v>
      </c>
    </row>
    <row r="6496" spans="1:25" hidden="1" x14ac:dyDescent="0.25">
      <c r="A6496" s="103" t="s">
        <v>7</v>
      </c>
      <c r="B6496" s="104">
        <v>46274</v>
      </c>
      <c r="C6496" s="105" t="s">
        <v>12</v>
      </c>
      <c r="D6496" s="106">
        <v>14</v>
      </c>
      <c r="F6496" s="105">
        <v>18</v>
      </c>
      <c r="X6496" t="s">
        <v>782</v>
      </c>
      <c r="Y6496" t="s">
        <v>779</v>
      </c>
    </row>
    <row r="6497" spans="1:25" hidden="1" x14ac:dyDescent="0.25">
      <c r="A6497" s="103" t="s">
        <v>8</v>
      </c>
      <c r="B6497" s="104">
        <v>46274</v>
      </c>
      <c r="C6497" s="105" t="s">
        <v>11</v>
      </c>
      <c r="D6497" s="106">
        <v>8</v>
      </c>
      <c r="F6497" s="105">
        <v>9</v>
      </c>
      <c r="X6497" t="s">
        <v>778</v>
      </c>
      <c r="Y6497" t="s">
        <v>784</v>
      </c>
    </row>
    <row r="6498" spans="1:25" hidden="1" x14ac:dyDescent="0.25">
      <c r="A6498" s="103" t="s">
        <v>6</v>
      </c>
      <c r="B6498" s="104">
        <v>46274</v>
      </c>
      <c r="C6498" s="105" t="s">
        <v>12</v>
      </c>
      <c r="D6498" s="106">
        <v>14</v>
      </c>
      <c r="F6498" s="105">
        <v>8</v>
      </c>
      <c r="X6498" t="s">
        <v>782</v>
      </c>
      <c r="Y6498" t="s">
        <v>779</v>
      </c>
    </row>
    <row r="6499" spans="1:25" hidden="1" x14ac:dyDescent="0.25">
      <c r="A6499" s="103" t="s">
        <v>6</v>
      </c>
      <c r="B6499" s="104">
        <v>46274</v>
      </c>
      <c r="C6499" s="105" t="s">
        <v>12</v>
      </c>
      <c r="D6499" s="106">
        <v>9</v>
      </c>
      <c r="F6499" s="105">
        <v>3</v>
      </c>
      <c r="X6499" t="s">
        <v>782</v>
      </c>
    </row>
    <row r="6500" spans="1:25" hidden="1" x14ac:dyDescent="0.25">
      <c r="A6500" s="103" t="s">
        <v>6</v>
      </c>
      <c r="B6500" s="104">
        <v>46274</v>
      </c>
      <c r="C6500" s="105" t="s">
        <v>11</v>
      </c>
      <c r="D6500" s="106">
        <v>8</v>
      </c>
      <c r="F6500" s="105">
        <v>1</v>
      </c>
      <c r="X6500" t="s">
        <v>782</v>
      </c>
      <c r="Y6500" t="s">
        <v>22</v>
      </c>
    </row>
    <row r="6501" spans="1:25" hidden="1" x14ac:dyDescent="0.25">
      <c r="A6501" s="103" t="s">
        <v>7</v>
      </c>
      <c r="B6501" s="104">
        <v>46274</v>
      </c>
      <c r="C6501" s="105" t="s">
        <v>12</v>
      </c>
      <c r="D6501" s="106">
        <v>11</v>
      </c>
      <c r="F6501" s="105">
        <v>786</v>
      </c>
      <c r="X6501" t="s">
        <v>782</v>
      </c>
      <c r="Y6501" t="s">
        <v>779</v>
      </c>
    </row>
    <row r="6502" spans="1:25" hidden="1" x14ac:dyDescent="0.25">
      <c r="A6502" s="103" t="s">
        <v>28</v>
      </c>
      <c r="B6502" s="104">
        <v>46274</v>
      </c>
      <c r="C6502" s="105" t="s">
        <v>11</v>
      </c>
      <c r="D6502" s="106">
        <v>8</v>
      </c>
      <c r="F6502" s="105">
        <v>1</v>
      </c>
      <c r="X6502" t="s">
        <v>782</v>
      </c>
    </row>
    <row r="6503" spans="1:25" hidden="1" x14ac:dyDescent="0.25">
      <c r="A6503" s="103" t="s">
        <v>6</v>
      </c>
      <c r="B6503" s="104">
        <v>46274</v>
      </c>
      <c r="C6503" s="105" t="s">
        <v>11</v>
      </c>
      <c r="D6503" s="106">
        <v>12</v>
      </c>
      <c r="F6503" s="105">
        <v>5</v>
      </c>
      <c r="X6503" t="s">
        <v>782</v>
      </c>
      <c r="Y6503" t="s">
        <v>20</v>
      </c>
    </row>
    <row r="6504" spans="1:25" hidden="1" x14ac:dyDescent="0.25">
      <c r="A6504" s="103" t="s">
        <v>6</v>
      </c>
      <c r="B6504" s="104">
        <v>46274</v>
      </c>
      <c r="C6504" s="105" t="s">
        <v>12</v>
      </c>
      <c r="D6504" s="106">
        <v>10</v>
      </c>
      <c r="F6504" s="105">
        <v>482</v>
      </c>
      <c r="X6504" t="s">
        <v>782</v>
      </c>
      <c r="Y6504" t="s">
        <v>779</v>
      </c>
    </row>
    <row r="6505" spans="1:25" hidden="1" x14ac:dyDescent="0.25">
      <c r="A6505" s="103" t="s">
        <v>6</v>
      </c>
      <c r="B6505" s="104">
        <v>46274</v>
      </c>
      <c r="C6505" s="105" t="s">
        <v>11</v>
      </c>
      <c r="D6505" s="106">
        <v>10</v>
      </c>
      <c r="F6505" s="105">
        <v>2</v>
      </c>
      <c r="X6505" t="s">
        <v>778</v>
      </c>
      <c r="Y6505" t="s">
        <v>783</v>
      </c>
    </row>
    <row r="6506" spans="1:25" hidden="1" x14ac:dyDescent="0.25">
      <c r="A6506" s="103" t="s">
        <v>8</v>
      </c>
      <c r="B6506" s="104">
        <v>46274</v>
      </c>
      <c r="C6506" s="105" t="s">
        <v>11</v>
      </c>
      <c r="D6506" s="106">
        <v>14</v>
      </c>
      <c r="F6506" s="105">
        <v>1</v>
      </c>
      <c r="X6506" t="s">
        <v>782</v>
      </c>
      <c r="Y6506" t="s">
        <v>780</v>
      </c>
    </row>
    <row r="6507" spans="1:25" hidden="1" x14ac:dyDescent="0.25">
      <c r="A6507" s="103" t="s">
        <v>8</v>
      </c>
      <c r="B6507" s="104">
        <v>46274</v>
      </c>
      <c r="C6507" s="105" t="s">
        <v>12</v>
      </c>
      <c r="D6507" s="106">
        <v>9</v>
      </c>
      <c r="F6507" s="105">
        <v>317</v>
      </c>
      <c r="X6507" t="s">
        <v>778</v>
      </c>
      <c r="Y6507" t="s">
        <v>779</v>
      </c>
    </row>
    <row r="6508" spans="1:25" hidden="1" x14ac:dyDescent="0.25">
      <c r="A6508" s="103" t="s">
        <v>7</v>
      </c>
      <c r="B6508" s="104">
        <v>46274</v>
      </c>
      <c r="C6508" s="105" t="s">
        <v>12</v>
      </c>
      <c r="D6508" s="106">
        <v>11</v>
      </c>
      <c r="F6508" s="105">
        <v>2</v>
      </c>
      <c r="X6508" t="s">
        <v>782</v>
      </c>
    </row>
    <row r="6509" spans="1:25" hidden="1" x14ac:dyDescent="0.25">
      <c r="A6509" s="103" t="s">
        <v>6</v>
      </c>
      <c r="B6509" s="104">
        <v>46274</v>
      </c>
      <c r="C6509" s="105" t="s">
        <v>11</v>
      </c>
      <c r="D6509" s="106">
        <v>15</v>
      </c>
      <c r="F6509" s="105">
        <v>2</v>
      </c>
      <c r="X6509" t="s">
        <v>782</v>
      </c>
      <c r="Y6509" t="s">
        <v>20</v>
      </c>
    </row>
    <row r="6510" spans="1:25" hidden="1" x14ac:dyDescent="0.25">
      <c r="A6510" s="103" t="s">
        <v>7</v>
      </c>
      <c r="B6510" s="104">
        <v>46274</v>
      </c>
      <c r="C6510" s="105" t="s">
        <v>11</v>
      </c>
      <c r="D6510" s="106">
        <v>9</v>
      </c>
      <c r="F6510" s="105">
        <v>24</v>
      </c>
      <c r="X6510" t="s">
        <v>778</v>
      </c>
      <c r="Y6510" t="s">
        <v>20</v>
      </c>
    </row>
    <row r="6511" spans="1:25" hidden="1" x14ac:dyDescent="0.25">
      <c r="A6511" s="103" t="s">
        <v>6</v>
      </c>
      <c r="B6511" s="104">
        <v>46274</v>
      </c>
      <c r="C6511" s="105" t="s">
        <v>11</v>
      </c>
      <c r="D6511" s="106">
        <v>16</v>
      </c>
      <c r="F6511" s="105">
        <v>5</v>
      </c>
      <c r="X6511" t="s">
        <v>782</v>
      </c>
      <c r="Y6511" t="s">
        <v>784</v>
      </c>
    </row>
    <row r="6512" spans="1:25" hidden="1" x14ac:dyDescent="0.25">
      <c r="A6512" s="103" t="s">
        <v>7</v>
      </c>
      <c r="B6512" s="104">
        <v>46274</v>
      </c>
      <c r="C6512" s="105" t="s">
        <v>12</v>
      </c>
      <c r="D6512" s="106">
        <v>11</v>
      </c>
      <c r="F6512" s="105">
        <v>10</v>
      </c>
      <c r="X6512" t="s">
        <v>782</v>
      </c>
      <c r="Y6512" t="s">
        <v>781</v>
      </c>
    </row>
    <row r="6513" spans="1:25" hidden="1" x14ac:dyDescent="0.25">
      <c r="A6513" s="103" t="s">
        <v>6</v>
      </c>
      <c r="B6513" s="104">
        <v>46274</v>
      </c>
      <c r="C6513" s="105" t="s">
        <v>11</v>
      </c>
      <c r="D6513" s="106">
        <v>9</v>
      </c>
      <c r="F6513" s="105">
        <v>1</v>
      </c>
      <c r="X6513" t="s">
        <v>782</v>
      </c>
      <c r="Y6513" t="s">
        <v>21</v>
      </c>
    </row>
    <row r="6514" spans="1:25" hidden="1" x14ac:dyDescent="0.25">
      <c r="A6514" s="103" t="s">
        <v>6</v>
      </c>
      <c r="B6514" s="104">
        <v>46274</v>
      </c>
      <c r="C6514" s="105" t="s">
        <v>11</v>
      </c>
      <c r="D6514" s="106">
        <v>16</v>
      </c>
      <c r="F6514" s="105">
        <v>1</v>
      </c>
      <c r="X6514" t="s">
        <v>782</v>
      </c>
      <c r="Y6514" t="s">
        <v>780</v>
      </c>
    </row>
    <row r="6515" spans="1:25" hidden="1" x14ac:dyDescent="0.25">
      <c r="A6515" s="103" t="s">
        <v>6</v>
      </c>
      <c r="B6515" s="104">
        <v>46274</v>
      </c>
      <c r="C6515" s="105" t="s">
        <v>12</v>
      </c>
      <c r="D6515" s="106">
        <v>12</v>
      </c>
      <c r="F6515" s="105">
        <v>2</v>
      </c>
      <c r="X6515" t="s">
        <v>778</v>
      </c>
      <c r="Y6515" t="s">
        <v>779</v>
      </c>
    </row>
    <row r="6516" spans="1:25" hidden="1" x14ac:dyDescent="0.25">
      <c r="A6516" s="103" t="s">
        <v>7</v>
      </c>
      <c r="B6516" s="104">
        <v>46274</v>
      </c>
      <c r="C6516" s="105" t="s">
        <v>11</v>
      </c>
      <c r="D6516" s="106">
        <v>15</v>
      </c>
      <c r="F6516" s="105">
        <v>1</v>
      </c>
      <c r="X6516" t="s">
        <v>778</v>
      </c>
      <c r="Y6516" t="s">
        <v>783</v>
      </c>
    </row>
    <row r="6517" spans="1:25" hidden="1" x14ac:dyDescent="0.25">
      <c r="A6517" s="103" t="s">
        <v>8</v>
      </c>
      <c r="B6517" s="104">
        <v>46274</v>
      </c>
      <c r="C6517" s="105" t="s">
        <v>11</v>
      </c>
      <c r="D6517" s="106">
        <v>16</v>
      </c>
      <c r="F6517" s="105">
        <v>1</v>
      </c>
      <c r="X6517" t="s">
        <v>778</v>
      </c>
      <c r="Y6517" t="s">
        <v>784</v>
      </c>
    </row>
    <row r="6518" spans="1:25" hidden="1" x14ac:dyDescent="0.25">
      <c r="A6518" s="103" t="s">
        <v>7</v>
      </c>
      <c r="B6518" s="104">
        <v>46274</v>
      </c>
      <c r="C6518" s="105" t="s">
        <v>12</v>
      </c>
      <c r="D6518" s="106">
        <v>10</v>
      </c>
      <c r="F6518" s="105">
        <v>3</v>
      </c>
      <c r="X6518" t="s">
        <v>782</v>
      </c>
    </row>
    <row r="6519" spans="1:25" hidden="1" x14ac:dyDescent="0.25">
      <c r="A6519" s="103" t="s">
        <v>8</v>
      </c>
      <c r="B6519" s="104">
        <v>46274</v>
      </c>
      <c r="C6519" s="105" t="s">
        <v>12</v>
      </c>
      <c r="D6519" s="106">
        <v>14</v>
      </c>
      <c r="F6519" s="105">
        <v>71</v>
      </c>
      <c r="X6519" t="s">
        <v>782</v>
      </c>
      <c r="Y6519" t="s">
        <v>779</v>
      </c>
    </row>
    <row r="6520" spans="1:25" hidden="1" x14ac:dyDescent="0.25">
      <c r="A6520" s="103" t="s">
        <v>6</v>
      </c>
      <c r="B6520" s="104">
        <v>46274</v>
      </c>
      <c r="C6520" s="105" t="s">
        <v>11</v>
      </c>
      <c r="D6520" s="106">
        <v>11</v>
      </c>
      <c r="F6520" s="105">
        <v>5</v>
      </c>
      <c r="X6520" t="s">
        <v>782</v>
      </c>
      <c r="Y6520" t="s">
        <v>20</v>
      </c>
    </row>
    <row r="6521" spans="1:25" hidden="1" x14ac:dyDescent="0.25">
      <c r="A6521" s="103" t="s">
        <v>6</v>
      </c>
      <c r="B6521" s="104">
        <v>46274</v>
      </c>
      <c r="C6521" s="105" t="s">
        <v>11</v>
      </c>
      <c r="D6521" s="106">
        <v>9</v>
      </c>
      <c r="F6521" s="105">
        <v>4</v>
      </c>
      <c r="X6521" t="s">
        <v>782</v>
      </c>
      <c r="Y6521" t="s">
        <v>780</v>
      </c>
    </row>
    <row r="6522" spans="1:25" hidden="1" x14ac:dyDescent="0.25">
      <c r="A6522" s="103" t="s">
        <v>8</v>
      </c>
      <c r="B6522" s="104">
        <v>46274</v>
      </c>
      <c r="C6522" s="105" t="s">
        <v>12</v>
      </c>
      <c r="D6522" s="106">
        <v>11</v>
      </c>
      <c r="F6522" s="105">
        <v>27</v>
      </c>
      <c r="X6522" t="s">
        <v>778</v>
      </c>
      <c r="Y6522" t="s">
        <v>779</v>
      </c>
    </row>
    <row r="6523" spans="1:25" hidden="1" x14ac:dyDescent="0.25">
      <c r="A6523" s="103" t="s">
        <v>8</v>
      </c>
      <c r="B6523" s="104">
        <v>46274</v>
      </c>
      <c r="C6523" s="105" t="s">
        <v>11</v>
      </c>
      <c r="D6523" s="106">
        <v>9</v>
      </c>
      <c r="F6523" s="105">
        <v>146</v>
      </c>
      <c r="X6523" t="s">
        <v>782</v>
      </c>
      <c r="Y6523" t="s">
        <v>784</v>
      </c>
    </row>
    <row r="6524" spans="1:25" hidden="1" x14ac:dyDescent="0.25">
      <c r="A6524" s="103" t="s">
        <v>7</v>
      </c>
      <c r="B6524" s="104">
        <v>46274</v>
      </c>
      <c r="C6524" s="105" t="s">
        <v>11</v>
      </c>
      <c r="D6524" s="106">
        <v>11</v>
      </c>
      <c r="F6524" s="105">
        <v>2</v>
      </c>
      <c r="X6524" t="s">
        <v>782</v>
      </c>
      <c r="Y6524" t="s">
        <v>784</v>
      </c>
    </row>
    <row r="6525" spans="1:25" hidden="1" x14ac:dyDescent="0.25">
      <c r="A6525" s="103" t="s">
        <v>7</v>
      </c>
      <c r="B6525" s="104">
        <v>46274</v>
      </c>
      <c r="C6525" s="105" t="s">
        <v>12</v>
      </c>
      <c r="D6525" s="106">
        <v>10</v>
      </c>
      <c r="F6525" s="105">
        <v>1</v>
      </c>
      <c r="X6525" t="s">
        <v>782</v>
      </c>
      <c r="Y6525" t="s">
        <v>169</v>
      </c>
    </row>
    <row r="6526" spans="1:25" hidden="1" x14ac:dyDescent="0.25">
      <c r="A6526" s="103" t="s">
        <v>6</v>
      </c>
      <c r="B6526" s="104">
        <v>46274</v>
      </c>
      <c r="C6526" s="105" t="s">
        <v>12</v>
      </c>
      <c r="D6526" s="106">
        <v>9</v>
      </c>
      <c r="F6526" s="105">
        <v>3</v>
      </c>
      <c r="X6526" t="s">
        <v>782</v>
      </c>
      <c r="Y6526" t="s">
        <v>169</v>
      </c>
    </row>
    <row r="6527" spans="1:25" hidden="1" x14ac:dyDescent="0.25">
      <c r="A6527" s="103" t="s">
        <v>8</v>
      </c>
      <c r="B6527" s="104">
        <v>46274</v>
      </c>
      <c r="C6527" s="105" t="s">
        <v>12</v>
      </c>
      <c r="D6527" s="106">
        <v>9</v>
      </c>
      <c r="F6527" s="105">
        <v>1</v>
      </c>
      <c r="X6527" t="s">
        <v>778</v>
      </c>
    </row>
    <row r="6528" spans="1:25" hidden="1" x14ac:dyDescent="0.25">
      <c r="A6528" s="103" t="s">
        <v>6</v>
      </c>
      <c r="B6528" s="104">
        <v>46274</v>
      </c>
      <c r="C6528" s="105" t="s">
        <v>12</v>
      </c>
      <c r="D6528" s="106">
        <v>11</v>
      </c>
      <c r="F6528" s="105">
        <v>95</v>
      </c>
      <c r="X6528" t="s">
        <v>782</v>
      </c>
      <c r="Y6528" t="s">
        <v>779</v>
      </c>
    </row>
    <row r="6529" spans="1:25" hidden="1" x14ac:dyDescent="0.25">
      <c r="A6529" s="103" t="s">
        <v>6</v>
      </c>
      <c r="B6529" s="104">
        <v>46274</v>
      </c>
      <c r="C6529" s="105" t="s">
        <v>11</v>
      </c>
      <c r="D6529" s="106">
        <v>8</v>
      </c>
      <c r="F6529" s="105">
        <v>374</v>
      </c>
      <c r="X6529" t="s">
        <v>782</v>
      </c>
      <c r="Y6529" t="s">
        <v>784</v>
      </c>
    </row>
    <row r="6530" spans="1:25" hidden="1" x14ac:dyDescent="0.25">
      <c r="A6530" s="103" t="s">
        <v>8</v>
      </c>
      <c r="B6530" s="104">
        <v>46274</v>
      </c>
      <c r="C6530" s="105" t="s">
        <v>11</v>
      </c>
      <c r="D6530" s="106">
        <v>8</v>
      </c>
      <c r="F6530" s="105">
        <v>21</v>
      </c>
      <c r="X6530" t="s">
        <v>782</v>
      </c>
      <c r="Y6530" t="s">
        <v>784</v>
      </c>
    </row>
    <row r="6531" spans="1:25" hidden="1" x14ac:dyDescent="0.25">
      <c r="A6531" s="103" t="s">
        <v>7</v>
      </c>
      <c r="B6531" s="104">
        <v>46274</v>
      </c>
      <c r="C6531" s="105" t="s">
        <v>12</v>
      </c>
      <c r="D6531" s="106">
        <v>15</v>
      </c>
      <c r="F6531" s="105">
        <v>1</v>
      </c>
      <c r="X6531" t="s">
        <v>782</v>
      </c>
      <c r="Y6531" t="s">
        <v>781</v>
      </c>
    </row>
    <row r="6532" spans="1:25" hidden="1" x14ac:dyDescent="0.25">
      <c r="A6532" s="103" t="s">
        <v>6</v>
      </c>
      <c r="B6532" s="104">
        <v>46274</v>
      </c>
      <c r="C6532" s="105" t="s">
        <v>11</v>
      </c>
      <c r="D6532" s="106">
        <v>10</v>
      </c>
      <c r="F6532" s="105">
        <v>2</v>
      </c>
      <c r="X6532" t="s">
        <v>782</v>
      </c>
      <c r="Y6532" t="s">
        <v>780</v>
      </c>
    </row>
    <row r="6533" spans="1:25" hidden="1" x14ac:dyDescent="0.25">
      <c r="A6533" s="103" t="s">
        <v>6</v>
      </c>
      <c r="B6533" s="104">
        <v>46274</v>
      </c>
      <c r="C6533" s="105" t="s">
        <v>12</v>
      </c>
      <c r="D6533" s="106">
        <v>11</v>
      </c>
      <c r="F6533" s="105">
        <v>2</v>
      </c>
      <c r="X6533" t="s">
        <v>782</v>
      </c>
      <c r="Y6533" t="s">
        <v>779</v>
      </c>
    </row>
    <row r="6534" spans="1:25" hidden="1" x14ac:dyDescent="0.25">
      <c r="A6534" s="103" t="s">
        <v>8</v>
      </c>
      <c r="B6534" s="104">
        <v>46274</v>
      </c>
      <c r="C6534" s="105" t="s">
        <v>12</v>
      </c>
      <c r="D6534" s="106">
        <v>9</v>
      </c>
      <c r="F6534" s="105">
        <v>22</v>
      </c>
      <c r="X6534" t="s">
        <v>778</v>
      </c>
      <c r="Y6534" t="s">
        <v>781</v>
      </c>
    </row>
    <row r="6535" spans="1:25" hidden="1" x14ac:dyDescent="0.25">
      <c r="A6535" s="103" t="s">
        <v>7</v>
      </c>
      <c r="B6535" s="104">
        <v>46274</v>
      </c>
      <c r="C6535" s="105" t="s">
        <v>12</v>
      </c>
      <c r="D6535" s="106">
        <v>8</v>
      </c>
      <c r="F6535" s="105">
        <v>11</v>
      </c>
      <c r="X6535" t="s">
        <v>778</v>
      </c>
      <c r="Y6535" t="s">
        <v>779</v>
      </c>
    </row>
    <row r="6536" spans="1:25" hidden="1" x14ac:dyDescent="0.25">
      <c r="A6536" s="103" t="s">
        <v>8</v>
      </c>
      <c r="B6536" s="104">
        <v>46274</v>
      </c>
      <c r="C6536" s="105" t="s">
        <v>12</v>
      </c>
      <c r="D6536" s="106">
        <v>14</v>
      </c>
      <c r="F6536" s="105">
        <v>7</v>
      </c>
      <c r="X6536" t="s">
        <v>778</v>
      </c>
      <c r="Y6536" t="s">
        <v>781</v>
      </c>
    </row>
    <row r="6537" spans="1:25" hidden="1" x14ac:dyDescent="0.25">
      <c r="A6537" s="103" t="s">
        <v>6</v>
      </c>
      <c r="B6537" s="104">
        <v>46274</v>
      </c>
      <c r="C6537" s="105" t="s">
        <v>11</v>
      </c>
      <c r="D6537" s="106">
        <v>10</v>
      </c>
      <c r="F6537" s="105">
        <v>7</v>
      </c>
      <c r="X6537" t="s">
        <v>782</v>
      </c>
      <c r="Y6537" t="s">
        <v>20</v>
      </c>
    </row>
    <row r="6538" spans="1:25" hidden="1" x14ac:dyDescent="0.25">
      <c r="A6538" s="103" t="s">
        <v>7</v>
      </c>
      <c r="B6538" s="104">
        <v>46274</v>
      </c>
      <c r="C6538" s="105" t="s">
        <v>12</v>
      </c>
      <c r="D6538" s="106">
        <v>8</v>
      </c>
      <c r="F6538" s="105">
        <v>179</v>
      </c>
      <c r="X6538" t="s">
        <v>778</v>
      </c>
      <c r="Y6538" t="s">
        <v>779</v>
      </c>
    </row>
    <row r="6539" spans="1:25" hidden="1" x14ac:dyDescent="0.25">
      <c r="A6539" s="103" t="s">
        <v>7</v>
      </c>
      <c r="B6539" s="104">
        <v>46274</v>
      </c>
      <c r="C6539" s="105" t="s">
        <v>12</v>
      </c>
      <c r="D6539" s="106">
        <v>8</v>
      </c>
      <c r="F6539" s="105">
        <v>376</v>
      </c>
      <c r="X6539" t="s">
        <v>782</v>
      </c>
      <c r="Y6539" t="s">
        <v>779</v>
      </c>
    </row>
    <row r="6540" spans="1:25" hidden="1" x14ac:dyDescent="0.25">
      <c r="A6540" s="103" t="s">
        <v>8</v>
      </c>
      <c r="B6540" s="104">
        <v>46274</v>
      </c>
      <c r="C6540" s="105" t="s">
        <v>12</v>
      </c>
      <c r="D6540" s="106">
        <v>12</v>
      </c>
      <c r="F6540" s="105">
        <v>1</v>
      </c>
      <c r="X6540" t="s">
        <v>782</v>
      </c>
      <c r="Y6540" t="s">
        <v>781</v>
      </c>
    </row>
    <row r="6541" spans="1:25" hidden="1" x14ac:dyDescent="0.25">
      <c r="A6541" s="103" t="s">
        <v>7</v>
      </c>
      <c r="B6541" s="104">
        <v>46274</v>
      </c>
      <c r="C6541" s="105" t="s">
        <v>11</v>
      </c>
      <c r="D6541" s="106">
        <v>10</v>
      </c>
      <c r="F6541" s="105">
        <v>4</v>
      </c>
      <c r="X6541" t="s">
        <v>778</v>
      </c>
      <c r="Y6541" t="s">
        <v>784</v>
      </c>
    </row>
    <row r="6542" spans="1:25" hidden="1" x14ac:dyDescent="0.25">
      <c r="A6542" s="103" t="s">
        <v>7</v>
      </c>
      <c r="B6542" s="104">
        <v>46274</v>
      </c>
      <c r="C6542" s="105" t="s">
        <v>11</v>
      </c>
      <c r="D6542" s="106">
        <v>9</v>
      </c>
      <c r="F6542" s="105">
        <v>4</v>
      </c>
      <c r="X6542" t="s">
        <v>782</v>
      </c>
      <c r="Y6542" t="s">
        <v>23</v>
      </c>
    </row>
    <row r="6543" spans="1:25" hidden="1" x14ac:dyDescent="0.25">
      <c r="A6543" s="103" t="s">
        <v>8</v>
      </c>
      <c r="B6543" s="104">
        <v>46274</v>
      </c>
      <c r="C6543" s="105" t="s">
        <v>12</v>
      </c>
      <c r="D6543" s="106">
        <v>8</v>
      </c>
      <c r="F6543" s="105">
        <v>1</v>
      </c>
      <c r="X6543" t="s">
        <v>778</v>
      </c>
    </row>
    <row r="6544" spans="1:25" hidden="1" x14ac:dyDescent="0.25">
      <c r="A6544" s="103" t="s">
        <v>8</v>
      </c>
      <c r="B6544" s="104">
        <v>46274</v>
      </c>
      <c r="C6544" s="105" t="s">
        <v>11</v>
      </c>
      <c r="D6544" s="106">
        <v>9</v>
      </c>
      <c r="F6544" s="105">
        <v>123</v>
      </c>
      <c r="X6544" t="s">
        <v>778</v>
      </c>
      <c r="Y6544" t="s">
        <v>783</v>
      </c>
    </row>
    <row r="6545" spans="1:25" hidden="1" x14ac:dyDescent="0.25">
      <c r="A6545" s="103" t="s">
        <v>8</v>
      </c>
      <c r="B6545" s="104">
        <v>46274</v>
      </c>
      <c r="C6545" s="105" t="s">
        <v>12</v>
      </c>
      <c r="D6545" s="106">
        <v>14</v>
      </c>
      <c r="F6545" s="105">
        <v>1</v>
      </c>
      <c r="X6545" t="s">
        <v>778</v>
      </c>
      <c r="Y6545" t="s">
        <v>779</v>
      </c>
    </row>
    <row r="6546" spans="1:25" hidden="1" x14ac:dyDescent="0.25">
      <c r="A6546" s="103" t="s">
        <v>6</v>
      </c>
      <c r="B6546" s="104">
        <v>46274</v>
      </c>
      <c r="C6546" s="105" t="s">
        <v>12</v>
      </c>
      <c r="D6546" s="106">
        <v>12</v>
      </c>
      <c r="F6546" s="105">
        <v>1</v>
      </c>
      <c r="X6546" t="s">
        <v>778</v>
      </c>
    </row>
    <row r="6547" spans="1:25" hidden="1" x14ac:dyDescent="0.25">
      <c r="A6547" s="103" t="s">
        <v>8</v>
      </c>
      <c r="B6547" s="104">
        <v>46274</v>
      </c>
      <c r="C6547" s="105" t="s">
        <v>11</v>
      </c>
      <c r="D6547" s="106">
        <v>9</v>
      </c>
      <c r="F6547" s="105">
        <v>82</v>
      </c>
      <c r="X6547" t="s">
        <v>778</v>
      </c>
      <c r="Y6547" t="s">
        <v>784</v>
      </c>
    </row>
    <row r="6548" spans="1:25" hidden="1" x14ac:dyDescent="0.25">
      <c r="A6548" s="103" t="s">
        <v>6</v>
      </c>
      <c r="B6548" s="104">
        <v>46274</v>
      </c>
      <c r="C6548" s="105" t="s">
        <v>12</v>
      </c>
      <c r="D6548" s="106">
        <v>9</v>
      </c>
      <c r="F6548" s="105">
        <v>234</v>
      </c>
      <c r="X6548" t="s">
        <v>778</v>
      </c>
      <c r="Y6548" t="s">
        <v>779</v>
      </c>
    </row>
    <row r="6549" spans="1:25" hidden="1" x14ac:dyDescent="0.25">
      <c r="A6549" s="103" t="s">
        <v>6</v>
      </c>
      <c r="B6549" s="104">
        <v>46274</v>
      </c>
      <c r="C6549" s="105" t="s">
        <v>11</v>
      </c>
      <c r="D6549" s="106">
        <v>11</v>
      </c>
      <c r="F6549" s="105">
        <v>1</v>
      </c>
      <c r="X6549" t="s">
        <v>778</v>
      </c>
      <c r="Y6549" t="s">
        <v>784</v>
      </c>
    </row>
    <row r="6550" spans="1:25" hidden="1" x14ac:dyDescent="0.25">
      <c r="A6550" s="103" t="s">
        <v>6</v>
      </c>
      <c r="B6550" s="104">
        <v>46274</v>
      </c>
      <c r="C6550" s="105" t="s">
        <v>12</v>
      </c>
      <c r="D6550" s="106">
        <v>15</v>
      </c>
      <c r="F6550" s="105">
        <v>2</v>
      </c>
      <c r="X6550" t="s">
        <v>778</v>
      </c>
      <c r="Y6550" t="s">
        <v>781</v>
      </c>
    </row>
    <row r="6551" spans="1:25" hidden="1" x14ac:dyDescent="0.25">
      <c r="A6551" s="103" t="s">
        <v>7</v>
      </c>
      <c r="B6551" s="104">
        <v>46274</v>
      </c>
      <c r="C6551" s="105" t="s">
        <v>12</v>
      </c>
      <c r="D6551" s="106">
        <v>10</v>
      </c>
      <c r="F6551" s="105">
        <v>1</v>
      </c>
      <c r="X6551" t="s">
        <v>778</v>
      </c>
      <c r="Y6551" t="s">
        <v>779</v>
      </c>
    </row>
    <row r="6552" spans="1:25" hidden="1" x14ac:dyDescent="0.25">
      <c r="A6552" s="103" t="s">
        <v>8</v>
      </c>
      <c r="B6552" s="104">
        <v>46274</v>
      </c>
      <c r="C6552" s="105" t="s">
        <v>11</v>
      </c>
      <c r="D6552" s="106">
        <v>16</v>
      </c>
      <c r="F6552" s="105">
        <v>3</v>
      </c>
      <c r="X6552" t="s">
        <v>778</v>
      </c>
      <c r="Y6552" t="s">
        <v>783</v>
      </c>
    </row>
    <row r="6553" spans="1:25" hidden="1" x14ac:dyDescent="0.25">
      <c r="A6553" s="103" t="s">
        <v>8</v>
      </c>
      <c r="B6553" s="104">
        <v>46274</v>
      </c>
      <c r="C6553" s="105" t="s">
        <v>11</v>
      </c>
      <c r="D6553" s="106">
        <v>9</v>
      </c>
      <c r="F6553" s="105">
        <v>107</v>
      </c>
      <c r="X6553" t="s">
        <v>778</v>
      </c>
      <c r="Y6553" t="s">
        <v>20</v>
      </c>
    </row>
    <row r="6554" spans="1:25" hidden="1" x14ac:dyDescent="0.25">
      <c r="A6554" s="103" t="s">
        <v>6</v>
      </c>
      <c r="B6554" s="104">
        <v>46274</v>
      </c>
      <c r="C6554" s="105" t="s">
        <v>11</v>
      </c>
      <c r="D6554" s="106">
        <v>10</v>
      </c>
      <c r="F6554" s="105">
        <v>7</v>
      </c>
      <c r="X6554" t="s">
        <v>782</v>
      </c>
      <c r="Y6554" t="s">
        <v>784</v>
      </c>
    </row>
    <row r="6555" spans="1:25" hidden="1" x14ac:dyDescent="0.25">
      <c r="A6555" s="103" t="s">
        <v>6</v>
      </c>
      <c r="B6555" s="104">
        <v>46274</v>
      </c>
      <c r="C6555" s="105" t="s">
        <v>11</v>
      </c>
      <c r="D6555" s="106">
        <v>15</v>
      </c>
      <c r="F6555" s="105">
        <v>3</v>
      </c>
      <c r="X6555" t="s">
        <v>778</v>
      </c>
      <c r="Y6555" t="s">
        <v>783</v>
      </c>
    </row>
    <row r="6556" spans="1:25" hidden="1" x14ac:dyDescent="0.25">
      <c r="A6556" s="103" t="s">
        <v>7</v>
      </c>
      <c r="B6556" s="104">
        <v>46274</v>
      </c>
      <c r="C6556" s="105" t="s">
        <v>11</v>
      </c>
      <c r="D6556" s="106">
        <v>9</v>
      </c>
      <c r="F6556" s="105">
        <v>144</v>
      </c>
      <c r="X6556" t="s">
        <v>782</v>
      </c>
      <c r="Y6556" t="s">
        <v>784</v>
      </c>
    </row>
    <row r="6557" spans="1:25" hidden="1" x14ac:dyDescent="0.25">
      <c r="A6557" s="103" t="s">
        <v>6</v>
      </c>
      <c r="B6557" s="104">
        <v>46274</v>
      </c>
      <c r="C6557" s="105" t="s">
        <v>12</v>
      </c>
      <c r="D6557" s="106">
        <v>14</v>
      </c>
      <c r="F6557" s="105">
        <v>19</v>
      </c>
      <c r="X6557" t="s">
        <v>778</v>
      </c>
      <c r="Y6557" t="s">
        <v>781</v>
      </c>
    </row>
    <row r="6558" spans="1:25" hidden="1" x14ac:dyDescent="0.25">
      <c r="A6558" s="103" t="s">
        <v>8</v>
      </c>
      <c r="B6558" s="104">
        <v>46274</v>
      </c>
      <c r="C6558" s="105" t="s">
        <v>12</v>
      </c>
      <c r="D6558" s="106">
        <v>12</v>
      </c>
      <c r="F6558" s="105">
        <v>5</v>
      </c>
      <c r="X6558" t="s">
        <v>782</v>
      </c>
      <c r="Y6558" t="s">
        <v>779</v>
      </c>
    </row>
    <row r="6559" spans="1:25" hidden="1" x14ac:dyDescent="0.25">
      <c r="A6559" s="103" t="s">
        <v>6</v>
      </c>
      <c r="B6559" s="104">
        <v>46274</v>
      </c>
      <c r="C6559" s="105" t="s">
        <v>12</v>
      </c>
      <c r="D6559" s="106">
        <v>8</v>
      </c>
      <c r="F6559" s="105">
        <v>31</v>
      </c>
      <c r="X6559" t="s">
        <v>778</v>
      </c>
      <c r="Y6559" t="s">
        <v>781</v>
      </c>
    </row>
    <row r="6560" spans="1:25" hidden="1" x14ac:dyDescent="0.25">
      <c r="A6560" s="103" t="s">
        <v>8</v>
      </c>
      <c r="B6560" s="104">
        <v>46274</v>
      </c>
      <c r="C6560" s="105" t="s">
        <v>12</v>
      </c>
      <c r="D6560" s="106">
        <v>10</v>
      </c>
      <c r="F6560" s="105">
        <v>1</v>
      </c>
      <c r="X6560" t="s">
        <v>778</v>
      </c>
      <c r="Y6560" t="s">
        <v>781</v>
      </c>
    </row>
    <row r="6561" spans="1:25" hidden="1" x14ac:dyDescent="0.25">
      <c r="A6561" s="103" t="s">
        <v>7</v>
      </c>
      <c r="B6561" s="104">
        <v>46274</v>
      </c>
      <c r="C6561" s="105" t="s">
        <v>11</v>
      </c>
      <c r="D6561" s="106">
        <v>9</v>
      </c>
      <c r="F6561" s="105">
        <v>5</v>
      </c>
      <c r="X6561" t="s">
        <v>778</v>
      </c>
      <c r="Y6561" t="s">
        <v>780</v>
      </c>
    </row>
    <row r="6562" spans="1:25" hidden="1" x14ac:dyDescent="0.25">
      <c r="A6562" s="103" t="s">
        <v>8</v>
      </c>
      <c r="B6562" s="104">
        <v>46274</v>
      </c>
      <c r="C6562" s="105" t="s">
        <v>12</v>
      </c>
      <c r="D6562" s="106">
        <v>10</v>
      </c>
      <c r="F6562" s="105">
        <v>56</v>
      </c>
      <c r="X6562" t="s">
        <v>782</v>
      </c>
      <c r="Y6562" t="s">
        <v>779</v>
      </c>
    </row>
    <row r="6563" spans="1:25" hidden="1" x14ac:dyDescent="0.25">
      <c r="A6563" s="103" t="s">
        <v>8</v>
      </c>
      <c r="B6563" s="104">
        <v>46274</v>
      </c>
      <c r="C6563" s="105" t="s">
        <v>11</v>
      </c>
      <c r="D6563" s="106">
        <v>15</v>
      </c>
      <c r="F6563" s="105">
        <v>2</v>
      </c>
      <c r="X6563" t="s">
        <v>782</v>
      </c>
      <c r="Y6563" t="s">
        <v>20</v>
      </c>
    </row>
    <row r="6564" spans="1:25" hidden="1" x14ac:dyDescent="0.25">
      <c r="A6564" s="103" t="s">
        <v>7</v>
      </c>
      <c r="B6564" s="104">
        <v>46274</v>
      </c>
      <c r="C6564" s="105" t="s">
        <v>12</v>
      </c>
      <c r="D6564" s="106">
        <v>8</v>
      </c>
      <c r="F6564" s="105">
        <v>1</v>
      </c>
      <c r="X6564" t="s">
        <v>778</v>
      </c>
      <c r="Y6564" t="s">
        <v>169</v>
      </c>
    </row>
    <row r="6565" spans="1:25" hidden="1" x14ac:dyDescent="0.25">
      <c r="A6565" s="103" t="s">
        <v>7</v>
      </c>
      <c r="B6565" s="104">
        <v>46274</v>
      </c>
      <c r="C6565" s="105" t="s">
        <v>12</v>
      </c>
      <c r="D6565" s="106">
        <v>9</v>
      </c>
      <c r="F6565" s="105">
        <v>1</v>
      </c>
      <c r="X6565" t="s">
        <v>782</v>
      </c>
    </row>
    <row r="6566" spans="1:25" hidden="1" x14ac:dyDescent="0.25">
      <c r="A6566" s="103" t="s">
        <v>7</v>
      </c>
      <c r="B6566" s="104">
        <v>46274</v>
      </c>
      <c r="C6566" s="105" t="s">
        <v>11</v>
      </c>
      <c r="D6566" s="106">
        <v>8</v>
      </c>
      <c r="F6566" s="105">
        <v>148</v>
      </c>
      <c r="X6566" t="s">
        <v>782</v>
      </c>
      <c r="Y6566" t="s">
        <v>783</v>
      </c>
    </row>
    <row r="6567" spans="1:25" hidden="1" x14ac:dyDescent="0.25">
      <c r="A6567" s="103" t="s">
        <v>6</v>
      </c>
      <c r="B6567" s="104">
        <v>46274</v>
      </c>
      <c r="C6567" s="105" t="s">
        <v>12</v>
      </c>
      <c r="D6567" s="106">
        <v>8</v>
      </c>
      <c r="F6567" s="105">
        <v>249</v>
      </c>
      <c r="X6567" t="s">
        <v>778</v>
      </c>
      <c r="Y6567" t="s">
        <v>779</v>
      </c>
    </row>
    <row r="6568" spans="1:25" hidden="1" x14ac:dyDescent="0.25">
      <c r="A6568" s="103" t="s">
        <v>8</v>
      </c>
      <c r="B6568" s="104">
        <v>46274</v>
      </c>
      <c r="C6568" s="105" t="s">
        <v>12</v>
      </c>
      <c r="D6568" s="106">
        <v>8</v>
      </c>
      <c r="F6568" s="105">
        <v>2</v>
      </c>
      <c r="X6568" t="s">
        <v>782</v>
      </c>
    </row>
    <row r="6569" spans="1:25" hidden="1" x14ac:dyDescent="0.25">
      <c r="A6569" s="103" t="s">
        <v>6</v>
      </c>
      <c r="B6569" s="104">
        <v>46274</v>
      </c>
      <c r="C6569" s="105" t="s">
        <v>12</v>
      </c>
      <c r="D6569" s="106">
        <v>12</v>
      </c>
      <c r="F6569" s="105">
        <v>4</v>
      </c>
      <c r="X6569" t="s">
        <v>778</v>
      </c>
      <c r="Y6569" t="s">
        <v>781</v>
      </c>
    </row>
    <row r="6570" spans="1:25" hidden="1" x14ac:dyDescent="0.25">
      <c r="A6570" s="103" t="s">
        <v>7</v>
      </c>
      <c r="B6570" s="104">
        <v>46274</v>
      </c>
      <c r="C6570" s="105" t="s">
        <v>11</v>
      </c>
      <c r="D6570" s="106">
        <v>11</v>
      </c>
      <c r="F6570" s="105">
        <v>1</v>
      </c>
      <c r="X6570" t="s">
        <v>782</v>
      </c>
      <c r="Y6570" t="s">
        <v>783</v>
      </c>
    </row>
    <row r="6571" spans="1:25" hidden="1" x14ac:dyDescent="0.25">
      <c r="A6571" s="103" t="s">
        <v>7</v>
      </c>
      <c r="B6571" s="104">
        <v>46274</v>
      </c>
      <c r="C6571" s="105" t="s">
        <v>12</v>
      </c>
      <c r="D6571" s="106">
        <v>16</v>
      </c>
      <c r="F6571" s="105">
        <v>1</v>
      </c>
      <c r="X6571" t="s">
        <v>782</v>
      </c>
      <c r="Y6571" t="s">
        <v>779</v>
      </c>
    </row>
    <row r="6572" spans="1:25" hidden="1" x14ac:dyDescent="0.25">
      <c r="A6572" s="103" t="s">
        <v>6</v>
      </c>
      <c r="B6572" s="104">
        <v>46274</v>
      </c>
      <c r="C6572" s="105" t="s">
        <v>12</v>
      </c>
      <c r="D6572" s="106">
        <v>10</v>
      </c>
      <c r="F6572" s="105">
        <v>1</v>
      </c>
      <c r="X6572" t="s">
        <v>778</v>
      </c>
      <c r="Y6572" t="s">
        <v>779</v>
      </c>
    </row>
    <row r="6573" spans="1:25" hidden="1" x14ac:dyDescent="0.25">
      <c r="A6573" s="103" t="s">
        <v>6</v>
      </c>
      <c r="B6573" s="104">
        <v>46274</v>
      </c>
      <c r="C6573" s="105" t="s">
        <v>11</v>
      </c>
      <c r="D6573" s="106">
        <v>14</v>
      </c>
      <c r="F6573" s="105">
        <v>1</v>
      </c>
      <c r="X6573" t="s">
        <v>782</v>
      </c>
      <c r="Y6573" t="s">
        <v>784</v>
      </c>
    </row>
    <row r="6574" spans="1:25" hidden="1" x14ac:dyDescent="0.25">
      <c r="A6574" s="103" t="s">
        <v>7</v>
      </c>
      <c r="B6574" s="104">
        <v>46274</v>
      </c>
      <c r="C6574" s="105" t="s">
        <v>12</v>
      </c>
      <c r="D6574" s="106">
        <v>8</v>
      </c>
      <c r="F6574" s="105">
        <v>252</v>
      </c>
      <c r="X6574" t="s">
        <v>782</v>
      </c>
      <c r="Y6574" t="s">
        <v>781</v>
      </c>
    </row>
    <row r="6575" spans="1:25" hidden="1" x14ac:dyDescent="0.25">
      <c r="A6575" s="103" t="s">
        <v>7</v>
      </c>
      <c r="B6575" s="104">
        <v>46274</v>
      </c>
      <c r="C6575" s="105" t="s">
        <v>12</v>
      </c>
      <c r="D6575" s="106">
        <v>8</v>
      </c>
      <c r="F6575" s="105">
        <v>9</v>
      </c>
      <c r="X6575" t="s">
        <v>782</v>
      </c>
    </row>
    <row r="6576" spans="1:25" hidden="1" x14ac:dyDescent="0.25">
      <c r="A6576" s="103" t="s">
        <v>8</v>
      </c>
      <c r="B6576" s="104">
        <v>46274</v>
      </c>
      <c r="C6576" s="105" t="s">
        <v>12</v>
      </c>
      <c r="D6576" s="106">
        <v>9</v>
      </c>
      <c r="F6576" s="105">
        <v>35</v>
      </c>
      <c r="X6576" t="s">
        <v>778</v>
      </c>
      <c r="Y6576" t="s">
        <v>779</v>
      </c>
    </row>
    <row r="6577" spans="1:25" hidden="1" x14ac:dyDescent="0.25">
      <c r="A6577" s="103" t="s">
        <v>7</v>
      </c>
      <c r="B6577" s="104">
        <v>46274</v>
      </c>
      <c r="C6577" s="105" t="s">
        <v>11</v>
      </c>
      <c r="D6577" s="106">
        <v>9</v>
      </c>
      <c r="F6577" s="105">
        <v>21</v>
      </c>
      <c r="X6577" t="s">
        <v>778</v>
      </c>
      <c r="Y6577" t="s">
        <v>784</v>
      </c>
    </row>
    <row r="6578" spans="1:25" hidden="1" x14ac:dyDescent="0.25">
      <c r="A6578" s="103" t="s">
        <v>6</v>
      </c>
      <c r="B6578" s="104">
        <v>46274</v>
      </c>
      <c r="C6578" s="105" t="s">
        <v>12</v>
      </c>
      <c r="D6578" s="106">
        <v>9</v>
      </c>
      <c r="F6578" s="105">
        <v>18</v>
      </c>
      <c r="X6578" t="s">
        <v>778</v>
      </c>
      <c r="Y6578" t="s">
        <v>779</v>
      </c>
    </row>
    <row r="6579" spans="1:25" hidden="1" x14ac:dyDescent="0.25">
      <c r="A6579" s="103" t="s">
        <v>8</v>
      </c>
      <c r="B6579" s="104">
        <v>46274</v>
      </c>
      <c r="C6579" s="105" t="s">
        <v>11</v>
      </c>
      <c r="D6579" s="106">
        <v>8</v>
      </c>
      <c r="F6579" s="105">
        <v>3</v>
      </c>
      <c r="X6579" t="s">
        <v>778</v>
      </c>
      <c r="Y6579" t="s">
        <v>783</v>
      </c>
    </row>
    <row r="6580" spans="1:25" hidden="1" x14ac:dyDescent="0.25">
      <c r="A6580" s="103" t="s">
        <v>6</v>
      </c>
      <c r="B6580" s="104">
        <v>46274</v>
      </c>
      <c r="C6580" s="105" t="s">
        <v>12</v>
      </c>
      <c r="D6580" s="106">
        <v>8</v>
      </c>
      <c r="F6580" s="105">
        <v>387</v>
      </c>
      <c r="X6580" t="s">
        <v>782</v>
      </c>
      <c r="Y6580" t="s">
        <v>781</v>
      </c>
    </row>
    <row r="6581" spans="1:25" hidden="1" x14ac:dyDescent="0.25">
      <c r="B6581" s="104">
        <v>46274</v>
      </c>
      <c r="C6581" s="105" t="s">
        <v>11</v>
      </c>
      <c r="D6581" s="106">
        <v>15</v>
      </c>
      <c r="F6581" s="105">
        <v>1</v>
      </c>
      <c r="X6581" t="s">
        <v>782</v>
      </c>
    </row>
    <row r="6582" spans="1:25" hidden="1" x14ac:dyDescent="0.25">
      <c r="A6582" s="103" t="s">
        <v>7</v>
      </c>
      <c r="B6582" s="104">
        <v>46274</v>
      </c>
      <c r="C6582" s="105" t="s">
        <v>12</v>
      </c>
      <c r="D6582" s="106">
        <v>15</v>
      </c>
      <c r="F6582" s="105">
        <v>1</v>
      </c>
      <c r="X6582" t="s">
        <v>778</v>
      </c>
      <c r="Y6582" t="s">
        <v>785</v>
      </c>
    </row>
    <row r="6583" spans="1:25" hidden="1" x14ac:dyDescent="0.25">
      <c r="A6583" s="103" t="s">
        <v>6</v>
      </c>
      <c r="B6583" s="104">
        <v>46274</v>
      </c>
      <c r="C6583" s="105" t="s">
        <v>11</v>
      </c>
      <c r="D6583" s="106">
        <v>8</v>
      </c>
      <c r="F6583" s="105">
        <v>2</v>
      </c>
      <c r="X6583" t="s">
        <v>778</v>
      </c>
    </row>
    <row r="6584" spans="1:25" hidden="1" x14ac:dyDescent="0.25">
      <c r="A6584" s="103" t="s">
        <v>6</v>
      </c>
      <c r="B6584" s="104">
        <v>46274</v>
      </c>
      <c r="C6584" s="105" t="s">
        <v>11</v>
      </c>
      <c r="D6584" s="106">
        <v>12</v>
      </c>
      <c r="F6584" s="105">
        <v>15</v>
      </c>
      <c r="X6584" t="s">
        <v>782</v>
      </c>
      <c r="Y6584" t="s">
        <v>783</v>
      </c>
    </row>
    <row r="6585" spans="1:25" hidden="1" x14ac:dyDescent="0.25">
      <c r="A6585" s="103" t="s">
        <v>7</v>
      </c>
      <c r="B6585" s="104">
        <v>46274</v>
      </c>
      <c r="C6585" s="105" t="s">
        <v>11</v>
      </c>
      <c r="D6585" s="106">
        <v>8</v>
      </c>
      <c r="F6585" s="105">
        <v>100</v>
      </c>
      <c r="X6585" t="s">
        <v>782</v>
      </c>
      <c r="Y6585" t="s">
        <v>784</v>
      </c>
    </row>
    <row r="6586" spans="1:25" hidden="1" x14ac:dyDescent="0.25">
      <c r="A6586" s="103" t="s">
        <v>8</v>
      </c>
      <c r="B6586" s="104">
        <v>46274</v>
      </c>
      <c r="C6586" s="105" t="s">
        <v>11</v>
      </c>
      <c r="D6586" s="106">
        <v>9</v>
      </c>
      <c r="F6586" s="105">
        <v>1</v>
      </c>
      <c r="X6586" t="s">
        <v>782</v>
      </c>
      <c r="Y6586" t="s">
        <v>21</v>
      </c>
    </row>
    <row r="6587" spans="1:25" hidden="1" x14ac:dyDescent="0.25">
      <c r="A6587" s="103" t="s">
        <v>8</v>
      </c>
      <c r="B6587" s="104">
        <v>46274</v>
      </c>
      <c r="C6587" s="105" t="s">
        <v>11</v>
      </c>
      <c r="D6587" s="106">
        <v>11</v>
      </c>
      <c r="F6587" s="105">
        <v>3</v>
      </c>
      <c r="X6587" t="s">
        <v>782</v>
      </c>
      <c r="Y6587" t="s">
        <v>20</v>
      </c>
    </row>
    <row r="6588" spans="1:25" hidden="1" x14ac:dyDescent="0.25">
      <c r="A6588" s="103" t="s">
        <v>8</v>
      </c>
      <c r="B6588" s="104">
        <v>46274</v>
      </c>
      <c r="C6588" s="105" t="s">
        <v>11</v>
      </c>
      <c r="D6588" s="106">
        <v>11</v>
      </c>
      <c r="F6588" s="105">
        <v>2</v>
      </c>
      <c r="X6588" t="s">
        <v>782</v>
      </c>
      <c r="Y6588" t="s">
        <v>783</v>
      </c>
    </row>
    <row r="6589" spans="1:25" hidden="1" x14ac:dyDescent="0.25">
      <c r="A6589" s="103" t="s">
        <v>6</v>
      </c>
      <c r="B6589" s="104">
        <v>46274</v>
      </c>
      <c r="C6589" s="105" t="s">
        <v>12</v>
      </c>
      <c r="D6589" s="106">
        <v>15</v>
      </c>
      <c r="F6589" s="105">
        <v>5</v>
      </c>
      <c r="X6589" t="s">
        <v>782</v>
      </c>
      <c r="Y6589" t="s">
        <v>779</v>
      </c>
    </row>
    <row r="6590" spans="1:25" hidden="1" x14ac:dyDescent="0.25">
      <c r="A6590" s="103" t="s">
        <v>7</v>
      </c>
      <c r="B6590" s="104">
        <v>46274</v>
      </c>
      <c r="C6590" s="105" t="s">
        <v>11</v>
      </c>
      <c r="D6590" s="106">
        <v>10</v>
      </c>
      <c r="F6590" s="105">
        <v>1</v>
      </c>
      <c r="X6590" t="s">
        <v>782</v>
      </c>
      <c r="Y6590" t="s">
        <v>23</v>
      </c>
    </row>
    <row r="6591" spans="1:25" hidden="1" x14ac:dyDescent="0.25">
      <c r="A6591" s="103" t="s">
        <v>8</v>
      </c>
      <c r="B6591" s="104">
        <v>46274</v>
      </c>
      <c r="C6591" s="105" t="s">
        <v>11</v>
      </c>
      <c r="D6591" s="106">
        <v>12</v>
      </c>
      <c r="F6591" s="105">
        <v>8</v>
      </c>
      <c r="X6591" t="s">
        <v>778</v>
      </c>
      <c r="Y6591" t="s">
        <v>783</v>
      </c>
    </row>
    <row r="6592" spans="1:25" hidden="1" x14ac:dyDescent="0.25">
      <c r="A6592" s="103" t="s">
        <v>8</v>
      </c>
      <c r="B6592" s="104">
        <v>46274</v>
      </c>
      <c r="C6592" s="105" t="s">
        <v>12</v>
      </c>
      <c r="D6592" s="106">
        <v>15</v>
      </c>
      <c r="F6592" s="105">
        <v>2</v>
      </c>
      <c r="X6592" t="s">
        <v>778</v>
      </c>
      <c r="Y6592" t="s">
        <v>779</v>
      </c>
    </row>
    <row r="6593" spans="1:25" hidden="1" x14ac:dyDescent="0.25">
      <c r="A6593" s="103" t="s">
        <v>6</v>
      </c>
      <c r="B6593" s="104">
        <v>46274</v>
      </c>
      <c r="C6593" s="105" t="s">
        <v>12</v>
      </c>
      <c r="D6593" s="106">
        <v>13</v>
      </c>
      <c r="F6593" s="105">
        <v>2</v>
      </c>
      <c r="X6593" t="s">
        <v>782</v>
      </c>
      <c r="Y6593" t="s">
        <v>779</v>
      </c>
    </row>
    <row r="6594" spans="1:25" hidden="1" x14ac:dyDescent="0.25">
      <c r="A6594" s="103" t="s">
        <v>7</v>
      </c>
      <c r="B6594" s="104">
        <v>46274</v>
      </c>
      <c r="C6594" s="105" t="s">
        <v>11</v>
      </c>
      <c r="D6594" s="106">
        <v>8</v>
      </c>
      <c r="F6594" s="105">
        <v>2</v>
      </c>
      <c r="X6594" t="s">
        <v>778</v>
      </c>
      <c r="Y6594" t="s">
        <v>21</v>
      </c>
    </row>
    <row r="6595" spans="1:25" hidden="1" x14ac:dyDescent="0.25">
      <c r="A6595" s="103" t="s">
        <v>7</v>
      </c>
      <c r="B6595" s="104">
        <v>46274</v>
      </c>
      <c r="C6595" s="105" t="s">
        <v>11</v>
      </c>
      <c r="D6595" s="106">
        <v>9</v>
      </c>
      <c r="F6595" s="105">
        <v>15</v>
      </c>
      <c r="X6595" t="s">
        <v>782</v>
      </c>
      <c r="Y6595" t="s">
        <v>780</v>
      </c>
    </row>
    <row r="6596" spans="1:25" hidden="1" x14ac:dyDescent="0.25">
      <c r="A6596" s="103" t="s">
        <v>8</v>
      </c>
      <c r="B6596" s="104">
        <v>46274</v>
      </c>
      <c r="C6596" s="105" t="s">
        <v>12</v>
      </c>
      <c r="D6596" s="106">
        <v>9</v>
      </c>
      <c r="F6596" s="105">
        <v>6</v>
      </c>
      <c r="X6596" t="s">
        <v>782</v>
      </c>
    </row>
    <row r="6597" spans="1:25" hidden="1" x14ac:dyDescent="0.25">
      <c r="A6597" s="103" t="s">
        <v>7</v>
      </c>
      <c r="B6597" s="104">
        <v>46274</v>
      </c>
      <c r="C6597" s="105" t="s">
        <v>12</v>
      </c>
      <c r="D6597" s="106">
        <v>9</v>
      </c>
      <c r="F6597" s="105">
        <v>2</v>
      </c>
      <c r="X6597" t="s">
        <v>782</v>
      </c>
      <c r="Y6597" t="s">
        <v>779</v>
      </c>
    </row>
    <row r="6598" spans="1:25" hidden="1" x14ac:dyDescent="0.25">
      <c r="A6598" s="103" t="s">
        <v>8</v>
      </c>
      <c r="B6598" s="104">
        <v>46274</v>
      </c>
      <c r="C6598" s="105" t="s">
        <v>11</v>
      </c>
      <c r="D6598" s="106">
        <v>9</v>
      </c>
      <c r="F6598" s="105">
        <v>34</v>
      </c>
      <c r="X6598" t="s">
        <v>782</v>
      </c>
      <c r="Y6598" t="s">
        <v>780</v>
      </c>
    </row>
    <row r="6599" spans="1:25" hidden="1" x14ac:dyDescent="0.25">
      <c r="A6599" s="103" t="s">
        <v>8</v>
      </c>
      <c r="B6599" s="104">
        <v>46274</v>
      </c>
      <c r="C6599" s="105" t="s">
        <v>12</v>
      </c>
      <c r="D6599" s="106">
        <v>14</v>
      </c>
      <c r="F6599" s="105">
        <v>4</v>
      </c>
      <c r="X6599" t="s">
        <v>782</v>
      </c>
      <c r="Y6599" t="s">
        <v>779</v>
      </c>
    </row>
    <row r="6600" spans="1:25" hidden="1" x14ac:dyDescent="0.25">
      <c r="A6600" s="103" t="s">
        <v>8</v>
      </c>
      <c r="B6600" s="104">
        <v>46274</v>
      </c>
      <c r="C6600" s="105" t="s">
        <v>12</v>
      </c>
      <c r="D6600" s="106">
        <v>16</v>
      </c>
      <c r="F6600" s="105">
        <v>8</v>
      </c>
      <c r="X6600" t="s">
        <v>782</v>
      </c>
      <c r="Y6600" t="s">
        <v>779</v>
      </c>
    </row>
    <row r="6601" spans="1:25" hidden="1" x14ac:dyDescent="0.25">
      <c r="A6601" s="103" t="s">
        <v>6</v>
      </c>
      <c r="B6601" s="104">
        <v>46274</v>
      </c>
      <c r="C6601" s="105" t="s">
        <v>12</v>
      </c>
      <c r="D6601" s="106">
        <v>9</v>
      </c>
      <c r="F6601" s="105">
        <v>19</v>
      </c>
      <c r="X6601" t="s">
        <v>782</v>
      </c>
      <c r="Y6601" t="s">
        <v>781</v>
      </c>
    </row>
    <row r="6602" spans="1:25" hidden="1" x14ac:dyDescent="0.25">
      <c r="A6602" s="103" t="s">
        <v>6</v>
      </c>
      <c r="B6602" s="104">
        <v>46274</v>
      </c>
      <c r="C6602" s="105" t="s">
        <v>11</v>
      </c>
      <c r="D6602" s="106">
        <v>11</v>
      </c>
      <c r="F6602" s="105">
        <v>7</v>
      </c>
      <c r="X6602" t="s">
        <v>782</v>
      </c>
      <c r="Y6602" t="s">
        <v>784</v>
      </c>
    </row>
    <row r="6603" spans="1:25" hidden="1" x14ac:dyDescent="0.25">
      <c r="A6603" s="103" t="s">
        <v>7</v>
      </c>
      <c r="B6603" s="104">
        <v>46274</v>
      </c>
      <c r="C6603" s="105" t="s">
        <v>11</v>
      </c>
      <c r="D6603" s="106">
        <v>10</v>
      </c>
      <c r="F6603" s="105">
        <v>2</v>
      </c>
      <c r="X6603" t="s">
        <v>782</v>
      </c>
      <c r="Y6603" t="s">
        <v>780</v>
      </c>
    </row>
    <row r="6604" spans="1:25" hidden="1" x14ac:dyDescent="0.25">
      <c r="A6604" s="103" t="s">
        <v>8</v>
      </c>
      <c r="B6604" s="104">
        <v>46274</v>
      </c>
      <c r="C6604" s="105" t="s">
        <v>12</v>
      </c>
      <c r="D6604" s="106">
        <v>11</v>
      </c>
      <c r="F6604" s="105">
        <v>3</v>
      </c>
      <c r="X6604" t="s">
        <v>778</v>
      </c>
      <c r="Y6604" t="s">
        <v>779</v>
      </c>
    </row>
    <row r="6605" spans="1:25" hidden="1" x14ac:dyDescent="0.25">
      <c r="A6605" s="103" t="s">
        <v>8</v>
      </c>
      <c r="B6605" s="104">
        <v>46274</v>
      </c>
      <c r="C6605" s="105" t="s">
        <v>11</v>
      </c>
      <c r="D6605" s="106">
        <v>9</v>
      </c>
      <c r="F6605" s="105">
        <v>217</v>
      </c>
      <c r="X6605" t="s">
        <v>782</v>
      </c>
      <c r="Y6605" t="s">
        <v>783</v>
      </c>
    </row>
    <row r="6606" spans="1:25" hidden="1" x14ac:dyDescent="0.25">
      <c r="A6606" s="103" t="s">
        <v>7</v>
      </c>
      <c r="B6606" s="104">
        <v>46274</v>
      </c>
      <c r="C6606" s="105" t="s">
        <v>11</v>
      </c>
      <c r="D6606" s="106">
        <v>11</v>
      </c>
      <c r="F6606" s="105">
        <v>1</v>
      </c>
      <c r="X6606" t="s">
        <v>778</v>
      </c>
      <c r="Y6606" t="s">
        <v>784</v>
      </c>
    </row>
    <row r="6607" spans="1:25" hidden="1" x14ac:dyDescent="0.25">
      <c r="A6607" s="103" t="s">
        <v>7</v>
      </c>
      <c r="B6607" s="104">
        <v>46274</v>
      </c>
      <c r="C6607" s="105" t="s">
        <v>12</v>
      </c>
      <c r="D6607" s="106">
        <v>11</v>
      </c>
      <c r="F6607" s="105">
        <v>14</v>
      </c>
      <c r="X6607" t="s">
        <v>778</v>
      </c>
      <c r="Y6607" t="s">
        <v>779</v>
      </c>
    </row>
    <row r="6608" spans="1:25" hidden="1" x14ac:dyDescent="0.25">
      <c r="A6608" s="103" t="s">
        <v>6</v>
      </c>
      <c r="B6608" s="104">
        <v>46274</v>
      </c>
      <c r="C6608" s="105" t="s">
        <v>12</v>
      </c>
      <c r="D6608" s="106">
        <v>10</v>
      </c>
      <c r="F6608" s="105">
        <v>14</v>
      </c>
      <c r="X6608" t="s">
        <v>782</v>
      </c>
    </row>
    <row r="6609" spans="1:25" hidden="1" x14ac:dyDescent="0.25">
      <c r="A6609" s="103" t="s">
        <v>8</v>
      </c>
      <c r="B6609" s="104">
        <v>46274</v>
      </c>
      <c r="C6609" s="105" t="s">
        <v>11</v>
      </c>
      <c r="D6609" s="106">
        <v>14</v>
      </c>
      <c r="F6609" s="105">
        <v>4</v>
      </c>
      <c r="X6609" t="s">
        <v>782</v>
      </c>
      <c r="Y6609" t="s">
        <v>783</v>
      </c>
    </row>
    <row r="6610" spans="1:25" hidden="1" x14ac:dyDescent="0.25">
      <c r="A6610" s="103" t="s">
        <v>6</v>
      </c>
      <c r="B6610" s="104">
        <v>46274</v>
      </c>
      <c r="C6610" s="105" t="s">
        <v>12</v>
      </c>
      <c r="D6610" s="106">
        <v>10</v>
      </c>
      <c r="F6610" s="105">
        <v>3</v>
      </c>
      <c r="X6610" t="s">
        <v>782</v>
      </c>
      <c r="Y6610" t="s">
        <v>169</v>
      </c>
    </row>
    <row r="6611" spans="1:25" hidden="1" x14ac:dyDescent="0.25">
      <c r="A6611" s="103" t="s">
        <v>7</v>
      </c>
      <c r="B6611" s="104">
        <v>46274</v>
      </c>
      <c r="C6611" s="105" t="s">
        <v>12</v>
      </c>
      <c r="D6611" s="106">
        <v>13</v>
      </c>
      <c r="F6611" s="105">
        <v>1</v>
      </c>
      <c r="X6611" t="s">
        <v>778</v>
      </c>
      <c r="Y6611" t="s">
        <v>779</v>
      </c>
    </row>
    <row r="6612" spans="1:25" hidden="1" x14ac:dyDescent="0.25">
      <c r="A6612" s="103" t="s">
        <v>8</v>
      </c>
      <c r="B6612" s="104">
        <v>46274</v>
      </c>
      <c r="C6612" s="105" t="s">
        <v>12</v>
      </c>
      <c r="D6612" s="106">
        <v>9</v>
      </c>
      <c r="F6612" s="105">
        <v>15</v>
      </c>
      <c r="X6612" t="s">
        <v>782</v>
      </c>
      <c r="Y6612" t="s">
        <v>779</v>
      </c>
    </row>
    <row r="6613" spans="1:25" hidden="1" x14ac:dyDescent="0.25">
      <c r="A6613" s="103" t="s">
        <v>6</v>
      </c>
      <c r="B6613" s="104">
        <v>46274</v>
      </c>
      <c r="C6613" s="105" t="s">
        <v>12</v>
      </c>
      <c r="D6613" s="106">
        <v>8</v>
      </c>
      <c r="F6613" s="105">
        <v>1</v>
      </c>
      <c r="X6613" t="s">
        <v>778</v>
      </c>
      <c r="Y6613" t="s">
        <v>22</v>
      </c>
    </row>
    <row r="6614" spans="1:25" hidden="1" x14ac:dyDescent="0.25">
      <c r="A6614" s="103" t="s">
        <v>6</v>
      </c>
      <c r="B6614" s="104">
        <v>46274</v>
      </c>
      <c r="C6614" s="105" t="s">
        <v>12</v>
      </c>
      <c r="D6614" s="106">
        <v>14</v>
      </c>
      <c r="F6614" s="105">
        <v>5</v>
      </c>
      <c r="X6614" t="s">
        <v>778</v>
      </c>
      <c r="Y6614" t="s">
        <v>779</v>
      </c>
    </row>
    <row r="6615" spans="1:25" hidden="1" x14ac:dyDescent="0.25">
      <c r="A6615" s="103" t="s">
        <v>7</v>
      </c>
      <c r="B6615" s="104">
        <v>46274</v>
      </c>
      <c r="C6615" s="105" t="s">
        <v>11</v>
      </c>
      <c r="D6615" s="106">
        <v>8</v>
      </c>
      <c r="F6615" s="105">
        <v>26</v>
      </c>
      <c r="X6615" t="s">
        <v>782</v>
      </c>
      <c r="Y6615" t="s">
        <v>780</v>
      </c>
    </row>
    <row r="6616" spans="1:25" hidden="1" x14ac:dyDescent="0.25">
      <c r="A6616" s="103" t="s">
        <v>7</v>
      </c>
      <c r="B6616" s="104">
        <v>46274</v>
      </c>
      <c r="C6616" s="105" t="s">
        <v>11</v>
      </c>
      <c r="D6616" s="106">
        <v>9</v>
      </c>
      <c r="F6616" s="105">
        <v>122</v>
      </c>
      <c r="X6616" t="s">
        <v>782</v>
      </c>
      <c r="Y6616" t="s">
        <v>783</v>
      </c>
    </row>
    <row r="6617" spans="1:25" hidden="1" x14ac:dyDescent="0.25">
      <c r="A6617" s="103" t="s">
        <v>6</v>
      </c>
      <c r="B6617" s="104">
        <v>46274</v>
      </c>
      <c r="C6617" s="105" t="s">
        <v>11</v>
      </c>
      <c r="D6617" s="106">
        <v>16</v>
      </c>
      <c r="F6617" s="105">
        <v>1</v>
      </c>
      <c r="X6617" t="s">
        <v>778</v>
      </c>
      <c r="Y6617" t="s">
        <v>783</v>
      </c>
    </row>
    <row r="6618" spans="1:25" hidden="1" x14ac:dyDescent="0.25">
      <c r="A6618" s="103" t="s">
        <v>8</v>
      </c>
      <c r="B6618" s="104">
        <v>46274</v>
      </c>
      <c r="C6618" s="105" t="s">
        <v>11</v>
      </c>
      <c r="D6618" s="106">
        <v>8</v>
      </c>
      <c r="F6618" s="105">
        <v>4</v>
      </c>
      <c r="X6618" t="s">
        <v>782</v>
      </c>
      <c r="Y6618" t="s">
        <v>780</v>
      </c>
    </row>
    <row r="6619" spans="1:25" hidden="1" x14ac:dyDescent="0.25">
      <c r="A6619" s="103" t="s">
        <v>6</v>
      </c>
      <c r="B6619" s="104">
        <v>46274</v>
      </c>
      <c r="C6619" s="105" t="s">
        <v>11</v>
      </c>
      <c r="D6619" s="106">
        <v>15</v>
      </c>
      <c r="F6619" s="105">
        <v>1</v>
      </c>
      <c r="X6619" t="s">
        <v>778</v>
      </c>
      <c r="Y6619" t="s">
        <v>20</v>
      </c>
    </row>
    <row r="6620" spans="1:25" hidden="1" x14ac:dyDescent="0.25">
      <c r="A6620" s="103" t="s">
        <v>7</v>
      </c>
      <c r="B6620" s="104">
        <v>46274</v>
      </c>
      <c r="C6620" s="105" t="s">
        <v>11</v>
      </c>
      <c r="D6620" s="106">
        <v>10</v>
      </c>
      <c r="F6620" s="105">
        <v>3</v>
      </c>
      <c r="X6620" t="s">
        <v>778</v>
      </c>
      <c r="Y6620" t="s">
        <v>20</v>
      </c>
    </row>
    <row r="6621" spans="1:25" hidden="1" x14ac:dyDescent="0.25">
      <c r="A6621" s="103" t="s">
        <v>6</v>
      </c>
      <c r="B6621" s="104">
        <v>46274</v>
      </c>
      <c r="C6621" s="105" t="s">
        <v>11</v>
      </c>
      <c r="D6621" s="106">
        <v>9</v>
      </c>
      <c r="F6621" s="105">
        <v>9</v>
      </c>
      <c r="X6621" t="s">
        <v>778</v>
      </c>
      <c r="Y6621" t="s">
        <v>783</v>
      </c>
    </row>
    <row r="6622" spans="1:25" hidden="1" x14ac:dyDescent="0.25">
      <c r="A6622" s="103" t="s">
        <v>6</v>
      </c>
      <c r="B6622" s="104">
        <v>46274</v>
      </c>
      <c r="C6622" s="105" t="s">
        <v>12</v>
      </c>
      <c r="D6622" s="106">
        <v>9</v>
      </c>
      <c r="F6622" s="105">
        <v>891</v>
      </c>
      <c r="X6622" t="s">
        <v>782</v>
      </c>
      <c r="Y6622" t="s">
        <v>779</v>
      </c>
    </row>
    <row r="6623" spans="1:25" hidden="1" x14ac:dyDescent="0.25">
      <c r="A6623" s="103" t="s">
        <v>8</v>
      </c>
      <c r="B6623" s="104">
        <v>46274</v>
      </c>
      <c r="C6623" s="105" t="s">
        <v>11</v>
      </c>
      <c r="D6623" s="106">
        <v>12</v>
      </c>
      <c r="F6623" s="105">
        <v>2</v>
      </c>
      <c r="X6623" t="s">
        <v>778</v>
      </c>
      <c r="Y6623" t="s">
        <v>20</v>
      </c>
    </row>
    <row r="6624" spans="1:25" hidden="1" x14ac:dyDescent="0.25">
      <c r="A6624" s="103" t="s">
        <v>7</v>
      </c>
      <c r="B6624" s="104">
        <v>46274</v>
      </c>
      <c r="C6624" s="105" t="s">
        <v>12</v>
      </c>
      <c r="D6624" s="106">
        <v>10</v>
      </c>
      <c r="F6624" s="105">
        <v>1</v>
      </c>
      <c r="X6624" t="s">
        <v>778</v>
      </c>
      <c r="Y6624" t="s">
        <v>785</v>
      </c>
    </row>
    <row r="6625" spans="1:25" hidden="1" x14ac:dyDescent="0.25">
      <c r="A6625" s="103" t="s">
        <v>7</v>
      </c>
      <c r="B6625" s="104">
        <v>46274</v>
      </c>
      <c r="C6625" s="105" t="s">
        <v>11</v>
      </c>
      <c r="D6625" s="106">
        <v>8</v>
      </c>
      <c r="F6625" s="105">
        <v>2</v>
      </c>
      <c r="X6625" t="s">
        <v>782</v>
      </c>
      <c r="Y6625" t="s">
        <v>23</v>
      </c>
    </row>
    <row r="6626" spans="1:25" hidden="1" x14ac:dyDescent="0.25">
      <c r="A6626" s="103" t="s">
        <v>8</v>
      </c>
      <c r="B6626" s="104">
        <v>46274</v>
      </c>
      <c r="C6626" s="105" t="s">
        <v>11</v>
      </c>
      <c r="D6626" s="106">
        <v>15</v>
      </c>
      <c r="F6626" s="105">
        <v>3</v>
      </c>
      <c r="X6626" t="s">
        <v>782</v>
      </c>
      <c r="Y6626" t="s">
        <v>784</v>
      </c>
    </row>
    <row r="6627" spans="1:25" hidden="1" x14ac:dyDescent="0.25">
      <c r="A6627" s="103" t="s">
        <v>7</v>
      </c>
      <c r="B6627" s="104">
        <v>46274</v>
      </c>
      <c r="C6627" s="105" t="s">
        <v>12</v>
      </c>
      <c r="D6627" s="106">
        <v>8</v>
      </c>
      <c r="F6627" s="105">
        <v>1</v>
      </c>
      <c r="X6627" t="s">
        <v>778</v>
      </c>
      <c r="Y6627" t="s">
        <v>811</v>
      </c>
    </row>
    <row r="6628" spans="1:25" hidden="1" x14ac:dyDescent="0.25">
      <c r="A6628" s="103" t="s">
        <v>7</v>
      </c>
      <c r="B6628" s="104">
        <v>46274</v>
      </c>
      <c r="C6628" s="105" t="s">
        <v>11</v>
      </c>
      <c r="D6628" s="106">
        <v>8</v>
      </c>
      <c r="F6628" s="105">
        <v>1</v>
      </c>
      <c r="X6628" t="s">
        <v>782</v>
      </c>
    </row>
    <row r="6629" spans="1:25" hidden="1" x14ac:dyDescent="0.25">
      <c r="A6629" s="103" t="s">
        <v>7</v>
      </c>
      <c r="B6629" s="104">
        <v>46274</v>
      </c>
      <c r="C6629" s="105" t="s">
        <v>11</v>
      </c>
      <c r="D6629" s="106">
        <v>9</v>
      </c>
      <c r="F6629" s="105">
        <v>1</v>
      </c>
      <c r="X6629" t="s">
        <v>782</v>
      </c>
      <c r="Y6629" t="s">
        <v>21</v>
      </c>
    </row>
    <row r="6630" spans="1:25" hidden="1" x14ac:dyDescent="0.25">
      <c r="A6630" s="103" t="s">
        <v>8</v>
      </c>
      <c r="B6630" s="104">
        <v>46274</v>
      </c>
      <c r="C6630" s="105" t="s">
        <v>11</v>
      </c>
      <c r="D6630" s="106">
        <v>10</v>
      </c>
      <c r="F6630" s="105">
        <v>1</v>
      </c>
      <c r="X6630" t="s">
        <v>778</v>
      </c>
      <c r="Y6630" t="s">
        <v>20</v>
      </c>
    </row>
    <row r="6631" spans="1:25" hidden="1" x14ac:dyDescent="0.25">
      <c r="A6631" s="103" t="s">
        <v>7</v>
      </c>
      <c r="B6631" s="104">
        <v>46274</v>
      </c>
      <c r="C6631" s="105" t="s">
        <v>11</v>
      </c>
      <c r="D6631" s="106">
        <v>10</v>
      </c>
      <c r="F6631" s="105">
        <v>5</v>
      </c>
      <c r="X6631" t="s">
        <v>782</v>
      </c>
      <c r="Y6631" t="s">
        <v>20</v>
      </c>
    </row>
    <row r="6632" spans="1:25" hidden="1" x14ac:dyDescent="0.25">
      <c r="A6632" s="103" t="s">
        <v>6</v>
      </c>
      <c r="B6632" s="104">
        <v>46274</v>
      </c>
      <c r="C6632" s="105" t="s">
        <v>11</v>
      </c>
      <c r="D6632" s="106">
        <v>10</v>
      </c>
      <c r="F6632" s="105">
        <v>9</v>
      </c>
      <c r="X6632" t="s">
        <v>782</v>
      </c>
      <c r="Y6632" t="s">
        <v>783</v>
      </c>
    </row>
    <row r="6633" spans="1:25" hidden="1" x14ac:dyDescent="0.25">
      <c r="A6633" s="103" t="s">
        <v>6</v>
      </c>
      <c r="B6633" s="104">
        <v>46274</v>
      </c>
      <c r="C6633" s="105" t="s">
        <v>12</v>
      </c>
      <c r="D6633" s="106">
        <v>15</v>
      </c>
      <c r="F6633" s="105">
        <v>4</v>
      </c>
      <c r="X6633" t="s">
        <v>778</v>
      </c>
      <c r="Y6633" t="s">
        <v>779</v>
      </c>
    </row>
    <row r="6634" spans="1:25" hidden="1" x14ac:dyDescent="0.25">
      <c r="A6634" s="103" t="s">
        <v>8</v>
      </c>
      <c r="B6634" s="104">
        <v>46274</v>
      </c>
      <c r="C6634" s="105" t="s">
        <v>11</v>
      </c>
      <c r="D6634" s="106">
        <v>10</v>
      </c>
      <c r="F6634" s="105">
        <v>1</v>
      </c>
      <c r="X6634" t="s">
        <v>782</v>
      </c>
      <c r="Y6634" t="s">
        <v>784</v>
      </c>
    </row>
    <row r="6635" spans="1:25" hidden="1" x14ac:dyDescent="0.25">
      <c r="A6635" s="103" t="s">
        <v>8</v>
      </c>
      <c r="B6635" s="104">
        <v>46274</v>
      </c>
      <c r="C6635" s="105" t="s">
        <v>11</v>
      </c>
      <c r="D6635" s="106">
        <v>10</v>
      </c>
      <c r="F6635" s="105">
        <v>1</v>
      </c>
      <c r="X6635" t="s">
        <v>778</v>
      </c>
      <c r="Y6635" t="s">
        <v>783</v>
      </c>
    </row>
    <row r="6636" spans="1:25" hidden="1" x14ac:dyDescent="0.25">
      <c r="A6636" s="103" t="s">
        <v>6</v>
      </c>
      <c r="B6636" s="104">
        <v>46274</v>
      </c>
      <c r="C6636" s="105" t="s">
        <v>12</v>
      </c>
      <c r="D6636" s="106">
        <v>13</v>
      </c>
      <c r="F6636" s="105">
        <v>2</v>
      </c>
      <c r="X6636" t="s">
        <v>778</v>
      </c>
      <c r="Y6636" t="s">
        <v>779</v>
      </c>
    </row>
    <row r="6637" spans="1:25" hidden="1" x14ac:dyDescent="0.25">
      <c r="A6637" s="103" t="s">
        <v>6</v>
      </c>
      <c r="B6637" s="104">
        <v>46274</v>
      </c>
      <c r="C6637" s="105" t="s">
        <v>11</v>
      </c>
      <c r="D6637" s="106">
        <v>8</v>
      </c>
      <c r="F6637" s="105">
        <v>133</v>
      </c>
      <c r="X6637" t="s">
        <v>778</v>
      </c>
      <c r="Y6637" t="s">
        <v>783</v>
      </c>
    </row>
    <row r="6638" spans="1:25" hidden="1" x14ac:dyDescent="0.25">
      <c r="A6638" s="103" t="s">
        <v>6</v>
      </c>
      <c r="B6638" s="104">
        <v>46274</v>
      </c>
      <c r="C6638" s="105" t="s">
        <v>12</v>
      </c>
      <c r="D6638" s="106">
        <v>8</v>
      </c>
      <c r="F6638" s="105">
        <v>19</v>
      </c>
      <c r="X6638" t="s">
        <v>778</v>
      </c>
      <c r="Y6638" t="s">
        <v>779</v>
      </c>
    </row>
    <row r="6639" spans="1:25" hidden="1" x14ac:dyDescent="0.25">
      <c r="A6639" s="103" t="s">
        <v>8</v>
      </c>
      <c r="B6639" s="104">
        <v>46274</v>
      </c>
      <c r="C6639" s="105" t="s">
        <v>11</v>
      </c>
      <c r="D6639" s="106">
        <v>9</v>
      </c>
      <c r="F6639" s="105">
        <v>168</v>
      </c>
      <c r="X6639" t="s">
        <v>782</v>
      </c>
      <c r="Y6639" t="s">
        <v>20</v>
      </c>
    </row>
    <row r="6640" spans="1:25" hidden="1" x14ac:dyDescent="0.25">
      <c r="A6640" s="103" t="s">
        <v>8</v>
      </c>
      <c r="B6640" s="104">
        <v>46274</v>
      </c>
      <c r="C6640" s="105" t="s">
        <v>11</v>
      </c>
      <c r="D6640" s="106">
        <v>12</v>
      </c>
      <c r="F6640" s="105">
        <v>1</v>
      </c>
      <c r="X6640" t="s">
        <v>782</v>
      </c>
      <c r="Y6640" t="s">
        <v>780</v>
      </c>
    </row>
    <row r="6641" spans="1:25" hidden="1" x14ac:dyDescent="0.25">
      <c r="A6641" s="103" t="s">
        <v>8</v>
      </c>
      <c r="B6641" s="104">
        <v>46274</v>
      </c>
      <c r="C6641" s="105" t="s">
        <v>11</v>
      </c>
      <c r="D6641" s="106">
        <v>11</v>
      </c>
      <c r="F6641" s="105">
        <v>1</v>
      </c>
      <c r="X6641" t="s">
        <v>782</v>
      </c>
      <c r="Y6641" t="s">
        <v>784</v>
      </c>
    </row>
    <row r="6642" spans="1:25" hidden="1" x14ac:dyDescent="0.25">
      <c r="A6642" s="103" t="s">
        <v>7</v>
      </c>
      <c r="B6642" s="104">
        <v>46274</v>
      </c>
      <c r="C6642" s="105" t="s">
        <v>12</v>
      </c>
      <c r="D6642" s="106">
        <v>10</v>
      </c>
      <c r="F6642" s="105">
        <v>8</v>
      </c>
      <c r="X6642" t="s">
        <v>782</v>
      </c>
      <c r="Y6642" t="s">
        <v>779</v>
      </c>
    </row>
    <row r="6643" spans="1:25" hidden="1" x14ac:dyDescent="0.25">
      <c r="A6643" s="103" t="s">
        <v>8</v>
      </c>
      <c r="B6643" s="104">
        <v>46274</v>
      </c>
      <c r="C6643" s="105" t="s">
        <v>11</v>
      </c>
      <c r="D6643" s="106">
        <v>14</v>
      </c>
      <c r="F6643" s="105">
        <v>1</v>
      </c>
      <c r="X6643" t="s">
        <v>782</v>
      </c>
      <c r="Y6643" t="s">
        <v>20</v>
      </c>
    </row>
    <row r="6644" spans="1:25" hidden="1" x14ac:dyDescent="0.25">
      <c r="A6644" s="103" t="s">
        <v>7</v>
      </c>
      <c r="B6644" s="104">
        <v>46274</v>
      </c>
      <c r="C6644" s="105" t="s">
        <v>11</v>
      </c>
      <c r="D6644" s="106">
        <v>10</v>
      </c>
      <c r="F6644" s="105">
        <v>12</v>
      </c>
      <c r="X6644" t="s">
        <v>782</v>
      </c>
      <c r="Y6644" t="s">
        <v>783</v>
      </c>
    </row>
    <row r="6645" spans="1:25" hidden="1" x14ac:dyDescent="0.25">
      <c r="A6645" s="103" t="s">
        <v>7</v>
      </c>
      <c r="B6645" s="104">
        <v>46274</v>
      </c>
      <c r="C6645" s="105" t="s">
        <v>11</v>
      </c>
      <c r="D6645" s="106">
        <v>9</v>
      </c>
      <c r="F6645" s="105">
        <v>40</v>
      </c>
      <c r="X6645" t="s">
        <v>782</v>
      </c>
      <c r="Y6645" t="s">
        <v>20</v>
      </c>
    </row>
    <row r="6646" spans="1:25" hidden="1" x14ac:dyDescent="0.25">
      <c r="A6646" s="103" t="s">
        <v>8</v>
      </c>
      <c r="B6646" s="104">
        <v>46274</v>
      </c>
      <c r="C6646" s="105" t="s">
        <v>11</v>
      </c>
      <c r="D6646" s="106">
        <v>14</v>
      </c>
      <c r="F6646" s="105">
        <v>5</v>
      </c>
      <c r="X6646" t="s">
        <v>778</v>
      </c>
      <c r="Y6646" t="s">
        <v>783</v>
      </c>
    </row>
    <row r="6647" spans="1:25" hidden="1" x14ac:dyDescent="0.25">
      <c r="A6647" s="103" t="s">
        <v>7</v>
      </c>
      <c r="B6647" s="104">
        <v>46274</v>
      </c>
      <c r="C6647" s="105" t="s">
        <v>11</v>
      </c>
      <c r="D6647" s="106">
        <v>8</v>
      </c>
      <c r="F6647" s="105">
        <v>110</v>
      </c>
      <c r="X6647" t="s">
        <v>782</v>
      </c>
      <c r="Y6647" t="s">
        <v>20</v>
      </c>
    </row>
    <row r="6648" spans="1:25" hidden="1" x14ac:dyDescent="0.25">
      <c r="A6648" s="103" t="s">
        <v>6</v>
      </c>
      <c r="B6648" s="104">
        <v>46274</v>
      </c>
      <c r="C6648" s="105" t="s">
        <v>11</v>
      </c>
      <c r="D6648" s="106">
        <v>9</v>
      </c>
      <c r="F6648" s="105">
        <v>4</v>
      </c>
      <c r="X6648" t="s">
        <v>778</v>
      </c>
      <c r="Y6648" t="s">
        <v>784</v>
      </c>
    </row>
    <row r="6649" spans="1:25" hidden="1" x14ac:dyDescent="0.25">
      <c r="A6649" s="103" t="s">
        <v>8</v>
      </c>
      <c r="B6649" s="104">
        <v>46274</v>
      </c>
      <c r="C6649" s="105" t="s">
        <v>12</v>
      </c>
      <c r="D6649" s="106">
        <v>14</v>
      </c>
      <c r="F6649" s="105">
        <v>1</v>
      </c>
      <c r="X6649" t="s">
        <v>782</v>
      </c>
      <c r="Y6649" t="s">
        <v>781</v>
      </c>
    </row>
    <row r="6650" spans="1:25" hidden="1" x14ac:dyDescent="0.25">
      <c r="A6650" s="103" t="s">
        <v>8</v>
      </c>
      <c r="B6650" s="104">
        <v>46274</v>
      </c>
      <c r="C6650" s="105" t="s">
        <v>11</v>
      </c>
      <c r="D6650" s="106">
        <v>8</v>
      </c>
      <c r="F6650" s="105">
        <v>36</v>
      </c>
      <c r="X6650" t="s">
        <v>782</v>
      </c>
      <c r="Y6650" t="s">
        <v>783</v>
      </c>
    </row>
    <row r="6651" spans="1:25" hidden="1" x14ac:dyDescent="0.25">
      <c r="A6651" s="103" t="s">
        <v>6</v>
      </c>
      <c r="B6651" s="104">
        <v>46274</v>
      </c>
      <c r="C6651" s="105" t="s">
        <v>11</v>
      </c>
      <c r="D6651" s="106">
        <v>8</v>
      </c>
      <c r="F6651" s="105">
        <v>3</v>
      </c>
      <c r="X6651" t="s">
        <v>778</v>
      </c>
      <c r="Y6651" t="s">
        <v>21</v>
      </c>
    </row>
    <row r="6652" spans="1:25" hidden="1" x14ac:dyDescent="0.25">
      <c r="A6652" s="103" t="s">
        <v>7</v>
      </c>
      <c r="B6652" s="104">
        <v>46274</v>
      </c>
      <c r="C6652" s="105" t="s">
        <v>12</v>
      </c>
      <c r="D6652" s="106">
        <v>9</v>
      </c>
      <c r="F6652" s="105">
        <v>64</v>
      </c>
      <c r="X6652" t="s">
        <v>782</v>
      </c>
      <c r="Y6652" t="s">
        <v>781</v>
      </c>
    </row>
    <row r="6653" spans="1:25" hidden="1" x14ac:dyDescent="0.25">
      <c r="A6653" s="103" t="s">
        <v>6</v>
      </c>
      <c r="B6653" s="104">
        <v>46274</v>
      </c>
      <c r="C6653" s="105" t="s">
        <v>12</v>
      </c>
      <c r="D6653" s="106">
        <v>8</v>
      </c>
      <c r="F6653" s="105">
        <v>1</v>
      </c>
      <c r="X6653" t="s">
        <v>778</v>
      </c>
      <c r="Y6653" t="s">
        <v>811</v>
      </c>
    </row>
    <row r="6654" spans="1:25" hidden="1" x14ac:dyDescent="0.25">
      <c r="A6654" s="103" t="s">
        <v>7</v>
      </c>
      <c r="B6654" s="104">
        <v>46274</v>
      </c>
      <c r="C6654" s="105" t="s">
        <v>12</v>
      </c>
      <c r="D6654" s="106">
        <v>9</v>
      </c>
      <c r="F6654" s="105">
        <v>73</v>
      </c>
      <c r="X6654" t="s">
        <v>782</v>
      </c>
      <c r="Y6654" t="s">
        <v>779</v>
      </c>
    </row>
    <row r="6655" spans="1:25" hidden="1" x14ac:dyDescent="0.25">
      <c r="A6655" s="103" t="s">
        <v>6</v>
      </c>
      <c r="B6655" s="104">
        <v>46274</v>
      </c>
      <c r="C6655" s="105" t="s">
        <v>11</v>
      </c>
      <c r="D6655" s="106">
        <v>16</v>
      </c>
      <c r="F6655" s="105">
        <v>6</v>
      </c>
      <c r="X6655" t="s">
        <v>782</v>
      </c>
      <c r="Y6655" t="s">
        <v>20</v>
      </c>
    </row>
    <row r="6656" spans="1:25" hidden="1" x14ac:dyDescent="0.25">
      <c r="A6656" s="103" t="s">
        <v>6</v>
      </c>
      <c r="B6656" s="104">
        <v>46274</v>
      </c>
      <c r="C6656" s="105" t="s">
        <v>11</v>
      </c>
      <c r="D6656" s="106">
        <v>11</v>
      </c>
      <c r="F6656" s="105">
        <v>7</v>
      </c>
      <c r="X6656" t="s">
        <v>782</v>
      </c>
      <c r="Y6656" t="s">
        <v>783</v>
      </c>
    </row>
    <row r="6657" spans="1:25" hidden="1" x14ac:dyDescent="0.25">
      <c r="A6657" s="103" t="s">
        <v>6</v>
      </c>
      <c r="B6657" s="104">
        <v>46274</v>
      </c>
      <c r="C6657" s="105" t="s">
        <v>11</v>
      </c>
      <c r="D6657" s="106">
        <v>9</v>
      </c>
      <c r="F6657" s="105">
        <v>10</v>
      </c>
      <c r="X6657" t="s">
        <v>782</v>
      </c>
      <c r="Y6657" t="s">
        <v>20</v>
      </c>
    </row>
    <row r="6658" spans="1:25" hidden="1" x14ac:dyDescent="0.25">
      <c r="A6658" s="103" t="s">
        <v>7</v>
      </c>
      <c r="B6658" s="104">
        <v>46274</v>
      </c>
      <c r="C6658" s="105" t="s">
        <v>11</v>
      </c>
      <c r="D6658" s="106">
        <v>8</v>
      </c>
      <c r="F6658" s="105">
        <v>3</v>
      </c>
      <c r="X6658" t="s">
        <v>782</v>
      </c>
      <c r="Y6658" t="s">
        <v>21</v>
      </c>
    </row>
    <row r="6659" spans="1:25" hidden="1" x14ac:dyDescent="0.25">
      <c r="A6659" s="103" t="s">
        <v>6</v>
      </c>
      <c r="B6659" s="104">
        <v>46274</v>
      </c>
      <c r="C6659" s="105" t="s">
        <v>12</v>
      </c>
      <c r="D6659" s="106">
        <v>10</v>
      </c>
      <c r="F6659" s="105">
        <v>12</v>
      </c>
      <c r="X6659" t="s">
        <v>782</v>
      </c>
      <c r="Y6659" t="s">
        <v>779</v>
      </c>
    </row>
    <row r="6660" spans="1:25" hidden="1" x14ac:dyDescent="0.25">
      <c r="A6660" s="103" t="s">
        <v>7</v>
      </c>
      <c r="B6660" s="104">
        <v>46274</v>
      </c>
      <c r="C6660" s="105" t="s">
        <v>11</v>
      </c>
      <c r="D6660" s="106">
        <v>12</v>
      </c>
      <c r="F6660" s="105">
        <v>2</v>
      </c>
      <c r="X6660" t="s">
        <v>782</v>
      </c>
      <c r="Y6660" t="s">
        <v>783</v>
      </c>
    </row>
    <row r="6661" spans="1:25" hidden="1" x14ac:dyDescent="0.25">
      <c r="A6661" s="103" t="s">
        <v>7</v>
      </c>
      <c r="B6661" s="104">
        <v>46274</v>
      </c>
      <c r="C6661" s="105" t="s">
        <v>12</v>
      </c>
      <c r="D6661" s="106">
        <v>10</v>
      </c>
      <c r="F6661" s="105">
        <v>59</v>
      </c>
      <c r="X6661" t="s">
        <v>778</v>
      </c>
      <c r="Y6661" t="s">
        <v>779</v>
      </c>
    </row>
    <row r="6662" spans="1:25" hidden="1" x14ac:dyDescent="0.25">
      <c r="A6662" s="103" t="s">
        <v>8</v>
      </c>
      <c r="B6662" s="104">
        <v>46274</v>
      </c>
      <c r="C6662" s="105" t="s">
        <v>11</v>
      </c>
      <c r="D6662" s="106">
        <v>16</v>
      </c>
      <c r="F6662" s="105">
        <v>1</v>
      </c>
      <c r="X6662" t="s">
        <v>782</v>
      </c>
      <c r="Y6662" t="s">
        <v>784</v>
      </c>
    </row>
    <row r="6663" spans="1:25" hidden="1" x14ac:dyDescent="0.25">
      <c r="A6663" s="103" t="s">
        <v>6</v>
      </c>
      <c r="B6663" s="104">
        <v>46274</v>
      </c>
      <c r="C6663" s="105" t="s">
        <v>11</v>
      </c>
      <c r="D6663" s="106">
        <v>8</v>
      </c>
      <c r="F6663" s="105">
        <v>245</v>
      </c>
      <c r="X6663" t="s">
        <v>782</v>
      </c>
      <c r="Y6663" t="s">
        <v>20</v>
      </c>
    </row>
    <row r="6664" spans="1:25" hidden="1" x14ac:dyDescent="0.25">
      <c r="A6664" s="103" t="s">
        <v>6</v>
      </c>
      <c r="B6664" s="104">
        <v>46274</v>
      </c>
      <c r="C6664" s="105" t="s">
        <v>11</v>
      </c>
      <c r="D6664" s="106">
        <v>9</v>
      </c>
      <c r="N6664" s="44">
        <v>158437</v>
      </c>
      <c r="X6664" t="s">
        <v>782</v>
      </c>
      <c r="Y6664" t="s">
        <v>784</v>
      </c>
    </row>
    <row r="6665" spans="1:25" hidden="1" x14ac:dyDescent="0.25">
      <c r="A6665" s="103" t="s">
        <v>8</v>
      </c>
      <c r="B6665" s="104">
        <v>46274</v>
      </c>
      <c r="C6665" s="105" t="s">
        <v>12</v>
      </c>
      <c r="D6665" s="106">
        <v>16</v>
      </c>
      <c r="N6665" s="44">
        <v>771154</v>
      </c>
      <c r="X6665" t="s">
        <v>778</v>
      </c>
      <c r="Y6665" t="s">
        <v>779</v>
      </c>
    </row>
    <row r="6666" spans="1:25" hidden="1" x14ac:dyDescent="0.25">
      <c r="A6666" s="103" t="s">
        <v>6</v>
      </c>
      <c r="B6666" s="104">
        <v>46274</v>
      </c>
      <c r="C6666" s="105" t="s">
        <v>12</v>
      </c>
      <c r="D6666" s="106">
        <v>10</v>
      </c>
      <c r="N6666" s="44">
        <v>53241</v>
      </c>
      <c r="X6666" t="s">
        <v>778</v>
      </c>
      <c r="Y6666" t="s">
        <v>779</v>
      </c>
    </row>
    <row r="6667" spans="1:25" hidden="1" x14ac:dyDescent="0.25">
      <c r="A6667" s="103" t="s">
        <v>7</v>
      </c>
      <c r="B6667" s="104">
        <v>46274</v>
      </c>
      <c r="C6667" s="105" t="s">
        <v>11</v>
      </c>
      <c r="D6667" s="106">
        <v>13</v>
      </c>
      <c r="N6667" s="44">
        <v>104425</v>
      </c>
      <c r="X6667" t="s">
        <v>782</v>
      </c>
      <c r="Y6667" t="s">
        <v>784</v>
      </c>
    </row>
    <row r="6668" spans="1:25" hidden="1" x14ac:dyDescent="0.25">
      <c r="A6668" s="103" t="s">
        <v>7</v>
      </c>
      <c r="B6668" s="104">
        <v>46274</v>
      </c>
      <c r="C6668" s="105" t="s">
        <v>12</v>
      </c>
      <c r="D6668" s="106">
        <v>13</v>
      </c>
      <c r="N6668" s="44">
        <v>32153</v>
      </c>
      <c r="X6668" t="s">
        <v>782</v>
      </c>
      <c r="Y6668" t="s">
        <v>779</v>
      </c>
    </row>
    <row r="6669" spans="1:25" hidden="1" x14ac:dyDescent="0.25">
      <c r="A6669" s="103" t="s">
        <v>8</v>
      </c>
      <c r="B6669" s="104">
        <v>46274</v>
      </c>
      <c r="C6669" s="105" t="s">
        <v>12</v>
      </c>
      <c r="D6669" s="106">
        <v>8</v>
      </c>
      <c r="N6669" s="44">
        <v>54098</v>
      </c>
      <c r="X6669" t="s">
        <v>782</v>
      </c>
      <c r="Y6669" t="s">
        <v>779</v>
      </c>
    </row>
    <row r="6670" spans="1:25" hidden="1" x14ac:dyDescent="0.25">
      <c r="A6670" s="103" t="s">
        <v>8</v>
      </c>
      <c r="B6670" s="104">
        <v>46274</v>
      </c>
      <c r="C6670" s="105" t="s">
        <v>11</v>
      </c>
      <c r="D6670" s="106">
        <v>10</v>
      </c>
      <c r="N6670" s="44">
        <v>111602</v>
      </c>
      <c r="X6670" t="s">
        <v>782</v>
      </c>
      <c r="Y6670" t="s">
        <v>780</v>
      </c>
    </row>
    <row r="6671" spans="1:25" hidden="1" x14ac:dyDescent="0.25">
      <c r="A6671" s="103" t="s">
        <v>6</v>
      </c>
      <c r="B6671" s="104">
        <v>46274</v>
      </c>
      <c r="C6671" s="105" t="s">
        <v>11</v>
      </c>
      <c r="D6671" s="106">
        <v>16</v>
      </c>
      <c r="N6671" s="44">
        <v>151217</v>
      </c>
      <c r="X6671" t="s">
        <v>782</v>
      </c>
      <c r="Y6671" t="s">
        <v>783</v>
      </c>
    </row>
    <row r="6672" spans="1:25" hidden="1" x14ac:dyDescent="0.25">
      <c r="A6672" s="103" t="s">
        <v>8</v>
      </c>
      <c r="B6672" s="104">
        <v>46274</v>
      </c>
      <c r="C6672" s="105" t="s">
        <v>12</v>
      </c>
      <c r="D6672" s="106">
        <v>9</v>
      </c>
      <c r="N6672" s="44">
        <v>91404</v>
      </c>
      <c r="X6672" t="s">
        <v>782</v>
      </c>
      <c r="Y6672" t="s">
        <v>779</v>
      </c>
    </row>
    <row r="6673" spans="1:25" hidden="1" x14ac:dyDescent="0.25">
      <c r="A6673" s="103" t="s">
        <v>7</v>
      </c>
      <c r="B6673" s="104">
        <v>46274</v>
      </c>
      <c r="C6673" s="105" t="s">
        <v>12</v>
      </c>
      <c r="D6673" s="106">
        <v>12</v>
      </c>
      <c r="N6673" s="44">
        <v>0</v>
      </c>
      <c r="X6673" t="s">
        <v>778</v>
      </c>
      <c r="Y6673" t="s">
        <v>779</v>
      </c>
    </row>
    <row r="6674" spans="1:25" hidden="1" x14ac:dyDescent="0.25">
      <c r="A6674" s="103" t="s">
        <v>6</v>
      </c>
      <c r="B6674" s="104">
        <v>46274</v>
      </c>
      <c r="C6674" s="105" t="s">
        <v>12</v>
      </c>
      <c r="D6674" s="106">
        <v>12</v>
      </c>
      <c r="N6674" s="44">
        <v>35768</v>
      </c>
      <c r="X6674" t="s">
        <v>782</v>
      </c>
      <c r="Y6674" t="s">
        <v>779</v>
      </c>
    </row>
    <row r="6675" spans="1:25" hidden="1" x14ac:dyDescent="0.25">
      <c r="B6675" s="104">
        <v>46274</v>
      </c>
      <c r="C6675" s="105" t="s">
        <v>11</v>
      </c>
      <c r="D6675" s="106">
        <v>9</v>
      </c>
      <c r="X6675" t="s">
        <v>782</v>
      </c>
    </row>
    <row r="6676" spans="1:25" hidden="1" x14ac:dyDescent="0.25">
      <c r="A6676" s="103" t="s">
        <v>8</v>
      </c>
      <c r="B6676" s="104">
        <v>46274</v>
      </c>
      <c r="C6676" s="105" t="s">
        <v>12</v>
      </c>
      <c r="D6676" s="106">
        <v>11</v>
      </c>
      <c r="N6676" s="44">
        <v>459483</v>
      </c>
      <c r="X6676" t="s">
        <v>782</v>
      </c>
      <c r="Y6676" t="s">
        <v>779</v>
      </c>
    </row>
    <row r="6677" spans="1:25" hidden="1" x14ac:dyDescent="0.25">
      <c r="A6677" s="103" t="s">
        <v>6</v>
      </c>
      <c r="B6677" s="104">
        <v>46274</v>
      </c>
      <c r="C6677" s="105" t="s">
        <v>11</v>
      </c>
      <c r="D6677" s="106">
        <v>14</v>
      </c>
      <c r="N6677" s="44">
        <v>72936</v>
      </c>
      <c r="X6677" t="s">
        <v>778</v>
      </c>
      <c r="Y6677" t="s">
        <v>783</v>
      </c>
    </row>
    <row r="6678" spans="1:25" hidden="1" x14ac:dyDescent="0.25">
      <c r="A6678" s="103" t="s">
        <v>7</v>
      </c>
      <c r="B6678" s="104">
        <v>46274</v>
      </c>
      <c r="C6678" s="105" t="s">
        <v>12</v>
      </c>
      <c r="D6678" s="106">
        <v>10</v>
      </c>
      <c r="N6678" s="44">
        <v>0</v>
      </c>
      <c r="X6678" t="s">
        <v>782</v>
      </c>
      <c r="Y6678" t="s">
        <v>779</v>
      </c>
    </row>
    <row r="6679" spans="1:25" hidden="1" x14ac:dyDescent="0.25">
      <c r="A6679" s="103" t="s">
        <v>8</v>
      </c>
      <c r="B6679" s="104">
        <v>46274</v>
      </c>
      <c r="C6679" s="105" t="s">
        <v>12</v>
      </c>
      <c r="D6679" s="106">
        <v>12</v>
      </c>
      <c r="N6679" s="44">
        <v>769312</v>
      </c>
      <c r="X6679" t="s">
        <v>778</v>
      </c>
      <c r="Y6679" t="s">
        <v>779</v>
      </c>
    </row>
    <row r="6680" spans="1:25" hidden="1" x14ac:dyDescent="0.25">
      <c r="A6680" s="103" t="s">
        <v>6</v>
      </c>
      <c r="B6680" s="104">
        <v>46274</v>
      </c>
      <c r="C6680" s="105" t="s">
        <v>12</v>
      </c>
      <c r="D6680" s="106">
        <v>12</v>
      </c>
      <c r="N6680" s="44">
        <v>1241099</v>
      </c>
      <c r="X6680" t="s">
        <v>782</v>
      </c>
      <c r="Y6680" t="s">
        <v>781</v>
      </c>
    </row>
    <row r="6681" spans="1:25" hidden="1" x14ac:dyDescent="0.25">
      <c r="A6681" s="103" t="s">
        <v>8</v>
      </c>
      <c r="B6681" s="104">
        <v>46274</v>
      </c>
      <c r="C6681" s="105" t="s">
        <v>12</v>
      </c>
      <c r="D6681" s="106">
        <v>11</v>
      </c>
      <c r="N6681" s="44">
        <v>826721</v>
      </c>
      <c r="X6681" t="s">
        <v>782</v>
      </c>
      <c r="Y6681" t="s">
        <v>781</v>
      </c>
    </row>
    <row r="6682" spans="1:25" hidden="1" x14ac:dyDescent="0.25">
      <c r="A6682" s="103" t="s">
        <v>7</v>
      </c>
      <c r="B6682" s="104">
        <v>46274</v>
      </c>
      <c r="C6682" s="105" t="s">
        <v>12</v>
      </c>
      <c r="D6682" s="106">
        <v>15</v>
      </c>
      <c r="N6682" s="44">
        <v>142444</v>
      </c>
      <c r="X6682" t="s">
        <v>782</v>
      </c>
      <c r="Y6682" t="s">
        <v>779</v>
      </c>
    </row>
    <row r="6683" spans="1:25" hidden="1" x14ac:dyDescent="0.25">
      <c r="A6683" s="103" t="s">
        <v>8</v>
      </c>
      <c r="B6683" s="104">
        <v>46274</v>
      </c>
      <c r="C6683" s="105" t="s">
        <v>12</v>
      </c>
      <c r="D6683" s="106">
        <v>15</v>
      </c>
      <c r="N6683" s="44">
        <v>48855</v>
      </c>
      <c r="X6683" t="s">
        <v>782</v>
      </c>
      <c r="Y6683" t="s">
        <v>779</v>
      </c>
    </row>
    <row r="6684" spans="1:25" hidden="1" x14ac:dyDescent="0.25">
      <c r="A6684" s="103" t="s">
        <v>7</v>
      </c>
      <c r="B6684" s="104">
        <v>46274</v>
      </c>
      <c r="C6684" s="105" t="s">
        <v>11</v>
      </c>
      <c r="D6684" s="106">
        <v>10</v>
      </c>
      <c r="N6684" s="44">
        <v>78762</v>
      </c>
      <c r="X6684" t="s">
        <v>778</v>
      </c>
      <c r="Y6684" t="s">
        <v>783</v>
      </c>
    </row>
    <row r="6685" spans="1:25" hidden="1" x14ac:dyDescent="0.25">
      <c r="A6685" s="103" t="s">
        <v>6</v>
      </c>
      <c r="B6685" s="104">
        <v>46274</v>
      </c>
      <c r="C6685" s="105" t="s">
        <v>12</v>
      </c>
      <c r="D6685" s="106">
        <v>16</v>
      </c>
      <c r="N6685" s="44">
        <v>12886</v>
      </c>
      <c r="X6685" t="s">
        <v>778</v>
      </c>
      <c r="Y6685" t="s">
        <v>779</v>
      </c>
    </row>
    <row r="6686" spans="1:25" hidden="1" x14ac:dyDescent="0.25">
      <c r="A6686" s="103" t="s">
        <v>7</v>
      </c>
      <c r="B6686" s="104">
        <v>46274</v>
      </c>
      <c r="C6686" s="105" t="s">
        <v>11</v>
      </c>
      <c r="D6686" s="106">
        <v>16</v>
      </c>
      <c r="N6686" s="44">
        <v>25588</v>
      </c>
      <c r="X6686" t="s">
        <v>782</v>
      </c>
      <c r="Y6686" t="s">
        <v>784</v>
      </c>
    </row>
    <row r="6687" spans="1:25" hidden="1" x14ac:dyDescent="0.25">
      <c r="A6687" s="103" t="s">
        <v>6</v>
      </c>
      <c r="B6687" s="104">
        <v>46274</v>
      </c>
      <c r="C6687" s="105" t="s">
        <v>11</v>
      </c>
      <c r="D6687" s="106">
        <v>12</v>
      </c>
      <c r="N6687" s="44">
        <v>24415</v>
      </c>
      <c r="X6687" t="s">
        <v>782</v>
      </c>
      <c r="Y6687" t="s">
        <v>784</v>
      </c>
    </row>
    <row r="6688" spans="1:25" hidden="1" x14ac:dyDescent="0.25">
      <c r="A6688" s="103" t="s">
        <v>7</v>
      </c>
      <c r="B6688" s="104">
        <v>46274</v>
      </c>
      <c r="C6688" s="105" t="s">
        <v>12</v>
      </c>
      <c r="D6688" s="106">
        <v>9</v>
      </c>
      <c r="N6688" s="44">
        <v>16483</v>
      </c>
      <c r="X6688" t="s">
        <v>778</v>
      </c>
      <c r="Y6688" t="s">
        <v>779</v>
      </c>
    </row>
    <row r="6689" spans="1:25" hidden="1" x14ac:dyDescent="0.25">
      <c r="A6689" s="103" t="s">
        <v>6</v>
      </c>
      <c r="B6689" s="104">
        <v>46274</v>
      </c>
      <c r="C6689" s="105" t="s">
        <v>12</v>
      </c>
      <c r="D6689" s="106">
        <v>8</v>
      </c>
      <c r="N6689" s="44">
        <v>50124</v>
      </c>
      <c r="X6689" t="s">
        <v>782</v>
      </c>
      <c r="Y6689" t="s">
        <v>779</v>
      </c>
    </row>
    <row r="6690" spans="1:25" hidden="1" x14ac:dyDescent="0.25">
      <c r="A6690" s="103" t="s">
        <v>7</v>
      </c>
      <c r="B6690" s="104">
        <v>46274</v>
      </c>
      <c r="C6690" s="105" t="s">
        <v>12</v>
      </c>
      <c r="D6690" s="106">
        <v>15</v>
      </c>
      <c r="N6690" s="44">
        <v>23152</v>
      </c>
      <c r="X6690" t="s">
        <v>778</v>
      </c>
      <c r="Y6690" t="s">
        <v>779</v>
      </c>
    </row>
    <row r="6691" spans="1:25" hidden="1" x14ac:dyDescent="0.25">
      <c r="A6691" s="103" t="s">
        <v>7</v>
      </c>
      <c r="B6691" s="104">
        <v>46274</v>
      </c>
      <c r="C6691" s="105" t="s">
        <v>12</v>
      </c>
      <c r="D6691" s="106">
        <v>16</v>
      </c>
      <c r="N6691" s="44">
        <v>144850</v>
      </c>
      <c r="X6691" t="s">
        <v>782</v>
      </c>
      <c r="Y6691" t="s">
        <v>779</v>
      </c>
    </row>
    <row r="6692" spans="1:25" hidden="1" x14ac:dyDescent="0.25">
      <c r="A6692" s="103" t="s">
        <v>6</v>
      </c>
      <c r="B6692" s="104">
        <v>46274</v>
      </c>
      <c r="C6692" s="105" t="s">
        <v>11</v>
      </c>
      <c r="D6692" s="106">
        <v>9</v>
      </c>
      <c r="N6692" s="44">
        <v>175721</v>
      </c>
      <c r="X6692" t="s">
        <v>782</v>
      </c>
      <c r="Y6692" t="s">
        <v>783</v>
      </c>
    </row>
    <row r="6693" spans="1:25" hidden="1" x14ac:dyDescent="0.25">
      <c r="A6693" s="103" t="s">
        <v>8</v>
      </c>
      <c r="B6693" s="104">
        <v>46274</v>
      </c>
      <c r="C6693" s="105" t="s">
        <v>12</v>
      </c>
      <c r="D6693" s="106">
        <v>9</v>
      </c>
      <c r="N6693" s="44">
        <v>64503</v>
      </c>
      <c r="X6693" t="s">
        <v>782</v>
      </c>
      <c r="Y6693" t="s">
        <v>781</v>
      </c>
    </row>
    <row r="6694" spans="1:25" hidden="1" x14ac:dyDescent="0.25">
      <c r="A6694" s="103" t="s">
        <v>8</v>
      </c>
      <c r="B6694" s="104">
        <v>46274</v>
      </c>
      <c r="C6694" s="105" t="s">
        <v>11</v>
      </c>
      <c r="D6694" s="106">
        <v>10</v>
      </c>
      <c r="N6694" s="44">
        <v>69926</v>
      </c>
      <c r="X6694" t="s">
        <v>778</v>
      </c>
      <c r="Y6694" t="s">
        <v>784</v>
      </c>
    </row>
    <row r="6695" spans="1:25" hidden="1" x14ac:dyDescent="0.25">
      <c r="A6695" s="103" t="s">
        <v>8</v>
      </c>
      <c r="B6695" s="104">
        <v>46274</v>
      </c>
      <c r="C6695" s="105" t="s">
        <v>12</v>
      </c>
      <c r="D6695" s="106">
        <v>13</v>
      </c>
      <c r="N6695" s="44">
        <v>174931</v>
      </c>
      <c r="X6695" t="s">
        <v>782</v>
      </c>
      <c r="Y6695" t="s">
        <v>779</v>
      </c>
    </row>
    <row r="6696" spans="1:25" hidden="1" x14ac:dyDescent="0.25">
      <c r="A6696" s="103" t="s">
        <v>6</v>
      </c>
      <c r="B6696" s="104">
        <v>46274</v>
      </c>
      <c r="C6696" s="105" t="s">
        <v>12</v>
      </c>
      <c r="D6696" s="106">
        <v>11</v>
      </c>
      <c r="N6696" s="44">
        <v>0</v>
      </c>
      <c r="X6696" t="s">
        <v>778</v>
      </c>
      <c r="Y6696" t="s">
        <v>779</v>
      </c>
    </row>
    <row r="6697" spans="1:25" hidden="1" x14ac:dyDescent="0.25">
      <c r="A6697" s="103" t="s">
        <v>6</v>
      </c>
      <c r="B6697" s="104">
        <v>46274</v>
      </c>
      <c r="C6697" s="105" t="s">
        <v>11</v>
      </c>
      <c r="D6697" s="106">
        <v>11</v>
      </c>
      <c r="N6697" s="44">
        <v>94790</v>
      </c>
      <c r="X6697" t="s">
        <v>782</v>
      </c>
      <c r="Y6697" t="s">
        <v>780</v>
      </c>
    </row>
    <row r="6698" spans="1:25" hidden="1" x14ac:dyDescent="0.25">
      <c r="A6698" s="103" t="s">
        <v>6</v>
      </c>
      <c r="B6698" s="104">
        <v>46274</v>
      </c>
      <c r="C6698" s="105" t="s">
        <v>12</v>
      </c>
      <c r="D6698" s="106">
        <v>8</v>
      </c>
      <c r="N6698" s="44">
        <v>72611</v>
      </c>
      <c r="X6698" t="s">
        <v>782</v>
      </c>
      <c r="Y6698" t="s">
        <v>779</v>
      </c>
    </row>
    <row r="6699" spans="1:25" hidden="1" x14ac:dyDescent="0.25">
      <c r="A6699" s="103" t="s">
        <v>6</v>
      </c>
      <c r="B6699" s="104">
        <v>46274</v>
      </c>
      <c r="C6699" s="105" t="s">
        <v>12</v>
      </c>
      <c r="D6699" s="106">
        <v>10</v>
      </c>
      <c r="N6699" s="44">
        <v>1293293</v>
      </c>
      <c r="X6699" t="s">
        <v>782</v>
      </c>
      <c r="Y6699" t="s">
        <v>781</v>
      </c>
    </row>
    <row r="6700" spans="1:25" hidden="1" x14ac:dyDescent="0.25">
      <c r="A6700" s="103" t="s">
        <v>6</v>
      </c>
      <c r="B6700" s="104">
        <v>46274</v>
      </c>
      <c r="C6700" s="105" t="s">
        <v>12</v>
      </c>
      <c r="D6700" s="106">
        <v>14</v>
      </c>
      <c r="N6700" s="44">
        <v>85760</v>
      </c>
      <c r="X6700" t="s">
        <v>782</v>
      </c>
      <c r="Y6700" t="s">
        <v>779</v>
      </c>
    </row>
    <row r="6701" spans="1:25" hidden="1" x14ac:dyDescent="0.25">
      <c r="A6701" s="103" t="s">
        <v>7</v>
      </c>
      <c r="B6701" s="104">
        <v>46274</v>
      </c>
      <c r="C6701" s="105" t="s">
        <v>12</v>
      </c>
      <c r="D6701" s="106">
        <v>11</v>
      </c>
      <c r="N6701" s="44">
        <v>382971</v>
      </c>
      <c r="X6701" t="s">
        <v>782</v>
      </c>
      <c r="Y6701" t="s">
        <v>779</v>
      </c>
    </row>
    <row r="6702" spans="1:25" hidden="1" x14ac:dyDescent="0.25">
      <c r="A6702" s="103" t="s">
        <v>6</v>
      </c>
      <c r="B6702" s="104">
        <v>46274</v>
      </c>
      <c r="C6702" s="105" t="s">
        <v>12</v>
      </c>
      <c r="D6702" s="106">
        <v>10</v>
      </c>
      <c r="N6702" s="44">
        <v>7876</v>
      </c>
      <c r="X6702" t="s">
        <v>782</v>
      </c>
      <c r="Y6702" t="s">
        <v>779</v>
      </c>
    </row>
    <row r="6703" spans="1:25" hidden="1" x14ac:dyDescent="0.25">
      <c r="A6703" s="103" t="s">
        <v>6</v>
      </c>
      <c r="B6703" s="104">
        <v>46274</v>
      </c>
      <c r="C6703" s="105" t="s">
        <v>12</v>
      </c>
      <c r="D6703" s="106">
        <v>12</v>
      </c>
      <c r="N6703" s="44">
        <v>52224</v>
      </c>
      <c r="X6703" t="s">
        <v>778</v>
      </c>
      <c r="Y6703" t="s">
        <v>779</v>
      </c>
    </row>
    <row r="6704" spans="1:25" hidden="1" x14ac:dyDescent="0.25">
      <c r="A6704" s="103" t="s">
        <v>8</v>
      </c>
      <c r="B6704" s="104">
        <v>46274</v>
      </c>
      <c r="C6704" s="105" t="s">
        <v>12</v>
      </c>
      <c r="D6704" s="106">
        <v>14</v>
      </c>
      <c r="N6704" s="44">
        <v>144432</v>
      </c>
      <c r="X6704" t="s">
        <v>782</v>
      </c>
      <c r="Y6704" t="s">
        <v>779</v>
      </c>
    </row>
    <row r="6705" spans="1:25" hidden="1" x14ac:dyDescent="0.25">
      <c r="A6705" s="103" t="s">
        <v>6</v>
      </c>
      <c r="B6705" s="104">
        <v>46274</v>
      </c>
      <c r="C6705" s="105" t="s">
        <v>11</v>
      </c>
      <c r="D6705" s="106">
        <v>11</v>
      </c>
      <c r="N6705" s="44">
        <v>265925</v>
      </c>
      <c r="X6705" t="s">
        <v>782</v>
      </c>
      <c r="Y6705" t="s">
        <v>20</v>
      </c>
    </row>
    <row r="6706" spans="1:25" hidden="1" x14ac:dyDescent="0.25">
      <c r="A6706" s="103" t="s">
        <v>6</v>
      </c>
      <c r="B6706" s="104">
        <v>46274</v>
      </c>
      <c r="C6706" s="105" t="s">
        <v>12</v>
      </c>
      <c r="D6706" s="106">
        <v>15</v>
      </c>
      <c r="N6706" s="44">
        <v>112302</v>
      </c>
      <c r="X6706" t="s">
        <v>782</v>
      </c>
      <c r="Y6706" t="s">
        <v>781</v>
      </c>
    </row>
    <row r="6707" spans="1:25" hidden="1" x14ac:dyDescent="0.25">
      <c r="A6707" s="103" t="s">
        <v>8</v>
      </c>
      <c r="B6707" s="104">
        <v>46274</v>
      </c>
      <c r="C6707" s="105" t="s">
        <v>12</v>
      </c>
      <c r="D6707" s="106">
        <v>11</v>
      </c>
      <c r="N6707" s="44">
        <v>136354</v>
      </c>
      <c r="X6707" t="s">
        <v>778</v>
      </c>
      <c r="Y6707" t="s">
        <v>779</v>
      </c>
    </row>
    <row r="6708" spans="1:25" hidden="1" x14ac:dyDescent="0.25">
      <c r="A6708" s="103" t="s">
        <v>7</v>
      </c>
      <c r="B6708" s="104">
        <v>46274</v>
      </c>
      <c r="C6708" s="105" t="s">
        <v>11</v>
      </c>
      <c r="D6708" s="106">
        <v>14</v>
      </c>
      <c r="N6708" s="44">
        <v>11224</v>
      </c>
      <c r="X6708" t="s">
        <v>778</v>
      </c>
      <c r="Y6708" t="s">
        <v>783</v>
      </c>
    </row>
    <row r="6709" spans="1:25" hidden="1" x14ac:dyDescent="0.25">
      <c r="A6709" s="103" t="s">
        <v>6</v>
      </c>
      <c r="B6709" s="104">
        <v>46274</v>
      </c>
      <c r="C6709" s="105" t="s">
        <v>12</v>
      </c>
      <c r="D6709" s="106">
        <v>11</v>
      </c>
      <c r="N6709" s="44">
        <v>46617</v>
      </c>
      <c r="X6709" t="s">
        <v>782</v>
      </c>
      <c r="Y6709" t="s">
        <v>779</v>
      </c>
    </row>
    <row r="6710" spans="1:25" hidden="1" x14ac:dyDescent="0.25">
      <c r="A6710" s="103" t="s">
        <v>7</v>
      </c>
      <c r="B6710" s="104">
        <v>46274</v>
      </c>
      <c r="C6710" s="105" t="s">
        <v>12</v>
      </c>
      <c r="D6710" s="106">
        <v>15</v>
      </c>
      <c r="N6710" s="44">
        <v>0</v>
      </c>
      <c r="X6710" t="s">
        <v>782</v>
      </c>
      <c r="Y6710" t="s">
        <v>781</v>
      </c>
    </row>
    <row r="6711" spans="1:25" hidden="1" x14ac:dyDescent="0.25">
      <c r="A6711" s="103" t="s">
        <v>6</v>
      </c>
      <c r="B6711" s="104">
        <v>46274</v>
      </c>
      <c r="C6711" s="105" t="s">
        <v>11</v>
      </c>
      <c r="D6711" s="106">
        <v>10</v>
      </c>
      <c r="N6711" s="44">
        <v>206788</v>
      </c>
      <c r="X6711" t="s">
        <v>782</v>
      </c>
      <c r="Y6711" t="s">
        <v>20</v>
      </c>
    </row>
    <row r="6712" spans="1:25" hidden="1" x14ac:dyDescent="0.25">
      <c r="A6712" s="103" t="s">
        <v>7</v>
      </c>
      <c r="B6712" s="104">
        <v>46274</v>
      </c>
      <c r="C6712" s="105" t="s">
        <v>12</v>
      </c>
      <c r="D6712" s="106">
        <v>8</v>
      </c>
      <c r="N6712" s="44">
        <v>603813</v>
      </c>
      <c r="X6712" t="s">
        <v>778</v>
      </c>
      <c r="Y6712" t="s">
        <v>779</v>
      </c>
    </row>
    <row r="6713" spans="1:25" hidden="1" x14ac:dyDescent="0.25">
      <c r="A6713" s="103" t="s">
        <v>7</v>
      </c>
      <c r="B6713" s="104">
        <v>46274</v>
      </c>
      <c r="C6713" s="105" t="s">
        <v>12</v>
      </c>
      <c r="D6713" s="106">
        <v>8</v>
      </c>
      <c r="N6713" s="44">
        <v>514071</v>
      </c>
      <c r="X6713" t="s">
        <v>782</v>
      </c>
      <c r="Y6713" t="s">
        <v>779</v>
      </c>
    </row>
    <row r="6714" spans="1:25" hidden="1" x14ac:dyDescent="0.25">
      <c r="A6714" s="103" t="s">
        <v>8</v>
      </c>
      <c r="B6714" s="104">
        <v>46274</v>
      </c>
      <c r="C6714" s="105" t="s">
        <v>12</v>
      </c>
      <c r="D6714" s="106">
        <v>16</v>
      </c>
      <c r="N6714" s="44">
        <v>23775</v>
      </c>
      <c r="X6714" t="s">
        <v>778</v>
      </c>
      <c r="Y6714" t="s">
        <v>779</v>
      </c>
    </row>
    <row r="6715" spans="1:25" hidden="1" x14ac:dyDescent="0.25">
      <c r="A6715" s="103" t="s">
        <v>8</v>
      </c>
      <c r="B6715" s="104">
        <v>46274</v>
      </c>
      <c r="C6715" s="105" t="s">
        <v>11</v>
      </c>
      <c r="D6715" s="106">
        <v>9</v>
      </c>
      <c r="N6715" s="44">
        <v>88274</v>
      </c>
      <c r="X6715" t="s">
        <v>778</v>
      </c>
      <c r="Y6715" t="s">
        <v>784</v>
      </c>
    </row>
    <row r="6716" spans="1:25" hidden="1" x14ac:dyDescent="0.25">
      <c r="A6716" s="103" t="s">
        <v>6</v>
      </c>
      <c r="B6716" s="104">
        <v>46274</v>
      </c>
      <c r="C6716" s="105" t="s">
        <v>12</v>
      </c>
      <c r="D6716" s="106">
        <v>9</v>
      </c>
      <c r="N6716" s="44">
        <v>241555</v>
      </c>
      <c r="X6716" t="s">
        <v>778</v>
      </c>
      <c r="Y6716" t="s">
        <v>779</v>
      </c>
    </row>
    <row r="6717" spans="1:25" hidden="1" x14ac:dyDescent="0.25">
      <c r="A6717" s="103" t="s">
        <v>6</v>
      </c>
      <c r="B6717" s="104">
        <v>46274</v>
      </c>
      <c r="C6717" s="105" t="s">
        <v>12</v>
      </c>
      <c r="D6717" s="106">
        <v>15</v>
      </c>
      <c r="N6717" s="44">
        <v>105894</v>
      </c>
      <c r="X6717" t="s">
        <v>778</v>
      </c>
      <c r="Y6717" t="s">
        <v>781</v>
      </c>
    </row>
    <row r="6718" spans="1:25" hidden="1" x14ac:dyDescent="0.25">
      <c r="A6718" s="103" t="s">
        <v>6</v>
      </c>
      <c r="B6718" s="104">
        <v>46274</v>
      </c>
      <c r="C6718" s="105" t="s">
        <v>11</v>
      </c>
      <c r="D6718" s="106">
        <v>10</v>
      </c>
      <c r="N6718" s="44">
        <v>238230</v>
      </c>
      <c r="X6718" t="s">
        <v>782</v>
      </c>
      <c r="Y6718" t="s">
        <v>784</v>
      </c>
    </row>
    <row r="6719" spans="1:25" hidden="1" x14ac:dyDescent="0.25">
      <c r="A6719" s="103" t="s">
        <v>8</v>
      </c>
      <c r="B6719" s="104">
        <v>46274</v>
      </c>
      <c r="C6719" s="105" t="s">
        <v>12</v>
      </c>
      <c r="D6719" s="106">
        <v>12</v>
      </c>
      <c r="N6719" s="44">
        <v>188275</v>
      </c>
      <c r="X6719" t="s">
        <v>782</v>
      </c>
      <c r="Y6719" t="s">
        <v>779</v>
      </c>
    </row>
    <row r="6720" spans="1:25" hidden="1" x14ac:dyDescent="0.25">
      <c r="A6720" s="103" t="s">
        <v>8</v>
      </c>
      <c r="B6720" s="104">
        <v>46274</v>
      </c>
      <c r="C6720" s="105" t="s">
        <v>12</v>
      </c>
      <c r="D6720" s="106">
        <v>10</v>
      </c>
      <c r="N6720" s="44">
        <v>284854</v>
      </c>
      <c r="X6720" t="s">
        <v>782</v>
      </c>
      <c r="Y6720" t="s">
        <v>779</v>
      </c>
    </row>
    <row r="6721" spans="1:25" hidden="1" x14ac:dyDescent="0.25">
      <c r="A6721" s="103" t="s">
        <v>7</v>
      </c>
      <c r="B6721" s="104">
        <v>46274</v>
      </c>
      <c r="C6721" s="105" t="s">
        <v>11</v>
      </c>
      <c r="D6721" s="106">
        <v>8</v>
      </c>
      <c r="N6721" s="44">
        <v>306896</v>
      </c>
      <c r="X6721" t="s">
        <v>782</v>
      </c>
      <c r="Y6721" t="s">
        <v>783</v>
      </c>
    </row>
    <row r="6722" spans="1:25" hidden="1" x14ac:dyDescent="0.25">
      <c r="A6722" s="103" t="s">
        <v>6</v>
      </c>
      <c r="B6722" s="104">
        <v>46274</v>
      </c>
      <c r="C6722" s="105" t="s">
        <v>12</v>
      </c>
      <c r="D6722" s="106">
        <v>12</v>
      </c>
      <c r="N6722" s="44">
        <v>284793</v>
      </c>
      <c r="X6722" t="s">
        <v>778</v>
      </c>
      <c r="Y6722" t="s">
        <v>781</v>
      </c>
    </row>
    <row r="6723" spans="1:25" hidden="1" x14ac:dyDescent="0.25">
      <c r="A6723" s="103" t="s">
        <v>7</v>
      </c>
      <c r="B6723" s="104">
        <v>46274</v>
      </c>
      <c r="C6723" s="105" t="s">
        <v>11</v>
      </c>
      <c r="D6723" s="106">
        <v>8</v>
      </c>
      <c r="N6723" s="44">
        <v>21417</v>
      </c>
      <c r="X6723" t="s">
        <v>782</v>
      </c>
      <c r="Y6723" t="s">
        <v>784</v>
      </c>
    </row>
    <row r="6724" spans="1:25" hidden="1" x14ac:dyDescent="0.25">
      <c r="A6724" s="103" t="s">
        <v>8</v>
      </c>
      <c r="B6724" s="104">
        <v>46274</v>
      </c>
      <c r="C6724" s="105" t="s">
        <v>11</v>
      </c>
      <c r="D6724" s="106">
        <v>11</v>
      </c>
      <c r="N6724" s="44">
        <v>383152</v>
      </c>
      <c r="X6724" t="s">
        <v>782</v>
      </c>
      <c r="Y6724" t="s">
        <v>783</v>
      </c>
    </row>
    <row r="6725" spans="1:25" hidden="1" x14ac:dyDescent="0.25">
      <c r="A6725" s="103" t="s">
        <v>8</v>
      </c>
      <c r="B6725" s="104">
        <v>46274</v>
      </c>
      <c r="C6725" s="105" t="s">
        <v>12</v>
      </c>
      <c r="D6725" s="106">
        <v>15</v>
      </c>
      <c r="N6725" s="44">
        <v>16723</v>
      </c>
      <c r="X6725" t="s">
        <v>778</v>
      </c>
      <c r="Y6725" t="s">
        <v>779</v>
      </c>
    </row>
    <row r="6726" spans="1:25" hidden="1" x14ac:dyDescent="0.25">
      <c r="A6726" s="103" t="s">
        <v>6</v>
      </c>
      <c r="B6726" s="104">
        <v>46274</v>
      </c>
      <c r="C6726" s="105" t="s">
        <v>12</v>
      </c>
      <c r="D6726" s="106">
        <v>9</v>
      </c>
      <c r="N6726" s="44">
        <v>1511011</v>
      </c>
      <c r="X6726" t="s">
        <v>782</v>
      </c>
      <c r="Y6726" t="s">
        <v>781</v>
      </c>
    </row>
    <row r="6727" spans="1:25" hidden="1" x14ac:dyDescent="0.25">
      <c r="A6727" s="103" t="s">
        <v>28</v>
      </c>
      <c r="B6727" s="104">
        <v>46274</v>
      </c>
      <c r="C6727" s="105" t="s">
        <v>12</v>
      </c>
      <c r="D6727" s="106">
        <v>14</v>
      </c>
      <c r="N6727" s="44">
        <v>75435</v>
      </c>
      <c r="X6727" t="s">
        <v>782</v>
      </c>
      <c r="Y6727" t="s">
        <v>779</v>
      </c>
    </row>
    <row r="6728" spans="1:25" hidden="1" x14ac:dyDescent="0.25">
      <c r="A6728" s="103" t="s">
        <v>6</v>
      </c>
      <c r="B6728" s="104">
        <v>46274</v>
      </c>
      <c r="C6728" s="105" t="s">
        <v>11</v>
      </c>
      <c r="D6728" s="106">
        <v>11</v>
      </c>
      <c r="N6728" s="44">
        <v>221289</v>
      </c>
      <c r="X6728" t="s">
        <v>782</v>
      </c>
      <c r="Y6728" t="s">
        <v>784</v>
      </c>
    </row>
    <row r="6729" spans="1:25" hidden="1" x14ac:dyDescent="0.25">
      <c r="A6729" s="103" t="s">
        <v>6</v>
      </c>
      <c r="B6729" s="104">
        <v>46274</v>
      </c>
      <c r="C6729" s="105" t="s">
        <v>12</v>
      </c>
      <c r="D6729" s="106">
        <v>14</v>
      </c>
      <c r="N6729" s="44">
        <v>21830</v>
      </c>
      <c r="X6729" t="s">
        <v>778</v>
      </c>
      <c r="Y6729" t="s">
        <v>779</v>
      </c>
    </row>
    <row r="6730" spans="1:25" hidden="1" x14ac:dyDescent="0.25">
      <c r="A6730" s="103" t="s">
        <v>6</v>
      </c>
      <c r="B6730" s="104">
        <v>46274</v>
      </c>
      <c r="C6730" s="105" t="s">
        <v>11</v>
      </c>
      <c r="D6730" s="106">
        <v>16</v>
      </c>
      <c r="N6730" s="44">
        <v>19865</v>
      </c>
      <c r="X6730" t="s">
        <v>778</v>
      </c>
      <c r="Y6730" t="s">
        <v>783</v>
      </c>
    </row>
    <row r="6731" spans="1:25" hidden="1" x14ac:dyDescent="0.25">
      <c r="A6731" s="103" t="s">
        <v>6</v>
      </c>
      <c r="B6731" s="104">
        <v>46274</v>
      </c>
      <c r="C6731" s="105" t="s">
        <v>11</v>
      </c>
      <c r="D6731" s="106">
        <v>9</v>
      </c>
      <c r="N6731" s="44">
        <v>34141</v>
      </c>
      <c r="X6731" t="s">
        <v>778</v>
      </c>
      <c r="Y6731" t="s">
        <v>783</v>
      </c>
    </row>
    <row r="6732" spans="1:25" hidden="1" x14ac:dyDescent="0.25">
      <c r="A6732" s="103" t="s">
        <v>6</v>
      </c>
      <c r="B6732" s="104">
        <v>46274</v>
      </c>
      <c r="C6732" s="105" t="s">
        <v>12</v>
      </c>
      <c r="D6732" s="106">
        <v>9</v>
      </c>
      <c r="N6732" s="44">
        <v>25277</v>
      </c>
      <c r="X6732" t="s">
        <v>782</v>
      </c>
      <c r="Y6732" t="s">
        <v>779</v>
      </c>
    </row>
    <row r="6733" spans="1:25" hidden="1" x14ac:dyDescent="0.25">
      <c r="A6733" s="103" t="s">
        <v>8</v>
      </c>
      <c r="B6733" s="104">
        <v>46274</v>
      </c>
      <c r="C6733" s="105" t="s">
        <v>11</v>
      </c>
      <c r="D6733" s="106">
        <v>12</v>
      </c>
      <c r="N6733" s="44">
        <v>577595</v>
      </c>
      <c r="X6733" t="s">
        <v>778</v>
      </c>
      <c r="Y6733" t="s">
        <v>20</v>
      </c>
    </row>
    <row r="6734" spans="1:25" hidden="1" x14ac:dyDescent="0.25">
      <c r="A6734" s="103" t="s">
        <v>8</v>
      </c>
      <c r="B6734" s="104">
        <v>46274</v>
      </c>
      <c r="C6734" s="105" t="s">
        <v>11</v>
      </c>
      <c r="D6734" s="106">
        <v>15</v>
      </c>
      <c r="N6734" s="44">
        <v>15975</v>
      </c>
      <c r="X6734" t="s">
        <v>782</v>
      </c>
      <c r="Y6734" t="s">
        <v>784</v>
      </c>
    </row>
    <row r="6735" spans="1:25" hidden="1" x14ac:dyDescent="0.25">
      <c r="A6735" s="103" t="s">
        <v>6</v>
      </c>
      <c r="B6735" s="104">
        <v>46274</v>
      </c>
      <c r="C6735" s="105" t="s">
        <v>12</v>
      </c>
      <c r="D6735" s="106">
        <v>15</v>
      </c>
      <c r="N6735" s="44">
        <v>35678</v>
      </c>
      <c r="X6735" t="s">
        <v>778</v>
      </c>
      <c r="Y6735" t="s">
        <v>779</v>
      </c>
    </row>
    <row r="6736" spans="1:25" hidden="1" x14ac:dyDescent="0.25">
      <c r="A6736" s="103" t="s">
        <v>6</v>
      </c>
      <c r="B6736" s="104">
        <v>46274</v>
      </c>
      <c r="C6736" s="105" t="s">
        <v>12</v>
      </c>
      <c r="D6736" s="106">
        <v>13</v>
      </c>
      <c r="N6736" s="44">
        <v>97593</v>
      </c>
      <c r="X6736" t="s">
        <v>778</v>
      </c>
      <c r="Y6736" t="s">
        <v>779</v>
      </c>
    </row>
    <row r="6737" spans="1:25" hidden="1" x14ac:dyDescent="0.25">
      <c r="A6737" s="103" t="s">
        <v>7</v>
      </c>
      <c r="B6737" s="104">
        <v>46274</v>
      </c>
      <c r="C6737" s="105" t="s">
        <v>12</v>
      </c>
      <c r="D6737" s="106">
        <v>9</v>
      </c>
      <c r="N6737" s="44">
        <v>193363</v>
      </c>
      <c r="X6737" t="s">
        <v>782</v>
      </c>
      <c r="Y6737" t="s">
        <v>781</v>
      </c>
    </row>
    <row r="6738" spans="1:25" hidden="1" x14ac:dyDescent="0.25">
      <c r="A6738" s="103" t="s">
        <v>7</v>
      </c>
      <c r="B6738" s="104">
        <v>46274</v>
      </c>
      <c r="C6738" s="105" t="s">
        <v>12</v>
      </c>
      <c r="D6738" s="106">
        <v>9</v>
      </c>
      <c r="N6738" s="44">
        <v>46321</v>
      </c>
      <c r="X6738" t="s">
        <v>782</v>
      </c>
      <c r="Y6738" t="s">
        <v>779</v>
      </c>
    </row>
    <row r="6739" spans="1:25" hidden="1" x14ac:dyDescent="0.25">
      <c r="A6739" s="103" t="s">
        <v>6</v>
      </c>
      <c r="B6739" s="104">
        <v>46274</v>
      </c>
      <c r="C6739" s="105" t="s">
        <v>11</v>
      </c>
      <c r="D6739" s="106">
        <v>16</v>
      </c>
      <c r="N6739" s="44">
        <v>286422</v>
      </c>
      <c r="X6739" t="s">
        <v>782</v>
      </c>
      <c r="Y6739" t="s">
        <v>20</v>
      </c>
    </row>
    <row r="6740" spans="1:25" hidden="1" x14ac:dyDescent="0.25">
      <c r="A6740" s="103" t="s">
        <v>6</v>
      </c>
      <c r="B6740" s="104">
        <v>46274</v>
      </c>
      <c r="C6740" s="105" t="s">
        <v>11</v>
      </c>
      <c r="D6740" s="106">
        <v>11</v>
      </c>
      <c r="N6740" s="44">
        <v>63613</v>
      </c>
      <c r="X6740" t="s">
        <v>782</v>
      </c>
      <c r="Y6740" t="s">
        <v>783</v>
      </c>
    </row>
    <row r="6741" spans="1:25" hidden="1" x14ac:dyDescent="0.25">
      <c r="A6741" s="103" t="s">
        <v>7</v>
      </c>
      <c r="B6741" s="104">
        <v>46274</v>
      </c>
      <c r="C6741" s="105" t="s">
        <v>12</v>
      </c>
      <c r="D6741" s="106">
        <v>16</v>
      </c>
      <c r="N6741" s="44">
        <v>23152</v>
      </c>
      <c r="X6741" t="s">
        <v>778</v>
      </c>
      <c r="Y6741" t="s">
        <v>779</v>
      </c>
    </row>
    <row r="6742" spans="1:25" hidden="1" x14ac:dyDescent="0.25">
      <c r="A6742" s="103" t="s">
        <v>7</v>
      </c>
      <c r="B6742" s="104">
        <v>46274</v>
      </c>
      <c r="C6742" s="105" t="s">
        <v>12</v>
      </c>
      <c r="D6742" s="106">
        <v>10</v>
      </c>
      <c r="N6742" s="44">
        <v>155352</v>
      </c>
      <c r="X6742" t="s">
        <v>778</v>
      </c>
      <c r="Y6742" t="s">
        <v>779</v>
      </c>
    </row>
    <row r="6743" spans="1:25" hidden="1" x14ac:dyDescent="0.25">
      <c r="A6743" s="103" t="s">
        <v>6</v>
      </c>
      <c r="B6743" s="104">
        <v>46274</v>
      </c>
      <c r="C6743" s="105" t="s">
        <v>11</v>
      </c>
      <c r="D6743" s="106">
        <v>8</v>
      </c>
      <c r="N6743" s="44">
        <v>438170</v>
      </c>
      <c r="X6743" t="s">
        <v>782</v>
      </c>
      <c r="Y6743" t="s">
        <v>20</v>
      </c>
    </row>
    <row r="6744" spans="1:25" hidden="1" x14ac:dyDescent="0.25">
      <c r="A6744" s="103" t="s">
        <v>8</v>
      </c>
      <c r="B6744" s="104">
        <v>46274</v>
      </c>
      <c r="C6744" s="105" t="s">
        <v>12</v>
      </c>
      <c r="D6744" s="106">
        <v>16</v>
      </c>
      <c r="O6744" s="44">
        <v>656850</v>
      </c>
      <c r="X6744" t="s">
        <v>778</v>
      </c>
      <c r="Y6744" t="s">
        <v>779</v>
      </c>
    </row>
    <row r="6745" spans="1:25" hidden="1" x14ac:dyDescent="0.25">
      <c r="A6745" s="103" t="s">
        <v>6</v>
      </c>
      <c r="B6745" s="104">
        <v>46274</v>
      </c>
      <c r="C6745" s="105" t="s">
        <v>12</v>
      </c>
      <c r="D6745" s="106">
        <v>12</v>
      </c>
      <c r="O6745" s="44">
        <v>35768</v>
      </c>
      <c r="X6745" t="s">
        <v>782</v>
      </c>
      <c r="Y6745" t="s">
        <v>779</v>
      </c>
    </row>
    <row r="6746" spans="1:25" hidden="1" x14ac:dyDescent="0.25">
      <c r="A6746" s="103" t="s">
        <v>8</v>
      </c>
      <c r="B6746" s="104">
        <v>46274</v>
      </c>
      <c r="C6746" s="105" t="s">
        <v>12</v>
      </c>
      <c r="D6746" s="106">
        <v>11</v>
      </c>
      <c r="O6746" s="44">
        <v>322063</v>
      </c>
      <c r="X6746" t="s">
        <v>782</v>
      </c>
      <c r="Y6746" t="s">
        <v>779</v>
      </c>
    </row>
    <row r="6747" spans="1:25" hidden="1" x14ac:dyDescent="0.25">
      <c r="A6747" s="103" t="s">
        <v>7</v>
      </c>
      <c r="B6747" s="104">
        <v>46274</v>
      </c>
      <c r="C6747" s="105" t="s">
        <v>12</v>
      </c>
      <c r="D6747" s="106">
        <v>9</v>
      </c>
      <c r="O6747" s="44">
        <v>16483</v>
      </c>
      <c r="X6747" t="s">
        <v>778</v>
      </c>
      <c r="Y6747" t="s">
        <v>779</v>
      </c>
    </row>
    <row r="6748" spans="1:25" hidden="1" x14ac:dyDescent="0.25">
      <c r="A6748" s="103" t="s">
        <v>7</v>
      </c>
      <c r="B6748" s="104">
        <v>46274</v>
      </c>
      <c r="C6748" s="105" t="s">
        <v>12</v>
      </c>
      <c r="D6748" s="106">
        <v>16</v>
      </c>
      <c r="O6748" s="44">
        <v>54945</v>
      </c>
      <c r="X6748" t="s">
        <v>782</v>
      </c>
      <c r="Y6748" t="s">
        <v>779</v>
      </c>
    </row>
    <row r="6749" spans="1:25" hidden="1" x14ac:dyDescent="0.25">
      <c r="A6749" s="103" t="s">
        <v>8</v>
      </c>
      <c r="B6749" s="104">
        <v>46274</v>
      </c>
      <c r="C6749" s="105" t="s">
        <v>12</v>
      </c>
      <c r="D6749" s="106">
        <v>13</v>
      </c>
      <c r="O6749" s="44">
        <v>174931</v>
      </c>
      <c r="X6749" t="s">
        <v>782</v>
      </c>
      <c r="Y6749" t="s">
        <v>779</v>
      </c>
    </row>
    <row r="6750" spans="1:25" hidden="1" x14ac:dyDescent="0.25">
      <c r="A6750" s="103" t="s">
        <v>6</v>
      </c>
      <c r="B6750" s="104">
        <v>46274</v>
      </c>
      <c r="C6750" s="105" t="s">
        <v>12</v>
      </c>
      <c r="D6750" s="106">
        <v>10</v>
      </c>
      <c r="O6750" s="44">
        <v>327189</v>
      </c>
      <c r="X6750" t="s">
        <v>782</v>
      </c>
      <c r="Y6750" t="s">
        <v>781</v>
      </c>
    </row>
    <row r="6751" spans="1:25" hidden="1" x14ac:dyDescent="0.25">
      <c r="A6751" s="103" t="s">
        <v>7</v>
      </c>
      <c r="B6751" s="104">
        <v>46274</v>
      </c>
      <c r="C6751" s="105" t="s">
        <v>12</v>
      </c>
      <c r="D6751" s="106">
        <v>11</v>
      </c>
      <c r="O6751" s="44">
        <v>112569</v>
      </c>
      <c r="X6751" t="s">
        <v>782</v>
      </c>
      <c r="Y6751" t="s">
        <v>779</v>
      </c>
    </row>
    <row r="6752" spans="1:25" hidden="1" x14ac:dyDescent="0.25">
      <c r="A6752" s="103" t="s">
        <v>8</v>
      </c>
      <c r="B6752" s="104">
        <v>46274</v>
      </c>
      <c r="C6752" s="105" t="s">
        <v>12</v>
      </c>
      <c r="D6752" s="106">
        <v>14</v>
      </c>
      <c r="O6752" s="44">
        <v>72216</v>
      </c>
      <c r="X6752" t="s">
        <v>782</v>
      </c>
      <c r="Y6752" t="s">
        <v>779</v>
      </c>
    </row>
    <row r="6753" spans="1:25" hidden="1" x14ac:dyDescent="0.25">
      <c r="A6753" s="103" t="s">
        <v>6</v>
      </c>
      <c r="B6753" s="104">
        <v>46274</v>
      </c>
      <c r="C6753" s="105" t="s">
        <v>12</v>
      </c>
      <c r="D6753" s="106">
        <v>12</v>
      </c>
      <c r="O6753" s="44">
        <v>284793</v>
      </c>
      <c r="X6753" t="s">
        <v>778</v>
      </c>
      <c r="Y6753" t="s">
        <v>781</v>
      </c>
    </row>
    <row r="6754" spans="1:25" hidden="1" x14ac:dyDescent="0.25">
      <c r="A6754" s="103" t="s">
        <v>28</v>
      </c>
      <c r="B6754" s="104">
        <v>46274</v>
      </c>
      <c r="C6754" s="105" t="s">
        <v>12</v>
      </c>
      <c r="D6754" s="106">
        <v>14</v>
      </c>
      <c r="O6754" s="44">
        <v>75435</v>
      </c>
      <c r="X6754" t="s">
        <v>782</v>
      </c>
      <c r="Y6754" t="s">
        <v>779</v>
      </c>
    </row>
    <row r="6755" spans="1:25" hidden="1" x14ac:dyDescent="0.25">
      <c r="A6755" s="103" t="s">
        <v>8</v>
      </c>
      <c r="B6755" s="104">
        <v>46274</v>
      </c>
      <c r="C6755" s="105" t="s">
        <v>11</v>
      </c>
      <c r="D6755" s="106">
        <v>12</v>
      </c>
      <c r="O6755" s="44">
        <v>526639</v>
      </c>
      <c r="X6755" t="s">
        <v>778</v>
      </c>
      <c r="Y6755" t="s">
        <v>20</v>
      </c>
    </row>
    <row r="6756" spans="1:25" hidden="1" x14ac:dyDescent="0.25">
      <c r="A6756" s="103" t="s">
        <v>8</v>
      </c>
      <c r="B6756" s="104">
        <v>46274</v>
      </c>
      <c r="C6756" s="105" t="s">
        <v>11</v>
      </c>
      <c r="D6756" s="106">
        <v>15</v>
      </c>
      <c r="O6756" s="44">
        <v>15975</v>
      </c>
      <c r="X6756" t="s">
        <v>782</v>
      </c>
      <c r="Y6756" t="s">
        <v>784</v>
      </c>
    </row>
    <row r="6757" spans="1:25" hidden="1" x14ac:dyDescent="0.25">
      <c r="A6757" s="103" t="s">
        <v>7</v>
      </c>
      <c r="B6757" s="104">
        <v>46274</v>
      </c>
      <c r="C6757" s="105" t="s">
        <v>12</v>
      </c>
      <c r="D6757" s="106">
        <v>16</v>
      </c>
      <c r="O6757" s="44">
        <v>23152</v>
      </c>
      <c r="X6757" t="s">
        <v>778</v>
      </c>
      <c r="Y6757" t="s">
        <v>779</v>
      </c>
    </row>
    <row r="6758" spans="1:25" hidden="1" x14ac:dyDescent="0.25">
      <c r="B6758" s="104">
        <v>46274</v>
      </c>
      <c r="C6758" s="105" t="s">
        <v>11</v>
      </c>
      <c r="P6758" s="44" t="s">
        <v>1450</v>
      </c>
      <c r="Q6758" s="109">
        <v>5</v>
      </c>
      <c r="R6758" s="44" t="s">
        <v>812</v>
      </c>
      <c r="S6758" s="109">
        <v>1</v>
      </c>
      <c r="T6758" s="109">
        <v>0</v>
      </c>
      <c r="U6758" s="109">
        <v>0</v>
      </c>
      <c r="V6758" s="109">
        <v>0</v>
      </c>
      <c r="W6758" s="109">
        <v>0</v>
      </c>
    </row>
    <row r="6759" spans="1:25" hidden="1" x14ac:dyDescent="0.25">
      <c r="B6759" s="104">
        <v>46274</v>
      </c>
      <c r="C6759" s="105" t="s">
        <v>12</v>
      </c>
      <c r="P6759" s="44" t="s">
        <v>1451</v>
      </c>
      <c r="Q6759" s="109">
        <v>16</v>
      </c>
      <c r="R6759" s="44" t="s">
        <v>919</v>
      </c>
      <c r="S6759" s="109">
        <v>17</v>
      </c>
      <c r="T6759" s="109">
        <v>12</v>
      </c>
      <c r="U6759" s="109">
        <v>0</v>
      </c>
      <c r="V6759" s="109">
        <v>0</v>
      </c>
      <c r="W6759" s="109">
        <v>0</v>
      </c>
      <c r="Y6759" t="s">
        <v>779</v>
      </c>
    </row>
    <row r="6760" spans="1:25" hidden="1" x14ac:dyDescent="0.25">
      <c r="B6760" s="104">
        <v>46274</v>
      </c>
      <c r="C6760" s="105" t="s">
        <v>11</v>
      </c>
      <c r="P6760" s="44" t="s">
        <v>1452</v>
      </c>
      <c r="Q6760" s="109">
        <v>4</v>
      </c>
      <c r="R6760" s="44" t="s">
        <v>787</v>
      </c>
      <c r="S6760" s="109">
        <v>3</v>
      </c>
      <c r="T6760" s="109">
        <v>3</v>
      </c>
      <c r="U6760" s="109">
        <v>1</v>
      </c>
      <c r="V6760" s="109">
        <v>0</v>
      </c>
      <c r="W6760" s="109">
        <v>0</v>
      </c>
      <c r="Y6760" t="s">
        <v>784</v>
      </c>
    </row>
    <row r="6761" spans="1:25" hidden="1" x14ac:dyDescent="0.25">
      <c r="B6761" s="104">
        <v>46274</v>
      </c>
      <c r="C6761" s="105" t="s">
        <v>11</v>
      </c>
      <c r="P6761" s="44" t="s">
        <v>1452</v>
      </c>
      <c r="Q6761" s="109">
        <v>4</v>
      </c>
      <c r="R6761" s="44" t="s">
        <v>787</v>
      </c>
      <c r="S6761" s="109">
        <v>4</v>
      </c>
      <c r="T6761" s="109">
        <v>4</v>
      </c>
      <c r="U6761" s="109">
        <v>1</v>
      </c>
      <c r="V6761" s="109">
        <v>1</v>
      </c>
      <c r="W6761" s="109">
        <v>0</v>
      </c>
      <c r="Y6761" t="s">
        <v>783</v>
      </c>
    </row>
    <row r="6762" spans="1:25" hidden="1" x14ac:dyDescent="0.25">
      <c r="B6762" s="104">
        <v>46274</v>
      </c>
      <c r="C6762" s="105" t="s">
        <v>11</v>
      </c>
      <c r="P6762" s="44" t="s">
        <v>1452</v>
      </c>
      <c r="Q6762" s="109">
        <v>4</v>
      </c>
      <c r="R6762" s="44" t="s">
        <v>787</v>
      </c>
      <c r="S6762" s="109">
        <v>6</v>
      </c>
      <c r="T6762" s="109">
        <v>6</v>
      </c>
      <c r="U6762" s="109">
        <v>2</v>
      </c>
      <c r="V6762" s="109">
        <v>2</v>
      </c>
      <c r="W6762" s="109">
        <v>1</v>
      </c>
      <c r="Y6762" t="s">
        <v>20</v>
      </c>
    </row>
    <row r="6763" spans="1:25" hidden="1" x14ac:dyDescent="0.25">
      <c r="B6763" s="104">
        <v>46274</v>
      </c>
      <c r="C6763" s="105" t="s">
        <v>11</v>
      </c>
      <c r="P6763" s="44" t="s">
        <v>1452</v>
      </c>
      <c r="Q6763" s="109">
        <v>4</v>
      </c>
      <c r="R6763" s="44" t="s">
        <v>787</v>
      </c>
      <c r="S6763" s="109">
        <v>1</v>
      </c>
      <c r="T6763" s="109">
        <v>1</v>
      </c>
      <c r="U6763" s="109">
        <v>0</v>
      </c>
      <c r="V6763" s="109">
        <v>0</v>
      </c>
      <c r="W6763" s="109">
        <v>0</v>
      </c>
      <c r="Y6763" t="s">
        <v>780</v>
      </c>
    </row>
    <row r="6764" spans="1:25" hidden="1" x14ac:dyDescent="0.25">
      <c r="B6764" s="104">
        <v>46274</v>
      </c>
      <c r="C6764" s="105" t="s">
        <v>12</v>
      </c>
      <c r="P6764" s="44" t="s">
        <v>1453</v>
      </c>
      <c r="Q6764" s="109">
        <v>5</v>
      </c>
      <c r="R6764" s="44" t="s">
        <v>826</v>
      </c>
      <c r="S6764" s="109">
        <v>1</v>
      </c>
      <c r="T6764" s="109">
        <v>1</v>
      </c>
      <c r="U6764" s="109">
        <v>1</v>
      </c>
      <c r="V6764" s="109">
        <v>1</v>
      </c>
      <c r="W6764" s="109">
        <v>0</v>
      </c>
      <c r="Y6764" t="s">
        <v>779</v>
      </c>
    </row>
    <row r="6765" spans="1:25" hidden="1" x14ac:dyDescent="0.25">
      <c r="B6765" s="104">
        <v>46274</v>
      </c>
      <c r="C6765" s="105" t="s">
        <v>12</v>
      </c>
      <c r="P6765" s="44" t="s">
        <v>1454</v>
      </c>
      <c r="Q6765" s="109">
        <v>4</v>
      </c>
      <c r="R6765" s="44" t="s">
        <v>1455</v>
      </c>
      <c r="S6765" s="109">
        <v>1</v>
      </c>
      <c r="T6765" s="109">
        <v>0</v>
      </c>
      <c r="U6765" s="109">
        <v>0</v>
      </c>
      <c r="V6765" s="109">
        <v>0</v>
      </c>
      <c r="W6765" s="109">
        <v>0</v>
      </c>
      <c r="Y6765" t="s">
        <v>169</v>
      </c>
    </row>
    <row r="6766" spans="1:25" hidden="1" x14ac:dyDescent="0.25">
      <c r="B6766" s="104">
        <v>46274</v>
      </c>
      <c r="C6766" s="105" t="s">
        <v>12</v>
      </c>
      <c r="P6766" s="44" t="s">
        <v>1454</v>
      </c>
      <c r="Q6766" s="109">
        <v>4</v>
      </c>
      <c r="R6766" s="44" t="s">
        <v>1455</v>
      </c>
      <c r="S6766" s="109">
        <v>46</v>
      </c>
      <c r="T6766" s="109">
        <v>31</v>
      </c>
      <c r="U6766" s="109">
        <v>0</v>
      </c>
      <c r="V6766" s="109">
        <v>0</v>
      </c>
      <c r="W6766" s="109">
        <v>0</v>
      </c>
      <c r="Y6766" t="s">
        <v>779</v>
      </c>
    </row>
    <row r="6767" spans="1:25" hidden="1" x14ac:dyDescent="0.25">
      <c r="B6767" s="104">
        <v>46274</v>
      </c>
      <c r="C6767" s="105" t="s">
        <v>12</v>
      </c>
      <c r="P6767" s="44" t="s">
        <v>1454</v>
      </c>
      <c r="Q6767" s="109">
        <v>4</v>
      </c>
      <c r="R6767" s="44" t="s">
        <v>1455</v>
      </c>
      <c r="S6767" s="109">
        <v>8</v>
      </c>
      <c r="T6767" s="109">
        <v>3</v>
      </c>
      <c r="U6767" s="109">
        <v>0</v>
      </c>
      <c r="V6767" s="109">
        <v>0</v>
      </c>
      <c r="W6767" s="109">
        <v>0</v>
      </c>
      <c r="Y6767" t="s">
        <v>781</v>
      </c>
    </row>
    <row r="6768" spans="1:25" hidden="1" x14ac:dyDescent="0.25">
      <c r="B6768" s="104">
        <v>46274</v>
      </c>
      <c r="C6768" s="105" t="s">
        <v>12</v>
      </c>
      <c r="P6768" s="44" t="s">
        <v>1454</v>
      </c>
      <c r="Q6768" s="109">
        <v>4</v>
      </c>
      <c r="R6768" s="44" t="s">
        <v>1455</v>
      </c>
      <c r="S6768" s="109">
        <v>7</v>
      </c>
      <c r="T6768" s="109">
        <v>5</v>
      </c>
      <c r="U6768" s="109">
        <v>0</v>
      </c>
      <c r="V6768" s="109">
        <v>0</v>
      </c>
      <c r="W6768" s="109">
        <v>0</v>
      </c>
      <c r="Y6768" t="s">
        <v>779</v>
      </c>
    </row>
    <row r="6769" spans="2:25" hidden="1" x14ac:dyDescent="0.25">
      <c r="B6769" s="104">
        <v>46274</v>
      </c>
      <c r="C6769" s="105" t="s">
        <v>11</v>
      </c>
      <c r="P6769" s="44" t="s">
        <v>1456</v>
      </c>
      <c r="Q6769" s="109">
        <v>8</v>
      </c>
      <c r="R6769" s="44" t="s">
        <v>1457</v>
      </c>
      <c r="S6769" s="109">
        <v>3</v>
      </c>
      <c r="T6769" s="109">
        <v>3</v>
      </c>
      <c r="U6769" s="109">
        <v>0</v>
      </c>
      <c r="V6769" s="109">
        <v>0</v>
      </c>
      <c r="W6769" s="109">
        <v>0</v>
      </c>
      <c r="Y6769" t="s">
        <v>780</v>
      </c>
    </row>
    <row r="6770" spans="2:25" hidden="1" x14ac:dyDescent="0.25">
      <c r="B6770" s="104">
        <v>46274</v>
      </c>
      <c r="C6770" s="105" t="s">
        <v>11</v>
      </c>
      <c r="P6770" s="44" t="s">
        <v>1456</v>
      </c>
      <c r="Q6770" s="109">
        <v>8</v>
      </c>
      <c r="R6770" s="44" t="s">
        <v>1457</v>
      </c>
      <c r="S6770" s="109">
        <v>1</v>
      </c>
      <c r="T6770" s="109">
        <v>0</v>
      </c>
      <c r="U6770" s="109">
        <v>0</v>
      </c>
      <c r="V6770" s="109">
        <v>0</v>
      </c>
      <c r="W6770" s="109">
        <v>0</v>
      </c>
      <c r="Y6770" t="s">
        <v>783</v>
      </c>
    </row>
    <row r="6771" spans="2:25" hidden="1" x14ac:dyDescent="0.25">
      <c r="B6771" s="104">
        <v>46274</v>
      </c>
      <c r="C6771" s="105" t="s">
        <v>12</v>
      </c>
      <c r="P6771" s="44" t="s">
        <v>1458</v>
      </c>
      <c r="Q6771" s="109">
        <v>3</v>
      </c>
      <c r="R6771" s="44" t="s">
        <v>1010</v>
      </c>
      <c r="S6771" s="109">
        <v>1</v>
      </c>
      <c r="T6771" s="109">
        <v>1</v>
      </c>
      <c r="U6771" s="109">
        <v>0</v>
      </c>
      <c r="V6771" s="109">
        <v>0</v>
      </c>
      <c r="W6771" s="109">
        <v>0</v>
      </c>
    </row>
    <row r="6772" spans="2:25" hidden="1" x14ac:dyDescent="0.25">
      <c r="B6772" s="104">
        <v>46274</v>
      </c>
      <c r="C6772" s="105" t="s">
        <v>12</v>
      </c>
      <c r="P6772" s="44" t="s">
        <v>1458</v>
      </c>
      <c r="Q6772" s="109">
        <v>3</v>
      </c>
      <c r="R6772" s="44" t="s">
        <v>1010</v>
      </c>
      <c r="S6772" s="109">
        <v>3</v>
      </c>
      <c r="T6772" s="109">
        <v>3</v>
      </c>
      <c r="U6772" s="109">
        <v>1</v>
      </c>
      <c r="V6772" s="109">
        <v>0</v>
      </c>
      <c r="W6772" s="109">
        <v>0</v>
      </c>
      <c r="Y6772" t="s">
        <v>779</v>
      </c>
    </row>
    <row r="6773" spans="2:25" hidden="1" x14ac:dyDescent="0.25">
      <c r="B6773" s="104">
        <v>46274</v>
      </c>
      <c r="C6773" s="105" t="s">
        <v>12</v>
      </c>
      <c r="P6773" s="44" t="s">
        <v>1458</v>
      </c>
      <c r="Q6773" s="109">
        <v>3</v>
      </c>
      <c r="R6773" s="44" t="s">
        <v>1010</v>
      </c>
      <c r="S6773" s="109">
        <v>113</v>
      </c>
      <c r="T6773" s="109">
        <v>90</v>
      </c>
      <c r="U6773" s="109">
        <v>7</v>
      </c>
      <c r="V6773" s="109">
        <v>3</v>
      </c>
      <c r="W6773" s="109">
        <v>1</v>
      </c>
      <c r="Y6773" t="s">
        <v>779</v>
      </c>
    </row>
    <row r="6774" spans="2:25" hidden="1" x14ac:dyDescent="0.25">
      <c r="B6774" s="104">
        <v>46274</v>
      </c>
      <c r="C6774" s="105" t="s">
        <v>11</v>
      </c>
      <c r="P6774" s="44" t="s">
        <v>1459</v>
      </c>
      <c r="Q6774" s="109">
        <v>15</v>
      </c>
      <c r="R6774" s="44" t="s">
        <v>1460</v>
      </c>
      <c r="S6774" s="109">
        <v>4</v>
      </c>
      <c r="T6774" s="109">
        <v>3</v>
      </c>
      <c r="U6774" s="109">
        <v>0</v>
      </c>
      <c r="V6774" s="109">
        <v>0</v>
      </c>
      <c r="W6774" s="109">
        <v>0</v>
      </c>
      <c r="Y6774" t="s">
        <v>780</v>
      </c>
    </row>
    <row r="6775" spans="2:25" hidden="1" x14ac:dyDescent="0.25">
      <c r="B6775" s="104">
        <v>46274</v>
      </c>
      <c r="C6775" s="105" t="s">
        <v>11</v>
      </c>
      <c r="P6775" s="44" t="s">
        <v>1461</v>
      </c>
      <c r="Q6775" s="109">
        <v>12</v>
      </c>
      <c r="R6775" s="44" t="s">
        <v>1462</v>
      </c>
      <c r="S6775" s="109">
        <v>1</v>
      </c>
      <c r="T6775" s="109">
        <v>1</v>
      </c>
      <c r="U6775" s="109">
        <v>0</v>
      </c>
      <c r="V6775" s="109">
        <v>0</v>
      </c>
      <c r="W6775" s="109">
        <v>0</v>
      </c>
      <c r="Y6775" t="s">
        <v>780</v>
      </c>
    </row>
    <row r="6776" spans="2:25" hidden="1" x14ac:dyDescent="0.25">
      <c r="B6776" s="104">
        <v>46274</v>
      </c>
      <c r="C6776" s="105" t="s">
        <v>12</v>
      </c>
      <c r="P6776" s="44" t="s">
        <v>1463</v>
      </c>
      <c r="Q6776" s="109">
        <v>2</v>
      </c>
      <c r="R6776" s="44" t="s">
        <v>1464</v>
      </c>
      <c r="S6776" s="109">
        <v>8</v>
      </c>
      <c r="T6776" s="109">
        <v>4</v>
      </c>
      <c r="U6776" s="109">
        <v>0</v>
      </c>
      <c r="V6776" s="109">
        <v>0</v>
      </c>
      <c r="W6776" s="109">
        <v>0</v>
      </c>
      <c r="Y6776" t="s">
        <v>779</v>
      </c>
    </row>
    <row r="6777" spans="2:25" hidden="1" x14ac:dyDescent="0.25">
      <c r="B6777" s="104">
        <v>46274</v>
      </c>
      <c r="C6777" s="105" t="s">
        <v>12</v>
      </c>
      <c r="P6777" s="44" t="s">
        <v>1463</v>
      </c>
      <c r="Q6777" s="109">
        <v>2</v>
      </c>
      <c r="R6777" s="44" t="s">
        <v>1464</v>
      </c>
      <c r="S6777" s="109">
        <v>63</v>
      </c>
      <c r="T6777" s="109">
        <v>37</v>
      </c>
      <c r="U6777" s="109">
        <v>3</v>
      </c>
      <c r="V6777" s="109">
        <v>2</v>
      </c>
      <c r="W6777" s="109">
        <v>0</v>
      </c>
      <c r="Y6777" t="s">
        <v>779</v>
      </c>
    </row>
    <row r="6778" spans="2:25" hidden="1" x14ac:dyDescent="0.25">
      <c r="B6778" s="104">
        <v>46274</v>
      </c>
      <c r="C6778" s="105" t="s">
        <v>12</v>
      </c>
      <c r="P6778" s="44" t="s">
        <v>1463</v>
      </c>
      <c r="Q6778" s="109">
        <v>2</v>
      </c>
      <c r="R6778" s="44" t="s">
        <v>1464</v>
      </c>
      <c r="S6778" s="109">
        <v>12</v>
      </c>
      <c r="T6778" s="109">
        <v>11</v>
      </c>
      <c r="U6778" s="109">
        <v>3</v>
      </c>
      <c r="V6778" s="109">
        <v>0</v>
      </c>
      <c r="W6778" s="109">
        <v>0</v>
      </c>
      <c r="Y6778" t="s">
        <v>781</v>
      </c>
    </row>
    <row r="6779" spans="2:25" hidden="1" x14ac:dyDescent="0.25">
      <c r="B6779" s="104">
        <v>46274</v>
      </c>
      <c r="C6779" s="105" t="s">
        <v>12</v>
      </c>
      <c r="P6779" s="44" t="s">
        <v>1465</v>
      </c>
      <c r="Q6779" s="109">
        <v>8</v>
      </c>
      <c r="R6779" s="44" t="s">
        <v>1205</v>
      </c>
      <c r="S6779" s="109">
        <v>12</v>
      </c>
      <c r="T6779" s="109">
        <v>6</v>
      </c>
      <c r="U6779" s="109">
        <v>6</v>
      </c>
      <c r="V6779" s="109">
        <v>6</v>
      </c>
      <c r="W6779" s="109">
        <v>2</v>
      </c>
      <c r="Y6779" t="s">
        <v>779</v>
      </c>
    </row>
    <row r="6780" spans="2:25" hidden="1" x14ac:dyDescent="0.25">
      <c r="B6780" s="104">
        <v>46274</v>
      </c>
      <c r="C6780" s="105" t="s">
        <v>12</v>
      </c>
      <c r="P6780" s="44" t="s">
        <v>1465</v>
      </c>
      <c r="Q6780" s="109">
        <v>8</v>
      </c>
      <c r="R6780" s="44" t="s">
        <v>1205</v>
      </c>
      <c r="S6780" s="109">
        <v>27</v>
      </c>
      <c r="T6780" s="109">
        <v>20</v>
      </c>
      <c r="U6780" s="109">
        <v>2</v>
      </c>
      <c r="V6780" s="109">
        <v>2</v>
      </c>
      <c r="W6780" s="109">
        <v>1</v>
      </c>
      <c r="Y6780" t="s">
        <v>781</v>
      </c>
    </row>
    <row r="6781" spans="2:25" hidden="1" x14ac:dyDescent="0.25">
      <c r="B6781" s="104">
        <v>46274</v>
      </c>
      <c r="C6781" s="105" t="s">
        <v>12</v>
      </c>
      <c r="P6781" s="44" t="s">
        <v>1466</v>
      </c>
      <c r="Q6781" s="109">
        <v>11</v>
      </c>
      <c r="R6781" s="44" t="s">
        <v>809</v>
      </c>
      <c r="S6781" s="109">
        <v>2</v>
      </c>
      <c r="T6781" s="109">
        <v>1</v>
      </c>
      <c r="U6781" s="109">
        <v>0</v>
      </c>
      <c r="V6781" s="109">
        <v>0</v>
      </c>
      <c r="W6781" s="109">
        <v>0</v>
      </c>
      <c r="Y6781" t="s">
        <v>779</v>
      </c>
    </row>
    <row r="6782" spans="2:25" hidden="1" x14ac:dyDescent="0.25">
      <c r="B6782" s="104">
        <v>46274</v>
      </c>
      <c r="C6782" s="105" t="s">
        <v>12</v>
      </c>
      <c r="P6782" s="44" t="s">
        <v>1466</v>
      </c>
      <c r="Q6782" s="109">
        <v>11</v>
      </c>
      <c r="R6782" s="44" t="s">
        <v>809</v>
      </c>
      <c r="S6782" s="109">
        <v>1</v>
      </c>
      <c r="T6782" s="109">
        <v>0</v>
      </c>
      <c r="U6782" s="109">
        <v>0</v>
      </c>
      <c r="V6782" s="109">
        <v>0</v>
      </c>
      <c r="W6782" s="109">
        <v>0</v>
      </c>
    </row>
    <row r="6783" spans="2:25" hidden="1" x14ac:dyDescent="0.25">
      <c r="B6783" s="104">
        <v>46274</v>
      </c>
      <c r="C6783" s="105" t="s">
        <v>12</v>
      </c>
      <c r="P6783" s="44" t="s">
        <v>1466</v>
      </c>
      <c r="Q6783" s="109">
        <v>11</v>
      </c>
      <c r="R6783" s="44" t="s">
        <v>809</v>
      </c>
      <c r="S6783" s="109">
        <v>137</v>
      </c>
      <c r="T6783" s="109">
        <v>112</v>
      </c>
      <c r="U6783" s="109">
        <v>4</v>
      </c>
      <c r="V6783" s="109">
        <v>2</v>
      </c>
      <c r="W6783" s="109">
        <v>0</v>
      </c>
      <c r="Y6783" t="s">
        <v>779</v>
      </c>
    </row>
    <row r="6784" spans="2:25" hidden="1" x14ac:dyDescent="0.25">
      <c r="B6784" s="104">
        <v>46274</v>
      </c>
      <c r="C6784" s="105" t="s">
        <v>12</v>
      </c>
      <c r="P6784" s="44" t="s">
        <v>1467</v>
      </c>
      <c r="Q6784" s="109">
        <v>12</v>
      </c>
      <c r="R6784" s="44" t="s">
        <v>946</v>
      </c>
      <c r="S6784" s="109">
        <v>84</v>
      </c>
      <c r="T6784" s="109">
        <v>72</v>
      </c>
      <c r="U6784" s="109">
        <v>1</v>
      </c>
      <c r="V6784" s="109">
        <v>1</v>
      </c>
      <c r="W6784" s="109">
        <v>1</v>
      </c>
      <c r="Y6784" t="s">
        <v>779</v>
      </c>
    </row>
    <row r="6785" spans="2:25" hidden="1" x14ac:dyDescent="0.25">
      <c r="B6785" s="104">
        <v>46274</v>
      </c>
      <c r="C6785" s="105" t="s">
        <v>11</v>
      </c>
      <c r="P6785" s="44" t="s">
        <v>1468</v>
      </c>
      <c r="Q6785" s="109">
        <v>7</v>
      </c>
      <c r="R6785" s="44" t="s">
        <v>940</v>
      </c>
      <c r="S6785" s="109">
        <v>1</v>
      </c>
      <c r="T6785" s="109">
        <v>1</v>
      </c>
      <c r="U6785" s="109">
        <v>0</v>
      </c>
      <c r="V6785" s="109">
        <v>0</v>
      </c>
      <c r="W6785" s="109">
        <v>0</v>
      </c>
      <c r="Y6785" t="s">
        <v>21</v>
      </c>
    </row>
    <row r="6786" spans="2:25" hidden="1" x14ac:dyDescent="0.25">
      <c r="B6786" s="104">
        <v>46274</v>
      </c>
      <c r="C6786" s="105" t="s">
        <v>11</v>
      </c>
      <c r="P6786" s="44" t="s">
        <v>1468</v>
      </c>
      <c r="Q6786" s="109">
        <v>7</v>
      </c>
      <c r="R6786" s="44" t="s">
        <v>940</v>
      </c>
      <c r="S6786" s="109">
        <v>31</v>
      </c>
      <c r="T6786" s="109">
        <v>30</v>
      </c>
      <c r="U6786" s="109">
        <v>0</v>
      </c>
      <c r="V6786" s="109">
        <v>0</v>
      </c>
      <c r="W6786" s="109">
        <v>0</v>
      </c>
      <c r="Y6786" t="s">
        <v>783</v>
      </c>
    </row>
    <row r="6787" spans="2:25" hidden="1" x14ac:dyDescent="0.25">
      <c r="B6787" s="104">
        <v>46274</v>
      </c>
      <c r="C6787" s="105" t="s">
        <v>11</v>
      </c>
      <c r="P6787" s="44" t="s">
        <v>1468</v>
      </c>
      <c r="Q6787" s="109">
        <v>7</v>
      </c>
      <c r="R6787" s="44" t="s">
        <v>940</v>
      </c>
      <c r="S6787" s="109">
        <v>1</v>
      </c>
      <c r="T6787" s="109">
        <v>1</v>
      </c>
      <c r="U6787" s="109">
        <v>0</v>
      </c>
      <c r="V6787" s="109">
        <v>0</v>
      </c>
      <c r="W6787" s="109">
        <v>0</v>
      </c>
    </row>
    <row r="6788" spans="2:25" hidden="1" x14ac:dyDescent="0.25">
      <c r="B6788" s="104">
        <v>46274</v>
      </c>
      <c r="C6788" s="105" t="s">
        <v>11</v>
      </c>
      <c r="P6788" s="44" t="s">
        <v>1468</v>
      </c>
      <c r="Q6788" s="109">
        <v>7</v>
      </c>
      <c r="R6788" s="44" t="s">
        <v>940</v>
      </c>
      <c r="S6788" s="109">
        <v>34</v>
      </c>
      <c r="T6788" s="109">
        <v>31</v>
      </c>
      <c r="U6788" s="109">
        <v>1</v>
      </c>
      <c r="V6788" s="109">
        <v>0</v>
      </c>
      <c r="W6788" s="109">
        <v>0</v>
      </c>
      <c r="Y6788" t="s">
        <v>784</v>
      </c>
    </row>
    <row r="6789" spans="2:25" hidden="1" x14ac:dyDescent="0.25">
      <c r="B6789" s="104">
        <v>46274</v>
      </c>
      <c r="C6789" s="105" t="s">
        <v>11</v>
      </c>
      <c r="P6789" s="44" t="s">
        <v>1468</v>
      </c>
      <c r="Q6789" s="109">
        <v>7</v>
      </c>
      <c r="R6789" s="44" t="s">
        <v>940</v>
      </c>
      <c r="S6789" s="109">
        <v>6</v>
      </c>
      <c r="T6789" s="109">
        <v>4</v>
      </c>
      <c r="U6789" s="109">
        <v>1</v>
      </c>
      <c r="V6789" s="109">
        <v>0</v>
      </c>
      <c r="W6789" s="109">
        <v>0</v>
      </c>
      <c r="Y6789" t="s">
        <v>780</v>
      </c>
    </row>
    <row r="6790" spans="2:25" hidden="1" x14ac:dyDescent="0.25">
      <c r="B6790" s="104">
        <v>46274</v>
      </c>
      <c r="C6790" s="105" t="s">
        <v>11</v>
      </c>
      <c r="P6790" s="44" t="s">
        <v>1468</v>
      </c>
      <c r="Q6790" s="109">
        <v>7</v>
      </c>
      <c r="R6790" s="44" t="s">
        <v>940</v>
      </c>
      <c r="S6790" s="109">
        <v>25</v>
      </c>
      <c r="T6790" s="109">
        <v>20</v>
      </c>
      <c r="U6790" s="109">
        <v>0</v>
      </c>
      <c r="V6790" s="109">
        <v>0</v>
      </c>
      <c r="W6790" s="109">
        <v>0</v>
      </c>
      <c r="Y6790" t="s">
        <v>20</v>
      </c>
    </row>
    <row r="6791" spans="2:25" hidden="1" x14ac:dyDescent="0.25">
      <c r="B6791" s="104">
        <v>46274</v>
      </c>
      <c r="C6791" s="105" t="s">
        <v>12</v>
      </c>
      <c r="P6791" s="44" t="s">
        <v>1469</v>
      </c>
      <c r="Q6791" s="109">
        <v>7</v>
      </c>
      <c r="R6791" s="44" t="s">
        <v>1470</v>
      </c>
      <c r="S6791" s="109">
        <v>32</v>
      </c>
      <c r="T6791" s="109">
        <v>25</v>
      </c>
      <c r="U6791" s="109">
        <v>2</v>
      </c>
      <c r="V6791" s="109">
        <v>0</v>
      </c>
      <c r="W6791" s="109">
        <v>0</v>
      </c>
      <c r="Y6791" t="s">
        <v>779</v>
      </c>
    </row>
    <row r="6792" spans="2:25" hidden="1" x14ac:dyDescent="0.25">
      <c r="B6792" s="104">
        <v>46274</v>
      </c>
      <c r="C6792" s="105" t="s">
        <v>12</v>
      </c>
      <c r="P6792" s="44" t="s">
        <v>1471</v>
      </c>
      <c r="Q6792" s="109">
        <v>20</v>
      </c>
      <c r="R6792" s="44" t="s">
        <v>1039</v>
      </c>
      <c r="S6792" s="109">
        <v>3</v>
      </c>
      <c r="T6792" s="109">
        <v>2</v>
      </c>
      <c r="U6792" s="109">
        <v>0</v>
      </c>
      <c r="V6792" s="109">
        <v>0</v>
      </c>
      <c r="W6792" s="109">
        <v>0</v>
      </c>
      <c r="Y6792" t="s">
        <v>779</v>
      </c>
    </row>
    <row r="6793" spans="2:25" hidden="1" x14ac:dyDescent="0.25">
      <c r="B6793" s="104">
        <v>46274</v>
      </c>
      <c r="C6793" s="105" t="s">
        <v>12</v>
      </c>
      <c r="P6793" s="44" t="s">
        <v>1471</v>
      </c>
      <c r="Q6793" s="109">
        <v>20</v>
      </c>
      <c r="R6793" s="44" t="s">
        <v>1039</v>
      </c>
      <c r="S6793" s="109">
        <v>144</v>
      </c>
      <c r="T6793" s="109">
        <v>109</v>
      </c>
      <c r="U6793" s="109">
        <v>5</v>
      </c>
      <c r="V6793" s="109">
        <v>1</v>
      </c>
      <c r="W6793" s="109">
        <v>0</v>
      </c>
      <c r="Y6793" t="s">
        <v>779</v>
      </c>
    </row>
    <row r="6794" spans="2:25" hidden="1" x14ac:dyDescent="0.25">
      <c r="B6794" s="104">
        <v>46274</v>
      </c>
      <c r="C6794" s="105" t="s">
        <v>12</v>
      </c>
      <c r="P6794" s="44" t="s">
        <v>1471</v>
      </c>
      <c r="Q6794" s="109">
        <v>20</v>
      </c>
      <c r="R6794" s="44" t="s">
        <v>1039</v>
      </c>
      <c r="S6794" s="109">
        <v>1</v>
      </c>
      <c r="T6794" s="109">
        <v>1</v>
      </c>
      <c r="U6794" s="109">
        <v>0</v>
      </c>
      <c r="V6794" s="109">
        <v>0</v>
      </c>
      <c r="W6794" s="109">
        <v>0</v>
      </c>
      <c r="Y6794" t="s">
        <v>781</v>
      </c>
    </row>
    <row r="6795" spans="2:25" hidden="1" x14ac:dyDescent="0.25">
      <c r="B6795" s="104">
        <v>46274</v>
      </c>
      <c r="C6795" s="105" t="s">
        <v>12</v>
      </c>
      <c r="P6795" s="44" t="s">
        <v>1472</v>
      </c>
      <c r="Q6795" s="109">
        <v>13</v>
      </c>
      <c r="R6795" s="44" t="s">
        <v>1473</v>
      </c>
      <c r="S6795" s="109">
        <v>108</v>
      </c>
      <c r="T6795" s="109">
        <v>101</v>
      </c>
      <c r="U6795" s="109">
        <v>7</v>
      </c>
      <c r="V6795" s="109">
        <v>2</v>
      </c>
      <c r="W6795" s="109">
        <v>1</v>
      </c>
      <c r="Y6795" t="s">
        <v>779</v>
      </c>
    </row>
    <row r="6796" spans="2:25" hidden="1" x14ac:dyDescent="0.25">
      <c r="B6796" s="104">
        <v>46274</v>
      </c>
      <c r="C6796" s="105" t="s">
        <v>12</v>
      </c>
      <c r="P6796" s="44" t="s">
        <v>1472</v>
      </c>
      <c r="Q6796" s="109">
        <v>13</v>
      </c>
      <c r="R6796" s="44" t="s">
        <v>1473</v>
      </c>
      <c r="S6796" s="109">
        <v>3</v>
      </c>
      <c r="T6796" s="109">
        <v>3</v>
      </c>
      <c r="U6796" s="109">
        <v>0</v>
      </c>
      <c r="V6796" s="109">
        <v>0</v>
      </c>
      <c r="W6796" s="109">
        <v>0</v>
      </c>
    </row>
    <row r="6797" spans="2:25" hidden="1" x14ac:dyDescent="0.25">
      <c r="B6797" s="104">
        <v>46274</v>
      </c>
      <c r="C6797" s="105" t="s">
        <v>12</v>
      </c>
      <c r="P6797" s="44" t="s">
        <v>1472</v>
      </c>
      <c r="Q6797" s="109">
        <v>13</v>
      </c>
      <c r="R6797" s="44" t="s">
        <v>1473</v>
      </c>
      <c r="S6797" s="109">
        <v>7</v>
      </c>
      <c r="T6797" s="109">
        <v>7</v>
      </c>
      <c r="U6797" s="109">
        <v>0</v>
      </c>
      <c r="V6797" s="109">
        <v>0</v>
      </c>
      <c r="W6797" s="109">
        <v>0</v>
      </c>
      <c r="Y6797" t="s">
        <v>779</v>
      </c>
    </row>
    <row r="6798" spans="2:25" hidden="1" x14ac:dyDescent="0.25">
      <c r="B6798" s="104">
        <v>46274</v>
      </c>
      <c r="C6798" s="105" t="s">
        <v>12</v>
      </c>
      <c r="P6798" s="44" t="s">
        <v>1474</v>
      </c>
      <c r="Q6798" s="109">
        <v>1</v>
      </c>
      <c r="R6798" s="44" t="s">
        <v>945</v>
      </c>
      <c r="S6798" s="109">
        <v>1</v>
      </c>
      <c r="T6798" s="109">
        <v>1</v>
      </c>
      <c r="U6798" s="109">
        <v>1</v>
      </c>
      <c r="V6798" s="109">
        <v>1</v>
      </c>
      <c r="W6798" s="109">
        <v>1</v>
      </c>
      <c r="Y6798" t="s">
        <v>779</v>
      </c>
    </row>
    <row r="6799" spans="2:25" hidden="1" x14ac:dyDescent="0.25">
      <c r="B6799" s="104">
        <v>46274</v>
      </c>
      <c r="C6799" s="105" t="s">
        <v>12</v>
      </c>
      <c r="P6799" s="44" t="s">
        <v>1474</v>
      </c>
      <c r="Q6799" s="109">
        <v>1</v>
      </c>
      <c r="R6799" s="44" t="s">
        <v>945</v>
      </c>
      <c r="S6799" s="109">
        <v>18</v>
      </c>
      <c r="T6799" s="109">
        <v>12</v>
      </c>
      <c r="U6799" s="109">
        <v>1</v>
      </c>
      <c r="V6799" s="109">
        <v>1</v>
      </c>
      <c r="W6799" s="109">
        <v>0</v>
      </c>
      <c r="Y6799" t="s">
        <v>781</v>
      </c>
    </row>
    <row r="6800" spans="2:25" hidden="1" x14ac:dyDescent="0.25">
      <c r="B6800" s="104">
        <v>46274</v>
      </c>
      <c r="C6800" s="105" t="s">
        <v>12</v>
      </c>
      <c r="P6800" s="44" t="s">
        <v>1475</v>
      </c>
      <c r="Q6800" s="109">
        <v>15</v>
      </c>
      <c r="R6800" s="44" t="s">
        <v>1462</v>
      </c>
      <c r="S6800" s="109">
        <v>8</v>
      </c>
      <c r="T6800" s="109">
        <v>6</v>
      </c>
      <c r="U6800" s="109">
        <v>0</v>
      </c>
      <c r="V6800" s="109">
        <v>0</v>
      </c>
      <c r="W6800" s="109">
        <v>0</v>
      </c>
      <c r="Y6800" t="s">
        <v>781</v>
      </c>
    </row>
    <row r="6801" spans="2:25" hidden="1" x14ac:dyDescent="0.25">
      <c r="B6801" s="104">
        <v>46274</v>
      </c>
      <c r="C6801" s="105" t="s">
        <v>12</v>
      </c>
      <c r="P6801" s="44" t="s">
        <v>1475</v>
      </c>
      <c r="Q6801" s="109">
        <v>15</v>
      </c>
      <c r="R6801" s="44" t="s">
        <v>1462</v>
      </c>
      <c r="S6801" s="109">
        <v>50</v>
      </c>
      <c r="T6801" s="109">
        <v>42</v>
      </c>
      <c r="U6801" s="109">
        <v>1</v>
      </c>
      <c r="V6801" s="109">
        <v>0</v>
      </c>
      <c r="W6801" s="109">
        <v>0</v>
      </c>
      <c r="Y6801" t="s">
        <v>779</v>
      </c>
    </row>
    <row r="6802" spans="2:25" hidden="1" x14ac:dyDescent="0.25">
      <c r="B6802" s="104">
        <v>46274</v>
      </c>
      <c r="C6802" s="105" t="s">
        <v>12</v>
      </c>
      <c r="P6802" s="44" t="s">
        <v>1475</v>
      </c>
      <c r="Q6802" s="109">
        <v>15</v>
      </c>
      <c r="R6802" s="44" t="s">
        <v>1462</v>
      </c>
      <c r="S6802" s="109">
        <v>5</v>
      </c>
      <c r="T6802" s="109">
        <v>5</v>
      </c>
      <c r="U6802" s="109">
        <v>0</v>
      </c>
      <c r="V6802" s="109">
        <v>0</v>
      </c>
      <c r="W6802" s="109">
        <v>0</v>
      </c>
      <c r="Y6802" t="s">
        <v>779</v>
      </c>
    </row>
    <row r="6803" spans="2:25" hidden="1" x14ac:dyDescent="0.25">
      <c r="B6803" s="104">
        <v>46274</v>
      </c>
      <c r="C6803" s="105" t="s">
        <v>11</v>
      </c>
      <c r="P6803" s="44" t="s">
        <v>1476</v>
      </c>
      <c r="Q6803" s="109">
        <v>9</v>
      </c>
      <c r="R6803" s="44" t="s">
        <v>1038</v>
      </c>
      <c r="S6803" s="109">
        <v>5</v>
      </c>
      <c r="T6803" s="109">
        <v>5</v>
      </c>
      <c r="U6803" s="109">
        <v>0</v>
      </c>
      <c r="V6803" s="109">
        <v>0</v>
      </c>
      <c r="W6803" s="109">
        <v>0</v>
      </c>
      <c r="Y6803" t="s">
        <v>780</v>
      </c>
    </row>
    <row r="6804" spans="2:25" hidden="1" x14ac:dyDescent="0.25">
      <c r="B6804" s="104">
        <v>46274</v>
      </c>
      <c r="C6804" s="105" t="s">
        <v>11</v>
      </c>
      <c r="P6804" s="44" t="s">
        <v>1476</v>
      </c>
      <c r="Q6804" s="109">
        <v>9</v>
      </c>
      <c r="R6804" s="44" t="s">
        <v>1038</v>
      </c>
      <c r="S6804" s="109">
        <v>1</v>
      </c>
      <c r="T6804" s="109">
        <v>1</v>
      </c>
      <c r="U6804" s="109">
        <v>0</v>
      </c>
      <c r="V6804" s="109">
        <v>0</v>
      </c>
      <c r="W6804" s="109">
        <v>0</v>
      </c>
    </row>
    <row r="6805" spans="2:25" hidden="1" x14ac:dyDescent="0.25">
      <c r="B6805" s="104">
        <v>46274</v>
      </c>
      <c r="C6805" s="105" t="s">
        <v>11</v>
      </c>
      <c r="P6805" s="44" t="s">
        <v>1476</v>
      </c>
      <c r="Q6805" s="109">
        <v>9</v>
      </c>
      <c r="R6805" s="44" t="s">
        <v>1038</v>
      </c>
      <c r="S6805" s="109">
        <v>42</v>
      </c>
      <c r="T6805" s="109">
        <v>39</v>
      </c>
      <c r="U6805" s="109">
        <v>2</v>
      </c>
      <c r="V6805" s="109">
        <v>0</v>
      </c>
      <c r="W6805" s="109">
        <v>0</v>
      </c>
      <c r="Y6805" t="s">
        <v>783</v>
      </c>
    </row>
    <row r="6806" spans="2:25" hidden="1" x14ac:dyDescent="0.25">
      <c r="B6806" s="104">
        <v>46274</v>
      </c>
      <c r="C6806" s="105" t="s">
        <v>11</v>
      </c>
      <c r="P6806" s="44" t="s">
        <v>1476</v>
      </c>
      <c r="Q6806" s="109">
        <v>9</v>
      </c>
      <c r="R6806" s="44" t="s">
        <v>1038</v>
      </c>
      <c r="S6806" s="109">
        <v>25</v>
      </c>
      <c r="T6806" s="109">
        <v>23</v>
      </c>
      <c r="U6806" s="109">
        <v>1</v>
      </c>
      <c r="V6806" s="109">
        <v>0</v>
      </c>
      <c r="W6806" s="109">
        <v>0</v>
      </c>
      <c r="Y6806" t="s">
        <v>20</v>
      </c>
    </row>
    <row r="6807" spans="2:25" hidden="1" x14ac:dyDescent="0.25">
      <c r="B6807" s="104">
        <v>46274</v>
      </c>
      <c r="C6807" s="105" t="s">
        <v>11</v>
      </c>
      <c r="P6807" s="44" t="s">
        <v>1476</v>
      </c>
      <c r="Q6807" s="109">
        <v>9</v>
      </c>
      <c r="R6807" s="44" t="s">
        <v>1038</v>
      </c>
      <c r="S6807" s="109">
        <v>37</v>
      </c>
      <c r="T6807" s="109">
        <v>36</v>
      </c>
      <c r="U6807" s="109">
        <v>1</v>
      </c>
      <c r="V6807" s="109">
        <v>1</v>
      </c>
      <c r="W6807" s="109">
        <v>0</v>
      </c>
      <c r="Y6807" t="s">
        <v>784</v>
      </c>
    </row>
    <row r="6808" spans="2:25" hidden="1" x14ac:dyDescent="0.25">
      <c r="B6808" s="104">
        <v>46274</v>
      </c>
      <c r="C6808" s="105" t="s">
        <v>11</v>
      </c>
      <c r="P6808" s="44" t="s">
        <v>1476</v>
      </c>
      <c r="Q6808" s="109">
        <v>9</v>
      </c>
      <c r="R6808" s="44" t="s">
        <v>1038</v>
      </c>
      <c r="S6808" s="109">
        <v>1</v>
      </c>
      <c r="T6808" s="109">
        <v>0</v>
      </c>
      <c r="U6808" s="109">
        <v>0</v>
      </c>
      <c r="V6808" s="109">
        <v>0</v>
      </c>
      <c r="W6808" s="109">
        <v>0</v>
      </c>
      <c r="Y6808" t="s">
        <v>21</v>
      </c>
    </row>
    <row r="6809" spans="2:25" hidden="1" x14ac:dyDescent="0.25">
      <c r="B6809" s="104">
        <v>46274</v>
      </c>
      <c r="C6809" s="105" t="s">
        <v>11</v>
      </c>
      <c r="P6809" s="44" t="s">
        <v>1476</v>
      </c>
      <c r="Q6809" s="109">
        <v>9</v>
      </c>
      <c r="R6809" s="44" t="s">
        <v>1038</v>
      </c>
      <c r="S6809" s="109">
        <v>2</v>
      </c>
      <c r="T6809" s="109">
        <v>2</v>
      </c>
      <c r="U6809" s="109">
        <v>0</v>
      </c>
      <c r="V6809" s="109">
        <v>0</v>
      </c>
      <c r="W6809" s="109">
        <v>0</v>
      </c>
      <c r="Y6809" t="s">
        <v>23</v>
      </c>
    </row>
    <row r="6810" spans="2:25" hidden="1" x14ac:dyDescent="0.25">
      <c r="B6810" s="104">
        <v>46274</v>
      </c>
      <c r="C6810" s="105" t="s">
        <v>11</v>
      </c>
      <c r="P6810" s="44" t="s">
        <v>1477</v>
      </c>
      <c r="Q6810" s="109">
        <v>3</v>
      </c>
      <c r="R6810" s="44" t="s">
        <v>826</v>
      </c>
      <c r="S6810" s="109">
        <v>44</v>
      </c>
      <c r="T6810" s="109">
        <v>39</v>
      </c>
      <c r="U6810" s="109">
        <v>2</v>
      </c>
      <c r="V6810" s="109">
        <v>0</v>
      </c>
      <c r="W6810" s="109">
        <v>0</v>
      </c>
      <c r="Y6810" t="s">
        <v>783</v>
      </c>
    </row>
    <row r="6811" spans="2:25" hidden="1" x14ac:dyDescent="0.25">
      <c r="B6811" s="104">
        <v>46274</v>
      </c>
      <c r="C6811" s="105" t="s">
        <v>11</v>
      </c>
      <c r="P6811" s="44" t="s">
        <v>1477</v>
      </c>
      <c r="Q6811" s="109">
        <v>3</v>
      </c>
      <c r="R6811" s="44" t="s">
        <v>826</v>
      </c>
      <c r="S6811" s="109">
        <v>31</v>
      </c>
      <c r="T6811" s="109">
        <v>29</v>
      </c>
      <c r="U6811" s="109">
        <v>1</v>
      </c>
      <c r="V6811" s="109">
        <v>0</v>
      </c>
      <c r="W6811" s="109">
        <v>0</v>
      </c>
      <c r="Y6811" t="s">
        <v>784</v>
      </c>
    </row>
    <row r="6812" spans="2:25" hidden="1" x14ac:dyDescent="0.25">
      <c r="B6812" s="104">
        <v>46274</v>
      </c>
      <c r="C6812" s="105" t="s">
        <v>11</v>
      </c>
      <c r="P6812" s="44" t="s">
        <v>1477</v>
      </c>
      <c r="Q6812" s="109">
        <v>3</v>
      </c>
      <c r="R6812" s="44" t="s">
        <v>826</v>
      </c>
      <c r="S6812" s="109">
        <v>5</v>
      </c>
      <c r="T6812" s="109">
        <v>5</v>
      </c>
      <c r="U6812" s="109">
        <v>1</v>
      </c>
      <c r="V6812" s="109">
        <v>0</v>
      </c>
      <c r="W6812" s="109">
        <v>0</v>
      </c>
      <c r="Y6812" t="s">
        <v>780</v>
      </c>
    </row>
    <row r="6813" spans="2:25" hidden="1" x14ac:dyDescent="0.25">
      <c r="B6813" s="104">
        <v>46274</v>
      </c>
      <c r="C6813" s="105" t="s">
        <v>11</v>
      </c>
      <c r="P6813" s="44" t="s">
        <v>1477</v>
      </c>
      <c r="Q6813" s="109">
        <v>3</v>
      </c>
      <c r="R6813" s="44" t="s">
        <v>826</v>
      </c>
      <c r="S6813" s="109">
        <v>21</v>
      </c>
      <c r="T6813" s="109">
        <v>18</v>
      </c>
      <c r="U6813" s="109">
        <v>0</v>
      </c>
      <c r="V6813" s="109">
        <v>0</v>
      </c>
      <c r="W6813" s="109">
        <v>0</v>
      </c>
      <c r="Y6813" t="s">
        <v>20</v>
      </c>
    </row>
    <row r="6814" spans="2:25" hidden="1" x14ac:dyDescent="0.25">
      <c r="B6814" s="104">
        <v>46274</v>
      </c>
      <c r="C6814" s="105" t="s">
        <v>11</v>
      </c>
      <c r="P6814" s="44" t="s">
        <v>1477</v>
      </c>
      <c r="Q6814" s="109">
        <v>3</v>
      </c>
      <c r="R6814" s="44" t="s">
        <v>826</v>
      </c>
      <c r="S6814" s="109">
        <v>2</v>
      </c>
      <c r="T6814" s="109">
        <v>2</v>
      </c>
      <c r="U6814" s="109">
        <v>0</v>
      </c>
      <c r="V6814" s="109">
        <v>0</v>
      </c>
      <c r="W6814" s="109">
        <v>0</v>
      </c>
    </row>
    <row r="6815" spans="2:25" hidden="1" x14ac:dyDescent="0.25">
      <c r="B6815" s="104">
        <v>46274</v>
      </c>
      <c r="C6815" s="105" t="s">
        <v>12</v>
      </c>
      <c r="P6815" s="44" t="s">
        <v>1478</v>
      </c>
      <c r="Q6815" s="109">
        <v>19</v>
      </c>
      <c r="R6815" s="44" t="s">
        <v>1460</v>
      </c>
      <c r="S6815" s="109">
        <v>53</v>
      </c>
      <c r="T6815" s="109">
        <v>40</v>
      </c>
      <c r="U6815" s="109">
        <v>1</v>
      </c>
      <c r="V6815" s="109">
        <v>0</v>
      </c>
      <c r="W6815" s="109">
        <v>0</v>
      </c>
      <c r="Y6815" t="s">
        <v>779</v>
      </c>
    </row>
    <row r="6816" spans="2:25" hidden="1" x14ac:dyDescent="0.25">
      <c r="B6816" s="104">
        <v>46274</v>
      </c>
      <c r="C6816" s="105" t="s">
        <v>12</v>
      </c>
      <c r="P6816" s="44" t="s">
        <v>1478</v>
      </c>
      <c r="Q6816" s="109">
        <v>19</v>
      </c>
      <c r="R6816" s="44" t="s">
        <v>1460</v>
      </c>
      <c r="S6816" s="109">
        <v>10</v>
      </c>
      <c r="T6816" s="109">
        <v>9</v>
      </c>
      <c r="U6816" s="109">
        <v>1</v>
      </c>
      <c r="V6816" s="109">
        <v>0</v>
      </c>
      <c r="W6816" s="109">
        <v>0</v>
      </c>
      <c r="Y6816" t="s">
        <v>781</v>
      </c>
    </row>
    <row r="6817" spans="2:25" hidden="1" x14ac:dyDescent="0.25">
      <c r="B6817" s="104">
        <v>46274</v>
      </c>
      <c r="C6817" s="105" t="s">
        <v>12</v>
      </c>
      <c r="P6817" s="44" t="s">
        <v>1478</v>
      </c>
      <c r="Q6817" s="109">
        <v>19</v>
      </c>
      <c r="R6817" s="44" t="s">
        <v>1460</v>
      </c>
      <c r="S6817" s="109">
        <v>4</v>
      </c>
      <c r="T6817" s="109">
        <v>3</v>
      </c>
      <c r="U6817" s="109">
        <v>0</v>
      </c>
      <c r="V6817" s="109">
        <v>0</v>
      </c>
      <c r="W6817" s="109">
        <v>0</v>
      </c>
      <c r="Y6817" t="s">
        <v>779</v>
      </c>
    </row>
    <row r="6818" spans="2:25" hidden="1" x14ac:dyDescent="0.25">
      <c r="B6818" s="104">
        <v>46274</v>
      </c>
      <c r="C6818" s="105" t="s">
        <v>11</v>
      </c>
      <c r="P6818" s="44" t="s">
        <v>1479</v>
      </c>
      <c r="Q6818" s="109">
        <v>2</v>
      </c>
      <c r="R6818" s="44" t="s">
        <v>939</v>
      </c>
      <c r="S6818" s="109">
        <v>31</v>
      </c>
      <c r="T6818" s="109">
        <v>27</v>
      </c>
      <c r="U6818" s="109">
        <v>4</v>
      </c>
      <c r="V6818" s="109">
        <v>2</v>
      </c>
      <c r="W6818" s="109">
        <v>1</v>
      </c>
      <c r="Y6818" t="s">
        <v>784</v>
      </c>
    </row>
    <row r="6819" spans="2:25" hidden="1" x14ac:dyDescent="0.25">
      <c r="B6819" s="104">
        <v>46274</v>
      </c>
      <c r="C6819" s="105" t="s">
        <v>11</v>
      </c>
      <c r="P6819" s="44" t="s">
        <v>1479</v>
      </c>
      <c r="Q6819" s="109">
        <v>2</v>
      </c>
      <c r="R6819" s="44" t="s">
        <v>939</v>
      </c>
      <c r="S6819" s="109">
        <v>46</v>
      </c>
      <c r="T6819" s="109">
        <v>37</v>
      </c>
      <c r="U6819" s="109">
        <v>2</v>
      </c>
      <c r="V6819" s="109">
        <v>1</v>
      </c>
      <c r="W6819" s="109">
        <v>0</v>
      </c>
      <c r="Y6819" t="s">
        <v>783</v>
      </c>
    </row>
    <row r="6820" spans="2:25" hidden="1" x14ac:dyDescent="0.25">
      <c r="B6820" s="104">
        <v>46274</v>
      </c>
      <c r="C6820" s="105" t="s">
        <v>11</v>
      </c>
      <c r="P6820" s="44" t="s">
        <v>1479</v>
      </c>
      <c r="Q6820" s="109">
        <v>2</v>
      </c>
      <c r="R6820" s="44" t="s">
        <v>939</v>
      </c>
      <c r="S6820" s="109">
        <v>26</v>
      </c>
      <c r="T6820" s="109">
        <v>23</v>
      </c>
      <c r="U6820" s="109">
        <v>1</v>
      </c>
      <c r="V6820" s="109">
        <v>0</v>
      </c>
      <c r="W6820" s="109">
        <v>0</v>
      </c>
      <c r="Y6820" t="s">
        <v>20</v>
      </c>
    </row>
    <row r="6821" spans="2:25" hidden="1" x14ac:dyDescent="0.25">
      <c r="B6821" s="104">
        <v>46274</v>
      </c>
      <c r="C6821" s="105" t="s">
        <v>11</v>
      </c>
      <c r="P6821" s="44" t="s">
        <v>1479</v>
      </c>
      <c r="Q6821" s="109">
        <v>2</v>
      </c>
      <c r="R6821" s="44" t="s">
        <v>939</v>
      </c>
      <c r="S6821" s="109">
        <v>7</v>
      </c>
      <c r="T6821" s="109">
        <v>3</v>
      </c>
      <c r="U6821" s="109">
        <v>0</v>
      </c>
      <c r="V6821" s="109">
        <v>0</v>
      </c>
      <c r="W6821" s="109">
        <v>0</v>
      </c>
      <c r="Y6821" t="s">
        <v>780</v>
      </c>
    </row>
    <row r="6822" spans="2:25" hidden="1" x14ac:dyDescent="0.25">
      <c r="B6822" s="104">
        <v>46274</v>
      </c>
      <c r="C6822" s="105" t="s">
        <v>11</v>
      </c>
      <c r="P6822" s="44" t="s">
        <v>1480</v>
      </c>
      <c r="Q6822" s="109">
        <v>6</v>
      </c>
      <c r="R6822" s="44" t="s">
        <v>1099</v>
      </c>
      <c r="S6822" s="109">
        <v>2</v>
      </c>
      <c r="T6822" s="109">
        <v>2</v>
      </c>
      <c r="U6822" s="109">
        <v>0</v>
      </c>
      <c r="V6822" s="109">
        <v>0</v>
      </c>
      <c r="W6822" s="109">
        <v>0</v>
      </c>
    </row>
    <row r="6823" spans="2:25" hidden="1" x14ac:dyDescent="0.25">
      <c r="B6823" s="104">
        <v>46274</v>
      </c>
      <c r="C6823" s="105" t="s">
        <v>11</v>
      </c>
      <c r="P6823" s="44" t="s">
        <v>1480</v>
      </c>
      <c r="Q6823" s="109">
        <v>6</v>
      </c>
      <c r="R6823" s="44" t="s">
        <v>1099</v>
      </c>
      <c r="S6823" s="109">
        <v>38</v>
      </c>
      <c r="T6823" s="109">
        <v>36</v>
      </c>
      <c r="U6823" s="109">
        <v>1</v>
      </c>
      <c r="V6823" s="109">
        <v>0</v>
      </c>
      <c r="W6823" s="109">
        <v>0</v>
      </c>
      <c r="Y6823" t="s">
        <v>784</v>
      </c>
    </row>
    <row r="6824" spans="2:25" hidden="1" x14ac:dyDescent="0.25">
      <c r="B6824" s="104">
        <v>46274</v>
      </c>
      <c r="C6824" s="105" t="s">
        <v>11</v>
      </c>
      <c r="P6824" s="44" t="s">
        <v>1480</v>
      </c>
      <c r="Q6824" s="109">
        <v>6</v>
      </c>
      <c r="R6824" s="44" t="s">
        <v>1099</v>
      </c>
      <c r="S6824" s="109">
        <v>28</v>
      </c>
      <c r="T6824" s="109">
        <v>24</v>
      </c>
      <c r="U6824" s="109">
        <v>0</v>
      </c>
      <c r="V6824" s="109">
        <v>0</v>
      </c>
      <c r="W6824" s="109">
        <v>0</v>
      </c>
      <c r="Y6824" t="s">
        <v>20</v>
      </c>
    </row>
    <row r="6825" spans="2:25" hidden="1" x14ac:dyDescent="0.25">
      <c r="B6825" s="104">
        <v>46274</v>
      </c>
      <c r="C6825" s="105" t="s">
        <v>11</v>
      </c>
      <c r="P6825" s="44" t="s">
        <v>1480</v>
      </c>
      <c r="Q6825" s="109">
        <v>6</v>
      </c>
      <c r="R6825" s="44" t="s">
        <v>1099</v>
      </c>
      <c r="S6825" s="109">
        <v>5</v>
      </c>
      <c r="T6825" s="109">
        <v>3</v>
      </c>
      <c r="U6825" s="109">
        <v>1</v>
      </c>
      <c r="V6825" s="109">
        <v>0</v>
      </c>
      <c r="W6825" s="109">
        <v>0</v>
      </c>
      <c r="Y6825" t="s">
        <v>780</v>
      </c>
    </row>
    <row r="6826" spans="2:25" hidden="1" x14ac:dyDescent="0.25">
      <c r="B6826" s="104">
        <v>46274</v>
      </c>
      <c r="C6826" s="105" t="s">
        <v>11</v>
      </c>
      <c r="P6826" s="44" t="s">
        <v>1480</v>
      </c>
      <c r="Q6826" s="109">
        <v>6</v>
      </c>
      <c r="R6826" s="44" t="s">
        <v>1099</v>
      </c>
      <c r="S6826" s="109">
        <v>34</v>
      </c>
      <c r="T6826" s="109">
        <v>27</v>
      </c>
      <c r="U6826" s="109">
        <v>1</v>
      </c>
      <c r="V6826" s="109">
        <v>0</v>
      </c>
      <c r="W6826" s="109">
        <v>0</v>
      </c>
      <c r="Y6826" t="s">
        <v>783</v>
      </c>
    </row>
    <row r="6827" spans="2:25" hidden="1" x14ac:dyDescent="0.25">
      <c r="B6827" s="104">
        <v>46274</v>
      </c>
      <c r="C6827" s="105" t="s">
        <v>12</v>
      </c>
      <c r="P6827" s="44" t="s">
        <v>1481</v>
      </c>
      <c r="Q6827" s="109">
        <v>14</v>
      </c>
      <c r="R6827" s="44" t="s">
        <v>813</v>
      </c>
      <c r="S6827" s="109">
        <v>71</v>
      </c>
      <c r="T6827" s="109">
        <v>66</v>
      </c>
      <c r="U6827" s="109">
        <v>1</v>
      </c>
      <c r="V6827" s="109">
        <v>0</v>
      </c>
      <c r="W6827" s="109">
        <v>0</v>
      </c>
      <c r="Y6827" t="s">
        <v>779</v>
      </c>
    </row>
    <row r="6828" spans="2:25" hidden="1" x14ac:dyDescent="0.25">
      <c r="B6828" s="104">
        <v>46274</v>
      </c>
      <c r="C6828" s="105" t="s">
        <v>12</v>
      </c>
      <c r="P6828" s="44" t="s">
        <v>1481</v>
      </c>
      <c r="Q6828" s="109">
        <v>14</v>
      </c>
      <c r="R6828" s="44" t="s">
        <v>813</v>
      </c>
      <c r="S6828" s="109">
        <v>4</v>
      </c>
      <c r="T6828" s="109">
        <v>4</v>
      </c>
      <c r="U6828" s="109">
        <v>0</v>
      </c>
      <c r="V6828" s="109">
        <v>0</v>
      </c>
      <c r="W6828" s="109">
        <v>0</v>
      </c>
    </row>
    <row r="6829" spans="2:25" hidden="1" x14ac:dyDescent="0.25">
      <c r="B6829" s="104">
        <v>46274</v>
      </c>
      <c r="C6829" s="105" t="s">
        <v>12</v>
      </c>
      <c r="P6829" s="44" t="s">
        <v>1481</v>
      </c>
      <c r="Q6829" s="109">
        <v>14</v>
      </c>
      <c r="R6829" s="44" t="s">
        <v>813</v>
      </c>
      <c r="S6829" s="109">
        <v>7</v>
      </c>
      <c r="T6829" s="109">
        <v>7</v>
      </c>
      <c r="U6829" s="109">
        <v>0</v>
      </c>
      <c r="V6829" s="109">
        <v>0</v>
      </c>
      <c r="W6829" s="109">
        <v>0</v>
      </c>
      <c r="Y6829" t="s">
        <v>779</v>
      </c>
    </row>
    <row r="6830" spans="2:25" hidden="1" x14ac:dyDescent="0.25">
      <c r="B6830" s="104">
        <v>46274</v>
      </c>
      <c r="C6830" s="105" t="s">
        <v>11</v>
      </c>
      <c r="P6830" s="44" t="s">
        <v>1482</v>
      </c>
      <c r="Q6830" s="109">
        <v>1</v>
      </c>
      <c r="R6830" s="44" t="s">
        <v>1464</v>
      </c>
      <c r="S6830" s="109">
        <v>1</v>
      </c>
      <c r="T6830" s="109">
        <v>0</v>
      </c>
      <c r="U6830" s="109">
        <v>0</v>
      </c>
      <c r="V6830" s="109">
        <v>0</v>
      </c>
      <c r="W6830" s="109">
        <v>0</v>
      </c>
      <c r="Y6830" t="s">
        <v>780</v>
      </c>
    </row>
    <row r="6831" spans="2:25" hidden="1" x14ac:dyDescent="0.25">
      <c r="B6831" s="104">
        <v>46274</v>
      </c>
      <c r="C6831" s="105" t="s">
        <v>11</v>
      </c>
      <c r="P6831" s="44" t="s">
        <v>1483</v>
      </c>
      <c r="Q6831" s="109">
        <v>16</v>
      </c>
      <c r="R6831" s="44" t="s">
        <v>1039</v>
      </c>
      <c r="S6831" s="109">
        <v>1</v>
      </c>
      <c r="T6831" s="109">
        <v>1</v>
      </c>
      <c r="U6831" s="109">
        <v>1</v>
      </c>
      <c r="V6831" s="109">
        <v>0</v>
      </c>
      <c r="W6831" s="109">
        <v>0</v>
      </c>
      <c r="Y6831" t="s">
        <v>783</v>
      </c>
    </row>
    <row r="6832" spans="2:25" hidden="1" x14ac:dyDescent="0.25">
      <c r="B6832" s="104">
        <v>46274</v>
      </c>
      <c r="C6832" s="105" t="s">
        <v>11</v>
      </c>
      <c r="P6832" s="44" t="s">
        <v>1484</v>
      </c>
      <c r="Q6832" s="109">
        <v>10</v>
      </c>
      <c r="R6832" s="44" t="s">
        <v>1201</v>
      </c>
      <c r="S6832" s="109">
        <v>18</v>
      </c>
      <c r="T6832" s="109">
        <v>8</v>
      </c>
      <c r="U6832" s="109">
        <v>2</v>
      </c>
      <c r="V6832" s="109">
        <v>2</v>
      </c>
      <c r="W6832" s="109">
        <v>0</v>
      </c>
      <c r="Y6832" t="s">
        <v>783</v>
      </c>
    </row>
    <row r="6833" spans="2:25" hidden="1" x14ac:dyDescent="0.25">
      <c r="B6833" s="104">
        <v>46274</v>
      </c>
      <c r="C6833" s="105" t="s">
        <v>11</v>
      </c>
      <c r="P6833" s="44" t="s">
        <v>1484</v>
      </c>
      <c r="Q6833" s="109">
        <v>10</v>
      </c>
      <c r="R6833" s="44" t="s">
        <v>1201</v>
      </c>
      <c r="S6833" s="109">
        <v>13</v>
      </c>
      <c r="T6833" s="109">
        <v>5</v>
      </c>
      <c r="U6833" s="109">
        <v>0</v>
      </c>
      <c r="V6833" s="109">
        <v>0</v>
      </c>
      <c r="W6833" s="109">
        <v>0</v>
      </c>
      <c r="Y6833" t="s">
        <v>20</v>
      </c>
    </row>
    <row r="6834" spans="2:25" hidden="1" x14ac:dyDescent="0.25">
      <c r="B6834" s="104">
        <v>46274</v>
      </c>
      <c r="C6834" s="105" t="s">
        <v>11</v>
      </c>
      <c r="P6834" s="44" t="s">
        <v>1484</v>
      </c>
      <c r="Q6834" s="109">
        <v>10</v>
      </c>
      <c r="R6834" s="44" t="s">
        <v>1201</v>
      </c>
      <c r="S6834" s="109">
        <v>16</v>
      </c>
      <c r="T6834" s="109">
        <v>7</v>
      </c>
      <c r="U6834" s="109">
        <v>2</v>
      </c>
      <c r="V6834" s="109">
        <v>1</v>
      </c>
      <c r="W6834" s="109">
        <v>0</v>
      </c>
      <c r="Y6834" t="s">
        <v>784</v>
      </c>
    </row>
    <row r="6835" spans="2:25" hidden="1" x14ac:dyDescent="0.25">
      <c r="B6835" s="104">
        <v>46274</v>
      </c>
      <c r="C6835" s="105" t="s">
        <v>11</v>
      </c>
      <c r="P6835" s="44" t="s">
        <v>1484</v>
      </c>
      <c r="Q6835" s="109">
        <v>10</v>
      </c>
      <c r="R6835" s="44" t="s">
        <v>1201</v>
      </c>
      <c r="S6835" s="109">
        <v>1</v>
      </c>
      <c r="T6835" s="109">
        <v>1</v>
      </c>
      <c r="U6835" s="109">
        <v>1</v>
      </c>
      <c r="V6835" s="109">
        <v>1</v>
      </c>
      <c r="W6835" s="109">
        <v>0</v>
      </c>
    </row>
    <row r="6836" spans="2:25" hidden="1" x14ac:dyDescent="0.25">
      <c r="B6836" s="104">
        <v>46274</v>
      </c>
      <c r="C6836" s="105" t="s">
        <v>12</v>
      </c>
      <c r="P6836" s="44" t="s">
        <v>1485</v>
      </c>
      <c r="Q6836" s="109">
        <v>17</v>
      </c>
      <c r="R6836" s="44" t="s">
        <v>789</v>
      </c>
      <c r="S6836" s="109">
        <v>12</v>
      </c>
      <c r="T6836" s="109">
        <v>11</v>
      </c>
      <c r="U6836" s="109">
        <v>1</v>
      </c>
      <c r="V6836" s="109">
        <v>1</v>
      </c>
      <c r="W6836" s="109">
        <v>0</v>
      </c>
      <c r="Y6836" t="s">
        <v>781</v>
      </c>
    </row>
    <row r="6837" spans="2:25" hidden="1" x14ac:dyDescent="0.25">
      <c r="B6837" s="104">
        <v>46274</v>
      </c>
      <c r="C6837" s="105" t="s">
        <v>12</v>
      </c>
      <c r="P6837" s="44" t="s">
        <v>1485</v>
      </c>
      <c r="Q6837" s="109">
        <v>17</v>
      </c>
      <c r="R6837" s="44" t="s">
        <v>789</v>
      </c>
      <c r="S6837" s="109">
        <v>1</v>
      </c>
      <c r="T6837" s="109">
        <v>0</v>
      </c>
      <c r="U6837" s="109">
        <v>0</v>
      </c>
      <c r="V6837" s="109">
        <v>0</v>
      </c>
      <c r="W6837" s="109">
        <v>0</v>
      </c>
      <c r="Y6837" t="s">
        <v>779</v>
      </c>
    </row>
    <row r="6838" spans="2:25" hidden="1" x14ac:dyDescent="0.25">
      <c r="B6838" s="104">
        <v>46274</v>
      </c>
      <c r="C6838" s="105" t="s">
        <v>12</v>
      </c>
      <c r="P6838" s="44" t="s">
        <v>1486</v>
      </c>
      <c r="Q6838" s="109">
        <v>10</v>
      </c>
      <c r="R6838" s="44" t="s">
        <v>788</v>
      </c>
      <c r="S6838" s="109">
        <v>110</v>
      </c>
      <c r="T6838" s="109">
        <v>98</v>
      </c>
      <c r="U6838" s="109">
        <v>6</v>
      </c>
      <c r="V6838" s="109">
        <v>3</v>
      </c>
      <c r="W6838" s="109">
        <v>2</v>
      </c>
      <c r="Y6838" t="s">
        <v>779</v>
      </c>
    </row>
    <row r="6839" spans="2:25" hidden="1" x14ac:dyDescent="0.25">
      <c r="B6839" s="104">
        <v>46274</v>
      </c>
      <c r="C6839" s="105" t="s">
        <v>12</v>
      </c>
      <c r="P6839" s="44" t="s">
        <v>1486</v>
      </c>
      <c r="Q6839" s="109">
        <v>10</v>
      </c>
      <c r="R6839" s="44" t="s">
        <v>788</v>
      </c>
      <c r="S6839" s="109">
        <v>5</v>
      </c>
      <c r="T6839" s="109">
        <v>5</v>
      </c>
      <c r="U6839" s="109">
        <v>0</v>
      </c>
      <c r="V6839" s="109">
        <v>0</v>
      </c>
      <c r="W6839" s="109">
        <v>0</v>
      </c>
      <c r="Y6839" t="s">
        <v>779</v>
      </c>
    </row>
    <row r="6840" spans="2:25" hidden="1" x14ac:dyDescent="0.25">
      <c r="B6840" s="104">
        <v>46274</v>
      </c>
      <c r="C6840" s="105" t="s">
        <v>11</v>
      </c>
      <c r="P6840" s="44" t="s">
        <v>1487</v>
      </c>
      <c r="Q6840" s="109">
        <v>14</v>
      </c>
      <c r="R6840" s="44" t="s">
        <v>790</v>
      </c>
      <c r="S6840" s="109">
        <v>14</v>
      </c>
      <c r="T6840" s="109">
        <v>14</v>
      </c>
      <c r="U6840" s="109">
        <v>0</v>
      </c>
      <c r="V6840" s="109">
        <v>0</v>
      </c>
      <c r="W6840" s="109">
        <v>0</v>
      </c>
      <c r="Y6840" t="s">
        <v>783</v>
      </c>
    </row>
    <row r="6841" spans="2:25" hidden="1" x14ac:dyDescent="0.25">
      <c r="B6841" s="104">
        <v>46274</v>
      </c>
      <c r="C6841" s="105" t="s">
        <v>11</v>
      </c>
      <c r="P6841" s="44" t="s">
        <v>1487</v>
      </c>
      <c r="Q6841" s="109">
        <v>14</v>
      </c>
      <c r="R6841" s="44" t="s">
        <v>790</v>
      </c>
      <c r="S6841" s="109">
        <v>9</v>
      </c>
      <c r="T6841" s="109">
        <v>8</v>
      </c>
      <c r="U6841" s="109">
        <v>1</v>
      </c>
      <c r="V6841" s="109">
        <v>0</v>
      </c>
      <c r="W6841" s="109">
        <v>0</v>
      </c>
      <c r="Y6841" t="s">
        <v>20</v>
      </c>
    </row>
    <row r="6842" spans="2:25" hidden="1" x14ac:dyDescent="0.25">
      <c r="B6842" s="104">
        <v>46274</v>
      </c>
      <c r="C6842" s="105" t="s">
        <v>11</v>
      </c>
      <c r="P6842" s="44" t="s">
        <v>1487</v>
      </c>
      <c r="Q6842" s="109">
        <v>14</v>
      </c>
      <c r="R6842" s="44" t="s">
        <v>790</v>
      </c>
      <c r="S6842" s="109">
        <v>1</v>
      </c>
      <c r="T6842" s="109">
        <v>1</v>
      </c>
      <c r="U6842" s="109">
        <v>0</v>
      </c>
      <c r="V6842" s="109">
        <v>0</v>
      </c>
      <c r="W6842" s="109">
        <v>0</v>
      </c>
    </row>
    <row r="6843" spans="2:25" hidden="1" x14ac:dyDescent="0.25">
      <c r="B6843" s="104">
        <v>46274</v>
      </c>
      <c r="C6843" s="105" t="s">
        <v>11</v>
      </c>
      <c r="P6843" s="44" t="s">
        <v>1487</v>
      </c>
      <c r="Q6843" s="109">
        <v>14</v>
      </c>
      <c r="R6843" s="44" t="s">
        <v>790</v>
      </c>
      <c r="S6843" s="109">
        <v>15</v>
      </c>
      <c r="T6843" s="109">
        <v>14</v>
      </c>
      <c r="U6843" s="109">
        <v>0</v>
      </c>
      <c r="V6843" s="109">
        <v>0</v>
      </c>
      <c r="W6843" s="109">
        <v>0</v>
      </c>
      <c r="Y6843" t="s">
        <v>784</v>
      </c>
    </row>
    <row r="6844" spans="2:25" hidden="1" x14ac:dyDescent="0.25">
      <c r="B6844" s="104">
        <v>46274</v>
      </c>
      <c r="C6844" s="105" t="s">
        <v>11</v>
      </c>
      <c r="P6844" s="44" t="s">
        <v>1487</v>
      </c>
      <c r="Q6844" s="109">
        <v>14</v>
      </c>
      <c r="R6844" s="44" t="s">
        <v>790</v>
      </c>
      <c r="S6844" s="109">
        <v>4</v>
      </c>
      <c r="T6844" s="109">
        <v>4</v>
      </c>
      <c r="U6844" s="109">
        <v>0</v>
      </c>
      <c r="V6844" s="109">
        <v>0</v>
      </c>
      <c r="W6844" s="109">
        <v>0</v>
      </c>
      <c r="Y6844" t="s">
        <v>780</v>
      </c>
    </row>
    <row r="6845" spans="2:25" hidden="1" x14ac:dyDescent="0.25">
      <c r="B6845" s="104">
        <v>46274</v>
      </c>
      <c r="C6845" s="105" t="s">
        <v>12</v>
      </c>
      <c r="P6845" s="44" t="s">
        <v>1488</v>
      </c>
      <c r="Q6845" s="109">
        <v>18</v>
      </c>
      <c r="R6845" s="44" t="s">
        <v>791</v>
      </c>
      <c r="S6845" s="109">
        <v>48</v>
      </c>
      <c r="T6845" s="109">
        <v>48</v>
      </c>
      <c r="U6845" s="109">
        <v>5</v>
      </c>
      <c r="V6845" s="109">
        <v>5</v>
      </c>
      <c r="W6845" s="109">
        <v>1</v>
      </c>
      <c r="Y6845" t="s">
        <v>781</v>
      </c>
    </row>
    <row r="6846" spans="2:25" hidden="1" x14ac:dyDescent="0.25">
      <c r="B6846" s="104">
        <v>46274</v>
      </c>
      <c r="C6846" s="105" t="s">
        <v>12</v>
      </c>
      <c r="P6846" s="44" t="s">
        <v>1488</v>
      </c>
      <c r="Q6846" s="109">
        <v>18</v>
      </c>
      <c r="R6846" s="44" t="s">
        <v>791</v>
      </c>
      <c r="S6846" s="109">
        <v>5</v>
      </c>
      <c r="T6846" s="109">
        <v>5</v>
      </c>
      <c r="U6846" s="109">
        <v>4</v>
      </c>
      <c r="V6846" s="109">
        <v>4</v>
      </c>
      <c r="W6846" s="109">
        <v>1</v>
      </c>
      <c r="Y6846" t="s">
        <v>779</v>
      </c>
    </row>
    <row r="6847" spans="2:25" hidden="1" x14ac:dyDescent="0.25">
      <c r="B6847" s="104">
        <v>46274</v>
      </c>
      <c r="C6847" s="105" t="s">
        <v>11</v>
      </c>
      <c r="P6847" s="44" t="s">
        <v>1489</v>
      </c>
      <c r="Q6847" s="109">
        <v>11</v>
      </c>
      <c r="R6847" s="44" t="s">
        <v>924</v>
      </c>
      <c r="S6847" s="109">
        <v>26</v>
      </c>
      <c r="T6847" s="109">
        <v>25</v>
      </c>
      <c r="U6847" s="109">
        <v>1</v>
      </c>
      <c r="V6847" s="109">
        <v>0</v>
      </c>
      <c r="W6847" s="109">
        <v>0</v>
      </c>
      <c r="Y6847" t="s">
        <v>20</v>
      </c>
    </row>
    <row r="6848" spans="2:25" hidden="1" x14ac:dyDescent="0.25">
      <c r="B6848" s="104">
        <v>46274</v>
      </c>
      <c r="C6848" s="105" t="s">
        <v>11</v>
      </c>
      <c r="P6848" s="44" t="s">
        <v>1489</v>
      </c>
      <c r="Q6848" s="109">
        <v>11</v>
      </c>
      <c r="R6848" s="44" t="s">
        <v>924</v>
      </c>
      <c r="S6848" s="109">
        <v>1</v>
      </c>
      <c r="T6848" s="109">
        <v>1</v>
      </c>
      <c r="U6848" s="109">
        <v>0</v>
      </c>
      <c r="V6848" s="109">
        <v>0</v>
      </c>
      <c r="W6848" s="109">
        <v>0</v>
      </c>
      <c r="Y6848" t="s">
        <v>23</v>
      </c>
    </row>
    <row r="6849" spans="1:25" hidden="1" x14ac:dyDescent="0.25">
      <c r="B6849" s="104">
        <v>46274</v>
      </c>
      <c r="C6849" s="105" t="s">
        <v>11</v>
      </c>
      <c r="P6849" s="44" t="s">
        <v>1489</v>
      </c>
      <c r="Q6849" s="109">
        <v>11</v>
      </c>
      <c r="R6849" s="44" t="s">
        <v>924</v>
      </c>
      <c r="S6849" s="109">
        <v>3</v>
      </c>
      <c r="T6849" s="109">
        <v>3</v>
      </c>
      <c r="U6849" s="109">
        <v>0</v>
      </c>
      <c r="V6849" s="109">
        <v>0</v>
      </c>
      <c r="W6849" s="109">
        <v>0</v>
      </c>
    </row>
    <row r="6850" spans="1:25" hidden="1" x14ac:dyDescent="0.25">
      <c r="B6850" s="104">
        <v>46274</v>
      </c>
      <c r="C6850" s="105" t="s">
        <v>11</v>
      </c>
      <c r="P6850" s="44" t="s">
        <v>1489</v>
      </c>
      <c r="Q6850" s="109">
        <v>11</v>
      </c>
      <c r="R6850" s="44" t="s">
        <v>924</v>
      </c>
      <c r="S6850" s="109">
        <v>37</v>
      </c>
      <c r="T6850" s="109">
        <v>30</v>
      </c>
      <c r="U6850" s="109">
        <v>2</v>
      </c>
      <c r="V6850" s="109">
        <v>0</v>
      </c>
      <c r="W6850" s="109">
        <v>0</v>
      </c>
      <c r="Y6850" t="s">
        <v>783</v>
      </c>
    </row>
    <row r="6851" spans="1:25" hidden="1" x14ac:dyDescent="0.25">
      <c r="B6851" s="104">
        <v>46274</v>
      </c>
      <c r="C6851" s="105" t="s">
        <v>11</v>
      </c>
      <c r="P6851" s="44" t="s">
        <v>1489</v>
      </c>
      <c r="Q6851" s="109">
        <v>11</v>
      </c>
      <c r="R6851" s="44" t="s">
        <v>924</v>
      </c>
      <c r="S6851" s="109">
        <v>36</v>
      </c>
      <c r="T6851" s="109">
        <v>34</v>
      </c>
      <c r="U6851" s="109">
        <v>2</v>
      </c>
      <c r="V6851" s="109">
        <v>0</v>
      </c>
      <c r="W6851" s="109">
        <v>0</v>
      </c>
      <c r="Y6851" t="s">
        <v>784</v>
      </c>
    </row>
    <row r="6852" spans="1:25" hidden="1" x14ac:dyDescent="0.25">
      <c r="B6852" s="104">
        <v>46274</v>
      </c>
      <c r="C6852" s="105" t="s">
        <v>11</v>
      </c>
      <c r="P6852" s="44" t="s">
        <v>1489</v>
      </c>
      <c r="Q6852" s="109">
        <v>11</v>
      </c>
      <c r="R6852" s="44" t="s">
        <v>924</v>
      </c>
      <c r="S6852" s="109">
        <v>8</v>
      </c>
      <c r="T6852" s="109">
        <v>8</v>
      </c>
      <c r="U6852" s="109">
        <v>0</v>
      </c>
      <c r="V6852" s="109">
        <v>0</v>
      </c>
      <c r="W6852" s="109">
        <v>0</v>
      </c>
      <c r="Y6852" t="s">
        <v>780</v>
      </c>
    </row>
    <row r="6853" spans="1:25" hidden="1" x14ac:dyDescent="0.25">
      <c r="B6853" s="104">
        <v>46274</v>
      </c>
      <c r="C6853" s="105" t="s">
        <v>12</v>
      </c>
      <c r="P6853" s="44" t="s">
        <v>1490</v>
      </c>
      <c r="Q6853" s="109">
        <v>9</v>
      </c>
      <c r="R6853" s="44" t="s">
        <v>1457</v>
      </c>
      <c r="S6853" s="109">
        <v>58</v>
      </c>
      <c r="T6853" s="109">
        <v>49</v>
      </c>
      <c r="U6853" s="109">
        <v>1</v>
      </c>
      <c r="V6853" s="109">
        <v>0</v>
      </c>
      <c r="W6853" s="109">
        <v>0</v>
      </c>
      <c r="Y6853" t="s">
        <v>779</v>
      </c>
    </row>
    <row r="6854" spans="1:25" hidden="1" x14ac:dyDescent="0.25">
      <c r="B6854" s="104">
        <v>46274</v>
      </c>
      <c r="C6854" s="105" t="s">
        <v>12</v>
      </c>
      <c r="P6854" s="44" t="s">
        <v>1490</v>
      </c>
      <c r="Q6854" s="109">
        <v>9</v>
      </c>
      <c r="R6854" s="44" t="s">
        <v>1457</v>
      </c>
      <c r="S6854" s="109">
        <v>6</v>
      </c>
      <c r="T6854" s="109">
        <v>4</v>
      </c>
      <c r="U6854" s="109">
        <v>0</v>
      </c>
      <c r="V6854" s="109">
        <v>0</v>
      </c>
      <c r="W6854" s="109">
        <v>0</v>
      </c>
      <c r="Y6854" t="s">
        <v>781</v>
      </c>
    </row>
    <row r="6855" spans="1:25" hidden="1" x14ac:dyDescent="0.25">
      <c r="B6855" s="104">
        <v>46274</v>
      </c>
      <c r="C6855" s="105" t="s">
        <v>12</v>
      </c>
      <c r="P6855" s="44" t="s">
        <v>1490</v>
      </c>
      <c r="Q6855" s="109">
        <v>9</v>
      </c>
      <c r="R6855" s="44" t="s">
        <v>1457</v>
      </c>
      <c r="S6855" s="109">
        <v>1</v>
      </c>
      <c r="T6855" s="109">
        <v>1</v>
      </c>
      <c r="U6855" s="109">
        <v>0</v>
      </c>
      <c r="V6855" s="109">
        <v>0</v>
      </c>
      <c r="W6855" s="109">
        <v>0</v>
      </c>
      <c r="Y6855" t="s">
        <v>785</v>
      </c>
    </row>
    <row r="6856" spans="1:25" hidden="1" x14ac:dyDescent="0.25">
      <c r="B6856" s="104">
        <v>46274</v>
      </c>
      <c r="C6856" s="105" t="s">
        <v>12</v>
      </c>
      <c r="P6856" s="44" t="s">
        <v>1490</v>
      </c>
      <c r="Q6856" s="109">
        <v>9</v>
      </c>
      <c r="R6856" s="44" t="s">
        <v>1457</v>
      </c>
      <c r="S6856" s="109">
        <v>4</v>
      </c>
      <c r="T6856" s="109">
        <v>4</v>
      </c>
      <c r="U6856" s="109">
        <v>0</v>
      </c>
      <c r="V6856" s="109">
        <v>0</v>
      </c>
      <c r="W6856" s="109">
        <v>0</v>
      </c>
      <c r="Y6856" t="s">
        <v>779</v>
      </c>
    </row>
    <row r="6857" spans="1:25" hidden="1" x14ac:dyDescent="0.25">
      <c r="B6857" s="104">
        <v>46274</v>
      </c>
      <c r="C6857" s="105" t="s">
        <v>12</v>
      </c>
      <c r="P6857" s="44" t="s">
        <v>1490</v>
      </c>
      <c r="Q6857" s="109">
        <v>9</v>
      </c>
      <c r="R6857" s="44" t="s">
        <v>1457</v>
      </c>
      <c r="S6857" s="109">
        <v>1</v>
      </c>
      <c r="T6857" s="109">
        <v>1</v>
      </c>
      <c r="U6857" s="109">
        <v>0</v>
      </c>
      <c r="V6857" s="109">
        <v>0</v>
      </c>
      <c r="W6857" s="109">
        <v>0</v>
      </c>
      <c r="Y6857" t="s">
        <v>169</v>
      </c>
    </row>
    <row r="6858" spans="1:25" hidden="1" x14ac:dyDescent="0.25">
      <c r="B6858" s="104">
        <v>46274</v>
      </c>
      <c r="C6858" s="105" t="s">
        <v>12</v>
      </c>
      <c r="P6858" s="44" t="s">
        <v>1491</v>
      </c>
      <c r="Q6858" s="109">
        <v>6</v>
      </c>
      <c r="R6858" s="44" t="s">
        <v>812</v>
      </c>
      <c r="S6858" s="109">
        <v>131</v>
      </c>
      <c r="T6858" s="109">
        <v>53</v>
      </c>
      <c r="U6858" s="109">
        <v>6</v>
      </c>
      <c r="V6858" s="109">
        <v>1</v>
      </c>
      <c r="W6858" s="109">
        <v>1</v>
      </c>
      <c r="Y6858" t="s">
        <v>779</v>
      </c>
    </row>
    <row r="6859" spans="1:25" hidden="1" x14ac:dyDescent="0.25">
      <c r="B6859" s="104">
        <v>46274</v>
      </c>
      <c r="C6859" s="105" t="s">
        <v>12</v>
      </c>
      <c r="P6859" s="44" t="s">
        <v>1491</v>
      </c>
      <c r="Q6859" s="109">
        <v>6</v>
      </c>
      <c r="R6859" s="44" t="s">
        <v>812</v>
      </c>
      <c r="S6859" s="109">
        <v>4</v>
      </c>
      <c r="T6859" s="109">
        <v>3</v>
      </c>
      <c r="U6859" s="109">
        <v>1</v>
      </c>
      <c r="V6859" s="109">
        <v>1</v>
      </c>
      <c r="W6859" s="109">
        <v>0</v>
      </c>
      <c r="Y6859" t="s">
        <v>779</v>
      </c>
    </row>
    <row r="6860" spans="1:25" hidden="1" x14ac:dyDescent="0.25">
      <c r="B6860" s="104">
        <v>46274</v>
      </c>
      <c r="C6860" s="105" t="s">
        <v>11</v>
      </c>
      <c r="P6860" s="44" t="s">
        <v>1492</v>
      </c>
      <c r="Q6860" s="109">
        <v>13</v>
      </c>
      <c r="R6860" s="44" t="s">
        <v>791</v>
      </c>
      <c r="S6860" s="109">
        <v>2</v>
      </c>
      <c r="T6860" s="109">
        <v>2</v>
      </c>
      <c r="U6860" s="109">
        <v>0</v>
      </c>
      <c r="V6860" s="109">
        <v>0</v>
      </c>
      <c r="W6860" s="109">
        <v>0</v>
      </c>
      <c r="Y6860" t="s">
        <v>780</v>
      </c>
    </row>
    <row r="6861" spans="1:25" x14ac:dyDescent="0.25">
      <c r="A6861" s="103" t="s">
        <v>7</v>
      </c>
      <c r="B6861" s="104">
        <v>46275</v>
      </c>
      <c r="C6861" s="105" t="s">
        <v>11</v>
      </c>
      <c r="D6861" s="106">
        <v>12</v>
      </c>
      <c r="G6861" s="106">
        <v>7</v>
      </c>
      <c r="H6861" s="107">
        <v>0</v>
      </c>
      <c r="I6861" s="107">
        <v>0</v>
      </c>
      <c r="J6861" s="107">
        <v>0</v>
      </c>
      <c r="K6861" s="107">
        <v>0</v>
      </c>
      <c r="L6861" s="108">
        <v>0</v>
      </c>
      <c r="X6861" t="s">
        <v>782</v>
      </c>
      <c r="Y6861" t="s">
        <v>21</v>
      </c>
    </row>
    <row r="6862" spans="1:25" x14ac:dyDescent="0.25">
      <c r="A6862" s="103" t="s">
        <v>6</v>
      </c>
      <c r="B6862" s="104">
        <v>46275</v>
      </c>
      <c r="C6862" s="105" t="s">
        <v>12</v>
      </c>
      <c r="D6862" s="106">
        <v>13</v>
      </c>
      <c r="G6862" s="106">
        <v>1</v>
      </c>
      <c r="H6862" s="107">
        <v>0</v>
      </c>
      <c r="I6862" s="107">
        <v>0</v>
      </c>
      <c r="J6862" s="107">
        <v>0</v>
      </c>
      <c r="K6862" s="107">
        <v>0</v>
      </c>
      <c r="L6862" s="108">
        <v>0</v>
      </c>
      <c r="X6862" t="s">
        <v>778</v>
      </c>
      <c r="Y6862" t="s">
        <v>786</v>
      </c>
    </row>
    <row r="6863" spans="1:25" hidden="1" x14ac:dyDescent="0.25">
      <c r="A6863" s="103" t="s">
        <v>6</v>
      </c>
      <c r="B6863" s="104">
        <v>46275</v>
      </c>
      <c r="C6863" s="105" t="s">
        <v>12</v>
      </c>
      <c r="D6863" s="106">
        <v>11</v>
      </c>
      <c r="G6863" s="106">
        <v>23</v>
      </c>
      <c r="H6863" s="107">
        <v>0</v>
      </c>
      <c r="I6863" s="107">
        <v>0</v>
      </c>
      <c r="J6863" s="107">
        <v>0</v>
      </c>
      <c r="K6863" s="107">
        <v>0</v>
      </c>
      <c r="L6863" s="108">
        <v>0</v>
      </c>
      <c r="X6863" t="s">
        <v>782</v>
      </c>
    </row>
    <row r="6864" spans="1:25" x14ac:dyDescent="0.25">
      <c r="A6864" s="103" t="s">
        <v>28</v>
      </c>
      <c r="B6864" s="104">
        <v>46275</v>
      </c>
      <c r="C6864" s="105" t="s">
        <v>11</v>
      </c>
      <c r="D6864" s="106">
        <v>9</v>
      </c>
      <c r="G6864" s="106">
        <v>1</v>
      </c>
      <c r="H6864" s="107">
        <v>1</v>
      </c>
      <c r="I6864" s="107">
        <v>0</v>
      </c>
      <c r="J6864" s="107">
        <v>0</v>
      </c>
      <c r="K6864" s="107">
        <v>0</v>
      </c>
      <c r="L6864" s="108">
        <v>0</v>
      </c>
      <c r="X6864" t="s">
        <v>782</v>
      </c>
    </row>
    <row r="6865" spans="1:25" x14ac:dyDescent="0.25">
      <c r="A6865" s="103" t="s">
        <v>7</v>
      </c>
      <c r="B6865" s="104">
        <v>46275</v>
      </c>
      <c r="C6865" s="105" t="s">
        <v>12</v>
      </c>
      <c r="D6865" s="106">
        <v>8</v>
      </c>
      <c r="G6865" s="106">
        <v>4</v>
      </c>
      <c r="H6865" s="107">
        <v>0</v>
      </c>
      <c r="I6865" s="107">
        <v>0</v>
      </c>
      <c r="J6865" s="107">
        <v>0</v>
      </c>
      <c r="K6865" s="107">
        <v>0</v>
      </c>
      <c r="L6865" s="108">
        <v>0</v>
      </c>
      <c r="X6865" t="s">
        <v>778</v>
      </c>
    </row>
    <row r="6866" spans="1:25" hidden="1" x14ac:dyDescent="0.25">
      <c r="A6866" s="103" t="s">
        <v>7</v>
      </c>
      <c r="B6866" s="104">
        <v>46275</v>
      </c>
      <c r="C6866" s="105" t="s">
        <v>12</v>
      </c>
      <c r="D6866" s="106">
        <v>10</v>
      </c>
      <c r="G6866" s="106">
        <v>41</v>
      </c>
      <c r="H6866" s="107">
        <v>0</v>
      </c>
      <c r="I6866" s="107">
        <v>0</v>
      </c>
      <c r="J6866" s="107">
        <v>0</v>
      </c>
      <c r="K6866" s="107">
        <v>0</v>
      </c>
      <c r="L6866" s="108">
        <v>0</v>
      </c>
      <c r="X6866" t="s">
        <v>782</v>
      </c>
    </row>
    <row r="6867" spans="1:25" hidden="1" x14ac:dyDescent="0.25">
      <c r="A6867" s="103" t="s">
        <v>7</v>
      </c>
      <c r="B6867" s="104">
        <v>46275</v>
      </c>
      <c r="C6867" s="105" t="s">
        <v>12</v>
      </c>
      <c r="D6867" s="106">
        <v>10</v>
      </c>
      <c r="G6867" s="106">
        <v>221</v>
      </c>
      <c r="H6867" s="107">
        <v>4</v>
      </c>
      <c r="I6867" s="107">
        <v>2</v>
      </c>
      <c r="J6867" s="107">
        <v>0</v>
      </c>
      <c r="K6867" s="107">
        <v>0</v>
      </c>
      <c r="L6867" s="108">
        <v>0</v>
      </c>
      <c r="X6867" t="s">
        <v>782</v>
      </c>
      <c r="Y6867" t="s">
        <v>781</v>
      </c>
    </row>
    <row r="6868" spans="1:25" hidden="1" x14ac:dyDescent="0.25">
      <c r="A6868" s="103" t="s">
        <v>8</v>
      </c>
      <c r="B6868" s="104">
        <v>46275</v>
      </c>
      <c r="C6868" s="105" t="s">
        <v>12</v>
      </c>
      <c r="D6868" s="106">
        <v>13</v>
      </c>
      <c r="G6868" s="106">
        <v>263</v>
      </c>
      <c r="H6868" s="107">
        <v>3</v>
      </c>
      <c r="I6868" s="107">
        <v>3</v>
      </c>
      <c r="J6868" s="107">
        <v>0</v>
      </c>
      <c r="K6868" s="107">
        <v>0</v>
      </c>
      <c r="L6868" s="108">
        <v>0</v>
      </c>
      <c r="X6868" t="s">
        <v>782</v>
      </c>
      <c r="Y6868" t="s">
        <v>781</v>
      </c>
    </row>
    <row r="6869" spans="1:25" hidden="1" x14ac:dyDescent="0.25">
      <c r="A6869" s="103" t="s">
        <v>6</v>
      </c>
      <c r="B6869" s="104">
        <v>46275</v>
      </c>
      <c r="C6869" s="105" t="s">
        <v>11</v>
      </c>
      <c r="D6869" s="106">
        <v>11</v>
      </c>
      <c r="G6869" s="106">
        <v>164</v>
      </c>
      <c r="H6869" s="107">
        <v>6</v>
      </c>
      <c r="I6869" s="107">
        <v>6</v>
      </c>
      <c r="J6869" s="107">
        <v>2</v>
      </c>
      <c r="K6869" s="107">
        <v>1</v>
      </c>
      <c r="L6869" s="108">
        <v>0</v>
      </c>
      <c r="X6869" t="s">
        <v>782</v>
      </c>
      <c r="Y6869" t="s">
        <v>780</v>
      </c>
    </row>
    <row r="6870" spans="1:25" x14ac:dyDescent="0.25">
      <c r="A6870" s="103" t="s">
        <v>6</v>
      </c>
      <c r="B6870" s="104">
        <v>46275</v>
      </c>
      <c r="C6870" s="105" t="s">
        <v>11</v>
      </c>
      <c r="D6870" s="106">
        <v>15</v>
      </c>
      <c r="G6870" s="106">
        <v>471</v>
      </c>
      <c r="H6870" s="107">
        <v>4</v>
      </c>
      <c r="I6870" s="107">
        <v>0</v>
      </c>
      <c r="J6870" s="107">
        <v>0</v>
      </c>
      <c r="K6870" s="107">
        <v>0</v>
      </c>
      <c r="L6870" s="108">
        <v>0</v>
      </c>
      <c r="X6870" t="s">
        <v>778</v>
      </c>
      <c r="Y6870" t="s">
        <v>20</v>
      </c>
    </row>
    <row r="6871" spans="1:25" hidden="1" x14ac:dyDescent="0.25">
      <c r="A6871" s="103" t="s">
        <v>7</v>
      </c>
      <c r="B6871" s="104">
        <v>46275</v>
      </c>
      <c r="C6871" s="105" t="s">
        <v>12</v>
      </c>
      <c r="D6871" s="106">
        <v>13</v>
      </c>
      <c r="G6871" s="106">
        <v>3</v>
      </c>
      <c r="H6871" s="107">
        <v>0</v>
      </c>
      <c r="I6871" s="107">
        <v>0</v>
      </c>
      <c r="J6871" s="107">
        <v>0</v>
      </c>
      <c r="K6871" s="107">
        <v>0</v>
      </c>
      <c r="L6871" s="108">
        <v>0</v>
      </c>
      <c r="X6871" t="s">
        <v>778</v>
      </c>
      <c r="Y6871" t="s">
        <v>811</v>
      </c>
    </row>
    <row r="6872" spans="1:25" x14ac:dyDescent="0.25">
      <c r="A6872" s="103" t="s">
        <v>6</v>
      </c>
      <c r="B6872" s="104">
        <v>46275</v>
      </c>
      <c r="C6872" s="105" t="s">
        <v>11</v>
      </c>
      <c r="D6872" s="106">
        <v>12</v>
      </c>
      <c r="G6872" s="106">
        <v>1059</v>
      </c>
      <c r="H6872" s="107">
        <v>8</v>
      </c>
      <c r="I6872" s="107">
        <v>6</v>
      </c>
      <c r="J6872" s="107">
        <v>0</v>
      </c>
      <c r="K6872" s="107">
        <v>0</v>
      </c>
      <c r="L6872" s="108">
        <v>0</v>
      </c>
      <c r="X6872" t="s">
        <v>782</v>
      </c>
      <c r="Y6872" t="s">
        <v>20</v>
      </c>
    </row>
    <row r="6873" spans="1:25" hidden="1" x14ac:dyDescent="0.25">
      <c r="A6873" s="103" t="s">
        <v>6</v>
      </c>
      <c r="B6873" s="104">
        <v>46275</v>
      </c>
      <c r="C6873" s="105" t="s">
        <v>12</v>
      </c>
      <c r="D6873" s="106">
        <v>9</v>
      </c>
      <c r="G6873" s="106">
        <v>4</v>
      </c>
      <c r="H6873" s="107">
        <v>0</v>
      </c>
      <c r="I6873" s="107">
        <v>0</v>
      </c>
      <c r="J6873" s="107">
        <v>0</v>
      </c>
      <c r="K6873" s="107">
        <v>0</v>
      </c>
      <c r="L6873" s="108">
        <v>0</v>
      </c>
      <c r="X6873" t="s">
        <v>778</v>
      </c>
      <c r="Y6873" t="s">
        <v>786</v>
      </c>
    </row>
    <row r="6874" spans="1:25" x14ac:dyDescent="0.25">
      <c r="A6874" s="103" t="s">
        <v>6</v>
      </c>
      <c r="B6874" s="104">
        <v>46275</v>
      </c>
      <c r="C6874" s="105" t="s">
        <v>11</v>
      </c>
      <c r="D6874" s="106">
        <v>11</v>
      </c>
      <c r="G6874" s="106">
        <v>2</v>
      </c>
      <c r="H6874" s="107">
        <v>0</v>
      </c>
      <c r="I6874" s="107">
        <v>0</v>
      </c>
      <c r="J6874" s="107">
        <v>0</v>
      </c>
      <c r="K6874" s="107">
        <v>0</v>
      </c>
      <c r="L6874" s="108">
        <v>0</v>
      </c>
      <c r="X6874" t="s">
        <v>782</v>
      </c>
      <c r="Y6874" t="s">
        <v>22</v>
      </c>
    </row>
    <row r="6875" spans="1:25" hidden="1" x14ac:dyDescent="0.25">
      <c r="A6875" s="103" t="s">
        <v>7</v>
      </c>
      <c r="B6875" s="104">
        <v>46275</v>
      </c>
      <c r="C6875" s="105" t="s">
        <v>12</v>
      </c>
      <c r="D6875" s="106">
        <v>8</v>
      </c>
      <c r="G6875" s="106">
        <v>4</v>
      </c>
      <c r="H6875" s="107">
        <v>0</v>
      </c>
      <c r="I6875" s="107">
        <v>0</v>
      </c>
      <c r="J6875" s="107">
        <v>0</v>
      </c>
      <c r="K6875" s="107">
        <v>0</v>
      </c>
      <c r="L6875" s="108">
        <v>0</v>
      </c>
      <c r="X6875" t="s">
        <v>778</v>
      </c>
      <c r="Y6875" t="s">
        <v>811</v>
      </c>
    </row>
    <row r="6876" spans="1:25" hidden="1" x14ac:dyDescent="0.25">
      <c r="A6876" s="103" t="s">
        <v>8</v>
      </c>
      <c r="B6876" s="104">
        <v>46275</v>
      </c>
      <c r="C6876" s="105" t="s">
        <v>11</v>
      </c>
      <c r="D6876" s="106">
        <v>9</v>
      </c>
      <c r="G6876" s="106">
        <v>52</v>
      </c>
      <c r="H6876" s="107">
        <v>0</v>
      </c>
      <c r="I6876" s="107">
        <v>0</v>
      </c>
      <c r="J6876" s="107">
        <v>0</v>
      </c>
      <c r="K6876" s="107">
        <v>0</v>
      </c>
      <c r="L6876" s="108">
        <v>0</v>
      </c>
      <c r="X6876" t="s">
        <v>778</v>
      </c>
      <c r="Y6876" t="s">
        <v>780</v>
      </c>
    </row>
    <row r="6877" spans="1:25" x14ac:dyDescent="0.25">
      <c r="A6877" s="103" t="s">
        <v>6</v>
      </c>
      <c r="B6877" s="104">
        <v>46275</v>
      </c>
      <c r="C6877" s="105" t="s">
        <v>11</v>
      </c>
      <c r="D6877" s="106">
        <v>10</v>
      </c>
      <c r="G6877" s="106">
        <v>95</v>
      </c>
      <c r="H6877" s="107">
        <v>3</v>
      </c>
      <c r="I6877" s="107">
        <v>2</v>
      </c>
      <c r="J6877" s="107">
        <v>0</v>
      </c>
      <c r="K6877" s="107">
        <v>0</v>
      </c>
      <c r="L6877" s="108">
        <v>0</v>
      </c>
      <c r="X6877" t="s">
        <v>782</v>
      </c>
      <c r="Y6877" t="s">
        <v>780</v>
      </c>
    </row>
    <row r="6878" spans="1:25" x14ac:dyDescent="0.25">
      <c r="A6878" s="103" t="s">
        <v>7</v>
      </c>
      <c r="B6878" s="104">
        <v>46275</v>
      </c>
      <c r="C6878" s="105" t="s">
        <v>12</v>
      </c>
      <c r="D6878" s="106">
        <v>12</v>
      </c>
      <c r="G6878" s="106">
        <v>6</v>
      </c>
      <c r="H6878" s="107">
        <v>1</v>
      </c>
      <c r="I6878" s="107">
        <v>1</v>
      </c>
      <c r="J6878" s="107">
        <v>0</v>
      </c>
      <c r="K6878" s="107">
        <v>0</v>
      </c>
      <c r="L6878" s="108">
        <v>0</v>
      </c>
      <c r="X6878" t="s">
        <v>778</v>
      </c>
      <c r="Y6878" t="s">
        <v>811</v>
      </c>
    </row>
    <row r="6879" spans="1:25" hidden="1" x14ac:dyDescent="0.25">
      <c r="A6879" s="103" t="s">
        <v>6</v>
      </c>
      <c r="B6879" s="104">
        <v>46275</v>
      </c>
      <c r="C6879" s="105" t="s">
        <v>12</v>
      </c>
      <c r="D6879" s="106">
        <v>15</v>
      </c>
      <c r="G6879" s="106">
        <v>155</v>
      </c>
      <c r="H6879" s="107">
        <v>6</v>
      </c>
      <c r="I6879" s="107">
        <v>4</v>
      </c>
      <c r="J6879" s="107">
        <v>1</v>
      </c>
      <c r="K6879" s="107">
        <v>0</v>
      </c>
      <c r="L6879" s="108">
        <v>0</v>
      </c>
      <c r="X6879" t="s">
        <v>778</v>
      </c>
      <c r="Y6879" t="s">
        <v>779</v>
      </c>
    </row>
    <row r="6880" spans="1:25" hidden="1" x14ac:dyDescent="0.25">
      <c r="A6880" s="103" t="s">
        <v>8</v>
      </c>
      <c r="B6880" s="104">
        <v>46275</v>
      </c>
      <c r="C6880" s="105" t="s">
        <v>11</v>
      </c>
      <c r="D6880" s="106">
        <v>11</v>
      </c>
      <c r="G6880" s="106">
        <v>3</v>
      </c>
      <c r="H6880" s="107">
        <v>0</v>
      </c>
      <c r="I6880" s="107">
        <v>0</v>
      </c>
      <c r="J6880" s="107">
        <v>0</v>
      </c>
      <c r="K6880" s="107">
        <v>0</v>
      </c>
      <c r="L6880" s="108">
        <v>0</v>
      </c>
      <c r="X6880" t="s">
        <v>782</v>
      </c>
      <c r="Y6880" t="s">
        <v>21</v>
      </c>
    </row>
    <row r="6881" spans="1:25" hidden="1" x14ac:dyDescent="0.25">
      <c r="A6881" s="103" t="s">
        <v>6</v>
      </c>
      <c r="B6881" s="104">
        <v>46275</v>
      </c>
      <c r="C6881" s="105" t="s">
        <v>11</v>
      </c>
      <c r="D6881" s="106">
        <v>12</v>
      </c>
      <c r="G6881" s="106">
        <v>1541</v>
      </c>
      <c r="H6881" s="107">
        <v>21</v>
      </c>
      <c r="I6881" s="107">
        <v>18</v>
      </c>
      <c r="J6881" s="107">
        <v>0</v>
      </c>
      <c r="K6881" s="107">
        <v>0</v>
      </c>
      <c r="L6881" s="108">
        <v>0</v>
      </c>
      <c r="X6881" t="s">
        <v>782</v>
      </c>
      <c r="Y6881" t="s">
        <v>784</v>
      </c>
    </row>
    <row r="6882" spans="1:25" x14ac:dyDescent="0.25">
      <c r="A6882" s="103" t="s">
        <v>6</v>
      </c>
      <c r="B6882" s="104">
        <v>46275</v>
      </c>
      <c r="C6882" s="105" t="s">
        <v>11</v>
      </c>
      <c r="D6882" s="106">
        <v>10</v>
      </c>
      <c r="G6882" s="106">
        <v>752</v>
      </c>
      <c r="H6882" s="107">
        <v>4</v>
      </c>
      <c r="I6882" s="107">
        <v>4</v>
      </c>
      <c r="J6882" s="107">
        <v>0</v>
      </c>
      <c r="K6882" s="107">
        <v>0</v>
      </c>
      <c r="L6882" s="108">
        <v>0</v>
      </c>
      <c r="X6882" t="s">
        <v>782</v>
      </c>
      <c r="Y6882" t="s">
        <v>783</v>
      </c>
    </row>
    <row r="6883" spans="1:25" hidden="1" x14ac:dyDescent="0.25">
      <c r="A6883" s="103" t="s">
        <v>7</v>
      </c>
      <c r="B6883" s="104">
        <v>46275</v>
      </c>
      <c r="C6883" s="105" t="s">
        <v>12</v>
      </c>
      <c r="D6883" s="106">
        <v>11</v>
      </c>
      <c r="G6883" s="106">
        <v>3</v>
      </c>
      <c r="H6883" s="107">
        <v>0</v>
      </c>
      <c r="I6883" s="107">
        <v>0</v>
      </c>
      <c r="J6883" s="107">
        <v>0</v>
      </c>
      <c r="K6883" s="107">
        <v>0</v>
      </c>
      <c r="L6883" s="108">
        <v>0</v>
      </c>
      <c r="X6883" t="s">
        <v>782</v>
      </c>
      <c r="Y6883" t="s">
        <v>169</v>
      </c>
    </row>
    <row r="6884" spans="1:25" hidden="1" x14ac:dyDescent="0.25">
      <c r="A6884" s="103" t="s">
        <v>6</v>
      </c>
      <c r="B6884" s="104">
        <v>46275</v>
      </c>
      <c r="C6884" s="105" t="s">
        <v>11</v>
      </c>
      <c r="D6884" s="106">
        <v>16</v>
      </c>
      <c r="G6884" s="106">
        <v>2</v>
      </c>
      <c r="H6884" s="107">
        <v>0</v>
      </c>
      <c r="I6884" s="107">
        <v>0</v>
      </c>
      <c r="J6884" s="107">
        <v>0</v>
      </c>
      <c r="K6884" s="107">
        <v>0</v>
      </c>
      <c r="L6884" s="108">
        <v>0</v>
      </c>
      <c r="X6884" t="s">
        <v>782</v>
      </c>
      <c r="Y6884" t="s">
        <v>22</v>
      </c>
    </row>
    <row r="6885" spans="1:25" hidden="1" x14ac:dyDescent="0.25">
      <c r="A6885" s="103" t="s">
        <v>8</v>
      </c>
      <c r="B6885" s="104">
        <v>46275</v>
      </c>
      <c r="C6885" s="105" t="s">
        <v>11</v>
      </c>
      <c r="D6885" s="106">
        <v>9</v>
      </c>
      <c r="G6885" s="106">
        <v>353</v>
      </c>
      <c r="H6885" s="107">
        <v>5</v>
      </c>
      <c r="I6885" s="107">
        <v>3</v>
      </c>
      <c r="J6885" s="107">
        <v>0</v>
      </c>
      <c r="K6885" s="107">
        <v>0</v>
      </c>
      <c r="L6885" s="108">
        <v>0</v>
      </c>
      <c r="X6885" t="s">
        <v>778</v>
      </c>
      <c r="Y6885" t="s">
        <v>20</v>
      </c>
    </row>
    <row r="6886" spans="1:25" hidden="1" x14ac:dyDescent="0.25">
      <c r="A6886" s="103" t="s">
        <v>7</v>
      </c>
      <c r="B6886" s="104">
        <v>46275</v>
      </c>
      <c r="C6886" s="105" t="s">
        <v>12</v>
      </c>
      <c r="D6886" s="106">
        <v>13</v>
      </c>
      <c r="G6886" s="106">
        <v>64</v>
      </c>
      <c r="H6886" s="107">
        <v>2</v>
      </c>
      <c r="I6886" s="107">
        <v>2</v>
      </c>
      <c r="J6886" s="107">
        <v>0</v>
      </c>
      <c r="K6886" s="107">
        <v>0</v>
      </c>
      <c r="L6886" s="108">
        <v>0</v>
      </c>
      <c r="X6886" t="s">
        <v>782</v>
      </c>
      <c r="Y6886" t="s">
        <v>781</v>
      </c>
    </row>
    <row r="6887" spans="1:25" x14ac:dyDescent="0.25">
      <c r="A6887" s="103" t="s">
        <v>6</v>
      </c>
      <c r="B6887" s="104">
        <v>46275</v>
      </c>
      <c r="C6887" s="105" t="s">
        <v>11</v>
      </c>
      <c r="D6887" s="106">
        <v>16</v>
      </c>
      <c r="G6887" s="106">
        <v>186</v>
      </c>
      <c r="H6887" s="107">
        <v>2</v>
      </c>
      <c r="I6887" s="107">
        <v>2</v>
      </c>
      <c r="J6887" s="107">
        <v>0</v>
      </c>
      <c r="K6887" s="107">
        <v>0</v>
      </c>
      <c r="L6887" s="108">
        <v>0</v>
      </c>
      <c r="X6887" t="s">
        <v>778</v>
      </c>
      <c r="Y6887" t="s">
        <v>784</v>
      </c>
    </row>
    <row r="6888" spans="1:25" hidden="1" x14ac:dyDescent="0.25">
      <c r="A6888" s="103" t="s">
        <v>6</v>
      </c>
      <c r="B6888" s="104">
        <v>46275</v>
      </c>
      <c r="C6888" s="105" t="s">
        <v>12</v>
      </c>
      <c r="D6888" s="106">
        <v>11</v>
      </c>
      <c r="G6888" s="106">
        <v>34</v>
      </c>
      <c r="H6888" s="107">
        <v>0</v>
      </c>
      <c r="I6888" s="107">
        <v>0</v>
      </c>
      <c r="J6888" s="107">
        <v>0</v>
      </c>
      <c r="K6888" s="107">
        <v>0</v>
      </c>
      <c r="L6888" s="108">
        <v>0</v>
      </c>
      <c r="X6888" t="s">
        <v>782</v>
      </c>
      <c r="Y6888" t="s">
        <v>779</v>
      </c>
    </row>
    <row r="6889" spans="1:25" hidden="1" x14ac:dyDescent="0.25">
      <c r="A6889" s="103" t="s">
        <v>7</v>
      </c>
      <c r="B6889" s="104">
        <v>46275</v>
      </c>
      <c r="C6889" s="105" t="s">
        <v>12</v>
      </c>
      <c r="D6889" s="106">
        <v>12</v>
      </c>
      <c r="G6889" s="106">
        <v>109</v>
      </c>
      <c r="H6889" s="107">
        <v>3</v>
      </c>
      <c r="I6889" s="107">
        <v>3</v>
      </c>
      <c r="J6889" s="107">
        <v>0</v>
      </c>
      <c r="K6889" s="107">
        <v>0</v>
      </c>
      <c r="L6889" s="108">
        <v>0</v>
      </c>
      <c r="X6889" t="s">
        <v>782</v>
      </c>
      <c r="Y6889" t="s">
        <v>781</v>
      </c>
    </row>
    <row r="6890" spans="1:25" x14ac:dyDescent="0.25">
      <c r="A6890" s="103" t="s">
        <v>7</v>
      </c>
      <c r="B6890" s="104">
        <v>46275</v>
      </c>
      <c r="C6890" s="105" t="s">
        <v>11</v>
      </c>
      <c r="D6890" s="106">
        <v>16</v>
      </c>
      <c r="G6890" s="106">
        <v>78</v>
      </c>
      <c r="H6890" s="107">
        <v>3</v>
      </c>
      <c r="I6890" s="107">
        <v>3</v>
      </c>
      <c r="J6890" s="107">
        <v>0</v>
      </c>
      <c r="K6890" s="107">
        <v>0</v>
      </c>
      <c r="L6890" s="108">
        <v>0</v>
      </c>
      <c r="X6890" t="s">
        <v>778</v>
      </c>
      <c r="Y6890" t="s">
        <v>783</v>
      </c>
    </row>
    <row r="6891" spans="1:25" hidden="1" x14ac:dyDescent="0.25">
      <c r="A6891" s="103" t="s">
        <v>8</v>
      </c>
      <c r="B6891" s="104">
        <v>46275</v>
      </c>
      <c r="C6891" s="105" t="s">
        <v>12</v>
      </c>
      <c r="D6891" s="106">
        <v>9</v>
      </c>
      <c r="G6891" s="106">
        <v>8</v>
      </c>
      <c r="H6891" s="107">
        <v>0</v>
      </c>
      <c r="I6891" s="107">
        <v>0</v>
      </c>
      <c r="J6891" s="107">
        <v>0</v>
      </c>
      <c r="K6891" s="107">
        <v>0</v>
      </c>
      <c r="L6891" s="108">
        <v>0</v>
      </c>
      <c r="X6891" t="s">
        <v>778</v>
      </c>
    </row>
    <row r="6892" spans="1:25" hidden="1" x14ac:dyDescent="0.25">
      <c r="A6892" s="103" t="s">
        <v>7</v>
      </c>
      <c r="B6892" s="104">
        <v>46275</v>
      </c>
      <c r="C6892" s="105" t="s">
        <v>11</v>
      </c>
      <c r="D6892" s="106">
        <v>9</v>
      </c>
      <c r="G6892" s="106">
        <v>423</v>
      </c>
      <c r="H6892" s="107">
        <v>7</v>
      </c>
      <c r="I6892" s="107">
        <v>4</v>
      </c>
      <c r="J6892" s="107">
        <v>0</v>
      </c>
      <c r="K6892" s="107">
        <v>0</v>
      </c>
      <c r="L6892" s="108">
        <v>0</v>
      </c>
      <c r="X6892" t="s">
        <v>782</v>
      </c>
      <c r="Y6892" t="s">
        <v>784</v>
      </c>
    </row>
    <row r="6893" spans="1:25" hidden="1" x14ac:dyDescent="0.25">
      <c r="A6893" s="103" t="s">
        <v>6</v>
      </c>
      <c r="B6893" s="104">
        <v>46275</v>
      </c>
      <c r="C6893" s="105" t="s">
        <v>11</v>
      </c>
      <c r="D6893" s="106">
        <v>15</v>
      </c>
      <c r="G6893" s="106">
        <v>6</v>
      </c>
      <c r="H6893" s="107">
        <v>0</v>
      </c>
      <c r="I6893" s="107">
        <v>0</v>
      </c>
      <c r="J6893" s="107">
        <v>0</v>
      </c>
      <c r="K6893" s="107">
        <v>0</v>
      </c>
      <c r="L6893" s="108">
        <v>0</v>
      </c>
      <c r="X6893" t="s">
        <v>782</v>
      </c>
      <c r="Y6893" t="s">
        <v>22</v>
      </c>
    </row>
    <row r="6894" spans="1:25" hidden="1" x14ac:dyDescent="0.25">
      <c r="A6894" s="103" t="s">
        <v>7</v>
      </c>
      <c r="B6894" s="104">
        <v>46275</v>
      </c>
      <c r="C6894" s="105" t="s">
        <v>11</v>
      </c>
      <c r="D6894" s="106">
        <v>12</v>
      </c>
      <c r="G6894" s="106">
        <v>570</v>
      </c>
      <c r="H6894" s="107">
        <v>2</v>
      </c>
      <c r="I6894" s="107">
        <v>2</v>
      </c>
      <c r="J6894" s="107">
        <v>1</v>
      </c>
      <c r="K6894" s="107">
        <v>0</v>
      </c>
      <c r="L6894" s="108">
        <v>0</v>
      </c>
      <c r="X6894" t="s">
        <v>782</v>
      </c>
      <c r="Y6894" t="s">
        <v>784</v>
      </c>
    </row>
    <row r="6895" spans="1:25" x14ac:dyDescent="0.25">
      <c r="A6895" s="103" t="s">
        <v>7</v>
      </c>
      <c r="B6895" s="104">
        <v>46275</v>
      </c>
      <c r="C6895" s="105" t="s">
        <v>12</v>
      </c>
      <c r="D6895" s="106">
        <v>13</v>
      </c>
      <c r="G6895" s="106">
        <v>1</v>
      </c>
      <c r="H6895" s="107">
        <v>0</v>
      </c>
      <c r="I6895" s="107">
        <v>0</v>
      </c>
      <c r="J6895" s="107">
        <v>0</v>
      </c>
      <c r="K6895" s="107">
        <v>0</v>
      </c>
      <c r="L6895" s="108">
        <v>0</v>
      </c>
      <c r="X6895" t="s">
        <v>778</v>
      </c>
      <c r="Y6895" t="s">
        <v>781</v>
      </c>
    </row>
    <row r="6896" spans="1:25" hidden="1" x14ac:dyDescent="0.25">
      <c r="A6896" s="103" t="s">
        <v>7</v>
      </c>
      <c r="B6896" s="104">
        <v>46275</v>
      </c>
      <c r="C6896" s="105" t="s">
        <v>12</v>
      </c>
      <c r="D6896" s="106">
        <v>10</v>
      </c>
      <c r="G6896" s="106">
        <v>4</v>
      </c>
      <c r="H6896" s="107">
        <v>0</v>
      </c>
      <c r="I6896" s="107">
        <v>0</v>
      </c>
      <c r="J6896" s="107">
        <v>0</v>
      </c>
      <c r="K6896" s="107">
        <v>0</v>
      </c>
      <c r="L6896" s="108">
        <v>0</v>
      </c>
      <c r="X6896" t="s">
        <v>778</v>
      </c>
      <c r="Y6896" t="s">
        <v>804</v>
      </c>
    </row>
    <row r="6897" spans="1:25" hidden="1" x14ac:dyDescent="0.25">
      <c r="A6897" s="103" t="s">
        <v>8</v>
      </c>
      <c r="B6897" s="104">
        <v>46275</v>
      </c>
      <c r="C6897" s="105" t="s">
        <v>11</v>
      </c>
      <c r="D6897" s="106">
        <v>12</v>
      </c>
      <c r="G6897" s="106">
        <v>796</v>
      </c>
      <c r="H6897" s="107">
        <v>4</v>
      </c>
      <c r="I6897" s="107">
        <v>3</v>
      </c>
      <c r="J6897" s="107">
        <v>0</v>
      </c>
      <c r="K6897" s="107">
        <v>0</v>
      </c>
      <c r="L6897" s="108">
        <v>0</v>
      </c>
      <c r="X6897" t="s">
        <v>782</v>
      </c>
      <c r="Y6897" t="s">
        <v>783</v>
      </c>
    </row>
    <row r="6898" spans="1:25" hidden="1" x14ac:dyDescent="0.25">
      <c r="A6898" s="103" t="s">
        <v>7</v>
      </c>
      <c r="B6898" s="104">
        <v>46275</v>
      </c>
      <c r="C6898" s="105" t="s">
        <v>11</v>
      </c>
      <c r="D6898" s="106">
        <v>16</v>
      </c>
      <c r="G6898" s="106">
        <v>5</v>
      </c>
      <c r="H6898" s="107">
        <v>0</v>
      </c>
      <c r="I6898" s="107">
        <v>0</v>
      </c>
      <c r="J6898" s="107">
        <v>0</v>
      </c>
      <c r="K6898" s="107">
        <v>0</v>
      </c>
      <c r="L6898" s="108">
        <v>0</v>
      </c>
      <c r="X6898" t="s">
        <v>782</v>
      </c>
      <c r="Y6898" t="s">
        <v>21</v>
      </c>
    </row>
    <row r="6899" spans="1:25" x14ac:dyDescent="0.25">
      <c r="A6899" s="103" t="s">
        <v>6</v>
      </c>
      <c r="B6899" s="104">
        <v>46275</v>
      </c>
      <c r="C6899" s="105" t="s">
        <v>11</v>
      </c>
      <c r="D6899" s="106">
        <v>13</v>
      </c>
      <c r="G6899" s="106">
        <v>1</v>
      </c>
      <c r="H6899" s="107">
        <v>0</v>
      </c>
      <c r="I6899" s="107">
        <v>0</v>
      </c>
      <c r="J6899" s="107">
        <v>0</v>
      </c>
      <c r="K6899" s="107">
        <v>0</v>
      </c>
      <c r="L6899" s="108">
        <v>0</v>
      </c>
      <c r="X6899" t="s">
        <v>782</v>
      </c>
      <c r="Y6899" t="s">
        <v>784</v>
      </c>
    </row>
    <row r="6900" spans="1:25" hidden="1" x14ac:dyDescent="0.25">
      <c r="A6900" s="103" t="s">
        <v>8</v>
      </c>
      <c r="B6900" s="104">
        <v>46275</v>
      </c>
      <c r="C6900" s="105" t="s">
        <v>12</v>
      </c>
      <c r="D6900" s="106">
        <v>14</v>
      </c>
      <c r="G6900" s="106">
        <v>80</v>
      </c>
      <c r="H6900" s="107">
        <v>1</v>
      </c>
      <c r="I6900" s="107">
        <v>0</v>
      </c>
      <c r="J6900" s="107">
        <v>0</v>
      </c>
      <c r="K6900" s="107">
        <v>0</v>
      </c>
      <c r="L6900" s="108">
        <v>0</v>
      </c>
      <c r="X6900" t="s">
        <v>778</v>
      </c>
      <c r="Y6900" t="s">
        <v>779</v>
      </c>
    </row>
    <row r="6901" spans="1:25" x14ac:dyDescent="0.25">
      <c r="A6901" s="103" t="s">
        <v>6</v>
      </c>
      <c r="B6901" s="104">
        <v>46275</v>
      </c>
      <c r="C6901" s="105" t="s">
        <v>11</v>
      </c>
      <c r="D6901" s="106">
        <v>11</v>
      </c>
      <c r="G6901" s="106">
        <v>6</v>
      </c>
      <c r="H6901" s="107">
        <v>0</v>
      </c>
      <c r="I6901" s="107">
        <v>0</v>
      </c>
      <c r="J6901" s="107">
        <v>0</v>
      </c>
      <c r="K6901" s="107">
        <v>0</v>
      </c>
      <c r="L6901" s="108">
        <v>0</v>
      </c>
      <c r="X6901" t="s">
        <v>778</v>
      </c>
    </row>
    <row r="6902" spans="1:25" x14ac:dyDescent="0.25">
      <c r="A6902" s="103" t="s">
        <v>6</v>
      </c>
      <c r="B6902" s="104">
        <v>46275</v>
      </c>
      <c r="C6902" s="105" t="s">
        <v>12</v>
      </c>
      <c r="D6902" s="106">
        <v>8</v>
      </c>
      <c r="G6902" s="106">
        <v>2</v>
      </c>
      <c r="H6902" s="107">
        <v>0</v>
      </c>
      <c r="I6902" s="107">
        <v>0</v>
      </c>
      <c r="J6902" s="107">
        <v>0</v>
      </c>
      <c r="K6902" s="107">
        <v>0</v>
      </c>
      <c r="L6902" s="108">
        <v>0</v>
      </c>
      <c r="X6902" t="s">
        <v>778</v>
      </c>
      <c r="Y6902" t="s">
        <v>786</v>
      </c>
    </row>
    <row r="6903" spans="1:25" x14ac:dyDescent="0.25">
      <c r="A6903" s="103" t="s">
        <v>7</v>
      </c>
      <c r="B6903" s="104">
        <v>46275</v>
      </c>
      <c r="C6903" s="105" t="s">
        <v>12</v>
      </c>
      <c r="D6903" s="106">
        <v>12</v>
      </c>
      <c r="G6903" s="106">
        <v>892</v>
      </c>
      <c r="H6903" s="107">
        <v>11</v>
      </c>
      <c r="I6903" s="107">
        <v>4</v>
      </c>
      <c r="J6903" s="107">
        <v>0</v>
      </c>
      <c r="K6903" s="107">
        <v>0</v>
      </c>
      <c r="L6903" s="108">
        <v>0</v>
      </c>
      <c r="X6903" t="s">
        <v>778</v>
      </c>
      <c r="Y6903" t="s">
        <v>779</v>
      </c>
    </row>
    <row r="6904" spans="1:25" x14ac:dyDescent="0.25">
      <c r="A6904" s="103" t="s">
        <v>7</v>
      </c>
      <c r="B6904" s="104">
        <v>46275</v>
      </c>
      <c r="C6904" s="105" t="s">
        <v>12</v>
      </c>
      <c r="D6904" s="106">
        <v>9</v>
      </c>
      <c r="G6904" s="106">
        <v>2840</v>
      </c>
      <c r="H6904" s="107">
        <v>33</v>
      </c>
      <c r="I6904" s="107">
        <v>23</v>
      </c>
      <c r="J6904" s="107">
        <v>1</v>
      </c>
      <c r="K6904" s="107">
        <v>0</v>
      </c>
      <c r="L6904" s="108">
        <v>0</v>
      </c>
      <c r="X6904" t="s">
        <v>778</v>
      </c>
      <c r="Y6904" t="s">
        <v>779</v>
      </c>
    </row>
    <row r="6905" spans="1:25" hidden="1" x14ac:dyDescent="0.25">
      <c r="A6905" s="103" t="s">
        <v>8</v>
      </c>
      <c r="B6905" s="104">
        <v>46275</v>
      </c>
      <c r="C6905" s="105" t="s">
        <v>12</v>
      </c>
      <c r="D6905" s="106">
        <v>14</v>
      </c>
      <c r="G6905" s="106">
        <v>807</v>
      </c>
      <c r="H6905" s="107">
        <v>12</v>
      </c>
      <c r="I6905" s="107">
        <v>6</v>
      </c>
      <c r="J6905" s="107">
        <v>0</v>
      </c>
      <c r="K6905" s="107">
        <v>0</v>
      </c>
      <c r="L6905" s="108">
        <v>0</v>
      </c>
      <c r="X6905" t="s">
        <v>778</v>
      </c>
      <c r="Y6905" t="s">
        <v>779</v>
      </c>
    </row>
    <row r="6906" spans="1:25" hidden="1" x14ac:dyDescent="0.25">
      <c r="A6906" s="103" t="s">
        <v>7</v>
      </c>
      <c r="B6906" s="104">
        <v>46275</v>
      </c>
      <c r="C6906" s="105" t="s">
        <v>11</v>
      </c>
      <c r="D6906" s="106">
        <v>15</v>
      </c>
      <c r="G6906" s="106">
        <v>60</v>
      </c>
      <c r="H6906" s="107">
        <v>1</v>
      </c>
      <c r="I6906" s="107">
        <v>1</v>
      </c>
      <c r="J6906" s="107">
        <v>0</v>
      </c>
      <c r="K6906" s="107">
        <v>0</v>
      </c>
      <c r="L6906" s="108">
        <v>0</v>
      </c>
      <c r="X6906" t="s">
        <v>778</v>
      </c>
      <c r="Y6906" t="s">
        <v>784</v>
      </c>
    </row>
    <row r="6907" spans="1:25" hidden="1" x14ac:dyDescent="0.25">
      <c r="A6907" s="103" t="s">
        <v>7</v>
      </c>
      <c r="B6907" s="104">
        <v>46275</v>
      </c>
      <c r="C6907" s="105" t="s">
        <v>11</v>
      </c>
      <c r="D6907" s="106">
        <v>11</v>
      </c>
      <c r="G6907" s="106">
        <v>17</v>
      </c>
      <c r="H6907" s="107">
        <v>1</v>
      </c>
      <c r="I6907" s="107">
        <v>0</v>
      </c>
      <c r="J6907" s="107">
        <v>0</v>
      </c>
      <c r="K6907" s="107">
        <v>0</v>
      </c>
      <c r="L6907" s="108">
        <v>0</v>
      </c>
      <c r="X6907" t="s">
        <v>778</v>
      </c>
      <c r="Y6907" t="s">
        <v>780</v>
      </c>
    </row>
    <row r="6908" spans="1:25" x14ac:dyDescent="0.25">
      <c r="A6908" s="103" t="s">
        <v>7</v>
      </c>
      <c r="B6908" s="104">
        <v>46275</v>
      </c>
      <c r="C6908" s="105" t="s">
        <v>11</v>
      </c>
      <c r="D6908" s="106">
        <v>14</v>
      </c>
      <c r="G6908" s="106">
        <v>226</v>
      </c>
      <c r="H6908" s="107">
        <v>6</v>
      </c>
      <c r="I6908" s="107">
        <v>2</v>
      </c>
      <c r="J6908" s="107">
        <v>0</v>
      </c>
      <c r="K6908" s="107">
        <v>0</v>
      </c>
      <c r="L6908" s="108">
        <v>0</v>
      </c>
      <c r="X6908" t="s">
        <v>782</v>
      </c>
      <c r="Y6908" t="s">
        <v>783</v>
      </c>
    </row>
    <row r="6909" spans="1:25" hidden="1" x14ac:dyDescent="0.25">
      <c r="A6909" s="103" t="s">
        <v>7</v>
      </c>
      <c r="B6909" s="104">
        <v>46275</v>
      </c>
      <c r="C6909" s="105" t="s">
        <v>12</v>
      </c>
      <c r="D6909" s="106">
        <v>13</v>
      </c>
      <c r="G6909" s="106">
        <v>16</v>
      </c>
      <c r="H6909" s="107">
        <v>0</v>
      </c>
      <c r="I6909" s="107">
        <v>0</v>
      </c>
      <c r="J6909" s="107">
        <v>0</v>
      </c>
      <c r="K6909" s="107">
        <v>0</v>
      </c>
      <c r="L6909" s="108">
        <v>0</v>
      </c>
      <c r="X6909" t="s">
        <v>782</v>
      </c>
    </row>
    <row r="6910" spans="1:25" hidden="1" x14ac:dyDescent="0.25">
      <c r="A6910" s="103" t="s">
        <v>6</v>
      </c>
      <c r="B6910" s="104">
        <v>46275</v>
      </c>
      <c r="C6910" s="105" t="s">
        <v>11</v>
      </c>
      <c r="D6910" s="106">
        <v>14</v>
      </c>
      <c r="G6910" s="106">
        <v>197</v>
      </c>
      <c r="H6910" s="107">
        <v>4</v>
      </c>
      <c r="I6910" s="107">
        <v>3</v>
      </c>
      <c r="J6910" s="107">
        <v>0</v>
      </c>
      <c r="K6910" s="107">
        <v>0</v>
      </c>
      <c r="L6910" s="108">
        <v>0</v>
      </c>
      <c r="X6910" t="s">
        <v>782</v>
      </c>
      <c r="Y6910" t="s">
        <v>780</v>
      </c>
    </row>
    <row r="6911" spans="1:25" x14ac:dyDescent="0.25">
      <c r="A6911" s="103" t="s">
        <v>7</v>
      </c>
      <c r="B6911" s="104">
        <v>46275</v>
      </c>
      <c r="C6911" s="105" t="s">
        <v>12</v>
      </c>
      <c r="D6911" s="106">
        <v>14</v>
      </c>
      <c r="G6911" s="106">
        <v>33</v>
      </c>
      <c r="H6911" s="107">
        <v>0</v>
      </c>
      <c r="I6911" s="107">
        <v>0</v>
      </c>
      <c r="J6911" s="107">
        <v>0</v>
      </c>
      <c r="K6911" s="107">
        <v>0</v>
      </c>
      <c r="L6911" s="108">
        <v>0</v>
      </c>
      <c r="X6911" t="s">
        <v>778</v>
      </c>
      <c r="Y6911" t="s">
        <v>781</v>
      </c>
    </row>
    <row r="6912" spans="1:25" hidden="1" x14ac:dyDescent="0.25">
      <c r="A6912" s="103" t="s">
        <v>6</v>
      </c>
      <c r="B6912" s="104">
        <v>46275</v>
      </c>
      <c r="C6912" s="105" t="s">
        <v>12</v>
      </c>
      <c r="D6912" s="106">
        <v>11</v>
      </c>
      <c r="G6912" s="106">
        <v>2</v>
      </c>
      <c r="H6912" s="107">
        <v>0</v>
      </c>
      <c r="I6912" s="107">
        <v>0</v>
      </c>
      <c r="J6912" s="107">
        <v>0</v>
      </c>
      <c r="K6912" s="107">
        <v>0</v>
      </c>
      <c r="L6912" s="108">
        <v>0</v>
      </c>
      <c r="X6912" t="s">
        <v>778</v>
      </c>
      <c r="Y6912" t="s">
        <v>786</v>
      </c>
    </row>
    <row r="6913" spans="1:25" hidden="1" x14ac:dyDescent="0.25">
      <c r="A6913" s="103" t="s">
        <v>6</v>
      </c>
      <c r="B6913" s="104">
        <v>46275</v>
      </c>
      <c r="C6913" s="105" t="s">
        <v>11</v>
      </c>
      <c r="D6913" s="106">
        <v>12</v>
      </c>
      <c r="G6913" s="106">
        <v>3</v>
      </c>
      <c r="H6913" s="107">
        <v>0</v>
      </c>
      <c r="I6913" s="107">
        <v>0</v>
      </c>
      <c r="J6913" s="107">
        <v>0</v>
      </c>
      <c r="K6913" s="107">
        <v>0</v>
      </c>
      <c r="L6913" s="108">
        <v>0</v>
      </c>
      <c r="X6913" t="s">
        <v>782</v>
      </c>
      <c r="Y6913" t="s">
        <v>22</v>
      </c>
    </row>
    <row r="6914" spans="1:25" hidden="1" x14ac:dyDescent="0.25">
      <c r="A6914" s="103" t="s">
        <v>6</v>
      </c>
      <c r="B6914" s="104">
        <v>46275</v>
      </c>
      <c r="C6914" s="105" t="s">
        <v>11</v>
      </c>
      <c r="D6914" s="106">
        <v>9</v>
      </c>
      <c r="G6914" s="106">
        <v>122</v>
      </c>
      <c r="H6914" s="107">
        <v>1</v>
      </c>
      <c r="I6914" s="107">
        <v>1</v>
      </c>
      <c r="J6914" s="107">
        <v>0</v>
      </c>
      <c r="K6914" s="107">
        <v>0</v>
      </c>
      <c r="L6914" s="108">
        <v>0</v>
      </c>
      <c r="X6914" t="s">
        <v>782</v>
      </c>
    </row>
    <row r="6915" spans="1:25" hidden="1" x14ac:dyDescent="0.25">
      <c r="A6915" s="103" t="s">
        <v>7</v>
      </c>
      <c r="B6915" s="104">
        <v>46275</v>
      </c>
      <c r="C6915" s="105" t="s">
        <v>12</v>
      </c>
      <c r="D6915" s="106">
        <v>15</v>
      </c>
      <c r="G6915" s="106">
        <v>51</v>
      </c>
      <c r="H6915" s="107">
        <v>1</v>
      </c>
      <c r="I6915" s="107">
        <v>1</v>
      </c>
      <c r="J6915" s="107">
        <v>0</v>
      </c>
      <c r="K6915" s="107">
        <v>0</v>
      </c>
      <c r="L6915" s="108">
        <v>0</v>
      </c>
      <c r="X6915" t="s">
        <v>782</v>
      </c>
      <c r="Y6915" t="s">
        <v>781</v>
      </c>
    </row>
    <row r="6916" spans="1:25" hidden="1" x14ac:dyDescent="0.25">
      <c r="A6916" s="103" t="s">
        <v>6</v>
      </c>
      <c r="B6916" s="104">
        <v>46275</v>
      </c>
      <c r="C6916" s="105" t="s">
        <v>11</v>
      </c>
      <c r="D6916" s="106">
        <v>11</v>
      </c>
      <c r="G6916" s="106">
        <v>1175</v>
      </c>
      <c r="H6916" s="107">
        <v>11</v>
      </c>
      <c r="I6916" s="107">
        <v>11</v>
      </c>
      <c r="J6916" s="107">
        <v>3</v>
      </c>
      <c r="K6916" s="107">
        <v>0</v>
      </c>
      <c r="L6916" s="108">
        <v>0</v>
      </c>
      <c r="X6916" t="s">
        <v>782</v>
      </c>
      <c r="Y6916" t="s">
        <v>783</v>
      </c>
    </row>
    <row r="6917" spans="1:25" hidden="1" x14ac:dyDescent="0.25">
      <c r="A6917" s="103" t="s">
        <v>8</v>
      </c>
      <c r="B6917" s="104">
        <v>46275</v>
      </c>
      <c r="C6917" s="105" t="s">
        <v>11</v>
      </c>
      <c r="D6917" s="106">
        <v>16</v>
      </c>
      <c r="G6917" s="106">
        <v>28</v>
      </c>
      <c r="H6917" s="107">
        <v>0</v>
      </c>
      <c r="I6917" s="107">
        <v>0</v>
      </c>
      <c r="J6917" s="107">
        <v>0</v>
      </c>
      <c r="K6917" s="107">
        <v>0</v>
      </c>
      <c r="L6917" s="108">
        <v>0</v>
      </c>
      <c r="X6917" t="s">
        <v>778</v>
      </c>
      <c r="Y6917" t="s">
        <v>780</v>
      </c>
    </row>
    <row r="6918" spans="1:25" hidden="1" x14ac:dyDescent="0.25">
      <c r="A6918" s="103" t="s">
        <v>7</v>
      </c>
      <c r="B6918" s="104">
        <v>46275</v>
      </c>
      <c r="C6918" s="105" t="s">
        <v>11</v>
      </c>
      <c r="D6918" s="106">
        <v>10</v>
      </c>
      <c r="G6918" s="106">
        <v>35</v>
      </c>
      <c r="H6918" s="107">
        <v>1</v>
      </c>
      <c r="I6918" s="107">
        <v>0</v>
      </c>
      <c r="J6918" s="107">
        <v>0</v>
      </c>
      <c r="K6918" s="107">
        <v>0</v>
      </c>
      <c r="L6918" s="108">
        <v>0</v>
      </c>
      <c r="X6918" t="s">
        <v>778</v>
      </c>
      <c r="Y6918" t="s">
        <v>784</v>
      </c>
    </row>
    <row r="6919" spans="1:25" x14ac:dyDescent="0.25">
      <c r="A6919" s="103" t="s">
        <v>6</v>
      </c>
      <c r="B6919" s="104">
        <v>46275</v>
      </c>
      <c r="C6919" s="105" t="s">
        <v>11</v>
      </c>
      <c r="D6919" s="106">
        <v>9</v>
      </c>
      <c r="G6919" s="106">
        <v>271</v>
      </c>
      <c r="H6919" s="107">
        <v>4</v>
      </c>
      <c r="I6919" s="107">
        <v>4</v>
      </c>
      <c r="J6919" s="107">
        <v>0</v>
      </c>
      <c r="K6919" s="107">
        <v>0</v>
      </c>
      <c r="L6919" s="108">
        <v>0</v>
      </c>
      <c r="X6919" t="s">
        <v>778</v>
      </c>
      <c r="Y6919" t="s">
        <v>20</v>
      </c>
    </row>
    <row r="6920" spans="1:25" hidden="1" x14ac:dyDescent="0.25">
      <c r="A6920" s="103" t="s">
        <v>6</v>
      </c>
      <c r="B6920" s="104">
        <v>46275</v>
      </c>
      <c r="C6920" s="105" t="s">
        <v>12</v>
      </c>
      <c r="D6920" s="106">
        <v>8</v>
      </c>
      <c r="G6920" s="106">
        <v>4</v>
      </c>
      <c r="H6920" s="107">
        <v>0</v>
      </c>
      <c r="I6920" s="107">
        <v>0</v>
      </c>
      <c r="J6920" s="107">
        <v>0</v>
      </c>
      <c r="K6920" s="107">
        <v>0</v>
      </c>
      <c r="L6920" s="108">
        <v>0</v>
      </c>
      <c r="X6920" t="s">
        <v>782</v>
      </c>
      <c r="Y6920" t="s">
        <v>169</v>
      </c>
    </row>
    <row r="6921" spans="1:25" hidden="1" x14ac:dyDescent="0.25">
      <c r="A6921" s="103" t="s">
        <v>7</v>
      </c>
      <c r="B6921" s="104">
        <v>46275</v>
      </c>
      <c r="C6921" s="105" t="s">
        <v>11</v>
      </c>
      <c r="D6921" s="106">
        <v>11</v>
      </c>
      <c r="G6921" s="106">
        <v>274</v>
      </c>
      <c r="H6921" s="107">
        <v>2</v>
      </c>
      <c r="I6921" s="107">
        <v>1</v>
      </c>
      <c r="J6921" s="107">
        <v>0</v>
      </c>
      <c r="K6921" s="107">
        <v>0</v>
      </c>
      <c r="L6921" s="108">
        <v>0</v>
      </c>
      <c r="X6921" t="s">
        <v>782</v>
      </c>
      <c r="Y6921" t="s">
        <v>784</v>
      </c>
    </row>
    <row r="6922" spans="1:25" hidden="1" x14ac:dyDescent="0.25">
      <c r="A6922" s="103" t="s">
        <v>7</v>
      </c>
      <c r="B6922" s="104">
        <v>46275</v>
      </c>
      <c r="C6922" s="105" t="s">
        <v>11</v>
      </c>
      <c r="D6922" s="106">
        <v>13</v>
      </c>
      <c r="G6922" s="106">
        <v>1</v>
      </c>
      <c r="H6922" s="107">
        <v>0</v>
      </c>
      <c r="I6922" s="107">
        <v>0</v>
      </c>
      <c r="J6922" s="107">
        <v>0</v>
      </c>
      <c r="K6922" s="107">
        <v>0</v>
      </c>
      <c r="L6922" s="108">
        <v>0</v>
      </c>
      <c r="X6922" t="s">
        <v>782</v>
      </c>
      <c r="Y6922" t="s">
        <v>780</v>
      </c>
    </row>
    <row r="6923" spans="1:25" hidden="1" x14ac:dyDescent="0.25">
      <c r="A6923" s="103" t="s">
        <v>7</v>
      </c>
      <c r="B6923" s="104">
        <v>46275</v>
      </c>
      <c r="C6923" s="105" t="s">
        <v>11</v>
      </c>
      <c r="D6923" s="106">
        <v>9</v>
      </c>
      <c r="G6923" s="106">
        <v>4</v>
      </c>
      <c r="H6923" s="107">
        <v>0</v>
      </c>
      <c r="I6923" s="107">
        <v>0</v>
      </c>
      <c r="J6923" s="107">
        <v>0</v>
      </c>
      <c r="K6923" s="107">
        <v>0</v>
      </c>
      <c r="L6923" s="108">
        <v>0</v>
      </c>
      <c r="X6923" t="s">
        <v>778</v>
      </c>
      <c r="Y6923" t="s">
        <v>21</v>
      </c>
    </row>
    <row r="6924" spans="1:25" x14ac:dyDescent="0.25">
      <c r="A6924" s="103" t="s">
        <v>7</v>
      </c>
      <c r="B6924" s="104">
        <v>46275</v>
      </c>
      <c r="C6924" s="105" t="s">
        <v>11</v>
      </c>
      <c r="D6924" s="106">
        <v>9</v>
      </c>
      <c r="G6924" s="106">
        <v>137</v>
      </c>
      <c r="H6924" s="107">
        <v>2</v>
      </c>
      <c r="I6924" s="107">
        <v>0</v>
      </c>
      <c r="J6924" s="107">
        <v>0</v>
      </c>
      <c r="K6924" s="107">
        <v>0</v>
      </c>
      <c r="L6924" s="108">
        <v>0</v>
      </c>
      <c r="X6924" t="s">
        <v>778</v>
      </c>
      <c r="Y6924" t="s">
        <v>20</v>
      </c>
    </row>
    <row r="6925" spans="1:25" x14ac:dyDescent="0.25">
      <c r="A6925" s="103" t="s">
        <v>8</v>
      </c>
      <c r="B6925" s="104">
        <v>46275</v>
      </c>
      <c r="C6925" s="105" t="s">
        <v>12</v>
      </c>
      <c r="D6925" s="106">
        <v>14</v>
      </c>
      <c r="G6925" s="106">
        <v>19</v>
      </c>
      <c r="H6925" s="107">
        <v>1</v>
      </c>
      <c r="I6925" s="107">
        <v>0</v>
      </c>
      <c r="J6925" s="107">
        <v>0</v>
      </c>
      <c r="K6925" s="107">
        <v>0</v>
      </c>
      <c r="L6925" s="108">
        <v>0</v>
      </c>
      <c r="X6925" t="s">
        <v>782</v>
      </c>
      <c r="Y6925" t="s">
        <v>779</v>
      </c>
    </row>
    <row r="6926" spans="1:25" hidden="1" x14ac:dyDescent="0.25">
      <c r="A6926" s="103" t="s">
        <v>6</v>
      </c>
      <c r="B6926" s="104">
        <v>46275</v>
      </c>
      <c r="C6926" s="105" t="s">
        <v>12</v>
      </c>
      <c r="D6926" s="106">
        <v>11</v>
      </c>
      <c r="G6926" s="106">
        <v>6</v>
      </c>
      <c r="H6926" s="107">
        <v>0</v>
      </c>
      <c r="I6926" s="107">
        <v>0</v>
      </c>
      <c r="J6926" s="107">
        <v>0</v>
      </c>
      <c r="K6926" s="107">
        <v>0</v>
      </c>
      <c r="L6926" s="108">
        <v>0</v>
      </c>
      <c r="X6926" t="s">
        <v>782</v>
      </c>
      <c r="Y6926" t="s">
        <v>169</v>
      </c>
    </row>
    <row r="6927" spans="1:25" hidden="1" x14ac:dyDescent="0.25">
      <c r="A6927" s="103" t="s">
        <v>8</v>
      </c>
      <c r="B6927" s="104">
        <v>46275</v>
      </c>
      <c r="C6927" s="105" t="s">
        <v>11</v>
      </c>
      <c r="D6927" s="106">
        <v>8</v>
      </c>
      <c r="G6927" s="106">
        <v>18</v>
      </c>
      <c r="H6927" s="107">
        <v>0</v>
      </c>
      <c r="I6927" s="107">
        <v>0</v>
      </c>
      <c r="J6927" s="107">
        <v>0</v>
      </c>
      <c r="K6927" s="107">
        <v>0</v>
      </c>
      <c r="L6927" s="108">
        <v>0</v>
      </c>
      <c r="X6927" t="s">
        <v>778</v>
      </c>
      <c r="Y6927" t="s">
        <v>784</v>
      </c>
    </row>
    <row r="6928" spans="1:25" hidden="1" x14ac:dyDescent="0.25">
      <c r="A6928" s="103" t="s">
        <v>8</v>
      </c>
      <c r="B6928" s="104">
        <v>46275</v>
      </c>
      <c r="C6928" s="105" t="s">
        <v>11</v>
      </c>
      <c r="D6928" s="106">
        <v>8</v>
      </c>
      <c r="G6928" s="106">
        <v>51</v>
      </c>
      <c r="H6928" s="107">
        <v>1</v>
      </c>
      <c r="I6928" s="107">
        <v>1</v>
      </c>
      <c r="J6928" s="107">
        <v>0</v>
      </c>
      <c r="K6928" s="107">
        <v>0</v>
      </c>
      <c r="L6928" s="108">
        <v>0</v>
      </c>
      <c r="X6928" t="s">
        <v>782</v>
      </c>
      <c r="Y6928" t="s">
        <v>783</v>
      </c>
    </row>
    <row r="6929" spans="1:25" hidden="1" x14ac:dyDescent="0.25">
      <c r="A6929" s="103" t="s">
        <v>6</v>
      </c>
      <c r="B6929" s="104">
        <v>46275</v>
      </c>
      <c r="C6929" s="105" t="s">
        <v>11</v>
      </c>
      <c r="D6929" s="106">
        <v>16</v>
      </c>
      <c r="G6929" s="106">
        <v>312</v>
      </c>
      <c r="H6929" s="107">
        <v>2</v>
      </c>
      <c r="I6929" s="107">
        <v>1</v>
      </c>
      <c r="J6929" s="107">
        <v>0</v>
      </c>
      <c r="K6929" s="107">
        <v>0</v>
      </c>
      <c r="L6929" s="108">
        <v>0</v>
      </c>
      <c r="X6929" t="s">
        <v>778</v>
      </c>
      <c r="Y6929" t="s">
        <v>20</v>
      </c>
    </row>
    <row r="6930" spans="1:25" hidden="1" x14ac:dyDescent="0.25">
      <c r="A6930" s="103" t="s">
        <v>6</v>
      </c>
      <c r="B6930" s="104">
        <v>46275</v>
      </c>
      <c r="C6930" s="105" t="s">
        <v>11</v>
      </c>
      <c r="D6930" s="106">
        <v>10</v>
      </c>
      <c r="G6930" s="106">
        <v>195</v>
      </c>
      <c r="H6930" s="107">
        <v>1</v>
      </c>
      <c r="I6930" s="107">
        <v>1</v>
      </c>
      <c r="J6930" s="107">
        <v>0</v>
      </c>
      <c r="K6930" s="107">
        <v>0</v>
      </c>
      <c r="L6930" s="108">
        <v>0</v>
      </c>
      <c r="X6930" t="s">
        <v>778</v>
      </c>
      <c r="Y6930" t="s">
        <v>20</v>
      </c>
    </row>
    <row r="6931" spans="1:25" x14ac:dyDescent="0.25">
      <c r="A6931" s="103" t="s">
        <v>6</v>
      </c>
      <c r="B6931" s="104">
        <v>46275</v>
      </c>
      <c r="C6931" s="105" t="s">
        <v>11</v>
      </c>
      <c r="D6931" s="106">
        <v>14</v>
      </c>
      <c r="G6931" s="106">
        <v>12</v>
      </c>
      <c r="H6931" s="107">
        <v>0</v>
      </c>
      <c r="I6931" s="107">
        <v>0</v>
      </c>
      <c r="J6931" s="107">
        <v>0</v>
      </c>
      <c r="K6931" s="107">
        <v>0</v>
      </c>
      <c r="L6931" s="108">
        <v>0</v>
      </c>
      <c r="X6931" t="s">
        <v>778</v>
      </c>
    </row>
    <row r="6932" spans="1:25" hidden="1" x14ac:dyDescent="0.25">
      <c r="A6932" s="103" t="s">
        <v>7</v>
      </c>
      <c r="B6932" s="104">
        <v>46275</v>
      </c>
      <c r="C6932" s="105" t="s">
        <v>12</v>
      </c>
      <c r="D6932" s="106">
        <v>14</v>
      </c>
      <c r="G6932" s="106">
        <v>13</v>
      </c>
      <c r="H6932" s="107">
        <v>0</v>
      </c>
      <c r="I6932" s="107">
        <v>0</v>
      </c>
      <c r="J6932" s="107">
        <v>0</v>
      </c>
      <c r="K6932" s="107">
        <v>0</v>
      </c>
      <c r="L6932" s="108">
        <v>0</v>
      </c>
      <c r="X6932" t="s">
        <v>778</v>
      </c>
      <c r="Y6932" t="s">
        <v>169</v>
      </c>
    </row>
    <row r="6933" spans="1:25" hidden="1" x14ac:dyDescent="0.25">
      <c r="A6933" s="103" t="s">
        <v>6</v>
      </c>
      <c r="B6933" s="104">
        <v>46275</v>
      </c>
      <c r="C6933" s="105" t="s">
        <v>11</v>
      </c>
      <c r="D6933" s="106">
        <v>10</v>
      </c>
      <c r="G6933" s="106">
        <v>84</v>
      </c>
      <c r="H6933" s="107">
        <v>0</v>
      </c>
      <c r="I6933" s="107">
        <v>0</v>
      </c>
      <c r="J6933" s="107">
        <v>0</v>
      </c>
      <c r="K6933" s="107">
        <v>0</v>
      </c>
      <c r="L6933" s="108">
        <v>0</v>
      </c>
      <c r="X6933" t="s">
        <v>782</v>
      </c>
    </row>
    <row r="6934" spans="1:25" hidden="1" x14ac:dyDescent="0.25">
      <c r="A6934" s="103" t="s">
        <v>6</v>
      </c>
      <c r="B6934" s="104">
        <v>46275</v>
      </c>
      <c r="C6934" s="105" t="s">
        <v>11</v>
      </c>
      <c r="D6934" s="106">
        <v>14</v>
      </c>
      <c r="G6934" s="106">
        <v>326</v>
      </c>
      <c r="H6934" s="107">
        <v>4</v>
      </c>
      <c r="I6934" s="107">
        <v>4</v>
      </c>
      <c r="J6934" s="107">
        <v>0</v>
      </c>
      <c r="K6934" s="107">
        <v>0</v>
      </c>
      <c r="L6934" s="108">
        <v>0</v>
      </c>
      <c r="X6934" t="s">
        <v>778</v>
      </c>
      <c r="Y6934" t="s">
        <v>784</v>
      </c>
    </row>
    <row r="6935" spans="1:25" x14ac:dyDescent="0.25">
      <c r="A6935" s="103" t="s">
        <v>28</v>
      </c>
      <c r="B6935" s="104">
        <v>46275</v>
      </c>
      <c r="C6935" s="105" t="s">
        <v>11</v>
      </c>
      <c r="D6935" s="106">
        <v>14</v>
      </c>
      <c r="G6935" s="106">
        <v>1</v>
      </c>
      <c r="H6935" s="107">
        <v>1</v>
      </c>
      <c r="I6935" s="107">
        <v>1</v>
      </c>
      <c r="J6935" s="107">
        <v>0</v>
      </c>
      <c r="K6935" s="107">
        <v>0</v>
      </c>
      <c r="L6935" s="108">
        <v>0</v>
      </c>
      <c r="X6935" t="s">
        <v>782</v>
      </c>
    </row>
    <row r="6936" spans="1:25" hidden="1" x14ac:dyDescent="0.25">
      <c r="A6936" s="103" t="s">
        <v>7</v>
      </c>
      <c r="B6936" s="104">
        <v>46275</v>
      </c>
      <c r="C6936" s="105" t="s">
        <v>12</v>
      </c>
      <c r="D6936" s="106">
        <v>16</v>
      </c>
      <c r="G6936" s="106">
        <v>54</v>
      </c>
      <c r="H6936" s="107">
        <v>1</v>
      </c>
      <c r="I6936" s="107">
        <v>0</v>
      </c>
      <c r="J6936" s="107">
        <v>0</v>
      </c>
      <c r="K6936" s="107">
        <v>0</v>
      </c>
      <c r="L6936" s="108">
        <v>0</v>
      </c>
      <c r="X6936" t="s">
        <v>778</v>
      </c>
      <c r="Y6936" t="s">
        <v>779</v>
      </c>
    </row>
    <row r="6937" spans="1:25" hidden="1" x14ac:dyDescent="0.25">
      <c r="A6937" s="103" t="s">
        <v>6</v>
      </c>
      <c r="B6937" s="104">
        <v>46275</v>
      </c>
      <c r="C6937" s="105" t="s">
        <v>11</v>
      </c>
      <c r="D6937" s="106">
        <v>9</v>
      </c>
      <c r="G6937" s="106">
        <v>187</v>
      </c>
      <c r="H6937" s="107">
        <v>8</v>
      </c>
      <c r="I6937" s="107">
        <v>7</v>
      </c>
      <c r="J6937" s="107">
        <v>0</v>
      </c>
      <c r="K6937" s="107">
        <v>0</v>
      </c>
      <c r="L6937" s="108">
        <v>0</v>
      </c>
      <c r="X6937" t="s">
        <v>782</v>
      </c>
      <c r="Y6937" t="s">
        <v>780</v>
      </c>
    </row>
    <row r="6938" spans="1:25" x14ac:dyDescent="0.25">
      <c r="A6938" s="103" t="s">
        <v>6</v>
      </c>
      <c r="B6938" s="104">
        <v>46275</v>
      </c>
      <c r="C6938" s="105" t="s">
        <v>11</v>
      </c>
      <c r="D6938" s="106">
        <v>16</v>
      </c>
      <c r="G6938" s="106">
        <v>1481</v>
      </c>
      <c r="H6938" s="107">
        <v>10</v>
      </c>
      <c r="I6938" s="107">
        <v>9</v>
      </c>
      <c r="J6938" s="107">
        <v>0</v>
      </c>
      <c r="K6938" s="107">
        <v>0</v>
      </c>
      <c r="L6938" s="108">
        <v>0</v>
      </c>
      <c r="X6938" t="s">
        <v>782</v>
      </c>
      <c r="Y6938" t="s">
        <v>783</v>
      </c>
    </row>
    <row r="6939" spans="1:25" hidden="1" x14ac:dyDescent="0.25">
      <c r="A6939" s="103" t="s">
        <v>6</v>
      </c>
      <c r="B6939" s="104">
        <v>46275</v>
      </c>
      <c r="C6939" s="105" t="s">
        <v>12</v>
      </c>
      <c r="D6939" s="106">
        <v>16</v>
      </c>
      <c r="G6939" s="106">
        <v>11</v>
      </c>
      <c r="H6939" s="107">
        <v>0</v>
      </c>
      <c r="I6939" s="107">
        <v>0</v>
      </c>
      <c r="J6939" s="107">
        <v>0</v>
      </c>
      <c r="K6939" s="107">
        <v>0</v>
      </c>
      <c r="L6939" s="108">
        <v>0</v>
      </c>
      <c r="X6939" t="s">
        <v>778</v>
      </c>
    </row>
    <row r="6940" spans="1:25" hidden="1" x14ac:dyDescent="0.25">
      <c r="A6940" s="103" t="s">
        <v>7</v>
      </c>
      <c r="B6940" s="104">
        <v>46275</v>
      </c>
      <c r="C6940" s="105" t="s">
        <v>12</v>
      </c>
      <c r="D6940" s="106">
        <v>11</v>
      </c>
      <c r="G6940" s="106">
        <v>107</v>
      </c>
      <c r="H6940" s="107">
        <v>1</v>
      </c>
      <c r="I6940" s="107">
        <v>1</v>
      </c>
      <c r="J6940" s="107">
        <v>1</v>
      </c>
      <c r="K6940" s="107">
        <v>1</v>
      </c>
      <c r="L6940" s="108">
        <v>0</v>
      </c>
      <c r="X6940" t="s">
        <v>778</v>
      </c>
      <c r="Y6940" t="s">
        <v>781</v>
      </c>
    </row>
    <row r="6941" spans="1:25" hidden="1" x14ac:dyDescent="0.25">
      <c r="A6941" s="103" t="s">
        <v>6</v>
      </c>
      <c r="B6941" s="104">
        <v>46275</v>
      </c>
      <c r="C6941" s="105" t="s">
        <v>11</v>
      </c>
      <c r="D6941" s="106">
        <v>11</v>
      </c>
      <c r="G6941" s="106">
        <v>1032</v>
      </c>
      <c r="H6941" s="107">
        <v>10</v>
      </c>
      <c r="I6941" s="107">
        <v>10</v>
      </c>
      <c r="J6941" s="107">
        <v>0</v>
      </c>
      <c r="K6941" s="107">
        <v>0</v>
      </c>
      <c r="L6941" s="108">
        <v>0</v>
      </c>
      <c r="X6941" t="s">
        <v>782</v>
      </c>
      <c r="Y6941" t="s">
        <v>784</v>
      </c>
    </row>
    <row r="6942" spans="1:25" hidden="1" x14ac:dyDescent="0.25">
      <c r="A6942" s="103" t="s">
        <v>7</v>
      </c>
      <c r="B6942" s="104">
        <v>46275</v>
      </c>
      <c r="C6942" s="105" t="s">
        <v>12</v>
      </c>
      <c r="D6942" s="106">
        <v>8</v>
      </c>
      <c r="G6942" s="106">
        <v>25</v>
      </c>
      <c r="H6942" s="107">
        <v>2</v>
      </c>
      <c r="I6942" s="107">
        <v>1</v>
      </c>
      <c r="J6942" s="107">
        <v>0</v>
      </c>
      <c r="K6942" s="107">
        <v>0</v>
      </c>
      <c r="L6942" s="108">
        <v>0</v>
      </c>
      <c r="X6942" t="s">
        <v>778</v>
      </c>
      <c r="Y6942" t="s">
        <v>781</v>
      </c>
    </row>
    <row r="6943" spans="1:25" hidden="1" x14ac:dyDescent="0.25">
      <c r="A6943" s="103" t="s">
        <v>6</v>
      </c>
      <c r="B6943" s="104">
        <v>46275</v>
      </c>
      <c r="C6943" s="105" t="s">
        <v>11</v>
      </c>
      <c r="D6943" s="106">
        <v>13</v>
      </c>
      <c r="G6943" s="106">
        <v>13</v>
      </c>
      <c r="H6943" s="107">
        <v>0</v>
      </c>
      <c r="I6943" s="107">
        <v>0</v>
      </c>
      <c r="J6943" s="107">
        <v>0</v>
      </c>
      <c r="K6943" s="107">
        <v>0</v>
      </c>
      <c r="L6943" s="108">
        <v>0</v>
      </c>
      <c r="X6943" t="s">
        <v>782</v>
      </c>
    </row>
    <row r="6944" spans="1:25" hidden="1" x14ac:dyDescent="0.25">
      <c r="A6944" s="103" t="s">
        <v>6</v>
      </c>
      <c r="B6944" s="104">
        <v>46275</v>
      </c>
      <c r="C6944" s="105" t="s">
        <v>12</v>
      </c>
      <c r="D6944" s="106">
        <v>12</v>
      </c>
      <c r="G6944" s="106">
        <v>129</v>
      </c>
      <c r="H6944" s="107">
        <v>3</v>
      </c>
      <c r="I6944" s="107">
        <v>1</v>
      </c>
      <c r="J6944" s="107">
        <v>0</v>
      </c>
      <c r="K6944" s="107">
        <v>0</v>
      </c>
      <c r="L6944" s="108">
        <v>0</v>
      </c>
      <c r="X6944" t="s">
        <v>782</v>
      </c>
      <c r="Y6944" t="s">
        <v>781</v>
      </c>
    </row>
    <row r="6945" spans="1:25" x14ac:dyDescent="0.25">
      <c r="A6945" s="103" t="s">
        <v>6</v>
      </c>
      <c r="B6945" s="104">
        <v>46275</v>
      </c>
      <c r="C6945" s="105" t="s">
        <v>11</v>
      </c>
      <c r="D6945" s="106">
        <v>9</v>
      </c>
      <c r="G6945" s="106">
        <v>8</v>
      </c>
      <c r="H6945" s="107">
        <v>0</v>
      </c>
      <c r="I6945" s="107">
        <v>0</v>
      </c>
      <c r="J6945" s="107">
        <v>0</v>
      </c>
      <c r="K6945" s="107">
        <v>0</v>
      </c>
      <c r="L6945" s="108">
        <v>0</v>
      </c>
      <c r="X6945" t="s">
        <v>778</v>
      </c>
      <c r="Y6945" t="s">
        <v>21</v>
      </c>
    </row>
    <row r="6946" spans="1:25" x14ac:dyDescent="0.25">
      <c r="A6946" s="103" t="s">
        <v>6</v>
      </c>
      <c r="B6946" s="104">
        <v>46275</v>
      </c>
      <c r="C6946" s="105" t="s">
        <v>12</v>
      </c>
      <c r="D6946" s="106">
        <v>15</v>
      </c>
      <c r="G6946" s="106">
        <v>1637</v>
      </c>
      <c r="H6946" s="107">
        <v>21</v>
      </c>
      <c r="I6946" s="107">
        <v>14</v>
      </c>
      <c r="J6946" s="107">
        <v>0</v>
      </c>
      <c r="K6946" s="107">
        <v>0</v>
      </c>
      <c r="L6946" s="108">
        <v>0</v>
      </c>
      <c r="X6946" t="s">
        <v>778</v>
      </c>
      <c r="Y6946" t="s">
        <v>779</v>
      </c>
    </row>
    <row r="6947" spans="1:25" hidden="1" x14ac:dyDescent="0.25">
      <c r="A6947" s="103" t="s">
        <v>7</v>
      </c>
      <c r="B6947" s="104">
        <v>46275</v>
      </c>
      <c r="C6947" s="105" t="s">
        <v>12</v>
      </c>
      <c r="D6947" s="106">
        <v>16</v>
      </c>
      <c r="G6947" s="106">
        <v>13</v>
      </c>
      <c r="H6947" s="107">
        <v>1</v>
      </c>
      <c r="I6947" s="107">
        <v>0</v>
      </c>
      <c r="J6947" s="107">
        <v>0</v>
      </c>
      <c r="K6947" s="107">
        <v>0</v>
      </c>
      <c r="L6947" s="108">
        <v>0</v>
      </c>
      <c r="X6947" t="s">
        <v>782</v>
      </c>
      <c r="Y6947" t="s">
        <v>779</v>
      </c>
    </row>
    <row r="6948" spans="1:25" x14ac:dyDescent="0.25">
      <c r="A6948" s="103" t="s">
        <v>6</v>
      </c>
      <c r="B6948" s="104">
        <v>46275</v>
      </c>
      <c r="C6948" s="105" t="s">
        <v>12</v>
      </c>
      <c r="D6948" s="106">
        <v>14</v>
      </c>
      <c r="G6948" s="106">
        <v>610</v>
      </c>
      <c r="H6948" s="107">
        <v>13</v>
      </c>
      <c r="I6948" s="107">
        <v>10</v>
      </c>
      <c r="J6948" s="107">
        <v>0</v>
      </c>
      <c r="K6948" s="107">
        <v>0</v>
      </c>
      <c r="L6948" s="108">
        <v>0</v>
      </c>
      <c r="X6948" t="s">
        <v>782</v>
      </c>
      <c r="Y6948" t="s">
        <v>781</v>
      </c>
    </row>
    <row r="6949" spans="1:25" x14ac:dyDescent="0.25">
      <c r="A6949" s="103" t="s">
        <v>7</v>
      </c>
      <c r="B6949" s="104">
        <v>46275</v>
      </c>
      <c r="C6949" s="105" t="s">
        <v>12</v>
      </c>
      <c r="D6949" s="106">
        <v>8</v>
      </c>
      <c r="G6949" s="106">
        <v>487</v>
      </c>
      <c r="H6949" s="107">
        <v>7</v>
      </c>
      <c r="I6949" s="107">
        <v>3</v>
      </c>
      <c r="J6949" s="107">
        <v>0</v>
      </c>
      <c r="K6949" s="107">
        <v>0</v>
      </c>
      <c r="L6949" s="108">
        <v>0</v>
      </c>
      <c r="X6949" t="s">
        <v>778</v>
      </c>
      <c r="Y6949" t="s">
        <v>779</v>
      </c>
    </row>
    <row r="6950" spans="1:25" hidden="1" x14ac:dyDescent="0.25">
      <c r="A6950" s="103" t="s">
        <v>8</v>
      </c>
      <c r="B6950" s="104">
        <v>46275</v>
      </c>
      <c r="C6950" s="105" t="s">
        <v>12</v>
      </c>
      <c r="D6950" s="106">
        <v>11</v>
      </c>
      <c r="G6950" s="106">
        <v>1153</v>
      </c>
      <c r="H6950" s="107">
        <v>11</v>
      </c>
      <c r="I6950" s="107">
        <v>8</v>
      </c>
      <c r="J6950" s="107">
        <v>0</v>
      </c>
      <c r="K6950" s="107">
        <v>0</v>
      </c>
      <c r="L6950" s="108">
        <v>0</v>
      </c>
      <c r="X6950" t="s">
        <v>778</v>
      </c>
      <c r="Y6950" t="s">
        <v>779</v>
      </c>
    </row>
    <row r="6951" spans="1:25" x14ac:dyDescent="0.25">
      <c r="A6951" s="103" t="s">
        <v>6</v>
      </c>
      <c r="B6951" s="104">
        <v>46275</v>
      </c>
      <c r="C6951" s="105" t="s">
        <v>11</v>
      </c>
      <c r="D6951" s="106">
        <v>14</v>
      </c>
      <c r="G6951" s="106">
        <v>1179</v>
      </c>
      <c r="H6951" s="107">
        <v>8</v>
      </c>
      <c r="I6951" s="107">
        <v>8</v>
      </c>
      <c r="J6951" s="107">
        <v>0</v>
      </c>
      <c r="K6951" s="107">
        <v>0</v>
      </c>
      <c r="L6951" s="108">
        <v>0</v>
      </c>
      <c r="X6951" t="s">
        <v>782</v>
      </c>
      <c r="Y6951" t="s">
        <v>784</v>
      </c>
    </row>
    <row r="6952" spans="1:25" x14ac:dyDescent="0.25">
      <c r="A6952" s="103" t="s">
        <v>7</v>
      </c>
      <c r="B6952" s="104">
        <v>46275</v>
      </c>
      <c r="C6952" s="105" t="s">
        <v>12</v>
      </c>
      <c r="D6952" s="106">
        <v>9</v>
      </c>
      <c r="G6952" s="106">
        <v>8</v>
      </c>
      <c r="H6952" s="107">
        <v>0</v>
      </c>
      <c r="I6952" s="107">
        <v>0</v>
      </c>
      <c r="J6952" s="107">
        <v>0</v>
      </c>
      <c r="K6952" s="107">
        <v>0</v>
      </c>
      <c r="L6952" s="108">
        <v>0</v>
      </c>
      <c r="X6952" t="s">
        <v>778</v>
      </c>
      <c r="Y6952" t="s">
        <v>785</v>
      </c>
    </row>
    <row r="6953" spans="1:25" hidden="1" x14ac:dyDescent="0.25">
      <c r="A6953" s="103" t="s">
        <v>8</v>
      </c>
      <c r="B6953" s="104">
        <v>46275</v>
      </c>
      <c r="C6953" s="105" t="s">
        <v>12</v>
      </c>
      <c r="D6953" s="106">
        <v>12</v>
      </c>
      <c r="G6953" s="106">
        <v>17</v>
      </c>
      <c r="H6953" s="107">
        <v>0</v>
      </c>
      <c r="I6953" s="107">
        <v>0</v>
      </c>
      <c r="J6953" s="107">
        <v>0</v>
      </c>
      <c r="K6953" s="107">
        <v>0</v>
      </c>
      <c r="L6953" s="108">
        <v>0</v>
      </c>
      <c r="X6953" t="s">
        <v>782</v>
      </c>
      <c r="Y6953" t="s">
        <v>779</v>
      </c>
    </row>
    <row r="6954" spans="1:25" hidden="1" x14ac:dyDescent="0.25">
      <c r="A6954" s="103" t="s">
        <v>6</v>
      </c>
      <c r="B6954" s="104">
        <v>46275</v>
      </c>
      <c r="C6954" s="105" t="s">
        <v>11</v>
      </c>
      <c r="D6954" s="106">
        <v>8</v>
      </c>
      <c r="G6954" s="106">
        <v>92</v>
      </c>
      <c r="H6954" s="107">
        <v>2</v>
      </c>
      <c r="I6954" s="107">
        <v>2</v>
      </c>
      <c r="J6954" s="107">
        <v>0</v>
      </c>
      <c r="K6954" s="107">
        <v>0</v>
      </c>
      <c r="L6954" s="108">
        <v>0</v>
      </c>
      <c r="X6954" t="s">
        <v>778</v>
      </c>
      <c r="Y6954" t="s">
        <v>784</v>
      </c>
    </row>
    <row r="6955" spans="1:25" x14ac:dyDescent="0.25">
      <c r="A6955" s="103" t="s">
        <v>8</v>
      </c>
      <c r="B6955" s="104">
        <v>46275</v>
      </c>
      <c r="C6955" s="105" t="s">
        <v>12</v>
      </c>
      <c r="D6955" s="106">
        <v>11</v>
      </c>
      <c r="G6955" s="106">
        <v>35</v>
      </c>
      <c r="H6955" s="107">
        <v>0</v>
      </c>
      <c r="I6955" s="107">
        <v>0</v>
      </c>
      <c r="J6955" s="107">
        <v>0</v>
      </c>
      <c r="K6955" s="107">
        <v>0</v>
      </c>
      <c r="L6955" s="108">
        <v>0</v>
      </c>
      <c r="X6955" t="s">
        <v>778</v>
      </c>
      <c r="Y6955" t="s">
        <v>781</v>
      </c>
    </row>
    <row r="6956" spans="1:25" hidden="1" x14ac:dyDescent="0.25">
      <c r="A6956" s="103" t="s">
        <v>6</v>
      </c>
      <c r="B6956" s="104">
        <v>46275</v>
      </c>
      <c r="C6956" s="105" t="s">
        <v>12</v>
      </c>
      <c r="D6956" s="106">
        <v>11</v>
      </c>
      <c r="G6956" s="106">
        <v>3432</v>
      </c>
      <c r="H6956" s="107">
        <v>25</v>
      </c>
      <c r="I6956" s="107">
        <v>16</v>
      </c>
      <c r="J6956" s="107">
        <v>3</v>
      </c>
      <c r="K6956" s="107">
        <v>2</v>
      </c>
      <c r="L6956" s="108">
        <v>1</v>
      </c>
      <c r="X6956" t="s">
        <v>782</v>
      </c>
      <c r="Y6956" t="s">
        <v>779</v>
      </c>
    </row>
    <row r="6957" spans="1:25" x14ac:dyDescent="0.25">
      <c r="A6957" s="103" t="s">
        <v>7</v>
      </c>
      <c r="B6957" s="104">
        <v>46275</v>
      </c>
      <c r="C6957" s="105" t="s">
        <v>11</v>
      </c>
      <c r="D6957" s="106">
        <v>12</v>
      </c>
      <c r="G6957" s="106">
        <v>3</v>
      </c>
      <c r="H6957" s="107">
        <v>0</v>
      </c>
      <c r="I6957" s="107">
        <v>0</v>
      </c>
      <c r="J6957" s="107">
        <v>0</v>
      </c>
      <c r="K6957" s="107">
        <v>0</v>
      </c>
      <c r="L6957" s="108">
        <v>0</v>
      </c>
      <c r="X6957" t="s">
        <v>778</v>
      </c>
    </row>
    <row r="6958" spans="1:25" hidden="1" x14ac:dyDescent="0.25">
      <c r="A6958" s="103" t="s">
        <v>6</v>
      </c>
      <c r="B6958" s="104">
        <v>46275</v>
      </c>
      <c r="C6958" s="105" t="s">
        <v>12</v>
      </c>
      <c r="D6958" s="106">
        <v>10</v>
      </c>
      <c r="G6958" s="106">
        <v>2361</v>
      </c>
      <c r="H6958" s="107">
        <v>34</v>
      </c>
      <c r="I6958" s="107">
        <v>25</v>
      </c>
      <c r="J6958" s="107">
        <v>1</v>
      </c>
      <c r="K6958" s="107">
        <v>0</v>
      </c>
      <c r="L6958" s="108">
        <v>0</v>
      </c>
      <c r="X6958" t="s">
        <v>778</v>
      </c>
      <c r="Y6958" t="s">
        <v>779</v>
      </c>
    </row>
    <row r="6959" spans="1:25" hidden="1" x14ac:dyDescent="0.25">
      <c r="A6959" s="103" t="s">
        <v>6</v>
      </c>
      <c r="B6959" s="104">
        <v>46275</v>
      </c>
      <c r="C6959" s="105" t="s">
        <v>11</v>
      </c>
      <c r="D6959" s="106">
        <v>16</v>
      </c>
      <c r="G6959" s="106">
        <v>81</v>
      </c>
      <c r="H6959" s="107">
        <v>2</v>
      </c>
      <c r="I6959" s="107">
        <v>2</v>
      </c>
      <c r="J6959" s="107">
        <v>0</v>
      </c>
      <c r="K6959" s="107">
        <v>0</v>
      </c>
      <c r="L6959" s="108">
        <v>0</v>
      </c>
      <c r="X6959" t="s">
        <v>782</v>
      </c>
    </row>
    <row r="6960" spans="1:25" x14ac:dyDescent="0.25">
      <c r="A6960" s="103" t="s">
        <v>6</v>
      </c>
      <c r="B6960" s="104">
        <v>46275</v>
      </c>
      <c r="C6960" s="105" t="s">
        <v>12</v>
      </c>
      <c r="D6960" s="106">
        <v>14</v>
      </c>
      <c r="G6960" s="106">
        <v>156</v>
      </c>
      <c r="H6960" s="107">
        <v>4</v>
      </c>
      <c r="I6960" s="107">
        <v>4</v>
      </c>
      <c r="J6960" s="107">
        <v>1</v>
      </c>
      <c r="K6960" s="107">
        <v>1</v>
      </c>
      <c r="L6960" s="108">
        <v>1</v>
      </c>
      <c r="X6960" t="s">
        <v>778</v>
      </c>
      <c r="Y6960" t="s">
        <v>781</v>
      </c>
    </row>
    <row r="6961" spans="1:25" hidden="1" x14ac:dyDescent="0.25">
      <c r="A6961" s="103" t="s">
        <v>28</v>
      </c>
      <c r="B6961" s="104">
        <v>46275</v>
      </c>
      <c r="C6961" s="105" t="s">
        <v>12</v>
      </c>
      <c r="D6961" s="106">
        <v>9</v>
      </c>
      <c r="G6961" s="106">
        <v>1</v>
      </c>
      <c r="H6961" s="107">
        <v>1</v>
      </c>
      <c r="I6961" s="107">
        <v>1</v>
      </c>
      <c r="J6961" s="107">
        <v>0</v>
      </c>
      <c r="K6961" s="107">
        <v>0</v>
      </c>
      <c r="L6961" s="108">
        <v>0</v>
      </c>
      <c r="X6961" t="s">
        <v>778</v>
      </c>
      <c r="Y6961" t="s">
        <v>779</v>
      </c>
    </row>
    <row r="6962" spans="1:25" x14ac:dyDescent="0.25">
      <c r="A6962" s="103" t="s">
        <v>8</v>
      </c>
      <c r="B6962" s="104">
        <v>46275</v>
      </c>
      <c r="C6962" s="105" t="s">
        <v>12</v>
      </c>
      <c r="D6962" s="106">
        <v>13</v>
      </c>
      <c r="G6962" s="106">
        <v>20</v>
      </c>
      <c r="H6962" s="107">
        <v>0</v>
      </c>
      <c r="I6962" s="107">
        <v>0</v>
      </c>
      <c r="J6962" s="107">
        <v>0</v>
      </c>
      <c r="K6962" s="107">
        <v>0</v>
      </c>
      <c r="L6962" s="108">
        <v>0</v>
      </c>
      <c r="X6962" t="s">
        <v>778</v>
      </c>
      <c r="Y6962" t="s">
        <v>781</v>
      </c>
    </row>
    <row r="6963" spans="1:25" hidden="1" x14ac:dyDescent="0.25">
      <c r="A6963" s="103" t="s">
        <v>7</v>
      </c>
      <c r="B6963" s="104">
        <v>46275</v>
      </c>
      <c r="C6963" s="105" t="s">
        <v>12</v>
      </c>
      <c r="D6963" s="106">
        <v>10</v>
      </c>
      <c r="G6963" s="106">
        <v>23</v>
      </c>
      <c r="H6963" s="107">
        <v>0</v>
      </c>
      <c r="I6963" s="107">
        <v>0</v>
      </c>
      <c r="J6963" s="107">
        <v>0</v>
      </c>
      <c r="K6963" s="107">
        <v>0</v>
      </c>
      <c r="L6963" s="108">
        <v>0</v>
      </c>
      <c r="X6963" t="s">
        <v>778</v>
      </c>
    </row>
    <row r="6964" spans="1:25" x14ac:dyDescent="0.25">
      <c r="A6964" s="103" t="s">
        <v>7</v>
      </c>
      <c r="B6964" s="104">
        <v>46275</v>
      </c>
      <c r="C6964" s="105" t="s">
        <v>11</v>
      </c>
      <c r="D6964" s="106">
        <v>9</v>
      </c>
      <c r="G6964" s="106">
        <v>227</v>
      </c>
      <c r="H6964" s="107">
        <v>5</v>
      </c>
      <c r="I6964" s="107">
        <v>4</v>
      </c>
      <c r="J6964" s="107">
        <v>0</v>
      </c>
      <c r="K6964" s="107">
        <v>0</v>
      </c>
      <c r="L6964" s="108">
        <v>0</v>
      </c>
      <c r="X6964" t="s">
        <v>782</v>
      </c>
      <c r="Y6964" t="s">
        <v>20</v>
      </c>
    </row>
    <row r="6965" spans="1:25" hidden="1" x14ac:dyDescent="0.25">
      <c r="A6965" s="103" t="s">
        <v>6</v>
      </c>
      <c r="B6965" s="104">
        <v>46275</v>
      </c>
      <c r="C6965" s="105" t="s">
        <v>12</v>
      </c>
      <c r="D6965" s="106">
        <v>10</v>
      </c>
      <c r="G6965" s="106">
        <v>3</v>
      </c>
      <c r="H6965" s="107">
        <v>0</v>
      </c>
      <c r="I6965" s="107">
        <v>0</v>
      </c>
      <c r="J6965" s="107">
        <v>0</v>
      </c>
      <c r="K6965" s="107">
        <v>0</v>
      </c>
      <c r="L6965" s="108">
        <v>0</v>
      </c>
      <c r="X6965" t="s">
        <v>778</v>
      </c>
      <c r="Y6965" t="s">
        <v>169</v>
      </c>
    </row>
    <row r="6966" spans="1:25" hidden="1" x14ac:dyDescent="0.25">
      <c r="A6966" s="103" t="s">
        <v>8</v>
      </c>
      <c r="B6966" s="104">
        <v>46275</v>
      </c>
      <c r="C6966" s="105" t="s">
        <v>11</v>
      </c>
      <c r="D6966" s="106">
        <v>8</v>
      </c>
      <c r="G6966" s="106">
        <v>11</v>
      </c>
      <c r="H6966" s="107">
        <v>0</v>
      </c>
      <c r="I6966" s="107">
        <v>0</v>
      </c>
      <c r="J6966" s="107">
        <v>0</v>
      </c>
      <c r="K6966" s="107">
        <v>0</v>
      </c>
      <c r="L6966" s="108">
        <v>0</v>
      </c>
      <c r="X6966" t="s">
        <v>778</v>
      </c>
      <c r="Y6966" t="s">
        <v>20</v>
      </c>
    </row>
    <row r="6967" spans="1:25" hidden="1" x14ac:dyDescent="0.25">
      <c r="A6967" s="103" t="s">
        <v>8</v>
      </c>
      <c r="B6967" s="104">
        <v>46275</v>
      </c>
      <c r="C6967" s="105" t="s">
        <v>11</v>
      </c>
      <c r="D6967" s="106">
        <v>11</v>
      </c>
      <c r="G6967" s="106">
        <v>676</v>
      </c>
      <c r="H6967" s="107">
        <v>8</v>
      </c>
      <c r="I6967" s="107">
        <v>7</v>
      </c>
      <c r="J6967" s="107">
        <v>1</v>
      </c>
      <c r="K6967" s="107">
        <v>1</v>
      </c>
      <c r="L6967" s="108">
        <v>0</v>
      </c>
      <c r="X6967" t="s">
        <v>782</v>
      </c>
      <c r="Y6967" t="s">
        <v>20</v>
      </c>
    </row>
    <row r="6968" spans="1:25" hidden="1" x14ac:dyDescent="0.25">
      <c r="A6968" s="103" t="s">
        <v>8</v>
      </c>
      <c r="B6968" s="104">
        <v>46275</v>
      </c>
      <c r="C6968" s="105" t="s">
        <v>11</v>
      </c>
      <c r="D6968" s="106">
        <v>12</v>
      </c>
      <c r="G6968" s="106">
        <v>42</v>
      </c>
      <c r="H6968" s="107">
        <v>1</v>
      </c>
      <c r="I6968" s="107">
        <v>1</v>
      </c>
      <c r="J6968" s="107">
        <v>0</v>
      </c>
      <c r="K6968" s="107">
        <v>0</v>
      </c>
      <c r="L6968" s="108">
        <v>0</v>
      </c>
      <c r="X6968" t="s">
        <v>778</v>
      </c>
      <c r="Y6968" t="s">
        <v>780</v>
      </c>
    </row>
    <row r="6969" spans="1:25" hidden="1" x14ac:dyDescent="0.25">
      <c r="A6969" s="103" t="s">
        <v>7</v>
      </c>
      <c r="B6969" s="104">
        <v>46275</v>
      </c>
      <c r="C6969" s="105" t="s">
        <v>12</v>
      </c>
      <c r="D6969" s="106">
        <v>16</v>
      </c>
      <c r="G6969" s="106">
        <v>3</v>
      </c>
      <c r="H6969" s="107">
        <v>0</v>
      </c>
      <c r="I6969" s="107">
        <v>0</v>
      </c>
      <c r="J6969" s="107">
        <v>0</v>
      </c>
      <c r="K6969" s="107">
        <v>0</v>
      </c>
      <c r="L6969" s="108">
        <v>0</v>
      </c>
      <c r="X6969" t="s">
        <v>778</v>
      </c>
      <c r="Y6969" t="s">
        <v>781</v>
      </c>
    </row>
    <row r="6970" spans="1:25" x14ac:dyDescent="0.25">
      <c r="A6970" s="103" t="s">
        <v>7</v>
      </c>
      <c r="B6970" s="104">
        <v>46275</v>
      </c>
      <c r="C6970" s="105" t="s">
        <v>11</v>
      </c>
      <c r="D6970" s="106">
        <v>8</v>
      </c>
      <c r="G6970" s="106">
        <v>2</v>
      </c>
      <c r="H6970" s="107">
        <v>0</v>
      </c>
      <c r="I6970" s="107">
        <v>0</v>
      </c>
      <c r="J6970" s="107">
        <v>0</v>
      </c>
      <c r="K6970" s="107">
        <v>0</v>
      </c>
      <c r="L6970" s="108">
        <v>0</v>
      </c>
      <c r="X6970" t="s">
        <v>778</v>
      </c>
      <c r="Y6970" t="s">
        <v>21</v>
      </c>
    </row>
    <row r="6971" spans="1:25" x14ac:dyDescent="0.25">
      <c r="A6971" s="103" t="s">
        <v>6</v>
      </c>
      <c r="B6971" s="104">
        <v>46275</v>
      </c>
      <c r="C6971" s="105" t="s">
        <v>12</v>
      </c>
      <c r="D6971" s="106">
        <v>12</v>
      </c>
      <c r="G6971" s="106">
        <v>20</v>
      </c>
      <c r="H6971" s="107">
        <v>0</v>
      </c>
      <c r="I6971" s="107">
        <v>0</v>
      </c>
      <c r="J6971" s="107">
        <v>0</v>
      </c>
      <c r="K6971" s="107">
        <v>0</v>
      </c>
      <c r="L6971" s="108">
        <v>0</v>
      </c>
      <c r="X6971" t="s">
        <v>778</v>
      </c>
    </row>
    <row r="6972" spans="1:25" hidden="1" x14ac:dyDescent="0.25">
      <c r="A6972" s="103" t="s">
        <v>6</v>
      </c>
      <c r="B6972" s="104">
        <v>46275</v>
      </c>
      <c r="C6972" s="105" t="s">
        <v>12</v>
      </c>
      <c r="D6972" s="106">
        <v>16</v>
      </c>
      <c r="G6972" s="106">
        <v>1688</v>
      </c>
      <c r="H6972" s="107">
        <v>19</v>
      </c>
      <c r="I6972" s="107">
        <v>14</v>
      </c>
      <c r="J6972" s="107">
        <v>1</v>
      </c>
      <c r="K6972" s="107">
        <v>1</v>
      </c>
      <c r="L6972" s="108">
        <v>0</v>
      </c>
      <c r="X6972" t="s">
        <v>778</v>
      </c>
      <c r="Y6972" t="s">
        <v>779</v>
      </c>
    </row>
    <row r="6973" spans="1:25" x14ac:dyDescent="0.25">
      <c r="A6973" s="103" t="s">
        <v>6</v>
      </c>
      <c r="B6973" s="104">
        <v>46275</v>
      </c>
      <c r="C6973" s="105" t="s">
        <v>11</v>
      </c>
      <c r="D6973" s="106">
        <v>12</v>
      </c>
      <c r="G6973" s="106">
        <v>73</v>
      </c>
      <c r="H6973" s="107">
        <v>1</v>
      </c>
      <c r="I6973" s="107">
        <v>1</v>
      </c>
      <c r="J6973" s="107">
        <v>0</v>
      </c>
      <c r="K6973" s="107">
        <v>0</v>
      </c>
      <c r="L6973" s="108">
        <v>0</v>
      </c>
      <c r="X6973" t="s">
        <v>778</v>
      </c>
      <c r="Y6973" t="s">
        <v>780</v>
      </c>
    </row>
    <row r="6974" spans="1:25" x14ac:dyDescent="0.25">
      <c r="A6974" s="103" t="s">
        <v>6</v>
      </c>
      <c r="B6974" s="104">
        <v>46275</v>
      </c>
      <c r="C6974" s="105" t="s">
        <v>12</v>
      </c>
      <c r="D6974" s="106">
        <v>8</v>
      </c>
      <c r="G6974" s="106">
        <v>8</v>
      </c>
      <c r="H6974" s="107">
        <v>0</v>
      </c>
      <c r="I6974" s="107">
        <v>0</v>
      </c>
      <c r="J6974" s="107">
        <v>0</v>
      </c>
      <c r="K6974" s="107">
        <v>0</v>
      </c>
      <c r="L6974" s="108">
        <v>0</v>
      </c>
      <c r="X6974" t="s">
        <v>782</v>
      </c>
    </row>
    <row r="6975" spans="1:25" hidden="1" x14ac:dyDescent="0.25">
      <c r="A6975" s="103" t="s">
        <v>7</v>
      </c>
      <c r="B6975" s="104">
        <v>46275</v>
      </c>
      <c r="C6975" s="105" t="s">
        <v>12</v>
      </c>
      <c r="D6975" s="106">
        <v>8</v>
      </c>
      <c r="G6975" s="106">
        <v>38</v>
      </c>
      <c r="H6975" s="107">
        <v>0</v>
      </c>
      <c r="I6975" s="107">
        <v>0</v>
      </c>
      <c r="J6975" s="107">
        <v>0</v>
      </c>
      <c r="K6975" s="107">
        <v>0</v>
      </c>
      <c r="L6975" s="108">
        <v>0</v>
      </c>
      <c r="X6975" t="s">
        <v>778</v>
      </c>
      <c r="Y6975" t="s">
        <v>779</v>
      </c>
    </row>
    <row r="6976" spans="1:25" x14ac:dyDescent="0.25">
      <c r="A6976" s="103" t="s">
        <v>8</v>
      </c>
      <c r="B6976" s="104">
        <v>46275</v>
      </c>
      <c r="C6976" s="105" t="s">
        <v>11</v>
      </c>
      <c r="D6976" s="106">
        <v>16</v>
      </c>
      <c r="G6976" s="106">
        <v>184</v>
      </c>
      <c r="H6976" s="107">
        <v>1</v>
      </c>
      <c r="I6976" s="107">
        <v>1</v>
      </c>
      <c r="J6976" s="107">
        <v>0</v>
      </c>
      <c r="K6976" s="107">
        <v>0</v>
      </c>
      <c r="L6976" s="108">
        <v>0</v>
      </c>
      <c r="X6976" t="s">
        <v>778</v>
      </c>
      <c r="Y6976" t="s">
        <v>783</v>
      </c>
    </row>
    <row r="6977" spans="1:25" hidden="1" x14ac:dyDescent="0.25">
      <c r="A6977" s="103" t="s">
        <v>7</v>
      </c>
      <c r="B6977" s="104">
        <v>46275</v>
      </c>
      <c r="C6977" s="105" t="s">
        <v>12</v>
      </c>
      <c r="D6977" s="106">
        <v>15</v>
      </c>
      <c r="G6977" s="106">
        <v>3</v>
      </c>
      <c r="H6977" s="107">
        <v>0</v>
      </c>
      <c r="I6977" s="107">
        <v>0</v>
      </c>
      <c r="J6977" s="107">
        <v>0</v>
      </c>
      <c r="K6977" s="107">
        <v>0</v>
      </c>
      <c r="L6977" s="108">
        <v>0</v>
      </c>
      <c r="X6977" t="s">
        <v>778</v>
      </c>
      <c r="Y6977" t="s">
        <v>811</v>
      </c>
    </row>
    <row r="6978" spans="1:25" hidden="1" x14ac:dyDescent="0.25">
      <c r="A6978" s="103" t="s">
        <v>6</v>
      </c>
      <c r="B6978" s="104">
        <v>46275</v>
      </c>
      <c r="C6978" s="105" t="s">
        <v>11</v>
      </c>
      <c r="D6978" s="106">
        <v>11</v>
      </c>
      <c r="G6978" s="106">
        <v>11</v>
      </c>
      <c r="H6978" s="107">
        <v>1</v>
      </c>
      <c r="I6978" s="107">
        <v>1</v>
      </c>
      <c r="J6978" s="107">
        <v>0</v>
      </c>
      <c r="K6978" s="107">
        <v>0</v>
      </c>
      <c r="L6978" s="108">
        <v>0</v>
      </c>
      <c r="X6978" t="s">
        <v>782</v>
      </c>
      <c r="Y6978" t="s">
        <v>23</v>
      </c>
    </row>
    <row r="6979" spans="1:25" hidden="1" x14ac:dyDescent="0.25">
      <c r="A6979" s="103" t="s">
        <v>6</v>
      </c>
      <c r="B6979" s="104">
        <v>46275</v>
      </c>
      <c r="C6979" s="105" t="s">
        <v>11</v>
      </c>
      <c r="D6979" s="106">
        <v>13</v>
      </c>
      <c r="G6979" s="106">
        <v>6</v>
      </c>
      <c r="H6979" s="107">
        <v>0</v>
      </c>
      <c r="I6979" s="107">
        <v>0</v>
      </c>
      <c r="J6979" s="107">
        <v>0</v>
      </c>
      <c r="K6979" s="107">
        <v>0</v>
      </c>
      <c r="L6979" s="108">
        <v>0</v>
      </c>
      <c r="X6979" t="s">
        <v>778</v>
      </c>
      <c r="Y6979" t="s">
        <v>20</v>
      </c>
    </row>
    <row r="6980" spans="1:25" hidden="1" x14ac:dyDescent="0.25">
      <c r="A6980" s="103" t="s">
        <v>8</v>
      </c>
      <c r="B6980" s="104">
        <v>46275</v>
      </c>
      <c r="C6980" s="105" t="s">
        <v>11</v>
      </c>
      <c r="D6980" s="106">
        <v>15</v>
      </c>
      <c r="G6980" s="106">
        <v>26</v>
      </c>
      <c r="H6980" s="107">
        <v>0</v>
      </c>
      <c r="I6980" s="107">
        <v>0</v>
      </c>
      <c r="J6980" s="107">
        <v>0</v>
      </c>
      <c r="K6980" s="107">
        <v>0</v>
      </c>
      <c r="L6980" s="108">
        <v>0</v>
      </c>
      <c r="X6980" t="s">
        <v>778</v>
      </c>
      <c r="Y6980" t="s">
        <v>780</v>
      </c>
    </row>
    <row r="6981" spans="1:25" x14ac:dyDescent="0.25">
      <c r="A6981" s="103" t="s">
        <v>8</v>
      </c>
      <c r="B6981" s="104">
        <v>46275</v>
      </c>
      <c r="C6981" s="105" t="s">
        <v>12</v>
      </c>
      <c r="D6981" s="106">
        <v>8</v>
      </c>
      <c r="G6981" s="106">
        <v>10</v>
      </c>
      <c r="H6981" s="107">
        <v>0</v>
      </c>
      <c r="I6981" s="107">
        <v>0</v>
      </c>
      <c r="J6981" s="107">
        <v>0</v>
      </c>
      <c r="K6981" s="107">
        <v>0</v>
      </c>
      <c r="L6981" s="108">
        <v>0</v>
      </c>
      <c r="X6981" t="s">
        <v>782</v>
      </c>
      <c r="Y6981" t="s">
        <v>781</v>
      </c>
    </row>
    <row r="6982" spans="1:25" hidden="1" x14ac:dyDescent="0.25">
      <c r="A6982" s="103" t="s">
        <v>6</v>
      </c>
      <c r="B6982" s="104">
        <v>46275</v>
      </c>
      <c r="C6982" s="105" t="s">
        <v>12</v>
      </c>
      <c r="D6982" s="106">
        <v>14</v>
      </c>
      <c r="G6982" s="106">
        <v>227</v>
      </c>
      <c r="H6982" s="107">
        <v>2</v>
      </c>
      <c r="I6982" s="107">
        <v>1</v>
      </c>
      <c r="J6982" s="107">
        <v>0</v>
      </c>
      <c r="K6982" s="107">
        <v>0</v>
      </c>
      <c r="L6982" s="108">
        <v>0</v>
      </c>
      <c r="X6982" t="s">
        <v>778</v>
      </c>
      <c r="Y6982" t="s">
        <v>779</v>
      </c>
    </row>
    <row r="6983" spans="1:25" x14ac:dyDescent="0.25">
      <c r="A6983" s="103" t="s">
        <v>6</v>
      </c>
      <c r="B6983" s="104">
        <v>46275</v>
      </c>
      <c r="C6983" s="105" t="s">
        <v>11</v>
      </c>
      <c r="D6983" s="106">
        <v>14</v>
      </c>
      <c r="G6983" s="106">
        <v>605</v>
      </c>
      <c r="H6983" s="107">
        <v>8</v>
      </c>
      <c r="I6983" s="107">
        <v>7</v>
      </c>
      <c r="J6983" s="107">
        <v>0</v>
      </c>
      <c r="K6983" s="107">
        <v>0</v>
      </c>
      <c r="L6983" s="108">
        <v>0</v>
      </c>
      <c r="X6983" t="s">
        <v>778</v>
      </c>
      <c r="Y6983" t="s">
        <v>783</v>
      </c>
    </row>
    <row r="6984" spans="1:25" hidden="1" x14ac:dyDescent="0.25">
      <c r="A6984" s="103" t="s">
        <v>6</v>
      </c>
      <c r="B6984" s="104">
        <v>46275</v>
      </c>
      <c r="C6984" s="105" t="s">
        <v>12</v>
      </c>
      <c r="D6984" s="106">
        <v>11</v>
      </c>
      <c r="G6984" s="106">
        <v>3</v>
      </c>
      <c r="H6984" s="107">
        <v>0</v>
      </c>
      <c r="I6984" s="107">
        <v>0</v>
      </c>
      <c r="J6984" s="107">
        <v>0</v>
      </c>
      <c r="K6984" s="107">
        <v>0</v>
      </c>
      <c r="L6984" s="108">
        <v>0</v>
      </c>
      <c r="X6984" t="s">
        <v>778</v>
      </c>
      <c r="Y6984" t="s">
        <v>169</v>
      </c>
    </row>
    <row r="6985" spans="1:25" hidden="1" x14ac:dyDescent="0.25">
      <c r="A6985" s="103" t="s">
        <v>8</v>
      </c>
      <c r="B6985" s="104">
        <v>46275</v>
      </c>
      <c r="C6985" s="105" t="s">
        <v>11</v>
      </c>
      <c r="D6985" s="106">
        <v>15</v>
      </c>
      <c r="G6985" s="106">
        <v>89</v>
      </c>
      <c r="H6985" s="107">
        <v>0</v>
      </c>
      <c r="I6985" s="107">
        <v>0</v>
      </c>
      <c r="J6985" s="107">
        <v>0</v>
      </c>
      <c r="K6985" s="107">
        <v>0</v>
      </c>
      <c r="L6985" s="108">
        <v>0</v>
      </c>
      <c r="X6985" t="s">
        <v>782</v>
      </c>
      <c r="Y6985" t="s">
        <v>780</v>
      </c>
    </row>
    <row r="6986" spans="1:25" x14ac:dyDescent="0.25">
      <c r="A6986" s="103" t="s">
        <v>8</v>
      </c>
      <c r="B6986" s="104">
        <v>46275</v>
      </c>
      <c r="C6986" s="105" t="s">
        <v>11</v>
      </c>
      <c r="D6986" s="106">
        <v>12</v>
      </c>
      <c r="G6986" s="106">
        <v>389</v>
      </c>
      <c r="H6986" s="107">
        <v>3</v>
      </c>
      <c r="I6986" s="107">
        <v>2</v>
      </c>
      <c r="J6986" s="107">
        <v>0</v>
      </c>
      <c r="K6986" s="107">
        <v>0</v>
      </c>
      <c r="L6986" s="108">
        <v>0</v>
      </c>
      <c r="X6986" t="s">
        <v>778</v>
      </c>
      <c r="Y6986" t="s">
        <v>20</v>
      </c>
    </row>
    <row r="6987" spans="1:25" hidden="1" x14ac:dyDescent="0.25">
      <c r="A6987" s="103" t="s">
        <v>6</v>
      </c>
      <c r="B6987" s="104">
        <v>46275</v>
      </c>
      <c r="C6987" s="105" t="s">
        <v>12</v>
      </c>
      <c r="D6987" s="106">
        <v>13</v>
      </c>
      <c r="G6987" s="106">
        <v>4</v>
      </c>
      <c r="H6987" s="107">
        <v>0</v>
      </c>
      <c r="I6987" s="107">
        <v>0</v>
      </c>
      <c r="J6987" s="107">
        <v>0</v>
      </c>
      <c r="K6987" s="107">
        <v>0</v>
      </c>
      <c r="L6987" s="108">
        <v>0</v>
      </c>
      <c r="X6987" t="s">
        <v>778</v>
      </c>
      <c r="Y6987" t="s">
        <v>169</v>
      </c>
    </row>
    <row r="6988" spans="1:25" hidden="1" x14ac:dyDescent="0.25">
      <c r="A6988" s="103" t="s">
        <v>6</v>
      </c>
      <c r="B6988" s="104">
        <v>46275</v>
      </c>
      <c r="C6988" s="105" t="s">
        <v>11</v>
      </c>
      <c r="D6988" s="106">
        <v>15</v>
      </c>
      <c r="G6988" s="106">
        <v>1351</v>
      </c>
      <c r="H6988" s="107">
        <v>9</v>
      </c>
      <c r="I6988" s="107">
        <v>7</v>
      </c>
      <c r="J6988" s="107">
        <v>1</v>
      </c>
      <c r="K6988" s="107">
        <v>0</v>
      </c>
      <c r="L6988" s="108">
        <v>0</v>
      </c>
      <c r="X6988" t="s">
        <v>782</v>
      </c>
      <c r="Y6988" t="s">
        <v>783</v>
      </c>
    </row>
    <row r="6989" spans="1:25" x14ac:dyDescent="0.25">
      <c r="A6989" s="103" t="s">
        <v>6</v>
      </c>
      <c r="B6989" s="104">
        <v>46275</v>
      </c>
      <c r="C6989" s="105" t="s">
        <v>11</v>
      </c>
      <c r="D6989" s="106">
        <v>10</v>
      </c>
      <c r="G6989" s="106">
        <v>14</v>
      </c>
      <c r="H6989" s="107">
        <v>0</v>
      </c>
      <c r="I6989" s="107">
        <v>0</v>
      </c>
      <c r="J6989" s="107">
        <v>0</v>
      </c>
      <c r="K6989" s="107">
        <v>0</v>
      </c>
      <c r="L6989" s="108">
        <v>0</v>
      </c>
      <c r="X6989" t="s">
        <v>778</v>
      </c>
    </row>
    <row r="6990" spans="1:25" hidden="1" x14ac:dyDescent="0.25">
      <c r="A6990" s="103" t="s">
        <v>6</v>
      </c>
      <c r="B6990" s="104">
        <v>46275</v>
      </c>
      <c r="C6990" s="105" t="s">
        <v>12</v>
      </c>
      <c r="D6990" s="106">
        <v>9</v>
      </c>
      <c r="G6990" s="106">
        <v>235</v>
      </c>
      <c r="H6990" s="107">
        <v>1</v>
      </c>
      <c r="I6990" s="107">
        <v>0</v>
      </c>
      <c r="J6990" s="107">
        <v>0</v>
      </c>
      <c r="K6990" s="107">
        <v>0</v>
      </c>
      <c r="L6990" s="108">
        <v>0</v>
      </c>
      <c r="X6990" t="s">
        <v>778</v>
      </c>
      <c r="Y6990" t="s">
        <v>779</v>
      </c>
    </row>
    <row r="6991" spans="1:25" x14ac:dyDescent="0.25">
      <c r="A6991" s="103" t="s">
        <v>7</v>
      </c>
      <c r="B6991" s="104">
        <v>46275</v>
      </c>
      <c r="C6991" s="105" t="s">
        <v>11</v>
      </c>
      <c r="D6991" s="106">
        <v>12</v>
      </c>
      <c r="G6991" s="106">
        <v>2</v>
      </c>
      <c r="H6991" s="107">
        <v>0</v>
      </c>
      <c r="I6991" s="107">
        <v>0</v>
      </c>
      <c r="J6991" s="107">
        <v>0</v>
      </c>
      <c r="K6991" s="107">
        <v>0</v>
      </c>
      <c r="L6991" s="108">
        <v>0</v>
      </c>
      <c r="X6991" t="s">
        <v>778</v>
      </c>
      <c r="Y6991" t="s">
        <v>21</v>
      </c>
    </row>
    <row r="6992" spans="1:25" x14ac:dyDescent="0.25">
      <c r="A6992" s="103" t="s">
        <v>8</v>
      </c>
      <c r="B6992" s="104">
        <v>46275</v>
      </c>
      <c r="C6992" s="105" t="s">
        <v>12</v>
      </c>
      <c r="D6992" s="106">
        <v>9</v>
      </c>
      <c r="G6992" s="106">
        <v>1747</v>
      </c>
      <c r="H6992" s="107">
        <v>20</v>
      </c>
      <c r="I6992" s="107">
        <v>14</v>
      </c>
      <c r="J6992" s="107">
        <v>3</v>
      </c>
      <c r="K6992" s="107">
        <v>3</v>
      </c>
      <c r="L6992" s="108">
        <v>0</v>
      </c>
      <c r="X6992" t="s">
        <v>778</v>
      </c>
      <c r="Y6992" t="s">
        <v>779</v>
      </c>
    </row>
    <row r="6993" spans="1:25" hidden="1" x14ac:dyDescent="0.25">
      <c r="A6993" s="103" t="s">
        <v>6</v>
      </c>
      <c r="B6993" s="104">
        <v>46275</v>
      </c>
      <c r="C6993" s="105" t="s">
        <v>12</v>
      </c>
      <c r="D6993" s="106">
        <v>13</v>
      </c>
      <c r="G6993" s="106">
        <v>42</v>
      </c>
      <c r="H6993" s="107">
        <v>1</v>
      </c>
      <c r="I6993" s="107">
        <v>1</v>
      </c>
      <c r="J6993" s="107">
        <v>0</v>
      </c>
      <c r="K6993" s="107">
        <v>0</v>
      </c>
      <c r="L6993" s="108">
        <v>0</v>
      </c>
      <c r="X6993" t="s">
        <v>782</v>
      </c>
    </row>
    <row r="6994" spans="1:25" x14ac:dyDescent="0.25">
      <c r="A6994" s="103" t="s">
        <v>6</v>
      </c>
      <c r="B6994" s="104">
        <v>46275</v>
      </c>
      <c r="C6994" s="105" t="s">
        <v>11</v>
      </c>
      <c r="D6994" s="106">
        <v>16</v>
      </c>
      <c r="G6994" s="106">
        <v>18</v>
      </c>
      <c r="H6994" s="107">
        <v>0</v>
      </c>
      <c r="I6994" s="107">
        <v>0</v>
      </c>
      <c r="J6994" s="107">
        <v>0</v>
      </c>
      <c r="K6994" s="107">
        <v>0</v>
      </c>
      <c r="L6994" s="108">
        <v>0</v>
      </c>
      <c r="X6994" t="s">
        <v>782</v>
      </c>
      <c r="Y6994" t="s">
        <v>21</v>
      </c>
    </row>
    <row r="6995" spans="1:25" x14ac:dyDescent="0.25">
      <c r="A6995" s="103" t="s">
        <v>7</v>
      </c>
      <c r="B6995" s="104">
        <v>46275</v>
      </c>
      <c r="C6995" s="105" t="s">
        <v>12</v>
      </c>
      <c r="D6995" s="106">
        <v>9</v>
      </c>
      <c r="G6995" s="106">
        <v>13</v>
      </c>
      <c r="H6995" s="107">
        <v>1</v>
      </c>
      <c r="I6995" s="107">
        <v>1</v>
      </c>
      <c r="J6995" s="107">
        <v>0</v>
      </c>
      <c r="K6995" s="107">
        <v>0</v>
      </c>
      <c r="L6995" s="108">
        <v>0</v>
      </c>
      <c r="X6995" t="s">
        <v>778</v>
      </c>
      <c r="Y6995" t="s">
        <v>169</v>
      </c>
    </row>
    <row r="6996" spans="1:25" x14ac:dyDescent="0.25">
      <c r="A6996" s="103" t="s">
        <v>7</v>
      </c>
      <c r="B6996" s="104">
        <v>46275</v>
      </c>
      <c r="C6996" s="105" t="s">
        <v>12</v>
      </c>
      <c r="D6996" s="106">
        <v>16</v>
      </c>
      <c r="G6996" s="106">
        <v>15</v>
      </c>
      <c r="H6996" s="107">
        <v>0</v>
      </c>
      <c r="I6996" s="107">
        <v>0</v>
      </c>
      <c r="J6996" s="107">
        <v>0</v>
      </c>
      <c r="K6996" s="107">
        <v>0</v>
      </c>
      <c r="L6996" s="108">
        <v>0</v>
      </c>
      <c r="X6996" t="s">
        <v>782</v>
      </c>
    </row>
    <row r="6997" spans="1:25" hidden="1" x14ac:dyDescent="0.25">
      <c r="A6997" s="103" t="s">
        <v>6</v>
      </c>
      <c r="B6997" s="104">
        <v>46275</v>
      </c>
      <c r="C6997" s="105" t="s">
        <v>12</v>
      </c>
      <c r="D6997" s="106">
        <v>15</v>
      </c>
      <c r="G6997" s="106">
        <v>3</v>
      </c>
      <c r="H6997" s="107">
        <v>0</v>
      </c>
      <c r="I6997" s="107">
        <v>0</v>
      </c>
      <c r="J6997" s="107">
        <v>0</v>
      </c>
      <c r="K6997" s="107">
        <v>0</v>
      </c>
      <c r="L6997" s="108">
        <v>0</v>
      </c>
      <c r="X6997" t="s">
        <v>778</v>
      </c>
      <c r="Y6997" t="s">
        <v>169</v>
      </c>
    </row>
    <row r="6998" spans="1:25" x14ac:dyDescent="0.25">
      <c r="A6998" s="103" t="s">
        <v>7</v>
      </c>
      <c r="B6998" s="104">
        <v>46275</v>
      </c>
      <c r="C6998" s="105" t="s">
        <v>11</v>
      </c>
      <c r="D6998" s="106">
        <v>15</v>
      </c>
      <c r="G6998" s="106">
        <v>267</v>
      </c>
      <c r="H6998" s="107">
        <v>3</v>
      </c>
      <c r="I6998" s="107">
        <v>3</v>
      </c>
      <c r="J6998" s="107">
        <v>0</v>
      </c>
      <c r="K6998" s="107">
        <v>0</v>
      </c>
      <c r="L6998" s="108">
        <v>0</v>
      </c>
      <c r="X6998" t="s">
        <v>782</v>
      </c>
      <c r="Y6998" t="s">
        <v>783</v>
      </c>
    </row>
    <row r="6999" spans="1:25" hidden="1" x14ac:dyDescent="0.25">
      <c r="A6999" s="103" t="s">
        <v>6</v>
      </c>
      <c r="B6999" s="104">
        <v>46275</v>
      </c>
      <c r="C6999" s="105" t="s">
        <v>12</v>
      </c>
      <c r="D6999" s="106">
        <v>13</v>
      </c>
      <c r="G6999" s="106">
        <v>12</v>
      </c>
      <c r="H6999" s="107">
        <v>1</v>
      </c>
      <c r="I6999" s="107">
        <v>1</v>
      </c>
      <c r="J6999" s="107">
        <v>0</v>
      </c>
      <c r="K6999" s="107">
        <v>0</v>
      </c>
      <c r="L6999" s="108">
        <v>0</v>
      </c>
      <c r="X6999" t="s">
        <v>782</v>
      </c>
      <c r="Y6999" t="s">
        <v>169</v>
      </c>
    </row>
    <row r="7000" spans="1:25" x14ac:dyDescent="0.25">
      <c r="A7000" s="103" t="s">
        <v>8</v>
      </c>
      <c r="B7000" s="104">
        <v>46275</v>
      </c>
      <c r="C7000" s="105" t="s">
        <v>12</v>
      </c>
      <c r="D7000" s="106">
        <v>8</v>
      </c>
      <c r="G7000" s="106">
        <v>2</v>
      </c>
      <c r="H7000" s="107">
        <v>0</v>
      </c>
      <c r="I7000" s="107">
        <v>0</v>
      </c>
      <c r="J7000" s="107">
        <v>0</v>
      </c>
      <c r="K7000" s="107">
        <v>0</v>
      </c>
      <c r="L7000" s="108">
        <v>0</v>
      </c>
      <c r="X7000" t="s">
        <v>778</v>
      </c>
      <c r="Y7000" t="s">
        <v>781</v>
      </c>
    </row>
    <row r="7001" spans="1:25" hidden="1" x14ac:dyDescent="0.25">
      <c r="A7001" s="103" t="s">
        <v>8</v>
      </c>
      <c r="B7001" s="104">
        <v>46275</v>
      </c>
      <c r="C7001" s="105" t="s">
        <v>12</v>
      </c>
      <c r="D7001" s="106">
        <v>11</v>
      </c>
      <c r="G7001" s="106">
        <v>29</v>
      </c>
      <c r="H7001" s="107">
        <v>1</v>
      </c>
      <c r="I7001" s="107">
        <v>1</v>
      </c>
      <c r="J7001" s="107">
        <v>0</v>
      </c>
      <c r="K7001" s="107">
        <v>0</v>
      </c>
      <c r="L7001" s="108">
        <v>0</v>
      </c>
      <c r="X7001" t="s">
        <v>782</v>
      </c>
    </row>
    <row r="7002" spans="1:25" x14ac:dyDescent="0.25">
      <c r="A7002" s="103" t="s">
        <v>6</v>
      </c>
      <c r="B7002" s="104">
        <v>46275</v>
      </c>
      <c r="C7002" s="105" t="s">
        <v>12</v>
      </c>
      <c r="D7002" s="106">
        <v>9</v>
      </c>
      <c r="G7002" s="106">
        <v>166</v>
      </c>
      <c r="H7002" s="107">
        <v>1</v>
      </c>
      <c r="I7002" s="107">
        <v>1</v>
      </c>
      <c r="J7002" s="107">
        <v>1</v>
      </c>
      <c r="K7002" s="107">
        <v>1</v>
      </c>
      <c r="L7002" s="108">
        <v>1</v>
      </c>
      <c r="X7002" t="s">
        <v>778</v>
      </c>
      <c r="Y7002" t="s">
        <v>781</v>
      </c>
    </row>
    <row r="7003" spans="1:25" x14ac:dyDescent="0.25">
      <c r="A7003" s="103" t="s">
        <v>7</v>
      </c>
      <c r="B7003" s="104">
        <v>46275</v>
      </c>
      <c r="C7003" s="105" t="s">
        <v>12</v>
      </c>
      <c r="D7003" s="106">
        <v>16</v>
      </c>
      <c r="G7003" s="106">
        <v>1090</v>
      </c>
      <c r="H7003" s="107">
        <v>24</v>
      </c>
      <c r="I7003" s="107">
        <v>21</v>
      </c>
      <c r="J7003" s="107">
        <v>3</v>
      </c>
      <c r="K7003" s="107">
        <v>3</v>
      </c>
      <c r="L7003" s="108">
        <v>0</v>
      </c>
      <c r="X7003" t="s">
        <v>782</v>
      </c>
      <c r="Y7003" t="s">
        <v>779</v>
      </c>
    </row>
    <row r="7004" spans="1:25" hidden="1" x14ac:dyDescent="0.25">
      <c r="A7004" s="103" t="s">
        <v>8</v>
      </c>
      <c r="B7004" s="104">
        <v>46275</v>
      </c>
      <c r="C7004" s="105" t="s">
        <v>12</v>
      </c>
      <c r="D7004" s="106">
        <v>12</v>
      </c>
      <c r="G7004" s="106">
        <v>107</v>
      </c>
      <c r="H7004" s="107">
        <v>0</v>
      </c>
      <c r="I7004" s="107">
        <v>0</v>
      </c>
      <c r="J7004" s="107">
        <v>0</v>
      </c>
      <c r="K7004" s="107">
        <v>0</v>
      </c>
      <c r="L7004" s="108">
        <v>0</v>
      </c>
      <c r="X7004" t="s">
        <v>778</v>
      </c>
      <c r="Y7004" t="s">
        <v>779</v>
      </c>
    </row>
    <row r="7005" spans="1:25" hidden="1" x14ac:dyDescent="0.25">
      <c r="A7005" s="103" t="s">
        <v>6</v>
      </c>
      <c r="B7005" s="104">
        <v>46275</v>
      </c>
      <c r="C7005" s="105" t="s">
        <v>11</v>
      </c>
      <c r="D7005" s="106">
        <v>8</v>
      </c>
      <c r="G7005" s="106">
        <v>10</v>
      </c>
      <c r="H7005" s="107">
        <v>0</v>
      </c>
      <c r="I7005" s="107">
        <v>0</v>
      </c>
      <c r="J7005" s="107">
        <v>0</v>
      </c>
      <c r="K7005" s="107">
        <v>0</v>
      </c>
      <c r="L7005" s="108">
        <v>0</v>
      </c>
      <c r="X7005" t="s">
        <v>778</v>
      </c>
      <c r="Y7005" t="s">
        <v>23</v>
      </c>
    </row>
    <row r="7006" spans="1:25" hidden="1" x14ac:dyDescent="0.25">
      <c r="A7006" s="103" t="s">
        <v>8</v>
      </c>
      <c r="B7006" s="104">
        <v>46275</v>
      </c>
      <c r="C7006" s="105" t="s">
        <v>12</v>
      </c>
      <c r="D7006" s="106">
        <v>10</v>
      </c>
      <c r="G7006" s="106">
        <v>77</v>
      </c>
      <c r="H7006" s="107">
        <v>0</v>
      </c>
      <c r="I7006" s="107">
        <v>0</v>
      </c>
      <c r="J7006" s="107">
        <v>0</v>
      </c>
      <c r="K7006" s="107">
        <v>0</v>
      </c>
      <c r="L7006" s="108">
        <v>0</v>
      </c>
      <c r="X7006" t="s">
        <v>778</v>
      </c>
      <c r="Y7006" t="s">
        <v>781</v>
      </c>
    </row>
    <row r="7007" spans="1:25" hidden="1" x14ac:dyDescent="0.25">
      <c r="A7007" s="103" t="s">
        <v>7</v>
      </c>
      <c r="B7007" s="104">
        <v>46275</v>
      </c>
      <c r="C7007" s="105" t="s">
        <v>12</v>
      </c>
      <c r="D7007" s="106">
        <v>12</v>
      </c>
      <c r="G7007" s="106">
        <v>47</v>
      </c>
      <c r="H7007" s="107">
        <v>1</v>
      </c>
      <c r="I7007" s="107">
        <v>0</v>
      </c>
      <c r="J7007" s="107">
        <v>0</v>
      </c>
      <c r="K7007" s="107">
        <v>0</v>
      </c>
      <c r="L7007" s="108">
        <v>0</v>
      </c>
      <c r="X7007" t="s">
        <v>778</v>
      </c>
      <c r="Y7007" t="s">
        <v>781</v>
      </c>
    </row>
    <row r="7008" spans="1:25" x14ac:dyDescent="0.25">
      <c r="A7008" s="103" t="s">
        <v>8</v>
      </c>
      <c r="B7008" s="104">
        <v>46275</v>
      </c>
      <c r="C7008" s="105" t="s">
        <v>11</v>
      </c>
      <c r="D7008" s="106">
        <v>14</v>
      </c>
      <c r="G7008" s="106">
        <v>337</v>
      </c>
      <c r="H7008" s="107">
        <v>0</v>
      </c>
      <c r="I7008" s="107">
        <v>0</v>
      </c>
      <c r="J7008" s="107">
        <v>0</v>
      </c>
      <c r="K7008" s="107">
        <v>0</v>
      </c>
      <c r="L7008" s="108">
        <v>0</v>
      </c>
      <c r="X7008" t="s">
        <v>782</v>
      </c>
      <c r="Y7008" t="s">
        <v>784</v>
      </c>
    </row>
    <row r="7009" spans="1:25" x14ac:dyDescent="0.25">
      <c r="A7009" s="103" t="s">
        <v>8</v>
      </c>
      <c r="B7009" s="104">
        <v>46275</v>
      </c>
      <c r="C7009" s="105" t="s">
        <v>12</v>
      </c>
      <c r="D7009" s="106">
        <v>13</v>
      </c>
      <c r="G7009" s="106">
        <v>275</v>
      </c>
      <c r="H7009" s="107">
        <v>9</v>
      </c>
      <c r="I7009" s="107">
        <v>7</v>
      </c>
      <c r="J7009" s="107">
        <v>0</v>
      </c>
      <c r="K7009" s="107">
        <v>0</v>
      </c>
      <c r="L7009" s="108">
        <v>0</v>
      </c>
      <c r="X7009" t="s">
        <v>778</v>
      </c>
      <c r="Y7009" t="s">
        <v>779</v>
      </c>
    </row>
    <row r="7010" spans="1:25" hidden="1" x14ac:dyDescent="0.25">
      <c r="A7010" s="103" t="s">
        <v>6</v>
      </c>
      <c r="B7010" s="104">
        <v>46275</v>
      </c>
      <c r="C7010" s="105" t="s">
        <v>12</v>
      </c>
      <c r="D7010" s="106">
        <v>10</v>
      </c>
      <c r="G7010" s="106">
        <v>214</v>
      </c>
      <c r="H7010" s="107">
        <v>3</v>
      </c>
      <c r="I7010" s="107">
        <v>3</v>
      </c>
      <c r="J7010" s="107">
        <v>0</v>
      </c>
      <c r="K7010" s="107">
        <v>0</v>
      </c>
      <c r="L7010" s="108">
        <v>0</v>
      </c>
      <c r="X7010" t="s">
        <v>778</v>
      </c>
      <c r="Y7010" t="s">
        <v>779</v>
      </c>
    </row>
    <row r="7011" spans="1:25" x14ac:dyDescent="0.25">
      <c r="A7011" s="103" t="s">
        <v>8</v>
      </c>
      <c r="B7011" s="104">
        <v>46275</v>
      </c>
      <c r="C7011" s="105" t="s">
        <v>11</v>
      </c>
      <c r="D7011" s="106">
        <v>11</v>
      </c>
      <c r="G7011" s="106">
        <v>291</v>
      </c>
      <c r="H7011" s="107">
        <v>5</v>
      </c>
      <c r="I7011" s="107">
        <v>4</v>
      </c>
      <c r="J7011" s="107">
        <v>1</v>
      </c>
      <c r="K7011" s="107">
        <v>0</v>
      </c>
      <c r="L7011" s="108">
        <v>0</v>
      </c>
      <c r="X7011" t="s">
        <v>778</v>
      </c>
      <c r="Y7011" t="s">
        <v>784</v>
      </c>
    </row>
    <row r="7012" spans="1:25" hidden="1" x14ac:dyDescent="0.25">
      <c r="A7012" s="103" t="s">
        <v>7</v>
      </c>
      <c r="B7012" s="104">
        <v>46275</v>
      </c>
      <c r="C7012" s="105" t="s">
        <v>12</v>
      </c>
      <c r="D7012" s="106">
        <v>13</v>
      </c>
      <c r="G7012" s="106">
        <v>3</v>
      </c>
      <c r="H7012" s="107">
        <v>0</v>
      </c>
      <c r="I7012" s="107">
        <v>0</v>
      </c>
      <c r="J7012" s="107">
        <v>0</v>
      </c>
      <c r="K7012" s="107">
        <v>0</v>
      </c>
      <c r="L7012" s="108">
        <v>0</v>
      </c>
      <c r="X7012" t="s">
        <v>782</v>
      </c>
      <c r="Y7012" t="s">
        <v>169</v>
      </c>
    </row>
    <row r="7013" spans="1:25" hidden="1" x14ac:dyDescent="0.25">
      <c r="A7013" s="103" t="s">
        <v>7</v>
      </c>
      <c r="B7013" s="104">
        <v>46275</v>
      </c>
      <c r="C7013" s="105" t="s">
        <v>11</v>
      </c>
      <c r="D7013" s="106">
        <v>14</v>
      </c>
      <c r="G7013" s="106">
        <v>6</v>
      </c>
      <c r="H7013" s="107">
        <v>0</v>
      </c>
      <c r="I7013" s="107">
        <v>0</v>
      </c>
      <c r="J7013" s="107">
        <v>0</v>
      </c>
      <c r="K7013" s="107">
        <v>0</v>
      </c>
      <c r="L7013" s="108">
        <v>0</v>
      </c>
      <c r="X7013" t="s">
        <v>782</v>
      </c>
      <c r="Y7013" t="s">
        <v>23</v>
      </c>
    </row>
    <row r="7014" spans="1:25" hidden="1" x14ac:dyDescent="0.25">
      <c r="A7014" s="103" t="s">
        <v>28</v>
      </c>
      <c r="B7014" s="104">
        <v>46275</v>
      </c>
      <c r="C7014" s="105" t="s">
        <v>11</v>
      </c>
      <c r="D7014" s="106">
        <v>15</v>
      </c>
      <c r="G7014" s="106">
        <v>1</v>
      </c>
      <c r="H7014" s="107">
        <v>1</v>
      </c>
      <c r="I7014" s="107">
        <v>1</v>
      </c>
      <c r="J7014" s="107">
        <v>0</v>
      </c>
      <c r="K7014" s="107">
        <v>0</v>
      </c>
      <c r="L7014" s="108">
        <v>0</v>
      </c>
      <c r="X7014" t="s">
        <v>782</v>
      </c>
      <c r="Y7014" t="s">
        <v>22</v>
      </c>
    </row>
    <row r="7015" spans="1:25" x14ac:dyDescent="0.25">
      <c r="A7015" s="103" t="s">
        <v>6</v>
      </c>
      <c r="B7015" s="104">
        <v>46275</v>
      </c>
      <c r="C7015" s="105" t="s">
        <v>11</v>
      </c>
      <c r="D7015" s="106">
        <v>12</v>
      </c>
      <c r="G7015" s="106">
        <v>25</v>
      </c>
      <c r="H7015" s="107">
        <v>1</v>
      </c>
      <c r="I7015" s="107">
        <v>1</v>
      </c>
      <c r="J7015" s="107">
        <v>0</v>
      </c>
      <c r="K7015" s="107">
        <v>0</v>
      </c>
      <c r="L7015" s="108">
        <v>0</v>
      </c>
      <c r="X7015" t="s">
        <v>782</v>
      </c>
      <c r="Y7015" t="s">
        <v>21</v>
      </c>
    </row>
    <row r="7016" spans="1:25" x14ac:dyDescent="0.25">
      <c r="A7016" s="103" t="s">
        <v>7</v>
      </c>
      <c r="B7016" s="104">
        <v>46275</v>
      </c>
      <c r="C7016" s="105" t="s">
        <v>12</v>
      </c>
      <c r="D7016" s="106">
        <v>11</v>
      </c>
      <c r="G7016" s="106">
        <v>1695</v>
      </c>
      <c r="H7016" s="107">
        <v>26</v>
      </c>
      <c r="I7016" s="107">
        <v>12</v>
      </c>
      <c r="J7016" s="107">
        <v>3</v>
      </c>
      <c r="K7016" s="107">
        <v>2</v>
      </c>
      <c r="L7016" s="108">
        <v>0</v>
      </c>
      <c r="X7016" t="s">
        <v>782</v>
      </c>
      <c r="Y7016" t="s">
        <v>779</v>
      </c>
    </row>
    <row r="7017" spans="1:25" x14ac:dyDescent="0.25">
      <c r="A7017" s="103" t="s">
        <v>7</v>
      </c>
      <c r="B7017" s="104">
        <v>46275</v>
      </c>
      <c r="C7017" s="105" t="s">
        <v>12</v>
      </c>
      <c r="D7017" s="106">
        <v>15</v>
      </c>
      <c r="G7017" s="106">
        <v>17</v>
      </c>
      <c r="H7017" s="107">
        <v>0</v>
      </c>
      <c r="I7017" s="107">
        <v>0</v>
      </c>
      <c r="J7017" s="107">
        <v>0</v>
      </c>
      <c r="K7017" s="107">
        <v>0</v>
      </c>
      <c r="L7017" s="108">
        <v>0</v>
      </c>
      <c r="X7017" t="s">
        <v>782</v>
      </c>
    </row>
    <row r="7018" spans="1:25" x14ac:dyDescent="0.25">
      <c r="A7018" s="103" t="s">
        <v>7</v>
      </c>
      <c r="B7018" s="104">
        <v>46275</v>
      </c>
      <c r="C7018" s="105" t="s">
        <v>12</v>
      </c>
      <c r="D7018" s="106">
        <v>15</v>
      </c>
      <c r="G7018" s="106">
        <v>9</v>
      </c>
      <c r="H7018" s="107">
        <v>0</v>
      </c>
      <c r="I7018" s="107">
        <v>0</v>
      </c>
      <c r="J7018" s="107">
        <v>0</v>
      </c>
      <c r="K7018" s="107">
        <v>0</v>
      </c>
      <c r="L7018" s="108">
        <v>0</v>
      </c>
      <c r="X7018" t="s">
        <v>778</v>
      </c>
    </row>
    <row r="7019" spans="1:25" x14ac:dyDescent="0.25">
      <c r="A7019" s="103" t="s">
        <v>8</v>
      </c>
      <c r="B7019" s="104">
        <v>46275</v>
      </c>
      <c r="C7019" s="105" t="s">
        <v>12</v>
      </c>
      <c r="D7019" s="106">
        <v>8</v>
      </c>
      <c r="G7019" s="106">
        <v>2</v>
      </c>
      <c r="H7019" s="107">
        <v>0</v>
      </c>
      <c r="I7019" s="107">
        <v>0</v>
      </c>
      <c r="J7019" s="107">
        <v>0</v>
      </c>
      <c r="K7019" s="107">
        <v>0</v>
      </c>
      <c r="L7019" s="108">
        <v>0</v>
      </c>
      <c r="X7019" t="s">
        <v>778</v>
      </c>
    </row>
    <row r="7020" spans="1:25" hidden="1" x14ac:dyDescent="0.25">
      <c r="A7020" s="103" t="s">
        <v>6</v>
      </c>
      <c r="B7020" s="104">
        <v>46275</v>
      </c>
      <c r="C7020" s="105" t="s">
        <v>12</v>
      </c>
      <c r="D7020" s="106">
        <v>13</v>
      </c>
      <c r="G7020" s="106">
        <v>11</v>
      </c>
      <c r="H7020" s="107">
        <v>0</v>
      </c>
      <c r="I7020" s="107">
        <v>0</v>
      </c>
      <c r="J7020" s="107">
        <v>0</v>
      </c>
      <c r="K7020" s="107">
        <v>0</v>
      </c>
      <c r="L7020" s="108">
        <v>0</v>
      </c>
      <c r="X7020" t="s">
        <v>782</v>
      </c>
      <c r="Y7020" t="s">
        <v>779</v>
      </c>
    </row>
    <row r="7021" spans="1:25" x14ac:dyDescent="0.25">
      <c r="A7021" s="103" t="s">
        <v>7</v>
      </c>
      <c r="B7021" s="104">
        <v>46275</v>
      </c>
      <c r="C7021" s="105" t="s">
        <v>12</v>
      </c>
      <c r="D7021" s="106">
        <v>10</v>
      </c>
      <c r="G7021" s="106">
        <v>151</v>
      </c>
      <c r="H7021" s="107">
        <v>2</v>
      </c>
      <c r="I7021" s="107">
        <v>1</v>
      </c>
      <c r="J7021" s="107">
        <v>0</v>
      </c>
      <c r="K7021" s="107">
        <v>0</v>
      </c>
      <c r="L7021" s="108">
        <v>0</v>
      </c>
      <c r="X7021" t="s">
        <v>778</v>
      </c>
      <c r="Y7021" t="s">
        <v>781</v>
      </c>
    </row>
    <row r="7022" spans="1:25" x14ac:dyDescent="0.25">
      <c r="A7022" s="103" t="s">
        <v>6</v>
      </c>
      <c r="B7022" s="104">
        <v>46275</v>
      </c>
      <c r="C7022" s="105" t="s">
        <v>12</v>
      </c>
      <c r="D7022" s="106">
        <v>10</v>
      </c>
      <c r="G7022" s="106">
        <v>3</v>
      </c>
      <c r="H7022" s="107">
        <v>0</v>
      </c>
      <c r="I7022" s="107">
        <v>0</v>
      </c>
      <c r="J7022" s="107">
        <v>0</v>
      </c>
      <c r="K7022" s="107">
        <v>0</v>
      </c>
      <c r="L7022" s="108">
        <v>0</v>
      </c>
      <c r="X7022" t="s">
        <v>778</v>
      </c>
      <c r="Y7022" t="s">
        <v>786</v>
      </c>
    </row>
    <row r="7023" spans="1:25" hidden="1" x14ac:dyDescent="0.25">
      <c r="A7023" s="103" t="s">
        <v>7</v>
      </c>
      <c r="B7023" s="104">
        <v>46275</v>
      </c>
      <c r="C7023" s="105" t="s">
        <v>12</v>
      </c>
      <c r="D7023" s="106">
        <v>8</v>
      </c>
      <c r="G7023" s="106">
        <v>8</v>
      </c>
      <c r="H7023" s="107">
        <v>0</v>
      </c>
      <c r="I7023" s="107">
        <v>0</v>
      </c>
      <c r="J7023" s="107">
        <v>0</v>
      </c>
      <c r="K7023" s="107">
        <v>0</v>
      </c>
      <c r="L7023" s="108">
        <v>0</v>
      </c>
      <c r="X7023" t="s">
        <v>782</v>
      </c>
    </row>
    <row r="7024" spans="1:25" hidden="1" x14ac:dyDescent="0.25">
      <c r="A7024" s="103" t="s">
        <v>6</v>
      </c>
      <c r="B7024" s="104">
        <v>46275</v>
      </c>
      <c r="C7024" s="105" t="s">
        <v>11</v>
      </c>
      <c r="D7024" s="106">
        <v>12</v>
      </c>
      <c r="G7024" s="106">
        <v>14</v>
      </c>
      <c r="H7024" s="107">
        <v>0</v>
      </c>
      <c r="I7024" s="107">
        <v>0</v>
      </c>
      <c r="J7024" s="107">
        <v>0</v>
      </c>
      <c r="K7024" s="107">
        <v>0</v>
      </c>
      <c r="L7024" s="108">
        <v>0</v>
      </c>
      <c r="X7024" t="s">
        <v>778</v>
      </c>
      <c r="Y7024" t="s">
        <v>23</v>
      </c>
    </row>
    <row r="7025" spans="1:25" x14ac:dyDescent="0.25">
      <c r="A7025" s="103" t="s">
        <v>8</v>
      </c>
      <c r="B7025" s="104">
        <v>46275</v>
      </c>
      <c r="C7025" s="105" t="s">
        <v>11</v>
      </c>
      <c r="D7025" s="106">
        <v>8</v>
      </c>
      <c r="G7025" s="106">
        <v>15</v>
      </c>
      <c r="H7025" s="107">
        <v>0</v>
      </c>
      <c r="I7025" s="107">
        <v>0</v>
      </c>
      <c r="J7025" s="107">
        <v>0</v>
      </c>
      <c r="K7025" s="107">
        <v>0</v>
      </c>
      <c r="L7025" s="108">
        <v>0</v>
      </c>
      <c r="X7025" t="s">
        <v>782</v>
      </c>
      <c r="Y7025" t="s">
        <v>20</v>
      </c>
    </row>
    <row r="7026" spans="1:25" hidden="1" x14ac:dyDescent="0.25">
      <c r="A7026" s="103" t="s">
        <v>8</v>
      </c>
      <c r="B7026" s="104">
        <v>46275</v>
      </c>
      <c r="C7026" s="105" t="s">
        <v>12</v>
      </c>
      <c r="D7026" s="106">
        <v>16</v>
      </c>
      <c r="G7026" s="106">
        <v>7</v>
      </c>
      <c r="H7026" s="107">
        <v>0</v>
      </c>
      <c r="I7026" s="107">
        <v>0</v>
      </c>
      <c r="J7026" s="107">
        <v>0</v>
      </c>
      <c r="K7026" s="107">
        <v>0</v>
      </c>
      <c r="L7026" s="108">
        <v>0</v>
      </c>
      <c r="X7026" t="s">
        <v>778</v>
      </c>
    </row>
    <row r="7027" spans="1:25" x14ac:dyDescent="0.25">
      <c r="A7027" s="103" t="s">
        <v>8</v>
      </c>
      <c r="B7027" s="104">
        <v>46275</v>
      </c>
      <c r="C7027" s="105" t="s">
        <v>11</v>
      </c>
      <c r="D7027" s="106">
        <v>10</v>
      </c>
      <c r="G7027" s="106">
        <v>463</v>
      </c>
      <c r="H7027" s="107">
        <v>5</v>
      </c>
      <c r="I7027" s="107">
        <v>5</v>
      </c>
      <c r="J7027" s="107">
        <v>1</v>
      </c>
      <c r="K7027" s="107">
        <v>0</v>
      </c>
      <c r="L7027" s="108">
        <v>0</v>
      </c>
      <c r="X7027" t="s">
        <v>782</v>
      </c>
      <c r="Y7027" t="s">
        <v>784</v>
      </c>
    </row>
    <row r="7028" spans="1:25" x14ac:dyDescent="0.25">
      <c r="A7028" s="103" t="s">
        <v>6</v>
      </c>
      <c r="B7028" s="104">
        <v>46275</v>
      </c>
      <c r="C7028" s="105" t="s">
        <v>12</v>
      </c>
      <c r="D7028" s="106">
        <v>8</v>
      </c>
      <c r="G7028" s="106">
        <v>1547</v>
      </c>
      <c r="H7028" s="107">
        <v>22</v>
      </c>
      <c r="I7028" s="107">
        <v>15</v>
      </c>
      <c r="J7028" s="107">
        <v>3</v>
      </c>
      <c r="K7028" s="107">
        <v>1</v>
      </c>
      <c r="L7028" s="108">
        <v>0</v>
      </c>
      <c r="X7028" t="s">
        <v>782</v>
      </c>
      <c r="Y7028" t="s">
        <v>779</v>
      </c>
    </row>
    <row r="7029" spans="1:25" hidden="1" x14ac:dyDescent="0.25">
      <c r="A7029" s="103" t="s">
        <v>8</v>
      </c>
      <c r="B7029" s="104">
        <v>46275</v>
      </c>
      <c r="C7029" s="105" t="s">
        <v>12</v>
      </c>
      <c r="D7029" s="106">
        <v>13</v>
      </c>
      <c r="G7029" s="106">
        <v>210</v>
      </c>
      <c r="H7029" s="107">
        <v>6</v>
      </c>
      <c r="I7029" s="107">
        <v>3</v>
      </c>
      <c r="J7029" s="107">
        <v>0</v>
      </c>
      <c r="K7029" s="107">
        <v>0</v>
      </c>
      <c r="L7029" s="108">
        <v>0</v>
      </c>
      <c r="X7029" t="s">
        <v>782</v>
      </c>
      <c r="Y7029" t="s">
        <v>779</v>
      </c>
    </row>
    <row r="7030" spans="1:25" hidden="1" x14ac:dyDescent="0.25">
      <c r="A7030" s="103" t="s">
        <v>6</v>
      </c>
      <c r="B7030" s="104">
        <v>46275</v>
      </c>
      <c r="C7030" s="105" t="s">
        <v>11</v>
      </c>
      <c r="D7030" s="106">
        <v>8</v>
      </c>
      <c r="G7030" s="106">
        <v>8</v>
      </c>
      <c r="H7030" s="107">
        <v>0</v>
      </c>
      <c r="I7030" s="107">
        <v>0</v>
      </c>
      <c r="J7030" s="107">
        <v>0</v>
      </c>
      <c r="K7030" s="107">
        <v>0</v>
      </c>
      <c r="L7030" s="108">
        <v>0</v>
      </c>
      <c r="X7030" t="s">
        <v>778</v>
      </c>
    </row>
    <row r="7031" spans="1:25" hidden="1" x14ac:dyDescent="0.25">
      <c r="A7031" s="103" t="s">
        <v>8</v>
      </c>
      <c r="B7031" s="104">
        <v>46275</v>
      </c>
      <c r="C7031" s="105" t="s">
        <v>11</v>
      </c>
      <c r="D7031" s="106">
        <v>9</v>
      </c>
      <c r="G7031" s="106">
        <v>6</v>
      </c>
      <c r="H7031" s="107">
        <v>0</v>
      </c>
      <c r="I7031" s="107">
        <v>0</v>
      </c>
      <c r="J7031" s="107">
        <v>0</v>
      </c>
      <c r="K7031" s="107">
        <v>0</v>
      </c>
      <c r="L7031" s="108">
        <v>0</v>
      </c>
      <c r="X7031" t="s">
        <v>782</v>
      </c>
    </row>
    <row r="7032" spans="1:25" hidden="1" x14ac:dyDescent="0.25">
      <c r="A7032" s="103" t="s">
        <v>6</v>
      </c>
      <c r="B7032" s="104">
        <v>46275</v>
      </c>
      <c r="C7032" s="105" t="s">
        <v>11</v>
      </c>
      <c r="D7032" s="106">
        <v>8</v>
      </c>
      <c r="G7032" s="106">
        <v>9</v>
      </c>
      <c r="H7032" s="107">
        <v>0</v>
      </c>
      <c r="I7032" s="107">
        <v>0</v>
      </c>
      <c r="J7032" s="107">
        <v>0</v>
      </c>
      <c r="K7032" s="107">
        <v>0</v>
      </c>
      <c r="L7032" s="108">
        <v>0</v>
      </c>
      <c r="X7032" t="s">
        <v>782</v>
      </c>
      <c r="Y7032" t="s">
        <v>21</v>
      </c>
    </row>
    <row r="7033" spans="1:25" x14ac:dyDescent="0.25">
      <c r="A7033" s="103" t="s">
        <v>6</v>
      </c>
      <c r="B7033" s="104">
        <v>46275</v>
      </c>
      <c r="C7033" s="105" t="s">
        <v>11</v>
      </c>
      <c r="D7033" s="106">
        <v>9</v>
      </c>
      <c r="G7033" s="106">
        <v>275</v>
      </c>
      <c r="H7033" s="107">
        <v>7</v>
      </c>
      <c r="I7033" s="107">
        <v>7</v>
      </c>
      <c r="J7033" s="107">
        <v>0</v>
      </c>
      <c r="K7033" s="107">
        <v>0</v>
      </c>
      <c r="L7033" s="108">
        <v>0</v>
      </c>
      <c r="X7033" t="s">
        <v>778</v>
      </c>
      <c r="Y7033" t="s">
        <v>783</v>
      </c>
    </row>
    <row r="7034" spans="1:25" hidden="1" x14ac:dyDescent="0.25">
      <c r="A7034" s="103" t="s">
        <v>6</v>
      </c>
      <c r="B7034" s="104">
        <v>46275</v>
      </c>
      <c r="C7034" s="105" t="s">
        <v>12</v>
      </c>
      <c r="D7034" s="106">
        <v>15</v>
      </c>
      <c r="G7034" s="106">
        <v>4963</v>
      </c>
      <c r="H7034" s="107">
        <v>58</v>
      </c>
      <c r="I7034" s="107">
        <v>41</v>
      </c>
      <c r="J7034" s="107">
        <v>3</v>
      </c>
      <c r="K7034" s="107">
        <v>1</v>
      </c>
      <c r="L7034" s="108">
        <v>1</v>
      </c>
      <c r="X7034" t="s">
        <v>782</v>
      </c>
      <c r="Y7034" t="s">
        <v>779</v>
      </c>
    </row>
    <row r="7035" spans="1:25" hidden="1" x14ac:dyDescent="0.25">
      <c r="A7035" s="103" t="s">
        <v>8</v>
      </c>
      <c r="B7035" s="104">
        <v>46275</v>
      </c>
      <c r="C7035" s="105" t="s">
        <v>11</v>
      </c>
      <c r="D7035" s="106">
        <v>14</v>
      </c>
      <c r="G7035" s="106">
        <v>32</v>
      </c>
      <c r="H7035" s="107">
        <v>0</v>
      </c>
      <c r="I7035" s="107">
        <v>0</v>
      </c>
      <c r="J7035" s="107">
        <v>0</v>
      </c>
      <c r="K7035" s="107">
        <v>0</v>
      </c>
      <c r="L7035" s="108">
        <v>0</v>
      </c>
      <c r="X7035" t="s">
        <v>778</v>
      </c>
      <c r="Y7035" t="s">
        <v>780</v>
      </c>
    </row>
    <row r="7036" spans="1:25" hidden="1" x14ac:dyDescent="0.25">
      <c r="A7036" s="103" t="s">
        <v>8</v>
      </c>
      <c r="B7036" s="104">
        <v>46275</v>
      </c>
      <c r="C7036" s="105" t="s">
        <v>11</v>
      </c>
      <c r="D7036" s="106">
        <v>14</v>
      </c>
      <c r="G7036" s="106">
        <v>3</v>
      </c>
      <c r="H7036" s="107">
        <v>0</v>
      </c>
      <c r="I7036" s="107">
        <v>0</v>
      </c>
      <c r="J7036" s="107">
        <v>0</v>
      </c>
      <c r="K7036" s="107">
        <v>0</v>
      </c>
      <c r="L7036" s="108">
        <v>0</v>
      </c>
      <c r="X7036" t="s">
        <v>782</v>
      </c>
    </row>
    <row r="7037" spans="1:25" x14ac:dyDescent="0.25">
      <c r="A7037" s="103" t="s">
        <v>6</v>
      </c>
      <c r="B7037" s="104">
        <v>46275</v>
      </c>
      <c r="C7037" s="105" t="s">
        <v>11</v>
      </c>
      <c r="D7037" s="106">
        <v>9</v>
      </c>
      <c r="G7037" s="106">
        <v>12</v>
      </c>
      <c r="H7037" s="107">
        <v>0</v>
      </c>
      <c r="I7037" s="107">
        <v>0</v>
      </c>
      <c r="J7037" s="107">
        <v>0</v>
      </c>
      <c r="K7037" s="107">
        <v>0</v>
      </c>
      <c r="L7037" s="108">
        <v>0</v>
      </c>
      <c r="X7037" t="s">
        <v>778</v>
      </c>
    </row>
    <row r="7038" spans="1:25" hidden="1" x14ac:dyDescent="0.25">
      <c r="A7038" s="103" t="s">
        <v>6</v>
      </c>
      <c r="B7038" s="104">
        <v>46275</v>
      </c>
      <c r="C7038" s="105" t="s">
        <v>12</v>
      </c>
      <c r="D7038" s="106">
        <v>8</v>
      </c>
      <c r="G7038" s="106">
        <v>17</v>
      </c>
      <c r="H7038" s="107">
        <v>2</v>
      </c>
      <c r="I7038" s="107">
        <v>1</v>
      </c>
      <c r="J7038" s="107">
        <v>0</v>
      </c>
      <c r="K7038" s="107">
        <v>0</v>
      </c>
      <c r="L7038" s="108">
        <v>0</v>
      </c>
      <c r="X7038" t="s">
        <v>782</v>
      </c>
      <c r="Y7038" t="s">
        <v>779</v>
      </c>
    </row>
    <row r="7039" spans="1:25" hidden="1" x14ac:dyDescent="0.25">
      <c r="A7039" s="103" t="s">
        <v>7</v>
      </c>
      <c r="B7039" s="104">
        <v>46275</v>
      </c>
      <c r="C7039" s="105" t="s">
        <v>11</v>
      </c>
      <c r="D7039" s="106">
        <v>14</v>
      </c>
      <c r="G7039" s="106">
        <v>4</v>
      </c>
      <c r="H7039" s="107">
        <v>0</v>
      </c>
      <c r="I7039" s="107">
        <v>0</v>
      </c>
      <c r="J7039" s="107">
        <v>0</v>
      </c>
      <c r="K7039" s="107">
        <v>0</v>
      </c>
      <c r="L7039" s="108">
        <v>0</v>
      </c>
      <c r="X7039" t="s">
        <v>782</v>
      </c>
    </row>
    <row r="7040" spans="1:25" hidden="1" x14ac:dyDescent="0.25">
      <c r="A7040" s="103" t="s">
        <v>7</v>
      </c>
      <c r="B7040" s="104">
        <v>46275</v>
      </c>
      <c r="C7040" s="105" t="s">
        <v>11</v>
      </c>
      <c r="D7040" s="106">
        <v>8</v>
      </c>
      <c r="G7040" s="106">
        <v>15</v>
      </c>
      <c r="H7040" s="107">
        <v>1</v>
      </c>
      <c r="I7040" s="107">
        <v>0</v>
      </c>
      <c r="J7040" s="107">
        <v>0</v>
      </c>
      <c r="K7040" s="107">
        <v>0</v>
      </c>
      <c r="L7040" s="108">
        <v>0</v>
      </c>
      <c r="X7040" t="s">
        <v>778</v>
      </c>
      <c r="Y7040" t="s">
        <v>780</v>
      </c>
    </row>
    <row r="7041" spans="1:25" hidden="1" x14ac:dyDescent="0.25">
      <c r="A7041" s="103" t="s">
        <v>6</v>
      </c>
      <c r="B7041" s="104">
        <v>46275</v>
      </c>
      <c r="C7041" s="105" t="s">
        <v>11</v>
      </c>
      <c r="D7041" s="106">
        <v>8</v>
      </c>
      <c r="G7041" s="106">
        <v>331</v>
      </c>
      <c r="H7041" s="107">
        <v>6</v>
      </c>
      <c r="I7041" s="107">
        <v>6</v>
      </c>
      <c r="J7041" s="107">
        <v>0</v>
      </c>
      <c r="K7041" s="107">
        <v>0</v>
      </c>
      <c r="L7041" s="108">
        <v>0</v>
      </c>
      <c r="X7041" t="s">
        <v>782</v>
      </c>
      <c r="Y7041" t="s">
        <v>20</v>
      </c>
    </row>
    <row r="7042" spans="1:25" x14ac:dyDescent="0.25">
      <c r="A7042" s="103" t="s">
        <v>6</v>
      </c>
      <c r="B7042" s="104">
        <v>46275</v>
      </c>
      <c r="C7042" s="105" t="s">
        <v>11</v>
      </c>
      <c r="D7042" s="106">
        <v>15</v>
      </c>
      <c r="G7042" s="106">
        <v>16</v>
      </c>
      <c r="H7042" s="107">
        <v>0</v>
      </c>
      <c r="I7042" s="107">
        <v>0</v>
      </c>
      <c r="J7042" s="107">
        <v>0</v>
      </c>
      <c r="K7042" s="107">
        <v>0</v>
      </c>
      <c r="L7042" s="108">
        <v>0</v>
      </c>
      <c r="X7042" t="s">
        <v>778</v>
      </c>
      <c r="Y7042" t="s">
        <v>23</v>
      </c>
    </row>
    <row r="7043" spans="1:25" hidden="1" x14ac:dyDescent="0.25">
      <c r="A7043" s="103" t="s">
        <v>7</v>
      </c>
      <c r="B7043" s="104">
        <v>46275</v>
      </c>
      <c r="C7043" s="105" t="s">
        <v>12</v>
      </c>
      <c r="D7043" s="106">
        <v>14</v>
      </c>
      <c r="G7043" s="106">
        <v>2</v>
      </c>
      <c r="H7043" s="107">
        <v>0</v>
      </c>
      <c r="I7043" s="107">
        <v>0</v>
      </c>
      <c r="J7043" s="107">
        <v>0</v>
      </c>
      <c r="K7043" s="107">
        <v>0</v>
      </c>
      <c r="L7043" s="108">
        <v>0</v>
      </c>
      <c r="X7043" t="s">
        <v>778</v>
      </c>
      <c r="Y7043" t="s">
        <v>804</v>
      </c>
    </row>
    <row r="7044" spans="1:25" hidden="1" x14ac:dyDescent="0.25">
      <c r="A7044" s="103" t="s">
        <v>6</v>
      </c>
      <c r="B7044" s="104">
        <v>46275</v>
      </c>
      <c r="C7044" s="105" t="s">
        <v>11</v>
      </c>
      <c r="D7044" s="106">
        <v>10</v>
      </c>
      <c r="G7044" s="106">
        <v>7</v>
      </c>
      <c r="H7044" s="107">
        <v>0</v>
      </c>
      <c r="I7044" s="107">
        <v>0</v>
      </c>
      <c r="J7044" s="107">
        <v>0</v>
      </c>
      <c r="K7044" s="107">
        <v>0</v>
      </c>
      <c r="L7044" s="108">
        <v>0</v>
      </c>
      <c r="X7044" t="s">
        <v>778</v>
      </c>
      <c r="Y7044" t="s">
        <v>21</v>
      </c>
    </row>
    <row r="7045" spans="1:25" x14ac:dyDescent="0.25">
      <c r="A7045" s="103" t="s">
        <v>7</v>
      </c>
      <c r="B7045" s="104">
        <v>46275</v>
      </c>
      <c r="C7045" s="105" t="s">
        <v>12</v>
      </c>
      <c r="D7045" s="106">
        <v>15</v>
      </c>
      <c r="G7045" s="106">
        <v>1</v>
      </c>
      <c r="H7045" s="107">
        <v>0</v>
      </c>
      <c r="I7045" s="107">
        <v>0</v>
      </c>
      <c r="J7045" s="107">
        <v>0</v>
      </c>
      <c r="K7045" s="107">
        <v>0</v>
      </c>
      <c r="L7045" s="108">
        <v>0</v>
      </c>
      <c r="X7045" t="s">
        <v>778</v>
      </c>
      <c r="Y7045" t="s">
        <v>781</v>
      </c>
    </row>
    <row r="7046" spans="1:25" hidden="1" x14ac:dyDescent="0.25">
      <c r="A7046" s="103" t="s">
        <v>8</v>
      </c>
      <c r="B7046" s="104">
        <v>46275</v>
      </c>
      <c r="C7046" s="105" t="s">
        <v>12</v>
      </c>
      <c r="D7046" s="106">
        <v>13</v>
      </c>
      <c r="G7046" s="106">
        <v>33</v>
      </c>
      <c r="H7046" s="107">
        <v>1</v>
      </c>
      <c r="I7046" s="107">
        <v>1</v>
      </c>
      <c r="J7046" s="107">
        <v>1</v>
      </c>
      <c r="K7046" s="107">
        <v>1</v>
      </c>
      <c r="L7046" s="108">
        <v>0</v>
      </c>
      <c r="X7046" t="s">
        <v>778</v>
      </c>
      <c r="Y7046" t="s">
        <v>779</v>
      </c>
    </row>
    <row r="7047" spans="1:25" x14ac:dyDescent="0.25">
      <c r="A7047" s="103" t="s">
        <v>8</v>
      </c>
      <c r="B7047" s="104">
        <v>46275</v>
      </c>
      <c r="C7047" s="105" t="s">
        <v>11</v>
      </c>
      <c r="D7047" s="106">
        <v>14</v>
      </c>
      <c r="G7047" s="106">
        <v>1</v>
      </c>
      <c r="H7047" s="107">
        <v>0</v>
      </c>
      <c r="I7047" s="107">
        <v>0</v>
      </c>
      <c r="J7047" s="107">
        <v>0</v>
      </c>
      <c r="K7047" s="107">
        <v>0</v>
      </c>
      <c r="L7047" s="108">
        <v>0</v>
      </c>
      <c r="X7047" t="s">
        <v>782</v>
      </c>
      <c r="Y7047" t="s">
        <v>21</v>
      </c>
    </row>
    <row r="7048" spans="1:25" hidden="1" x14ac:dyDescent="0.25">
      <c r="A7048" s="103" t="s">
        <v>7</v>
      </c>
      <c r="B7048" s="104">
        <v>46275</v>
      </c>
      <c r="C7048" s="105" t="s">
        <v>12</v>
      </c>
      <c r="D7048" s="106">
        <v>11</v>
      </c>
      <c r="G7048" s="106">
        <v>134</v>
      </c>
      <c r="H7048" s="107">
        <v>0</v>
      </c>
      <c r="I7048" s="107">
        <v>0</v>
      </c>
      <c r="J7048" s="107">
        <v>0</v>
      </c>
      <c r="K7048" s="107">
        <v>0</v>
      </c>
      <c r="L7048" s="108">
        <v>0</v>
      </c>
      <c r="X7048" t="s">
        <v>778</v>
      </c>
      <c r="Y7048" t="s">
        <v>779</v>
      </c>
    </row>
    <row r="7049" spans="1:25" hidden="1" x14ac:dyDescent="0.25">
      <c r="A7049" s="103" t="s">
        <v>7</v>
      </c>
      <c r="B7049" s="104">
        <v>46275</v>
      </c>
      <c r="C7049" s="105" t="s">
        <v>11</v>
      </c>
      <c r="D7049" s="106">
        <v>14</v>
      </c>
      <c r="G7049" s="106">
        <v>125</v>
      </c>
      <c r="H7049" s="107">
        <v>1</v>
      </c>
      <c r="I7049" s="107">
        <v>1</v>
      </c>
      <c r="J7049" s="107">
        <v>0</v>
      </c>
      <c r="K7049" s="107">
        <v>0</v>
      </c>
      <c r="L7049" s="108">
        <v>0</v>
      </c>
      <c r="X7049" t="s">
        <v>782</v>
      </c>
      <c r="Y7049" t="s">
        <v>20</v>
      </c>
    </row>
    <row r="7050" spans="1:25" x14ac:dyDescent="0.25">
      <c r="A7050" s="103" t="s">
        <v>8</v>
      </c>
      <c r="B7050" s="104">
        <v>46275</v>
      </c>
      <c r="C7050" s="105" t="s">
        <v>11</v>
      </c>
      <c r="D7050" s="106">
        <v>12</v>
      </c>
      <c r="G7050" s="106">
        <v>3</v>
      </c>
      <c r="H7050" s="107">
        <v>0</v>
      </c>
      <c r="I7050" s="107">
        <v>0</v>
      </c>
      <c r="J7050" s="107">
        <v>0</v>
      </c>
      <c r="K7050" s="107">
        <v>0</v>
      </c>
      <c r="L7050" s="108">
        <v>0</v>
      </c>
      <c r="X7050" t="s">
        <v>782</v>
      </c>
    </row>
    <row r="7051" spans="1:25" hidden="1" x14ac:dyDescent="0.25">
      <c r="A7051" s="103" t="s">
        <v>7</v>
      </c>
      <c r="B7051" s="104">
        <v>46275</v>
      </c>
      <c r="C7051" s="105" t="s">
        <v>12</v>
      </c>
      <c r="D7051" s="106">
        <v>11</v>
      </c>
      <c r="G7051" s="106">
        <v>17</v>
      </c>
      <c r="H7051" s="107">
        <v>0</v>
      </c>
      <c r="I7051" s="107">
        <v>0</v>
      </c>
      <c r="J7051" s="107">
        <v>0</v>
      </c>
      <c r="K7051" s="107">
        <v>0</v>
      </c>
      <c r="L7051" s="108">
        <v>0</v>
      </c>
      <c r="X7051" t="s">
        <v>778</v>
      </c>
    </row>
    <row r="7052" spans="1:25" hidden="1" x14ac:dyDescent="0.25">
      <c r="A7052" s="103" t="s">
        <v>7</v>
      </c>
      <c r="B7052" s="104">
        <v>46275</v>
      </c>
      <c r="C7052" s="105" t="s">
        <v>11</v>
      </c>
      <c r="D7052" s="106">
        <v>11</v>
      </c>
      <c r="G7052" s="106">
        <v>254</v>
      </c>
      <c r="H7052" s="107">
        <v>1</v>
      </c>
      <c r="I7052" s="107">
        <v>1</v>
      </c>
      <c r="J7052" s="107">
        <v>0</v>
      </c>
      <c r="K7052" s="107">
        <v>0</v>
      </c>
      <c r="L7052" s="108">
        <v>0</v>
      </c>
      <c r="X7052" t="s">
        <v>782</v>
      </c>
      <c r="Y7052" t="s">
        <v>783</v>
      </c>
    </row>
    <row r="7053" spans="1:25" x14ac:dyDescent="0.25">
      <c r="A7053" s="103" t="s">
        <v>7</v>
      </c>
      <c r="B7053" s="104">
        <v>46275</v>
      </c>
      <c r="C7053" s="105" t="s">
        <v>11</v>
      </c>
      <c r="D7053" s="106">
        <v>14</v>
      </c>
      <c r="G7053" s="106">
        <v>96</v>
      </c>
      <c r="H7053" s="107">
        <v>1</v>
      </c>
      <c r="I7053" s="107">
        <v>1</v>
      </c>
      <c r="J7053" s="107">
        <v>0</v>
      </c>
      <c r="K7053" s="107">
        <v>0</v>
      </c>
      <c r="L7053" s="108">
        <v>0</v>
      </c>
      <c r="X7053" t="s">
        <v>778</v>
      </c>
      <c r="Y7053" t="s">
        <v>20</v>
      </c>
    </row>
    <row r="7054" spans="1:25" hidden="1" x14ac:dyDescent="0.25">
      <c r="A7054" s="103" t="s">
        <v>7</v>
      </c>
      <c r="B7054" s="104">
        <v>46275</v>
      </c>
      <c r="C7054" s="105" t="s">
        <v>12</v>
      </c>
      <c r="D7054" s="106">
        <v>8</v>
      </c>
      <c r="G7054" s="106">
        <v>2</v>
      </c>
      <c r="H7054" s="107">
        <v>0</v>
      </c>
      <c r="I7054" s="107">
        <v>0</v>
      </c>
      <c r="J7054" s="107">
        <v>0</v>
      </c>
      <c r="K7054" s="107">
        <v>0</v>
      </c>
      <c r="L7054" s="108">
        <v>0</v>
      </c>
      <c r="X7054" t="s">
        <v>778</v>
      </c>
      <c r="Y7054" t="s">
        <v>169</v>
      </c>
    </row>
    <row r="7055" spans="1:25" hidden="1" x14ac:dyDescent="0.25">
      <c r="A7055" s="103" t="s">
        <v>6</v>
      </c>
      <c r="B7055" s="104">
        <v>46275</v>
      </c>
      <c r="C7055" s="105" t="s">
        <v>11</v>
      </c>
      <c r="D7055" s="106">
        <v>10</v>
      </c>
      <c r="G7055" s="106">
        <v>105</v>
      </c>
      <c r="H7055" s="107">
        <v>6</v>
      </c>
      <c r="I7055" s="107">
        <v>6</v>
      </c>
      <c r="J7055" s="107">
        <v>0</v>
      </c>
      <c r="K7055" s="107">
        <v>0</v>
      </c>
      <c r="L7055" s="108">
        <v>0</v>
      </c>
      <c r="X7055" t="s">
        <v>778</v>
      </c>
      <c r="Y7055" t="s">
        <v>784</v>
      </c>
    </row>
    <row r="7056" spans="1:25" hidden="1" x14ac:dyDescent="0.25">
      <c r="A7056" s="103" t="s">
        <v>6</v>
      </c>
      <c r="B7056" s="104">
        <v>46275</v>
      </c>
      <c r="C7056" s="105" t="s">
        <v>11</v>
      </c>
      <c r="D7056" s="106">
        <v>14</v>
      </c>
      <c r="G7056" s="106">
        <v>9</v>
      </c>
      <c r="H7056" s="107">
        <v>1</v>
      </c>
      <c r="I7056" s="107">
        <v>1</v>
      </c>
      <c r="J7056" s="107">
        <v>1</v>
      </c>
      <c r="K7056" s="107">
        <v>0</v>
      </c>
      <c r="L7056" s="108">
        <v>0</v>
      </c>
      <c r="X7056" t="s">
        <v>778</v>
      </c>
      <c r="Y7056" t="s">
        <v>21</v>
      </c>
    </row>
    <row r="7057" spans="1:25" hidden="1" x14ac:dyDescent="0.25">
      <c r="A7057" s="103" t="s">
        <v>6</v>
      </c>
      <c r="B7057" s="104">
        <v>46275</v>
      </c>
      <c r="C7057" s="105" t="s">
        <v>11</v>
      </c>
      <c r="D7057" s="106">
        <v>13</v>
      </c>
      <c r="G7057" s="106">
        <v>2</v>
      </c>
      <c r="H7057" s="107">
        <v>0</v>
      </c>
      <c r="I7057" s="107">
        <v>0</v>
      </c>
      <c r="J7057" s="107">
        <v>0</v>
      </c>
      <c r="K7057" s="107">
        <v>0</v>
      </c>
      <c r="L7057" s="108">
        <v>0</v>
      </c>
      <c r="X7057" t="s">
        <v>778</v>
      </c>
      <c r="Y7057" t="s">
        <v>780</v>
      </c>
    </row>
    <row r="7058" spans="1:25" x14ac:dyDescent="0.25">
      <c r="A7058" s="103" t="s">
        <v>6</v>
      </c>
      <c r="B7058" s="104">
        <v>46275</v>
      </c>
      <c r="C7058" s="105" t="s">
        <v>11</v>
      </c>
      <c r="D7058" s="106">
        <v>14</v>
      </c>
      <c r="G7058" s="106">
        <v>1291</v>
      </c>
      <c r="H7058" s="107">
        <v>15</v>
      </c>
      <c r="I7058" s="107">
        <v>13</v>
      </c>
      <c r="J7058" s="107">
        <v>1</v>
      </c>
      <c r="K7058" s="107">
        <v>0</v>
      </c>
      <c r="L7058" s="108">
        <v>0</v>
      </c>
      <c r="X7058" t="s">
        <v>782</v>
      </c>
      <c r="Y7058" t="s">
        <v>783</v>
      </c>
    </row>
    <row r="7059" spans="1:25" hidden="1" x14ac:dyDescent="0.25">
      <c r="A7059" s="103" t="s">
        <v>8</v>
      </c>
      <c r="B7059" s="104">
        <v>46275</v>
      </c>
      <c r="C7059" s="105" t="s">
        <v>12</v>
      </c>
      <c r="D7059" s="106">
        <v>9</v>
      </c>
      <c r="G7059" s="106">
        <v>24</v>
      </c>
      <c r="H7059" s="107">
        <v>0</v>
      </c>
      <c r="I7059" s="107">
        <v>0</v>
      </c>
      <c r="J7059" s="107">
        <v>0</v>
      </c>
      <c r="K7059" s="107">
        <v>0</v>
      </c>
      <c r="L7059" s="108">
        <v>0</v>
      </c>
      <c r="X7059" t="s">
        <v>782</v>
      </c>
      <c r="Y7059" t="s">
        <v>779</v>
      </c>
    </row>
    <row r="7060" spans="1:25" hidden="1" x14ac:dyDescent="0.25">
      <c r="A7060" s="103" t="s">
        <v>7</v>
      </c>
      <c r="B7060" s="104">
        <v>46275</v>
      </c>
      <c r="C7060" s="105" t="s">
        <v>11</v>
      </c>
      <c r="D7060" s="106">
        <v>9</v>
      </c>
      <c r="G7060" s="106">
        <v>7</v>
      </c>
      <c r="H7060" s="107">
        <v>1</v>
      </c>
      <c r="I7060" s="107">
        <v>1</v>
      </c>
      <c r="J7060" s="107">
        <v>0</v>
      </c>
      <c r="K7060" s="107">
        <v>0</v>
      </c>
      <c r="L7060" s="108">
        <v>0</v>
      </c>
      <c r="X7060" t="s">
        <v>782</v>
      </c>
      <c r="Y7060" t="s">
        <v>21</v>
      </c>
    </row>
    <row r="7061" spans="1:25" x14ac:dyDescent="0.25">
      <c r="A7061" s="103" t="s">
        <v>8</v>
      </c>
      <c r="B7061" s="104">
        <v>46275</v>
      </c>
      <c r="C7061" s="105" t="s">
        <v>11</v>
      </c>
      <c r="D7061" s="106">
        <v>13</v>
      </c>
      <c r="G7061" s="106">
        <v>3</v>
      </c>
      <c r="H7061" s="107">
        <v>1</v>
      </c>
      <c r="I7061" s="107">
        <v>0</v>
      </c>
      <c r="J7061" s="107">
        <v>0</v>
      </c>
      <c r="K7061" s="107">
        <v>0</v>
      </c>
      <c r="L7061" s="108">
        <v>0</v>
      </c>
      <c r="X7061" t="s">
        <v>778</v>
      </c>
      <c r="Y7061" t="s">
        <v>784</v>
      </c>
    </row>
    <row r="7062" spans="1:25" hidden="1" x14ac:dyDescent="0.25">
      <c r="A7062" s="103" t="s">
        <v>8</v>
      </c>
      <c r="B7062" s="104">
        <v>46275</v>
      </c>
      <c r="C7062" s="105" t="s">
        <v>12</v>
      </c>
      <c r="D7062" s="106">
        <v>11</v>
      </c>
      <c r="G7062" s="106">
        <v>119</v>
      </c>
      <c r="H7062" s="107">
        <v>2</v>
      </c>
      <c r="I7062" s="107">
        <v>1</v>
      </c>
      <c r="J7062" s="107">
        <v>0</v>
      </c>
      <c r="K7062" s="107">
        <v>0</v>
      </c>
      <c r="L7062" s="108">
        <v>0</v>
      </c>
      <c r="X7062" t="s">
        <v>778</v>
      </c>
      <c r="Y7062" t="s">
        <v>779</v>
      </c>
    </row>
    <row r="7063" spans="1:25" hidden="1" x14ac:dyDescent="0.25">
      <c r="A7063" s="103" t="s">
        <v>6</v>
      </c>
      <c r="B7063" s="104">
        <v>46275</v>
      </c>
      <c r="C7063" s="105" t="s">
        <v>11</v>
      </c>
      <c r="D7063" s="106">
        <v>15</v>
      </c>
      <c r="G7063" s="106">
        <v>266</v>
      </c>
      <c r="H7063" s="107">
        <v>4</v>
      </c>
      <c r="I7063" s="107">
        <v>4</v>
      </c>
      <c r="J7063" s="107">
        <v>0</v>
      </c>
      <c r="K7063" s="107">
        <v>0</v>
      </c>
      <c r="L7063" s="108">
        <v>0</v>
      </c>
      <c r="X7063" t="s">
        <v>778</v>
      </c>
      <c r="Y7063" t="s">
        <v>784</v>
      </c>
    </row>
    <row r="7064" spans="1:25" hidden="1" x14ac:dyDescent="0.25">
      <c r="A7064" s="103" t="s">
        <v>6</v>
      </c>
      <c r="B7064" s="104">
        <v>46275</v>
      </c>
      <c r="C7064" s="105" t="s">
        <v>11</v>
      </c>
      <c r="D7064" s="106">
        <v>15</v>
      </c>
      <c r="G7064" s="106">
        <v>15</v>
      </c>
      <c r="H7064" s="107">
        <v>0</v>
      </c>
      <c r="I7064" s="107">
        <v>0</v>
      </c>
      <c r="J7064" s="107">
        <v>0</v>
      </c>
      <c r="K7064" s="107">
        <v>0</v>
      </c>
      <c r="L7064" s="108">
        <v>0</v>
      </c>
      <c r="X7064" t="s">
        <v>778</v>
      </c>
    </row>
    <row r="7065" spans="1:25" hidden="1" x14ac:dyDescent="0.25">
      <c r="A7065" s="103" t="s">
        <v>6</v>
      </c>
      <c r="B7065" s="104">
        <v>46275</v>
      </c>
      <c r="C7065" s="105" t="s">
        <v>11</v>
      </c>
      <c r="D7065" s="106">
        <v>13</v>
      </c>
      <c r="G7065" s="106">
        <v>5</v>
      </c>
      <c r="H7065" s="107">
        <v>0</v>
      </c>
      <c r="I7065" s="107">
        <v>0</v>
      </c>
      <c r="J7065" s="107">
        <v>0</v>
      </c>
      <c r="K7065" s="107">
        <v>0</v>
      </c>
      <c r="L7065" s="108">
        <v>0</v>
      </c>
      <c r="X7065" t="s">
        <v>782</v>
      </c>
      <c r="Y7065" t="s">
        <v>783</v>
      </c>
    </row>
    <row r="7066" spans="1:25" hidden="1" x14ac:dyDescent="0.25">
      <c r="A7066" s="103" t="s">
        <v>8</v>
      </c>
      <c r="B7066" s="104">
        <v>46275</v>
      </c>
      <c r="C7066" s="105" t="s">
        <v>12</v>
      </c>
      <c r="D7066" s="106">
        <v>12</v>
      </c>
      <c r="G7066" s="106">
        <v>67</v>
      </c>
      <c r="H7066" s="107">
        <v>1</v>
      </c>
      <c r="I7066" s="107">
        <v>1</v>
      </c>
      <c r="J7066" s="107">
        <v>1</v>
      </c>
      <c r="K7066" s="107">
        <v>1</v>
      </c>
      <c r="L7066" s="108">
        <v>1</v>
      </c>
      <c r="X7066" t="s">
        <v>778</v>
      </c>
      <c r="Y7066" t="s">
        <v>781</v>
      </c>
    </row>
    <row r="7067" spans="1:25" x14ac:dyDescent="0.25">
      <c r="A7067" s="103" t="s">
        <v>6</v>
      </c>
      <c r="B7067" s="104">
        <v>46275</v>
      </c>
      <c r="C7067" s="105" t="s">
        <v>11</v>
      </c>
      <c r="D7067" s="106">
        <v>16</v>
      </c>
      <c r="G7067" s="106">
        <v>45</v>
      </c>
      <c r="H7067" s="107">
        <v>3</v>
      </c>
      <c r="I7067" s="107">
        <v>3</v>
      </c>
      <c r="J7067" s="107">
        <v>0</v>
      </c>
      <c r="K7067" s="107">
        <v>0</v>
      </c>
      <c r="L7067" s="108">
        <v>0</v>
      </c>
      <c r="X7067" t="s">
        <v>778</v>
      </c>
      <c r="Y7067" t="s">
        <v>780</v>
      </c>
    </row>
    <row r="7068" spans="1:25" hidden="1" x14ac:dyDescent="0.25">
      <c r="A7068" s="103" t="s">
        <v>6</v>
      </c>
      <c r="B7068" s="104">
        <v>46275</v>
      </c>
      <c r="C7068" s="105" t="s">
        <v>12</v>
      </c>
      <c r="D7068" s="106">
        <v>12</v>
      </c>
      <c r="G7068" s="106">
        <v>156</v>
      </c>
      <c r="H7068" s="107">
        <v>2</v>
      </c>
      <c r="I7068" s="107">
        <v>1</v>
      </c>
      <c r="J7068" s="107">
        <v>0</v>
      </c>
      <c r="K7068" s="107">
        <v>0</v>
      </c>
      <c r="L7068" s="108">
        <v>0</v>
      </c>
      <c r="X7068" t="s">
        <v>778</v>
      </c>
      <c r="Y7068" t="s">
        <v>779</v>
      </c>
    </row>
    <row r="7069" spans="1:25" x14ac:dyDescent="0.25">
      <c r="A7069" s="103" t="s">
        <v>6</v>
      </c>
      <c r="B7069" s="104">
        <v>46275</v>
      </c>
      <c r="C7069" s="105" t="s">
        <v>11</v>
      </c>
      <c r="D7069" s="106">
        <v>10</v>
      </c>
      <c r="G7069" s="106">
        <v>495</v>
      </c>
      <c r="H7069" s="107">
        <v>5</v>
      </c>
      <c r="I7069" s="107">
        <v>2</v>
      </c>
      <c r="J7069" s="107">
        <v>0</v>
      </c>
      <c r="K7069" s="107">
        <v>0</v>
      </c>
      <c r="L7069" s="108">
        <v>0</v>
      </c>
      <c r="X7069" t="s">
        <v>782</v>
      </c>
      <c r="Y7069" t="s">
        <v>20</v>
      </c>
    </row>
    <row r="7070" spans="1:25" hidden="1" x14ac:dyDescent="0.25">
      <c r="A7070" s="103" t="s">
        <v>6</v>
      </c>
      <c r="B7070" s="104">
        <v>46275</v>
      </c>
      <c r="C7070" s="105" t="s">
        <v>12</v>
      </c>
      <c r="D7070" s="106">
        <v>17</v>
      </c>
      <c r="G7070" s="106">
        <v>1</v>
      </c>
      <c r="H7070" s="107">
        <v>0</v>
      </c>
      <c r="I7070" s="107">
        <v>0</v>
      </c>
      <c r="J7070" s="107">
        <v>0</v>
      </c>
      <c r="K7070" s="107">
        <v>0</v>
      </c>
      <c r="L7070" s="108">
        <v>0</v>
      </c>
      <c r="X7070" t="s">
        <v>782</v>
      </c>
      <c r="Y7070" t="s">
        <v>779</v>
      </c>
    </row>
    <row r="7071" spans="1:25" x14ac:dyDescent="0.25">
      <c r="A7071" s="103" t="s">
        <v>6</v>
      </c>
      <c r="B7071" s="104">
        <v>46275</v>
      </c>
      <c r="C7071" s="105" t="s">
        <v>11</v>
      </c>
      <c r="D7071" s="106">
        <v>8</v>
      </c>
      <c r="G7071" s="106">
        <v>3</v>
      </c>
      <c r="H7071" s="107">
        <v>0</v>
      </c>
      <c r="I7071" s="107">
        <v>0</v>
      </c>
      <c r="J7071" s="107">
        <v>0</v>
      </c>
      <c r="K7071" s="107">
        <v>0</v>
      </c>
      <c r="L7071" s="108">
        <v>0</v>
      </c>
      <c r="X7071" t="s">
        <v>782</v>
      </c>
      <c r="Y7071" t="s">
        <v>22</v>
      </c>
    </row>
    <row r="7072" spans="1:25" x14ac:dyDescent="0.25">
      <c r="A7072" s="103" t="s">
        <v>7</v>
      </c>
      <c r="B7072" s="104">
        <v>46275</v>
      </c>
      <c r="C7072" s="105" t="s">
        <v>12</v>
      </c>
      <c r="D7072" s="106">
        <v>11</v>
      </c>
      <c r="G7072" s="106">
        <v>15</v>
      </c>
      <c r="H7072" s="107">
        <v>0</v>
      </c>
      <c r="I7072" s="107">
        <v>0</v>
      </c>
      <c r="J7072" s="107">
        <v>0</v>
      </c>
      <c r="K7072" s="107">
        <v>0</v>
      </c>
      <c r="L7072" s="108">
        <v>0</v>
      </c>
      <c r="X7072" t="s">
        <v>778</v>
      </c>
      <c r="Y7072" t="s">
        <v>169</v>
      </c>
    </row>
    <row r="7073" spans="1:25" hidden="1" x14ac:dyDescent="0.25">
      <c r="A7073" s="103" t="s">
        <v>6</v>
      </c>
      <c r="B7073" s="104">
        <v>46275</v>
      </c>
      <c r="C7073" s="105" t="s">
        <v>12</v>
      </c>
      <c r="D7073" s="106">
        <v>16</v>
      </c>
      <c r="G7073" s="106">
        <v>36</v>
      </c>
      <c r="H7073" s="107">
        <v>1</v>
      </c>
      <c r="I7073" s="107">
        <v>0</v>
      </c>
      <c r="J7073" s="107">
        <v>0</v>
      </c>
      <c r="K7073" s="107">
        <v>0</v>
      </c>
      <c r="L7073" s="108">
        <v>0</v>
      </c>
      <c r="X7073" t="s">
        <v>782</v>
      </c>
    </row>
    <row r="7074" spans="1:25" hidden="1" x14ac:dyDescent="0.25">
      <c r="A7074" s="103" t="s">
        <v>8</v>
      </c>
      <c r="B7074" s="104">
        <v>46275</v>
      </c>
      <c r="C7074" s="105" t="s">
        <v>11</v>
      </c>
      <c r="D7074" s="106">
        <v>16</v>
      </c>
      <c r="G7074" s="106">
        <v>290</v>
      </c>
      <c r="H7074" s="107">
        <v>1</v>
      </c>
      <c r="I7074" s="107">
        <v>1</v>
      </c>
      <c r="J7074" s="107">
        <v>0</v>
      </c>
      <c r="K7074" s="107">
        <v>0</v>
      </c>
      <c r="L7074" s="108">
        <v>0</v>
      </c>
      <c r="X7074" t="s">
        <v>782</v>
      </c>
      <c r="Y7074" t="s">
        <v>20</v>
      </c>
    </row>
    <row r="7075" spans="1:25" hidden="1" x14ac:dyDescent="0.25">
      <c r="A7075" s="103" t="s">
        <v>8</v>
      </c>
      <c r="B7075" s="104">
        <v>46275</v>
      </c>
      <c r="C7075" s="105" t="s">
        <v>11</v>
      </c>
      <c r="D7075" s="106">
        <v>10</v>
      </c>
      <c r="G7075" s="106">
        <v>751</v>
      </c>
      <c r="H7075" s="107">
        <v>8</v>
      </c>
      <c r="I7075" s="107">
        <v>6</v>
      </c>
      <c r="J7075" s="107">
        <v>1</v>
      </c>
      <c r="K7075" s="107">
        <v>0</v>
      </c>
      <c r="L7075" s="108">
        <v>0</v>
      </c>
      <c r="X7075" t="s">
        <v>782</v>
      </c>
      <c r="Y7075" t="s">
        <v>783</v>
      </c>
    </row>
    <row r="7076" spans="1:25" hidden="1" x14ac:dyDescent="0.25">
      <c r="A7076" s="103" t="s">
        <v>8</v>
      </c>
      <c r="B7076" s="104">
        <v>46275</v>
      </c>
      <c r="C7076" s="105" t="s">
        <v>11</v>
      </c>
      <c r="D7076" s="106">
        <v>14</v>
      </c>
      <c r="G7076" s="106">
        <v>490</v>
      </c>
      <c r="H7076" s="107">
        <v>9</v>
      </c>
      <c r="I7076" s="107">
        <v>8</v>
      </c>
      <c r="J7076" s="107">
        <v>0</v>
      </c>
      <c r="K7076" s="107">
        <v>0</v>
      </c>
      <c r="L7076" s="108">
        <v>0</v>
      </c>
      <c r="X7076" t="s">
        <v>782</v>
      </c>
      <c r="Y7076" t="s">
        <v>783</v>
      </c>
    </row>
    <row r="7077" spans="1:25" x14ac:dyDescent="0.25">
      <c r="A7077" s="103" t="s">
        <v>6</v>
      </c>
      <c r="B7077" s="104">
        <v>46275</v>
      </c>
      <c r="C7077" s="105" t="s">
        <v>11</v>
      </c>
      <c r="D7077" s="106">
        <v>16</v>
      </c>
      <c r="G7077" s="106">
        <v>7</v>
      </c>
      <c r="H7077" s="107">
        <v>0</v>
      </c>
      <c r="I7077" s="107">
        <v>0</v>
      </c>
      <c r="J7077" s="107">
        <v>0</v>
      </c>
      <c r="K7077" s="107">
        <v>0</v>
      </c>
      <c r="L7077" s="108">
        <v>0</v>
      </c>
      <c r="X7077" t="s">
        <v>778</v>
      </c>
      <c r="Y7077" t="s">
        <v>21</v>
      </c>
    </row>
    <row r="7078" spans="1:25" hidden="1" x14ac:dyDescent="0.25">
      <c r="A7078" s="103" t="s">
        <v>7</v>
      </c>
      <c r="B7078" s="104">
        <v>46275</v>
      </c>
      <c r="C7078" s="105" t="s">
        <v>12</v>
      </c>
      <c r="D7078" s="106">
        <v>9</v>
      </c>
      <c r="G7078" s="106">
        <v>14</v>
      </c>
      <c r="H7078" s="107">
        <v>0</v>
      </c>
      <c r="I7078" s="107">
        <v>0</v>
      </c>
      <c r="J7078" s="107">
        <v>0</v>
      </c>
      <c r="K7078" s="107">
        <v>0</v>
      </c>
      <c r="L7078" s="108">
        <v>0</v>
      </c>
      <c r="X7078" t="s">
        <v>778</v>
      </c>
      <c r="Y7078" t="s">
        <v>811</v>
      </c>
    </row>
    <row r="7079" spans="1:25" hidden="1" x14ac:dyDescent="0.25">
      <c r="A7079" s="103" t="s">
        <v>8</v>
      </c>
      <c r="B7079" s="104">
        <v>46275</v>
      </c>
      <c r="C7079" s="105" t="s">
        <v>11</v>
      </c>
      <c r="D7079" s="106">
        <v>8</v>
      </c>
      <c r="G7079" s="106">
        <v>1</v>
      </c>
      <c r="H7079" s="107">
        <v>1</v>
      </c>
      <c r="I7079" s="107">
        <v>0</v>
      </c>
      <c r="J7079" s="107">
        <v>0</v>
      </c>
      <c r="K7079" s="107">
        <v>0</v>
      </c>
      <c r="L7079" s="108">
        <v>0</v>
      </c>
      <c r="X7079" t="s">
        <v>778</v>
      </c>
      <c r="Y7079" t="s">
        <v>780</v>
      </c>
    </row>
    <row r="7080" spans="1:25" x14ac:dyDescent="0.25">
      <c r="A7080" s="103" t="s">
        <v>8</v>
      </c>
      <c r="B7080" s="104">
        <v>46275</v>
      </c>
      <c r="C7080" s="105" t="s">
        <v>12</v>
      </c>
      <c r="D7080" s="106">
        <v>11</v>
      </c>
      <c r="G7080" s="106">
        <v>308</v>
      </c>
      <c r="H7080" s="107">
        <v>2</v>
      </c>
      <c r="I7080" s="107">
        <v>0</v>
      </c>
      <c r="J7080" s="107">
        <v>0</v>
      </c>
      <c r="K7080" s="107">
        <v>0</v>
      </c>
      <c r="L7080" s="108">
        <v>0</v>
      </c>
      <c r="X7080" t="s">
        <v>782</v>
      </c>
      <c r="Y7080" t="s">
        <v>781</v>
      </c>
    </row>
    <row r="7081" spans="1:25" hidden="1" x14ac:dyDescent="0.25">
      <c r="A7081" s="103" t="s">
        <v>7</v>
      </c>
      <c r="B7081" s="104">
        <v>46275</v>
      </c>
      <c r="C7081" s="105" t="s">
        <v>12</v>
      </c>
      <c r="D7081" s="106">
        <v>16</v>
      </c>
      <c r="G7081" s="106">
        <v>19</v>
      </c>
      <c r="H7081" s="107">
        <v>0</v>
      </c>
      <c r="I7081" s="107">
        <v>0</v>
      </c>
      <c r="J7081" s="107">
        <v>0</v>
      </c>
      <c r="K7081" s="107">
        <v>0</v>
      </c>
      <c r="L7081" s="108">
        <v>0</v>
      </c>
      <c r="X7081" t="s">
        <v>778</v>
      </c>
    </row>
    <row r="7082" spans="1:25" hidden="1" x14ac:dyDescent="0.25">
      <c r="A7082" s="103" t="s">
        <v>7</v>
      </c>
      <c r="B7082" s="104">
        <v>46275</v>
      </c>
      <c r="C7082" s="105" t="s">
        <v>11</v>
      </c>
      <c r="D7082" s="106">
        <v>12</v>
      </c>
      <c r="G7082" s="106">
        <v>295</v>
      </c>
      <c r="H7082" s="107">
        <v>6</v>
      </c>
      <c r="I7082" s="107">
        <v>5</v>
      </c>
      <c r="J7082" s="107">
        <v>0</v>
      </c>
      <c r="K7082" s="107">
        <v>0</v>
      </c>
      <c r="L7082" s="108">
        <v>0</v>
      </c>
      <c r="X7082" t="s">
        <v>782</v>
      </c>
      <c r="Y7082" t="s">
        <v>20</v>
      </c>
    </row>
    <row r="7083" spans="1:25" hidden="1" x14ac:dyDescent="0.25">
      <c r="A7083" s="103" t="s">
        <v>7</v>
      </c>
      <c r="B7083" s="104">
        <v>46275</v>
      </c>
      <c r="C7083" s="105" t="s">
        <v>11</v>
      </c>
      <c r="D7083" s="106">
        <v>15</v>
      </c>
      <c r="G7083" s="106">
        <v>94</v>
      </c>
      <c r="H7083" s="107">
        <v>3</v>
      </c>
      <c r="I7083" s="107">
        <v>2</v>
      </c>
      <c r="J7083" s="107">
        <v>0</v>
      </c>
      <c r="K7083" s="107">
        <v>0</v>
      </c>
      <c r="L7083" s="108">
        <v>0</v>
      </c>
      <c r="X7083" t="s">
        <v>778</v>
      </c>
      <c r="Y7083" t="s">
        <v>20</v>
      </c>
    </row>
    <row r="7084" spans="1:25" hidden="1" x14ac:dyDescent="0.25">
      <c r="A7084" s="103" t="s">
        <v>8</v>
      </c>
      <c r="B7084" s="104">
        <v>46275</v>
      </c>
      <c r="C7084" s="105" t="s">
        <v>11</v>
      </c>
      <c r="D7084" s="106">
        <v>11</v>
      </c>
      <c r="G7084" s="106">
        <v>7</v>
      </c>
      <c r="H7084" s="107">
        <v>0</v>
      </c>
      <c r="I7084" s="107">
        <v>0</v>
      </c>
      <c r="J7084" s="107">
        <v>0</v>
      </c>
      <c r="K7084" s="107">
        <v>0</v>
      </c>
      <c r="L7084" s="108">
        <v>0</v>
      </c>
      <c r="X7084" t="s">
        <v>782</v>
      </c>
    </row>
    <row r="7085" spans="1:25" hidden="1" x14ac:dyDescent="0.25">
      <c r="A7085" s="103" t="s">
        <v>7</v>
      </c>
      <c r="B7085" s="104">
        <v>46275</v>
      </c>
      <c r="C7085" s="105" t="s">
        <v>11</v>
      </c>
      <c r="D7085" s="106">
        <v>9</v>
      </c>
      <c r="G7085" s="106">
        <v>128</v>
      </c>
      <c r="H7085" s="107">
        <v>2</v>
      </c>
      <c r="I7085" s="107">
        <v>2</v>
      </c>
      <c r="J7085" s="107">
        <v>0</v>
      </c>
      <c r="K7085" s="107">
        <v>0</v>
      </c>
      <c r="L7085" s="108">
        <v>0</v>
      </c>
      <c r="X7085" t="s">
        <v>778</v>
      </c>
      <c r="Y7085" t="s">
        <v>783</v>
      </c>
    </row>
    <row r="7086" spans="1:25" hidden="1" x14ac:dyDescent="0.25">
      <c r="A7086" s="103" t="s">
        <v>7</v>
      </c>
      <c r="B7086" s="104">
        <v>46275</v>
      </c>
      <c r="C7086" s="105" t="s">
        <v>11</v>
      </c>
      <c r="D7086" s="106">
        <v>13</v>
      </c>
      <c r="G7086" s="106">
        <v>1</v>
      </c>
      <c r="H7086" s="107">
        <v>0</v>
      </c>
      <c r="I7086" s="107">
        <v>0</v>
      </c>
      <c r="J7086" s="107">
        <v>0</v>
      </c>
      <c r="K7086" s="107">
        <v>0</v>
      </c>
      <c r="L7086" s="108">
        <v>0</v>
      </c>
      <c r="X7086" t="s">
        <v>782</v>
      </c>
      <c r="Y7086" t="s">
        <v>23</v>
      </c>
    </row>
    <row r="7087" spans="1:25" hidden="1" x14ac:dyDescent="0.25">
      <c r="A7087" s="103" t="s">
        <v>8</v>
      </c>
      <c r="B7087" s="104">
        <v>46275</v>
      </c>
      <c r="C7087" s="105" t="s">
        <v>11</v>
      </c>
      <c r="D7087" s="106">
        <v>9</v>
      </c>
      <c r="G7087" s="106">
        <v>562</v>
      </c>
      <c r="H7087" s="107">
        <v>2</v>
      </c>
      <c r="I7087" s="107">
        <v>1</v>
      </c>
      <c r="J7087" s="107">
        <v>0</v>
      </c>
      <c r="K7087" s="107">
        <v>0</v>
      </c>
      <c r="L7087" s="108">
        <v>0</v>
      </c>
      <c r="X7087" t="s">
        <v>782</v>
      </c>
      <c r="Y7087" t="s">
        <v>20</v>
      </c>
    </row>
    <row r="7088" spans="1:25" x14ac:dyDescent="0.25">
      <c r="A7088" s="103" t="s">
        <v>8</v>
      </c>
      <c r="B7088" s="104">
        <v>46275</v>
      </c>
      <c r="C7088" s="105" t="s">
        <v>12</v>
      </c>
      <c r="D7088" s="106">
        <v>12</v>
      </c>
      <c r="G7088" s="106">
        <v>347</v>
      </c>
      <c r="H7088" s="107">
        <v>11</v>
      </c>
      <c r="I7088" s="107">
        <v>6</v>
      </c>
      <c r="J7088" s="107">
        <v>0</v>
      </c>
      <c r="K7088" s="107">
        <v>0</v>
      </c>
      <c r="L7088" s="108">
        <v>0</v>
      </c>
      <c r="X7088" t="s">
        <v>782</v>
      </c>
      <c r="Y7088" t="s">
        <v>781</v>
      </c>
    </row>
    <row r="7089" spans="1:25" hidden="1" x14ac:dyDescent="0.25">
      <c r="A7089" s="103" t="s">
        <v>6</v>
      </c>
      <c r="B7089" s="104">
        <v>46275</v>
      </c>
      <c r="C7089" s="105" t="s">
        <v>12</v>
      </c>
      <c r="D7089" s="106">
        <v>11</v>
      </c>
      <c r="G7089" s="106">
        <v>155</v>
      </c>
      <c r="H7089" s="107">
        <v>1</v>
      </c>
      <c r="I7089" s="107">
        <v>0</v>
      </c>
      <c r="J7089" s="107">
        <v>0</v>
      </c>
      <c r="K7089" s="107">
        <v>0</v>
      </c>
      <c r="L7089" s="108">
        <v>0</v>
      </c>
      <c r="X7089" t="s">
        <v>778</v>
      </c>
      <c r="Y7089" t="s">
        <v>779</v>
      </c>
    </row>
    <row r="7090" spans="1:25" hidden="1" x14ac:dyDescent="0.25">
      <c r="A7090" s="103" t="s">
        <v>8</v>
      </c>
      <c r="B7090" s="104">
        <v>46275</v>
      </c>
      <c r="C7090" s="105" t="s">
        <v>11</v>
      </c>
      <c r="D7090" s="106">
        <v>12</v>
      </c>
      <c r="G7090" s="106">
        <v>220</v>
      </c>
      <c r="H7090" s="107">
        <v>3</v>
      </c>
      <c r="I7090" s="107">
        <v>3</v>
      </c>
      <c r="J7090" s="107">
        <v>0</v>
      </c>
      <c r="K7090" s="107">
        <v>0</v>
      </c>
      <c r="L7090" s="108">
        <v>0</v>
      </c>
      <c r="X7090" t="s">
        <v>778</v>
      </c>
      <c r="Y7090" t="s">
        <v>784</v>
      </c>
    </row>
    <row r="7091" spans="1:25" hidden="1" x14ac:dyDescent="0.25">
      <c r="A7091" s="103" t="s">
        <v>6</v>
      </c>
      <c r="B7091" s="104">
        <v>46275</v>
      </c>
      <c r="C7091" s="105" t="s">
        <v>12</v>
      </c>
      <c r="D7091" s="106">
        <v>10</v>
      </c>
      <c r="G7091" s="106">
        <v>528</v>
      </c>
      <c r="H7091" s="107">
        <v>7</v>
      </c>
      <c r="I7091" s="107">
        <v>3</v>
      </c>
      <c r="J7091" s="107">
        <v>0</v>
      </c>
      <c r="K7091" s="107">
        <v>0</v>
      </c>
      <c r="L7091" s="108">
        <v>0</v>
      </c>
      <c r="X7091" t="s">
        <v>782</v>
      </c>
      <c r="Y7091" t="s">
        <v>781</v>
      </c>
    </row>
    <row r="7092" spans="1:25" x14ac:dyDescent="0.25">
      <c r="A7092" s="103" t="s">
        <v>8</v>
      </c>
      <c r="B7092" s="104">
        <v>46275</v>
      </c>
      <c r="C7092" s="105" t="s">
        <v>11</v>
      </c>
      <c r="D7092" s="106">
        <v>11</v>
      </c>
      <c r="G7092" s="106">
        <v>402</v>
      </c>
      <c r="H7092" s="107">
        <v>4</v>
      </c>
      <c r="I7092" s="107">
        <v>3</v>
      </c>
      <c r="J7092" s="107">
        <v>0</v>
      </c>
      <c r="K7092" s="107">
        <v>0</v>
      </c>
      <c r="L7092" s="108">
        <v>0</v>
      </c>
      <c r="X7092" t="s">
        <v>778</v>
      </c>
      <c r="Y7092" t="s">
        <v>20</v>
      </c>
    </row>
    <row r="7093" spans="1:25" hidden="1" x14ac:dyDescent="0.25">
      <c r="A7093" s="103" t="s">
        <v>7</v>
      </c>
      <c r="B7093" s="104">
        <v>46275</v>
      </c>
      <c r="C7093" s="105" t="s">
        <v>12</v>
      </c>
      <c r="D7093" s="106">
        <v>11</v>
      </c>
      <c r="G7093" s="106">
        <v>6</v>
      </c>
      <c r="H7093" s="107">
        <v>1</v>
      </c>
      <c r="I7093" s="107">
        <v>0</v>
      </c>
      <c r="J7093" s="107">
        <v>0</v>
      </c>
      <c r="K7093" s="107">
        <v>0</v>
      </c>
      <c r="L7093" s="108">
        <v>0</v>
      </c>
      <c r="X7093" t="s">
        <v>778</v>
      </c>
      <c r="Y7093" t="s">
        <v>804</v>
      </c>
    </row>
    <row r="7094" spans="1:25" x14ac:dyDescent="0.25">
      <c r="A7094" s="103" t="s">
        <v>6</v>
      </c>
      <c r="B7094" s="104">
        <v>46275</v>
      </c>
      <c r="C7094" s="105" t="s">
        <v>11</v>
      </c>
      <c r="D7094" s="106">
        <v>9</v>
      </c>
      <c r="G7094" s="106">
        <v>10</v>
      </c>
      <c r="H7094" s="107">
        <v>1</v>
      </c>
      <c r="I7094" s="107">
        <v>1</v>
      </c>
      <c r="J7094" s="107">
        <v>0</v>
      </c>
      <c r="K7094" s="107">
        <v>0</v>
      </c>
      <c r="L7094" s="108">
        <v>0</v>
      </c>
      <c r="X7094" t="s">
        <v>782</v>
      </c>
      <c r="Y7094" t="s">
        <v>23</v>
      </c>
    </row>
    <row r="7095" spans="1:25" x14ac:dyDescent="0.25">
      <c r="A7095" s="103" t="s">
        <v>6</v>
      </c>
      <c r="B7095" s="104">
        <v>46275</v>
      </c>
      <c r="C7095" s="105" t="s">
        <v>12</v>
      </c>
      <c r="D7095" s="106">
        <v>16</v>
      </c>
      <c r="G7095" s="106">
        <v>2</v>
      </c>
      <c r="H7095" s="107">
        <v>0</v>
      </c>
      <c r="I7095" s="107">
        <v>0</v>
      </c>
      <c r="J7095" s="107">
        <v>0</v>
      </c>
      <c r="K7095" s="107">
        <v>0</v>
      </c>
      <c r="L7095" s="108">
        <v>0</v>
      </c>
      <c r="X7095" t="s">
        <v>778</v>
      </c>
      <c r="Y7095" t="s">
        <v>786</v>
      </c>
    </row>
    <row r="7096" spans="1:25" x14ac:dyDescent="0.25">
      <c r="A7096" s="103" t="s">
        <v>6</v>
      </c>
      <c r="B7096" s="104">
        <v>46275</v>
      </c>
      <c r="C7096" s="105" t="s">
        <v>12</v>
      </c>
      <c r="D7096" s="106">
        <v>12</v>
      </c>
      <c r="G7096" s="106">
        <v>5</v>
      </c>
      <c r="H7096" s="107">
        <v>0</v>
      </c>
      <c r="I7096" s="107">
        <v>0</v>
      </c>
      <c r="J7096" s="107">
        <v>0</v>
      </c>
      <c r="K7096" s="107">
        <v>0</v>
      </c>
      <c r="L7096" s="108">
        <v>0</v>
      </c>
      <c r="X7096" t="s">
        <v>782</v>
      </c>
      <c r="Y7096" t="s">
        <v>169</v>
      </c>
    </row>
    <row r="7097" spans="1:25" hidden="1" x14ac:dyDescent="0.25">
      <c r="A7097" s="103" t="s">
        <v>8</v>
      </c>
      <c r="B7097" s="104">
        <v>46275</v>
      </c>
      <c r="C7097" s="105" t="s">
        <v>12</v>
      </c>
      <c r="D7097" s="106">
        <v>15</v>
      </c>
      <c r="G7097" s="106">
        <v>3</v>
      </c>
      <c r="H7097" s="107">
        <v>0</v>
      </c>
      <c r="I7097" s="107">
        <v>0</v>
      </c>
      <c r="J7097" s="107">
        <v>0</v>
      </c>
      <c r="K7097" s="107">
        <v>0</v>
      </c>
      <c r="L7097" s="108">
        <v>0</v>
      </c>
      <c r="X7097" t="s">
        <v>778</v>
      </c>
    </row>
    <row r="7098" spans="1:25" hidden="1" x14ac:dyDescent="0.25">
      <c r="A7098" s="103" t="s">
        <v>8</v>
      </c>
      <c r="B7098" s="104">
        <v>46275</v>
      </c>
      <c r="C7098" s="105" t="s">
        <v>11</v>
      </c>
      <c r="D7098" s="106">
        <v>14</v>
      </c>
      <c r="G7098" s="106">
        <v>367</v>
      </c>
      <c r="H7098" s="107">
        <v>3</v>
      </c>
      <c r="I7098" s="107">
        <v>1</v>
      </c>
      <c r="J7098" s="107">
        <v>0</v>
      </c>
      <c r="K7098" s="107">
        <v>0</v>
      </c>
      <c r="L7098" s="108">
        <v>0</v>
      </c>
      <c r="X7098" t="s">
        <v>782</v>
      </c>
      <c r="Y7098" t="s">
        <v>20</v>
      </c>
    </row>
    <row r="7099" spans="1:25" hidden="1" x14ac:dyDescent="0.25">
      <c r="A7099" s="103" t="s">
        <v>6</v>
      </c>
      <c r="B7099" s="104">
        <v>46275</v>
      </c>
      <c r="C7099" s="105" t="s">
        <v>11</v>
      </c>
      <c r="D7099" s="106">
        <v>15</v>
      </c>
      <c r="G7099" s="106">
        <v>17</v>
      </c>
      <c r="H7099" s="107">
        <v>1</v>
      </c>
      <c r="I7099" s="107">
        <v>1</v>
      </c>
      <c r="J7099" s="107">
        <v>0</v>
      </c>
      <c r="K7099" s="107">
        <v>0</v>
      </c>
      <c r="L7099" s="108">
        <v>0</v>
      </c>
      <c r="X7099" t="s">
        <v>782</v>
      </c>
      <c r="Y7099" t="s">
        <v>21</v>
      </c>
    </row>
    <row r="7100" spans="1:25" hidden="1" x14ac:dyDescent="0.25">
      <c r="A7100" s="103" t="s">
        <v>6</v>
      </c>
      <c r="B7100" s="104">
        <v>46275</v>
      </c>
      <c r="C7100" s="105" t="s">
        <v>11</v>
      </c>
      <c r="D7100" s="106">
        <v>13</v>
      </c>
      <c r="G7100" s="106">
        <v>4</v>
      </c>
      <c r="H7100" s="107">
        <v>0</v>
      </c>
      <c r="I7100" s="107">
        <v>0</v>
      </c>
      <c r="J7100" s="107">
        <v>0</v>
      </c>
      <c r="K7100" s="107">
        <v>0</v>
      </c>
      <c r="L7100" s="108">
        <v>0</v>
      </c>
      <c r="X7100" t="s">
        <v>778</v>
      </c>
      <c r="Y7100" t="s">
        <v>783</v>
      </c>
    </row>
    <row r="7101" spans="1:25" x14ac:dyDescent="0.25">
      <c r="A7101" s="103" t="s">
        <v>7</v>
      </c>
      <c r="B7101" s="104">
        <v>46275</v>
      </c>
      <c r="C7101" s="105" t="s">
        <v>11</v>
      </c>
      <c r="D7101" s="106">
        <v>14</v>
      </c>
      <c r="G7101" s="106">
        <v>228</v>
      </c>
      <c r="H7101" s="107">
        <v>3</v>
      </c>
      <c r="I7101" s="107">
        <v>2</v>
      </c>
      <c r="J7101" s="107">
        <v>0</v>
      </c>
      <c r="K7101" s="107">
        <v>0</v>
      </c>
      <c r="L7101" s="108">
        <v>0</v>
      </c>
      <c r="X7101" t="s">
        <v>782</v>
      </c>
      <c r="Y7101" t="s">
        <v>784</v>
      </c>
    </row>
    <row r="7102" spans="1:25" hidden="1" x14ac:dyDescent="0.25">
      <c r="A7102" s="103" t="s">
        <v>7</v>
      </c>
      <c r="B7102" s="104">
        <v>46275</v>
      </c>
      <c r="C7102" s="105" t="s">
        <v>12</v>
      </c>
      <c r="D7102" s="106">
        <v>8</v>
      </c>
      <c r="G7102" s="106">
        <v>1</v>
      </c>
      <c r="H7102" s="107">
        <v>0</v>
      </c>
      <c r="I7102" s="107">
        <v>0</v>
      </c>
      <c r="J7102" s="107">
        <v>0</v>
      </c>
      <c r="K7102" s="107">
        <v>0</v>
      </c>
      <c r="L7102" s="108">
        <v>0</v>
      </c>
      <c r="X7102" t="s">
        <v>778</v>
      </c>
      <c r="Y7102" t="s">
        <v>785</v>
      </c>
    </row>
    <row r="7103" spans="1:25" hidden="1" x14ac:dyDescent="0.25">
      <c r="A7103" s="103" t="s">
        <v>8</v>
      </c>
      <c r="B7103" s="104">
        <v>46275</v>
      </c>
      <c r="C7103" s="105" t="s">
        <v>11</v>
      </c>
      <c r="D7103" s="106">
        <v>14</v>
      </c>
      <c r="G7103" s="106">
        <v>158</v>
      </c>
      <c r="H7103" s="107">
        <v>0</v>
      </c>
      <c r="I7103" s="107">
        <v>0</v>
      </c>
      <c r="J7103" s="107">
        <v>0</v>
      </c>
      <c r="K7103" s="107">
        <v>0</v>
      </c>
      <c r="L7103" s="108">
        <v>0</v>
      </c>
      <c r="X7103" t="s">
        <v>778</v>
      </c>
      <c r="Y7103" t="s">
        <v>784</v>
      </c>
    </row>
    <row r="7104" spans="1:25" hidden="1" x14ac:dyDescent="0.25">
      <c r="A7104" s="103" t="s">
        <v>7</v>
      </c>
      <c r="B7104" s="104">
        <v>46275</v>
      </c>
      <c r="C7104" s="105" t="s">
        <v>11</v>
      </c>
      <c r="D7104" s="106">
        <v>16</v>
      </c>
      <c r="G7104" s="106">
        <v>30</v>
      </c>
      <c r="H7104" s="107">
        <v>0</v>
      </c>
      <c r="I7104" s="107">
        <v>0</v>
      </c>
      <c r="J7104" s="107">
        <v>0</v>
      </c>
      <c r="K7104" s="107">
        <v>0</v>
      </c>
      <c r="L7104" s="108">
        <v>0</v>
      </c>
      <c r="X7104" t="s">
        <v>778</v>
      </c>
      <c r="Y7104" t="s">
        <v>780</v>
      </c>
    </row>
    <row r="7105" spans="1:25" hidden="1" x14ac:dyDescent="0.25">
      <c r="A7105" s="103" t="s">
        <v>6</v>
      </c>
      <c r="B7105" s="104">
        <v>46275</v>
      </c>
      <c r="C7105" s="105" t="s">
        <v>11</v>
      </c>
      <c r="D7105" s="106">
        <v>16</v>
      </c>
      <c r="G7105" s="106">
        <v>13</v>
      </c>
      <c r="H7105" s="107">
        <v>1</v>
      </c>
      <c r="I7105" s="107">
        <v>1</v>
      </c>
      <c r="J7105" s="107">
        <v>0</v>
      </c>
      <c r="K7105" s="107">
        <v>0</v>
      </c>
      <c r="L7105" s="108">
        <v>0</v>
      </c>
      <c r="X7105" t="s">
        <v>778</v>
      </c>
      <c r="Y7105" t="s">
        <v>23</v>
      </c>
    </row>
    <row r="7106" spans="1:25" x14ac:dyDescent="0.25">
      <c r="A7106" s="103" t="s">
        <v>6</v>
      </c>
      <c r="B7106" s="104">
        <v>46275</v>
      </c>
      <c r="C7106" s="105" t="s">
        <v>11</v>
      </c>
      <c r="D7106" s="106">
        <v>16</v>
      </c>
      <c r="G7106" s="106">
        <v>212</v>
      </c>
      <c r="H7106" s="107">
        <v>4</v>
      </c>
      <c r="I7106" s="107">
        <v>3</v>
      </c>
      <c r="J7106" s="107">
        <v>0</v>
      </c>
      <c r="K7106" s="107">
        <v>0</v>
      </c>
      <c r="L7106" s="108">
        <v>0</v>
      </c>
      <c r="X7106" t="s">
        <v>782</v>
      </c>
      <c r="Y7106" t="s">
        <v>780</v>
      </c>
    </row>
    <row r="7107" spans="1:25" x14ac:dyDescent="0.25">
      <c r="A7107" s="103" t="s">
        <v>6</v>
      </c>
      <c r="B7107" s="104">
        <v>46275</v>
      </c>
      <c r="C7107" s="105" t="s">
        <v>12</v>
      </c>
      <c r="D7107" s="106">
        <v>17</v>
      </c>
      <c r="G7107" s="106">
        <v>41</v>
      </c>
      <c r="H7107" s="107">
        <v>0</v>
      </c>
      <c r="I7107" s="107">
        <v>0</v>
      </c>
      <c r="J7107" s="107">
        <v>0</v>
      </c>
      <c r="K7107" s="107">
        <v>0</v>
      </c>
      <c r="L7107" s="108">
        <v>0</v>
      </c>
      <c r="X7107" t="s">
        <v>778</v>
      </c>
      <c r="Y7107" t="s">
        <v>779</v>
      </c>
    </row>
    <row r="7108" spans="1:25" hidden="1" x14ac:dyDescent="0.25">
      <c r="A7108" s="103" t="s">
        <v>7</v>
      </c>
      <c r="B7108" s="104">
        <v>46275</v>
      </c>
      <c r="C7108" s="105" t="s">
        <v>12</v>
      </c>
      <c r="D7108" s="106">
        <v>16</v>
      </c>
      <c r="G7108" s="106">
        <v>809</v>
      </c>
      <c r="H7108" s="107">
        <v>6</v>
      </c>
      <c r="I7108" s="107">
        <v>3</v>
      </c>
      <c r="J7108" s="107">
        <v>0</v>
      </c>
      <c r="K7108" s="107">
        <v>0</v>
      </c>
      <c r="L7108" s="108">
        <v>0</v>
      </c>
      <c r="X7108" t="s">
        <v>778</v>
      </c>
      <c r="Y7108" t="s">
        <v>779</v>
      </c>
    </row>
    <row r="7109" spans="1:25" hidden="1" x14ac:dyDescent="0.25">
      <c r="A7109" s="103" t="s">
        <v>7</v>
      </c>
      <c r="B7109" s="104">
        <v>46275</v>
      </c>
      <c r="C7109" s="105" t="s">
        <v>11</v>
      </c>
      <c r="D7109" s="106">
        <v>12</v>
      </c>
      <c r="G7109" s="106">
        <v>96</v>
      </c>
      <c r="H7109" s="107">
        <v>0</v>
      </c>
      <c r="I7109" s="107">
        <v>0</v>
      </c>
      <c r="J7109" s="107">
        <v>0</v>
      </c>
      <c r="K7109" s="107">
        <v>0</v>
      </c>
      <c r="L7109" s="108">
        <v>0</v>
      </c>
      <c r="X7109" t="s">
        <v>778</v>
      </c>
      <c r="Y7109" t="s">
        <v>784</v>
      </c>
    </row>
    <row r="7110" spans="1:25" hidden="1" x14ac:dyDescent="0.25">
      <c r="A7110" s="103" t="s">
        <v>8</v>
      </c>
      <c r="B7110" s="104">
        <v>46275</v>
      </c>
      <c r="C7110" s="105" t="s">
        <v>11</v>
      </c>
      <c r="D7110" s="106">
        <v>8</v>
      </c>
      <c r="G7110" s="106">
        <v>36</v>
      </c>
      <c r="H7110" s="107">
        <v>0</v>
      </c>
      <c r="I7110" s="107">
        <v>0</v>
      </c>
      <c r="J7110" s="107">
        <v>0</v>
      </c>
      <c r="K7110" s="107">
        <v>0</v>
      </c>
      <c r="L7110" s="108">
        <v>0</v>
      </c>
      <c r="X7110" t="s">
        <v>782</v>
      </c>
      <c r="Y7110" t="s">
        <v>784</v>
      </c>
    </row>
    <row r="7111" spans="1:25" x14ac:dyDescent="0.25">
      <c r="A7111" s="103" t="s">
        <v>6</v>
      </c>
      <c r="B7111" s="104">
        <v>46275</v>
      </c>
      <c r="C7111" s="105" t="s">
        <v>11</v>
      </c>
      <c r="D7111" s="106">
        <v>10</v>
      </c>
      <c r="G7111" s="106">
        <v>9</v>
      </c>
      <c r="H7111" s="107">
        <v>0</v>
      </c>
      <c r="I7111" s="107">
        <v>0</v>
      </c>
      <c r="J7111" s="107">
        <v>0</v>
      </c>
      <c r="K7111" s="107">
        <v>0</v>
      </c>
      <c r="L7111" s="108">
        <v>0</v>
      </c>
      <c r="X7111" t="s">
        <v>782</v>
      </c>
      <c r="Y7111" t="s">
        <v>23</v>
      </c>
    </row>
    <row r="7112" spans="1:25" hidden="1" x14ac:dyDescent="0.25">
      <c r="A7112" s="103" t="s">
        <v>6</v>
      </c>
      <c r="B7112" s="104">
        <v>46275</v>
      </c>
      <c r="C7112" s="105" t="s">
        <v>12</v>
      </c>
      <c r="D7112" s="106">
        <v>11</v>
      </c>
      <c r="G7112" s="106">
        <v>20</v>
      </c>
      <c r="H7112" s="107">
        <v>0</v>
      </c>
      <c r="I7112" s="107">
        <v>0</v>
      </c>
      <c r="J7112" s="107">
        <v>0</v>
      </c>
      <c r="K7112" s="107">
        <v>0</v>
      </c>
      <c r="L7112" s="108">
        <v>0</v>
      </c>
      <c r="X7112" t="s">
        <v>778</v>
      </c>
    </row>
    <row r="7113" spans="1:25" hidden="1" x14ac:dyDescent="0.25">
      <c r="A7113" s="103" t="s">
        <v>27</v>
      </c>
      <c r="B7113" s="104">
        <v>46275</v>
      </c>
      <c r="C7113" s="105" t="s">
        <v>11</v>
      </c>
      <c r="D7113" s="106">
        <v>10</v>
      </c>
      <c r="G7113" s="106">
        <v>1</v>
      </c>
      <c r="H7113" s="107">
        <v>1</v>
      </c>
      <c r="I7113" s="107">
        <v>1</v>
      </c>
      <c r="J7113" s="107">
        <v>0</v>
      </c>
      <c r="K7113" s="107">
        <v>0</v>
      </c>
      <c r="L7113" s="108">
        <v>0</v>
      </c>
      <c r="X7113" t="s">
        <v>782</v>
      </c>
      <c r="Y7113" t="s">
        <v>784</v>
      </c>
    </row>
    <row r="7114" spans="1:25" hidden="1" x14ac:dyDescent="0.25">
      <c r="A7114" s="103" t="s">
        <v>6</v>
      </c>
      <c r="B7114" s="104">
        <v>46275</v>
      </c>
      <c r="C7114" s="105" t="s">
        <v>11</v>
      </c>
      <c r="D7114" s="106">
        <v>14</v>
      </c>
      <c r="G7114" s="106">
        <v>12</v>
      </c>
      <c r="H7114" s="107">
        <v>0</v>
      </c>
      <c r="I7114" s="107">
        <v>0</v>
      </c>
      <c r="J7114" s="107">
        <v>0</v>
      </c>
      <c r="K7114" s="107">
        <v>0</v>
      </c>
      <c r="L7114" s="108">
        <v>0</v>
      </c>
      <c r="X7114" t="s">
        <v>778</v>
      </c>
      <c r="Y7114" t="s">
        <v>23</v>
      </c>
    </row>
    <row r="7115" spans="1:25" x14ac:dyDescent="0.25">
      <c r="A7115" s="103" t="s">
        <v>8</v>
      </c>
      <c r="B7115" s="104">
        <v>46275</v>
      </c>
      <c r="C7115" s="105" t="s">
        <v>12</v>
      </c>
      <c r="D7115" s="106">
        <v>9</v>
      </c>
      <c r="G7115" s="106">
        <v>401</v>
      </c>
      <c r="H7115" s="107">
        <v>6</v>
      </c>
      <c r="I7115" s="107">
        <v>6</v>
      </c>
      <c r="J7115" s="107">
        <v>1</v>
      </c>
      <c r="K7115" s="107">
        <v>1</v>
      </c>
      <c r="L7115" s="108">
        <v>1</v>
      </c>
      <c r="X7115" t="s">
        <v>782</v>
      </c>
      <c r="Y7115" t="s">
        <v>781</v>
      </c>
    </row>
    <row r="7116" spans="1:25" hidden="1" x14ac:dyDescent="0.25">
      <c r="A7116" s="103" t="s">
        <v>7</v>
      </c>
      <c r="B7116" s="104">
        <v>46275</v>
      </c>
      <c r="C7116" s="105" t="s">
        <v>12</v>
      </c>
      <c r="D7116" s="106">
        <v>10</v>
      </c>
      <c r="G7116" s="106">
        <v>186</v>
      </c>
      <c r="H7116" s="107">
        <v>2</v>
      </c>
      <c r="I7116" s="107">
        <v>1</v>
      </c>
      <c r="J7116" s="107">
        <v>0</v>
      </c>
      <c r="K7116" s="107">
        <v>0</v>
      </c>
      <c r="L7116" s="108">
        <v>0</v>
      </c>
      <c r="X7116" t="s">
        <v>778</v>
      </c>
      <c r="Y7116" t="s">
        <v>779</v>
      </c>
    </row>
    <row r="7117" spans="1:25" x14ac:dyDescent="0.25">
      <c r="A7117" s="103" t="s">
        <v>8</v>
      </c>
      <c r="B7117" s="104">
        <v>46275</v>
      </c>
      <c r="C7117" s="105" t="s">
        <v>11</v>
      </c>
      <c r="D7117" s="106">
        <v>15</v>
      </c>
      <c r="G7117" s="106">
        <v>153</v>
      </c>
      <c r="H7117" s="107">
        <v>0</v>
      </c>
      <c r="I7117" s="107">
        <v>0</v>
      </c>
      <c r="J7117" s="107">
        <v>0</v>
      </c>
      <c r="K7117" s="107">
        <v>0</v>
      </c>
      <c r="L7117" s="108">
        <v>0</v>
      </c>
      <c r="X7117" t="s">
        <v>778</v>
      </c>
      <c r="Y7117" t="s">
        <v>784</v>
      </c>
    </row>
    <row r="7118" spans="1:25" hidden="1" x14ac:dyDescent="0.25">
      <c r="A7118" s="103" t="s">
        <v>6</v>
      </c>
      <c r="B7118" s="104">
        <v>46275</v>
      </c>
      <c r="C7118" s="105" t="s">
        <v>12</v>
      </c>
      <c r="D7118" s="106">
        <v>8</v>
      </c>
      <c r="G7118" s="106">
        <v>767</v>
      </c>
      <c r="H7118" s="107">
        <v>15</v>
      </c>
      <c r="I7118" s="107">
        <v>9</v>
      </c>
      <c r="J7118" s="107">
        <v>1</v>
      </c>
      <c r="K7118" s="107">
        <v>0</v>
      </c>
      <c r="L7118" s="108">
        <v>0</v>
      </c>
      <c r="X7118" t="s">
        <v>778</v>
      </c>
      <c r="Y7118" t="s">
        <v>779</v>
      </c>
    </row>
    <row r="7119" spans="1:25" hidden="1" x14ac:dyDescent="0.25">
      <c r="A7119" s="103" t="s">
        <v>8</v>
      </c>
      <c r="B7119" s="104">
        <v>46275</v>
      </c>
      <c r="C7119" s="105" t="s">
        <v>11</v>
      </c>
      <c r="D7119" s="106">
        <v>15</v>
      </c>
      <c r="G7119" s="106">
        <v>1</v>
      </c>
      <c r="H7119" s="107">
        <v>0</v>
      </c>
      <c r="I7119" s="107">
        <v>0</v>
      </c>
      <c r="J7119" s="107">
        <v>0</v>
      </c>
      <c r="K7119" s="107">
        <v>0</v>
      </c>
      <c r="L7119" s="108">
        <v>0</v>
      </c>
      <c r="X7119" t="s">
        <v>782</v>
      </c>
      <c r="Y7119" t="s">
        <v>21</v>
      </c>
    </row>
    <row r="7120" spans="1:25" x14ac:dyDescent="0.25">
      <c r="A7120" s="103" t="s">
        <v>7</v>
      </c>
      <c r="B7120" s="104">
        <v>46275</v>
      </c>
      <c r="C7120" s="105" t="s">
        <v>11</v>
      </c>
      <c r="D7120" s="106">
        <v>10</v>
      </c>
      <c r="G7120" s="106">
        <v>52</v>
      </c>
      <c r="H7120" s="107">
        <v>1</v>
      </c>
      <c r="I7120" s="107">
        <v>1</v>
      </c>
      <c r="J7120" s="107">
        <v>0</v>
      </c>
      <c r="K7120" s="107">
        <v>0</v>
      </c>
      <c r="L7120" s="108">
        <v>0</v>
      </c>
      <c r="X7120" t="s">
        <v>778</v>
      </c>
      <c r="Y7120" t="s">
        <v>20</v>
      </c>
    </row>
    <row r="7121" spans="1:25" hidden="1" x14ac:dyDescent="0.25">
      <c r="A7121" s="103" t="s">
        <v>6</v>
      </c>
      <c r="B7121" s="104">
        <v>46275</v>
      </c>
      <c r="C7121" s="105" t="s">
        <v>12</v>
      </c>
      <c r="D7121" s="106">
        <v>14</v>
      </c>
      <c r="G7121" s="106">
        <v>19</v>
      </c>
      <c r="H7121" s="107">
        <v>0</v>
      </c>
      <c r="I7121" s="107">
        <v>0</v>
      </c>
      <c r="J7121" s="107">
        <v>0</v>
      </c>
      <c r="K7121" s="107">
        <v>0</v>
      </c>
      <c r="L7121" s="108">
        <v>0</v>
      </c>
      <c r="X7121" t="s">
        <v>778</v>
      </c>
    </row>
    <row r="7122" spans="1:25" hidden="1" x14ac:dyDescent="0.25">
      <c r="A7122" s="103" t="s">
        <v>6</v>
      </c>
      <c r="B7122" s="104">
        <v>46275</v>
      </c>
      <c r="C7122" s="105" t="s">
        <v>11</v>
      </c>
      <c r="D7122" s="106">
        <v>16</v>
      </c>
      <c r="G7122" s="106">
        <v>7</v>
      </c>
      <c r="H7122" s="107">
        <v>0</v>
      </c>
      <c r="I7122" s="107">
        <v>0</v>
      </c>
      <c r="J7122" s="107">
        <v>0</v>
      </c>
      <c r="K7122" s="107">
        <v>0</v>
      </c>
      <c r="L7122" s="108">
        <v>0</v>
      </c>
      <c r="X7122" t="s">
        <v>778</v>
      </c>
    </row>
    <row r="7123" spans="1:25" x14ac:dyDescent="0.25">
      <c r="A7123" s="103" t="s">
        <v>7</v>
      </c>
      <c r="B7123" s="104">
        <v>46275</v>
      </c>
      <c r="C7123" s="105" t="s">
        <v>11</v>
      </c>
      <c r="D7123" s="106">
        <v>11</v>
      </c>
      <c r="G7123" s="106">
        <v>6</v>
      </c>
      <c r="H7123" s="107">
        <v>0</v>
      </c>
      <c r="I7123" s="107">
        <v>0</v>
      </c>
      <c r="J7123" s="107">
        <v>0</v>
      </c>
      <c r="K7123" s="107">
        <v>0</v>
      </c>
      <c r="L7123" s="108">
        <v>0</v>
      </c>
      <c r="X7123" t="s">
        <v>782</v>
      </c>
      <c r="Y7123" t="s">
        <v>21</v>
      </c>
    </row>
    <row r="7124" spans="1:25" hidden="1" x14ac:dyDescent="0.25">
      <c r="A7124" s="103" t="s">
        <v>7</v>
      </c>
      <c r="B7124" s="104">
        <v>46275</v>
      </c>
      <c r="C7124" s="105" t="s">
        <v>12</v>
      </c>
      <c r="D7124" s="106">
        <v>8</v>
      </c>
      <c r="G7124" s="106">
        <v>2</v>
      </c>
      <c r="H7124" s="107">
        <v>0</v>
      </c>
      <c r="I7124" s="107">
        <v>0</v>
      </c>
      <c r="J7124" s="107">
        <v>0</v>
      </c>
      <c r="K7124" s="107">
        <v>0</v>
      </c>
      <c r="L7124" s="108">
        <v>0</v>
      </c>
      <c r="X7124" t="s">
        <v>778</v>
      </c>
      <c r="Y7124" t="s">
        <v>804</v>
      </c>
    </row>
    <row r="7125" spans="1:25" x14ac:dyDescent="0.25">
      <c r="A7125" s="103" t="s">
        <v>7</v>
      </c>
      <c r="B7125" s="104">
        <v>46275</v>
      </c>
      <c r="C7125" s="105" t="s">
        <v>11</v>
      </c>
      <c r="D7125" s="106">
        <v>10</v>
      </c>
      <c r="G7125" s="106">
        <v>4</v>
      </c>
      <c r="H7125" s="107">
        <v>0</v>
      </c>
      <c r="I7125" s="107">
        <v>0</v>
      </c>
      <c r="J7125" s="107">
        <v>0</v>
      </c>
      <c r="K7125" s="107">
        <v>0</v>
      </c>
      <c r="L7125" s="108">
        <v>0</v>
      </c>
      <c r="X7125" t="s">
        <v>782</v>
      </c>
      <c r="Y7125" t="s">
        <v>23</v>
      </c>
    </row>
    <row r="7126" spans="1:25" x14ac:dyDescent="0.25">
      <c r="A7126" s="103" t="s">
        <v>8</v>
      </c>
      <c r="B7126" s="104">
        <v>46275</v>
      </c>
      <c r="C7126" s="105" t="s">
        <v>12</v>
      </c>
      <c r="D7126" s="106">
        <v>13</v>
      </c>
      <c r="G7126" s="106">
        <v>12</v>
      </c>
      <c r="H7126" s="107">
        <v>0</v>
      </c>
      <c r="I7126" s="107">
        <v>0</v>
      </c>
      <c r="J7126" s="107">
        <v>0</v>
      </c>
      <c r="K7126" s="107">
        <v>0</v>
      </c>
      <c r="L7126" s="108">
        <v>0</v>
      </c>
      <c r="X7126" t="s">
        <v>782</v>
      </c>
    </row>
    <row r="7127" spans="1:25" hidden="1" x14ac:dyDescent="0.25">
      <c r="A7127" s="103" t="s">
        <v>7</v>
      </c>
      <c r="B7127" s="104">
        <v>46275</v>
      </c>
      <c r="C7127" s="105" t="s">
        <v>12</v>
      </c>
      <c r="D7127" s="106">
        <v>10</v>
      </c>
      <c r="G7127" s="106">
        <v>934</v>
      </c>
      <c r="H7127" s="107">
        <v>13</v>
      </c>
      <c r="I7127" s="107">
        <v>8</v>
      </c>
      <c r="J7127" s="107">
        <v>0</v>
      </c>
      <c r="K7127" s="107">
        <v>0</v>
      </c>
      <c r="L7127" s="108">
        <v>0</v>
      </c>
      <c r="X7127" t="s">
        <v>782</v>
      </c>
      <c r="Y7127" t="s">
        <v>779</v>
      </c>
    </row>
    <row r="7128" spans="1:25" hidden="1" x14ac:dyDescent="0.25">
      <c r="A7128" s="103" t="s">
        <v>8</v>
      </c>
      <c r="B7128" s="104">
        <v>46275</v>
      </c>
      <c r="C7128" s="105" t="s">
        <v>11</v>
      </c>
      <c r="D7128" s="106">
        <v>14</v>
      </c>
      <c r="G7128" s="106">
        <v>218</v>
      </c>
      <c r="H7128" s="107">
        <v>1</v>
      </c>
      <c r="I7128" s="107">
        <v>1</v>
      </c>
      <c r="J7128" s="107">
        <v>0</v>
      </c>
      <c r="K7128" s="107">
        <v>0</v>
      </c>
      <c r="L7128" s="108">
        <v>0</v>
      </c>
      <c r="X7128" t="s">
        <v>778</v>
      </c>
      <c r="Y7128" t="s">
        <v>20</v>
      </c>
    </row>
    <row r="7129" spans="1:25" hidden="1" x14ac:dyDescent="0.25">
      <c r="A7129" s="103" t="s">
        <v>6</v>
      </c>
      <c r="B7129" s="104">
        <v>46275</v>
      </c>
      <c r="C7129" s="105" t="s">
        <v>11</v>
      </c>
      <c r="D7129" s="106">
        <v>13</v>
      </c>
      <c r="G7129" s="106">
        <v>1</v>
      </c>
      <c r="H7129" s="107">
        <v>0</v>
      </c>
      <c r="I7129" s="107">
        <v>0</v>
      </c>
      <c r="J7129" s="107">
        <v>0</v>
      </c>
      <c r="K7129" s="107">
        <v>0</v>
      </c>
      <c r="L7129" s="108">
        <v>0</v>
      </c>
      <c r="X7129" t="s">
        <v>782</v>
      </c>
      <c r="Y7129" t="s">
        <v>780</v>
      </c>
    </row>
    <row r="7130" spans="1:25" x14ac:dyDescent="0.25">
      <c r="A7130" s="103" t="s">
        <v>7</v>
      </c>
      <c r="B7130" s="104">
        <v>46275</v>
      </c>
      <c r="C7130" s="105" t="s">
        <v>11</v>
      </c>
      <c r="D7130" s="106">
        <v>15</v>
      </c>
      <c r="G7130" s="106">
        <v>252</v>
      </c>
      <c r="H7130" s="107">
        <v>3</v>
      </c>
      <c r="I7130" s="107">
        <v>2</v>
      </c>
      <c r="J7130" s="107">
        <v>0</v>
      </c>
      <c r="K7130" s="107">
        <v>0</v>
      </c>
      <c r="L7130" s="108">
        <v>0</v>
      </c>
      <c r="X7130" t="s">
        <v>782</v>
      </c>
      <c r="Y7130" t="s">
        <v>784</v>
      </c>
    </row>
    <row r="7131" spans="1:25" hidden="1" x14ac:dyDescent="0.25">
      <c r="A7131" s="103" t="s">
        <v>6</v>
      </c>
      <c r="B7131" s="104">
        <v>46275</v>
      </c>
      <c r="C7131" s="105" t="s">
        <v>12</v>
      </c>
      <c r="D7131" s="106">
        <v>17</v>
      </c>
      <c r="G7131" s="106">
        <v>76</v>
      </c>
      <c r="H7131" s="107">
        <v>0</v>
      </c>
      <c r="I7131" s="107">
        <v>0</v>
      </c>
      <c r="J7131" s="107">
        <v>0</v>
      </c>
      <c r="K7131" s="107">
        <v>0</v>
      </c>
      <c r="L7131" s="108">
        <v>0</v>
      </c>
      <c r="X7131" t="s">
        <v>782</v>
      </c>
      <c r="Y7131" t="s">
        <v>779</v>
      </c>
    </row>
    <row r="7132" spans="1:25" x14ac:dyDescent="0.25">
      <c r="A7132" s="103" t="s">
        <v>7</v>
      </c>
      <c r="B7132" s="104">
        <v>46275</v>
      </c>
      <c r="C7132" s="105" t="s">
        <v>11</v>
      </c>
      <c r="D7132" s="106">
        <v>11</v>
      </c>
      <c r="G7132" s="106">
        <v>12</v>
      </c>
      <c r="H7132" s="107">
        <v>0</v>
      </c>
      <c r="I7132" s="107">
        <v>0</v>
      </c>
      <c r="J7132" s="107">
        <v>0</v>
      </c>
      <c r="K7132" s="107">
        <v>0</v>
      </c>
      <c r="L7132" s="108">
        <v>0</v>
      </c>
      <c r="X7132" t="s">
        <v>782</v>
      </c>
      <c r="Y7132" t="s">
        <v>23</v>
      </c>
    </row>
    <row r="7133" spans="1:25" hidden="1" x14ac:dyDescent="0.25">
      <c r="A7133" s="103" t="s">
        <v>6</v>
      </c>
      <c r="B7133" s="104">
        <v>46275</v>
      </c>
      <c r="C7133" s="105" t="s">
        <v>12</v>
      </c>
      <c r="D7133" s="106">
        <v>13</v>
      </c>
      <c r="G7133" s="106">
        <v>3</v>
      </c>
      <c r="H7133" s="107">
        <v>0</v>
      </c>
      <c r="I7133" s="107">
        <v>0</v>
      </c>
      <c r="J7133" s="107">
        <v>0</v>
      </c>
      <c r="K7133" s="107">
        <v>0</v>
      </c>
      <c r="L7133" s="108">
        <v>0</v>
      </c>
      <c r="X7133" t="s">
        <v>778</v>
      </c>
    </row>
    <row r="7134" spans="1:25" x14ac:dyDescent="0.25">
      <c r="A7134" s="103" t="s">
        <v>7</v>
      </c>
      <c r="B7134" s="104">
        <v>46275</v>
      </c>
      <c r="C7134" s="105" t="s">
        <v>11</v>
      </c>
      <c r="D7134" s="106">
        <v>14</v>
      </c>
      <c r="G7134" s="106">
        <v>2</v>
      </c>
      <c r="H7134" s="107">
        <v>0</v>
      </c>
      <c r="I7134" s="107">
        <v>0</v>
      </c>
      <c r="J7134" s="107">
        <v>0</v>
      </c>
      <c r="K7134" s="107">
        <v>0</v>
      </c>
      <c r="L7134" s="108">
        <v>0</v>
      </c>
      <c r="X7134" t="s">
        <v>778</v>
      </c>
      <c r="Y7134" t="s">
        <v>21</v>
      </c>
    </row>
    <row r="7135" spans="1:25" x14ac:dyDescent="0.25">
      <c r="A7135" s="103" t="s">
        <v>7</v>
      </c>
      <c r="B7135" s="104">
        <v>46275</v>
      </c>
      <c r="C7135" s="105" t="s">
        <v>12</v>
      </c>
      <c r="D7135" s="106">
        <v>9</v>
      </c>
      <c r="G7135" s="106">
        <v>8</v>
      </c>
      <c r="H7135" s="107">
        <v>0</v>
      </c>
      <c r="I7135" s="107">
        <v>0</v>
      </c>
      <c r="J7135" s="107">
        <v>0</v>
      </c>
      <c r="K7135" s="107">
        <v>0</v>
      </c>
      <c r="L7135" s="108">
        <v>0</v>
      </c>
      <c r="X7135" t="s">
        <v>782</v>
      </c>
      <c r="Y7135" t="s">
        <v>169</v>
      </c>
    </row>
    <row r="7136" spans="1:25" hidden="1" x14ac:dyDescent="0.25">
      <c r="A7136" s="103" t="s">
        <v>6</v>
      </c>
      <c r="B7136" s="104">
        <v>46275</v>
      </c>
      <c r="C7136" s="105" t="s">
        <v>12</v>
      </c>
      <c r="D7136" s="106">
        <v>16</v>
      </c>
      <c r="G7136" s="106">
        <v>2</v>
      </c>
      <c r="H7136" s="107">
        <v>0</v>
      </c>
      <c r="I7136" s="107">
        <v>0</v>
      </c>
      <c r="J7136" s="107">
        <v>0</v>
      </c>
      <c r="K7136" s="107">
        <v>0</v>
      </c>
      <c r="L7136" s="108">
        <v>0</v>
      </c>
      <c r="X7136" t="s">
        <v>778</v>
      </c>
      <c r="Y7136" t="s">
        <v>169</v>
      </c>
    </row>
    <row r="7137" spans="1:25" x14ac:dyDescent="0.25">
      <c r="A7137" s="103" t="s">
        <v>8</v>
      </c>
      <c r="B7137" s="104">
        <v>46275</v>
      </c>
      <c r="C7137" s="105" t="s">
        <v>11</v>
      </c>
      <c r="D7137" s="106">
        <v>15</v>
      </c>
      <c r="G7137" s="106">
        <v>355</v>
      </c>
      <c r="H7137" s="107">
        <v>3</v>
      </c>
      <c r="I7137" s="107">
        <v>3</v>
      </c>
      <c r="J7137" s="107">
        <v>0</v>
      </c>
      <c r="K7137" s="107">
        <v>0</v>
      </c>
      <c r="L7137" s="108">
        <v>0</v>
      </c>
      <c r="X7137" t="s">
        <v>782</v>
      </c>
      <c r="Y7137" t="s">
        <v>20</v>
      </c>
    </row>
    <row r="7138" spans="1:25" hidden="1" x14ac:dyDescent="0.25">
      <c r="A7138" s="103" t="s">
        <v>6</v>
      </c>
      <c r="B7138" s="104">
        <v>46275</v>
      </c>
      <c r="C7138" s="105" t="s">
        <v>12</v>
      </c>
      <c r="D7138" s="106">
        <v>12</v>
      </c>
      <c r="G7138" s="106">
        <v>19</v>
      </c>
      <c r="H7138" s="107">
        <v>0</v>
      </c>
      <c r="I7138" s="107">
        <v>0</v>
      </c>
      <c r="J7138" s="107">
        <v>0</v>
      </c>
      <c r="K7138" s="107">
        <v>0</v>
      </c>
      <c r="L7138" s="108">
        <v>0</v>
      </c>
      <c r="X7138" t="s">
        <v>782</v>
      </c>
    </row>
    <row r="7139" spans="1:25" hidden="1" x14ac:dyDescent="0.25">
      <c r="A7139" s="103" t="s">
        <v>6</v>
      </c>
      <c r="B7139" s="104">
        <v>46275</v>
      </c>
      <c r="C7139" s="105" t="s">
        <v>12</v>
      </c>
      <c r="D7139" s="106">
        <v>8</v>
      </c>
      <c r="G7139" s="106">
        <v>236</v>
      </c>
      <c r="H7139" s="107">
        <v>6</v>
      </c>
      <c r="I7139" s="107">
        <v>3</v>
      </c>
      <c r="J7139" s="107">
        <v>0</v>
      </c>
      <c r="K7139" s="107">
        <v>0</v>
      </c>
      <c r="L7139" s="108">
        <v>0</v>
      </c>
      <c r="X7139" t="s">
        <v>782</v>
      </c>
      <c r="Y7139" t="s">
        <v>781</v>
      </c>
    </row>
    <row r="7140" spans="1:25" hidden="1" x14ac:dyDescent="0.25">
      <c r="A7140" s="103" t="s">
        <v>6</v>
      </c>
      <c r="B7140" s="104">
        <v>46275</v>
      </c>
      <c r="C7140" s="105" t="s">
        <v>11</v>
      </c>
      <c r="D7140" s="106">
        <v>15</v>
      </c>
      <c r="G7140" s="106">
        <v>947</v>
      </c>
      <c r="H7140" s="107">
        <v>10</v>
      </c>
      <c r="I7140" s="107">
        <v>7</v>
      </c>
      <c r="J7140" s="107">
        <v>0</v>
      </c>
      <c r="K7140" s="107">
        <v>0</v>
      </c>
      <c r="L7140" s="108">
        <v>0</v>
      </c>
      <c r="X7140" t="s">
        <v>782</v>
      </c>
      <c r="Y7140" t="s">
        <v>20</v>
      </c>
    </row>
    <row r="7141" spans="1:25" hidden="1" x14ac:dyDescent="0.25">
      <c r="A7141" s="103" t="s">
        <v>7</v>
      </c>
      <c r="B7141" s="104">
        <v>46275</v>
      </c>
      <c r="C7141" s="105" t="s">
        <v>11</v>
      </c>
      <c r="D7141" s="106">
        <v>8</v>
      </c>
      <c r="G7141" s="106">
        <v>37</v>
      </c>
      <c r="H7141" s="107">
        <v>0</v>
      </c>
      <c r="I7141" s="107">
        <v>0</v>
      </c>
      <c r="J7141" s="107">
        <v>0</v>
      </c>
      <c r="K7141" s="107">
        <v>0</v>
      </c>
      <c r="L7141" s="108">
        <v>0</v>
      </c>
      <c r="X7141" t="s">
        <v>778</v>
      </c>
      <c r="Y7141" t="s">
        <v>784</v>
      </c>
    </row>
    <row r="7142" spans="1:25" hidden="1" x14ac:dyDescent="0.25">
      <c r="A7142" s="103" t="s">
        <v>7</v>
      </c>
      <c r="B7142" s="104">
        <v>46275</v>
      </c>
      <c r="C7142" s="105" t="s">
        <v>11</v>
      </c>
      <c r="D7142" s="106">
        <v>8</v>
      </c>
      <c r="G7142" s="106">
        <v>123</v>
      </c>
      <c r="H7142" s="107">
        <v>1</v>
      </c>
      <c r="I7142" s="107">
        <v>1</v>
      </c>
      <c r="J7142" s="107">
        <v>0</v>
      </c>
      <c r="K7142" s="107">
        <v>0</v>
      </c>
      <c r="L7142" s="108">
        <v>0</v>
      </c>
      <c r="X7142" t="s">
        <v>782</v>
      </c>
      <c r="Y7142" t="s">
        <v>20</v>
      </c>
    </row>
    <row r="7143" spans="1:25" hidden="1" x14ac:dyDescent="0.25">
      <c r="A7143" s="103" t="s">
        <v>7</v>
      </c>
      <c r="B7143" s="104">
        <v>46275</v>
      </c>
      <c r="C7143" s="105" t="s">
        <v>11</v>
      </c>
      <c r="D7143" s="106">
        <v>14</v>
      </c>
      <c r="G7143" s="106">
        <v>106</v>
      </c>
      <c r="H7143" s="107">
        <v>2</v>
      </c>
      <c r="I7143" s="107">
        <v>1</v>
      </c>
      <c r="J7143" s="107">
        <v>0</v>
      </c>
      <c r="K7143" s="107">
        <v>0</v>
      </c>
      <c r="L7143" s="108">
        <v>0</v>
      </c>
      <c r="X7143" t="s">
        <v>778</v>
      </c>
      <c r="Y7143" t="s">
        <v>783</v>
      </c>
    </row>
    <row r="7144" spans="1:25" x14ac:dyDescent="0.25">
      <c r="A7144" s="103" t="s">
        <v>6</v>
      </c>
      <c r="B7144" s="104">
        <v>46275</v>
      </c>
      <c r="C7144" s="105" t="s">
        <v>11</v>
      </c>
      <c r="D7144" s="106">
        <v>11</v>
      </c>
      <c r="G7144" s="106">
        <v>291</v>
      </c>
      <c r="H7144" s="107">
        <v>0</v>
      </c>
      <c r="I7144" s="107">
        <v>0</v>
      </c>
      <c r="J7144" s="107">
        <v>0</v>
      </c>
      <c r="K7144" s="107">
        <v>0</v>
      </c>
      <c r="L7144" s="108">
        <v>0</v>
      </c>
      <c r="X7144" t="s">
        <v>778</v>
      </c>
      <c r="Y7144" t="s">
        <v>20</v>
      </c>
    </row>
    <row r="7145" spans="1:25" x14ac:dyDescent="0.25">
      <c r="A7145" s="103" t="s">
        <v>6</v>
      </c>
      <c r="B7145" s="104">
        <v>46275</v>
      </c>
      <c r="C7145" s="105" t="s">
        <v>12</v>
      </c>
      <c r="D7145" s="106">
        <v>17</v>
      </c>
      <c r="G7145" s="106">
        <v>2</v>
      </c>
      <c r="H7145" s="107">
        <v>0</v>
      </c>
      <c r="I7145" s="107">
        <v>0</v>
      </c>
      <c r="J7145" s="107">
        <v>0</v>
      </c>
      <c r="K7145" s="107">
        <v>0</v>
      </c>
      <c r="L7145" s="108">
        <v>0</v>
      </c>
      <c r="X7145" t="s">
        <v>778</v>
      </c>
      <c r="Y7145" t="s">
        <v>779</v>
      </c>
    </row>
    <row r="7146" spans="1:25" hidden="1" x14ac:dyDescent="0.25">
      <c r="A7146" s="103" t="s">
        <v>7</v>
      </c>
      <c r="B7146" s="104">
        <v>46275</v>
      </c>
      <c r="C7146" s="105" t="s">
        <v>12</v>
      </c>
      <c r="D7146" s="106">
        <v>13</v>
      </c>
      <c r="G7146" s="106">
        <v>206</v>
      </c>
      <c r="H7146" s="107">
        <v>6</v>
      </c>
      <c r="I7146" s="107">
        <v>3</v>
      </c>
      <c r="J7146" s="107">
        <v>0</v>
      </c>
      <c r="K7146" s="107">
        <v>0</v>
      </c>
      <c r="L7146" s="108">
        <v>0</v>
      </c>
      <c r="X7146" t="s">
        <v>782</v>
      </c>
      <c r="Y7146" t="s">
        <v>779</v>
      </c>
    </row>
    <row r="7147" spans="1:25" x14ac:dyDescent="0.25">
      <c r="A7147" s="103" t="s">
        <v>6</v>
      </c>
      <c r="B7147" s="104">
        <v>46275</v>
      </c>
      <c r="C7147" s="105" t="s">
        <v>11</v>
      </c>
      <c r="D7147" s="106">
        <v>14</v>
      </c>
      <c r="G7147" s="106">
        <v>13</v>
      </c>
      <c r="H7147" s="107">
        <v>0</v>
      </c>
      <c r="I7147" s="107">
        <v>0</v>
      </c>
      <c r="J7147" s="107">
        <v>0</v>
      </c>
      <c r="K7147" s="107">
        <v>0</v>
      </c>
      <c r="L7147" s="108">
        <v>0</v>
      </c>
      <c r="X7147" t="s">
        <v>782</v>
      </c>
      <c r="Y7147" t="s">
        <v>23</v>
      </c>
    </row>
    <row r="7148" spans="1:25" x14ac:dyDescent="0.25">
      <c r="A7148" s="103" t="s">
        <v>8</v>
      </c>
      <c r="B7148" s="104">
        <v>46275</v>
      </c>
      <c r="C7148" s="105" t="s">
        <v>12</v>
      </c>
      <c r="D7148" s="106">
        <v>17</v>
      </c>
      <c r="G7148" s="106">
        <v>2</v>
      </c>
      <c r="H7148" s="107">
        <v>0</v>
      </c>
      <c r="I7148" s="107">
        <v>0</v>
      </c>
      <c r="J7148" s="107">
        <v>0</v>
      </c>
      <c r="K7148" s="107">
        <v>0</v>
      </c>
      <c r="L7148" s="108">
        <v>0</v>
      </c>
      <c r="X7148" t="s">
        <v>782</v>
      </c>
      <c r="Y7148" t="s">
        <v>779</v>
      </c>
    </row>
    <row r="7149" spans="1:25" hidden="1" x14ac:dyDescent="0.25">
      <c r="A7149" s="103" t="s">
        <v>7</v>
      </c>
      <c r="B7149" s="104">
        <v>46275</v>
      </c>
      <c r="C7149" s="105" t="s">
        <v>12</v>
      </c>
      <c r="D7149" s="106">
        <v>10</v>
      </c>
      <c r="G7149" s="106">
        <v>6</v>
      </c>
      <c r="H7149" s="107">
        <v>0</v>
      </c>
      <c r="I7149" s="107">
        <v>0</v>
      </c>
      <c r="J7149" s="107">
        <v>0</v>
      </c>
      <c r="K7149" s="107">
        <v>0</v>
      </c>
      <c r="L7149" s="108">
        <v>0</v>
      </c>
      <c r="X7149" t="s">
        <v>782</v>
      </c>
      <c r="Y7149" t="s">
        <v>169</v>
      </c>
    </row>
    <row r="7150" spans="1:25" hidden="1" x14ac:dyDescent="0.25">
      <c r="A7150" s="103" t="s">
        <v>7</v>
      </c>
      <c r="B7150" s="104">
        <v>46275</v>
      </c>
      <c r="C7150" s="105" t="s">
        <v>11</v>
      </c>
      <c r="D7150" s="106">
        <v>9</v>
      </c>
      <c r="G7150" s="106">
        <v>80</v>
      </c>
      <c r="H7150" s="107">
        <v>2</v>
      </c>
      <c r="I7150" s="107">
        <v>1</v>
      </c>
      <c r="J7150" s="107">
        <v>1</v>
      </c>
      <c r="K7150" s="107">
        <v>1</v>
      </c>
      <c r="L7150" s="108">
        <v>0</v>
      </c>
      <c r="X7150" t="s">
        <v>778</v>
      </c>
      <c r="Y7150" t="s">
        <v>784</v>
      </c>
    </row>
    <row r="7151" spans="1:25" hidden="1" x14ac:dyDescent="0.25">
      <c r="A7151" s="103" t="s">
        <v>8</v>
      </c>
      <c r="B7151" s="104">
        <v>46275</v>
      </c>
      <c r="C7151" s="105" t="s">
        <v>11</v>
      </c>
      <c r="D7151" s="106">
        <v>14</v>
      </c>
      <c r="G7151" s="106">
        <v>82</v>
      </c>
      <c r="H7151" s="107">
        <v>0</v>
      </c>
      <c r="I7151" s="107">
        <v>0</v>
      </c>
      <c r="J7151" s="107">
        <v>0</v>
      </c>
      <c r="K7151" s="107">
        <v>0</v>
      </c>
      <c r="L7151" s="108">
        <v>0</v>
      </c>
      <c r="X7151" t="s">
        <v>782</v>
      </c>
      <c r="Y7151" t="s">
        <v>780</v>
      </c>
    </row>
    <row r="7152" spans="1:25" hidden="1" x14ac:dyDescent="0.25">
      <c r="A7152" s="103" t="s">
        <v>7</v>
      </c>
      <c r="B7152" s="104">
        <v>46275</v>
      </c>
      <c r="C7152" s="105" t="s">
        <v>11</v>
      </c>
      <c r="D7152" s="106">
        <v>10</v>
      </c>
      <c r="G7152" s="106">
        <v>113</v>
      </c>
      <c r="H7152" s="107">
        <v>3</v>
      </c>
      <c r="I7152" s="107">
        <v>2</v>
      </c>
      <c r="J7152" s="107">
        <v>0</v>
      </c>
      <c r="K7152" s="107">
        <v>0</v>
      </c>
      <c r="L7152" s="108">
        <v>0</v>
      </c>
      <c r="X7152" t="s">
        <v>782</v>
      </c>
      <c r="Y7152" t="s">
        <v>20</v>
      </c>
    </row>
    <row r="7153" spans="1:25" x14ac:dyDescent="0.25">
      <c r="A7153" s="103" t="s">
        <v>8</v>
      </c>
      <c r="B7153" s="104">
        <v>46275</v>
      </c>
      <c r="C7153" s="105" t="s">
        <v>11</v>
      </c>
      <c r="D7153" s="106">
        <v>13</v>
      </c>
      <c r="G7153" s="106">
        <v>2</v>
      </c>
      <c r="H7153" s="107">
        <v>0</v>
      </c>
      <c r="I7153" s="107">
        <v>0</v>
      </c>
      <c r="J7153" s="107">
        <v>0</v>
      </c>
      <c r="K7153" s="107">
        <v>0</v>
      </c>
      <c r="L7153" s="108">
        <v>0</v>
      </c>
      <c r="X7153" t="s">
        <v>782</v>
      </c>
      <c r="Y7153" t="s">
        <v>784</v>
      </c>
    </row>
    <row r="7154" spans="1:25" x14ac:dyDescent="0.25">
      <c r="A7154" s="103" t="s">
        <v>8</v>
      </c>
      <c r="B7154" s="104">
        <v>46275</v>
      </c>
      <c r="C7154" s="105" t="s">
        <v>12</v>
      </c>
      <c r="D7154" s="106">
        <v>10</v>
      </c>
      <c r="G7154" s="106">
        <v>47</v>
      </c>
      <c r="H7154" s="107">
        <v>0</v>
      </c>
      <c r="I7154" s="107">
        <v>0</v>
      </c>
      <c r="J7154" s="107">
        <v>0</v>
      </c>
      <c r="K7154" s="107">
        <v>0</v>
      </c>
      <c r="L7154" s="108">
        <v>0</v>
      </c>
      <c r="X7154" t="s">
        <v>782</v>
      </c>
    </row>
    <row r="7155" spans="1:25" x14ac:dyDescent="0.25">
      <c r="A7155" s="103" t="s">
        <v>7</v>
      </c>
      <c r="B7155" s="104">
        <v>46275</v>
      </c>
      <c r="C7155" s="105" t="s">
        <v>12</v>
      </c>
      <c r="D7155" s="106">
        <v>16</v>
      </c>
      <c r="G7155" s="106">
        <v>2</v>
      </c>
      <c r="H7155" s="107">
        <v>0</v>
      </c>
      <c r="I7155" s="107">
        <v>0</v>
      </c>
      <c r="J7155" s="107">
        <v>0</v>
      </c>
      <c r="K7155" s="107">
        <v>0</v>
      </c>
      <c r="L7155" s="108">
        <v>0</v>
      </c>
      <c r="X7155" t="s">
        <v>778</v>
      </c>
      <c r="Y7155" t="s">
        <v>169</v>
      </c>
    </row>
    <row r="7156" spans="1:25" hidden="1" x14ac:dyDescent="0.25">
      <c r="A7156" s="103" t="s">
        <v>6</v>
      </c>
      <c r="B7156" s="104">
        <v>46275</v>
      </c>
      <c r="C7156" s="105" t="s">
        <v>12</v>
      </c>
      <c r="D7156" s="106">
        <v>12</v>
      </c>
      <c r="G7156" s="106">
        <v>1</v>
      </c>
      <c r="H7156" s="107">
        <v>0</v>
      </c>
      <c r="I7156" s="107">
        <v>0</v>
      </c>
      <c r="J7156" s="107">
        <v>0</v>
      </c>
      <c r="K7156" s="107">
        <v>0</v>
      </c>
      <c r="L7156" s="108">
        <v>0</v>
      </c>
      <c r="X7156" t="s">
        <v>778</v>
      </c>
      <c r="Y7156" t="s">
        <v>786</v>
      </c>
    </row>
    <row r="7157" spans="1:25" x14ac:dyDescent="0.25">
      <c r="A7157" s="103" t="s">
        <v>6</v>
      </c>
      <c r="B7157" s="104">
        <v>46275</v>
      </c>
      <c r="C7157" s="105" t="s">
        <v>11</v>
      </c>
      <c r="D7157" s="106">
        <v>15</v>
      </c>
      <c r="G7157" s="106">
        <v>104</v>
      </c>
      <c r="H7157" s="107">
        <v>0</v>
      </c>
      <c r="I7157" s="107">
        <v>0</v>
      </c>
      <c r="J7157" s="107">
        <v>0</v>
      </c>
      <c r="K7157" s="107">
        <v>0</v>
      </c>
      <c r="L7157" s="108">
        <v>0</v>
      </c>
      <c r="X7157" t="s">
        <v>782</v>
      </c>
    </row>
    <row r="7158" spans="1:25" hidden="1" x14ac:dyDescent="0.25">
      <c r="A7158" s="103" t="s">
        <v>6</v>
      </c>
      <c r="B7158" s="104">
        <v>46275</v>
      </c>
      <c r="C7158" s="105" t="s">
        <v>12</v>
      </c>
      <c r="D7158" s="106">
        <v>16</v>
      </c>
      <c r="G7158" s="106">
        <v>53</v>
      </c>
      <c r="H7158" s="107">
        <v>0</v>
      </c>
      <c r="I7158" s="107">
        <v>0</v>
      </c>
      <c r="J7158" s="107">
        <v>0</v>
      </c>
      <c r="K7158" s="107">
        <v>0</v>
      </c>
      <c r="L7158" s="108">
        <v>0</v>
      </c>
      <c r="X7158" t="s">
        <v>782</v>
      </c>
      <c r="Y7158" t="s">
        <v>779</v>
      </c>
    </row>
    <row r="7159" spans="1:25" hidden="1" x14ac:dyDescent="0.25">
      <c r="A7159" s="103" t="s">
        <v>6</v>
      </c>
      <c r="B7159" s="104">
        <v>46275</v>
      </c>
      <c r="C7159" s="105" t="s">
        <v>11</v>
      </c>
      <c r="D7159" s="106">
        <v>12</v>
      </c>
      <c r="G7159" s="106">
        <v>235</v>
      </c>
      <c r="H7159" s="107">
        <v>3</v>
      </c>
      <c r="I7159" s="107">
        <v>3</v>
      </c>
      <c r="J7159" s="107">
        <v>1</v>
      </c>
      <c r="K7159" s="107">
        <v>0</v>
      </c>
      <c r="L7159" s="108">
        <v>0</v>
      </c>
      <c r="X7159" t="s">
        <v>782</v>
      </c>
      <c r="Y7159" t="s">
        <v>780</v>
      </c>
    </row>
    <row r="7160" spans="1:25" hidden="1" x14ac:dyDescent="0.25">
      <c r="A7160" s="103" t="s">
        <v>6</v>
      </c>
      <c r="B7160" s="104">
        <v>46275</v>
      </c>
      <c r="C7160" s="105" t="s">
        <v>11</v>
      </c>
      <c r="D7160" s="106">
        <v>16</v>
      </c>
      <c r="G7160" s="106">
        <v>312</v>
      </c>
      <c r="H7160" s="107">
        <v>2</v>
      </c>
      <c r="I7160" s="107">
        <v>0</v>
      </c>
      <c r="J7160" s="107">
        <v>0</v>
      </c>
      <c r="K7160" s="107">
        <v>0</v>
      </c>
      <c r="L7160" s="108">
        <v>0</v>
      </c>
      <c r="X7160" t="s">
        <v>778</v>
      </c>
      <c r="Y7160" t="s">
        <v>783</v>
      </c>
    </row>
    <row r="7161" spans="1:25" hidden="1" x14ac:dyDescent="0.25">
      <c r="A7161" s="103" t="s">
        <v>7</v>
      </c>
      <c r="B7161" s="104">
        <v>46275</v>
      </c>
      <c r="C7161" s="105" t="s">
        <v>11</v>
      </c>
      <c r="D7161" s="106">
        <v>11</v>
      </c>
      <c r="G7161" s="106">
        <v>53</v>
      </c>
      <c r="H7161" s="107">
        <v>0</v>
      </c>
      <c r="I7161" s="107">
        <v>0</v>
      </c>
      <c r="J7161" s="107">
        <v>0</v>
      </c>
      <c r="K7161" s="107">
        <v>0</v>
      </c>
      <c r="L7161" s="108">
        <v>0</v>
      </c>
      <c r="X7161" t="s">
        <v>778</v>
      </c>
      <c r="Y7161" t="s">
        <v>783</v>
      </c>
    </row>
    <row r="7162" spans="1:25" hidden="1" x14ac:dyDescent="0.25">
      <c r="A7162" s="103" t="s">
        <v>6</v>
      </c>
      <c r="B7162" s="104">
        <v>46275</v>
      </c>
      <c r="C7162" s="105" t="s">
        <v>12</v>
      </c>
      <c r="D7162" s="106">
        <v>9</v>
      </c>
      <c r="G7162" s="106">
        <v>697</v>
      </c>
      <c r="H7162" s="107">
        <v>14</v>
      </c>
      <c r="I7162" s="107">
        <v>12</v>
      </c>
      <c r="J7162" s="107">
        <v>2</v>
      </c>
      <c r="K7162" s="107">
        <v>1</v>
      </c>
      <c r="L7162" s="108">
        <v>0</v>
      </c>
      <c r="X7162" t="s">
        <v>782</v>
      </c>
      <c r="Y7162" t="s">
        <v>781</v>
      </c>
    </row>
    <row r="7163" spans="1:25" hidden="1" x14ac:dyDescent="0.25">
      <c r="A7163" s="103" t="s">
        <v>8</v>
      </c>
      <c r="B7163" s="104">
        <v>46275</v>
      </c>
      <c r="C7163" s="105" t="s">
        <v>12</v>
      </c>
      <c r="D7163" s="106">
        <v>9</v>
      </c>
      <c r="G7163" s="106">
        <v>121</v>
      </c>
      <c r="H7163" s="107">
        <v>0</v>
      </c>
      <c r="I7163" s="107">
        <v>0</v>
      </c>
      <c r="J7163" s="107">
        <v>0</v>
      </c>
      <c r="K7163" s="107">
        <v>0</v>
      </c>
      <c r="L7163" s="108">
        <v>0</v>
      </c>
      <c r="X7163" t="s">
        <v>778</v>
      </c>
      <c r="Y7163" t="s">
        <v>781</v>
      </c>
    </row>
    <row r="7164" spans="1:25" hidden="1" x14ac:dyDescent="0.25">
      <c r="A7164" s="103" t="s">
        <v>6</v>
      </c>
      <c r="B7164" s="104">
        <v>46275</v>
      </c>
      <c r="C7164" s="105" t="s">
        <v>11</v>
      </c>
      <c r="D7164" s="106">
        <v>10</v>
      </c>
      <c r="G7164" s="106">
        <v>10</v>
      </c>
      <c r="H7164" s="107">
        <v>0</v>
      </c>
      <c r="I7164" s="107">
        <v>0</v>
      </c>
      <c r="J7164" s="107">
        <v>0</v>
      </c>
      <c r="K7164" s="107">
        <v>0</v>
      </c>
      <c r="L7164" s="108">
        <v>0</v>
      </c>
      <c r="X7164" t="s">
        <v>778</v>
      </c>
      <c r="Y7164" t="s">
        <v>23</v>
      </c>
    </row>
    <row r="7165" spans="1:25" hidden="1" x14ac:dyDescent="0.25">
      <c r="A7165" s="103" t="s">
        <v>6</v>
      </c>
      <c r="B7165" s="104">
        <v>46275</v>
      </c>
      <c r="C7165" s="105" t="s">
        <v>11</v>
      </c>
      <c r="D7165" s="106">
        <v>11</v>
      </c>
      <c r="G7165" s="106">
        <v>326</v>
      </c>
      <c r="H7165" s="107">
        <v>0</v>
      </c>
      <c r="I7165" s="107">
        <v>0</v>
      </c>
      <c r="J7165" s="107">
        <v>0</v>
      </c>
      <c r="K7165" s="107">
        <v>0</v>
      </c>
      <c r="L7165" s="108">
        <v>0</v>
      </c>
      <c r="X7165" t="s">
        <v>778</v>
      </c>
      <c r="Y7165" t="s">
        <v>783</v>
      </c>
    </row>
    <row r="7166" spans="1:25" hidden="1" x14ac:dyDescent="0.25">
      <c r="A7166" s="103" t="s">
        <v>7</v>
      </c>
      <c r="B7166" s="104">
        <v>46275</v>
      </c>
      <c r="C7166" s="105" t="s">
        <v>11</v>
      </c>
      <c r="D7166" s="106">
        <v>8</v>
      </c>
      <c r="G7166" s="106">
        <v>3</v>
      </c>
      <c r="H7166" s="107">
        <v>1</v>
      </c>
      <c r="I7166" s="107">
        <v>1</v>
      </c>
      <c r="J7166" s="107">
        <v>1</v>
      </c>
      <c r="K7166" s="107">
        <v>1</v>
      </c>
      <c r="L7166" s="108">
        <v>0</v>
      </c>
      <c r="X7166" t="s">
        <v>782</v>
      </c>
      <c r="Y7166" t="s">
        <v>21</v>
      </c>
    </row>
    <row r="7167" spans="1:25" hidden="1" x14ac:dyDescent="0.25">
      <c r="A7167" s="103" t="s">
        <v>6</v>
      </c>
      <c r="B7167" s="104">
        <v>46275</v>
      </c>
      <c r="C7167" s="105" t="s">
        <v>11</v>
      </c>
      <c r="D7167" s="106">
        <v>14</v>
      </c>
      <c r="G7167" s="106">
        <v>89</v>
      </c>
      <c r="H7167" s="107">
        <v>0</v>
      </c>
      <c r="I7167" s="107">
        <v>0</v>
      </c>
      <c r="J7167" s="107">
        <v>0</v>
      </c>
      <c r="K7167" s="107">
        <v>0</v>
      </c>
      <c r="L7167" s="108">
        <v>0</v>
      </c>
      <c r="X7167" t="s">
        <v>778</v>
      </c>
      <c r="Y7167" t="s">
        <v>780</v>
      </c>
    </row>
    <row r="7168" spans="1:25" hidden="1" x14ac:dyDescent="0.25">
      <c r="A7168" s="103" t="s">
        <v>7</v>
      </c>
      <c r="B7168" s="104">
        <v>46275</v>
      </c>
      <c r="C7168" s="105" t="s">
        <v>11</v>
      </c>
      <c r="D7168" s="106">
        <v>13</v>
      </c>
      <c r="G7168" s="106">
        <v>8</v>
      </c>
      <c r="H7168" s="107">
        <v>0</v>
      </c>
      <c r="I7168" s="107">
        <v>0</v>
      </c>
      <c r="J7168" s="107">
        <v>0</v>
      </c>
      <c r="K7168" s="107">
        <v>0</v>
      </c>
      <c r="L7168" s="108">
        <v>0</v>
      </c>
      <c r="X7168" t="s">
        <v>782</v>
      </c>
      <c r="Y7168" t="s">
        <v>783</v>
      </c>
    </row>
    <row r="7169" spans="1:25" hidden="1" x14ac:dyDescent="0.25">
      <c r="A7169" s="103" t="s">
        <v>6</v>
      </c>
      <c r="B7169" s="104">
        <v>46275</v>
      </c>
      <c r="C7169" s="105" t="s">
        <v>11</v>
      </c>
      <c r="D7169" s="106">
        <v>8</v>
      </c>
      <c r="G7169" s="106">
        <v>26</v>
      </c>
      <c r="H7169" s="107">
        <v>0</v>
      </c>
      <c r="I7169" s="107">
        <v>0</v>
      </c>
      <c r="J7169" s="107">
        <v>0</v>
      </c>
      <c r="K7169" s="107">
        <v>0</v>
      </c>
      <c r="L7169" s="108">
        <v>0</v>
      </c>
      <c r="X7169" t="s">
        <v>778</v>
      </c>
      <c r="Y7169" t="s">
        <v>780</v>
      </c>
    </row>
    <row r="7170" spans="1:25" x14ac:dyDescent="0.25">
      <c r="A7170" s="103" t="s">
        <v>8</v>
      </c>
      <c r="B7170" s="104">
        <v>46275</v>
      </c>
      <c r="C7170" s="105" t="s">
        <v>11</v>
      </c>
      <c r="D7170" s="106">
        <v>13</v>
      </c>
      <c r="G7170" s="106">
        <v>2</v>
      </c>
      <c r="H7170" s="107">
        <v>0</v>
      </c>
      <c r="I7170" s="107">
        <v>0</v>
      </c>
      <c r="J7170" s="107">
        <v>0</v>
      </c>
      <c r="K7170" s="107">
        <v>0</v>
      </c>
      <c r="L7170" s="108">
        <v>0</v>
      </c>
      <c r="X7170" t="s">
        <v>782</v>
      </c>
      <c r="Y7170" t="s">
        <v>20</v>
      </c>
    </row>
    <row r="7171" spans="1:25" x14ac:dyDescent="0.25">
      <c r="A7171" s="103" t="s">
        <v>8</v>
      </c>
      <c r="B7171" s="104">
        <v>46275</v>
      </c>
      <c r="C7171" s="105" t="s">
        <v>12</v>
      </c>
      <c r="D7171" s="106">
        <v>12</v>
      </c>
      <c r="G7171" s="106">
        <v>2534</v>
      </c>
      <c r="H7171" s="107">
        <v>22</v>
      </c>
      <c r="I7171" s="107">
        <v>10</v>
      </c>
      <c r="J7171" s="107">
        <v>2</v>
      </c>
      <c r="K7171" s="107">
        <v>2</v>
      </c>
      <c r="L7171" s="108">
        <v>0</v>
      </c>
      <c r="X7171" t="s">
        <v>782</v>
      </c>
      <c r="Y7171" t="s">
        <v>779</v>
      </c>
    </row>
    <row r="7172" spans="1:25" x14ac:dyDescent="0.25">
      <c r="A7172" s="103" t="s">
        <v>6</v>
      </c>
      <c r="B7172" s="104">
        <v>46275</v>
      </c>
      <c r="C7172" s="105" t="s">
        <v>12</v>
      </c>
      <c r="D7172" s="106">
        <v>16</v>
      </c>
      <c r="G7172" s="106">
        <v>9</v>
      </c>
      <c r="H7172" s="107">
        <v>0</v>
      </c>
      <c r="I7172" s="107">
        <v>0</v>
      </c>
      <c r="J7172" s="107">
        <v>0</v>
      </c>
      <c r="K7172" s="107">
        <v>0</v>
      </c>
      <c r="L7172" s="108">
        <v>0</v>
      </c>
      <c r="X7172" t="s">
        <v>782</v>
      </c>
      <c r="Y7172" t="s">
        <v>169</v>
      </c>
    </row>
    <row r="7173" spans="1:25" x14ac:dyDescent="0.25">
      <c r="A7173" s="103" t="s">
        <v>8</v>
      </c>
      <c r="B7173" s="104">
        <v>46275</v>
      </c>
      <c r="C7173" s="105" t="s">
        <v>12</v>
      </c>
      <c r="D7173" s="106">
        <v>8</v>
      </c>
      <c r="G7173" s="106">
        <v>22</v>
      </c>
      <c r="H7173" s="107">
        <v>1</v>
      </c>
      <c r="I7173" s="107">
        <v>0</v>
      </c>
      <c r="J7173" s="107">
        <v>0</v>
      </c>
      <c r="K7173" s="107">
        <v>0</v>
      </c>
      <c r="L7173" s="108">
        <v>0</v>
      </c>
      <c r="X7173" t="s">
        <v>778</v>
      </c>
      <c r="Y7173" t="s">
        <v>779</v>
      </c>
    </row>
    <row r="7174" spans="1:25" hidden="1" x14ac:dyDescent="0.25">
      <c r="A7174" s="103" t="s">
        <v>8</v>
      </c>
      <c r="B7174" s="104">
        <v>46275</v>
      </c>
      <c r="C7174" s="105" t="s">
        <v>12</v>
      </c>
      <c r="D7174" s="106">
        <v>11</v>
      </c>
      <c r="G7174" s="106">
        <v>3576</v>
      </c>
      <c r="H7174" s="107">
        <v>29</v>
      </c>
      <c r="I7174" s="107">
        <v>19</v>
      </c>
      <c r="J7174" s="107">
        <v>2</v>
      </c>
      <c r="K7174" s="107">
        <v>1</v>
      </c>
      <c r="L7174" s="108">
        <v>0</v>
      </c>
      <c r="X7174" t="s">
        <v>782</v>
      </c>
      <c r="Y7174" t="s">
        <v>779</v>
      </c>
    </row>
    <row r="7175" spans="1:25" hidden="1" x14ac:dyDescent="0.25">
      <c r="A7175" s="103" t="s">
        <v>7</v>
      </c>
      <c r="B7175" s="104">
        <v>46275</v>
      </c>
      <c r="C7175" s="105" t="s">
        <v>11</v>
      </c>
      <c r="D7175" s="106">
        <v>14</v>
      </c>
      <c r="G7175" s="106">
        <v>5</v>
      </c>
      <c r="H7175" s="107">
        <v>0</v>
      </c>
      <c r="I7175" s="107">
        <v>0</v>
      </c>
      <c r="J7175" s="107">
        <v>0</v>
      </c>
      <c r="K7175" s="107">
        <v>0</v>
      </c>
      <c r="L7175" s="108">
        <v>0</v>
      </c>
      <c r="X7175" t="s">
        <v>782</v>
      </c>
      <c r="Y7175" t="s">
        <v>21</v>
      </c>
    </row>
    <row r="7176" spans="1:25" hidden="1" x14ac:dyDescent="0.25">
      <c r="A7176" s="103" t="s">
        <v>6</v>
      </c>
      <c r="B7176" s="104">
        <v>46275</v>
      </c>
      <c r="C7176" s="105" t="s">
        <v>12</v>
      </c>
      <c r="D7176" s="106">
        <v>11</v>
      </c>
      <c r="G7176" s="106">
        <v>492</v>
      </c>
      <c r="H7176" s="107">
        <v>12</v>
      </c>
      <c r="I7176" s="107">
        <v>6</v>
      </c>
      <c r="J7176" s="107">
        <v>1</v>
      </c>
      <c r="K7176" s="107">
        <v>1</v>
      </c>
      <c r="L7176" s="108">
        <v>0</v>
      </c>
      <c r="X7176" t="s">
        <v>782</v>
      </c>
      <c r="Y7176" t="s">
        <v>781</v>
      </c>
    </row>
    <row r="7177" spans="1:25" x14ac:dyDescent="0.25">
      <c r="A7177" s="103" t="s">
        <v>6</v>
      </c>
      <c r="B7177" s="104">
        <v>46275</v>
      </c>
      <c r="C7177" s="105" t="s">
        <v>11</v>
      </c>
      <c r="D7177" s="106">
        <v>11</v>
      </c>
      <c r="G7177" s="106">
        <v>12</v>
      </c>
      <c r="H7177" s="107">
        <v>0</v>
      </c>
      <c r="I7177" s="107">
        <v>0</v>
      </c>
      <c r="J7177" s="107">
        <v>0</v>
      </c>
      <c r="K7177" s="107">
        <v>0</v>
      </c>
      <c r="L7177" s="108">
        <v>0</v>
      </c>
      <c r="X7177" t="s">
        <v>782</v>
      </c>
      <c r="Y7177" t="s">
        <v>21</v>
      </c>
    </row>
    <row r="7178" spans="1:25" hidden="1" x14ac:dyDescent="0.25">
      <c r="A7178" s="103" t="s">
        <v>8</v>
      </c>
      <c r="B7178" s="104">
        <v>46275</v>
      </c>
      <c r="C7178" s="105" t="s">
        <v>12</v>
      </c>
      <c r="D7178" s="106">
        <v>10</v>
      </c>
      <c r="G7178" s="106">
        <v>16</v>
      </c>
      <c r="H7178" s="107">
        <v>0</v>
      </c>
      <c r="I7178" s="107">
        <v>0</v>
      </c>
      <c r="J7178" s="107">
        <v>0</v>
      </c>
      <c r="K7178" s="107">
        <v>0</v>
      </c>
      <c r="L7178" s="108">
        <v>0</v>
      </c>
      <c r="X7178" t="s">
        <v>782</v>
      </c>
      <c r="Y7178" t="s">
        <v>779</v>
      </c>
    </row>
    <row r="7179" spans="1:25" hidden="1" x14ac:dyDescent="0.25">
      <c r="A7179" s="103" t="s">
        <v>7</v>
      </c>
      <c r="B7179" s="104">
        <v>46275</v>
      </c>
      <c r="C7179" s="105" t="s">
        <v>11</v>
      </c>
      <c r="D7179" s="106">
        <v>13</v>
      </c>
      <c r="G7179" s="106">
        <v>8</v>
      </c>
      <c r="H7179" s="107">
        <v>0</v>
      </c>
      <c r="I7179" s="107">
        <v>0</v>
      </c>
      <c r="J7179" s="107">
        <v>0</v>
      </c>
      <c r="K7179" s="107">
        <v>0</v>
      </c>
      <c r="L7179" s="108">
        <v>0</v>
      </c>
      <c r="X7179" t="s">
        <v>782</v>
      </c>
      <c r="Y7179" t="s">
        <v>784</v>
      </c>
    </row>
    <row r="7180" spans="1:25" hidden="1" x14ac:dyDescent="0.25">
      <c r="A7180" s="103" t="s">
        <v>6</v>
      </c>
      <c r="B7180" s="104">
        <v>46275</v>
      </c>
      <c r="C7180" s="105" t="s">
        <v>11</v>
      </c>
      <c r="D7180" s="106">
        <v>15</v>
      </c>
      <c r="G7180" s="106">
        <v>15</v>
      </c>
      <c r="H7180" s="107">
        <v>0</v>
      </c>
      <c r="I7180" s="107">
        <v>0</v>
      </c>
      <c r="J7180" s="107">
        <v>0</v>
      </c>
      <c r="K7180" s="107">
        <v>0</v>
      </c>
      <c r="L7180" s="108">
        <v>0</v>
      </c>
      <c r="X7180" t="s">
        <v>782</v>
      </c>
      <c r="Y7180" t="s">
        <v>23</v>
      </c>
    </row>
    <row r="7181" spans="1:25" hidden="1" x14ac:dyDescent="0.25">
      <c r="A7181" s="103" t="s">
        <v>7</v>
      </c>
      <c r="B7181" s="104">
        <v>46275</v>
      </c>
      <c r="C7181" s="105" t="s">
        <v>12</v>
      </c>
      <c r="D7181" s="106">
        <v>16</v>
      </c>
      <c r="G7181" s="106">
        <v>87</v>
      </c>
      <c r="H7181" s="107">
        <v>4</v>
      </c>
      <c r="I7181" s="107">
        <v>3</v>
      </c>
      <c r="J7181" s="107">
        <v>0</v>
      </c>
      <c r="K7181" s="107">
        <v>0</v>
      </c>
      <c r="L7181" s="108">
        <v>0</v>
      </c>
      <c r="X7181" t="s">
        <v>782</v>
      </c>
      <c r="Y7181" t="s">
        <v>781</v>
      </c>
    </row>
    <row r="7182" spans="1:25" hidden="1" x14ac:dyDescent="0.25">
      <c r="A7182" s="103" t="s">
        <v>7</v>
      </c>
      <c r="B7182" s="104">
        <v>46275</v>
      </c>
      <c r="C7182" s="105" t="s">
        <v>11</v>
      </c>
      <c r="D7182" s="106">
        <v>12</v>
      </c>
      <c r="G7182" s="106">
        <v>22</v>
      </c>
      <c r="H7182" s="107">
        <v>0</v>
      </c>
      <c r="I7182" s="107">
        <v>0</v>
      </c>
      <c r="J7182" s="107">
        <v>0</v>
      </c>
      <c r="K7182" s="107">
        <v>0</v>
      </c>
      <c r="L7182" s="108">
        <v>0</v>
      </c>
      <c r="X7182" t="s">
        <v>782</v>
      </c>
      <c r="Y7182" t="s">
        <v>23</v>
      </c>
    </row>
    <row r="7183" spans="1:25" hidden="1" x14ac:dyDescent="0.25">
      <c r="A7183" s="103" t="s">
        <v>8</v>
      </c>
      <c r="B7183" s="104">
        <v>46275</v>
      </c>
      <c r="C7183" s="105" t="s">
        <v>11</v>
      </c>
      <c r="D7183" s="106">
        <v>10</v>
      </c>
      <c r="G7183" s="106">
        <v>1</v>
      </c>
      <c r="H7183" s="107">
        <v>0</v>
      </c>
      <c r="I7183" s="107">
        <v>0</v>
      </c>
      <c r="J7183" s="107">
        <v>0</v>
      </c>
      <c r="K7183" s="107">
        <v>0</v>
      </c>
      <c r="L7183" s="108">
        <v>0</v>
      </c>
      <c r="X7183" t="s">
        <v>782</v>
      </c>
      <c r="Y7183" t="s">
        <v>21</v>
      </c>
    </row>
    <row r="7184" spans="1:25" hidden="1" x14ac:dyDescent="0.25">
      <c r="A7184" s="103" t="s">
        <v>7</v>
      </c>
      <c r="B7184" s="104">
        <v>46275</v>
      </c>
      <c r="C7184" s="105" t="s">
        <v>11</v>
      </c>
      <c r="D7184" s="106">
        <v>15</v>
      </c>
      <c r="G7184" s="106">
        <v>107</v>
      </c>
      <c r="H7184" s="107">
        <v>1</v>
      </c>
      <c r="I7184" s="107">
        <v>1</v>
      </c>
      <c r="J7184" s="107">
        <v>1</v>
      </c>
      <c r="K7184" s="107">
        <v>0</v>
      </c>
      <c r="L7184" s="108">
        <v>0</v>
      </c>
      <c r="X7184" t="s">
        <v>778</v>
      </c>
      <c r="Y7184" t="s">
        <v>783</v>
      </c>
    </row>
    <row r="7185" spans="1:25" x14ac:dyDescent="0.25">
      <c r="A7185" s="103" t="s">
        <v>6</v>
      </c>
      <c r="B7185" s="104">
        <v>46275</v>
      </c>
      <c r="C7185" s="105" t="s">
        <v>11</v>
      </c>
      <c r="D7185" s="106">
        <v>8</v>
      </c>
      <c r="G7185" s="106">
        <v>489</v>
      </c>
      <c r="H7185" s="107">
        <v>8</v>
      </c>
      <c r="I7185" s="107">
        <v>7</v>
      </c>
      <c r="J7185" s="107">
        <v>1</v>
      </c>
      <c r="K7185" s="107">
        <v>1</v>
      </c>
      <c r="L7185" s="108">
        <v>0</v>
      </c>
      <c r="X7185" t="s">
        <v>782</v>
      </c>
      <c r="Y7185" t="s">
        <v>783</v>
      </c>
    </row>
    <row r="7186" spans="1:25" x14ac:dyDescent="0.25">
      <c r="A7186" s="103" t="s">
        <v>6</v>
      </c>
      <c r="B7186" s="104">
        <v>46275</v>
      </c>
      <c r="C7186" s="105" t="s">
        <v>12</v>
      </c>
      <c r="D7186" s="106">
        <v>9</v>
      </c>
      <c r="G7186" s="106">
        <v>18</v>
      </c>
      <c r="H7186" s="107">
        <v>1</v>
      </c>
      <c r="I7186" s="107">
        <v>0</v>
      </c>
      <c r="J7186" s="107">
        <v>0</v>
      </c>
      <c r="K7186" s="107">
        <v>0</v>
      </c>
      <c r="L7186" s="108">
        <v>0</v>
      </c>
      <c r="X7186" t="s">
        <v>778</v>
      </c>
    </row>
    <row r="7187" spans="1:25" x14ac:dyDescent="0.25">
      <c r="A7187" s="103" t="s">
        <v>7</v>
      </c>
      <c r="B7187" s="104">
        <v>46275</v>
      </c>
      <c r="C7187" s="105" t="s">
        <v>12</v>
      </c>
      <c r="D7187" s="106">
        <v>10</v>
      </c>
      <c r="G7187" s="106">
        <v>5</v>
      </c>
      <c r="H7187" s="107">
        <v>0</v>
      </c>
      <c r="I7187" s="107">
        <v>0</v>
      </c>
      <c r="J7187" s="107">
        <v>0</v>
      </c>
      <c r="K7187" s="107">
        <v>0</v>
      </c>
      <c r="L7187" s="108">
        <v>0</v>
      </c>
      <c r="X7187" t="s">
        <v>782</v>
      </c>
      <c r="Y7187" t="s">
        <v>779</v>
      </c>
    </row>
    <row r="7188" spans="1:25" x14ac:dyDescent="0.25">
      <c r="A7188" s="103" t="s">
        <v>7</v>
      </c>
      <c r="B7188" s="104">
        <v>46275</v>
      </c>
      <c r="C7188" s="105" t="s">
        <v>12</v>
      </c>
      <c r="D7188" s="106">
        <v>14</v>
      </c>
      <c r="G7188" s="106">
        <v>32</v>
      </c>
      <c r="H7188" s="107">
        <v>1</v>
      </c>
      <c r="I7188" s="107">
        <v>1</v>
      </c>
      <c r="J7188" s="107">
        <v>0</v>
      </c>
      <c r="K7188" s="107">
        <v>0</v>
      </c>
      <c r="L7188" s="108">
        <v>0</v>
      </c>
      <c r="X7188" t="s">
        <v>782</v>
      </c>
    </row>
    <row r="7189" spans="1:25" x14ac:dyDescent="0.25">
      <c r="A7189" s="103" t="s">
        <v>7</v>
      </c>
      <c r="B7189" s="104">
        <v>46275</v>
      </c>
      <c r="C7189" s="105" t="s">
        <v>12</v>
      </c>
      <c r="D7189" s="106">
        <v>8</v>
      </c>
      <c r="G7189" s="106">
        <v>5</v>
      </c>
      <c r="H7189" s="107">
        <v>0</v>
      </c>
      <c r="I7189" s="107">
        <v>0</v>
      </c>
      <c r="J7189" s="107">
        <v>0</v>
      </c>
      <c r="K7189" s="107">
        <v>0</v>
      </c>
      <c r="L7189" s="108">
        <v>0</v>
      </c>
      <c r="X7189" t="s">
        <v>782</v>
      </c>
      <c r="Y7189" t="s">
        <v>779</v>
      </c>
    </row>
    <row r="7190" spans="1:25" x14ac:dyDescent="0.25">
      <c r="A7190" s="103" t="s">
        <v>7</v>
      </c>
      <c r="B7190" s="104">
        <v>46275</v>
      </c>
      <c r="C7190" s="105" t="s">
        <v>12</v>
      </c>
      <c r="D7190" s="106">
        <v>10</v>
      </c>
      <c r="G7190" s="106">
        <v>5</v>
      </c>
      <c r="H7190" s="107">
        <v>1</v>
      </c>
      <c r="I7190" s="107">
        <v>0</v>
      </c>
      <c r="J7190" s="107">
        <v>0</v>
      </c>
      <c r="K7190" s="107">
        <v>0</v>
      </c>
      <c r="L7190" s="108">
        <v>0</v>
      </c>
      <c r="X7190" t="s">
        <v>778</v>
      </c>
      <c r="Y7190" t="s">
        <v>785</v>
      </c>
    </row>
    <row r="7191" spans="1:25" hidden="1" x14ac:dyDescent="0.25">
      <c r="A7191" s="103" t="s">
        <v>8</v>
      </c>
      <c r="B7191" s="104">
        <v>46275</v>
      </c>
      <c r="C7191" s="105" t="s">
        <v>12</v>
      </c>
      <c r="D7191" s="106">
        <v>12</v>
      </c>
      <c r="G7191" s="106">
        <v>12</v>
      </c>
      <c r="H7191" s="107">
        <v>0</v>
      </c>
      <c r="I7191" s="107">
        <v>0</v>
      </c>
      <c r="J7191" s="107">
        <v>0</v>
      </c>
      <c r="K7191" s="107">
        <v>0</v>
      </c>
      <c r="L7191" s="108">
        <v>0</v>
      </c>
      <c r="X7191" t="s">
        <v>782</v>
      </c>
    </row>
    <row r="7192" spans="1:25" x14ac:dyDescent="0.25">
      <c r="A7192" s="103" t="s">
        <v>6</v>
      </c>
      <c r="B7192" s="104">
        <v>46275</v>
      </c>
      <c r="C7192" s="105" t="s">
        <v>11</v>
      </c>
      <c r="D7192" s="106">
        <v>15</v>
      </c>
      <c r="G7192" s="106">
        <v>214</v>
      </c>
      <c r="H7192" s="107">
        <v>1</v>
      </c>
      <c r="I7192" s="107">
        <v>1</v>
      </c>
      <c r="J7192" s="107">
        <v>0</v>
      </c>
      <c r="K7192" s="107">
        <v>0</v>
      </c>
      <c r="L7192" s="108">
        <v>0</v>
      </c>
      <c r="X7192" t="s">
        <v>782</v>
      </c>
      <c r="Y7192" t="s">
        <v>780</v>
      </c>
    </row>
    <row r="7193" spans="1:25" hidden="1" x14ac:dyDescent="0.25">
      <c r="A7193" s="103" t="s">
        <v>7</v>
      </c>
      <c r="B7193" s="104">
        <v>46275</v>
      </c>
      <c r="C7193" s="105" t="s">
        <v>12</v>
      </c>
      <c r="D7193" s="106">
        <v>11</v>
      </c>
      <c r="G7193" s="106">
        <v>12</v>
      </c>
      <c r="H7193" s="107">
        <v>0</v>
      </c>
      <c r="I7193" s="107">
        <v>0</v>
      </c>
      <c r="J7193" s="107">
        <v>0</v>
      </c>
      <c r="K7193" s="107">
        <v>0</v>
      </c>
      <c r="L7193" s="108">
        <v>0</v>
      </c>
      <c r="X7193" t="s">
        <v>782</v>
      </c>
      <c r="Y7193" t="s">
        <v>779</v>
      </c>
    </row>
    <row r="7194" spans="1:25" hidden="1" x14ac:dyDescent="0.25">
      <c r="A7194" s="103" t="s">
        <v>8</v>
      </c>
      <c r="B7194" s="104">
        <v>46275</v>
      </c>
      <c r="C7194" s="105" t="s">
        <v>11</v>
      </c>
      <c r="D7194" s="106">
        <v>9</v>
      </c>
      <c r="G7194" s="106">
        <v>390</v>
      </c>
      <c r="H7194" s="107">
        <v>8</v>
      </c>
      <c r="I7194" s="107">
        <v>7</v>
      </c>
      <c r="J7194" s="107">
        <v>2</v>
      </c>
      <c r="K7194" s="107">
        <v>1</v>
      </c>
      <c r="L7194" s="108">
        <v>0</v>
      </c>
      <c r="X7194" t="s">
        <v>778</v>
      </c>
      <c r="Y7194" t="s">
        <v>783</v>
      </c>
    </row>
    <row r="7195" spans="1:25" hidden="1" x14ac:dyDescent="0.25">
      <c r="A7195" s="103" t="s">
        <v>7</v>
      </c>
      <c r="B7195" s="104">
        <v>46275</v>
      </c>
      <c r="C7195" s="105" t="s">
        <v>11</v>
      </c>
      <c r="D7195" s="106">
        <v>14</v>
      </c>
      <c r="G7195" s="106">
        <v>36</v>
      </c>
      <c r="H7195" s="107">
        <v>0</v>
      </c>
      <c r="I7195" s="107">
        <v>0</v>
      </c>
      <c r="J7195" s="107">
        <v>0</v>
      </c>
      <c r="K7195" s="107">
        <v>0</v>
      </c>
      <c r="L7195" s="108">
        <v>0</v>
      </c>
      <c r="X7195" t="s">
        <v>782</v>
      </c>
      <c r="Y7195" t="s">
        <v>780</v>
      </c>
    </row>
    <row r="7196" spans="1:25" hidden="1" x14ac:dyDescent="0.25">
      <c r="A7196" s="103" t="s">
        <v>8</v>
      </c>
      <c r="B7196" s="104">
        <v>46275</v>
      </c>
      <c r="C7196" s="105" t="s">
        <v>11</v>
      </c>
      <c r="D7196" s="106">
        <v>11</v>
      </c>
      <c r="G7196" s="106">
        <v>61</v>
      </c>
      <c r="H7196" s="107">
        <v>0</v>
      </c>
      <c r="I7196" s="107">
        <v>0</v>
      </c>
      <c r="J7196" s="107">
        <v>0</v>
      </c>
      <c r="K7196" s="107">
        <v>0</v>
      </c>
      <c r="L7196" s="108">
        <v>0</v>
      </c>
      <c r="X7196" t="s">
        <v>778</v>
      </c>
      <c r="Y7196" t="s">
        <v>780</v>
      </c>
    </row>
    <row r="7197" spans="1:25" x14ac:dyDescent="0.25">
      <c r="A7197" s="103" t="s">
        <v>6</v>
      </c>
      <c r="B7197" s="104">
        <v>46275</v>
      </c>
      <c r="C7197" s="105" t="s">
        <v>11</v>
      </c>
      <c r="D7197" s="106">
        <v>8</v>
      </c>
      <c r="G7197" s="106">
        <v>4</v>
      </c>
      <c r="H7197" s="107">
        <v>0</v>
      </c>
      <c r="I7197" s="107">
        <v>0</v>
      </c>
      <c r="J7197" s="107">
        <v>0</v>
      </c>
      <c r="K7197" s="107">
        <v>0</v>
      </c>
      <c r="L7197" s="108">
        <v>0</v>
      </c>
      <c r="X7197" t="s">
        <v>782</v>
      </c>
      <c r="Y7197" t="s">
        <v>23</v>
      </c>
    </row>
    <row r="7198" spans="1:25" x14ac:dyDescent="0.25">
      <c r="A7198" s="103" t="s">
        <v>8</v>
      </c>
      <c r="B7198" s="104">
        <v>46275</v>
      </c>
      <c r="C7198" s="105" t="s">
        <v>12</v>
      </c>
      <c r="D7198" s="106">
        <v>16</v>
      </c>
      <c r="G7198" s="106">
        <v>33</v>
      </c>
      <c r="H7198" s="107">
        <v>0</v>
      </c>
      <c r="I7198" s="107">
        <v>0</v>
      </c>
      <c r="J7198" s="107">
        <v>0</v>
      </c>
      <c r="K7198" s="107">
        <v>0</v>
      </c>
      <c r="L7198" s="108">
        <v>0</v>
      </c>
      <c r="X7198" t="s">
        <v>782</v>
      </c>
      <c r="Y7198" t="s">
        <v>779</v>
      </c>
    </row>
    <row r="7199" spans="1:25" hidden="1" x14ac:dyDescent="0.25">
      <c r="A7199" s="103" t="s">
        <v>6</v>
      </c>
      <c r="B7199" s="104">
        <v>46275</v>
      </c>
      <c r="C7199" s="105" t="s">
        <v>12</v>
      </c>
      <c r="D7199" s="106">
        <v>8</v>
      </c>
      <c r="G7199" s="106">
        <v>2</v>
      </c>
      <c r="H7199" s="107">
        <v>0</v>
      </c>
      <c r="I7199" s="107">
        <v>0</v>
      </c>
      <c r="J7199" s="107">
        <v>0</v>
      </c>
      <c r="K7199" s="107">
        <v>0</v>
      </c>
      <c r="L7199" s="108">
        <v>0</v>
      </c>
      <c r="X7199" t="s">
        <v>778</v>
      </c>
      <c r="Y7199" t="s">
        <v>169</v>
      </c>
    </row>
    <row r="7200" spans="1:25" hidden="1" x14ac:dyDescent="0.25">
      <c r="A7200" s="103" t="s">
        <v>6</v>
      </c>
      <c r="B7200" s="104">
        <v>46275</v>
      </c>
      <c r="C7200" s="105" t="s">
        <v>11</v>
      </c>
      <c r="D7200" s="106">
        <v>15</v>
      </c>
      <c r="G7200" s="106">
        <v>970</v>
      </c>
      <c r="H7200" s="107">
        <v>9</v>
      </c>
      <c r="I7200" s="107">
        <v>8</v>
      </c>
      <c r="J7200" s="107">
        <v>0</v>
      </c>
      <c r="K7200" s="107">
        <v>0</v>
      </c>
      <c r="L7200" s="108">
        <v>0</v>
      </c>
      <c r="X7200" t="s">
        <v>782</v>
      </c>
      <c r="Y7200" t="s">
        <v>784</v>
      </c>
    </row>
    <row r="7201" spans="1:25" hidden="1" x14ac:dyDescent="0.25">
      <c r="A7201" s="103" t="s">
        <v>7</v>
      </c>
      <c r="B7201" s="104">
        <v>46275</v>
      </c>
      <c r="C7201" s="105" t="s">
        <v>11</v>
      </c>
      <c r="D7201" s="106">
        <v>15</v>
      </c>
      <c r="G7201" s="106">
        <v>5</v>
      </c>
      <c r="H7201" s="107">
        <v>0</v>
      </c>
      <c r="I7201" s="107">
        <v>0</v>
      </c>
      <c r="J7201" s="107">
        <v>0</v>
      </c>
      <c r="K7201" s="107">
        <v>0</v>
      </c>
      <c r="L7201" s="108">
        <v>0</v>
      </c>
      <c r="X7201" t="s">
        <v>782</v>
      </c>
      <c r="Y7201" t="s">
        <v>23</v>
      </c>
    </row>
    <row r="7202" spans="1:25" x14ac:dyDescent="0.25">
      <c r="A7202" s="103" t="s">
        <v>28</v>
      </c>
      <c r="B7202" s="104">
        <v>46275</v>
      </c>
      <c r="C7202" s="105" t="s">
        <v>11</v>
      </c>
      <c r="D7202" s="106">
        <v>10</v>
      </c>
      <c r="G7202" s="106">
        <v>1</v>
      </c>
      <c r="H7202" s="107">
        <v>1</v>
      </c>
      <c r="I7202" s="107">
        <v>1</v>
      </c>
      <c r="J7202" s="107">
        <v>0</v>
      </c>
      <c r="K7202" s="107">
        <v>0</v>
      </c>
      <c r="L7202" s="108">
        <v>0</v>
      </c>
      <c r="X7202" t="s">
        <v>782</v>
      </c>
      <c r="Y7202" t="s">
        <v>22</v>
      </c>
    </row>
    <row r="7203" spans="1:25" hidden="1" x14ac:dyDescent="0.25">
      <c r="A7203" s="103" t="s">
        <v>7</v>
      </c>
      <c r="B7203" s="104">
        <v>46275</v>
      </c>
      <c r="C7203" s="105" t="s">
        <v>12</v>
      </c>
      <c r="D7203" s="106">
        <v>14</v>
      </c>
      <c r="G7203" s="106">
        <v>1293</v>
      </c>
      <c r="H7203" s="107">
        <v>6</v>
      </c>
      <c r="I7203" s="107">
        <v>2</v>
      </c>
      <c r="J7203" s="107">
        <v>0</v>
      </c>
      <c r="K7203" s="107">
        <v>0</v>
      </c>
      <c r="L7203" s="108">
        <v>0</v>
      </c>
      <c r="X7203" t="s">
        <v>778</v>
      </c>
      <c r="Y7203" t="s">
        <v>779</v>
      </c>
    </row>
    <row r="7204" spans="1:25" x14ac:dyDescent="0.25">
      <c r="A7204" s="103" t="s">
        <v>7</v>
      </c>
      <c r="B7204" s="104">
        <v>46275</v>
      </c>
      <c r="C7204" s="105" t="s">
        <v>11</v>
      </c>
      <c r="D7204" s="106">
        <v>12</v>
      </c>
      <c r="G7204" s="106">
        <v>92</v>
      </c>
      <c r="H7204" s="107">
        <v>1</v>
      </c>
      <c r="I7204" s="107">
        <v>0</v>
      </c>
      <c r="J7204" s="107">
        <v>0</v>
      </c>
      <c r="K7204" s="107">
        <v>0</v>
      </c>
      <c r="L7204" s="108">
        <v>0</v>
      </c>
      <c r="X7204" t="s">
        <v>782</v>
      </c>
      <c r="Y7204" t="s">
        <v>780</v>
      </c>
    </row>
    <row r="7205" spans="1:25" hidden="1" x14ac:dyDescent="0.25">
      <c r="A7205" s="103" t="s">
        <v>6</v>
      </c>
      <c r="B7205" s="104">
        <v>46275</v>
      </c>
      <c r="C7205" s="105" t="s">
        <v>12</v>
      </c>
      <c r="D7205" s="106">
        <v>15</v>
      </c>
      <c r="G7205" s="106">
        <v>16</v>
      </c>
      <c r="H7205" s="107">
        <v>0</v>
      </c>
      <c r="I7205" s="107">
        <v>0</v>
      </c>
      <c r="J7205" s="107">
        <v>0</v>
      </c>
      <c r="K7205" s="107">
        <v>0</v>
      </c>
      <c r="L7205" s="108">
        <v>0</v>
      </c>
      <c r="X7205" t="s">
        <v>782</v>
      </c>
      <c r="Y7205" t="s">
        <v>169</v>
      </c>
    </row>
    <row r="7206" spans="1:25" hidden="1" x14ac:dyDescent="0.25">
      <c r="A7206" s="103" t="s">
        <v>7</v>
      </c>
      <c r="B7206" s="104">
        <v>46275</v>
      </c>
      <c r="C7206" s="105" t="s">
        <v>11</v>
      </c>
      <c r="D7206" s="106">
        <v>12</v>
      </c>
      <c r="G7206" s="106">
        <v>142</v>
      </c>
      <c r="H7206" s="107">
        <v>1</v>
      </c>
      <c r="I7206" s="107">
        <v>1</v>
      </c>
      <c r="J7206" s="107">
        <v>0</v>
      </c>
      <c r="K7206" s="107">
        <v>0</v>
      </c>
      <c r="L7206" s="108">
        <v>0</v>
      </c>
      <c r="X7206" t="s">
        <v>778</v>
      </c>
      <c r="Y7206" t="s">
        <v>20</v>
      </c>
    </row>
    <row r="7207" spans="1:25" x14ac:dyDescent="0.25">
      <c r="A7207" s="103" t="s">
        <v>7</v>
      </c>
      <c r="B7207" s="104">
        <v>46275</v>
      </c>
      <c r="C7207" s="105" t="s">
        <v>11</v>
      </c>
      <c r="D7207" s="106">
        <v>8</v>
      </c>
      <c r="G7207" s="106">
        <v>3</v>
      </c>
      <c r="H7207" s="107">
        <v>0</v>
      </c>
      <c r="I7207" s="107">
        <v>0</v>
      </c>
      <c r="J7207" s="107">
        <v>0</v>
      </c>
      <c r="K7207" s="107">
        <v>0</v>
      </c>
      <c r="L7207" s="108">
        <v>0</v>
      </c>
      <c r="X7207" t="s">
        <v>782</v>
      </c>
      <c r="Y7207" t="s">
        <v>23</v>
      </c>
    </row>
    <row r="7208" spans="1:25" x14ac:dyDescent="0.25">
      <c r="A7208" s="103" t="s">
        <v>8</v>
      </c>
      <c r="B7208" s="104">
        <v>46275</v>
      </c>
      <c r="C7208" s="105" t="s">
        <v>12</v>
      </c>
      <c r="D7208" s="106">
        <v>9</v>
      </c>
      <c r="G7208" s="106">
        <v>39</v>
      </c>
      <c r="H7208" s="107">
        <v>2</v>
      </c>
      <c r="I7208" s="107">
        <v>2</v>
      </c>
      <c r="J7208" s="107">
        <v>0</v>
      </c>
      <c r="K7208" s="107">
        <v>0</v>
      </c>
      <c r="L7208" s="108">
        <v>0</v>
      </c>
      <c r="X7208" t="s">
        <v>782</v>
      </c>
    </row>
    <row r="7209" spans="1:25" x14ac:dyDescent="0.25">
      <c r="A7209" s="103" t="s">
        <v>7</v>
      </c>
      <c r="B7209" s="104">
        <v>46275</v>
      </c>
      <c r="C7209" s="105" t="s">
        <v>12</v>
      </c>
      <c r="D7209" s="106">
        <v>10</v>
      </c>
      <c r="G7209" s="106">
        <v>12</v>
      </c>
      <c r="H7209" s="107">
        <v>0</v>
      </c>
      <c r="I7209" s="107">
        <v>0</v>
      </c>
      <c r="J7209" s="107">
        <v>0</v>
      </c>
      <c r="K7209" s="107">
        <v>0</v>
      </c>
      <c r="L7209" s="108">
        <v>0</v>
      </c>
      <c r="X7209" t="s">
        <v>778</v>
      </c>
      <c r="Y7209" t="s">
        <v>811</v>
      </c>
    </row>
    <row r="7210" spans="1:25" hidden="1" x14ac:dyDescent="0.25">
      <c r="A7210" s="103" t="s">
        <v>6</v>
      </c>
      <c r="B7210" s="104">
        <v>46275</v>
      </c>
      <c r="C7210" s="105" t="s">
        <v>12</v>
      </c>
      <c r="D7210" s="106">
        <v>15</v>
      </c>
      <c r="G7210" s="106">
        <v>65</v>
      </c>
      <c r="H7210" s="107">
        <v>2</v>
      </c>
      <c r="I7210" s="107">
        <v>2</v>
      </c>
      <c r="J7210" s="107">
        <v>0</v>
      </c>
      <c r="K7210" s="107">
        <v>0</v>
      </c>
      <c r="L7210" s="108">
        <v>0</v>
      </c>
      <c r="X7210" t="s">
        <v>782</v>
      </c>
      <c r="Y7210" t="s">
        <v>779</v>
      </c>
    </row>
    <row r="7211" spans="1:25" x14ac:dyDescent="0.25">
      <c r="A7211" s="103" t="s">
        <v>7</v>
      </c>
      <c r="B7211" s="104">
        <v>46275</v>
      </c>
      <c r="C7211" s="105" t="s">
        <v>12</v>
      </c>
      <c r="D7211" s="106">
        <v>14</v>
      </c>
      <c r="G7211" s="106">
        <v>231</v>
      </c>
      <c r="H7211" s="107">
        <v>4</v>
      </c>
      <c r="I7211" s="107">
        <v>2</v>
      </c>
      <c r="J7211" s="107">
        <v>1</v>
      </c>
      <c r="K7211" s="107">
        <v>0</v>
      </c>
      <c r="L7211" s="108">
        <v>0</v>
      </c>
      <c r="X7211" t="s">
        <v>782</v>
      </c>
      <c r="Y7211" t="s">
        <v>781</v>
      </c>
    </row>
    <row r="7212" spans="1:25" x14ac:dyDescent="0.25">
      <c r="A7212" s="103" t="s">
        <v>7</v>
      </c>
      <c r="B7212" s="104">
        <v>46275</v>
      </c>
      <c r="C7212" s="105" t="s">
        <v>12</v>
      </c>
      <c r="D7212" s="106">
        <v>13</v>
      </c>
      <c r="G7212" s="106">
        <v>2</v>
      </c>
      <c r="H7212" s="107">
        <v>0</v>
      </c>
      <c r="I7212" s="107">
        <v>0</v>
      </c>
      <c r="J7212" s="107">
        <v>0</v>
      </c>
      <c r="K7212" s="107">
        <v>0</v>
      </c>
      <c r="L7212" s="108">
        <v>0</v>
      </c>
      <c r="X7212" t="s">
        <v>778</v>
      </c>
      <c r="Y7212" t="s">
        <v>169</v>
      </c>
    </row>
    <row r="7213" spans="1:25" hidden="1" x14ac:dyDescent="0.25">
      <c r="A7213" s="103" t="s">
        <v>7</v>
      </c>
      <c r="B7213" s="104">
        <v>46275</v>
      </c>
      <c r="C7213" s="105" t="s">
        <v>12</v>
      </c>
      <c r="D7213" s="106">
        <v>12</v>
      </c>
      <c r="G7213" s="106">
        <v>12</v>
      </c>
      <c r="H7213" s="107">
        <v>0</v>
      </c>
      <c r="I7213" s="107">
        <v>0</v>
      </c>
      <c r="J7213" s="107">
        <v>0</v>
      </c>
      <c r="K7213" s="107">
        <v>0</v>
      </c>
      <c r="L7213" s="108">
        <v>0</v>
      </c>
      <c r="X7213" t="s">
        <v>778</v>
      </c>
    </row>
    <row r="7214" spans="1:25" hidden="1" x14ac:dyDescent="0.25">
      <c r="A7214" s="103" t="s">
        <v>7</v>
      </c>
      <c r="B7214" s="104">
        <v>46275</v>
      </c>
      <c r="C7214" s="105" t="s">
        <v>11</v>
      </c>
      <c r="D7214" s="106">
        <v>11</v>
      </c>
      <c r="G7214" s="106">
        <v>126</v>
      </c>
      <c r="H7214" s="107">
        <v>2</v>
      </c>
      <c r="I7214" s="107">
        <v>1</v>
      </c>
      <c r="J7214" s="107">
        <v>1</v>
      </c>
      <c r="K7214" s="107">
        <v>0</v>
      </c>
      <c r="L7214" s="108">
        <v>0</v>
      </c>
      <c r="X7214" t="s">
        <v>782</v>
      </c>
      <c r="Y7214" t="s">
        <v>20</v>
      </c>
    </row>
    <row r="7215" spans="1:25" x14ac:dyDescent="0.25">
      <c r="A7215" s="103" t="s">
        <v>6</v>
      </c>
      <c r="B7215" s="104">
        <v>46275</v>
      </c>
      <c r="C7215" s="105" t="s">
        <v>11</v>
      </c>
      <c r="D7215" s="106">
        <v>10</v>
      </c>
      <c r="G7215" s="106">
        <v>10</v>
      </c>
      <c r="H7215" s="107">
        <v>0</v>
      </c>
      <c r="I7215" s="107">
        <v>0</v>
      </c>
      <c r="J7215" s="107">
        <v>0</v>
      </c>
      <c r="K7215" s="107">
        <v>0</v>
      </c>
      <c r="L7215" s="108">
        <v>0</v>
      </c>
      <c r="X7215" t="s">
        <v>782</v>
      </c>
      <c r="Y7215" t="s">
        <v>21</v>
      </c>
    </row>
    <row r="7216" spans="1:25" x14ac:dyDescent="0.25">
      <c r="A7216" s="103" t="s">
        <v>6</v>
      </c>
      <c r="B7216" s="104">
        <v>46275</v>
      </c>
      <c r="C7216" s="105" t="s">
        <v>12</v>
      </c>
      <c r="D7216" s="106">
        <v>12</v>
      </c>
      <c r="G7216" s="106">
        <v>8</v>
      </c>
      <c r="H7216" s="107">
        <v>0</v>
      </c>
      <c r="I7216" s="107">
        <v>0</v>
      </c>
      <c r="J7216" s="107">
        <v>0</v>
      </c>
      <c r="K7216" s="107">
        <v>0</v>
      </c>
      <c r="L7216" s="108">
        <v>0</v>
      </c>
      <c r="X7216" t="s">
        <v>778</v>
      </c>
      <c r="Y7216" t="s">
        <v>169</v>
      </c>
    </row>
    <row r="7217" spans="1:25" hidden="1" x14ac:dyDescent="0.25">
      <c r="A7217" s="103" t="s">
        <v>6</v>
      </c>
      <c r="B7217" s="104">
        <v>46275</v>
      </c>
      <c r="C7217" s="105" t="s">
        <v>12</v>
      </c>
      <c r="D7217" s="106">
        <v>14</v>
      </c>
      <c r="G7217" s="106">
        <v>2480</v>
      </c>
      <c r="H7217" s="107">
        <v>20</v>
      </c>
      <c r="I7217" s="107">
        <v>16</v>
      </c>
      <c r="J7217" s="107">
        <v>1</v>
      </c>
      <c r="K7217" s="107">
        <v>1</v>
      </c>
      <c r="L7217" s="108">
        <v>1</v>
      </c>
      <c r="X7217" t="s">
        <v>778</v>
      </c>
      <c r="Y7217" t="s">
        <v>779</v>
      </c>
    </row>
    <row r="7218" spans="1:25" hidden="1" x14ac:dyDescent="0.25">
      <c r="A7218" s="103" t="s">
        <v>7</v>
      </c>
      <c r="B7218" s="104">
        <v>46275</v>
      </c>
      <c r="C7218" s="105" t="s">
        <v>12</v>
      </c>
      <c r="D7218" s="106">
        <v>11</v>
      </c>
      <c r="G7218" s="106">
        <v>183</v>
      </c>
      <c r="H7218" s="107">
        <v>4</v>
      </c>
      <c r="I7218" s="107">
        <v>3</v>
      </c>
      <c r="J7218" s="107">
        <v>0</v>
      </c>
      <c r="K7218" s="107">
        <v>0</v>
      </c>
      <c r="L7218" s="108">
        <v>0</v>
      </c>
      <c r="X7218" t="s">
        <v>782</v>
      </c>
      <c r="Y7218" t="s">
        <v>781</v>
      </c>
    </row>
    <row r="7219" spans="1:25" x14ac:dyDescent="0.25">
      <c r="A7219" s="103" t="s">
        <v>7</v>
      </c>
      <c r="B7219" s="104">
        <v>46275</v>
      </c>
      <c r="C7219" s="105" t="s">
        <v>11</v>
      </c>
      <c r="D7219" s="106">
        <v>12</v>
      </c>
      <c r="G7219" s="106">
        <v>159</v>
      </c>
      <c r="H7219" s="107">
        <v>1</v>
      </c>
      <c r="I7219" s="107">
        <v>1</v>
      </c>
      <c r="J7219" s="107">
        <v>0</v>
      </c>
      <c r="K7219" s="107">
        <v>0</v>
      </c>
      <c r="L7219" s="108">
        <v>0</v>
      </c>
      <c r="X7219" t="s">
        <v>778</v>
      </c>
      <c r="Y7219" t="s">
        <v>783</v>
      </c>
    </row>
    <row r="7220" spans="1:25" hidden="1" x14ac:dyDescent="0.25">
      <c r="A7220" s="103" t="s">
        <v>7</v>
      </c>
      <c r="B7220" s="104">
        <v>46275</v>
      </c>
      <c r="C7220" s="105" t="s">
        <v>12</v>
      </c>
      <c r="D7220" s="106">
        <v>13</v>
      </c>
      <c r="G7220" s="106">
        <v>468</v>
      </c>
      <c r="H7220" s="107">
        <v>3</v>
      </c>
      <c r="I7220" s="107">
        <v>2</v>
      </c>
      <c r="J7220" s="107">
        <v>0</v>
      </c>
      <c r="K7220" s="107">
        <v>0</v>
      </c>
      <c r="L7220" s="108">
        <v>0</v>
      </c>
      <c r="X7220" t="s">
        <v>778</v>
      </c>
      <c r="Y7220" t="s">
        <v>779</v>
      </c>
    </row>
    <row r="7221" spans="1:25" x14ac:dyDescent="0.25">
      <c r="A7221" s="103" t="s">
        <v>6</v>
      </c>
      <c r="B7221" s="104">
        <v>46275</v>
      </c>
      <c r="C7221" s="105" t="s">
        <v>11</v>
      </c>
      <c r="D7221" s="106">
        <v>12</v>
      </c>
      <c r="G7221" s="106">
        <v>7</v>
      </c>
      <c r="H7221" s="107">
        <v>0</v>
      </c>
      <c r="I7221" s="107">
        <v>0</v>
      </c>
      <c r="J7221" s="107">
        <v>0</v>
      </c>
      <c r="K7221" s="107">
        <v>0</v>
      </c>
      <c r="L7221" s="108">
        <v>0</v>
      </c>
      <c r="X7221" t="s">
        <v>778</v>
      </c>
      <c r="Y7221" t="s">
        <v>21</v>
      </c>
    </row>
    <row r="7222" spans="1:25" hidden="1" x14ac:dyDescent="0.25">
      <c r="A7222" s="103" t="s">
        <v>7</v>
      </c>
      <c r="B7222" s="104">
        <v>46275</v>
      </c>
      <c r="C7222" s="105" t="s">
        <v>12</v>
      </c>
      <c r="D7222" s="106">
        <v>9</v>
      </c>
      <c r="G7222" s="106">
        <v>5</v>
      </c>
      <c r="H7222" s="107">
        <v>0</v>
      </c>
      <c r="I7222" s="107">
        <v>0</v>
      </c>
      <c r="J7222" s="107">
        <v>0</v>
      </c>
      <c r="K7222" s="107">
        <v>0</v>
      </c>
      <c r="L7222" s="108">
        <v>0</v>
      </c>
      <c r="X7222" t="s">
        <v>778</v>
      </c>
      <c r="Y7222" t="s">
        <v>804</v>
      </c>
    </row>
    <row r="7223" spans="1:25" hidden="1" x14ac:dyDescent="0.25">
      <c r="A7223" s="103" t="s">
        <v>28</v>
      </c>
      <c r="B7223" s="104">
        <v>46275</v>
      </c>
      <c r="C7223" s="105" t="s">
        <v>11</v>
      </c>
      <c r="D7223" s="106">
        <v>12</v>
      </c>
      <c r="G7223" s="106">
        <v>1</v>
      </c>
      <c r="H7223" s="107">
        <v>1</v>
      </c>
      <c r="I7223" s="107">
        <v>1</v>
      </c>
      <c r="J7223" s="107">
        <v>0</v>
      </c>
      <c r="K7223" s="107">
        <v>0</v>
      </c>
      <c r="L7223" s="108">
        <v>0</v>
      </c>
      <c r="X7223" t="s">
        <v>782</v>
      </c>
    </row>
    <row r="7224" spans="1:25" x14ac:dyDescent="0.25">
      <c r="A7224" s="103" t="s">
        <v>8</v>
      </c>
      <c r="B7224" s="104">
        <v>46275</v>
      </c>
      <c r="C7224" s="105" t="s">
        <v>11</v>
      </c>
      <c r="D7224" s="106">
        <v>10</v>
      </c>
      <c r="G7224" s="106">
        <v>5</v>
      </c>
      <c r="H7224" s="107">
        <v>0</v>
      </c>
      <c r="I7224" s="107">
        <v>0</v>
      </c>
      <c r="J7224" s="107">
        <v>0</v>
      </c>
      <c r="K7224" s="107">
        <v>0</v>
      </c>
      <c r="L7224" s="108">
        <v>0</v>
      </c>
      <c r="X7224" t="s">
        <v>782</v>
      </c>
    </row>
    <row r="7225" spans="1:25" hidden="1" x14ac:dyDescent="0.25">
      <c r="A7225" s="103" t="s">
        <v>6</v>
      </c>
      <c r="B7225" s="104">
        <v>46275</v>
      </c>
      <c r="C7225" s="105" t="s">
        <v>12</v>
      </c>
      <c r="D7225" s="106">
        <v>15</v>
      </c>
      <c r="G7225" s="106">
        <v>3</v>
      </c>
      <c r="H7225" s="107">
        <v>0</v>
      </c>
      <c r="I7225" s="107">
        <v>0</v>
      </c>
      <c r="J7225" s="107">
        <v>0</v>
      </c>
      <c r="K7225" s="107">
        <v>0</v>
      </c>
      <c r="L7225" s="108">
        <v>0</v>
      </c>
      <c r="X7225" t="s">
        <v>778</v>
      </c>
      <c r="Y7225" t="s">
        <v>786</v>
      </c>
    </row>
    <row r="7226" spans="1:25" hidden="1" x14ac:dyDescent="0.25">
      <c r="A7226" s="103" t="s">
        <v>7</v>
      </c>
      <c r="B7226" s="104">
        <v>46275</v>
      </c>
      <c r="C7226" s="105" t="s">
        <v>11</v>
      </c>
      <c r="D7226" s="106">
        <v>14</v>
      </c>
      <c r="G7226" s="106">
        <v>20</v>
      </c>
      <c r="H7226" s="107">
        <v>0</v>
      </c>
      <c r="I7226" s="107">
        <v>0</v>
      </c>
      <c r="J7226" s="107">
        <v>0</v>
      </c>
      <c r="K7226" s="107">
        <v>0</v>
      </c>
      <c r="L7226" s="108">
        <v>0</v>
      </c>
      <c r="X7226" t="s">
        <v>778</v>
      </c>
      <c r="Y7226" t="s">
        <v>780</v>
      </c>
    </row>
    <row r="7227" spans="1:25" hidden="1" x14ac:dyDescent="0.25">
      <c r="A7227" s="103" t="s">
        <v>6</v>
      </c>
      <c r="B7227" s="104">
        <v>46275</v>
      </c>
      <c r="C7227" s="105" t="s">
        <v>12</v>
      </c>
      <c r="D7227" s="106">
        <v>16</v>
      </c>
      <c r="G7227" s="106">
        <v>52</v>
      </c>
      <c r="H7227" s="107">
        <v>1</v>
      </c>
      <c r="I7227" s="107">
        <v>1</v>
      </c>
      <c r="J7227" s="107">
        <v>0</v>
      </c>
      <c r="K7227" s="107">
        <v>0</v>
      </c>
      <c r="L7227" s="108">
        <v>0</v>
      </c>
      <c r="X7227" t="s">
        <v>778</v>
      </c>
      <c r="Y7227" t="s">
        <v>781</v>
      </c>
    </row>
    <row r="7228" spans="1:25" x14ac:dyDescent="0.25">
      <c r="A7228" s="103" t="s">
        <v>8</v>
      </c>
      <c r="B7228" s="104">
        <v>46275</v>
      </c>
      <c r="C7228" s="105" t="s">
        <v>11</v>
      </c>
      <c r="D7228" s="106">
        <v>11</v>
      </c>
      <c r="G7228" s="106">
        <v>138</v>
      </c>
      <c r="H7228" s="107">
        <v>0</v>
      </c>
      <c r="I7228" s="107">
        <v>0</v>
      </c>
      <c r="J7228" s="107">
        <v>0</v>
      </c>
      <c r="K7228" s="107">
        <v>0</v>
      </c>
      <c r="L7228" s="108">
        <v>0</v>
      </c>
      <c r="X7228" t="s">
        <v>782</v>
      </c>
      <c r="Y7228" t="s">
        <v>780</v>
      </c>
    </row>
    <row r="7229" spans="1:25" hidden="1" x14ac:dyDescent="0.25">
      <c r="A7229" s="103" t="s">
        <v>6</v>
      </c>
      <c r="B7229" s="104">
        <v>46275</v>
      </c>
      <c r="C7229" s="105" t="s">
        <v>12</v>
      </c>
      <c r="D7229" s="106">
        <v>8</v>
      </c>
      <c r="G7229" s="106">
        <v>6</v>
      </c>
      <c r="H7229" s="107">
        <v>0</v>
      </c>
      <c r="I7229" s="107">
        <v>0</v>
      </c>
      <c r="J7229" s="107">
        <v>0</v>
      </c>
      <c r="K7229" s="107">
        <v>0</v>
      </c>
      <c r="L7229" s="108">
        <v>0</v>
      </c>
      <c r="X7229" t="s">
        <v>778</v>
      </c>
    </row>
    <row r="7230" spans="1:25" hidden="1" x14ac:dyDescent="0.25">
      <c r="A7230" s="103" t="s">
        <v>6</v>
      </c>
      <c r="B7230" s="104">
        <v>46275</v>
      </c>
      <c r="C7230" s="105" t="s">
        <v>12</v>
      </c>
      <c r="D7230" s="106">
        <v>10</v>
      </c>
      <c r="G7230" s="106">
        <v>130</v>
      </c>
      <c r="H7230" s="107">
        <v>3</v>
      </c>
      <c r="I7230" s="107">
        <v>2</v>
      </c>
      <c r="J7230" s="107">
        <v>0</v>
      </c>
      <c r="K7230" s="107">
        <v>0</v>
      </c>
      <c r="L7230" s="108">
        <v>0</v>
      </c>
      <c r="X7230" t="s">
        <v>778</v>
      </c>
      <c r="Y7230" t="s">
        <v>781</v>
      </c>
    </row>
    <row r="7231" spans="1:25" hidden="1" x14ac:dyDescent="0.25">
      <c r="A7231" s="103" t="s">
        <v>7</v>
      </c>
      <c r="B7231" s="104">
        <v>46275</v>
      </c>
      <c r="C7231" s="105" t="s">
        <v>11</v>
      </c>
      <c r="D7231" s="106">
        <v>8</v>
      </c>
      <c r="G7231" s="106">
        <v>63</v>
      </c>
      <c r="H7231" s="107">
        <v>1</v>
      </c>
      <c r="I7231" s="107">
        <v>1</v>
      </c>
      <c r="J7231" s="107">
        <v>0</v>
      </c>
      <c r="K7231" s="107">
        <v>0</v>
      </c>
      <c r="L7231" s="108">
        <v>0</v>
      </c>
      <c r="X7231" t="s">
        <v>778</v>
      </c>
      <c r="Y7231" t="s">
        <v>20</v>
      </c>
    </row>
    <row r="7232" spans="1:25" hidden="1" x14ac:dyDescent="0.25">
      <c r="A7232" s="103" t="s">
        <v>8</v>
      </c>
      <c r="B7232" s="104">
        <v>46275</v>
      </c>
      <c r="C7232" s="105" t="s">
        <v>11</v>
      </c>
      <c r="D7232" s="106">
        <v>9</v>
      </c>
      <c r="G7232" s="106">
        <v>530</v>
      </c>
      <c r="H7232" s="107">
        <v>5</v>
      </c>
      <c r="I7232" s="107">
        <v>2</v>
      </c>
      <c r="J7232" s="107">
        <v>0</v>
      </c>
      <c r="K7232" s="107">
        <v>0</v>
      </c>
      <c r="L7232" s="108">
        <v>0</v>
      </c>
      <c r="X7232" t="s">
        <v>782</v>
      </c>
      <c r="Y7232" t="s">
        <v>784</v>
      </c>
    </row>
    <row r="7233" spans="1:25" hidden="1" x14ac:dyDescent="0.25">
      <c r="A7233" s="103" t="s">
        <v>7</v>
      </c>
      <c r="B7233" s="104">
        <v>46275</v>
      </c>
      <c r="C7233" s="105" t="s">
        <v>11</v>
      </c>
      <c r="D7233" s="106">
        <v>9</v>
      </c>
      <c r="G7233" s="106">
        <v>68</v>
      </c>
      <c r="H7233" s="107">
        <v>0</v>
      </c>
      <c r="I7233" s="107">
        <v>0</v>
      </c>
      <c r="J7233" s="107">
        <v>0</v>
      </c>
      <c r="K7233" s="107">
        <v>0</v>
      </c>
      <c r="L7233" s="108">
        <v>0</v>
      </c>
      <c r="X7233" t="s">
        <v>782</v>
      </c>
      <c r="Y7233" t="s">
        <v>780</v>
      </c>
    </row>
    <row r="7234" spans="1:25" hidden="1" x14ac:dyDescent="0.25">
      <c r="A7234" s="103" t="s">
        <v>6</v>
      </c>
      <c r="B7234" s="104">
        <v>46275</v>
      </c>
      <c r="C7234" s="105" t="s">
        <v>11</v>
      </c>
      <c r="D7234" s="106">
        <v>12</v>
      </c>
      <c r="G7234" s="106">
        <v>22</v>
      </c>
      <c r="H7234" s="107">
        <v>0</v>
      </c>
      <c r="I7234" s="107">
        <v>0</v>
      </c>
      <c r="J7234" s="107">
        <v>0</v>
      </c>
      <c r="K7234" s="107">
        <v>0</v>
      </c>
      <c r="L7234" s="108">
        <v>0</v>
      </c>
      <c r="X7234" t="s">
        <v>782</v>
      </c>
      <c r="Y7234" t="s">
        <v>23</v>
      </c>
    </row>
    <row r="7235" spans="1:25" hidden="1" x14ac:dyDescent="0.25">
      <c r="A7235" s="103" t="s">
        <v>8</v>
      </c>
      <c r="B7235" s="104">
        <v>46275</v>
      </c>
      <c r="C7235" s="105" t="s">
        <v>11</v>
      </c>
      <c r="D7235" s="106">
        <v>10</v>
      </c>
      <c r="G7235" s="106">
        <v>50</v>
      </c>
      <c r="H7235" s="107">
        <v>1</v>
      </c>
      <c r="I7235" s="107">
        <v>0</v>
      </c>
      <c r="J7235" s="107">
        <v>0</v>
      </c>
      <c r="K7235" s="107">
        <v>0</v>
      </c>
      <c r="L7235" s="108">
        <v>0</v>
      </c>
      <c r="X7235" t="s">
        <v>778</v>
      </c>
      <c r="Y7235" t="s">
        <v>780</v>
      </c>
    </row>
    <row r="7236" spans="1:25" x14ac:dyDescent="0.25">
      <c r="A7236" s="103" t="s">
        <v>7</v>
      </c>
      <c r="B7236" s="104">
        <v>46275</v>
      </c>
      <c r="C7236" s="105" t="s">
        <v>11</v>
      </c>
      <c r="D7236" s="106">
        <v>8</v>
      </c>
      <c r="G7236" s="106">
        <v>197</v>
      </c>
      <c r="H7236" s="107">
        <v>2</v>
      </c>
      <c r="I7236" s="107">
        <v>1</v>
      </c>
      <c r="J7236" s="107">
        <v>0</v>
      </c>
      <c r="K7236" s="107">
        <v>0</v>
      </c>
      <c r="L7236" s="108">
        <v>0</v>
      </c>
      <c r="X7236" t="s">
        <v>782</v>
      </c>
      <c r="Y7236" t="s">
        <v>783</v>
      </c>
    </row>
    <row r="7237" spans="1:25" x14ac:dyDescent="0.25">
      <c r="A7237" s="103" t="s">
        <v>8</v>
      </c>
      <c r="B7237" s="104">
        <v>46275</v>
      </c>
      <c r="C7237" s="105" t="s">
        <v>12</v>
      </c>
      <c r="D7237" s="106">
        <v>12</v>
      </c>
      <c r="G7237" s="106">
        <v>4</v>
      </c>
      <c r="H7237" s="107">
        <v>0</v>
      </c>
      <c r="I7237" s="107">
        <v>0</v>
      </c>
      <c r="J7237" s="107">
        <v>0</v>
      </c>
      <c r="K7237" s="107">
        <v>0</v>
      </c>
      <c r="L7237" s="108">
        <v>0</v>
      </c>
      <c r="X7237" t="s">
        <v>778</v>
      </c>
    </row>
    <row r="7238" spans="1:25" x14ac:dyDescent="0.25">
      <c r="A7238" s="103" t="s">
        <v>6</v>
      </c>
      <c r="B7238" s="104">
        <v>46275</v>
      </c>
      <c r="C7238" s="105" t="s">
        <v>12</v>
      </c>
      <c r="D7238" s="106">
        <v>10</v>
      </c>
      <c r="G7238" s="106">
        <v>18</v>
      </c>
      <c r="H7238" s="107">
        <v>0</v>
      </c>
      <c r="I7238" s="107">
        <v>0</v>
      </c>
      <c r="J7238" s="107">
        <v>0</v>
      </c>
      <c r="K7238" s="107">
        <v>0</v>
      </c>
      <c r="L7238" s="108">
        <v>0</v>
      </c>
      <c r="X7238" t="s">
        <v>782</v>
      </c>
      <c r="Y7238" t="s">
        <v>779</v>
      </c>
    </row>
    <row r="7239" spans="1:25" x14ac:dyDescent="0.25">
      <c r="A7239" s="103" t="s">
        <v>7</v>
      </c>
      <c r="B7239" s="104">
        <v>46275</v>
      </c>
      <c r="C7239" s="105" t="s">
        <v>12</v>
      </c>
      <c r="D7239" s="106">
        <v>12</v>
      </c>
      <c r="G7239" s="106">
        <v>67</v>
      </c>
      <c r="H7239" s="107">
        <v>0</v>
      </c>
      <c r="I7239" s="107">
        <v>0</v>
      </c>
      <c r="J7239" s="107">
        <v>0</v>
      </c>
      <c r="K7239" s="107">
        <v>0</v>
      </c>
      <c r="L7239" s="108">
        <v>0</v>
      </c>
      <c r="X7239" t="s">
        <v>778</v>
      </c>
      <c r="Y7239" t="s">
        <v>779</v>
      </c>
    </row>
    <row r="7240" spans="1:25" x14ac:dyDescent="0.25">
      <c r="A7240" s="103" t="s">
        <v>8</v>
      </c>
      <c r="B7240" s="104">
        <v>46275</v>
      </c>
      <c r="C7240" s="105" t="s">
        <v>12</v>
      </c>
      <c r="D7240" s="106">
        <v>16</v>
      </c>
      <c r="G7240" s="106">
        <v>22</v>
      </c>
      <c r="H7240" s="107">
        <v>0</v>
      </c>
      <c r="I7240" s="107">
        <v>0</v>
      </c>
      <c r="J7240" s="107">
        <v>0</v>
      </c>
      <c r="K7240" s="107">
        <v>0</v>
      </c>
      <c r="L7240" s="108">
        <v>0</v>
      </c>
      <c r="X7240" t="s">
        <v>782</v>
      </c>
    </row>
    <row r="7241" spans="1:25" hidden="1" x14ac:dyDescent="0.25">
      <c r="A7241" s="103" t="s">
        <v>7</v>
      </c>
      <c r="B7241" s="104">
        <v>46275</v>
      </c>
      <c r="C7241" s="105" t="s">
        <v>12</v>
      </c>
      <c r="D7241" s="106">
        <v>12</v>
      </c>
      <c r="G7241" s="106">
        <v>7</v>
      </c>
      <c r="H7241" s="107">
        <v>0</v>
      </c>
      <c r="I7241" s="107">
        <v>0</v>
      </c>
      <c r="J7241" s="107">
        <v>0</v>
      </c>
      <c r="K7241" s="107">
        <v>0</v>
      </c>
      <c r="L7241" s="108">
        <v>0</v>
      </c>
      <c r="X7241" t="s">
        <v>782</v>
      </c>
      <c r="Y7241" t="s">
        <v>779</v>
      </c>
    </row>
    <row r="7242" spans="1:25" hidden="1" x14ac:dyDescent="0.25">
      <c r="A7242" s="103" t="s">
        <v>6</v>
      </c>
      <c r="B7242" s="104">
        <v>46275</v>
      </c>
      <c r="C7242" s="105" t="s">
        <v>11</v>
      </c>
      <c r="D7242" s="106">
        <v>8</v>
      </c>
      <c r="G7242" s="106">
        <v>47</v>
      </c>
      <c r="H7242" s="107">
        <v>0</v>
      </c>
      <c r="I7242" s="107">
        <v>0</v>
      </c>
      <c r="J7242" s="107">
        <v>0</v>
      </c>
      <c r="K7242" s="107">
        <v>0</v>
      </c>
      <c r="L7242" s="108">
        <v>0</v>
      </c>
      <c r="X7242" t="s">
        <v>782</v>
      </c>
    </row>
    <row r="7243" spans="1:25" x14ac:dyDescent="0.25">
      <c r="A7243" s="103" t="s">
        <v>7</v>
      </c>
      <c r="B7243" s="104">
        <v>46275</v>
      </c>
      <c r="C7243" s="105" t="s">
        <v>11</v>
      </c>
      <c r="D7243" s="106">
        <v>13</v>
      </c>
      <c r="G7243" s="106">
        <v>3</v>
      </c>
      <c r="H7243" s="107">
        <v>0</v>
      </c>
      <c r="I7243" s="107">
        <v>0</v>
      </c>
      <c r="J7243" s="107">
        <v>0</v>
      </c>
      <c r="K7243" s="107">
        <v>0</v>
      </c>
      <c r="L7243" s="108">
        <v>0</v>
      </c>
      <c r="X7243" t="s">
        <v>782</v>
      </c>
      <c r="Y7243" t="s">
        <v>20</v>
      </c>
    </row>
    <row r="7244" spans="1:25" hidden="1" x14ac:dyDescent="0.25">
      <c r="A7244" s="103" t="s">
        <v>27</v>
      </c>
      <c r="B7244" s="104">
        <v>46275</v>
      </c>
      <c r="C7244" s="105" t="s">
        <v>12</v>
      </c>
      <c r="D7244" s="106">
        <v>15</v>
      </c>
      <c r="G7244" s="106">
        <v>1</v>
      </c>
      <c r="H7244" s="107">
        <v>1</v>
      </c>
      <c r="I7244" s="107">
        <v>1</v>
      </c>
      <c r="J7244" s="107">
        <v>1</v>
      </c>
      <c r="K7244" s="107">
        <v>1</v>
      </c>
      <c r="L7244" s="108">
        <v>0</v>
      </c>
      <c r="X7244" t="s">
        <v>782</v>
      </c>
      <c r="Y7244" t="s">
        <v>779</v>
      </c>
    </row>
    <row r="7245" spans="1:25" x14ac:dyDescent="0.25">
      <c r="A7245" s="103" t="s">
        <v>6</v>
      </c>
      <c r="B7245" s="104">
        <v>46275</v>
      </c>
      <c r="C7245" s="105" t="s">
        <v>11</v>
      </c>
      <c r="D7245" s="106">
        <v>9</v>
      </c>
      <c r="G7245" s="106">
        <v>49</v>
      </c>
      <c r="H7245" s="107">
        <v>0</v>
      </c>
      <c r="I7245" s="107">
        <v>0</v>
      </c>
      <c r="J7245" s="107">
        <v>0</v>
      </c>
      <c r="K7245" s="107">
        <v>0</v>
      </c>
      <c r="L7245" s="108">
        <v>0</v>
      </c>
      <c r="X7245" t="s">
        <v>778</v>
      </c>
      <c r="Y7245" t="s">
        <v>780</v>
      </c>
    </row>
    <row r="7246" spans="1:25" x14ac:dyDescent="0.25">
      <c r="A7246" s="103" t="s">
        <v>28</v>
      </c>
      <c r="B7246" s="104">
        <v>46275</v>
      </c>
      <c r="C7246" s="105" t="s">
        <v>12</v>
      </c>
      <c r="D7246" s="106">
        <v>15</v>
      </c>
      <c r="G7246" s="106">
        <v>2</v>
      </c>
      <c r="H7246" s="107">
        <v>2</v>
      </c>
      <c r="I7246" s="107">
        <v>2</v>
      </c>
      <c r="J7246" s="107">
        <v>0</v>
      </c>
      <c r="K7246" s="107">
        <v>0</v>
      </c>
      <c r="L7246" s="108">
        <v>0</v>
      </c>
      <c r="X7246" t="s">
        <v>778</v>
      </c>
      <c r="Y7246" t="s">
        <v>779</v>
      </c>
    </row>
    <row r="7247" spans="1:25" hidden="1" x14ac:dyDescent="0.25">
      <c r="A7247" s="103" t="s">
        <v>7</v>
      </c>
      <c r="B7247" s="104">
        <v>46275</v>
      </c>
      <c r="C7247" s="105" t="s">
        <v>12</v>
      </c>
      <c r="D7247" s="106">
        <v>15</v>
      </c>
      <c r="G7247" s="106">
        <v>7</v>
      </c>
      <c r="H7247" s="107">
        <v>0</v>
      </c>
      <c r="I7247" s="107">
        <v>0</v>
      </c>
      <c r="J7247" s="107">
        <v>0</v>
      </c>
      <c r="K7247" s="107">
        <v>0</v>
      </c>
      <c r="L7247" s="108">
        <v>0</v>
      </c>
      <c r="X7247" t="s">
        <v>778</v>
      </c>
      <c r="Y7247" t="s">
        <v>169</v>
      </c>
    </row>
    <row r="7248" spans="1:25" x14ac:dyDescent="0.25">
      <c r="A7248" s="103" t="s">
        <v>8</v>
      </c>
      <c r="B7248" s="104">
        <v>46275</v>
      </c>
      <c r="C7248" s="105" t="s">
        <v>11</v>
      </c>
      <c r="D7248" s="106">
        <v>14</v>
      </c>
      <c r="G7248" s="106">
        <v>231</v>
      </c>
      <c r="H7248" s="107">
        <v>3</v>
      </c>
      <c r="I7248" s="107">
        <v>3</v>
      </c>
      <c r="J7248" s="107">
        <v>1</v>
      </c>
      <c r="K7248" s="107">
        <v>1</v>
      </c>
      <c r="L7248" s="108">
        <v>0</v>
      </c>
      <c r="X7248" t="s">
        <v>778</v>
      </c>
      <c r="Y7248" t="s">
        <v>783</v>
      </c>
    </row>
    <row r="7249" spans="1:25" hidden="1" x14ac:dyDescent="0.25">
      <c r="A7249" s="103" t="s">
        <v>7</v>
      </c>
      <c r="B7249" s="104">
        <v>46275</v>
      </c>
      <c r="C7249" s="105" t="s">
        <v>12</v>
      </c>
      <c r="D7249" s="106">
        <v>17</v>
      </c>
      <c r="G7249" s="106">
        <v>16</v>
      </c>
      <c r="H7249" s="107">
        <v>0</v>
      </c>
      <c r="I7249" s="107">
        <v>0</v>
      </c>
      <c r="J7249" s="107">
        <v>0</v>
      </c>
      <c r="K7249" s="107">
        <v>0</v>
      </c>
      <c r="L7249" s="108">
        <v>0</v>
      </c>
      <c r="X7249" t="s">
        <v>778</v>
      </c>
      <c r="Y7249" t="s">
        <v>779</v>
      </c>
    </row>
    <row r="7250" spans="1:25" x14ac:dyDescent="0.25">
      <c r="A7250" s="103" t="s">
        <v>7</v>
      </c>
      <c r="B7250" s="104">
        <v>46275</v>
      </c>
      <c r="C7250" s="105" t="s">
        <v>11</v>
      </c>
      <c r="D7250" s="106">
        <v>11</v>
      </c>
      <c r="G7250" s="106">
        <v>52</v>
      </c>
      <c r="H7250" s="107">
        <v>0</v>
      </c>
      <c r="I7250" s="107">
        <v>0</v>
      </c>
      <c r="J7250" s="107">
        <v>0</v>
      </c>
      <c r="K7250" s="107">
        <v>0</v>
      </c>
      <c r="L7250" s="108">
        <v>0</v>
      </c>
      <c r="X7250" t="s">
        <v>778</v>
      </c>
      <c r="Y7250" t="s">
        <v>20</v>
      </c>
    </row>
    <row r="7251" spans="1:25" x14ac:dyDescent="0.25">
      <c r="A7251" s="103" t="s">
        <v>7</v>
      </c>
      <c r="B7251" s="104">
        <v>46275</v>
      </c>
      <c r="C7251" s="105" t="s">
        <v>12</v>
      </c>
      <c r="D7251" s="106">
        <v>14</v>
      </c>
      <c r="G7251" s="106">
        <v>1001</v>
      </c>
      <c r="H7251" s="107">
        <v>21</v>
      </c>
      <c r="I7251" s="107">
        <v>16</v>
      </c>
      <c r="J7251" s="107">
        <v>3</v>
      </c>
      <c r="K7251" s="107">
        <v>3</v>
      </c>
      <c r="L7251" s="108">
        <v>1</v>
      </c>
      <c r="X7251" t="s">
        <v>782</v>
      </c>
      <c r="Y7251" t="s">
        <v>779</v>
      </c>
    </row>
    <row r="7252" spans="1:25" hidden="1" x14ac:dyDescent="0.25">
      <c r="A7252" s="103" t="s">
        <v>7</v>
      </c>
      <c r="B7252" s="104">
        <v>46275</v>
      </c>
      <c r="C7252" s="105" t="s">
        <v>12</v>
      </c>
      <c r="D7252" s="106">
        <v>11</v>
      </c>
      <c r="G7252" s="106">
        <v>1946</v>
      </c>
      <c r="H7252" s="107">
        <v>24</v>
      </c>
      <c r="I7252" s="107">
        <v>12</v>
      </c>
      <c r="J7252" s="107">
        <v>1</v>
      </c>
      <c r="K7252" s="107">
        <v>1</v>
      </c>
      <c r="L7252" s="108">
        <v>0</v>
      </c>
      <c r="X7252" t="s">
        <v>778</v>
      </c>
      <c r="Y7252" t="s">
        <v>779</v>
      </c>
    </row>
    <row r="7253" spans="1:25" hidden="1" x14ac:dyDescent="0.25">
      <c r="A7253" s="103" t="s">
        <v>7</v>
      </c>
      <c r="B7253" s="104">
        <v>46275</v>
      </c>
      <c r="C7253" s="105" t="s">
        <v>11</v>
      </c>
      <c r="D7253" s="106">
        <v>16</v>
      </c>
      <c r="G7253" s="106">
        <v>266</v>
      </c>
      <c r="H7253" s="107">
        <v>4</v>
      </c>
      <c r="I7253" s="107">
        <v>3</v>
      </c>
      <c r="J7253" s="107">
        <v>0</v>
      </c>
      <c r="K7253" s="107">
        <v>0</v>
      </c>
      <c r="L7253" s="108">
        <v>0</v>
      </c>
      <c r="X7253" t="s">
        <v>782</v>
      </c>
      <c r="Y7253" t="s">
        <v>784</v>
      </c>
    </row>
    <row r="7254" spans="1:25" hidden="1" x14ac:dyDescent="0.25">
      <c r="A7254" s="103" t="s">
        <v>6</v>
      </c>
      <c r="B7254" s="104">
        <v>46275</v>
      </c>
      <c r="C7254" s="105" t="s">
        <v>11</v>
      </c>
      <c r="D7254" s="106">
        <v>9</v>
      </c>
      <c r="G7254" s="106">
        <v>11</v>
      </c>
      <c r="H7254" s="107">
        <v>0</v>
      </c>
      <c r="I7254" s="107">
        <v>0</v>
      </c>
      <c r="J7254" s="107">
        <v>0</v>
      </c>
      <c r="K7254" s="107">
        <v>0</v>
      </c>
      <c r="L7254" s="108">
        <v>0</v>
      </c>
      <c r="X7254" t="s">
        <v>778</v>
      </c>
      <c r="Y7254" t="s">
        <v>23</v>
      </c>
    </row>
    <row r="7255" spans="1:25" hidden="1" x14ac:dyDescent="0.25">
      <c r="A7255" s="103" t="s">
        <v>6</v>
      </c>
      <c r="B7255" s="104">
        <v>46275</v>
      </c>
      <c r="C7255" s="105" t="s">
        <v>12</v>
      </c>
      <c r="D7255" s="106">
        <v>11</v>
      </c>
      <c r="G7255" s="106">
        <v>88</v>
      </c>
      <c r="H7255" s="107">
        <v>1</v>
      </c>
      <c r="I7255" s="107">
        <v>0</v>
      </c>
      <c r="J7255" s="107">
        <v>0</v>
      </c>
      <c r="K7255" s="107">
        <v>0</v>
      </c>
      <c r="L7255" s="108">
        <v>0</v>
      </c>
      <c r="X7255" t="s">
        <v>778</v>
      </c>
      <c r="Y7255" t="s">
        <v>781</v>
      </c>
    </row>
    <row r="7256" spans="1:25" hidden="1" x14ac:dyDescent="0.25">
      <c r="A7256" s="103" t="s">
        <v>6</v>
      </c>
      <c r="B7256" s="104">
        <v>46275</v>
      </c>
      <c r="C7256" s="105" t="s">
        <v>11</v>
      </c>
      <c r="D7256" s="106">
        <v>12</v>
      </c>
      <c r="G7256" s="106">
        <v>548</v>
      </c>
      <c r="H7256" s="107">
        <v>10</v>
      </c>
      <c r="I7256" s="107">
        <v>9</v>
      </c>
      <c r="J7256" s="107">
        <v>0</v>
      </c>
      <c r="K7256" s="107">
        <v>0</v>
      </c>
      <c r="L7256" s="108">
        <v>0</v>
      </c>
      <c r="X7256" t="s">
        <v>778</v>
      </c>
      <c r="Y7256" t="s">
        <v>783</v>
      </c>
    </row>
    <row r="7257" spans="1:25" hidden="1" x14ac:dyDescent="0.25">
      <c r="A7257" s="103" t="s">
        <v>7</v>
      </c>
      <c r="B7257" s="104">
        <v>46275</v>
      </c>
      <c r="C7257" s="105" t="s">
        <v>11</v>
      </c>
      <c r="D7257" s="106">
        <v>16</v>
      </c>
      <c r="G7257" s="106">
        <v>45</v>
      </c>
      <c r="H7257" s="107">
        <v>0</v>
      </c>
      <c r="I7257" s="107">
        <v>0</v>
      </c>
      <c r="J7257" s="107">
        <v>0</v>
      </c>
      <c r="K7257" s="107">
        <v>0</v>
      </c>
      <c r="L7257" s="108">
        <v>0</v>
      </c>
      <c r="X7257" t="s">
        <v>778</v>
      </c>
      <c r="Y7257" t="s">
        <v>784</v>
      </c>
    </row>
    <row r="7258" spans="1:25" x14ac:dyDescent="0.25">
      <c r="A7258" s="103" t="s">
        <v>7</v>
      </c>
      <c r="B7258" s="104">
        <v>46275</v>
      </c>
      <c r="C7258" s="105" t="s">
        <v>11</v>
      </c>
      <c r="D7258" s="106">
        <v>15</v>
      </c>
      <c r="G7258" s="106">
        <v>2</v>
      </c>
      <c r="H7258" s="107">
        <v>0</v>
      </c>
      <c r="I7258" s="107">
        <v>0</v>
      </c>
      <c r="J7258" s="107">
        <v>0</v>
      </c>
      <c r="K7258" s="107">
        <v>0</v>
      </c>
      <c r="L7258" s="108">
        <v>0</v>
      </c>
      <c r="X7258" t="s">
        <v>778</v>
      </c>
      <c r="Y7258" t="s">
        <v>21</v>
      </c>
    </row>
    <row r="7259" spans="1:25" x14ac:dyDescent="0.25">
      <c r="A7259" s="103" t="s">
        <v>7</v>
      </c>
      <c r="B7259" s="104">
        <v>46275</v>
      </c>
      <c r="C7259" s="105" t="s">
        <v>12</v>
      </c>
      <c r="D7259" s="106">
        <v>14</v>
      </c>
      <c r="G7259" s="106">
        <v>89</v>
      </c>
      <c r="H7259" s="107">
        <v>1</v>
      </c>
      <c r="I7259" s="107">
        <v>1</v>
      </c>
      <c r="J7259" s="107">
        <v>0</v>
      </c>
      <c r="K7259" s="107">
        <v>0</v>
      </c>
      <c r="L7259" s="108">
        <v>0</v>
      </c>
      <c r="X7259" t="s">
        <v>778</v>
      </c>
      <c r="Y7259" t="s">
        <v>779</v>
      </c>
    </row>
    <row r="7260" spans="1:25" hidden="1" x14ac:dyDescent="0.25">
      <c r="A7260" s="103" t="s">
        <v>6</v>
      </c>
      <c r="B7260" s="104">
        <v>46275</v>
      </c>
      <c r="C7260" s="105" t="s">
        <v>12</v>
      </c>
      <c r="D7260" s="106">
        <v>12</v>
      </c>
      <c r="G7260" s="106">
        <v>28</v>
      </c>
      <c r="H7260" s="107">
        <v>0</v>
      </c>
      <c r="I7260" s="107">
        <v>0</v>
      </c>
      <c r="J7260" s="107">
        <v>0</v>
      </c>
      <c r="K7260" s="107">
        <v>0</v>
      </c>
      <c r="L7260" s="108">
        <v>0</v>
      </c>
      <c r="X7260" t="s">
        <v>782</v>
      </c>
      <c r="Y7260" t="s">
        <v>779</v>
      </c>
    </row>
    <row r="7261" spans="1:25" x14ac:dyDescent="0.25">
      <c r="A7261" s="103" t="s">
        <v>6</v>
      </c>
      <c r="B7261" s="104">
        <v>46275</v>
      </c>
      <c r="C7261" s="105" t="s">
        <v>12</v>
      </c>
      <c r="D7261" s="106">
        <v>15</v>
      </c>
      <c r="G7261" s="106">
        <v>46</v>
      </c>
      <c r="H7261" s="107">
        <v>1</v>
      </c>
      <c r="I7261" s="107">
        <v>1</v>
      </c>
      <c r="J7261" s="107">
        <v>0</v>
      </c>
      <c r="K7261" s="107">
        <v>0</v>
      </c>
      <c r="L7261" s="108">
        <v>0</v>
      </c>
      <c r="X7261" t="s">
        <v>778</v>
      </c>
      <c r="Y7261" t="s">
        <v>781</v>
      </c>
    </row>
    <row r="7262" spans="1:25" x14ac:dyDescent="0.25">
      <c r="A7262" s="103" t="s">
        <v>8</v>
      </c>
      <c r="B7262" s="104">
        <v>46275</v>
      </c>
      <c r="C7262" s="105" t="s">
        <v>12</v>
      </c>
      <c r="D7262" s="106">
        <v>17</v>
      </c>
      <c r="G7262" s="106">
        <v>24</v>
      </c>
      <c r="H7262" s="107">
        <v>1</v>
      </c>
      <c r="I7262" s="107">
        <v>0</v>
      </c>
      <c r="J7262" s="107">
        <v>0</v>
      </c>
      <c r="K7262" s="107">
        <v>0</v>
      </c>
      <c r="L7262" s="108">
        <v>0</v>
      </c>
      <c r="X7262" t="s">
        <v>782</v>
      </c>
      <c r="Y7262" t="s">
        <v>779</v>
      </c>
    </row>
    <row r="7263" spans="1:25" hidden="1" x14ac:dyDescent="0.25">
      <c r="A7263" s="103" t="s">
        <v>7</v>
      </c>
      <c r="B7263" s="104">
        <v>46275</v>
      </c>
      <c r="C7263" s="105" t="s">
        <v>12</v>
      </c>
      <c r="D7263" s="106">
        <v>12</v>
      </c>
      <c r="G7263" s="106">
        <v>3</v>
      </c>
      <c r="H7263" s="107">
        <v>0</v>
      </c>
      <c r="I7263" s="107">
        <v>0</v>
      </c>
      <c r="J7263" s="107">
        <v>0</v>
      </c>
      <c r="K7263" s="107">
        <v>0</v>
      </c>
      <c r="L7263" s="108">
        <v>0</v>
      </c>
      <c r="X7263" t="s">
        <v>778</v>
      </c>
      <c r="Y7263" t="s">
        <v>804</v>
      </c>
    </row>
    <row r="7264" spans="1:25" hidden="1" x14ac:dyDescent="0.25">
      <c r="A7264" s="103" t="s">
        <v>8</v>
      </c>
      <c r="B7264" s="104">
        <v>46275</v>
      </c>
      <c r="C7264" s="105" t="s">
        <v>11</v>
      </c>
      <c r="D7264" s="106">
        <v>16</v>
      </c>
      <c r="G7264" s="106">
        <v>219</v>
      </c>
      <c r="H7264" s="107">
        <v>1</v>
      </c>
      <c r="I7264" s="107">
        <v>1</v>
      </c>
      <c r="J7264" s="107">
        <v>1</v>
      </c>
      <c r="K7264" s="107">
        <v>0</v>
      </c>
      <c r="L7264" s="108">
        <v>0</v>
      </c>
      <c r="X7264" t="s">
        <v>782</v>
      </c>
      <c r="Y7264" t="s">
        <v>784</v>
      </c>
    </row>
    <row r="7265" spans="1:25" hidden="1" x14ac:dyDescent="0.25">
      <c r="A7265" s="103" t="s">
        <v>7</v>
      </c>
      <c r="B7265" s="104">
        <v>46275</v>
      </c>
      <c r="C7265" s="105" t="s">
        <v>11</v>
      </c>
      <c r="D7265" s="106">
        <v>8</v>
      </c>
      <c r="G7265" s="106">
        <v>149</v>
      </c>
      <c r="H7265" s="107">
        <v>0</v>
      </c>
      <c r="I7265" s="107">
        <v>0</v>
      </c>
      <c r="J7265" s="107">
        <v>0</v>
      </c>
      <c r="K7265" s="107">
        <v>0</v>
      </c>
      <c r="L7265" s="108">
        <v>0</v>
      </c>
      <c r="X7265" t="s">
        <v>782</v>
      </c>
      <c r="Y7265" t="s">
        <v>784</v>
      </c>
    </row>
    <row r="7266" spans="1:25" hidden="1" x14ac:dyDescent="0.25">
      <c r="A7266" s="103" t="s">
        <v>8</v>
      </c>
      <c r="B7266" s="104">
        <v>46275</v>
      </c>
      <c r="C7266" s="105" t="s">
        <v>12</v>
      </c>
      <c r="D7266" s="106">
        <v>16</v>
      </c>
      <c r="G7266" s="106">
        <v>162</v>
      </c>
      <c r="H7266" s="107">
        <v>3</v>
      </c>
      <c r="I7266" s="107">
        <v>3</v>
      </c>
      <c r="J7266" s="107">
        <v>0</v>
      </c>
      <c r="K7266" s="107">
        <v>0</v>
      </c>
      <c r="L7266" s="108">
        <v>0</v>
      </c>
      <c r="X7266" t="s">
        <v>782</v>
      </c>
      <c r="Y7266" t="s">
        <v>781</v>
      </c>
    </row>
    <row r="7267" spans="1:25" hidden="1" x14ac:dyDescent="0.25">
      <c r="A7267" s="103" t="s">
        <v>7</v>
      </c>
      <c r="B7267" s="104">
        <v>46275</v>
      </c>
      <c r="C7267" s="105" t="s">
        <v>12</v>
      </c>
      <c r="D7267" s="106">
        <v>9</v>
      </c>
      <c r="G7267" s="106">
        <v>132</v>
      </c>
      <c r="H7267" s="107">
        <v>0</v>
      </c>
      <c r="I7267" s="107">
        <v>0</v>
      </c>
      <c r="J7267" s="107">
        <v>0</v>
      </c>
      <c r="K7267" s="107">
        <v>0</v>
      </c>
      <c r="L7267" s="108">
        <v>0</v>
      </c>
      <c r="X7267" t="s">
        <v>778</v>
      </c>
      <c r="Y7267" t="s">
        <v>781</v>
      </c>
    </row>
    <row r="7268" spans="1:25" x14ac:dyDescent="0.25">
      <c r="A7268" s="103" t="s">
        <v>7</v>
      </c>
      <c r="B7268" s="104">
        <v>46275</v>
      </c>
      <c r="C7268" s="105" t="s">
        <v>11</v>
      </c>
      <c r="D7268" s="106">
        <v>16</v>
      </c>
      <c r="G7268" s="106">
        <v>4</v>
      </c>
      <c r="H7268" s="107">
        <v>0</v>
      </c>
      <c r="I7268" s="107">
        <v>0</v>
      </c>
      <c r="J7268" s="107">
        <v>0</v>
      </c>
      <c r="K7268" s="107">
        <v>0</v>
      </c>
      <c r="L7268" s="108">
        <v>0</v>
      </c>
      <c r="X7268" t="s">
        <v>782</v>
      </c>
    </row>
    <row r="7269" spans="1:25" hidden="1" x14ac:dyDescent="0.25">
      <c r="A7269" s="103" t="s">
        <v>7</v>
      </c>
      <c r="B7269" s="104">
        <v>46275</v>
      </c>
      <c r="C7269" s="105" t="s">
        <v>12</v>
      </c>
      <c r="D7269" s="106">
        <v>16</v>
      </c>
      <c r="G7269" s="106">
        <v>3</v>
      </c>
      <c r="H7269" s="107">
        <v>0</v>
      </c>
      <c r="I7269" s="107">
        <v>0</v>
      </c>
      <c r="J7269" s="107">
        <v>0</v>
      </c>
      <c r="K7269" s="107">
        <v>0</v>
      </c>
      <c r="L7269" s="108">
        <v>0</v>
      </c>
      <c r="X7269" t="s">
        <v>778</v>
      </c>
      <c r="Y7269" t="s">
        <v>811</v>
      </c>
    </row>
    <row r="7270" spans="1:25" hidden="1" x14ac:dyDescent="0.25">
      <c r="A7270" s="103" t="s">
        <v>6</v>
      </c>
      <c r="B7270" s="104">
        <v>46275</v>
      </c>
      <c r="C7270" s="105" t="s">
        <v>11</v>
      </c>
      <c r="D7270" s="106">
        <v>14</v>
      </c>
      <c r="G7270" s="106">
        <v>20</v>
      </c>
      <c r="H7270" s="107">
        <v>1</v>
      </c>
      <c r="I7270" s="107">
        <v>1</v>
      </c>
      <c r="J7270" s="107">
        <v>0</v>
      </c>
      <c r="K7270" s="107">
        <v>0</v>
      </c>
      <c r="L7270" s="108">
        <v>0</v>
      </c>
      <c r="X7270" t="s">
        <v>782</v>
      </c>
      <c r="Y7270" t="s">
        <v>21</v>
      </c>
    </row>
    <row r="7271" spans="1:25" hidden="1" x14ac:dyDescent="0.25">
      <c r="A7271" s="103" t="s">
        <v>7</v>
      </c>
      <c r="B7271" s="104">
        <v>46275</v>
      </c>
      <c r="C7271" s="105" t="s">
        <v>11</v>
      </c>
      <c r="D7271" s="106">
        <v>10</v>
      </c>
      <c r="G7271" s="106">
        <v>209</v>
      </c>
      <c r="H7271" s="107">
        <v>0</v>
      </c>
      <c r="I7271" s="107">
        <v>0</v>
      </c>
      <c r="J7271" s="107">
        <v>0</v>
      </c>
      <c r="K7271" s="107">
        <v>0</v>
      </c>
      <c r="L7271" s="108">
        <v>0</v>
      </c>
      <c r="X7271" t="s">
        <v>782</v>
      </c>
      <c r="Y7271" t="s">
        <v>783</v>
      </c>
    </row>
    <row r="7272" spans="1:25" hidden="1" x14ac:dyDescent="0.25">
      <c r="A7272" s="103" t="s">
        <v>8</v>
      </c>
      <c r="B7272" s="104">
        <v>46275</v>
      </c>
      <c r="C7272" s="105" t="s">
        <v>11</v>
      </c>
      <c r="D7272" s="106">
        <v>16</v>
      </c>
      <c r="G7272" s="106">
        <v>110</v>
      </c>
      <c r="H7272" s="107">
        <v>1</v>
      </c>
      <c r="I7272" s="107">
        <v>1</v>
      </c>
      <c r="J7272" s="107">
        <v>0</v>
      </c>
      <c r="K7272" s="107">
        <v>0</v>
      </c>
      <c r="L7272" s="108">
        <v>0</v>
      </c>
      <c r="X7272" t="s">
        <v>778</v>
      </c>
      <c r="Y7272" t="s">
        <v>784</v>
      </c>
    </row>
    <row r="7273" spans="1:25" hidden="1" x14ac:dyDescent="0.25">
      <c r="A7273" s="103" t="s">
        <v>8</v>
      </c>
      <c r="B7273" s="104">
        <v>46275</v>
      </c>
      <c r="C7273" s="105" t="s">
        <v>12</v>
      </c>
      <c r="D7273" s="106">
        <v>16</v>
      </c>
      <c r="G7273" s="106">
        <v>12</v>
      </c>
      <c r="H7273" s="107">
        <v>1</v>
      </c>
      <c r="I7273" s="107">
        <v>0</v>
      </c>
      <c r="J7273" s="107">
        <v>0</v>
      </c>
      <c r="K7273" s="107">
        <v>0</v>
      </c>
      <c r="L7273" s="108">
        <v>0</v>
      </c>
      <c r="X7273" t="s">
        <v>778</v>
      </c>
      <c r="Y7273" t="s">
        <v>781</v>
      </c>
    </row>
    <row r="7274" spans="1:25" x14ac:dyDescent="0.25">
      <c r="A7274" s="103" t="s">
        <v>6</v>
      </c>
      <c r="B7274" s="104">
        <v>46275</v>
      </c>
      <c r="C7274" s="105" t="s">
        <v>11</v>
      </c>
      <c r="D7274" s="106">
        <v>10</v>
      </c>
      <c r="G7274" s="106">
        <v>20</v>
      </c>
      <c r="H7274" s="107">
        <v>0</v>
      </c>
      <c r="I7274" s="107">
        <v>0</v>
      </c>
      <c r="J7274" s="107">
        <v>0</v>
      </c>
      <c r="K7274" s="107">
        <v>0</v>
      </c>
      <c r="L7274" s="108">
        <v>0</v>
      </c>
      <c r="X7274" t="s">
        <v>778</v>
      </c>
      <c r="Y7274" t="s">
        <v>780</v>
      </c>
    </row>
    <row r="7275" spans="1:25" hidden="1" x14ac:dyDescent="0.25">
      <c r="A7275" s="103" t="s">
        <v>8</v>
      </c>
      <c r="B7275" s="104">
        <v>46275</v>
      </c>
      <c r="C7275" s="105" t="s">
        <v>12</v>
      </c>
      <c r="D7275" s="106">
        <v>14</v>
      </c>
      <c r="G7275" s="106">
        <v>3</v>
      </c>
      <c r="H7275" s="107">
        <v>0</v>
      </c>
      <c r="I7275" s="107">
        <v>0</v>
      </c>
      <c r="J7275" s="107">
        <v>0</v>
      </c>
      <c r="K7275" s="107">
        <v>0</v>
      </c>
      <c r="L7275" s="108">
        <v>0</v>
      </c>
      <c r="X7275" t="s">
        <v>778</v>
      </c>
    </row>
    <row r="7276" spans="1:25" x14ac:dyDescent="0.25">
      <c r="A7276" s="103" t="s">
        <v>6</v>
      </c>
      <c r="B7276" s="104">
        <v>46275</v>
      </c>
      <c r="C7276" s="105" t="s">
        <v>11</v>
      </c>
      <c r="D7276" s="106">
        <v>10</v>
      </c>
      <c r="G7276" s="106">
        <v>183</v>
      </c>
      <c r="H7276" s="107">
        <v>5</v>
      </c>
      <c r="I7276" s="107">
        <v>3</v>
      </c>
      <c r="J7276" s="107">
        <v>0</v>
      </c>
      <c r="K7276" s="107">
        <v>0</v>
      </c>
      <c r="L7276" s="108">
        <v>0</v>
      </c>
      <c r="X7276" t="s">
        <v>778</v>
      </c>
      <c r="Y7276" t="s">
        <v>783</v>
      </c>
    </row>
    <row r="7277" spans="1:25" hidden="1" x14ac:dyDescent="0.25">
      <c r="A7277" s="103" t="s">
        <v>7</v>
      </c>
      <c r="B7277" s="104">
        <v>46275</v>
      </c>
      <c r="C7277" s="105" t="s">
        <v>12</v>
      </c>
      <c r="D7277" s="106">
        <v>10</v>
      </c>
      <c r="G7277" s="106">
        <v>17</v>
      </c>
      <c r="H7277" s="107">
        <v>0</v>
      </c>
      <c r="I7277" s="107">
        <v>0</v>
      </c>
      <c r="J7277" s="107">
        <v>0</v>
      </c>
      <c r="K7277" s="107">
        <v>0</v>
      </c>
      <c r="L7277" s="108">
        <v>0</v>
      </c>
      <c r="X7277" t="s">
        <v>778</v>
      </c>
      <c r="Y7277" t="s">
        <v>169</v>
      </c>
    </row>
    <row r="7278" spans="1:25" x14ac:dyDescent="0.25">
      <c r="A7278" s="103" t="s">
        <v>8</v>
      </c>
      <c r="B7278" s="104">
        <v>46275</v>
      </c>
      <c r="C7278" s="105" t="s">
        <v>11</v>
      </c>
      <c r="D7278" s="106">
        <v>10</v>
      </c>
      <c r="G7278" s="106">
        <v>373</v>
      </c>
      <c r="H7278" s="107">
        <v>3</v>
      </c>
      <c r="I7278" s="107">
        <v>3</v>
      </c>
      <c r="J7278" s="107">
        <v>0</v>
      </c>
      <c r="K7278" s="107">
        <v>0</v>
      </c>
      <c r="L7278" s="108">
        <v>0</v>
      </c>
      <c r="X7278" t="s">
        <v>778</v>
      </c>
      <c r="Y7278" t="s">
        <v>783</v>
      </c>
    </row>
    <row r="7279" spans="1:25" hidden="1" x14ac:dyDescent="0.25">
      <c r="A7279" s="103" t="s">
        <v>7</v>
      </c>
      <c r="B7279" s="104">
        <v>46275</v>
      </c>
      <c r="C7279" s="105" t="s">
        <v>12</v>
      </c>
      <c r="D7279" s="106">
        <v>15</v>
      </c>
      <c r="G7279" s="106">
        <v>57</v>
      </c>
      <c r="H7279" s="107">
        <v>0</v>
      </c>
      <c r="I7279" s="107">
        <v>0</v>
      </c>
      <c r="J7279" s="107">
        <v>0</v>
      </c>
      <c r="K7279" s="107">
        <v>0</v>
      </c>
      <c r="L7279" s="108">
        <v>0</v>
      </c>
      <c r="X7279" t="s">
        <v>778</v>
      </c>
      <c r="Y7279" t="s">
        <v>779</v>
      </c>
    </row>
    <row r="7280" spans="1:25" hidden="1" x14ac:dyDescent="0.25">
      <c r="A7280" s="103" t="s">
        <v>7</v>
      </c>
      <c r="B7280" s="104">
        <v>46275</v>
      </c>
      <c r="C7280" s="105" t="s">
        <v>11</v>
      </c>
      <c r="D7280" s="106">
        <v>16</v>
      </c>
      <c r="G7280" s="106">
        <v>256</v>
      </c>
      <c r="H7280" s="107">
        <v>4</v>
      </c>
      <c r="I7280" s="107">
        <v>3</v>
      </c>
      <c r="J7280" s="107">
        <v>1</v>
      </c>
      <c r="K7280" s="107">
        <v>1</v>
      </c>
      <c r="L7280" s="108">
        <v>0</v>
      </c>
      <c r="X7280" t="s">
        <v>782</v>
      </c>
      <c r="Y7280" t="s">
        <v>783</v>
      </c>
    </row>
    <row r="7281" spans="1:25" hidden="1" x14ac:dyDescent="0.25">
      <c r="A7281" s="103" t="s">
        <v>8</v>
      </c>
      <c r="B7281" s="104">
        <v>46275</v>
      </c>
      <c r="C7281" s="105" t="s">
        <v>11</v>
      </c>
      <c r="D7281" s="106">
        <v>15</v>
      </c>
      <c r="G7281" s="106">
        <v>219</v>
      </c>
      <c r="H7281" s="107">
        <v>4</v>
      </c>
      <c r="I7281" s="107">
        <v>3</v>
      </c>
      <c r="J7281" s="107">
        <v>0</v>
      </c>
      <c r="K7281" s="107">
        <v>0</v>
      </c>
      <c r="L7281" s="108">
        <v>0</v>
      </c>
      <c r="X7281" t="s">
        <v>778</v>
      </c>
      <c r="Y7281" t="s">
        <v>20</v>
      </c>
    </row>
    <row r="7282" spans="1:25" hidden="1" x14ac:dyDescent="0.25">
      <c r="A7282" s="103" t="s">
        <v>8</v>
      </c>
      <c r="B7282" s="104">
        <v>46275</v>
      </c>
      <c r="C7282" s="105" t="s">
        <v>11</v>
      </c>
      <c r="D7282" s="106">
        <v>13</v>
      </c>
      <c r="G7282" s="106">
        <v>2</v>
      </c>
      <c r="H7282" s="107">
        <v>1</v>
      </c>
      <c r="I7282" s="107">
        <v>1</v>
      </c>
      <c r="J7282" s="107">
        <v>0</v>
      </c>
      <c r="K7282" s="107">
        <v>0</v>
      </c>
      <c r="L7282" s="108">
        <v>0</v>
      </c>
      <c r="X7282" t="s">
        <v>782</v>
      </c>
      <c r="Y7282" t="s">
        <v>783</v>
      </c>
    </row>
    <row r="7283" spans="1:25" x14ac:dyDescent="0.25">
      <c r="A7283" s="103" t="s">
        <v>6</v>
      </c>
      <c r="B7283" s="104">
        <v>46275</v>
      </c>
      <c r="C7283" s="105" t="s">
        <v>11</v>
      </c>
      <c r="D7283" s="106">
        <v>12</v>
      </c>
      <c r="G7283" s="106">
        <v>481</v>
      </c>
      <c r="H7283" s="107">
        <v>8</v>
      </c>
      <c r="I7283" s="107">
        <v>5</v>
      </c>
      <c r="J7283" s="107">
        <v>0</v>
      </c>
      <c r="K7283" s="107">
        <v>0</v>
      </c>
      <c r="L7283" s="108">
        <v>0</v>
      </c>
      <c r="X7283" t="s">
        <v>778</v>
      </c>
      <c r="Y7283" t="s">
        <v>20</v>
      </c>
    </row>
    <row r="7284" spans="1:25" hidden="1" x14ac:dyDescent="0.25">
      <c r="A7284" s="103" t="s">
        <v>7</v>
      </c>
      <c r="B7284" s="104">
        <v>46275</v>
      </c>
      <c r="C7284" s="105" t="s">
        <v>12</v>
      </c>
      <c r="D7284" s="106">
        <v>16</v>
      </c>
      <c r="G7284" s="106">
        <v>2</v>
      </c>
      <c r="H7284" s="107">
        <v>0</v>
      </c>
      <c r="I7284" s="107">
        <v>0</v>
      </c>
      <c r="J7284" s="107">
        <v>0</v>
      </c>
      <c r="K7284" s="107">
        <v>0</v>
      </c>
      <c r="L7284" s="108">
        <v>0</v>
      </c>
      <c r="X7284" t="s">
        <v>782</v>
      </c>
      <c r="Y7284" t="s">
        <v>169</v>
      </c>
    </row>
    <row r="7285" spans="1:25" hidden="1" x14ac:dyDescent="0.25">
      <c r="A7285" s="103" t="s">
        <v>8</v>
      </c>
      <c r="B7285" s="104">
        <v>46275</v>
      </c>
      <c r="C7285" s="105" t="s">
        <v>12</v>
      </c>
      <c r="D7285" s="106">
        <v>15</v>
      </c>
      <c r="G7285" s="106">
        <v>5</v>
      </c>
      <c r="H7285" s="107">
        <v>1</v>
      </c>
      <c r="I7285" s="107">
        <v>1</v>
      </c>
      <c r="J7285" s="107">
        <v>1</v>
      </c>
      <c r="K7285" s="107">
        <v>1</v>
      </c>
      <c r="L7285" s="108">
        <v>0</v>
      </c>
      <c r="X7285" t="s">
        <v>778</v>
      </c>
      <c r="Y7285" t="s">
        <v>781</v>
      </c>
    </row>
    <row r="7286" spans="1:25" x14ac:dyDescent="0.25">
      <c r="A7286" s="103" t="s">
        <v>8</v>
      </c>
      <c r="B7286" s="104">
        <v>46275</v>
      </c>
      <c r="C7286" s="105" t="s">
        <v>11</v>
      </c>
      <c r="D7286" s="106">
        <v>15</v>
      </c>
      <c r="G7286" s="106">
        <v>416</v>
      </c>
      <c r="H7286" s="107">
        <v>4</v>
      </c>
      <c r="I7286" s="107">
        <v>3</v>
      </c>
      <c r="J7286" s="107">
        <v>1</v>
      </c>
      <c r="K7286" s="107">
        <v>0</v>
      </c>
      <c r="L7286" s="108">
        <v>0</v>
      </c>
      <c r="X7286" t="s">
        <v>782</v>
      </c>
      <c r="Y7286" t="s">
        <v>783</v>
      </c>
    </row>
    <row r="7287" spans="1:25" hidden="1" x14ac:dyDescent="0.25">
      <c r="A7287" s="103" t="s">
        <v>6</v>
      </c>
      <c r="B7287" s="104">
        <v>46275</v>
      </c>
      <c r="C7287" s="105" t="s">
        <v>12</v>
      </c>
      <c r="D7287" s="106">
        <v>15</v>
      </c>
      <c r="G7287" s="106">
        <v>7</v>
      </c>
      <c r="H7287" s="107">
        <v>0</v>
      </c>
      <c r="I7287" s="107">
        <v>0</v>
      </c>
      <c r="J7287" s="107">
        <v>0</v>
      </c>
      <c r="K7287" s="107">
        <v>0</v>
      </c>
      <c r="L7287" s="108">
        <v>0</v>
      </c>
      <c r="X7287" t="s">
        <v>778</v>
      </c>
    </row>
    <row r="7288" spans="1:25" hidden="1" x14ac:dyDescent="0.25">
      <c r="A7288" s="103" t="s">
        <v>8</v>
      </c>
      <c r="B7288" s="104">
        <v>46275</v>
      </c>
      <c r="C7288" s="105" t="s">
        <v>11</v>
      </c>
      <c r="D7288" s="106">
        <v>8</v>
      </c>
      <c r="G7288" s="106">
        <v>5</v>
      </c>
      <c r="H7288" s="107">
        <v>0</v>
      </c>
      <c r="I7288" s="107">
        <v>0</v>
      </c>
      <c r="J7288" s="107">
        <v>0</v>
      </c>
      <c r="K7288" s="107">
        <v>0</v>
      </c>
      <c r="L7288" s="108">
        <v>0</v>
      </c>
      <c r="X7288" t="s">
        <v>778</v>
      </c>
      <c r="Y7288" t="s">
        <v>783</v>
      </c>
    </row>
    <row r="7289" spans="1:25" hidden="1" x14ac:dyDescent="0.25">
      <c r="A7289" s="103" t="s">
        <v>8</v>
      </c>
      <c r="B7289" s="104">
        <v>46275</v>
      </c>
      <c r="C7289" s="105" t="s">
        <v>11</v>
      </c>
      <c r="D7289" s="106">
        <v>10</v>
      </c>
      <c r="G7289" s="106">
        <v>610</v>
      </c>
      <c r="H7289" s="107">
        <v>3</v>
      </c>
      <c r="I7289" s="107">
        <v>3</v>
      </c>
      <c r="J7289" s="107">
        <v>1</v>
      </c>
      <c r="K7289" s="107">
        <v>1</v>
      </c>
      <c r="L7289" s="108">
        <v>0</v>
      </c>
      <c r="X7289" t="s">
        <v>782</v>
      </c>
      <c r="Y7289" t="s">
        <v>20</v>
      </c>
    </row>
    <row r="7290" spans="1:25" x14ac:dyDescent="0.25">
      <c r="A7290" s="103" t="s">
        <v>6</v>
      </c>
      <c r="B7290" s="104">
        <v>46275</v>
      </c>
      <c r="C7290" s="105" t="s">
        <v>11</v>
      </c>
      <c r="D7290" s="106">
        <v>9</v>
      </c>
      <c r="G7290" s="106">
        <v>169</v>
      </c>
      <c r="H7290" s="107">
        <v>5</v>
      </c>
      <c r="I7290" s="107">
        <v>4</v>
      </c>
      <c r="J7290" s="107">
        <v>0</v>
      </c>
      <c r="K7290" s="107">
        <v>0</v>
      </c>
      <c r="L7290" s="108">
        <v>0</v>
      </c>
      <c r="X7290" t="s">
        <v>778</v>
      </c>
      <c r="Y7290" t="s">
        <v>784</v>
      </c>
    </row>
    <row r="7291" spans="1:25" x14ac:dyDescent="0.25">
      <c r="A7291" s="103" t="s">
        <v>8</v>
      </c>
      <c r="B7291" s="104">
        <v>46275</v>
      </c>
      <c r="C7291" s="105" t="s">
        <v>12</v>
      </c>
      <c r="D7291" s="106">
        <v>8</v>
      </c>
      <c r="G7291" s="106">
        <v>6</v>
      </c>
      <c r="H7291" s="107">
        <v>0</v>
      </c>
      <c r="I7291" s="107">
        <v>0</v>
      </c>
      <c r="J7291" s="107">
        <v>0</v>
      </c>
      <c r="K7291" s="107">
        <v>0</v>
      </c>
      <c r="L7291" s="108">
        <v>0</v>
      </c>
      <c r="X7291" t="s">
        <v>778</v>
      </c>
      <c r="Y7291" t="s">
        <v>779</v>
      </c>
    </row>
    <row r="7292" spans="1:25" hidden="1" x14ac:dyDescent="0.25">
      <c r="A7292" s="103" t="s">
        <v>6</v>
      </c>
      <c r="B7292" s="104">
        <v>46275</v>
      </c>
      <c r="C7292" s="105" t="s">
        <v>12</v>
      </c>
      <c r="D7292" s="106">
        <v>14</v>
      </c>
      <c r="G7292" s="106">
        <v>59</v>
      </c>
      <c r="H7292" s="107">
        <v>2</v>
      </c>
      <c r="I7292" s="107">
        <v>2</v>
      </c>
      <c r="J7292" s="107">
        <v>0</v>
      </c>
      <c r="K7292" s="107">
        <v>0</v>
      </c>
      <c r="L7292" s="108">
        <v>0</v>
      </c>
      <c r="X7292" t="s">
        <v>782</v>
      </c>
    </row>
    <row r="7293" spans="1:25" x14ac:dyDescent="0.25">
      <c r="A7293" s="103" t="s">
        <v>6</v>
      </c>
      <c r="B7293" s="104">
        <v>46275</v>
      </c>
      <c r="C7293" s="105" t="s">
        <v>12</v>
      </c>
      <c r="D7293" s="106">
        <v>16</v>
      </c>
      <c r="G7293" s="106">
        <v>239</v>
      </c>
      <c r="H7293" s="107">
        <v>7</v>
      </c>
      <c r="I7293" s="107">
        <v>5</v>
      </c>
      <c r="J7293" s="107">
        <v>0</v>
      </c>
      <c r="K7293" s="107">
        <v>0</v>
      </c>
      <c r="L7293" s="108">
        <v>0</v>
      </c>
      <c r="X7293" t="s">
        <v>782</v>
      </c>
      <c r="Y7293" t="s">
        <v>781</v>
      </c>
    </row>
    <row r="7294" spans="1:25" hidden="1" x14ac:dyDescent="0.25">
      <c r="A7294" s="103" t="s">
        <v>6</v>
      </c>
      <c r="B7294" s="104">
        <v>46275</v>
      </c>
      <c r="C7294" s="105" t="s">
        <v>12</v>
      </c>
      <c r="D7294" s="106">
        <v>10</v>
      </c>
      <c r="G7294" s="106">
        <v>14</v>
      </c>
      <c r="H7294" s="107">
        <v>0</v>
      </c>
      <c r="I7294" s="107">
        <v>0</v>
      </c>
      <c r="J7294" s="107">
        <v>0</v>
      </c>
      <c r="K7294" s="107">
        <v>0</v>
      </c>
      <c r="L7294" s="108">
        <v>0</v>
      </c>
      <c r="X7294" t="s">
        <v>778</v>
      </c>
    </row>
    <row r="7295" spans="1:25" x14ac:dyDescent="0.25">
      <c r="A7295" s="103" t="s">
        <v>7</v>
      </c>
      <c r="B7295" s="104">
        <v>46275</v>
      </c>
      <c r="C7295" s="105" t="s">
        <v>11</v>
      </c>
      <c r="D7295" s="106">
        <v>10</v>
      </c>
      <c r="G7295" s="106">
        <v>5</v>
      </c>
      <c r="H7295" s="107">
        <v>0</v>
      </c>
      <c r="I7295" s="107">
        <v>0</v>
      </c>
      <c r="J7295" s="107">
        <v>0</v>
      </c>
      <c r="K7295" s="107">
        <v>0</v>
      </c>
      <c r="L7295" s="108">
        <v>0</v>
      </c>
      <c r="X7295" t="s">
        <v>782</v>
      </c>
      <c r="Y7295" t="s">
        <v>21</v>
      </c>
    </row>
    <row r="7296" spans="1:25" hidden="1" x14ac:dyDescent="0.25">
      <c r="A7296" s="103" t="s">
        <v>7</v>
      </c>
      <c r="B7296" s="104">
        <v>46275</v>
      </c>
      <c r="C7296" s="105" t="s">
        <v>12</v>
      </c>
      <c r="D7296" s="106">
        <v>12</v>
      </c>
      <c r="G7296" s="106">
        <v>3</v>
      </c>
      <c r="H7296" s="107">
        <v>0</v>
      </c>
      <c r="I7296" s="107">
        <v>0</v>
      </c>
      <c r="J7296" s="107">
        <v>0</v>
      </c>
      <c r="K7296" s="107">
        <v>0</v>
      </c>
      <c r="L7296" s="108">
        <v>0</v>
      </c>
      <c r="X7296" t="s">
        <v>778</v>
      </c>
      <c r="Y7296" t="s">
        <v>169</v>
      </c>
    </row>
    <row r="7297" spans="1:25" hidden="1" x14ac:dyDescent="0.25">
      <c r="A7297" s="103" t="s">
        <v>8</v>
      </c>
      <c r="B7297" s="104">
        <v>46275</v>
      </c>
      <c r="C7297" s="105" t="s">
        <v>11</v>
      </c>
      <c r="D7297" s="106">
        <v>11</v>
      </c>
      <c r="G7297" s="106">
        <v>887</v>
      </c>
      <c r="H7297" s="107">
        <v>8</v>
      </c>
      <c r="I7297" s="107">
        <v>6</v>
      </c>
      <c r="J7297" s="107">
        <v>0</v>
      </c>
      <c r="K7297" s="107">
        <v>0</v>
      </c>
      <c r="L7297" s="108">
        <v>0</v>
      </c>
      <c r="X7297" t="s">
        <v>782</v>
      </c>
      <c r="Y7297" t="s">
        <v>783</v>
      </c>
    </row>
    <row r="7298" spans="1:25" x14ac:dyDescent="0.25">
      <c r="A7298" s="103" t="s">
        <v>6</v>
      </c>
      <c r="B7298" s="104">
        <v>46275</v>
      </c>
      <c r="C7298" s="105" t="s">
        <v>11</v>
      </c>
      <c r="D7298" s="106">
        <v>8</v>
      </c>
      <c r="G7298" s="106">
        <v>211</v>
      </c>
      <c r="H7298" s="107">
        <v>5</v>
      </c>
      <c r="I7298" s="107">
        <v>4</v>
      </c>
      <c r="J7298" s="107">
        <v>1</v>
      </c>
      <c r="K7298" s="107">
        <v>0</v>
      </c>
      <c r="L7298" s="108">
        <v>0</v>
      </c>
      <c r="X7298" t="s">
        <v>778</v>
      </c>
      <c r="Y7298" t="s">
        <v>783</v>
      </c>
    </row>
    <row r="7299" spans="1:25" x14ac:dyDescent="0.25">
      <c r="A7299" s="103" t="s">
        <v>8</v>
      </c>
      <c r="B7299" s="104">
        <v>46275</v>
      </c>
      <c r="C7299" s="105" t="s">
        <v>12</v>
      </c>
      <c r="D7299" s="106">
        <v>8</v>
      </c>
      <c r="G7299" s="106">
        <v>1</v>
      </c>
      <c r="H7299" s="107">
        <v>0</v>
      </c>
      <c r="I7299" s="107">
        <v>0</v>
      </c>
      <c r="J7299" s="107">
        <v>0</v>
      </c>
      <c r="K7299" s="107">
        <v>0</v>
      </c>
      <c r="L7299" s="108">
        <v>0</v>
      </c>
      <c r="X7299" t="s">
        <v>782</v>
      </c>
      <c r="Y7299" t="s">
        <v>779</v>
      </c>
    </row>
    <row r="7300" spans="1:25" x14ac:dyDescent="0.25">
      <c r="A7300" s="103" t="s">
        <v>7</v>
      </c>
      <c r="B7300" s="104">
        <v>46275</v>
      </c>
      <c r="C7300" s="105" t="s">
        <v>12</v>
      </c>
      <c r="D7300" s="106">
        <v>14</v>
      </c>
      <c r="G7300" s="106">
        <v>7</v>
      </c>
      <c r="H7300" s="107">
        <v>0</v>
      </c>
      <c r="I7300" s="107">
        <v>0</v>
      </c>
      <c r="J7300" s="107">
        <v>0</v>
      </c>
      <c r="K7300" s="107">
        <v>0</v>
      </c>
      <c r="L7300" s="108">
        <v>0</v>
      </c>
      <c r="X7300" t="s">
        <v>782</v>
      </c>
      <c r="Y7300" t="s">
        <v>169</v>
      </c>
    </row>
    <row r="7301" spans="1:25" x14ac:dyDescent="0.25">
      <c r="A7301" s="103" t="s">
        <v>7</v>
      </c>
      <c r="B7301" s="104">
        <v>46275</v>
      </c>
      <c r="C7301" s="105" t="s">
        <v>12</v>
      </c>
      <c r="D7301" s="106">
        <v>12</v>
      </c>
      <c r="G7301" s="106">
        <v>1</v>
      </c>
      <c r="H7301" s="107">
        <v>0</v>
      </c>
      <c r="I7301" s="107">
        <v>0</v>
      </c>
      <c r="J7301" s="107">
        <v>0</v>
      </c>
      <c r="K7301" s="107">
        <v>0</v>
      </c>
      <c r="L7301" s="108">
        <v>0</v>
      </c>
      <c r="X7301" t="s">
        <v>782</v>
      </c>
      <c r="Y7301" t="s">
        <v>169</v>
      </c>
    </row>
    <row r="7302" spans="1:25" x14ac:dyDescent="0.25">
      <c r="A7302" s="103" t="s">
        <v>7</v>
      </c>
      <c r="B7302" s="104">
        <v>46275</v>
      </c>
      <c r="C7302" s="105" t="s">
        <v>12</v>
      </c>
      <c r="D7302" s="106">
        <v>15</v>
      </c>
      <c r="G7302" s="106">
        <v>1576</v>
      </c>
      <c r="H7302" s="107">
        <v>39</v>
      </c>
      <c r="I7302" s="107">
        <v>30</v>
      </c>
      <c r="J7302" s="107">
        <v>2</v>
      </c>
      <c r="K7302" s="107">
        <v>1</v>
      </c>
      <c r="L7302" s="108">
        <v>0</v>
      </c>
      <c r="X7302" t="s">
        <v>782</v>
      </c>
      <c r="Y7302" t="s">
        <v>779</v>
      </c>
    </row>
    <row r="7303" spans="1:25" hidden="1" x14ac:dyDescent="0.25">
      <c r="A7303" s="103" t="s">
        <v>6</v>
      </c>
      <c r="B7303" s="104">
        <v>46275</v>
      </c>
      <c r="C7303" s="105" t="s">
        <v>12</v>
      </c>
      <c r="D7303" s="106">
        <v>14</v>
      </c>
      <c r="G7303" s="106">
        <v>13</v>
      </c>
      <c r="H7303" s="107">
        <v>0</v>
      </c>
      <c r="I7303" s="107">
        <v>0</v>
      </c>
      <c r="J7303" s="107">
        <v>0</v>
      </c>
      <c r="K7303" s="107">
        <v>0</v>
      </c>
      <c r="L7303" s="108">
        <v>0</v>
      </c>
      <c r="X7303" t="s">
        <v>782</v>
      </c>
      <c r="Y7303" t="s">
        <v>169</v>
      </c>
    </row>
    <row r="7304" spans="1:25" hidden="1" x14ac:dyDescent="0.25">
      <c r="A7304" s="103" t="s">
        <v>8</v>
      </c>
      <c r="B7304" s="104">
        <v>46275</v>
      </c>
      <c r="C7304" s="105" t="s">
        <v>11</v>
      </c>
      <c r="D7304" s="106">
        <v>9</v>
      </c>
      <c r="G7304" s="106">
        <v>3</v>
      </c>
      <c r="H7304" s="107">
        <v>0</v>
      </c>
      <c r="I7304" s="107">
        <v>0</v>
      </c>
      <c r="J7304" s="107">
        <v>0</v>
      </c>
      <c r="K7304" s="107">
        <v>0</v>
      </c>
      <c r="L7304" s="108">
        <v>0</v>
      </c>
      <c r="X7304" t="s">
        <v>782</v>
      </c>
      <c r="Y7304" t="s">
        <v>21</v>
      </c>
    </row>
    <row r="7305" spans="1:25" hidden="1" x14ac:dyDescent="0.25">
      <c r="A7305" s="103" t="s">
        <v>8</v>
      </c>
      <c r="B7305" s="104">
        <v>46275</v>
      </c>
      <c r="C7305" s="105" t="s">
        <v>11</v>
      </c>
      <c r="D7305" s="106">
        <v>16</v>
      </c>
      <c r="G7305" s="106">
        <v>77</v>
      </c>
      <c r="H7305" s="107">
        <v>0</v>
      </c>
      <c r="I7305" s="107">
        <v>0</v>
      </c>
      <c r="J7305" s="107">
        <v>0</v>
      </c>
      <c r="K7305" s="107">
        <v>0</v>
      </c>
      <c r="L7305" s="108">
        <v>0</v>
      </c>
      <c r="X7305" t="s">
        <v>782</v>
      </c>
      <c r="Y7305" t="s">
        <v>780</v>
      </c>
    </row>
    <row r="7306" spans="1:25" hidden="1" x14ac:dyDescent="0.25">
      <c r="A7306" s="103" t="s">
        <v>7</v>
      </c>
      <c r="B7306" s="104">
        <v>46275</v>
      </c>
      <c r="C7306" s="105" t="s">
        <v>12</v>
      </c>
      <c r="D7306" s="106">
        <v>9</v>
      </c>
      <c r="G7306" s="106">
        <v>345</v>
      </c>
      <c r="H7306" s="107">
        <v>8</v>
      </c>
      <c r="I7306" s="107">
        <v>5</v>
      </c>
      <c r="J7306" s="107">
        <v>0</v>
      </c>
      <c r="K7306" s="107">
        <v>0</v>
      </c>
      <c r="L7306" s="108">
        <v>0</v>
      </c>
      <c r="X7306" t="s">
        <v>782</v>
      </c>
      <c r="Y7306" t="s">
        <v>781</v>
      </c>
    </row>
    <row r="7307" spans="1:25" hidden="1" x14ac:dyDescent="0.25">
      <c r="A7307" s="103" t="s">
        <v>6</v>
      </c>
      <c r="B7307" s="104">
        <v>46275</v>
      </c>
      <c r="C7307" s="105" t="s">
        <v>11</v>
      </c>
      <c r="D7307" s="106">
        <v>14</v>
      </c>
      <c r="G7307" s="106">
        <v>857</v>
      </c>
      <c r="H7307" s="107">
        <v>8</v>
      </c>
      <c r="I7307" s="107">
        <v>7</v>
      </c>
      <c r="J7307" s="107">
        <v>0</v>
      </c>
      <c r="K7307" s="107">
        <v>0</v>
      </c>
      <c r="L7307" s="108">
        <v>0</v>
      </c>
      <c r="X7307" t="s">
        <v>782</v>
      </c>
      <c r="Y7307" t="s">
        <v>20</v>
      </c>
    </row>
    <row r="7308" spans="1:25" x14ac:dyDescent="0.25">
      <c r="A7308" s="103" t="s">
        <v>7</v>
      </c>
      <c r="B7308" s="104">
        <v>46275</v>
      </c>
      <c r="C7308" s="105" t="s">
        <v>11</v>
      </c>
      <c r="D7308" s="106">
        <v>15</v>
      </c>
      <c r="G7308" s="106">
        <v>36</v>
      </c>
      <c r="H7308" s="107">
        <v>1</v>
      </c>
      <c r="I7308" s="107">
        <v>1</v>
      </c>
      <c r="J7308" s="107">
        <v>1</v>
      </c>
      <c r="K7308" s="107">
        <v>1</v>
      </c>
      <c r="L7308" s="108">
        <v>0</v>
      </c>
      <c r="X7308" t="s">
        <v>778</v>
      </c>
      <c r="Y7308" t="s">
        <v>780</v>
      </c>
    </row>
    <row r="7309" spans="1:25" hidden="1" x14ac:dyDescent="0.25">
      <c r="A7309" s="103" t="s">
        <v>8</v>
      </c>
      <c r="B7309" s="104">
        <v>46275</v>
      </c>
      <c r="C7309" s="105" t="s">
        <v>12</v>
      </c>
      <c r="D7309" s="106">
        <v>11</v>
      </c>
      <c r="G7309" s="106">
        <v>9</v>
      </c>
      <c r="H7309" s="107">
        <v>0</v>
      </c>
      <c r="I7309" s="107">
        <v>0</v>
      </c>
      <c r="J7309" s="107">
        <v>0</v>
      </c>
      <c r="K7309" s="107">
        <v>0</v>
      </c>
      <c r="L7309" s="108">
        <v>0</v>
      </c>
      <c r="X7309" t="s">
        <v>778</v>
      </c>
    </row>
    <row r="7310" spans="1:25" hidden="1" x14ac:dyDescent="0.25">
      <c r="A7310" s="103" t="s">
        <v>6</v>
      </c>
      <c r="B7310" s="104">
        <v>46275</v>
      </c>
      <c r="C7310" s="105" t="s">
        <v>11</v>
      </c>
      <c r="D7310" s="106">
        <v>12</v>
      </c>
      <c r="G7310" s="106">
        <v>12</v>
      </c>
      <c r="H7310" s="107">
        <v>0</v>
      </c>
      <c r="I7310" s="107">
        <v>0</v>
      </c>
      <c r="J7310" s="107">
        <v>0</v>
      </c>
      <c r="K7310" s="107">
        <v>0</v>
      </c>
      <c r="L7310" s="108">
        <v>0</v>
      </c>
      <c r="X7310" t="s">
        <v>778</v>
      </c>
    </row>
    <row r="7311" spans="1:25" hidden="1" x14ac:dyDescent="0.25">
      <c r="A7311" s="103" t="s">
        <v>6</v>
      </c>
      <c r="B7311" s="104">
        <v>46275</v>
      </c>
      <c r="C7311" s="105" t="s">
        <v>11</v>
      </c>
      <c r="D7311" s="106">
        <v>9</v>
      </c>
      <c r="G7311" s="106">
        <v>1063</v>
      </c>
      <c r="H7311" s="107">
        <v>19</v>
      </c>
      <c r="I7311" s="107">
        <v>15</v>
      </c>
      <c r="J7311" s="107">
        <v>0</v>
      </c>
      <c r="K7311" s="107">
        <v>0</v>
      </c>
      <c r="L7311" s="108">
        <v>0</v>
      </c>
      <c r="X7311" t="s">
        <v>782</v>
      </c>
      <c r="Y7311" t="s">
        <v>784</v>
      </c>
    </row>
    <row r="7312" spans="1:25" x14ac:dyDescent="0.25">
      <c r="A7312" s="103" t="s">
        <v>8</v>
      </c>
      <c r="B7312" s="104">
        <v>46275</v>
      </c>
      <c r="C7312" s="105" t="s">
        <v>11</v>
      </c>
      <c r="D7312" s="106">
        <v>10</v>
      </c>
      <c r="G7312" s="106">
        <v>377</v>
      </c>
      <c r="H7312" s="107">
        <v>3</v>
      </c>
      <c r="I7312" s="107">
        <v>2</v>
      </c>
      <c r="J7312" s="107">
        <v>0</v>
      </c>
      <c r="K7312" s="107">
        <v>0</v>
      </c>
      <c r="L7312" s="108">
        <v>0</v>
      </c>
      <c r="X7312" t="s">
        <v>778</v>
      </c>
      <c r="Y7312" t="s">
        <v>20</v>
      </c>
    </row>
    <row r="7313" spans="1:25" hidden="1" x14ac:dyDescent="0.25">
      <c r="A7313" s="103" t="s">
        <v>7</v>
      </c>
      <c r="B7313" s="104">
        <v>46275</v>
      </c>
      <c r="C7313" s="105" t="s">
        <v>12</v>
      </c>
      <c r="D7313" s="106">
        <v>14</v>
      </c>
      <c r="G7313" s="106">
        <v>7</v>
      </c>
      <c r="H7313" s="107">
        <v>0</v>
      </c>
      <c r="I7313" s="107">
        <v>0</v>
      </c>
      <c r="J7313" s="107">
        <v>0</v>
      </c>
      <c r="K7313" s="107">
        <v>0</v>
      </c>
      <c r="L7313" s="108">
        <v>0</v>
      </c>
      <c r="X7313" t="s">
        <v>778</v>
      </c>
      <c r="Y7313" t="s">
        <v>811</v>
      </c>
    </row>
    <row r="7314" spans="1:25" hidden="1" x14ac:dyDescent="0.25">
      <c r="A7314" s="103" t="s">
        <v>7</v>
      </c>
      <c r="B7314" s="104">
        <v>46275</v>
      </c>
      <c r="C7314" s="105" t="s">
        <v>11</v>
      </c>
      <c r="D7314" s="106">
        <v>9</v>
      </c>
      <c r="G7314" s="106">
        <v>14</v>
      </c>
      <c r="H7314" s="107">
        <v>0</v>
      </c>
      <c r="I7314" s="107">
        <v>0</v>
      </c>
      <c r="J7314" s="107">
        <v>0</v>
      </c>
      <c r="K7314" s="107">
        <v>0</v>
      </c>
      <c r="L7314" s="108">
        <v>0</v>
      </c>
      <c r="X7314" t="s">
        <v>782</v>
      </c>
      <c r="Y7314" t="s">
        <v>23</v>
      </c>
    </row>
    <row r="7315" spans="1:25" x14ac:dyDescent="0.25">
      <c r="A7315" s="103" t="s">
        <v>8</v>
      </c>
      <c r="B7315" s="104">
        <v>46275</v>
      </c>
      <c r="C7315" s="105" t="s">
        <v>11</v>
      </c>
      <c r="D7315" s="106">
        <v>15</v>
      </c>
      <c r="G7315" s="106">
        <v>223</v>
      </c>
      <c r="H7315" s="107">
        <v>1</v>
      </c>
      <c r="I7315" s="107">
        <v>1</v>
      </c>
      <c r="J7315" s="107">
        <v>0</v>
      </c>
      <c r="K7315" s="107">
        <v>0</v>
      </c>
      <c r="L7315" s="108">
        <v>0</v>
      </c>
      <c r="X7315" t="s">
        <v>782</v>
      </c>
      <c r="Y7315" t="s">
        <v>784</v>
      </c>
    </row>
    <row r="7316" spans="1:25" hidden="1" x14ac:dyDescent="0.25">
      <c r="A7316" s="103" t="s">
        <v>6</v>
      </c>
      <c r="B7316" s="104">
        <v>46275</v>
      </c>
      <c r="C7316" s="105" t="s">
        <v>12</v>
      </c>
      <c r="D7316" s="106">
        <v>8</v>
      </c>
      <c r="G7316" s="106">
        <v>62</v>
      </c>
      <c r="H7316" s="107">
        <v>0</v>
      </c>
      <c r="I7316" s="107">
        <v>0</v>
      </c>
      <c r="J7316" s="107">
        <v>0</v>
      </c>
      <c r="K7316" s="107">
        <v>0</v>
      </c>
      <c r="L7316" s="108">
        <v>0</v>
      </c>
      <c r="X7316" t="s">
        <v>778</v>
      </c>
      <c r="Y7316" t="s">
        <v>779</v>
      </c>
    </row>
    <row r="7317" spans="1:25" hidden="1" x14ac:dyDescent="0.25">
      <c r="A7317" s="103" t="s">
        <v>8</v>
      </c>
      <c r="B7317" s="104">
        <v>46275</v>
      </c>
      <c r="C7317" s="105" t="s">
        <v>11</v>
      </c>
      <c r="D7317" s="106">
        <v>8</v>
      </c>
      <c r="G7317" s="106">
        <v>3</v>
      </c>
      <c r="H7317" s="107">
        <v>0</v>
      </c>
      <c r="I7317" s="107">
        <v>0</v>
      </c>
      <c r="J7317" s="107">
        <v>0</v>
      </c>
      <c r="K7317" s="107">
        <v>0</v>
      </c>
      <c r="L7317" s="108">
        <v>0</v>
      </c>
      <c r="X7317" t="s">
        <v>782</v>
      </c>
      <c r="Y7317" t="s">
        <v>780</v>
      </c>
    </row>
    <row r="7318" spans="1:25" hidden="1" x14ac:dyDescent="0.25">
      <c r="A7318" s="103" t="s">
        <v>8</v>
      </c>
      <c r="B7318" s="104">
        <v>46275</v>
      </c>
      <c r="C7318" s="105" t="s">
        <v>11</v>
      </c>
      <c r="D7318" s="106">
        <v>9</v>
      </c>
      <c r="G7318" s="106">
        <v>760</v>
      </c>
      <c r="H7318" s="107">
        <v>9</v>
      </c>
      <c r="I7318" s="107">
        <v>9</v>
      </c>
      <c r="J7318" s="107">
        <v>0</v>
      </c>
      <c r="K7318" s="107">
        <v>0</v>
      </c>
      <c r="L7318" s="108">
        <v>0</v>
      </c>
      <c r="X7318" t="s">
        <v>782</v>
      </c>
      <c r="Y7318" t="s">
        <v>783</v>
      </c>
    </row>
    <row r="7319" spans="1:25" x14ac:dyDescent="0.25">
      <c r="A7319" s="103" t="s">
        <v>8</v>
      </c>
      <c r="B7319" s="104">
        <v>46275</v>
      </c>
      <c r="C7319" s="105" t="s">
        <v>11</v>
      </c>
      <c r="D7319" s="106">
        <v>12</v>
      </c>
      <c r="G7319" s="106">
        <v>128</v>
      </c>
      <c r="H7319" s="107">
        <v>0</v>
      </c>
      <c r="I7319" s="107">
        <v>0</v>
      </c>
      <c r="J7319" s="107">
        <v>0</v>
      </c>
      <c r="K7319" s="107">
        <v>0</v>
      </c>
      <c r="L7319" s="108">
        <v>0</v>
      </c>
      <c r="X7319" t="s">
        <v>782</v>
      </c>
      <c r="Y7319" t="s">
        <v>780</v>
      </c>
    </row>
    <row r="7320" spans="1:25" x14ac:dyDescent="0.25">
      <c r="A7320" s="103" t="s">
        <v>8</v>
      </c>
      <c r="B7320" s="104">
        <v>46275</v>
      </c>
      <c r="C7320" s="105" t="s">
        <v>12</v>
      </c>
      <c r="D7320" s="106">
        <v>9</v>
      </c>
      <c r="G7320" s="106">
        <v>205</v>
      </c>
      <c r="H7320" s="107">
        <v>0</v>
      </c>
      <c r="I7320" s="107">
        <v>0</v>
      </c>
      <c r="J7320" s="107">
        <v>0</v>
      </c>
      <c r="K7320" s="107">
        <v>0</v>
      </c>
      <c r="L7320" s="108">
        <v>0</v>
      </c>
      <c r="X7320" t="s">
        <v>778</v>
      </c>
      <c r="Y7320" t="s">
        <v>779</v>
      </c>
    </row>
    <row r="7321" spans="1:25" x14ac:dyDescent="0.25">
      <c r="A7321" s="103" t="s">
        <v>6</v>
      </c>
      <c r="B7321" s="104">
        <v>46275</v>
      </c>
      <c r="C7321" s="105" t="s">
        <v>12</v>
      </c>
      <c r="D7321" s="106">
        <v>14</v>
      </c>
      <c r="G7321" s="106">
        <v>4205</v>
      </c>
      <c r="H7321" s="107">
        <v>53</v>
      </c>
      <c r="I7321" s="107">
        <v>30</v>
      </c>
      <c r="J7321" s="107">
        <v>0</v>
      </c>
      <c r="K7321" s="107">
        <v>0</v>
      </c>
      <c r="L7321" s="108">
        <v>0</v>
      </c>
      <c r="X7321" t="s">
        <v>782</v>
      </c>
      <c r="Y7321" t="s">
        <v>779</v>
      </c>
    </row>
    <row r="7322" spans="1:25" hidden="1" x14ac:dyDescent="0.25">
      <c r="A7322" s="103" t="s">
        <v>8</v>
      </c>
      <c r="B7322" s="104">
        <v>46275</v>
      </c>
      <c r="C7322" s="105" t="s">
        <v>12</v>
      </c>
      <c r="D7322" s="106">
        <v>8</v>
      </c>
      <c r="G7322" s="106">
        <v>2</v>
      </c>
      <c r="H7322" s="107">
        <v>0</v>
      </c>
      <c r="I7322" s="107">
        <v>0</v>
      </c>
      <c r="J7322" s="107">
        <v>0</v>
      </c>
      <c r="K7322" s="107">
        <v>0</v>
      </c>
      <c r="L7322" s="108">
        <v>0</v>
      </c>
      <c r="X7322" t="s">
        <v>782</v>
      </c>
    </row>
    <row r="7323" spans="1:25" x14ac:dyDescent="0.25">
      <c r="A7323" s="103" t="s">
        <v>6</v>
      </c>
      <c r="B7323" s="104">
        <v>46275</v>
      </c>
      <c r="C7323" s="105" t="s">
        <v>11</v>
      </c>
      <c r="D7323" s="106">
        <v>9</v>
      </c>
      <c r="G7323" s="106">
        <v>6</v>
      </c>
      <c r="H7323" s="107">
        <v>0</v>
      </c>
      <c r="I7323" s="107">
        <v>0</v>
      </c>
      <c r="J7323" s="107">
        <v>0</v>
      </c>
      <c r="K7323" s="107">
        <v>0</v>
      </c>
      <c r="L7323" s="108">
        <v>0</v>
      </c>
      <c r="X7323" t="s">
        <v>782</v>
      </c>
      <c r="Y7323" t="s">
        <v>22</v>
      </c>
    </row>
    <row r="7324" spans="1:25" x14ac:dyDescent="0.25">
      <c r="A7324" s="103" t="s">
        <v>8</v>
      </c>
      <c r="B7324" s="104">
        <v>46275</v>
      </c>
      <c r="C7324" s="105" t="s">
        <v>12</v>
      </c>
      <c r="D7324" s="106">
        <v>13</v>
      </c>
      <c r="G7324" s="106">
        <v>1</v>
      </c>
      <c r="H7324" s="107">
        <v>0</v>
      </c>
      <c r="I7324" s="107">
        <v>0</v>
      </c>
      <c r="J7324" s="107">
        <v>0</v>
      </c>
      <c r="K7324" s="107">
        <v>0</v>
      </c>
      <c r="L7324" s="108">
        <v>0</v>
      </c>
      <c r="X7324" t="s">
        <v>778</v>
      </c>
    </row>
    <row r="7325" spans="1:25" hidden="1" x14ac:dyDescent="0.25">
      <c r="A7325" s="103" t="s">
        <v>7</v>
      </c>
      <c r="B7325" s="104">
        <v>46275</v>
      </c>
      <c r="C7325" s="105" t="s">
        <v>12</v>
      </c>
      <c r="D7325" s="106">
        <v>13</v>
      </c>
      <c r="G7325" s="106">
        <v>1</v>
      </c>
      <c r="H7325" s="107">
        <v>0</v>
      </c>
      <c r="I7325" s="107">
        <v>0</v>
      </c>
      <c r="J7325" s="107">
        <v>0</v>
      </c>
      <c r="K7325" s="107">
        <v>0</v>
      </c>
      <c r="L7325" s="108">
        <v>0</v>
      </c>
      <c r="X7325" t="s">
        <v>782</v>
      </c>
      <c r="Y7325" t="s">
        <v>779</v>
      </c>
    </row>
    <row r="7326" spans="1:25" x14ac:dyDescent="0.25">
      <c r="A7326" s="103" t="s">
        <v>7</v>
      </c>
      <c r="B7326" s="104">
        <v>46275</v>
      </c>
      <c r="C7326" s="105" t="s">
        <v>11</v>
      </c>
      <c r="D7326" s="106">
        <v>9</v>
      </c>
      <c r="G7326" s="106">
        <v>36</v>
      </c>
      <c r="H7326" s="107">
        <v>0</v>
      </c>
      <c r="I7326" s="107">
        <v>0</v>
      </c>
      <c r="J7326" s="107">
        <v>0</v>
      </c>
      <c r="K7326" s="107">
        <v>0</v>
      </c>
      <c r="L7326" s="108">
        <v>0</v>
      </c>
      <c r="X7326" t="s">
        <v>778</v>
      </c>
      <c r="Y7326" t="s">
        <v>780</v>
      </c>
    </row>
    <row r="7327" spans="1:25" x14ac:dyDescent="0.25">
      <c r="A7327" s="103" t="s">
        <v>6</v>
      </c>
      <c r="B7327" s="104">
        <v>46275</v>
      </c>
      <c r="C7327" s="105" t="s">
        <v>12</v>
      </c>
      <c r="D7327" s="106">
        <v>8</v>
      </c>
      <c r="G7327" s="106">
        <v>1</v>
      </c>
      <c r="H7327" s="107">
        <v>1</v>
      </c>
      <c r="I7327" s="107">
        <v>0</v>
      </c>
      <c r="J7327" s="107">
        <v>0</v>
      </c>
      <c r="K7327" s="107">
        <v>0</v>
      </c>
      <c r="L7327" s="108">
        <v>0</v>
      </c>
      <c r="X7327" t="s">
        <v>778</v>
      </c>
      <c r="Y7327" t="s">
        <v>22</v>
      </c>
    </row>
    <row r="7328" spans="1:25" hidden="1" x14ac:dyDescent="0.25">
      <c r="A7328" s="103" t="s">
        <v>7</v>
      </c>
      <c r="B7328" s="104">
        <v>46275</v>
      </c>
      <c r="C7328" s="105" t="s">
        <v>12</v>
      </c>
      <c r="D7328" s="106">
        <v>13</v>
      </c>
      <c r="G7328" s="106">
        <v>10</v>
      </c>
      <c r="H7328" s="107">
        <v>0</v>
      </c>
      <c r="I7328" s="107">
        <v>0</v>
      </c>
      <c r="J7328" s="107">
        <v>0</v>
      </c>
      <c r="K7328" s="107">
        <v>0</v>
      </c>
      <c r="L7328" s="108">
        <v>0</v>
      </c>
      <c r="X7328" t="s">
        <v>778</v>
      </c>
    </row>
    <row r="7329" spans="1:25" x14ac:dyDescent="0.25">
      <c r="A7329" s="103" t="s">
        <v>6</v>
      </c>
      <c r="B7329" s="104">
        <v>46275</v>
      </c>
      <c r="C7329" s="105" t="s">
        <v>11</v>
      </c>
      <c r="D7329" s="106">
        <v>16</v>
      </c>
      <c r="G7329" s="106">
        <v>14</v>
      </c>
      <c r="H7329" s="107">
        <v>0</v>
      </c>
      <c r="I7329" s="107">
        <v>0</v>
      </c>
      <c r="J7329" s="107">
        <v>0</v>
      </c>
      <c r="K7329" s="107">
        <v>0</v>
      </c>
      <c r="L7329" s="108">
        <v>0</v>
      </c>
      <c r="X7329" t="s">
        <v>782</v>
      </c>
      <c r="Y7329" t="s">
        <v>23</v>
      </c>
    </row>
    <row r="7330" spans="1:25" x14ac:dyDescent="0.25">
      <c r="A7330" s="103" t="s">
        <v>6</v>
      </c>
      <c r="B7330" s="104">
        <v>46275</v>
      </c>
      <c r="C7330" s="105" t="s">
        <v>12</v>
      </c>
      <c r="D7330" s="106">
        <v>14</v>
      </c>
      <c r="G7330" s="106">
        <v>7</v>
      </c>
      <c r="H7330" s="107">
        <v>0</v>
      </c>
      <c r="I7330" s="107">
        <v>0</v>
      </c>
      <c r="J7330" s="107">
        <v>0</v>
      </c>
      <c r="K7330" s="107">
        <v>0</v>
      </c>
      <c r="L7330" s="108">
        <v>0</v>
      </c>
      <c r="X7330" t="s">
        <v>778</v>
      </c>
      <c r="Y7330" t="s">
        <v>169</v>
      </c>
    </row>
    <row r="7331" spans="1:25" hidden="1" x14ac:dyDescent="0.25">
      <c r="A7331" s="103" t="s">
        <v>8</v>
      </c>
      <c r="B7331" s="104">
        <v>46275</v>
      </c>
      <c r="C7331" s="105" t="s">
        <v>12</v>
      </c>
      <c r="D7331" s="106">
        <v>16</v>
      </c>
      <c r="G7331" s="106">
        <v>96</v>
      </c>
      <c r="H7331" s="107">
        <v>0</v>
      </c>
      <c r="I7331" s="107">
        <v>0</v>
      </c>
      <c r="J7331" s="107">
        <v>0</v>
      </c>
      <c r="K7331" s="107">
        <v>0</v>
      </c>
      <c r="L7331" s="108">
        <v>0</v>
      </c>
      <c r="X7331" t="s">
        <v>778</v>
      </c>
      <c r="Y7331" t="s">
        <v>779</v>
      </c>
    </row>
    <row r="7332" spans="1:25" hidden="1" x14ac:dyDescent="0.25">
      <c r="A7332" s="103" t="s">
        <v>6</v>
      </c>
      <c r="B7332" s="104">
        <v>46275</v>
      </c>
      <c r="C7332" s="105" t="s">
        <v>11</v>
      </c>
      <c r="D7332" s="106">
        <v>11</v>
      </c>
      <c r="G7332" s="106">
        <v>86</v>
      </c>
      <c r="H7332" s="107">
        <v>1</v>
      </c>
      <c r="I7332" s="107">
        <v>0</v>
      </c>
      <c r="J7332" s="107">
        <v>0</v>
      </c>
      <c r="K7332" s="107">
        <v>0</v>
      </c>
      <c r="L7332" s="108">
        <v>0</v>
      </c>
      <c r="X7332" t="s">
        <v>782</v>
      </c>
    </row>
    <row r="7333" spans="1:25" hidden="1" x14ac:dyDescent="0.25">
      <c r="A7333" s="103" t="s">
        <v>7</v>
      </c>
      <c r="B7333" s="104">
        <v>46275</v>
      </c>
      <c r="C7333" s="105" t="s">
        <v>11</v>
      </c>
      <c r="D7333" s="106">
        <v>15</v>
      </c>
      <c r="G7333" s="106">
        <v>167</v>
      </c>
      <c r="H7333" s="107">
        <v>3</v>
      </c>
      <c r="I7333" s="107">
        <v>2</v>
      </c>
      <c r="J7333" s="107">
        <v>0</v>
      </c>
      <c r="K7333" s="107">
        <v>0</v>
      </c>
      <c r="L7333" s="108">
        <v>0</v>
      </c>
      <c r="X7333" t="s">
        <v>782</v>
      </c>
      <c r="Y7333" t="s">
        <v>20</v>
      </c>
    </row>
    <row r="7334" spans="1:25" x14ac:dyDescent="0.25">
      <c r="A7334" s="103" t="s">
        <v>7</v>
      </c>
      <c r="B7334" s="104">
        <v>46275</v>
      </c>
      <c r="C7334" s="105" t="s">
        <v>11</v>
      </c>
      <c r="D7334" s="106">
        <v>10</v>
      </c>
      <c r="G7334" s="106">
        <v>34</v>
      </c>
      <c r="H7334" s="107">
        <v>1</v>
      </c>
      <c r="I7334" s="107">
        <v>1</v>
      </c>
      <c r="J7334" s="107">
        <v>1</v>
      </c>
      <c r="K7334" s="107">
        <v>1</v>
      </c>
      <c r="L7334" s="108">
        <v>0</v>
      </c>
      <c r="X7334" t="s">
        <v>782</v>
      </c>
      <c r="Y7334" t="s">
        <v>780</v>
      </c>
    </row>
    <row r="7335" spans="1:25" hidden="1" x14ac:dyDescent="0.25">
      <c r="A7335" s="103" t="s">
        <v>8</v>
      </c>
      <c r="B7335" s="104">
        <v>46275</v>
      </c>
      <c r="C7335" s="105" t="s">
        <v>12</v>
      </c>
      <c r="D7335" s="106">
        <v>15</v>
      </c>
      <c r="G7335" s="106">
        <v>41</v>
      </c>
      <c r="H7335" s="107">
        <v>1</v>
      </c>
      <c r="I7335" s="107">
        <v>1</v>
      </c>
      <c r="J7335" s="107">
        <v>0</v>
      </c>
      <c r="K7335" s="107">
        <v>0</v>
      </c>
      <c r="L7335" s="108">
        <v>0</v>
      </c>
      <c r="X7335" t="s">
        <v>782</v>
      </c>
      <c r="Y7335" t="s">
        <v>779</v>
      </c>
    </row>
    <row r="7336" spans="1:25" x14ac:dyDescent="0.25">
      <c r="A7336" s="103" t="s">
        <v>7</v>
      </c>
      <c r="B7336" s="104">
        <v>46275</v>
      </c>
      <c r="C7336" s="105" t="s">
        <v>11</v>
      </c>
      <c r="D7336" s="106">
        <v>8</v>
      </c>
      <c r="G7336" s="106">
        <v>1</v>
      </c>
      <c r="H7336" s="107">
        <v>0</v>
      </c>
      <c r="I7336" s="107">
        <v>0</v>
      </c>
      <c r="J7336" s="107">
        <v>0</v>
      </c>
      <c r="K7336" s="107">
        <v>0</v>
      </c>
      <c r="L7336" s="108">
        <v>0</v>
      </c>
      <c r="X7336" t="s">
        <v>782</v>
      </c>
    </row>
    <row r="7337" spans="1:25" hidden="1" x14ac:dyDescent="0.25">
      <c r="A7337" s="103" t="s">
        <v>8</v>
      </c>
      <c r="B7337" s="104">
        <v>46275</v>
      </c>
      <c r="C7337" s="105" t="s">
        <v>12</v>
      </c>
      <c r="D7337" s="106">
        <v>8</v>
      </c>
      <c r="G7337" s="106">
        <v>88</v>
      </c>
      <c r="H7337" s="107">
        <v>1</v>
      </c>
      <c r="I7337" s="107">
        <v>0</v>
      </c>
      <c r="J7337" s="107">
        <v>0</v>
      </c>
      <c r="K7337" s="107">
        <v>0</v>
      </c>
      <c r="L7337" s="108">
        <v>0</v>
      </c>
      <c r="X7337" t="s">
        <v>782</v>
      </c>
      <c r="Y7337" t="s">
        <v>779</v>
      </c>
    </row>
    <row r="7338" spans="1:25" x14ac:dyDescent="0.25">
      <c r="A7338" s="103" t="s">
        <v>6</v>
      </c>
      <c r="B7338" s="104">
        <v>46275</v>
      </c>
      <c r="C7338" s="105" t="s">
        <v>11</v>
      </c>
      <c r="D7338" s="106">
        <v>16</v>
      </c>
      <c r="G7338" s="106">
        <v>875</v>
      </c>
      <c r="H7338" s="107">
        <v>11</v>
      </c>
      <c r="I7338" s="107">
        <v>8</v>
      </c>
      <c r="J7338" s="107">
        <v>0</v>
      </c>
      <c r="K7338" s="107">
        <v>0</v>
      </c>
      <c r="L7338" s="108">
        <v>0</v>
      </c>
      <c r="X7338" t="s">
        <v>782</v>
      </c>
      <c r="Y7338" t="s">
        <v>20</v>
      </c>
    </row>
    <row r="7339" spans="1:25" hidden="1" x14ac:dyDescent="0.25">
      <c r="A7339" s="103" t="s">
        <v>6</v>
      </c>
      <c r="B7339" s="104">
        <v>46275</v>
      </c>
      <c r="C7339" s="105" t="s">
        <v>12</v>
      </c>
      <c r="D7339" s="106">
        <v>9</v>
      </c>
      <c r="G7339" s="106">
        <v>2263</v>
      </c>
      <c r="H7339" s="107">
        <v>25</v>
      </c>
      <c r="I7339" s="107">
        <v>21</v>
      </c>
      <c r="J7339" s="107">
        <v>0</v>
      </c>
      <c r="K7339" s="107">
        <v>0</v>
      </c>
      <c r="L7339" s="108">
        <v>0</v>
      </c>
      <c r="X7339" t="s">
        <v>782</v>
      </c>
      <c r="Y7339" t="s">
        <v>779</v>
      </c>
    </row>
    <row r="7340" spans="1:25" hidden="1" x14ac:dyDescent="0.25">
      <c r="A7340" s="103" t="s">
        <v>8</v>
      </c>
      <c r="B7340" s="104">
        <v>46275</v>
      </c>
      <c r="C7340" s="105" t="s">
        <v>11</v>
      </c>
      <c r="D7340" s="106">
        <v>16</v>
      </c>
      <c r="G7340" s="106">
        <v>366</v>
      </c>
      <c r="H7340" s="107">
        <v>2</v>
      </c>
      <c r="I7340" s="107">
        <v>2</v>
      </c>
      <c r="J7340" s="107">
        <v>0</v>
      </c>
      <c r="K7340" s="107">
        <v>0</v>
      </c>
      <c r="L7340" s="108">
        <v>0</v>
      </c>
      <c r="X7340" t="s">
        <v>782</v>
      </c>
      <c r="Y7340" t="s">
        <v>783</v>
      </c>
    </row>
    <row r="7341" spans="1:25" hidden="1" x14ac:dyDescent="0.25">
      <c r="A7341" s="103" t="s">
        <v>7</v>
      </c>
      <c r="B7341" s="104">
        <v>46275</v>
      </c>
      <c r="C7341" s="105" t="s">
        <v>11</v>
      </c>
      <c r="D7341" s="106">
        <v>8</v>
      </c>
      <c r="G7341" s="106">
        <v>29</v>
      </c>
      <c r="H7341" s="107">
        <v>0</v>
      </c>
      <c r="I7341" s="107">
        <v>0</v>
      </c>
      <c r="J7341" s="107">
        <v>0</v>
      </c>
      <c r="K7341" s="107">
        <v>0</v>
      </c>
      <c r="L7341" s="108">
        <v>0</v>
      </c>
      <c r="X7341" t="s">
        <v>782</v>
      </c>
      <c r="Y7341" t="s">
        <v>780</v>
      </c>
    </row>
    <row r="7342" spans="1:25" hidden="1" x14ac:dyDescent="0.25">
      <c r="A7342" s="103" t="s">
        <v>7</v>
      </c>
      <c r="B7342" s="104">
        <v>46275</v>
      </c>
      <c r="C7342" s="105" t="s">
        <v>11</v>
      </c>
      <c r="D7342" s="106">
        <v>12</v>
      </c>
      <c r="G7342" s="106">
        <v>10</v>
      </c>
      <c r="H7342" s="107">
        <v>0</v>
      </c>
      <c r="I7342" s="107">
        <v>0</v>
      </c>
      <c r="J7342" s="107">
        <v>0</v>
      </c>
      <c r="K7342" s="107">
        <v>0</v>
      </c>
      <c r="L7342" s="108">
        <v>0</v>
      </c>
      <c r="X7342" t="s">
        <v>782</v>
      </c>
    </row>
    <row r="7343" spans="1:25" hidden="1" x14ac:dyDescent="0.25">
      <c r="A7343" s="103" t="s">
        <v>8</v>
      </c>
      <c r="B7343" s="104">
        <v>46275</v>
      </c>
      <c r="C7343" s="105" t="s">
        <v>11</v>
      </c>
      <c r="D7343" s="106">
        <v>15</v>
      </c>
      <c r="G7343" s="106">
        <v>3</v>
      </c>
      <c r="H7343" s="107">
        <v>0</v>
      </c>
      <c r="I7343" s="107">
        <v>0</v>
      </c>
      <c r="J7343" s="107">
        <v>0</v>
      </c>
      <c r="K7343" s="107">
        <v>0</v>
      </c>
      <c r="L7343" s="108">
        <v>0</v>
      </c>
      <c r="X7343" t="s">
        <v>782</v>
      </c>
    </row>
    <row r="7344" spans="1:25" hidden="1" x14ac:dyDescent="0.25">
      <c r="A7344" s="103" t="s">
        <v>6</v>
      </c>
      <c r="B7344" s="104">
        <v>46275</v>
      </c>
      <c r="C7344" s="105" t="s">
        <v>11</v>
      </c>
      <c r="D7344" s="106">
        <v>9</v>
      </c>
      <c r="G7344" s="106">
        <v>1245</v>
      </c>
      <c r="H7344" s="107">
        <v>16</v>
      </c>
      <c r="I7344" s="107">
        <v>15</v>
      </c>
      <c r="J7344" s="107">
        <v>1</v>
      </c>
      <c r="K7344" s="107">
        <v>0</v>
      </c>
      <c r="L7344" s="108">
        <v>0</v>
      </c>
      <c r="X7344" t="s">
        <v>782</v>
      </c>
      <c r="Y7344" t="s">
        <v>783</v>
      </c>
    </row>
    <row r="7345" spans="1:25" hidden="1" x14ac:dyDescent="0.25">
      <c r="A7345" s="103" t="s">
        <v>7</v>
      </c>
      <c r="B7345" s="104">
        <v>46275</v>
      </c>
      <c r="C7345" s="105" t="s">
        <v>12</v>
      </c>
      <c r="D7345" s="106">
        <v>8</v>
      </c>
      <c r="G7345" s="106">
        <v>85</v>
      </c>
      <c r="H7345" s="107">
        <v>4</v>
      </c>
      <c r="I7345" s="107">
        <v>3</v>
      </c>
      <c r="J7345" s="107">
        <v>0</v>
      </c>
      <c r="K7345" s="107">
        <v>0</v>
      </c>
      <c r="L7345" s="108">
        <v>0</v>
      </c>
      <c r="X7345" t="s">
        <v>782</v>
      </c>
      <c r="Y7345" t="s">
        <v>781</v>
      </c>
    </row>
    <row r="7346" spans="1:25" hidden="1" x14ac:dyDescent="0.25">
      <c r="A7346" s="103" t="s">
        <v>7</v>
      </c>
      <c r="B7346" s="104">
        <v>46275</v>
      </c>
      <c r="C7346" s="105" t="s">
        <v>11</v>
      </c>
      <c r="D7346" s="106">
        <v>8</v>
      </c>
      <c r="G7346" s="106">
        <v>59</v>
      </c>
      <c r="H7346" s="107">
        <v>4</v>
      </c>
      <c r="I7346" s="107">
        <v>3</v>
      </c>
      <c r="J7346" s="107">
        <v>1</v>
      </c>
      <c r="K7346" s="107">
        <v>0</v>
      </c>
      <c r="L7346" s="108">
        <v>0</v>
      </c>
      <c r="X7346" t="s">
        <v>778</v>
      </c>
      <c r="Y7346" t="s">
        <v>783</v>
      </c>
    </row>
    <row r="7347" spans="1:25" hidden="1" x14ac:dyDescent="0.25">
      <c r="A7347" s="103" t="s">
        <v>7</v>
      </c>
      <c r="B7347" s="104">
        <v>46275</v>
      </c>
      <c r="C7347" s="105" t="s">
        <v>11</v>
      </c>
      <c r="D7347" s="106">
        <v>15</v>
      </c>
      <c r="G7347" s="106">
        <v>47</v>
      </c>
      <c r="H7347" s="107">
        <v>0</v>
      </c>
      <c r="I7347" s="107">
        <v>0</v>
      </c>
      <c r="J7347" s="107">
        <v>0</v>
      </c>
      <c r="K7347" s="107">
        <v>0</v>
      </c>
      <c r="L7347" s="108">
        <v>0</v>
      </c>
      <c r="X7347" t="s">
        <v>782</v>
      </c>
      <c r="Y7347" t="s">
        <v>780</v>
      </c>
    </row>
    <row r="7348" spans="1:25" hidden="1" x14ac:dyDescent="0.25">
      <c r="A7348" s="103" t="s">
        <v>6</v>
      </c>
      <c r="B7348" s="104">
        <v>46275</v>
      </c>
      <c r="C7348" s="105" t="s">
        <v>11</v>
      </c>
      <c r="D7348" s="106">
        <v>9</v>
      </c>
      <c r="G7348" s="106">
        <v>14</v>
      </c>
      <c r="H7348" s="107">
        <v>1</v>
      </c>
      <c r="I7348" s="107">
        <v>1</v>
      </c>
      <c r="J7348" s="107">
        <v>0</v>
      </c>
      <c r="K7348" s="107">
        <v>0</v>
      </c>
      <c r="L7348" s="108">
        <v>0</v>
      </c>
      <c r="X7348" t="s">
        <v>782</v>
      </c>
      <c r="Y7348" t="s">
        <v>21</v>
      </c>
    </row>
    <row r="7349" spans="1:25" hidden="1" x14ac:dyDescent="0.25">
      <c r="A7349" s="103" t="s">
        <v>7</v>
      </c>
      <c r="B7349" s="104">
        <v>46275</v>
      </c>
      <c r="C7349" s="105" t="s">
        <v>11</v>
      </c>
      <c r="D7349" s="106">
        <v>12</v>
      </c>
      <c r="G7349" s="106">
        <v>41</v>
      </c>
      <c r="H7349" s="107">
        <v>0</v>
      </c>
      <c r="I7349" s="107">
        <v>0</v>
      </c>
      <c r="J7349" s="107">
        <v>0</v>
      </c>
      <c r="K7349" s="107">
        <v>0</v>
      </c>
      <c r="L7349" s="108">
        <v>0</v>
      </c>
      <c r="X7349" t="s">
        <v>778</v>
      </c>
      <c r="Y7349" t="s">
        <v>780</v>
      </c>
    </row>
    <row r="7350" spans="1:25" x14ac:dyDescent="0.25">
      <c r="A7350" s="103" t="s">
        <v>6</v>
      </c>
      <c r="B7350" s="104">
        <v>46275</v>
      </c>
      <c r="C7350" s="105" t="s">
        <v>11</v>
      </c>
      <c r="D7350" s="106">
        <v>16</v>
      </c>
      <c r="G7350" s="106">
        <v>1175</v>
      </c>
      <c r="H7350" s="107">
        <v>8</v>
      </c>
      <c r="I7350" s="107">
        <v>7</v>
      </c>
      <c r="J7350" s="107">
        <v>0</v>
      </c>
      <c r="K7350" s="107">
        <v>0</v>
      </c>
      <c r="L7350" s="108">
        <v>0</v>
      </c>
      <c r="X7350" t="s">
        <v>782</v>
      </c>
      <c r="Y7350" t="s">
        <v>784</v>
      </c>
    </row>
    <row r="7351" spans="1:25" x14ac:dyDescent="0.25">
      <c r="A7351" s="103" t="s">
        <v>6</v>
      </c>
      <c r="B7351" s="104">
        <v>46275</v>
      </c>
      <c r="C7351" s="105" t="s">
        <v>12</v>
      </c>
      <c r="D7351" s="106">
        <v>14</v>
      </c>
      <c r="G7351" s="106">
        <v>5</v>
      </c>
      <c r="H7351" s="107">
        <v>0</v>
      </c>
      <c r="I7351" s="107">
        <v>0</v>
      </c>
      <c r="J7351" s="107">
        <v>0</v>
      </c>
      <c r="K7351" s="107">
        <v>0</v>
      </c>
      <c r="L7351" s="108">
        <v>0</v>
      </c>
      <c r="X7351" t="s">
        <v>778</v>
      </c>
      <c r="Y7351" t="s">
        <v>786</v>
      </c>
    </row>
    <row r="7352" spans="1:25" hidden="1" x14ac:dyDescent="0.25">
      <c r="A7352" s="103" t="s">
        <v>7</v>
      </c>
      <c r="B7352" s="104">
        <v>46275</v>
      </c>
      <c r="C7352" s="105" t="s">
        <v>12</v>
      </c>
      <c r="D7352" s="106">
        <v>8</v>
      </c>
      <c r="G7352" s="106">
        <v>2</v>
      </c>
      <c r="H7352" s="107">
        <v>0</v>
      </c>
      <c r="I7352" s="107">
        <v>0</v>
      </c>
      <c r="J7352" s="107">
        <v>0</v>
      </c>
      <c r="K7352" s="107">
        <v>0</v>
      </c>
      <c r="L7352" s="108">
        <v>0</v>
      </c>
      <c r="X7352" t="s">
        <v>782</v>
      </c>
      <c r="Y7352" t="s">
        <v>169</v>
      </c>
    </row>
    <row r="7353" spans="1:25" x14ac:dyDescent="0.25">
      <c r="A7353" s="103" t="s">
        <v>6</v>
      </c>
      <c r="B7353" s="104">
        <v>46275</v>
      </c>
      <c r="C7353" s="105" t="s">
        <v>11</v>
      </c>
      <c r="D7353" s="106">
        <v>11</v>
      </c>
      <c r="G7353" s="106">
        <v>683</v>
      </c>
      <c r="H7353" s="107">
        <v>11</v>
      </c>
      <c r="I7353" s="107">
        <v>8</v>
      </c>
      <c r="J7353" s="107">
        <v>0</v>
      </c>
      <c r="K7353" s="107">
        <v>0</v>
      </c>
      <c r="L7353" s="108">
        <v>0</v>
      </c>
      <c r="X7353" t="s">
        <v>782</v>
      </c>
      <c r="Y7353" t="s">
        <v>20</v>
      </c>
    </row>
    <row r="7354" spans="1:25" hidden="1" x14ac:dyDescent="0.25">
      <c r="A7354" s="103" t="s">
        <v>7</v>
      </c>
      <c r="B7354" s="104">
        <v>46275</v>
      </c>
      <c r="C7354" s="105" t="s">
        <v>12</v>
      </c>
      <c r="D7354" s="106">
        <v>13</v>
      </c>
      <c r="G7354" s="106">
        <v>31</v>
      </c>
      <c r="H7354" s="107">
        <v>0</v>
      </c>
      <c r="I7354" s="107">
        <v>0</v>
      </c>
      <c r="J7354" s="107">
        <v>0</v>
      </c>
      <c r="K7354" s="107">
        <v>0</v>
      </c>
      <c r="L7354" s="108">
        <v>0</v>
      </c>
      <c r="X7354" t="s">
        <v>778</v>
      </c>
      <c r="Y7354" t="s">
        <v>779</v>
      </c>
    </row>
    <row r="7355" spans="1:25" x14ac:dyDescent="0.25">
      <c r="A7355" s="103" t="s">
        <v>8</v>
      </c>
      <c r="B7355" s="104">
        <v>46275</v>
      </c>
      <c r="C7355" s="105" t="s">
        <v>11</v>
      </c>
      <c r="D7355" s="106">
        <v>16</v>
      </c>
      <c r="G7355" s="106">
        <v>2</v>
      </c>
      <c r="H7355" s="107">
        <v>0</v>
      </c>
      <c r="I7355" s="107">
        <v>0</v>
      </c>
      <c r="J7355" s="107">
        <v>0</v>
      </c>
      <c r="K7355" s="107">
        <v>0</v>
      </c>
      <c r="L7355" s="108">
        <v>0</v>
      </c>
      <c r="X7355" t="s">
        <v>782</v>
      </c>
      <c r="Y7355" t="s">
        <v>21</v>
      </c>
    </row>
    <row r="7356" spans="1:25" hidden="1" x14ac:dyDescent="0.25">
      <c r="A7356" s="103" t="s">
        <v>6</v>
      </c>
      <c r="B7356" s="104">
        <v>46275</v>
      </c>
      <c r="C7356" s="105" t="s">
        <v>12</v>
      </c>
      <c r="D7356" s="106">
        <v>9</v>
      </c>
      <c r="G7356" s="106">
        <v>2575</v>
      </c>
      <c r="H7356" s="107">
        <v>24</v>
      </c>
      <c r="I7356" s="107">
        <v>19</v>
      </c>
      <c r="J7356" s="107">
        <v>2</v>
      </c>
      <c r="K7356" s="107">
        <v>1</v>
      </c>
      <c r="L7356" s="108">
        <v>0</v>
      </c>
      <c r="X7356" t="s">
        <v>778</v>
      </c>
      <c r="Y7356" t="s">
        <v>779</v>
      </c>
    </row>
    <row r="7357" spans="1:25" hidden="1" x14ac:dyDescent="0.25">
      <c r="A7357" s="103" t="s">
        <v>6</v>
      </c>
      <c r="B7357" s="104">
        <v>46275</v>
      </c>
      <c r="C7357" s="105" t="s">
        <v>11</v>
      </c>
      <c r="D7357" s="106">
        <v>14</v>
      </c>
      <c r="G7357" s="106">
        <v>139</v>
      </c>
      <c r="H7357" s="107">
        <v>1</v>
      </c>
      <c r="I7357" s="107">
        <v>1</v>
      </c>
      <c r="J7357" s="107">
        <v>0</v>
      </c>
      <c r="K7357" s="107">
        <v>0</v>
      </c>
      <c r="L7357" s="108">
        <v>0</v>
      </c>
      <c r="X7357" t="s">
        <v>782</v>
      </c>
    </row>
    <row r="7358" spans="1:25" hidden="1" x14ac:dyDescent="0.25">
      <c r="A7358" s="103" t="s">
        <v>6</v>
      </c>
      <c r="B7358" s="104">
        <v>46275</v>
      </c>
      <c r="C7358" s="105" t="s">
        <v>11</v>
      </c>
      <c r="D7358" s="106">
        <v>15</v>
      </c>
      <c r="G7358" s="106">
        <v>71</v>
      </c>
      <c r="H7358" s="107">
        <v>1</v>
      </c>
      <c r="I7358" s="107">
        <v>0</v>
      </c>
      <c r="J7358" s="107">
        <v>0</v>
      </c>
      <c r="K7358" s="107">
        <v>0</v>
      </c>
      <c r="L7358" s="108">
        <v>0</v>
      </c>
      <c r="X7358" t="s">
        <v>778</v>
      </c>
      <c r="Y7358" t="s">
        <v>780</v>
      </c>
    </row>
    <row r="7359" spans="1:25" hidden="1" x14ac:dyDescent="0.25">
      <c r="A7359" s="103" t="s">
        <v>6</v>
      </c>
      <c r="B7359" s="104">
        <v>46275</v>
      </c>
      <c r="C7359" s="105" t="s">
        <v>11</v>
      </c>
      <c r="D7359" s="106">
        <v>14</v>
      </c>
      <c r="G7359" s="106">
        <v>505</v>
      </c>
      <c r="H7359" s="107">
        <v>3</v>
      </c>
      <c r="I7359" s="107">
        <v>1</v>
      </c>
      <c r="J7359" s="107">
        <v>0</v>
      </c>
      <c r="K7359" s="107">
        <v>0</v>
      </c>
      <c r="L7359" s="108">
        <v>0</v>
      </c>
      <c r="X7359" t="s">
        <v>778</v>
      </c>
      <c r="Y7359" t="s">
        <v>20</v>
      </c>
    </row>
    <row r="7360" spans="1:25" x14ac:dyDescent="0.25">
      <c r="A7360" s="103" t="s">
        <v>7</v>
      </c>
      <c r="B7360" s="104">
        <v>46275</v>
      </c>
      <c r="C7360" s="105" t="s">
        <v>11</v>
      </c>
      <c r="D7360" s="106">
        <v>15</v>
      </c>
      <c r="G7360" s="106">
        <v>3</v>
      </c>
      <c r="H7360" s="107">
        <v>0</v>
      </c>
      <c r="I7360" s="107">
        <v>0</v>
      </c>
      <c r="J7360" s="107">
        <v>0</v>
      </c>
      <c r="K7360" s="107">
        <v>0</v>
      </c>
      <c r="L7360" s="108">
        <v>0</v>
      </c>
      <c r="X7360" t="s">
        <v>782</v>
      </c>
    </row>
    <row r="7361" spans="1:25" x14ac:dyDescent="0.25">
      <c r="A7361" s="103" t="s">
        <v>7</v>
      </c>
      <c r="B7361" s="104">
        <v>46275</v>
      </c>
      <c r="C7361" s="105" t="s">
        <v>12</v>
      </c>
      <c r="D7361" s="106">
        <v>11</v>
      </c>
      <c r="G7361" s="106">
        <v>30</v>
      </c>
      <c r="H7361" s="107">
        <v>0</v>
      </c>
      <c r="I7361" s="107">
        <v>0</v>
      </c>
      <c r="J7361" s="107">
        <v>0</v>
      </c>
      <c r="K7361" s="107">
        <v>0</v>
      </c>
      <c r="L7361" s="108">
        <v>0</v>
      </c>
      <c r="X7361" t="s">
        <v>782</v>
      </c>
    </row>
    <row r="7362" spans="1:25" x14ac:dyDescent="0.25">
      <c r="A7362" s="103" t="s">
        <v>6</v>
      </c>
      <c r="B7362" s="104">
        <v>46275</v>
      </c>
      <c r="C7362" s="105" t="s">
        <v>12</v>
      </c>
      <c r="D7362" s="106">
        <v>10</v>
      </c>
      <c r="G7362" s="106">
        <v>2323</v>
      </c>
      <c r="H7362" s="107">
        <v>33</v>
      </c>
      <c r="I7362" s="107">
        <v>24</v>
      </c>
      <c r="J7362" s="107">
        <v>4</v>
      </c>
      <c r="K7362" s="107">
        <v>4</v>
      </c>
      <c r="L7362" s="108">
        <v>2</v>
      </c>
      <c r="X7362" t="s">
        <v>782</v>
      </c>
      <c r="Y7362" t="s">
        <v>779</v>
      </c>
    </row>
    <row r="7363" spans="1:25" hidden="1" x14ac:dyDescent="0.25">
      <c r="A7363" s="103" t="s">
        <v>8</v>
      </c>
      <c r="B7363" s="104">
        <v>46275</v>
      </c>
      <c r="C7363" s="105" t="s">
        <v>12</v>
      </c>
      <c r="D7363" s="106">
        <v>17</v>
      </c>
      <c r="G7363" s="106">
        <v>8</v>
      </c>
      <c r="H7363" s="107">
        <v>0</v>
      </c>
      <c r="I7363" s="107">
        <v>0</v>
      </c>
      <c r="J7363" s="107">
        <v>0</v>
      </c>
      <c r="K7363" s="107">
        <v>0</v>
      </c>
      <c r="L7363" s="108">
        <v>0</v>
      </c>
      <c r="X7363" t="s">
        <v>778</v>
      </c>
      <c r="Y7363" t="s">
        <v>779</v>
      </c>
    </row>
    <row r="7364" spans="1:25" x14ac:dyDescent="0.25">
      <c r="A7364" s="103" t="s">
        <v>7</v>
      </c>
      <c r="B7364" s="104">
        <v>46275</v>
      </c>
      <c r="C7364" s="105" t="s">
        <v>11</v>
      </c>
      <c r="D7364" s="106">
        <v>11</v>
      </c>
      <c r="G7364" s="106">
        <v>40</v>
      </c>
      <c r="H7364" s="107">
        <v>0</v>
      </c>
      <c r="I7364" s="107">
        <v>0</v>
      </c>
      <c r="J7364" s="107">
        <v>0</v>
      </c>
      <c r="K7364" s="107">
        <v>0</v>
      </c>
      <c r="L7364" s="108">
        <v>0</v>
      </c>
      <c r="X7364" t="s">
        <v>778</v>
      </c>
      <c r="Y7364" t="s">
        <v>784</v>
      </c>
    </row>
    <row r="7365" spans="1:25" x14ac:dyDescent="0.25">
      <c r="A7365" s="103" t="s">
        <v>7</v>
      </c>
      <c r="B7365" s="104">
        <v>46275</v>
      </c>
      <c r="C7365" s="105" t="s">
        <v>12</v>
      </c>
      <c r="D7365" s="106">
        <v>12</v>
      </c>
      <c r="G7365" s="106">
        <v>13</v>
      </c>
      <c r="H7365" s="107">
        <v>0</v>
      </c>
      <c r="I7365" s="107">
        <v>0</v>
      </c>
      <c r="J7365" s="107">
        <v>0</v>
      </c>
      <c r="K7365" s="107">
        <v>0</v>
      </c>
      <c r="L7365" s="108">
        <v>0</v>
      </c>
      <c r="X7365" t="s">
        <v>782</v>
      </c>
    </row>
    <row r="7366" spans="1:25" x14ac:dyDescent="0.25">
      <c r="A7366" s="103" t="s">
        <v>6</v>
      </c>
      <c r="B7366" s="104">
        <v>46275</v>
      </c>
      <c r="C7366" s="105" t="s">
        <v>12</v>
      </c>
      <c r="D7366" s="106">
        <v>9</v>
      </c>
      <c r="G7366" s="106">
        <v>22</v>
      </c>
      <c r="H7366" s="107">
        <v>0</v>
      </c>
      <c r="I7366" s="107">
        <v>0</v>
      </c>
      <c r="J7366" s="107">
        <v>0</v>
      </c>
      <c r="K7366" s="107">
        <v>0</v>
      </c>
      <c r="L7366" s="108">
        <v>0</v>
      </c>
      <c r="X7366" t="s">
        <v>782</v>
      </c>
      <c r="Y7366" t="s">
        <v>779</v>
      </c>
    </row>
    <row r="7367" spans="1:25" x14ac:dyDescent="0.25">
      <c r="A7367" s="103" t="s">
        <v>8</v>
      </c>
      <c r="B7367" s="104">
        <v>46275</v>
      </c>
      <c r="C7367" s="105" t="s">
        <v>12</v>
      </c>
      <c r="D7367" s="106">
        <v>16</v>
      </c>
      <c r="G7367" s="106">
        <v>2253</v>
      </c>
      <c r="H7367" s="107">
        <v>30</v>
      </c>
      <c r="I7367" s="107">
        <v>21</v>
      </c>
      <c r="J7367" s="107">
        <v>1</v>
      </c>
      <c r="K7367" s="107">
        <v>0</v>
      </c>
      <c r="L7367" s="108">
        <v>0</v>
      </c>
      <c r="X7367" t="s">
        <v>782</v>
      </c>
      <c r="Y7367" t="s">
        <v>779</v>
      </c>
    </row>
    <row r="7368" spans="1:25" x14ac:dyDescent="0.25">
      <c r="A7368" s="103" t="s">
        <v>7</v>
      </c>
      <c r="B7368" s="104">
        <v>46275</v>
      </c>
      <c r="C7368" s="105" t="s">
        <v>12</v>
      </c>
      <c r="D7368" s="106">
        <v>15</v>
      </c>
      <c r="G7368" s="106">
        <v>830</v>
      </c>
      <c r="H7368" s="107">
        <v>11</v>
      </c>
      <c r="I7368" s="107">
        <v>7</v>
      </c>
      <c r="J7368" s="107">
        <v>0</v>
      </c>
      <c r="K7368" s="107">
        <v>0</v>
      </c>
      <c r="L7368" s="108">
        <v>0</v>
      </c>
      <c r="X7368" t="s">
        <v>778</v>
      </c>
      <c r="Y7368" t="s">
        <v>779</v>
      </c>
    </row>
    <row r="7369" spans="1:25" hidden="1" x14ac:dyDescent="0.25">
      <c r="A7369" s="103" t="s">
        <v>6</v>
      </c>
      <c r="B7369" s="104">
        <v>46275</v>
      </c>
      <c r="C7369" s="105" t="s">
        <v>12</v>
      </c>
      <c r="D7369" s="106">
        <v>10</v>
      </c>
      <c r="G7369" s="106">
        <v>5</v>
      </c>
      <c r="H7369" s="107">
        <v>0</v>
      </c>
      <c r="I7369" s="107">
        <v>0</v>
      </c>
      <c r="J7369" s="107">
        <v>0</v>
      </c>
      <c r="K7369" s="107">
        <v>0</v>
      </c>
      <c r="L7369" s="108">
        <v>0</v>
      </c>
      <c r="X7369" t="s">
        <v>782</v>
      </c>
      <c r="Y7369" t="s">
        <v>169</v>
      </c>
    </row>
    <row r="7370" spans="1:25" hidden="1" x14ac:dyDescent="0.25">
      <c r="A7370" s="103" t="s">
        <v>8</v>
      </c>
      <c r="B7370" s="104">
        <v>46275</v>
      </c>
      <c r="C7370" s="105" t="s">
        <v>11</v>
      </c>
      <c r="D7370" s="106">
        <v>12</v>
      </c>
      <c r="G7370" s="106">
        <v>615</v>
      </c>
      <c r="H7370" s="107">
        <v>3</v>
      </c>
      <c r="I7370" s="107">
        <v>3</v>
      </c>
      <c r="J7370" s="107">
        <v>0</v>
      </c>
      <c r="K7370" s="107">
        <v>0</v>
      </c>
      <c r="L7370" s="108">
        <v>0</v>
      </c>
      <c r="X7370" t="s">
        <v>782</v>
      </c>
      <c r="Y7370" t="s">
        <v>784</v>
      </c>
    </row>
    <row r="7371" spans="1:25" hidden="1" x14ac:dyDescent="0.25">
      <c r="A7371" s="103" t="s">
        <v>7</v>
      </c>
      <c r="B7371" s="104">
        <v>46275</v>
      </c>
      <c r="C7371" s="105" t="s">
        <v>11</v>
      </c>
      <c r="D7371" s="106">
        <v>10</v>
      </c>
      <c r="G7371" s="106">
        <v>65</v>
      </c>
      <c r="H7371" s="107">
        <v>1</v>
      </c>
      <c r="I7371" s="107">
        <v>0</v>
      </c>
      <c r="J7371" s="107">
        <v>0</v>
      </c>
      <c r="K7371" s="107">
        <v>0</v>
      </c>
      <c r="L7371" s="108">
        <v>0</v>
      </c>
      <c r="X7371" t="s">
        <v>778</v>
      </c>
      <c r="Y7371" t="s">
        <v>783</v>
      </c>
    </row>
    <row r="7372" spans="1:25" hidden="1" x14ac:dyDescent="0.25">
      <c r="A7372" s="103" t="s">
        <v>7</v>
      </c>
      <c r="B7372" s="104">
        <v>46275</v>
      </c>
      <c r="C7372" s="105" t="s">
        <v>11</v>
      </c>
      <c r="D7372" s="106">
        <v>14</v>
      </c>
      <c r="G7372" s="106">
        <v>57</v>
      </c>
      <c r="H7372" s="107">
        <v>1</v>
      </c>
      <c r="I7372" s="107">
        <v>1</v>
      </c>
      <c r="J7372" s="107">
        <v>0</v>
      </c>
      <c r="K7372" s="107">
        <v>0</v>
      </c>
      <c r="L7372" s="108">
        <v>0</v>
      </c>
      <c r="X7372" t="s">
        <v>778</v>
      </c>
      <c r="Y7372" t="s">
        <v>784</v>
      </c>
    </row>
    <row r="7373" spans="1:25" hidden="1" x14ac:dyDescent="0.25">
      <c r="A7373" s="103" t="s">
        <v>8</v>
      </c>
      <c r="B7373" s="104">
        <v>46275</v>
      </c>
      <c r="C7373" s="105" t="s">
        <v>11</v>
      </c>
      <c r="D7373" s="106">
        <v>9</v>
      </c>
      <c r="G7373" s="106">
        <v>120</v>
      </c>
      <c r="H7373" s="107">
        <v>1</v>
      </c>
      <c r="I7373" s="107">
        <v>1</v>
      </c>
      <c r="J7373" s="107">
        <v>0</v>
      </c>
      <c r="K7373" s="107">
        <v>0</v>
      </c>
      <c r="L7373" s="108">
        <v>0</v>
      </c>
      <c r="X7373" t="s">
        <v>782</v>
      </c>
      <c r="Y7373" t="s">
        <v>780</v>
      </c>
    </row>
    <row r="7374" spans="1:25" x14ac:dyDescent="0.25">
      <c r="A7374" s="103" t="s">
        <v>6</v>
      </c>
      <c r="B7374" s="104">
        <v>46275</v>
      </c>
      <c r="C7374" s="105" t="s">
        <v>11</v>
      </c>
      <c r="D7374" s="106">
        <v>8</v>
      </c>
      <c r="G7374" s="106">
        <v>4</v>
      </c>
      <c r="H7374" s="107">
        <v>0</v>
      </c>
      <c r="I7374" s="107">
        <v>0</v>
      </c>
      <c r="J7374" s="107">
        <v>0</v>
      </c>
      <c r="K7374" s="107">
        <v>0</v>
      </c>
      <c r="L7374" s="108">
        <v>0</v>
      </c>
      <c r="X7374" t="s">
        <v>778</v>
      </c>
      <c r="Y7374" t="s">
        <v>21</v>
      </c>
    </row>
    <row r="7375" spans="1:25" hidden="1" x14ac:dyDescent="0.25">
      <c r="A7375" s="103" t="s">
        <v>8</v>
      </c>
      <c r="B7375" s="104">
        <v>46275</v>
      </c>
      <c r="C7375" s="105" t="s">
        <v>12</v>
      </c>
      <c r="D7375" s="106">
        <v>11</v>
      </c>
      <c r="G7375" s="106">
        <v>41</v>
      </c>
      <c r="H7375" s="107">
        <v>0</v>
      </c>
      <c r="I7375" s="107">
        <v>0</v>
      </c>
      <c r="J7375" s="107">
        <v>0</v>
      </c>
      <c r="K7375" s="107">
        <v>0</v>
      </c>
      <c r="L7375" s="108">
        <v>0</v>
      </c>
      <c r="X7375" t="s">
        <v>782</v>
      </c>
      <c r="Y7375" t="s">
        <v>779</v>
      </c>
    </row>
    <row r="7376" spans="1:25" hidden="1" x14ac:dyDescent="0.25">
      <c r="A7376" s="103" t="s">
        <v>6</v>
      </c>
      <c r="B7376" s="104">
        <v>46275</v>
      </c>
      <c r="C7376" s="105" t="s">
        <v>11</v>
      </c>
      <c r="D7376" s="106">
        <v>14</v>
      </c>
      <c r="G7376" s="106">
        <v>6</v>
      </c>
      <c r="H7376" s="107">
        <v>0</v>
      </c>
      <c r="I7376" s="107">
        <v>0</v>
      </c>
      <c r="J7376" s="107">
        <v>0</v>
      </c>
      <c r="K7376" s="107">
        <v>0</v>
      </c>
      <c r="L7376" s="108">
        <v>0</v>
      </c>
      <c r="X7376" t="s">
        <v>782</v>
      </c>
      <c r="Y7376" t="s">
        <v>22</v>
      </c>
    </row>
    <row r="7377" spans="1:25" x14ac:dyDescent="0.25">
      <c r="A7377" s="103" t="s">
        <v>8</v>
      </c>
      <c r="B7377" s="104">
        <v>46275</v>
      </c>
      <c r="C7377" s="105" t="s">
        <v>11</v>
      </c>
      <c r="D7377" s="106">
        <v>16</v>
      </c>
      <c r="G7377" s="106">
        <v>162</v>
      </c>
      <c r="H7377" s="107">
        <v>3</v>
      </c>
      <c r="I7377" s="107">
        <v>3</v>
      </c>
      <c r="J7377" s="107">
        <v>1</v>
      </c>
      <c r="K7377" s="107">
        <v>0</v>
      </c>
      <c r="L7377" s="108">
        <v>0</v>
      </c>
      <c r="X7377" t="s">
        <v>778</v>
      </c>
      <c r="Y7377" t="s">
        <v>20</v>
      </c>
    </row>
    <row r="7378" spans="1:25" x14ac:dyDescent="0.25">
      <c r="A7378" s="103" t="s">
        <v>7</v>
      </c>
      <c r="B7378" s="104">
        <v>46275</v>
      </c>
      <c r="C7378" s="105" t="s">
        <v>12</v>
      </c>
      <c r="D7378" s="106">
        <v>17</v>
      </c>
      <c r="G7378" s="106">
        <v>27</v>
      </c>
      <c r="H7378" s="107">
        <v>0</v>
      </c>
      <c r="I7378" s="107">
        <v>0</v>
      </c>
      <c r="J7378" s="107">
        <v>0</v>
      </c>
      <c r="K7378" s="107">
        <v>0</v>
      </c>
      <c r="L7378" s="108">
        <v>0</v>
      </c>
      <c r="X7378" t="s">
        <v>782</v>
      </c>
      <c r="Y7378" t="s">
        <v>779</v>
      </c>
    </row>
    <row r="7379" spans="1:25" x14ac:dyDescent="0.25">
      <c r="A7379" s="103" t="s">
        <v>8</v>
      </c>
      <c r="B7379" s="104">
        <v>46275</v>
      </c>
      <c r="C7379" s="105" t="s">
        <v>12</v>
      </c>
      <c r="D7379" s="106">
        <v>16</v>
      </c>
      <c r="G7379" s="106">
        <v>760</v>
      </c>
      <c r="H7379" s="107">
        <v>2</v>
      </c>
      <c r="I7379" s="107">
        <v>1</v>
      </c>
      <c r="J7379" s="107">
        <v>0</v>
      </c>
      <c r="K7379" s="107">
        <v>0</v>
      </c>
      <c r="L7379" s="108">
        <v>0</v>
      </c>
      <c r="X7379" t="s">
        <v>778</v>
      </c>
      <c r="Y7379" t="s">
        <v>779</v>
      </c>
    </row>
    <row r="7380" spans="1:25" x14ac:dyDescent="0.25">
      <c r="A7380" s="103" t="s">
        <v>7</v>
      </c>
      <c r="B7380" s="104">
        <v>46275</v>
      </c>
      <c r="C7380" s="105" t="s">
        <v>12</v>
      </c>
      <c r="D7380" s="106">
        <v>12</v>
      </c>
      <c r="G7380" s="106">
        <v>534</v>
      </c>
      <c r="H7380" s="107">
        <v>7</v>
      </c>
      <c r="I7380" s="107">
        <v>4</v>
      </c>
      <c r="J7380" s="107">
        <v>1</v>
      </c>
      <c r="K7380" s="107">
        <v>1</v>
      </c>
      <c r="L7380" s="108">
        <v>0</v>
      </c>
      <c r="X7380" t="s">
        <v>782</v>
      </c>
      <c r="Y7380" t="s">
        <v>779</v>
      </c>
    </row>
    <row r="7381" spans="1:25" hidden="1" x14ac:dyDescent="0.25">
      <c r="A7381" s="103" t="s">
        <v>7</v>
      </c>
      <c r="B7381" s="104">
        <v>46275</v>
      </c>
      <c r="C7381" s="105" t="s">
        <v>12</v>
      </c>
      <c r="D7381" s="106">
        <v>14</v>
      </c>
      <c r="G7381" s="106">
        <v>13</v>
      </c>
      <c r="H7381" s="107">
        <v>0</v>
      </c>
      <c r="I7381" s="107">
        <v>0</v>
      </c>
      <c r="J7381" s="107">
        <v>0</v>
      </c>
      <c r="K7381" s="107">
        <v>0</v>
      </c>
      <c r="L7381" s="108">
        <v>0</v>
      </c>
      <c r="X7381" t="s">
        <v>782</v>
      </c>
      <c r="Y7381" t="s">
        <v>779</v>
      </c>
    </row>
    <row r="7382" spans="1:25" hidden="1" x14ac:dyDescent="0.25">
      <c r="A7382" s="103" t="s">
        <v>8</v>
      </c>
      <c r="B7382" s="104">
        <v>46275</v>
      </c>
      <c r="C7382" s="105" t="s">
        <v>12</v>
      </c>
      <c r="D7382" s="106">
        <v>14</v>
      </c>
      <c r="G7382" s="106">
        <v>418</v>
      </c>
      <c r="H7382" s="107">
        <v>10</v>
      </c>
      <c r="I7382" s="107">
        <v>5</v>
      </c>
      <c r="J7382" s="107">
        <v>0</v>
      </c>
      <c r="K7382" s="107">
        <v>0</v>
      </c>
      <c r="L7382" s="108">
        <v>0</v>
      </c>
      <c r="X7382" t="s">
        <v>782</v>
      </c>
      <c r="Y7382" t="s">
        <v>781</v>
      </c>
    </row>
    <row r="7383" spans="1:25" hidden="1" x14ac:dyDescent="0.25">
      <c r="A7383" s="103" t="s">
        <v>6</v>
      </c>
      <c r="B7383" s="104">
        <v>46275</v>
      </c>
      <c r="C7383" s="105" t="s">
        <v>11</v>
      </c>
      <c r="D7383" s="106">
        <v>11</v>
      </c>
      <c r="G7383" s="106">
        <v>9</v>
      </c>
      <c r="H7383" s="107">
        <v>0</v>
      </c>
      <c r="I7383" s="107">
        <v>0</v>
      </c>
      <c r="J7383" s="107">
        <v>0</v>
      </c>
      <c r="K7383" s="107">
        <v>0</v>
      </c>
      <c r="L7383" s="108">
        <v>0</v>
      </c>
      <c r="X7383" t="s">
        <v>778</v>
      </c>
      <c r="Y7383" t="s">
        <v>23</v>
      </c>
    </row>
    <row r="7384" spans="1:25" x14ac:dyDescent="0.25">
      <c r="A7384" s="103" t="s">
        <v>8</v>
      </c>
      <c r="B7384" s="104">
        <v>46275</v>
      </c>
      <c r="C7384" s="105" t="s">
        <v>11</v>
      </c>
      <c r="D7384" s="106">
        <v>13</v>
      </c>
      <c r="G7384" s="106">
        <v>1</v>
      </c>
      <c r="H7384" s="107">
        <v>0</v>
      </c>
      <c r="I7384" s="107">
        <v>0</v>
      </c>
      <c r="J7384" s="107">
        <v>0</v>
      </c>
      <c r="K7384" s="107">
        <v>0</v>
      </c>
      <c r="L7384" s="108">
        <v>0</v>
      </c>
      <c r="X7384" t="s">
        <v>782</v>
      </c>
      <c r="Y7384" t="s">
        <v>780</v>
      </c>
    </row>
    <row r="7385" spans="1:25" hidden="1" x14ac:dyDescent="0.25">
      <c r="A7385" s="103" t="s">
        <v>8</v>
      </c>
      <c r="B7385" s="104">
        <v>46275</v>
      </c>
      <c r="C7385" s="105" t="s">
        <v>12</v>
      </c>
      <c r="D7385" s="106">
        <v>15</v>
      </c>
      <c r="G7385" s="106">
        <v>82</v>
      </c>
      <c r="H7385" s="107">
        <v>1</v>
      </c>
      <c r="I7385" s="107">
        <v>1</v>
      </c>
      <c r="J7385" s="107">
        <v>0</v>
      </c>
      <c r="K7385" s="107">
        <v>0</v>
      </c>
      <c r="L7385" s="108">
        <v>0</v>
      </c>
      <c r="X7385" t="s">
        <v>778</v>
      </c>
      <c r="Y7385" t="s">
        <v>779</v>
      </c>
    </row>
    <row r="7386" spans="1:25" hidden="1" x14ac:dyDescent="0.25">
      <c r="A7386" s="103" t="s">
        <v>8</v>
      </c>
      <c r="B7386" s="104">
        <v>46275</v>
      </c>
      <c r="C7386" s="105" t="s">
        <v>11</v>
      </c>
      <c r="D7386" s="106">
        <v>12</v>
      </c>
      <c r="G7386" s="106">
        <v>2</v>
      </c>
      <c r="H7386" s="107">
        <v>0</v>
      </c>
      <c r="I7386" s="107">
        <v>0</v>
      </c>
      <c r="J7386" s="107">
        <v>0</v>
      </c>
      <c r="K7386" s="107">
        <v>0</v>
      </c>
      <c r="L7386" s="108">
        <v>0</v>
      </c>
      <c r="X7386" t="s">
        <v>782</v>
      </c>
      <c r="Y7386" t="s">
        <v>21</v>
      </c>
    </row>
    <row r="7387" spans="1:25" hidden="1" x14ac:dyDescent="0.25">
      <c r="A7387" s="103" t="s">
        <v>6</v>
      </c>
      <c r="B7387" s="104">
        <v>46275</v>
      </c>
      <c r="C7387" s="105" t="s">
        <v>11</v>
      </c>
      <c r="D7387" s="106">
        <v>12</v>
      </c>
      <c r="G7387" s="106">
        <v>301</v>
      </c>
      <c r="H7387" s="107">
        <v>6</v>
      </c>
      <c r="I7387" s="107">
        <v>6</v>
      </c>
      <c r="J7387" s="107">
        <v>0</v>
      </c>
      <c r="K7387" s="107">
        <v>0</v>
      </c>
      <c r="L7387" s="108">
        <v>0</v>
      </c>
      <c r="X7387" t="s">
        <v>778</v>
      </c>
      <c r="Y7387" t="s">
        <v>784</v>
      </c>
    </row>
    <row r="7388" spans="1:25" x14ac:dyDescent="0.25">
      <c r="A7388" s="103" t="s">
        <v>28</v>
      </c>
      <c r="B7388" s="104">
        <v>46275</v>
      </c>
      <c r="C7388" s="105" t="s">
        <v>11</v>
      </c>
      <c r="D7388" s="106">
        <v>10</v>
      </c>
      <c r="G7388" s="106">
        <v>1</v>
      </c>
      <c r="H7388" s="107">
        <v>1</v>
      </c>
      <c r="I7388" s="107">
        <v>1</v>
      </c>
      <c r="J7388" s="107">
        <v>0</v>
      </c>
      <c r="K7388" s="107">
        <v>0</v>
      </c>
      <c r="L7388" s="108">
        <v>0</v>
      </c>
      <c r="X7388" t="s">
        <v>782</v>
      </c>
    </row>
    <row r="7389" spans="1:25" hidden="1" x14ac:dyDescent="0.25">
      <c r="A7389" s="103" t="s">
        <v>8</v>
      </c>
      <c r="B7389" s="104">
        <v>46275</v>
      </c>
      <c r="C7389" s="105" t="s">
        <v>12</v>
      </c>
      <c r="D7389" s="106">
        <v>14</v>
      </c>
      <c r="G7389" s="106">
        <v>47</v>
      </c>
      <c r="H7389" s="107">
        <v>1</v>
      </c>
      <c r="I7389" s="107">
        <v>1</v>
      </c>
      <c r="J7389" s="107">
        <v>0</v>
      </c>
      <c r="K7389" s="107">
        <v>0</v>
      </c>
      <c r="L7389" s="108">
        <v>0</v>
      </c>
      <c r="X7389" t="s">
        <v>782</v>
      </c>
    </row>
    <row r="7390" spans="1:25" x14ac:dyDescent="0.25">
      <c r="A7390" s="103" t="s">
        <v>8</v>
      </c>
      <c r="B7390" s="104">
        <v>46275</v>
      </c>
      <c r="C7390" s="105" t="s">
        <v>12</v>
      </c>
      <c r="D7390" s="106">
        <v>10</v>
      </c>
      <c r="G7390" s="106">
        <v>673</v>
      </c>
      <c r="H7390" s="107">
        <v>4</v>
      </c>
      <c r="I7390" s="107">
        <v>3</v>
      </c>
      <c r="J7390" s="107">
        <v>0</v>
      </c>
      <c r="K7390" s="107">
        <v>0</v>
      </c>
      <c r="L7390" s="108">
        <v>0</v>
      </c>
      <c r="X7390" t="s">
        <v>782</v>
      </c>
      <c r="Y7390" t="s">
        <v>781</v>
      </c>
    </row>
    <row r="7391" spans="1:25" hidden="1" x14ac:dyDescent="0.25">
      <c r="A7391" s="103" t="s">
        <v>8</v>
      </c>
      <c r="B7391" s="104">
        <v>46275</v>
      </c>
      <c r="C7391" s="105" t="s">
        <v>12</v>
      </c>
      <c r="D7391" s="106">
        <v>10</v>
      </c>
      <c r="G7391" s="106">
        <v>2369</v>
      </c>
      <c r="H7391" s="107">
        <v>38</v>
      </c>
      <c r="I7391" s="107">
        <v>31</v>
      </c>
      <c r="J7391" s="107">
        <v>5</v>
      </c>
      <c r="K7391" s="107">
        <v>5</v>
      </c>
      <c r="L7391" s="108">
        <v>1</v>
      </c>
      <c r="X7391" t="s">
        <v>782</v>
      </c>
      <c r="Y7391" t="s">
        <v>779</v>
      </c>
    </row>
    <row r="7392" spans="1:25" x14ac:dyDescent="0.25">
      <c r="A7392" s="103" t="s">
        <v>6</v>
      </c>
      <c r="B7392" s="104">
        <v>46275</v>
      </c>
      <c r="C7392" s="105" t="s">
        <v>12</v>
      </c>
      <c r="D7392" s="106">
        <v>15</v>
      </c>
      <c r="G7392" s="106">
        <v>111</v>
      </c>
      <c r="H7392" s="107">
        <v>3</v>
      </c>
      <c r="I7392" s="107">
        <v>3</v>
      </c>
      <c r="J7392" s="107">
        <v>1</v>
      </c>
      <c r="K7392" s="107">
        <v>1</v>
      </c>
      <c r="L7392" s="108">
        <v>0</v>
      </c>
      <c r="X7392" t="s">
        <v>782</v>
      </c>
      <c r="Y7392" t="s">
        <v>781</v>
      </c>
    </row>
    <row r="7393" spans="1:25" hidden="1" x14ac:dyDescent="0.25">
      <c r="A7393" s="103" t="s">
        <v>8</v>
      </c>
      <c r="B7393" s="104">
        <v>46275</v>
      </c>
      <c r="C7393" s="105" t="s">
        <v>12</v>
      </c>
      <c r="D7393" s="106">
        <v>10</v>
      </c>
      <c r="G7393" s="106">
        <v>1261</v>
      </c>
      <c r="H7393" s="107">
        <v>22</v>
      </c>
      <c r="I7393" s="107">
        <v>16</v>
      </c>
      <c r="J7393" s="107">
        <v>0</v>
      </c>
      <c r="K7393" s="107">
        <v>0</v>
      </c>
      <c r="L7393" s="108">
        <v>0</v>
      </c>
      <c r="X7393" t="s">
        <v>778</v>
      </c>
      <c r="Y7393" t="s">
        <v>779</v>
      </c>
    </row>
    <row r="7394" spans="1:25" hidden="1" x14ac:dyDescent="0.25">
      <c r="A7394" s="103" t="s">
        <v>6</v>
      </c>
      <c r="B7394" s="104">
        <v>46275</v>
      </c>
      <c r="C7394" s="105" t="s">
        <v>11</v>
      </c>
      <c r="D7394" s="106">
        <v>11</v>
      </c>
      <c r="G7394" s="106">
        <v>5</v>
      </c>
      <c r="H7394" s="107">
        <v>0</v>
      </c>
      <c r="I7394" s="107">
        <v>0</v>
      </c>
      <c r="J7394" s="107">
        <v>0</v>
      </c>
      <c r="K7394" s="107">
        <v>0</v>
      </c>
      <c r="L7394" s="108">
        <v>0</v>
      </c>
      <c r="X7394" t="s">
        <v>778</v>
      </c>
      <c r="Y7394" t="s">
        <v>21</v>
      </c>
    </row>
    <row r="7395" spans="1:25" hidden="1" x14ac:dyDescent="0.25">
      <c r="A7395" s="103" t="s">
        <v>6</v>
      </c>
      <c r="B7395" s="104">
        <v>46275</v>
      </c>
      <c r="C7395" s="105" t="s">
        <v>11</v>
      </c>
      <c r="D7395" s="106">
        <v>15</v>
      </c>
      <c r="G7395" s="106">
        <v>475</v>
      </c>
      <c r="H7395" s="107">
        <v>3</v>
      </c>
      <c r="I7395" s="107">
        <v>3</v>
      </c>
      <c r="J7395" s="107">
        <v>1</v>
      </c>
      <c r="K7395" s="107">
        <v>0</v>
      </c>
      <c r="L7395" s="108">
        <v>0</v>
      </c>
      <c r="X7395" t="s">
        <v>778</v>
      </c>
      <c r="Y7395" t="s">
        <v>783</v>
      </c>
    </row>
    <row r="7396" spans="1:25" hidden="1" x14ac:dyDescent="0.25">
      <c r="A7396" s="103" t="s">
        <v>8</v>
      </c>
      <c r="B7396" s="104">
        <v>46275</v>
      </c>
      <c r="C7396" s="105" t="s">
        <v>11</v>
      </c>
      <c r="D7396" s="106">
        <v>12</v>
      </c>
      <c r="G7396" s="106">
        <v>402</v>
      </c>
      <c r="H7396" s="107">
        <v>4</v>
      </c>
      <c r="I7396" s="107">
        <v>4</v>
      </c>
      <c r="J7396" s="107">
        <v>0</v>
      </c>
      <c r="K7396" s="107">
        <v>0</v>
      </c>
      <c r="L7396" s="108">
        <v>0</v>
      </c>
      <c r="X7396" t="s">
        <v>778</v>
      </c>
      <c r="Y7396" t="s">
        <v>783</v>
      </c>
    </row>
    <row r="7397" spans="1:25" hidden="1" x14ac:dyDescent="0.25">
      <c r="A7397" s="103" t="s">
        <v>6</v>
      </c>
      <c r="B7397" s="104">
        <v>46275</v>
      </c>
      <c r="C7397" s="105" t="s">
        <v>11</v>
      </c>
      <c r="D7397" s="106">
        <v>12</v>
      </c>
      <c r="G7397" s="106">
        <v>1610</v>
      </c>
      <c r="H7397" s="107">
        <v>7</v>
      </c>
      <c r="I7397" s="107">
        <v>7</v>
      </c>
      <c r="J7397" s="107">
        <v>1</v>
      </c>
      <c r="K7397" s="107">
        <v>0</v>
      </c>
      <c r="L7397" s="108">
        <v>0</v>
      </c>
      <c r="X7397" t="s">
        <v>782</v>
      </c>
      <c r="Y7397" t="s">
        <v>783</v>
      </c>
    </row>
    <row r="7398" spans="1:25" hidden="1" x14ac:dyDescent="0.25">
      <c r="A7398" s="103" t="s">
        <v>7</v>
      </c>
      <c r="B7398" s="104">
        <v>46275</v>
      </c>
      <c r="C7398" s="105" t="s">
        <v>11</v>
      </c>
      <c r="D7398" s="106">
        <v>10</v>
      </c>
      <c r="G7398" s="106">
        <v>4</v>
      </c>
      <c r="H7398" s="107">
        <v>0</v>
      </c>
      <c r="I7398" s="107">
        <v>0</v>
      </c>
      <c r="J7398" s="107">
        <v>0</v>
      </c>
      <c r="K7398" s="107">
        <v>0</v>
      </c>
      <c r="L7398" s="108">
        <v>0</v>
      </c>
      <c r="X7398" t="s">
        <v>782</v>
      </c>
    </row>
    <row r="7399" spans="1:25" x14ac:dyDescent="0.25">
      <c r="A7399" s="103" t="s">
        <v>6</v>
      </c>
      <c r="B7399" s="104">
        <v>46275</v>
      </c>
      <c r="C7399" s="105" t="s">
        <v>11</v>
      </c>
      <c r="D7399" s="106">
        <v>9</v>
      </c>
      <c r="G7399" s="106">
        <v>724</v>
      </c>
      <c r="H7399" s="107">
        <v>13</v>
      </c>
      <c r="I7399" s="107">
        <v>13</v>
      </c>
      <c r="J7399" s="107">
        <v>0</v>
      </c>
      <c r="K7399" s="107">
        <v>0</v>
      </c>
      <c r="L7399" s="108">
        <v>0</v>
      </c>
      <c r="X7399" t="s">
        <v>782</v>
      </c>
      <c r="Y7399" t="s">
        <v>20</v>
      </c>
    </row>
    <row r="7400" spans="1:25" hidden="1" x14ac:dyDescent="0.25">
      <c r="A7400" s="103" t="s">
        <v>8</v>
      </c>
      <c r="B7400" s="104">
        <v>46275</v>
      </c>
      <c r="C7400" s="105" t="s">
        <v>12</v>
      </c>
      <c r="D7400" s="106">
        <v>15</v>
      </c>
      <c r="G7400" s="106">
        <v>22</v>
      </c>
      <c r="H7400" s="107">
        <v>0</v>
      </c>
      <c r="I7400" s="107">
        <v>0</v>
      </c>
      <c r="J7400" s="107">
        <v>0</v>
      </c>
      <c r="K7400" s="107">
        <v>0</v>
      </c>
      <c r="L7400" s="108">
        <v>0</v>
      </c>
      <c r="X7400" t="s">
        <v>782</v>
      </c>
    </row>
    <row r="7401" spans="1:25" hidden="1" x14ac:dyDescent="0.25">
      <c r="A7401" s="103" t="s">
        <v>6</v>
      </c>
      <c r="B7401" s="104">
        <v>46275</v>
      </c>
      <c r="C7401" s="105" t="s">
        <v>11</v>
      </c>
      <c r="D7401" s="106">
        <v>10</v>
      </c>
      <c r="G7401" s="106">
        <v>636</v>
      </c>
      <c r="H7401" s="107">
        <v>10</v>
      </c>
      <c r="I7401" s="107">
        <v>7</v>
      </c>
      <c r="J7401" s="107">
        <v>1</v>
      </c>
      <c r="K7401" s="107">
        <v>0</v>
      </c>
      <c r="L7401" s="108">
        <v>0</v>
      </c>
      <c r="X7401" t="s">
        <v>782</v>
      </c>
      <c r="Y7401" t="s">
        <v>784</v>
      </c>
    </row>
    <row r="7402" spans="1:25" x14ac:dyDescent="0.25">
      <c r="A7402" s="103" t="s">
        <v>6</v>
      </c>
      <c r="B7402" s="104">
        <v>46275</v>
      </c>
      <c r="C7402" s="105" t="s">
        <v>11</v>
      </c>
      <c r="D7402" s="106">
        <v>8</v>
      </c>
      <c r="G7402" s="106">
        <v>392</v>
      </c>
      <c r="H7402" s="107">
        <v>1</v>
      </c>
      <c r="I7402" s="107">
        <v>1</v>
      </c>
      <c r="J7402" s="107">
        <v>0</v>
      </c>
      <c r="K7402" s="107">
        <v>0</v>
      </c>
      <c r="L7402" s="108">
        <v>0</v>
      </c>
      <c r="X7402" t="s">
        <v>782</v>
      </c>
      <c r="Y7402" t="s">
        <v>784</v>
      </c>
    </row>
    <row r="7403" spans="1:25" hidden="1" x14ac:dyDescent="0.25">
      <c r="A7403" s="103" t="s">
        <v>7</v>
      </c>
      <c r="B7403" s="104">
        <v>46275</v>
      </c>
      <c r="C7403" s="105" t="s">
        <v>12</v>
      </c>
      <c r="D7403" s="106">
        <v>8</v>
      </c>
      <c r="G7403" s="106">
        <v>390</v>
      </c>
      <c r="H7403" s="107">
        <v>7</v>
      </c>
      <c r="I7403" s="107">
        <v>4</v>
      </c>
      <c r="J7403" s="107">
        <v>1</v>
      </c>
      <c r="K7403" s="107">
        <v>0</v>
      </c>
      <c r="L7403" s="108">
        <v>0</v>
      </c>
      <c r="X7403" t="s">
        <v>782</v>
      </c>
      <c r="Y7403" t="s">
        <v>779</v>
      </c>
    </row>
    <row r="7404" spans="1:25" hidden="1" x14ac:dyDescent="0.25">
      <c r="A7404" s="103" t="s">
        <v>6</v>
      </c>
      <c r="B7404" s="104">
        <v>46275</v>
      </c>
      <c r="C7404" s="105" t="s">
        <v>11</v>
      </c>
      <c r="D7404" s="106">
        <v>8</v>
      </c>
      <c r="G7404" s="106">
        <v>74</v>
      </c>
      <c r="H7404" s="107">
        <v>1</v>
      </c>
      <c r="I7404" s="107">
        <v>1</v>
      </c>
      <c r="J7404" s="107">
        <v>0</v>
      </c>
      <c r="K7404" s="107">
        <v>0</v>
      </c>
      <c r="L7404" s="108">
        <v>0</v>
      </c>
      <c r="X7404" t="s">
        <v>782</v>
      </c>
      <c r="Y7404" t="s">
        <v>780</v>
      </c>
    </row>
    <row r="7405" spans="1:25" x14ac:dyDescent="0.25">
      <c r="A7405" s="103" t="s">
        <v>6</v>
      </c>
      <c r="B7405" s="104">
        <v>46275</v>
      </c>
      <c r="C7405" s="105" t="s">
        <v>12</v>
      </c>
      <c r="D7405" s="106">
        <v>8</v>
      </c>
      <c r="G7405" s="106">
        <v>45</v>
      </c>
      <c r="H7405" s="107">
        <v>2</v>
      </c>
      <c r="I7405" s="107">
        <v>1</v>
      </c>
      <c r="J7405" s="107">
        <v>0</v>
      </c>
      <c r="K7405" s="107">
        <v>0</v>
      </c>
      <c r="L7405" s="108">
        <v>0</v>
      </c>
      <c r="X7405" t="s">
        <v>778</v>
      </c>
      <c r="Y7405" t="s">
        <v>781</v>
      </c>
    </row>
    <row r="7406" spans="1:25" hidden="1" x14ac:dyDescent="0.25">
      <c r="A7406" s="103" t="s">
        <v>7</v>
      </c>
      <c r="B7406" s="104">
        <v>46275</v>
      </c>
      <c r="C7406" s="105" t="s">
        <v>12</v>
      </c>
      <c r="D7406" s="106">
        <v>9</v>
      </c>
      <c r="G7406" s="106">
        <v>189</v>
      </c>
      <c r="H7406" s="107">
        <v>4</v>
      </c>
      <c r="I7406" s="107">
        <v>3</v>
      </c>
      <c r="J7406" s="107">
        <v>1</v>
      </c>
      <c r="K7406" s="107">
        <v>0</v>
      </c>
      <c r="L7406" s="108">
        <v>0</v>
      </c>
      <c r="X7406" t="s">
        <v>778</v>
      </c>
      <c r="Y7406" t="s">
        <v>779</v>
      </c>
    </row>
    <row r="7407" spans="1:25" hidden="1" x14ac:dyDescent="0.25">
      <c r="A7407" s="103" t="s">
        <v>8</v>
      </c>
      <c r="B7407" s="104">
        <v>46275</v>
      </c>
      <c r="C7407" s="105" t="s">
        <v>12</v>
      </c>
      <c r="D7407" s="106">
        <v>15</v>
      </c>
      <c r="G7407" s="106">
        <v>82</v>
      </c>
      <c r="H7407" s="107">
        <v>1</v>
      </c>
      <c r="I7407" s="107">
        <v>1</v>
      </c>
      <c r="J7407" s="107">
        <v>0</v>
      </c>
      <c r="K7407" s="107">
        <v>0</v>
      </c>
      <c r="L7407" s="108">
        <v>0</v>
      </c>
      <c r="X7407" t="s">
        <v>782</v>
      </c>
      <c r="Y7407" t="s">
        <v>781</v>
      </c>
    </row>
    <row r="7408" spans="1:25" x14ac:dyDescent="0.25">
      <c r="A7408" s="103" t="s">
        <v>6</v>
      </c>
      <c r="B7408" s="104">
        <v>46275</v>
      </c>
      <c r="C7408" s="105" t="s">
        <v>12</v>
      </c>
      <c r="D7408" s="106">
        <v>13</v>
      </c>
      <c r="G7408" s="106">
        <v>520</v>
      </c>
      <c r="H7408" s="107">
        <v>4</v>
      </c>
      <c r="I7408" s="107">
        <v>3</v>
      </c>
      <c r="J7408" s="107">
        <v>0</v>
      </c>
      <c r="K7408" s="107">
        <v>0</v>
      </c>
      <c r="L7408" s="108">
        <v>0</v>
      </c>
      <c r="X7408" t="s">
        <v>782</v>
      </c>
      <c r="Y7408" t="s">
        <v>781</v>
      </c>
    </row>
    <row r="7409" spans="1:25" x14ac:dyDescent="0.25">
      <c r="A7409" s="103" t="s">
        <v>6</v>
      </c>
      <c r="B7409" s="104">
        <v>46275</v>
      </c>
      <c r="C7409" s="105" t="s">
        <v>12</v>
      </c>
      <c r="D7409" s="106">
        <v>13</v>
      </c>
      <c r="G7409" s="106">
        <v>88</v>
      </c>
      <c r="H7409" s="107">
        <v>1</v>
      </c>
      <c r="I7409" s="107">
        <v>1</v>
      </c>
      <c r="J7409" s="107">
        <v>0</v>
      </c>
      <c r="K7409" s="107">
        <v>0</v>
      </c>
      <c r="L7409" s="108">
        <v>0</v>
      </c>
      <c r="X7409" t="s">
        <v>778</v>
      </c>
      <c r="Y7409" t="s">
        <v>779</v>
      </c>
    </row>
    <row r="7410" spans="1:25" hidden="1" x14ac:dyDescent="0.25">
      <c r="A7410" s="103" t="s">
        <v>8</v>
      </c>
      <c r="B7410" s="104">
        <v>46275</v>
      </c>
      <c r="C7410" s="105" t="s">
        <v>12</v>
      </c>
      <c r="D7410" s="106">
        <v>10</v>
      </c>
      <c r="G7410" s="106">
        <v>6</v>
      </c>
      <c r="H7410" s="107">
        <v>0</v>
      </c>
      <c r="I7410" s="107">
        <v>0</v>
      </c>
      <c r="J7410" s="107">
        <v>0</v>
      </c>
      <c r="K7410" s="107">
        <v>0</v>
      </c>
      <c r="L7410" s="108">
        <v>0</v>
      </c>
      <c r="X7410" t="s">
        <v>778</v>
      </c>
    </row>
    <row r="7411" spans="1:25" hidden="1" x14ac:dyDescent="0.25">
      <c r="A7411" s="103" t="s">
        <v>7</v>
      </c>
      <c r="B7411" s="104">
        <v>46275</v>
      </c>
      <c r="C7411" s="105" t="s">
        <v>11</v>
      </c>
      <c r="D7411" s="106">
        <v>15</v>
      </c>
      <c r="G7411" s="106">
        <v>6</v>
      </c>
      <c r="H7411" s="107">
        <v>0</v>
      </c>
      <c r="I7411" s="107">
        <v>0</v>
      </c>
      <c r="J7411" s="107">
        <v>0</v>
      </c>
      <c r="K7411" s="107">
        <v>0</v>
      </c>
      <c r="L7411" s="108">
        <v>0</v>
      </c>
      <c r="X7411" t="s">
        <v>782</v>
      </c>
      <c r="Y7411" t="s">
        <v>21</v>
      </c>
    </row>
    <row r="7412" spans="1:25" x14ac:dyDescent="0.25">
      <c r="A7412" s="103" t="s">
        <v>7</v>
      </c>
      <c r="B7412" s="104">
        <v>46275</v>
      </c>
      <c r="C7412" s="105" t="s">
        <v>11</v>
      </c>
      <c r="D7412" s="106">
        <v>9</v>
      </c>
      <c r="G7412" s="106">
        <v>419</v>
      </c>
      <c r="H7412" s="107">
        <v>2</v>
      </c>
      <c r="I7412" s="107">
        <v>0</v>
      </c>
      <c r="J7412" s="107">
        <v>0</v>
      </c>
      <c r="K7412" s="107">
        <v>0</v>
      </c>
      <c r="L7412" s="108">
        <v>0</v>
      </c>
      <c r="X7412" t="s">
        <v>782</v>
      </c>
      <c r="Y7412" t="s">
        <v>783</v>
      </c>
    </row>
    <row r="7413" spans="1:25" hidden="1" x14ac:dyDescent="0.25">
      <c r="A7413" s="103" t="s">
        <v>6</v>
      </c>
      <c r="B7413" s="104">
        <v>46275</v>
      </c>
      <c r="C7413" s="105" t="s">
        <v>12</v>
      </c>
      <c r="D7413" s="106">
        <v>9</v>
      </c>
      <c r="G7413" s="106">
        <v>4</v>
      </c>
      <c r="H7413" s="107">
        <v>0</v>
      </c>
      <c r="I7413" s="107">
        <v>0</v>
      </c>
      <c r="J7413" s="107">
        <v>0</v>
      </c>
      <c r="K7413" s="107">
        <v>0</v>
      </c>
      <c r="L7413" s="108">
        <v>0</v>
      </c>
      <c r="X7413" t="s">
        <v>778</v>
      </c>
      <c r="Y7413" t="s">
        <v>169</v>
      </c>
    </row>
    <row r="7414" spans="1:25" hidden="1" x14ac:dyDescent="0.25">
      <c r="A7414" s="103" t="s">
        <v>27</v>
      </c>
      <c r="B7414" s="104">
        <v>46275</v>
      </c>
      <c r="C7414" s="105" t="s">
        <v>11</v>
      </c>
      <c r="D7414" s="106">
        <v>14</v>
      </c>
      <c r="G7414" s="106">
        <v>1</v>
      </c>
      <c r="H7414" s="107">
        <v>1</v>
      </c>
      <c r="I7414" s="107">
        <v>1</v>
      </c>
      <c r="J7414" s="107">
        <v>0</v>
      </c>
      <c r="K7414" s="107">
        <v>0</v>
      </c>
      <c r="L7414" s="108">
        <v>0</v>
      </c>
      <c r="X7414" t="s">
        <v>782</v>
      </c>
      <c r="Y7414" t="s">
        <v>784</v>
      </c>
    </row>
    <row r="7415" spans="1:25" hidden="1" x14ac:dyDescent="0.25">
      <c r="A7415" s="103" t="s">
        <v>6</v>
      </c>
      <c r="B7415" s="104">
        <v>46275</v>
      </c>
      <c r="C7415" s="105" t="s">
        <v>11</v>
      </c>
      <c r="D7415" s="106">
        <v>15</v>
      </c>
      <c r="G7415" s="106">
        <v>10</v>
      </c>
      <c r="H7415" s="107">
        <v>1</v>
      </c>
      <c r="I7415" s="107">
        <v>1</v>
      </c>
      <c r="J7415" s="107">
        <v>0</v>
      </c>
      <c r="K7415" s="107">
        <v>0</v>
      </c>
      <c r="L7415" s="108">
        <v>0</v>
      </c>
      <c r="X7415" t="s">
        <v>778</v>
      </c>
      <c r="Y7415" t="s">
        <v>21</v>
      </c>
    </row>
    <row r="7416" spans="1:25" hidden="1" x14ac:dyDescent="0.25">
      <c r="A7416" s="103" t="s">
        <v>7</v>
      </c>
      <c r="B7416" s="104">
        <v>46275</v>
      </c>
      <c r="C7416" s="105" t="s">
        <v>11</v>
      </c>
      <c r="D7416" s="106">
        <v>11</v>
      </c>
      <c r="G7416" s="106">
        <v>1</v>
      </c>
      <c r="H7416" s="107">
        <v>0</v>
      </c>
      <c r="I7416" s="107">
        <v>0</v>
      </c>
      <c r="J7416" s="107">
        <v>0</v>
      </c>
      <c r="K7416" s="107">
        <v>0</v>
      </c>
      <c r="L7416" s="108">
        <v>0</v>
      </c>
      <c r="X7416" t="s">
        <v>778</v>
      </c>
    </row>
    <row r="7417" spans="1:25" x14ac:dyDescent="0.25">
      <c r="A7417" s="103" t="s">
        <v>8</v>
      </c>
      <c r="B7417" s="104">
        <v>46275</v>
      </c>
      <c r="C7417" s="105" t="s">
        <v>11</v>
      </c>
      <c r="D7417" s="106">
        <v>9</v>
      </c>
      <c r="G7417" s="106">
        <v>265</v>
      </c>
      <c r="H7417" s="107">
        <v>2</v>
      </c>
      <c r="I7417" s="107">
        <v>2</v>
      </c>
      <c r="J7417" s="107">
        <v>0</v>
      </c>
      <c r="K7417" s="107">
        <v>0</v>
      </c>
      <c r="L7417" s="108">
        <v>0</v>
      </c>
      <c r="X7417" t="s">
        <v>778</v>
      </c>
      <c r="Y7417" t="s">
        <v>784</v>
      </c>
    </row>
    <row r="7418" spans="1:25" x14ac:dyDescent="0.25">
      <c r="A7418" s="103" t="s">
        <v>7</v>
      </c>
      <c r="B7418" s="104">
        <v>46275</v>
      </c>
      <c r="C7418" s="105" t="s">
        <v>12</v>
      </c>
      <c r="D7418" s="106">
        <v>11</v>
      </c>
      <c r="G7418" s="106">
        <v>7</v>
      </c>
      <c r="H7418" s="107">
        <v>0</v>
      </c>
      <c r="I7418" s="107">
        <v>0</v>
      </c>
      <c r="J7418" s="107">
        <v>0</v>
      </c>
      <c r="K7418" s="107">
        <v>0</v>
      </c>
      <c r="L7418" s="108">
        <v>0</v>
      </c>
      <c r="X7418" t="s">
        <v>778</v>
      </c>
      <c r="Y7418" t="s">
        <v>811</v>
      </c>
    </row>
    <row r="7419" spans="1:25" x14ac:dyDescent="0.25">
      <c r="A7419" s="103" t="s">
        <v>7</v>
      </c>
      <c r="B7419" s="104">
        <v>46275</v>
      </c>
      <c r="C7419" s="105" t="s">
        <v>12</v>
      </c>
      <c r="D7419" s="106">
        <v>9</v>
      </c>
      <c r="G7419" s="106">
        <v>31</v>
      </c>
      <c r="H7419" s="107">
        <v>0</v>
      </c>
      <c r="I7419" s="107">
        <v>0</v>
      </c>
      <c r="J7419" s="107">
        <v>0</v>
      </c>
      <c r="K7419" s="107">
        <v>0</v>
      </c>
      <c r="L7419" s="108">
        <v>0</v>
      </c>
      <c r="X7419" t="s">
        <v>782</v>
      </c>
    </row>
    <row r="7420" spans="1:25" hidden="1" x14ac:dyDescent="0.25">
      <c r="A7420" s="103" t="s">
        <v>8</v>
      </c>
      <c r="B7420" s="104">
        <v>46275</v>
      </c>
      <c r="C7420" s="105" t="s">
        <v>12</v>
      </c>
      <c r="D7420" s="106">
        <v>12</v>
      </c>
      <c r="G7420" s="106">
        <v>956</v>
      </c>
      <c r="H7420" s="107">
        <v>12</v>
      </c>
      <c r="I7420" s="107">
        <v>8</v>
      </c>
      <c r="J7420" s="107">
        <v>0</v>
      </c>
      <c r="K7420" s="107">
        <v>0</v>
      </c>
      <c r="L7420" s="108">
        <v>0</v>
      </c>
      <c r="X7420" t="s">
        <v>778</v>
      </c>
      <c r="Y7420" t="s">
        <v>779</v>
      </c>
    </row>
    <row r="7421" spans="1:25" hidden="1" x14ac:dyDescent="0.25">
      <c r="A7421" s="103" t="s">
        <v>6</v>
      </c>
      <c r="B7421" s="104">
        <v>46275</v>
      </c>
      <c r="C7421" s="105" t="s">
        <v>11</v>
      </c>
      <c r="D7421" s="106">
        <v>13</v>
      </c>
      <c r="G7421" s="106">
        <v>7</v>
      </c>
      <c r="H7421" s="107">
        <v>2</v>
      </c>
      <c r="I7421" s="107">
        <v>2</v>
      </c>
      <c r="J7421" s="107">
        <v>0</v>
      </c>
      <c r="K7421" s="107">
        <v>0</v>
      </c>
      <c r="L7421" s="108">
        <v>0</v>
      </c>
      <c r="X7421" t="s">
        <v>782</v>
      </c>
      <c r="Y7421" t="s">
        <v>20</v>
      </c>
    </row>
    <row r="7422" spans="1:25" x14ac:dyDescent="0.25">
      <c r="A7422" s="103" t="s">
        <v>8</v>
      </c>
      <c r="B7422" s="104">
        <v>46275</v>
      </c>
      <c r="C7422" s="105" t="s">
        <v>11</v>
      </c>
      <c r="D7422" s="106">
        <v>16</v>
      </c>
      <c r="G7422" s="106">
        <v>2</v>
      </c>
      <c r="H7422" s="107">
        <v>0</v>
      </c>
      <c r="I7422" s="107">
        <v>0</v>
      </c>
      <c r="J7422" s="107">
        <v>0</v>
      </c>
      <c r="K7422" s="107">
        <v>0</v>
      </c>
      <c r="L7422" s="108">
        <v>0</v>
      </c>
      <c r="X7422" t="s">
        <v>782</v>
      </c>
    </row>
    <row r="7423" spans="1:25" hidden="1" x14ac:dyDescent="0.25">
      <c r="A7423" s="103" t="s">
        <v>8</v>
      </c>
      <c r="B7423" s="104">
        <v>46275</v>
      </c>
      <c r="C7423" s="105" t="s">
        <v>12</v>
      </c>
      <c r="D7423" s="106">
        <v>10</v>
      </c>
      <c r="G7423" s="106">
        <v>131</v>
      </c>
      <c r="H7423" s="107">
        <v>1</v>
      </c>
      <c r="I7423" s="107">
        <v>0</v>
      </c>
      <c r="J7423" s="107">
        <v>0</v>
      </c>
      <c r="K7423" s="107">
        <v>0</v>
      </c>
      <c r="L7423" s="108">
        <v>0</v>
      </c>
      <c r="X7423" t="s">
        <v>778</v>
      </c>
      <c r="Y7423" t="s">
        <v>779</v>
      </c>
    </row>
    <row r="7424" spans="1:25" hidden="1" x14ac:dyDescent="0.25">
      <c r="A7424" s="103" t="s">
        <v>7</v>
      </c>
      <c r="B7424" s="104">
        <v>46275</v>
      </c>
      <c r="C7424" s="105" t="s">
        <v>11</v>
      </c>
      <c r="D7424" s="106">
        <v>9</v>
      </c>
      <c r="G7424" s="106">
        <v>7</v>
      </c>
      <c r="H7424" s="107">
        <v>0</v>
      </c>
      <c r="I7424" s="107">
        <v>0</v>
      </c>
      <c r="J7424" s="107">
        <v>0</v>
      </c>
      <c r="K7424" s="107">
        <v>0</v>
      </c>
      <c r="L7424" s="108">
        <v>0</v>
      </c>
      <c r="X7424" t="s">
        <v>782</v>
      </c>
    </row>
    <row r="7425" spans="1:25" hidden="1" x14ac:dyDescent="0.25">
      <c r="A7425" s="103" t="s">
        <v>8</v>
      </c>
      <c r="B7425" s="104">
        <v>46275</v>
      </c>
      <c r="C7425" s="105" t="s">
        <v>12</v>
      </c>
      <c r="D7425" s="106">
        <v>14</v>
      </c>
      <c r="G7425" s="106">
        <v>28</v>
      </c>
      <c r="H7425" s="107">
        <v>0</v>
      </c>
      <c r="I7425" s="107">
        <v>0</v>
      </c>
      <c r="J7425" s="107">
        <v>0</v>
      </c>
      <c r="K7425" s="107">
        <v>0</v>
      </c>
      <c r="L7425" s="108">
        <v>0</v>
      </c>
      <c r="X7425" t="s">
        <v>778</v>
      </c>
      <c r="Y7425" t="s">
        <v>781</v>
      </c>
    </row>
    <row r="7426" spans="1:25" hidden="1" x14ac:dyDescent="0.25">
      <c r="A7426" s="103" t="s">
        <v>8</v>
      </c>
      <c r="B7426" s="104">
        <v>46275</v>
      </c>
      <c r="C7426" s="105" t="s">
        <v>11</v>
      </c>
      <c r="D7426" s="106">
        <v>11</v>
      </c>
      <c r="G7426" s="106">
        <v>623</v>
      </c>
      <c r="H7426" s="107">
        <v>4</v>
      </c>
      <c r="I7426" s="107">
        <v>4</v>
      </c>
      <c r="J7426" s="107">
        <v>0</v>
      </c>
      <c r="K7426" s="107">
        <v>0</v>
      </c>
      <c r="L7426" s="108">
        <v>0</v>
      </c>
      <c r="X7426" t="s">
        <v>782</v>
      </c>
      <c r="Y7426" t="s">
        <v>784</v>
      </c>
    </row>
    <row r="7427" spans="1:25" hidden="1" x14ac:dyDescent="0.25">
      <c r="A7427" s="103" t="s">
        <v>7</v>
      </c>
      <c r="B7427" s="104">
        <v>46275</v>
      </c>
      <c r="C7427" s="105" t="s">
        <v>11</v>
      </c>
      <c r="D7427" s="106">
        <v>11</v>
      </c>
      <c r="G7427" s="106">
        <v>46</v>
      </c>
      <c r="H7427" s="107">
        <v>0</v>
      </c>
      <c r="I7427" s="107">
        <v>0</v>
      </c>
      <c r="J7427" s="107">
        <v>0</v>
      </c>
      <c r="K7427" s="107">
        <v>0</v>
      </c>
      <c r="L7427" s="108">
        <v>0</v>
      </c>
      <c r="X7427" t="s">
        <v>782</v>
      </c>
      <c r="Y7427" t="s">
        <v>780</v>
      </c>
    </row>
    <row r="7428" spans="1:25" hidden="1" x14ac:dyDescent="0.25">
      <c r="A7428" s="103" t="s">
        <v>6</v>
      </c>
      <c r="B7428" s="104">
        <v>46275</v>
      </c>
      <c r="C7428" s="105" t="s">
        <v>11</v>
      </c>
      <c r="D7428" s="106">
        <v>12</v>
      </c>
      <c r="G7428" s="106">
        <v>114</v>
      </c>
      <c r="H7428" s="107">
        <v>0</v>
      </c>
      <c r="I7428" s="107">
        <v>0</v>
      </c>
      <c r="J7428" s="107">
        <v>0</v>
      </c>
      <c r="K7428" s="107">
        <v>0</v>
      </c>
      <c r="L7428" s="108">
        <v>0</v>
      </c>
      <c r="X7428" t="s">
        <v>782</v>
      </c>
    </row>
    <row r="7429" spans="1:25" x14ac:dyDescent="0.25">
      <c r="A7429" s="103" t="s">
        <v>7</v>
      </c>
      <c r="B7429" s="104">
        <v>46275</v>
      </c>
      <c r="C7429" s="105" t="s">
        <v>11</v>
      </c>
      <c r="D7429" s="106">
        <v>16</v>
      </c>
      <c r="G7429" s="106">
        <v>67</v>
      </c>
      <c r="H7429" s="107">
        <v>1</v>
      </c>
      <c r="I7429" s="107">
        <v>1</v>
      </c>
      <c r="J7429" s="107">
        <v>0</v>
      </c>
      <c r="K7429" s="107">
        <v>0</v>
      </c>
      <c r="L7429" s="108">
        <v>0</v>
      </c>
      <c r="X7429" t="s">
        <v>778</v>
      </c>
      <c r="Y7429" t="s">
        <v>20</v>
      </c>
    </row>
    <row r="7430" spans="1:25" hidden="1" x14ac:dyDescent="0.25">
      <c r="A7430" s="103" t="s">
        <v>6</v>
      </c>
      <c r="B7430" s="104">
        <v>46275</v>
      </c>
      <c r="C7430" s="105" t="s">
        <v>12</v>
      </c>
      <c r="D7430" s="106">
        <v>13</v>
      </c>
      <c r="G7430" s="106">
        <v>1114</v>
      </c>
      <c r="H7430" s="107">
        <v>14</v>
      </c>
      <c r="I7430" s="107">
        <v>13</v>
      </c>
      <c r="J7430" s="107">
        <v>0</v>
      </c>
      <c r="K7430" s="107">
        <v>0</v>
      </c>
      <c r="L7430" s="108">
        <v>0</v>
      </c>
      <c r="X7430" t="s">
        <v>778</v>
      </c>
      <c r="Y7430" t="s">
        <v>779</v>
      </c>
    </row>
    <row r="7431" spans="1:25" x14ac:dyDescent="0.25">
      <c r="A7431" s="103" t="s">
        <v>7</v>
      </c>
      <c r="B7431" s="104">
        <v>46275</v>
      </c>
      <c r="C7431" s="105" t="s">
        <v>11</v>
      </c>
      <c r="D7431" s="106">
        <v>16</v>
      </c>
      <c r="G7431" s="106">
        <v>136</v>
      </c>
      <c r="H7431" s="107">
        <v>2</v>
      </c>
      <c r="I7431" s="107">
        <v>1</v>
      </c>
      <c r="J7431" s="107">
        <v>0</v>
      </c>
      <c r="K7431" s="107">
        <v>0</v>
      </c>
      <c r="L7431" s="108">
        <v>0</v>
      </c>
      <c r="X7431" t="s">
        <v>782</v>
      </c>
      <c r="Y7431" t="s">
        <v>20</v>
      </c>
    </row>
    <row r="7432" spans="1:25" hidden="1" x14ac:dyDescent="0.25">
      <c r="A7432" s="103" t="s">
        <v>6</v>
      </c>
      <c r="B7432" s="104">
        <v>46275</v>
      </c>
      <c r="C7432" s="105" t="s">
        <v>12</v>
      </c>
      <c r="D7432" s="106">
        <v>15</v>
      </c>
      <c r="G7432" s="106">
        <v>43</v>
      </c>
      <c r="H7432" s="107">
        <v>0</v>
      </c>
      <c r="I7432" s="107">
        <v>0</v>
      </c>
      <c r="J7432" s="107">
        <v>0</v>
      </c>
      <c r="K7432" s="107">
        <v>0</v>
      </c>
      <c r="L7432" s="108">
        <v>0</v>
      </c>
      <c r="X7432" t="s">
        <v>782</v>
      </c>
    </row>
    <row r="7433" spans="1:25" hidden="1" x14ac:dyDescent="0.25">
      <c r="A7433" s="103" t="s">
        <v>7</v>
      </c>
      <c r="B7433" s="104">
        <v>46275</v>
      </c>
      <c r="C7433" s="105" t="s">
        <v>11</v>
      </c>
      <c r="D7433" s="106">
        <v>14</v>
      </c>
      <c r="G7433" s="106">
        <v>1</v>
      </c>
      <c r="H7433" s="107">
        <v>0</v>
      </c>
      <c r="I7433" s="107">
        <v>0</v>
      </c>
      <c r="J7433" s="107">
        <v>0</v>
      </c>
      <c r="K7433" s="107">
        <v>0</v>
      </c>
      <c r="L7433" s="108">
        <v>0</v>
      </c>
      <c r="X7433" t="s">
        <v>778</v>
      </c>
    </row>
    <row r="7434" spans="1:25" hidden="1" x14ac:dyDescent="0.25">
      <c r="A7434" s="103" t="s">
        <v>7</v>
      </c>
      <c r="B7434" s="104">
        <v>46275</v>
      </c>
      <c r="C7434" s="105" t="s">
        <v>11</v>
      </c>
      <c r="D7434" s="106">
        <v>16</v>
      </c>
      <c r="G7434" s="106">
        <v>5</v>
      </c>
      <c r="H7434" s="107">
        <v>0</v>
      </c>
      <c r="I7434" s="107">
        <v>0</v>
      </c>
      <c r="J7434" s="107">
        <v>0</v>
      </c>
      <c r="K7434" s="107">
        <v>0</v>
      </c>
      <c r="L7434" s="108">
        <v>0</v>
      </c>
      <c r="X7434" t="s">
        <v>782</v>
      </c>
      <c r="Y7434" t="s">
        <v>23</v>
      </c>
    </row>
    <row r="7435" spans="1:25" hidden="1" x14ac:dyDescent="0.25">
      <c r="A7435" s="103" t="s">
        <v>8</v>
      </c>
      <c r="B7435" s="104">
        <v>46275</v>
      </c>
      <c r="C7435" s="105" t="s">
        <v>11</v>
      </c>
      <c r="D7435" s="106">
        <v>11</v>
      </c>
      <c r="G7435" s="106">
        <v>450</v>
      </c>
      <c r="H7435" s="107">
        <v>6</v>
      </c>
      <c r="I7435" s="107">
        <v>5</v>
      </c>
      <c r="J7435" s="107">
        <v>0</v>
      </c>
      <c r="K7435" s="107">
        <v>0</v>
      </c>
      <c r="L7435" s="108">
        <v>0</v>
      </c>
      <c r="X7435" t="s">
        <v>778</v>
      </c>
      <c r="Y7435" t="s">
        <v>783</v>
      </c>
    </row>
    <row r="7436" spans="1:25" x14ac:dyDescent="0.25">
      <c r="A7436" s="103" t="s">
        <v>7</v>
      </c>
      <c r="B7436" s="104">
        <v>46275</v>
      </c>
      <c r="C7436" s="105" t="s">
        <v>11</v>
      </c>
      <c r="D7436" s="106">
        <v>12</v>
      </c>
      <c r="G7436" s="106">
        <v>559</v>
      </c>
      <c r="H7436" s="107">
        <v>4</v>
      </c>
      <c r="I7436" s="107">
        <v>3</v>
      </c>
      <c r="J7436" s="107">
        <v>0</v>
      </c>
      <c r="K7436" s="107">
        <v>0</v>
      </c>
      <c r="L7436" s="108">
        <v>0</v>
      </c>
      <c r="X7436" t="s">
        <v>782</v>
      </c>
      <c r="Y7436" t="s">
        <v>783</v>
      </c>
    </row>
    <row r="7437" spans="1:25" hidden="1" x14ac:dyDescent="0.25">
      <c r="A7437" s="103" t="s">
        <v>6</v>
      </c>
      <c r="B7437" s="104">
        <v>46275</v>
      </c>
      <c r="C7437" s="105" t="s">
        <v>12</v>
      </c>
      <c r="D7437" s="106">
        <v>14</v>
      </c>
      <c r="G7437" s="106">
        <v>45</v>
      </c>
      <c r="H7437" s="107">
        <v>0</v>
      </c>
      <c r="I7437" s="107">
        <v>0</v>
      </c>
      <c r="J7437" s="107">
        <v>0</v>
      </c>
      <c r="K7437" s="107">
        <v>0</v>
      </c>
      <c r="L7437" s="108">
        <v>0</v>
      </c>
      <c r="X7437" t="s">
        <v>782</v>
      </c>
      <c r="Y7437" t="s">
        <v>779</v>
      </c>
    </row>
    <row r="7438" spans="1:25" x14ac:dyDescent="0.25">
      <c r="A7438" s="103" t="s">
        <v>6</v>
      </c>
      <c r="B7438" s="104">
        <v>46275</v>
      </c>
      <c r="C7438" s="105" t="s">
        <v>11</v>
      </c>
      <c r="D7438" s="106">
        <v>8</v>
      </c>
      <c r="G7438" s="106">
        <v>168</v>
      </c>
      <c r="H7438" s="107">
        <v>1</v>
      </c>
      <c r="I7438" s="107">
        <v>1</v>
      </c>
      <c r="J7438" s="107">
        <v>0</v>
      </c>
      <c r="K7438" s="107">
        <v>0</v>
      </c>
      <c r="L7438" s="108">
        <v>0</v>
      </c>
      <c r="X7438" t="s">
        <v>778</v>
      </c>
      <c r="Y7438" t="s">
        <v>20</v>
      </c>
    </row>
    <row r="7439" spans="1:25" x14ac:dyDescent="0.25">
      <c r="A7439" s="103" t="s">
        <v>7</v>
      </c>
      <c r="B7439" s="104">
        <v>46275</v>
      </c>
      <c r="C7439" s="105" t="s">
        <v>12</v>
      </c>
      <c r="D7439" s="106">
        <v>15</v>
      </c>
      <c r="G7439" s="106">
        <v>16</v>
      </c>
      <c r="H7439" s="107">
        <v>0</v>
      </c>
      <c r="I7439" s="107">
        <v>0</v>
      </c>
      <c r="J7439" s="107">
        <v>0</v>
      </c>
      <c r="K7439" s="107">
        <v>0</v>
      </c>
      <c r="L7439" s="108">
        <v>0</v>
      </c>
      <c r="X7439" t="s">
        <v>782</v>
      </c>
      <c r="Y7439" t="s">
        <v>779</v>
      </c>
    </row>
    <row r="7440" spans="1:25" x14ac:dyDescent="0.25">
      <c r="A7440" s="103" t="s">
        <v>8</v>
      </c>
      <c r="B7440" s="104">
        <v>46275</v>
      </c>
      <c r="C7440" s="105" t="s">
        <v>12</v>
      </c>
      <c r="D7440" s="106">
        <v>9</v>
      </c>
      <c r="G7440" s="106">
        <v>2103</v>
      </c>
      <c r="H7440" s="107">
        <v>39</v>
      </c>
      <c r="I7440" s="107">
        <v>31</v>
      </c>
      <c r="J7440" s="107">
        <v>3</v>
      </c>
      <c r="K7440" s="107">
        <v>1</v>
      </c>
      <c r="L7440" s="108">
        <v>0</v>
      </c>
      <c r="X7440" t="s">
        <v>782</v>
      </c>
      <c r="Y7440" t="s">
        <v>779</v>
      </c>
    </row>
    <row r="7441" spans="1:25" x14ac:dyDescent="0.25">
      <c r="A7441" s="103" t="s">
        <v>6</v>
      </c>
      <c r="B7441" s="104">
        <v>46275</v>
      </c>
      <c r="C7441" s="105" t="s">
        <v>12</v>
      </c>
      <c r="D7441" s="106">
        <v>9</v>
      </c>
      <c r="G7441" s="106">
        <v>64</v>
      </c>
      <c r="H7441" s="107">
        <v>1</v>
      </c>
      <c r="I7441" s="107">
        <v>1</v>
      </c>
      <c r="J7441" s="107">
        <v>0</v>
      </c>
      <c r="K7441" s="107">
        <v>0</v>
      </c>
      <c r="L7441" s="108">
        <v>0</v>
      </c>
      <c r="X7441" t="s">
        <v>782</v>
      </c>
    </row>
    <row r="7442" spans="1:25" hidden="1" x14ac:dyDescent="0.25">
      <c r="A7442" s="103" t="s">
        <v>8</v>
      </c>
      <c r="B7442" s="104">
        <v>46275</v>
      </c>
      <c r="C7442" s="105" t="s">
        <v>12</v>
      </c>
      <c r="D7442" s="106">
        <v>14</v>
      </c>
      <c r="G7442" s="106">
        <v>1735</v>
      </c>
      <c r="H7442" s="107">
        <v>26</v>
      </c>
      <c r="I7442" s="107">
        <v>14</v>
      </c>
      <c r="J7442" s="107">
        <v>1</v>
      </c>
      <c r="K7442" s="107">
        <v>0</v>
      </c>
      <c r="L7442" s="108">
        <v>0</v>
      </c>
      <c r="X7442" t="s">
        <v>782</v>
      </c>
      <c r="Y7442" t="s">
        <v>779</v>
      </c>
    </row>
    <row r="7443" spans="1:25" x14ac:dyDescent="0.25">
      <c r="A7443" s="103" t="s">
        <v>8</v>
      </c>
      <c r="B7443" s="104">
        <v>46275</v>
      </c>
      <c r="C7443" s="105" t="s">
        <v>11</v>
      </c>
      <c r="D7443" s="106">
        <v>10</v>
      </c>
      <c r="G7443" s="106">
        <v>114</v>
      </c>
      <c r="H7443" s="107">
        <v>0</v>
      </c>
      <c r="I7443" s="107">
        <v>0</v>
      </c>
      <c r="J7443" s="107">
        <v>0</v>
      </c>
      <c r="K7443" s="107">
        <v>0</v>
      </c>
      <c r="L7443" s="108">
        <v>0</v>
      </c>
      <c r="X7443" t="s">
        <v>782</v>
      </c>
      <c r="Y7443" t="s">
        <v>780</v>
      </c>
    </row>
    <row r="7444" spans="1:25" x14ac:dyDescent="0.25">
      <c r="A7444" s="103" t="s">
        <v>7</v>
      </c>
      <c r="B7444" s="104">
        <v>46275</v>
      </c>
      <c r="C7444" s="105" t="s">
        <v>12</v>
      </c>
      <c r="D7444" s="106">
        <v>10</v>
      </c>
      <c r="G7444" s="106">
        <v>2568</v>
      </c>
      <c r="H7444" s="107">
        <v>26</v>
      </c>
      <c r="I7444" s="107">
        <v>11</v>
      </c>
      <c r="J7444" s="107">
        <v>0</v>
      </c>
      <c r="K7444" s="107">
        <v>0</v>
      </c>
      <c r="L7444" s="108">
        <v>0</v>
      </c>
      <c r="X7444" t="s">
        <v>778</v>
      </c>
      <c r="Y7444" t="s">
        <v>779</v>
      </c>
    </row>
    <row r="7445" spans="1:25" x14ac:dyDescent="0.25">
      <c r="A7445" s="103" t="s">
        <v>6</v>
      </c>
      <c r="B7445" s="104">
        <v>46275</v>
      </c>
      <c r="C7445" s="105" t="s">
        <v>12</v>
      </c>
      <c r="D7445" s="106">
        <v>16</v>
      </c>
      <c r="G7445" s="106">
        <v>4261</v>
      </c>
      <c r="H7445" s="107">
        <v>50</v>
      </c>
      <c r="I7445" s="107">
        <v>42</v>
      </c>
      <c r="J7445" s="107">
        <v>2</v>
      </c>
      <c r="K7445" s="107">
        <v>2</v>
      </c>
      <c r="L7445" s="108">
        <v>0</v>
      </c>
      <c r="X7445" t="s">
        <v>782</v>
      </c>
      <c r="Y7445" t="s">
        <v>779</v>
      </c>
    </row>
    <row r="7446" spans="1:25" x14ac:dyDescent="0.25">
      <c r="A7446" s="103" t="s">
        <v>8</v>
      </c>
      <c r="B7446" s="104">
        <v>46275</v>
      </c>
      <c r="C7446" s="105" t="s">
        <v>12</v>
      </c>
      <c r="D7446" s="106">
        <v>15</v>
      </c>
      <c r="G7446" s="106">
        <v>684</v>
      </c>
      <c r="H7446" s="107">
        <v>5</v>
      </c>
      <c r="I7446" s="107">
        <v>3</v>
      </c>
      <c r="J7446" s="107">
        <v>1</v>
      </c>
      <c r="K7446" s="107">
        <v>1</v>
      </c>
      <c r="L7446" s="108">
        <v>0</v>
      </c>
      <c r="X7446" t="s">
        <v>778</v>
      </c>
      <c r="Y7446" t="s">
        <v>779</v>
      </c>
    </row>
    <row r="7447" spans="1:25" hidden="1" x14ac:dyDescent="0.25">
      <c r="A7447" s="103" t="s">
        <v>6</v>
      </c>
      <c r="B7447" s="104">
        <v>46275</v>
      </c>
      <c r="C7447" s="105" t="s">
        <v>12</v>
      </c>
      <c r="D7447" s="106">
        <v>11</v>
      </c>
      <c r="G7447" s="106">
        <v>1835</v>
      </c>
      <c r="H7447" s="107">
        <v>16</v>
      </c>
      <c r="I7447" s="107">
        <v>10</v>
      </c>
      <c r="J7447" s="107">
        <v>0</v>
      </c>
      <c r="K7447" s="107">
        <v>0</v>
      </c>
      <c r="L7447" s="108">
        <v>0</v>
      </c>
      <c r="X7447" t="s">
        <v>778</v>
      </c>
      <c r="Y7447" t="s">
        <v>779</v>
      </c>
    </row>
    <row r="7448" spans="1:25" hidden="1" x14ac:dyDescent="0.25">
      <c r="A7448" s="103" t="s">
        <v>8</v>
      </c>
      <c r="B7448" s="104">
        <v>46275</v>
      </c>
      <c r="C7448" s="105" t="s">
        <v>11</v>
      </c>
      <c r="D7448" s="106">
        <v>15</v>
      </c>
      <c r="G7448" s="106">
        <v>223</v>
      </c>
      <c r="H7448" s="107">
        <v>4</v>
      </c>
      <c r="I7448" s="107">
        <v>4</v>
      </c>
      <c r="J7448" s="107">
        <v>0</v>
      </c>
      <c r="K7448" s="107">
        <v>0</v>
      </c>
      <c r="L7448" s="108">
        <v>0</v>
      </c>
      <c r="X7448" t="s">
        <v>778</v>
      </c>
      <c r="Y7448" t="s">
        <v>783</v>
      </c>
    </row>
    <row r="7449" spans="1:25" hidden="1" x14ac:dyDescent="0.25">
      <c r="A7449" s="103" t="s">
        <v>6</v>
      </c>
      <c r="B7449" s="104">
        <v>46275</v>
      </c>
      <c r="C7449" s="105" t="s">
        <v>11</v>
      </c>
      <c r="D7449" s="106">
        <v>11</v>
      </c>
      <c r="G7449" s="106">
        <v>185</v>
      </c>
      <c r="H7449" s="107">
        <v>4</v>
      </c>
      <c r="I7449" s="107">
        <v>4</v>
      </c>
      <c r="J7449" s="107">
        <v>0</v>
      </c>
      <c r="K7449" s="107">
        <v>0</v>
      </c>
      <c r="L7449" s="108">
        <v>0</v>
      </c>
      <c r="X7449" t="s">
        <v>778</v>
      </c>
      <c r="Y7449" t="s">
        <v>784</v>
      </c>
    </row>
    <row r="7450" spans="1:25" x14ac:dyDescent="0.25">
      <c r="A7450" s="103" t="s">
        <v>7</v>
      </c>
      <c r="B7450" s="104">
        <v>46275</v>
      </c>
      <c r="C7450" s="105" t="s">
        <v>11</v>
      </c>
      <c r="D7450" s="106">
        <v>10</v>
      </c>
      <c r="G7450" s="106">
        <v>192</v>
      </c>
      <c r="H7450" s="107">
        <v>3</v>
      </c>
      <c r="I7450" s="107">
        <v>3</v>
      </c>
      <c r="J7450" s="107">
        <v>0</v>
      </c>
      <c r="K7450" s="107">
        <v>0</v>
      </c>
      <c r="L7450" s="108">
        <v>0</v>
      </c>
      <c r="X7450" t="s">
        <v>782</v>
      </c>
      <c r="Y7450" t="s">
        <v>784</v>
      </c>
    </row>
    <row r="7451" spans="1:25" hidden="1" x14ac:dyDescent="0.25">
      <c r="A7451" s="103" t="s">
        <v>7</v>
      </c>
      <c r="B7451" s="104">
        <v>46275</v>
      </c>
      <c r="C7451" s="105" t="s">
        <v>12</v>
      </c>
      <c r="D7451" s="106">
        <v>15</v>
      </c>
      <c r="G7451" s="106">
        <v>1</v>
      </c>
      <c r="H7451" s="107">
        <v>0</v>
      </c>
      <c r="I7451" s="107">
        <v>0</v>
      </c>
      <c r="J7451" s="107">
        <v>0</v>
      </c>
      <c r="K7451" s="107">
        <v>0</v>
      </c>
      <c r="L7451" s="108">
        <v>0</v>
      </c>
      <c r="X7451" t="s">
        <v>778</v>
      </c>
      <c r="Y7451" t="s">
        <v>804</v>
      </c>
    </row>
    <row r="7452" spans="1:25" x14ac:dyDescent="0.25">
      <c r="A7452" s="103" t="s">
        <v>6</v>
      </c>
      <c r="B7452" s="104">
        <v>46275</v>
      </c>
      <c r="C7452" s="105" t="s">
        <v>12</v>
      </c>
      <c r="D7452" s="106">
        <v>12</v>
      </c>
      <c r="G7452" s="106">
        <v>138</v>
      </c>
      <c r="H7452" s="107">
        <v>3</v>
      </c>
      <c r="I7452" s="107">
        <v>1</v>
      </c>
      <c r="J7452" s="107">
        <v>0</v>
      </c>
      <c r="K7452" s="107">
        <v>0</v>
      </c>
      <c r="L7452" s="108">
        <v>0</v>
      </c>
      <c r="X7452" t="s">
        <v>778</v>
      </c>
      <c r="Y7452" t="s">
        <v>781</v>
      </c>
    </row>
    <row r="7453" spans="1:25" hidden="1" x14ac:dyDescent="0.25">
      <c r="A7453" s="103" t="s">
        <v>7</v>
      </c>
      <c r="B7453" s="104">
        <v>46275</v>
      </c>
      <c r="C7453" s="105" t="s">
        <v>12</v>
      </c>
      <c r="D7453" s="106">
        <v>9</v>
      </c>
      <c r="G7453" s="106">
        <v>18</v>
      </c>
      <c r="H7453" s="107">
        <v>1</v>
      </c>
      <c r="I7453" s="107">
        <v>0</v>
      </c>
      <c r="J7453" s="107">
        <v>0</v>
      </c>
      <c r="K7453" s="107">
        <v>0</v>
      </c>
      <c r="L7453" s="108">
        <v>0</v>
      </c>
      <c r="X7453" t="s">
        <v>782</v>
      </c>
      <c r="Y7453" t="s">
        <v>779</v>
      </c>
    </row>
    <row r="7454" spans="1:25" hidden="1" x14ac:dyDescent="0.25">
      <c r="A7454" s="103" t="s">
        <v>8</v>
      </c>
      <c r="B7454" s="104">
        <v>46275</v>
      </c>
      <c r="C7454" s="105" t="s">
        <v>11</v>
      </c>
      <c r="D7454" s="106">
        <v>10</v>
      </c>
      <c r="G7454" s="106">
        <v>269</v>
      </c>
      <c r="H7454" s="107">
        <v>0</v>
      </c>
      <c r="I7454" s="107">
        <v>0</v>
      </c>
      <c r="J7454" s="107">
        <v>0</v>
      </c>
      <c r="K7454" s="107">
        <v>0</v>
      </c>
      <c r="L7454" s="108">
        <v>0</v>
      </c>
      <c r="X7454" t="s">
        <v>778</v>
      </c>
      <c r="Y7454" t="s">
        <v>784</v>
      </c>
    </row>
    <row r="7455" spans="1:25" x14ac:dyDescent="0.25">
      <c r="A7455" s="103" t="s">
        <v>6</v>
      </c>
      <c r="B7455" s="104">
        <v>46275</v>
      </c>
      <c r="C7455" s="105" t="s">
        <v>12</v>
      </c>
      <c r="D7455" s="106">
        <v>13</v>
      </c>
      <c r="G7455" s="106">
        <v>101</v>
      </c>
      <c r="H7455" s="107">
        <v>0</v>
      </c>
      <c r="I7455" s="107">
        <v>0</v>
      </c>
      <c r="J7455" s="107">
        <v>0</v>
      </c>
      <c r="K7455" s="107">
        <v>0</v>
      </c>
      <c r="L7455" s="108">
        <v>0</v>
      </c>
      <c r="X7455" t="s">
        <v>778</v>
      </c>
      <c r="Y7455" t="s">
        <v>781</v>
      </c>
    </row>
    <row r="7456" spans="1:25" x14ac:dyDescent="0.25">
      <c r="A7456" s="103" t="s">
        <v>6</v>
      </c>
      <c r="B7456" s="104">
        <v>46275</v>
      </c>
      <c r="C7456" s="105" t="s">
        <v>12</v>
      </c>
      <c r="D7456" s="106">
        <v>10</v>
      </c>
      <c r="G7456" s="106">
        <v>35</v>
      </c>
      <c r="H7456" s="107">
        <v>0</v>
      </c>
      <c r="I7456" s="107">
        <v>0</v>
      </c>
      <c r="J7456" s="107">
        <v>0</v>
      </c>
      <c r="K7456" s="107">
        <v>0</v>
      </c>
      <c r="L7456" s="108">
        <v>0</v>
      </c>
      <c r="X7456" t="s">
        <v>782</v>
      </c>
    </row>
    <row r="7457" spans="1:25" x14ac:dyDescent="0.25">
      <c r="A7457" s="103" t="s">
        <v>6</v>
      </c>
      <c r="B7457" s="104">
        <v>46275</v>
      </c>
      <c r="C7457" s="105" t="s">
        <v>12</v>
      </c>
      <c r="D7457" s="106">
        <v>12</v>
      </c>
      <c r="G7457" s="106">
        <v>3293</v>
      </c>
      <c r="H7457" s="107">
        <v>24</v>
      </c>
      <c r="I7457" s="107">
        <v>14</v>
      </c>
      <c r="J7457" s="107">
        <v>1</v>
      </c>
      <c r="K7457" s="107">
        <v>1</v>
      </c>
      <c r="L7457" s="108">
        <v>0</v>
      </c>
      <c r="X7457" t="s">
        <v>782</v>
      </c>
      <c r="Y7457" t="s">
        <v>779</v>
      </c>
    </row>
    <row r="7458" spans="1:25" x14ac:dyDescent="0.25">
      <c r="A7458" s="103" t="s">
        <v>7</v>
      </c>
      <c r="B7458" s="104">
        <v>46275</v>
      </c>
      <c r="C7458" s="105" t="s">
        <v>12</v>
      </c>
      <c r="D7458" s="106">
        <v>14</v>
      </c>
      <c r="G7458" s="106">
        <v>12</v>
      </c>
      <c r="H7458" s="107">
        <v>0</v>
      </c>
      <c r="I7458" s="107">
        <v>0</v>
      </c>
      <c r="J7458" s="107">
        <v>0</v>
      </c>
      <c r="K7458" s="107">
        <v>0</v>
      </c>
      <c r="L7458" s="108">
        <v>0</v>
      </c>
      <c r="X7458" t="s">
        <v>778</v>
      </c>
    </row>
    <row r="7459" spans="1:25" x14ac:dyDescent="0.25">
      <c r="A7459" s="103" t="s">
        <v>6</v>
      </c>
      <c r="B7459" s="104">
        <v>46275</v>
      </c>
      <c r="C7459" s="105" t="s">
        <v>12</v>
      </c>
      <c r="D7459" s="106">
        <v>13</v>
      </c>
      <c r="G7459" s="106">
        <v>1341</v>
      </c>
      <c r="H7459" s="107">
        <v>18</v>
      </c>
      <c r="I7459" s="107">
        <v>11</v>
      </c>
      <c r="J7459" s="107">
        <v>1</v>
      </c>
      <c r="K7459" s="107">
        <v>0</v>
      </c>
      <c r="L7459" s="108">
        <v>0</v>
      </c>
      <c r="X7459" t="s">
        <v>782</v>
      </c>
      <c r="Y7459" t="s">
        <v>779</v>
      </c>
    </row>
    <row r="7460" spans="1:25" hidden="1" x14ac:dyDescent="0.25">
      <c r="A7460" s="103" t="s">
        <v>8</v>
      </c>
      <c r="B7460" s="104">
        <v>46275</v>
      </c>
      <c r="C7460" s="105" t="s">
        <v>12</v>
      </c>
      <c r="D7460" s="106">
        <v>13</v>
      </c>
      <c r="G7460" s="106">
        <v>2</v>
      </c>
      <c r="H7460" s="107">
        <v>0</v>
      </c>
      <c r="I7460" s="107">
        <v>0</v>
      </c>
      <c r="J7460" s="107">
        <v>0</v>
      </c>
      <c r="K7460" s="107">
        <v>0</v>
      </c>
      <c r="L7460" s="108">
        <v>0</v>
      </c>
      <c r="X7460" t="s">
        <v>782</v>
      </c>
      <c r="Y7460" t="s">
        <v>779</v>
      </c>
    </row>
    <row r="7461" spans="1:25" hidden="1" x14ac:dyDescent="0.25">
      <c r="A7461" s="103" t="s">
        <v>6</v>
      </c>
      <c r="B7461" s="104">
        <v>46275</v>
      </c>
      <c r="C7461" s="105" t="s">
        <v>11</v>
      </c>
      <c r="D7461" s="106">
        <v>11</v>
      </c>
      <c r="G7461" s="106">
        <v>52</v>
      </c>
      <c r="H7461" s="107">
        <v>0</v>
      </c>
      <c r="I7461" s="107">
        <v>0</v>
      </c>
      <c r="J7461" s="107">
        <v>0</v>
      </c>
      <c r="K7461" s="107">
        <v>0</v>
      </c>
      <c r="L7461" s="108">
        <v>0</v>
      </c>
      <c r="X7461" t="s">
        <v>778</v>
      </c>
      <c r="Y7461" t="s">
        <v>780</v>
      </c>
    </row>
    <row r="7462" spans="1:25" hidden="1" x14ac:dyDescent="0.25">
      <c r="A7462" s="103" t="s">
        <v>7</v>
      </c>
      <c r="B7462" s="104">
        <v>46275</v>
      </c>
      <c r="C7462" s="105" t="s">
        <v>11</v>
      </c>
      <c r="D7462" s="106">
        <v>16</v>
      </c>
      <c r="G7462" s="106">
        <v>61</v>
      </c>
      <c r="H7462" s="107">
        <v>0</v>
      </c>
      <c r="I7462" s="107">
        <v>0</v>
      </c>
      <c r="J7462" s="107">
        <v>0</v>
      </c>
      <c r="K7462" s="107">
        <v>0</v>
      </c>
      <c r="L7462" s="108">
        <v>0</v>
      </c>
      <c r="X7462" t="s">
        <v>782</v>
      </c>
      <c r="Y7462" t="s">
        <v>780</v>
      </c>
    </row>
    <row r="7463" spans="1:25" x14ac:dyDescent="0.25">
      <c r="A7463" s="103" t="s">
        <v>6</v>
      </c>
      <c r="B7463" s="104">
        <v>46275</v>
      </c>
      <c r="C7463" s="105" t="s">
        <v>11</v>
      </c>
      <c r="D7463" s="106">
        <v>10</v>
      </c>
      <c r="G7463" s="106">
        <v>6</v>
      </c>
      <c r="H7463" s="107">
        <v>0</v>
      </c>
      <c r="I7463" s="107">
        <v>0</v>
      </c>
      <c r="J7463" s="107">
        <v>0</v>
      </c>
      <c r="K7463" s="107">
        <v>0</v>
      </c>
      <c r="L7463" s="108">
        <v>0</v>
      </c>
      <c r="X7463" t="s">
        <v>782</v>
      </c>
      <c r="Y7463" t="s">
        <v>22</v>
      </c>
    </row>
    <row r="7464" spans="1:25" hidden="1" x14ac:dyDescent="0.25">
      <c r="A7464" s="103" t="s">
        <v>6</v>
      </c>
      <c r="B7464" s="104">
        <v>46275</v>
      </c>
      <c r="C7464" s="105" t="s">
        <v>12</v>
      </c>
      <c r="D7464" s="106">
        <v>16</v>
      </c>
      <c r="G7464" s="106">
        <v>139</v>
      </c>
      <c r="H7464" s="107">
        <v>3</v>
      </c>
      <c r="I7464" s="107">
        <v>2</v>
      </c>
      <c r="J7464" s="107">
        <v>0</v>
      </c>
      <c r="K7464" s="107">
        <v>0</v>
      </c>
      <c r="L7464" s="108">
        <v>0</v>
      </c>
      <c r="X7464" t="s">
        <v>778</v>
      </c>
      <c r="Y7464" t="s">
        <v>779</v>
      </c>
    </row>
    <row r="7465" spans="1:25" hidden="1" x14ac:dyDescent="0.25">
      <c r="A7465" s="103" t="s">
        <v>7</v>
      </c>
      <c r="B7465" s="104">
        <v>46275</v>
      </c>
      <c r="C7465" s="105" t="s">
        <v>11</v>
      </c>
      <c r="D7465" s="106">
        <v>10</v>
      </c>
      <c r="G7465" s="106">
        <v>17</v>
      </c>
      <c r="H7465" s="107">
        <v>0</v>
      </c>
      <c r="I7465" s="107">
        <v>0</v>
      </c>
      <c r="J7465" s="107">
        <v>0</v>
      </c>
      <c r="K7465" s="107">
        <v>0</v>
      </c>
      <c r="L7465" s="108">
        <v>0</v>
      </c>
      <c r="X7465" t="s">
        <v>778</v>
      </c>
      <c r="Y7465" t="s">
        <v>780</v>
      </c>
    </row>
    <row r="7466" spans="1:25" x14ac:dyDescent="0.25">
      <c r="A7466" s="103" t="s">
        <v>8</v>
      </c>
      <c r="B7466" s="104">
        <v>46275</v>
      </c>
      <c r="C7466" s="105" t="s">
        <v>11</v>
      </c>
      <c r="D7466" s="106">
        <v>8</v>
      </c>
      <c r="G7466" s="106">
        <v>2</v>
      </c>
      <c r="H7466" s="107">
        <v>0</v>
      </c>
      <c r="I7466" s="107">
        <v>0</v>
      </c>
      <c r="J7466" s="107">
        <v>0</v>
      </c>
      <c r="K7466" s="107">
        <v>0</v>
      </c>
      <c r="L7466" s="108">
        <v>0</v>
      </c>
      <c r="X7466" t="s">
        <v>782</v>
      </c>
    </row>
    <row r="7467" spans="1:25" hidden="1" x14ac:dyDescent="0.25">
      <c r="A7467" s="103" t="s">
        <v>6</v>
      </c>
      <c r="B7467" s="104">
        <v>46275</v>
      </c>
      <c r="C7467" s="105" t="s">
        <v>12</v>
      </c>
      <c r="D7467" s="106">
        <v>12</v>
      </c>
      <c r="G7467" s="106">
        <v>2107</v>
      </c>
      <c r="H7467" s="107">
        <v>22</v>
      </c>
      <c r="I7467" s="107">
        <v>12</v>
      </c>
      <c r="J7467" s="107">
        <v>0</v>
      </c>
      <c r="K7467" s="107">
        <v>0</v>
      </c>
      <c r="L7467" s="108">
        <v>0</v>
      </c>
      <c r="X7467" t="s">
        <v>778</v>
      </c>
      <c r="Y7467" t="s">
        <v>779</v>
      </c>
    </row>
    <row r="7468" spans="1:25" x14ac:dyDescent="0.25">
      <c r="A7468" s="103" t="s">
        <v>8</v>
      </c>
      <c r="B7468" s="104">
        <v>46275</v>
      </c>
      <c r="C7468" s="105" t="s">
        <v>11</v>
      </c>
      <c r="D7468" s="106">
        <v>12</v>
      </c>
      <c r="G7468" s="106">
        <v>676</v>
      </c>
      <c r="H7468" s="107">
        <v>5</v>
      </c>
      <c r="I7468" s="107">
        <v>4</v>
      </c>
      <c r="J7468" s="107">
        <v>0</v>
      </c>
      <c r="K7468" s="107">
        <v>0</v>
      </c>
      <c r="L7468" s="108">
        <v>0</v>
      </c>
      <c r="X7468" t="s">
        <v>782</v>
      </c>
      <c r="Y7468" t="s">
        <v>20</v>
      </c>
    </row>
    <row r="7469" spans="1:25" hidden="1" x14ac:dyDescent="0.25">
      <c r="A7469" s="103" t="s">
        <v>7</v>
      </c>
      <c r="B7469" s="104">
        <v>46275</v>
      </c>
      <c r="C7469" s="105" t="s">
        <v>12</v>
      </c>
      <c r="D7469" s="106">
        <v>9</v>
      </c>
      <c r="G7469" s="106">
        <v>967</v>
      </c>
      <c r="H7469" s="107">
        <v>30</v>
      </c>
      <c r="I7469" s="107">
        <v>19</v>
      </c>
      <c r="J7469" s="107">
        <v>0</v>
      </c>
      <c r="K7469" s="107">
        <v>0</v>
      </c>
      <c r="L7469" s="108">
        <v>0</v>
      </c>
      <c r="X7469" t="s">
        <v>782</v>
      </c>
      <c r="Y7469" t="s">
        <v>779</v>
      </c>
    </row>
    <row r="7470" spans="1:25" x14ac:dyDescent="0.25">
      <c r="A7470" s="103" t="s">
        <v>7</v>
      </c>
      <c r="B7470" s="104">
        <v>46275</v>
      </c>
      <c r="C7470" s="105" t="s">
        <v>11</v>
      </c>
      <c r="D7470" s="106">
        <v>11</v>
      </c>
      <c r="G7470" s="106">
        <v>7</v>
      </c>
      <c r="H7470" s="107">
        <v>0</v>
      </c>
      <c r="I7470" s="107">
        <v>0</v>
      </c>
      <c r="J7470" s="107">
        <v>0</v>
      </c>
      <c r="K7470" s="107">
        <v>0</v>
      </c>
      <c r="L7470" s="108">
        <v>0</v>
      </c>
      <c r="X7470" t="s">
        <v>782</v>
      </c>
    </row>
    <row r="7471" spans="1:25" x14ac:dyDescent="0.25">
      <c r="A7471" s="103" t="s">
        <v>6</v>
      </c>
      <c r="B7471" s="104">
        <v>46275</v>
      </c>
      <c r="C7471" s="105" t="s">
        <v>12</v>
      </c>
      <c r="D7471" s="106">
        <v>9</v>
      </c>
      <c r="G7471" s="106">
        <v>8</v>
      </c>
      <c r="H7471" s="107">
        <v>0</v>
      </c>
      <c r="I7471" s="107">
        <v>0</v>
      </c>
      <c r="J7471" s="107">
        <v>0</v>
      </c>
      <c r="K7471" s="107">
        <v>0</v>
      </c>
      <c r="L7471" s="108">
        <v>0</v>
      </c>
      <c r="X7471" t="s">
        <v>782</v>
      </c>
      <c r="Y7471" t="s">
        <v>169</v>
      </c>
    </row>
    <row r="7472" spans="1:25" x14ac:dyDescent="0.25">
      <c r="A7472" s="103" t="s">
        <v>8</v>
      </c>
      <c r="B7472" s="104">
        <v>46275</v>
      </c>
      <c r="C7472" s="105" t="s">
        <v>12</v>
      </c>
      <c r="D7472" s="106">
        <v>15</v>
      </c>
      <c r="G7472" s="106">
        <v>2255</v>
      </c>
      <c r="H7472" s="107">
        <v>30</v>
      </c>
      <c r="I7472" s="107">
        <v>24</v>
      </c>
      <c r="J7472" s="107">
        <v>0</v>
      </c>
      <c r="K7472" s="107">
        <v>0</v>
      </c>
      <c r="L7472" s="108">
        <v>0</v>
      </c>
      <c r="X7472" t="s">
        <v>782</v>
      </c>
      <c r="Y7472" t="s">
        <v>779</v>
      </c>
    </row>
    <row r="7473" spans="1:25" hidden="1" x14ac:dyDescent="0.25">
      <c r="A7473" s="103" t="s">
        <v>7</v>
      </c>
      <c r="B7473" s="104">
        <v>46275</v>
      </c>
      <c r="C7473" s="105" t="s">
        <v>12</v>
      </c>
      <c r="D7473" s="106">
        <v>9</v>
      </c>
      <c r="G7473" s="106">
        <v>22</v>
      </c>
      <c r="H7473" s="107">
        <v>0</v>
      </c>
      <c r="I7473" s="107">
        <v>0</v>
      </c>
      <c r="J7473" s="107">
        <v>0</v>
      </c>
      <c r="K7473" s="107">
        <v>0</v>
      </c>
      <c r="L7473" s="108">
        <v>0</v>
      </c>
      <c r="X7473" t="s">
        <v>778</v>
      </c>
    </row>
    <row r="7474" spans="1:25" hidden="1" x14ac:dyDescent="0.25">
      <c r="A7474" s="103" t="s">
        <v>827</v>
      </c>
      <c r="B7474" s="104">
        <v>46275</v>
      </c>
      <c r="C7474" s="105" t="s">
        <v>12</v>
      </c>
      <c r="E7474" s="105">
        <v>2</v>
      </c>
      <c r="M7474" s="44">
        <v>9424204</v>
      </c>
      <c r="X7474" t="s">
        <v>1008</v>
      </c>
    </row>
    <row r="7475" spans="1:25" hidden="1" x14ac:dyDescent="0.25">
      <c r="A7475" s="103" t="s">
        <v>7</v>
      </c>
      <c r="B7475" s="104">
        <v>46275</v>
      </c>
      <c r="C7475" s="105" t="s">
        <v>11</v>
      </c>
      <c r="E7475" s="105">
        <v>3</v>
      </c>
      <c r="M7475" s="44">
        <v>614839</v>
      </c>
      <c r="Y7475" t="s">
        <v>779</v>
      </c>
    </row>
    <row r="7476" spans="1:25" hidden="1" x14ac:dyDescent="0.25">
      <c r="A7476" s="103" t="s">
        <v>7</v>
      </c>
      <c r="B7476" s="104">
        <v>46275</v>
      </c>
      <c r="C7476" s="105" t="s">
        <v>12</v>
      </c>
      <c r="E7476" s="105">
        <v>2</v>
      </c>
      <c r="M7476" s="44">
        <v>15095</v>
      </c>
      <c r="Y7476" t="s">
        <v>785</v>
      </c>
    </row>
    <row r="7477" spans="1:25" hidden="1" x14ac:dyDescent="0.25">
      <c r="A7477" s="103" t="s">
        <v>8</v>
      </c>
      <c r="B7477" s="104">
        <v>46275</v>
      </c>
      <c r="C7477" s="105" t="s">
        <v>12</v>
      </c>
      <c r="E7477" s="105">
        <v>3</v>
      </c>
      <c r="M7477" s="44">
        <v>199551</v>
      </c>
      <c r="X7477" t="s">
        <v>1009</v>
      </c>
      <c r="Y7477" t="s">
        <v>781</v>
      </c>
    </row>
    <row r="7478" spans="1:25" hidden="1" x14ac:dyDescent="0.25">
      <c r="A7478" s="103" t="s">
        <v>8</v>
      </c>
      <c r="B7478" s="104">
        <v>46275</v>
      </c>
      <c r="C7478" s="105" t="s">
        <v>12</v>
      </c>
      <c r="E7478" s="105">
        <v>18</v>
      </c>
      <c r="M7478" s="44">
        <v>7938369</v>
      </c>
    </row>
    <row r="7479" spans="1:25" hidden="1" x14ac:dyDescent="0.25">
      <c r="A7479" s="103" t="s">
        <v>7</v>
      </c>
      <c r="B7479" s="104">
        <v>46275</v>
      </c>
      <c r="C7479" s="105" t="s">
        <v>11</v>
      </c>
      <c r="E7479" s="105">
        <v>52</v>
      </c>
      <c r="M7479" s="44">
        <v>1799222</v>
      </c>
      <c r="Y7479" t="s">
        <v>23</v>
      </c>
    </row>
    <row r="7480" spans="1:25" hidden="1" x14ac:dyDescent="0.25">
      <c r="A7480" s="103" t="s">
        <v>7</v>
      </c>
      <c r="B7480" s="104">
        <v>46275</v>
      </c>
      <c r="C7480" s="105" t="s">
        <v>12</v>
      </c>
      <c r="E7480" s="105">
        <v>1</v>
      </c>
      <c r="M7480" s="44">
        <v>374190</v>
      </c>
      <c r="Y7480" t="s">
        <v>804</v>
      </c>
    </row>
    <row r="7481" spans="1:25" hidden="1" x14ac:dyDescent="0.25">
      <c r="A7481" s="103" t="s">
        <v>6</v>
      </c>
      <c r="B7481" s="104">
        <v>46275</v>
      </c>
      <c r="C7481" s="105" t="s">
        <v>12</v>
      </c>
      <c r="E7481" s="105">
        <v>105</v>
      </c>
      <c r="M7481" s="44">
        <v>4360145</v>
      </c>
      <c r="Y7481" t="s">
        <v>779</v>
      </c>
    </row>
    <row r="7482" spans="1:25" hidden="1" x14ac:dyDescent="0.25">
      <c r="A7482" s="103" t="s">
        <v>8</v>
      </c>
      <c r="B7482" s="104">
        <v>46275</v>
      </c>
      <c r="C7482" s="105" t="s">
        <v>11</v>
      </c>
      <c r="E7482" s="105">
        <v>58</v>
      </c>
      <c r="M7482" s="44">
        <v>5767477</v>
      </c>
      <c r="Y7482" t="s">
        <v>780</v>
      </c>
    </row>
    <row r="7483" spans="1:25" hidden="1" x14ac:dyDescent="0.25">
      <c r="A7483" s="103" t="s">
        <v>6</v>
      </c>
      <c r="B7483" s="104">
        <v>46275</v>
      </c>
      <c r="C7483" s="105" t="s">
        <v>11</v>
      </c>
      <c r="E7483" s="105">
        <v>16</v>
      </c>
      <c r="M7483" s="44">
        <v>532236</v>
      </c>
      <c r="Y7483" t="s">
        <v>22</v>
      </c>
    </row>
    <row r="7484" spans="1:25" hidden="1" x14ac:dyDescent="0.25">
      <c r="A7484" s="103" t="s">
        <v>6</v>
      </c>
      <c r="B7484" s="104">
        <v>46275</v>
      </c>
      <c r="C7484" s="105" t="s">
        <v>11</v>
      </c>
      <c r="E7484" s="105">
        <v>80</v>
      </c>
      <c r="M7484" s="44">
        <v>3563500</v>
      </c>
      <c r="Y7484" t="s">
        <v>23</v>
      </c>
    </row>
    <row r="7485" spans="1:25" hidden="1" x14ac:dyDescent="0.25">
      <c r="A7485" s="103" t="s">
        <v>8</v>
      </c>
      <c r="B7485" s="104">
        <v>46275</v>
      </c>
      <c r="C7485" s="105" t="s">
        <v>11</v>
      </c>
      <c r="E7485" s="105">
        <v>7</v>
      </c>
      <c r="M7485" s="44">
        <v>388178</v>
      </c>
      <c r="Y7485" t="s">
        <v>21</v>
      </c>
    </row>
    <row r="7486" spans="1:25" hidden="1" x14ac:dyDescent="0.25">
      <c r="A7486" s="103" t="s">
        <v>6</v>
      </c>
      <c r="B7486" s="104">
        <v>46275</v>
      </c>
      <c r="C7486" s="105" t="s">
        <v>11</v>
      </c>
      <c r="E7486" s="105">
        <v>21</v>
      </c>
      <c r="M7486" s="44">
        <v>748238</v>
      </c>
      <c r="Y7486" t="s">
        <v>21</v>
      </c>
    </row>
    <row r="7487" spans="1:25" hidden="1" x14ac:dyDescent="0.25">
      <c r="A7487" s="103" t="s">
        <v>7</v>
      </c>
      <c r="B7487" s="104">
        <v>46275</v>
      </c>
      <c r="C7487" s="105" t="s">
        <v>11</v>
      </c>
      <c r="E7487" s="105">
        <v>4</v>
      </c>
      <c r="M7487" s="44">
        <v>177273</v>
      </c>
      <c r="X7487" t="s">
        <v>1008</v>
      </c>
    </row>
    <row r="7488" spans="1:25" hidden="1" x14ac:dyDescent="0.25">
      <c r="A7488" s="103" t="s">
        <v>8</v>
      </c>
      <c r="B7488" s="104">
        <v>46275</v>
      </c>
      <c r="C7488" s="105" t="s">
        <v>11</v>
      </c>
      <c r="E7488" s="105">
        <v>2</v>
      </c>
      <c r="M7488" s="44">
        <v>180507</v>
      </c>
      <c r="X7488" t="s">
        <v>1009</v>
      </c>
      <c r="Y7488" t="s">
        <v>783</v>
      </c>
    </row>
    <row r="7489" spans="1:25" hidden="1" x14ac:dyDescent="0.25">
      <c r="A7489" s="103" t="s">
        <v>8</v>
      </c>
      <c r="B7489" s="104">
        <v>46275</v>
      </c>
      <c r="C7489" s="105" t="s">
        <v>11</v>
      </c>
      <c r="E7489" s="105">
        <v>288</v>
      </c>
      <c r="M7489" s="44">
        <v>20724136</v>
      </c>
      <c r="Y7489" t="s">
        <v>784</v>
      </c>
    </row>
    <row r="7490" spans="1:25" hidden="1" x14ac:dyDescent="0.25">
      <c r="A7490" s="103" t="s">
        <v>7</v>
      </c>
      <c r="B7490" s="104">
        <v>46275</v>
      </c>
      <c r="C7490" s="105" t="s">
        <v>12</v>
      </c>
      <c r="E7490" s="105">
        <v>432</v>
      </c>
      <c r="M7490" s="44">
        <v>144741534</v>
      </c>
      <c r="Y7490" t="s">
        <v>781</v>
      </c>
    </row>
    <row r="7491" spans="1:25" hidden="1" x14ac:dyDescent="0.25">
      <c r="A7491" s="103" t="s">
        <v>8</v>
      </c>
      <c r="B7491" s="104">
        <v>46275</v>
      </c>
      <c r="C7491" s="105" t="s">
        <v>11</v>
      </c>
      <c r="E7491" s="105">
        <v>369</v>
      </c>
      <c r="M7491" s="44">
        <v>44507992</v>
      </c>
      <c r="Y7491" t="s">
        <v>783</v>
      </c>
    </row>
    <row r="7492" spans="1:25" hidden="1" x14ac:dyDescent="0.25">
      <c r="A7492" s="103" t="s">
        <v>7</v>
      </c>
      <c r="B7492" s="104">
        <v>46275</v>
      </c>
      <c r="C7492" s="105" t="s">
        <v>12</v>
      </c>
      <c r="E7492" s="105">
        <v>60</v>
      </c>
      <c r="M7492" s="44">
        <v>3660880</v>
      </c>
      <c r="Y7492" t="s">
        <v>779</v>
      </c>
    </row>
    <row r="7493" spans="1:25" hidden="1" x14ac:dyDescent="0.25">
      <c r="A7493" s="103" t="s">
        <v>6</v>
      </c>
      <c r="B7493" s="104">
        <v>46275</v>
      </c>
      <c r="C7493" s="105" t="s">
        <v>11</v>
      </c>
      <c r="E7493" s="105">
        <v>1</v>
      </c>
      <c r="M7493" s="44">
        <v>17508</v>
      </c>
    </row>
    <row r="7494" spans="1:25" hidden="1" x14ac:dyDescent="0.25">
      <c r="A7494" s="103" t="s">
        <v>6</v>
      </c>
      <c r="B7494" s="104">
        <v>46275</v>
      </c>
      <c r="C7494" s="105" t="s">
        <v>12</v>
      </c>
      <c r="E7494" s="105">
        <v>107</v>
      </c>
      <c r="M7494" s="44">
        <v>58800625</v>
      </c>
    </row>
    <row r="7495" spans="1:25" hidden="1" x14ac:dyDescent="0.25">
      <c r="A7495" s="103" t="s">
        <v>6</v>
      </c>
      <c r="B7495" s="104">
        <v>46275</v>
      </c>
      <c r="C7495" s="105" t="s">
        <v>11</v>
      </c>
      <c r="E7495" s="105">
        <v>128</v>
      </c>
      <c r="M7495" s="44">
        <v>8024040</v>
      </c>
      <c r="Y7495" t="s">
        <v>780</v>
      </c>
    </row>
    <row r="7496" spans="1:25" hidden="1" x14ac:dyDescent="0.25">
      <c r="A7496" s="103" t="s">
        <v>827</v>
      </c>
      <c r="B7496" s="104">
        <v>46275</v>
      </c>
      <c r="C7496" s="105" t="s">
        <v>12</v>
      </c>
      <c r="E7496" s="105">
        <v>1</v>
      </c>
      <c r="M7496" s="44">
        <v>120854</v>
      </c>
    </row>
    <row r="7497" spans="1:25" hidden="1" x14ac:dyDescent="0.25">
      <c r="A7497" s="103" t="s">
        <v>7</v>
      </c>
      <c r="B7497" s="104">
        <v>46275</v>
      </c>
      <c r="C7497" s="105" t="s">
        <v>11</v>
      </c>
      <c r="E7497" s="105">
        <v>104</v>
      </c>
      <c r="M7497" s="44">
        <v>1822058</v>
      </c>
    </row>
    <row r="7498" spans="1:25" hidden="1" x14ac:dyDescent="0.25">
      <c r="A7498" s="103" t="s">
        <v>8</v>
      </c>
      <c r="B7498" s="104">
        <v>46275</v>
      </c>
      <c r="C7498" s="105" t="s">
        <v>12</v>
      </c>
      <c r="E7498" s="105">
        <v>375</v>
      </c>
      <c r="M7498" s="44">
        <v>118833499</v>
      </c>
      <c r="Y7498" t="s">
        <v>781</v>
      </c>
    </row>
    <row r="7499" spans="1:25" hidden="1" x14ac:dyDescent="0.25">
      <c r="A7499" s="103" t="s">
        <v>8</v>
      </c>
      <c r="B7499" s="104">
        <v>46275</v>
      </c>
      <c r="C7499" s="105" t="s">
        <v>11</v>
      </c>
      <c r="E7499" s="105">
        <v>3</v>
      </c>
      <c r="M7499" s="44">
        <v>37149</v>
      </c>
      <c r="Y7499" t="s">
        <v>779</v>
      </c>
    </row>
    <row r="7500" spans="1:25" hidden="1" x14ac:dyDescent="0.25">
      <c r="A7500" s="103" t="s">
        <v>7</v>
      </c>
      <c r="B7500" s="104">
        <v>46275</v>
      </c>
      <c r="C7500" s="105" t="s">
        <v>11</v>
      </c>
      <c r="E7500" s="105">
        <v>5</v>
      </c>
      <c r="M7500" s="44">
        <v>512939</v>
      </c>
      <c r="Y7500" t="s">
        <v>22</v>
      </c>
    </row>
    <row r="7501" spans="1:25" hidden="1" x14ac:dyDescent="0.25">
      <c r="A7501" s="103" t="s">
        <v>8</v>
      </c>
      <c r="B7501" s="104">
        <v>46275</v>
      </c>
      <c r="C7501" s="105" t="s">
        <v>11</v>
      </c>
      <c r="E7501" s="105">
        <v>265</v>
      </c>
      <c r="M7501" s="44">
        <v>43225347</v>
      </c>
      <c r="Y7501" t="s">
        <v>20</v>
      </c>
    </row>
    <row r="7502" spans="1:25" hidden="1" x14ac:dyDescent="0.25">
      <c r="A7502" s="103" t="s">
        <v>6</v>
      </c>
      <c r="B7502" s="104">
        <v>46275</v>
      </c>
      <c r="C7502" s="105" t="s">
        <v>12</v>
      </c>
      <c r="E7502" s="105">
        <v>552</v>
      </c>
      <c r="M7502" s="44">
        <v>144891127</v>
      </c>
      <c r="Y7502" t="s">
        <v>781</v>
      </c>
    </row>
    <row r="7503" spans="1:25" hidden="1" x14ac:dyDescent="0.25">
      <c r="A7503" s="103" t="s">
        <v>8</v>
      </c>
      <c r="B7503" s="104">
        <v>46275</v>
      </c>
      <c r="C7503" s="105" t="s">
        <v>11</v>
      </c>
      <c r="E7503" s="105">
        <v>3</v>
      </c>
      <c r="M7503" s="44">
        <v>422849</v>
      </c>
    </row>
    <row r="7504" spans="1:25" hidden="1" x14ac:dyDescent="0.25">
      <c r="A7504" s="103" t="s">
        <v>827</v>
      </c>
      <c r="B7504" s="104">
        <v>46275</v>
      </c>
      <c r="C7504" s="105" t="s">
        <v>11</v>
      </c>
      <c r="E7504" s="105">
        <v>1</v>
      </c>
      <c r="M7504" s="44">
        <v>125693</v>
      </c>
    </row>
    <row r="7505" spans="1:25" hidden="1" x14ac:dyDescent="0.25">
      <c r="A7505" s="103" t="s">
        <v>7</v>
      </c>
      <c r="B7505" s="104">
        <v>46275</v>
      </c>
      <c r="C7505" s="105" t="s">
        <v>12</v>
      </c>
      <c r="E7505" s="105">
        <v>36</v>
      </c>
      <c r="M7505" s="44">
        <v>3573175</v>
      </c>
    </row>
    <row r="7506" spans="1:25" hidden="1" x14ac:dyDescent="0.25">
      <c r="A7506" s="103" t="s">
        <v>6</v>
      </c>
      <c r="B7506" s="104">
        <v>46275</v>
      </c>
      <c r="C7506" s="105" t="s">
        <v>12</v>
      </c>
      <c r="E7506" s="105">
        <v>7</v>
      </c>
      <c r="M7506" s="44">
        <v>780757</v>
      </c>
    </row>
    <row r="7507" spans="1:25" hidden="1" x14ac:dyDescent="0.25">
      <c r="A7507" s="103" t="s">
        <v>8</v>
      </c>
      <c r="B7507" s="104">
        <v>46275</v>
      </c>
      <c r="C7507" s="105" t="s">
        <v>11</v>
      </c>
      <c r="E7507" s="105">
        <v>17</v>
      </c>
      <c r="M7507" s="44">
        <v>101075</v>
      </c>
    </row>
    <row r="7508" spans="1:25" hidden="1" x14ac:dyDescent="0.25">
      <c r="A7508" s="103" t="s">
        <v>7</v>
      </c>
      <c r="B7508" s="104">
        <v>46275</v>
      </c>
      <c r="C7508" s="105" t="s">
        <v>11</v>
      </c>
      <c r="E7508" s="105">
        <v>422</v>
      </c>
      <c r="M7508" s="44">
        <v>38951436</v>
      </c>
      <c r="Y7508" t="s">
        <v>783</v>
      </c>
    </row>
    <row r="7509" spans="1:25" hidden="1" x14ac:dyDescent="0.25">
      <c r="A7509" s="103" t="s">
        <v>8</v>
      </c>
      <c r="B7509" s="104">
        <v>46275</v>
      </c>
      <c r="C7509" s="105" t="s">
        <v>12</v>
      </c>
      <c r="E7509" s="105">
        <v>87</v>
      </c>
      <c r="M7509" s="44">
        <v>3869225</v>
      </c>
      <c r="Y7509" t="s">
        <v>779</v>
      </c>
    </row>
    <row r="7510" spans="1:25" hidden="1" x14ac:dyDescent="0.25">
      <c r="A7510" s="103" t="s">
        <v>6</v>
      </c>
      <c r="B7510" s="104">
        <v>46275</v>
      </c>
      <c r="C7510" s="105" t="s">
        <v>12</v>
      </c>
      <c r="E7510" s="105">
        <v>11</v>
      </c>
      <c r="M7510" s="44">
        <v>1828971</v>
      </c>
      <c r="Y7510" t="s">
        <v>22</v>
      </c>
    </row>
    <row r="7511" spans="1:25" hidden="1" x14ac:dyDescent="0.25">
      <c r="A7511" s="103" t="s">
        <v>7</v>
      </c>
      <c r="B7511" s="104">
        <v>46275</v>
      </c>
      <c r="C7511" s="105" t="s">
        <v>11</v>
      </c>
      <c r="E7511" s="105">
        <v>1</v>
      </c>
      <c r="M7511" s="44">
        <v>370781</v>
      </c>
      <c r="X7511" t="s">
        <v>1009</v>
      </c>
      <c r="Y7511" t="s">
        <v>20</v>
      </c>
    </row>
    <row r="7512" spans="1:25" hidden="1" x14ac:dyDescent="0.25">
      <c r="A7512" s="103" t="s">
        <v>7</v>
      </c>
      <c r="B7512" s="104">
        <v>46275</v>
      </c>
      <c r="C7512" s="105" t="s">
        <v>12</v>
      </c>
      <c r="E7512" s="105">
        <v>4</v>
      </c>
      <c r="M7512" s="44">
        <v>7110090</v>
      </c>
      <c r="X7512" t="s">
        <v>1008</v>
      </c>
    </row>
    <row r="7513" spans="1:25" hidden="1" x14ac:dyDescent="0.25">
      <c r="A7513" s="103" t="s">
        <v>7</v>
      </c>
      <c r="B7513" s="104">
        <v>46275</v>
      </c>
      <c r="C7513" s="105" t="s">
        <v>12</v>
      </c>
      <c r="E7513" s="105">
        <v>5</v>
      </c>
      <c r="M7513" s="44">
        <v>377464</v>
      </c>
      <c r="X7513" t="s">
        <v>1009</v>
      </c>
      <c r="Y7513" t="s">
        <v>781</v>
      </c>
    </row>
    <row r="7514" spans="1:25" hidden="1" x14ac:dyDescent="0.25">
      <c r="A7514" s="103" t="s">
        <v>8</v>
      </c>
      <c r="B7514" s="104">
        <v>46275</v>
      </c>
      <c r="C7514" s="105" t="s">
        <v>12</v>
      </c>
      <c r="E7514" s="105">
        <v>4</v>
      </c>
      <c r="M7514" s="44">
        <v>4098503</v>
      </c>
      <c r="X7514" t="s">
        <v>1008</v>
      </c>
      <c r="Y7514" t="s">
        <v>779</v>
      </c>
    </row>
    <row r="7515" spans="1:25" hidden="1" x14ac:dyDescent="0.25">
      <c r="A7515" s="103" t="s">
        <v>6</v>
      </c>
      <c r="B7515" s="104">
        <v>46275</v>
      </c>
      <c r="C7515" s="105" t="s">
        <v>11</v>
      </c>
      <c r="E7515" s="105">
        <v>3</v>
      </c>
      <c r="M7515" s="44">
        <v>546842</v>
      </c>
      <c r="X7515" t="s">
        <v>1009</v>
      </c>
      <c r="Y7515" t="s">
        <v>783</v>
      </c>
    </row>
    <row r="7516" spans="1:25" hidden="1" x14ac:dyDescent="0.25">
      <c r="A7516" s="103" t="s">
        <v>6</v>
      </c>
      <c r="B7516" s="104">
        <v>46275</v>
      </c>
      <c r="C7516" s="105" t="s">
        <v>11</v>
      </c>
      <c r="E7516" s="105">
        <v>630</v>
      </c>
      <c r="M7516" s="44">
        <v>67837569</v>
      </c>
      <c r="Y7516" t="s">
        <v>783</v>
      </c>
    </row>
    <row r="7517" spans="1:25" hidden="1" x14ac:dyDescent="0.25">
      <c r="A7517" s="103" t="s">
        <v>6</v>
      </c>
      <c r="B7517" s="104">
        <v>46275</v>
      </c>
      <c r="C7517" s="105" t="s">
        <v>11</v>
      </c>
      <c r="E7517" s="105">
        <v>415</v>
      </c>
      <c r="M7517" s="44">
        <v>19899187</v>
      </c>
    </row>
    <row r="7518" spans="1:25" hidden="1" x14ac:dyDescent="0.25">
      <c r="A7518" s="103" t="s">
        <v>7</v>
      </c>
      <c r="B7518" s="104">
        <v>46275</v>
      </c>
      <c r="C7518" s="105" t="s">
        <v>12</v>
      </c>
      <c r="E7518" s="105">
        <v>10</v>
      </c>
      <c r="M7518" s="44">
        <v>284141</v>
      </c>
      <c r="Y7518" t="s">
        <v>169</v>
      </c>
    </row>
    <row r="7519" spans="1:25" hidden="1" x14ac:dyDescent="0.25">
      <c r="A7519" s="103" t="s">
        <v>7</v>
      </c>
      <c r="B7519" s="104">
        <v>46275</v>
      </c>
      <c r="C7519" s="105" t="s">
        <v>11</v>
      </c>
      <c r="E7519" s="105">
        <v>1</v>
      </c>
      <c r="M7519" s="44">
        <v>76196</v>
      </c>
      <c r="X7519" t="s">
        <v>1009</v>
      </c>
      <c r="Y7519" t="s">
        <v>784</v>
      </c>
    </row>
    <row r="7520" spans="1:25" hidden="1" x14ac:dyDescent="0.25">
      <c r="A7520" s="103" t="s">
        <v>6</v>
      </c>
      <c r="B7520" s="104">
        <v>46275</v>
      </c>
      <c r="C7520" s="105" t="s">
        <v>12</v>
      </c>
      <c r="E7520" s="105">
        <v>6</v>
      </c>
      <c r="M7520" s="44">
        <v>1250645</v>
      </c>
      <c r="X7520" t="s">
        <v>1008</v>
      </c>
      <c r="Y7520" t="s">
        <v>781</v>
      </c>
    </row>
    <row r="7521" spans="1:25" hidden="1" x14ac:dyDescent="0.25">
      <c r="A7521" s="103" t="s">
        <v>8</v>
      </c>
      <c r="B7521" s="104">
        <v>46275</v>
      </c>
      <c r="C7521" s="105" t="s">
        <v>12</v>
      </c>
      <c r="E7521" s="105">
        <v>1</v>
      </c>
      <c r="M7521" s="44">
        <v>219916</v>
      </c>
      <c r="Y7521" t="s">
        <v>811</v>
      </c>
    </row>
    <row r="7522" spans="1:25" hidden="1" x14ac:dyDescent="0.25">
      <c r="A7522" s="103" t="s">
        <v>8</v>
      </c>
      <c r="B7522" s="104">
        <v>46275</v>
      </c>
      <c r="C7522" s="105" t="s">
        <v>12</v>
      </c>
      <c r="E7522" s="105">
        <v>1</v>
      </c>
      <c r="M7522" s="44">
        <v>50094</v>
      </c>
      <c r="Y7522" t="s">
        <v>929</v>
      </c>
    </row>
    <row r="7523" spans="1:25" hidden="1" x14ac:dyDescent="0.25">
      <c r="A7523" s="103" t="s">
        <v>6</v>
      </c>
      <c r="B7523" s="104">
        <v>46275</v>
      </c>
      <c r="C7523" s="105" t="s">
        <v>12</v>
      </c>
      <c r="E7523" s="105">
        <v>5</v>
      </c>
      <c r="M7523" s="44">
        <v>624605</v>
      </c>
      <c r="X7523" t="s">
        <v>1009</v>
      </c>
      <c r="Y7523" t="s">
        <v>779</v>
      </c>
    </row>
    <row r="7524" spans="1:25" hidden="1" x14ac:dyDescent="0.25">
      <c r="A7524" s="103" t="s">
        <v>6</v>
      </c>
      <c r="B7524" s="104">
        <v>46275</v>
      </c>
      <c r="C7524" s="105" t="s">
        <v>11</v>
      </c>
      <c r="E7524" s="105">
        <v>334</v>
      </c>
      <c r="M7524" s="44">
        <v>57590801</v>
      </c>
      <c r="Y7524" t="s">
        <v>20</v>
      </c>
    </row>
    <row r="7525" spans="1:25" hidden="1" x14ac:dyDescent="0.25">
      <c r="A7525" s="103" t="s">
        <v>7</v>
      </c>
      <c r="B7525" s="104">
        <v>46275</v>
      </c>
      <c r="C7525" s="105" t="s">
        <v>11</v>
      </c>
      <c r="E7525" s="105">
        <v>89</v>
      </c>
      <c r="M7525" s="44">
        <v>4646732</v>
      </c>
      <c r="Y7525" t="s">
        <v>780</v>
      </c>
    </row>
    <row r="7526" spans="1:25" hidden="1" x14ac:dyDescent="0.25">
      <c r="A7526" s="103" t="s">
        <v>8</v>
      </c>
      <c r="B7526" s="104">
        <v>46275</v>
      </c>
      <c r="C7526" s="105" t="s">
        <v>12</v>
      </c>
      <c r="E7526" s="105">
        <v>3</v>
      </c>
      <c r="M7526" s="44">
        <v>638376</v>
      </c>
    </row>
    <row r="7527" spans="1:25" hidden="1" x14ac:dyDescent="0.25">
      <c r="A7527" s="103" t="s">
        <v>7</v>
      </c>
      <c r="B7527" s="104">
        <v>46275</v>
      </c>
      <c r="C7527" s="105" t="s">
        <v>12</v>
      </c>
      <c r="E7527" s="105">
        <v>2</v>
      </c>
      <c r="M7527" s="44">
        <v>119208</v>
      </c>
    </row>
    <row r="7528" spans="1:25" hidden="1" x14ac:dyDescent="0.25">
      <c r="A7528" s="103" t="s">
        <v>6</v>
      </c>
      <c r="B7528" s="104">
        <v>46275</v>
      </c>
      <c r="C7528" s="105" t="s">
        <v>12</v>
      </c>
      <c r="E7528" s="105">
        <v>3360</v>
      </c>
      <c r="M7528" s="44">
        <v>438146327</v>
      </c>
      <c r="Y7528" t="s">
        <v>779</v>
      </c>
    </row>
    <row r="7529" spans="1:25" hidden="1" x14ac:dyDescent="0.25">
      <c r="A7529" s="103" t="s">
        <v>6</v>
      </c>
      <c r="B7529" s="104">
        <v>46275</v>
      </c>
      <c r="C7529" s="105" t="s">
        <v>11</v>
      </c>
      <c r="E7529" s="105">
        <v>755</v>
      </c>
      <c r="M7529" s="44">
        <v>43142233</v>
      </c>
      <c r="Y7529" t="s">
        <v>784</v>
      </c>
    </row>
    <row r="7530" spans="1:25" hidden="1" x14ac:dyDescent="0.25">
      <c r="A7530" s="103" t="s">
        <v>7</v>
      </c>
      <c r="B7530" s="104">
        <v>46275</v>
      </c>
      <c r="C7530" s="105" t="s">
        <v>12</v>
      </c>
      <c r="E7530" s="105">
        <v>1</v>
      </c>
      <c r="M7530" s="44">
        <v>52424</v>
      </c>
      <c r="Y7530" t="s">
        <v>929</v>
      </c>
    </row>
    <row r="7531" spans="1:25" hidden="1" x14ac:dyDescent="0.25">
      <c r="A7531" s="103" t="s">
        <v>827</v>
      </c>
      <c r="B7531" s="104">
        <v>46275</v>
      </c>
      <c r="C7531" s="105" t="s">
        <v>12</v>
      </c>
      <c r="E7531" s="105">
        <v>1</v>
      </c>
      <c r="M7531" s="44">
        <v>282851</v>
      </c>
      <c r="X7531" t="s">
        <v>1008</v>
      </c>
      <c r="Y7531" t="s">
        <v>779</v>
      </c>
    </row>
    <row r="7532" spans="1:25" hidden="1" x14ac:dyDescent="0.25">
      <c r="A7532" s="103" t="s">
        <v>7</v>
      </c>
      <c r="B7532" s="104">
        <v>46275</v>
      </c>
      <c r="C7532" s="105" t="s">
        <v>11</v>
      </c>
      <c r="E7532" s="105">
        <v>215</v>
      </c>
      <c r="M7532" s="44">
        <v>34567678</v>
      </c>
      <c r="Y7532" t="s">
        <v>20</v>
      </c>
    </row>
    <row r="7533" spans="1:25" hidden="1" x14ac:dyDescent="0.25">
      <c r="A7533" s="103" t="s">
        <v>7</v>
      </c>
      <c r="B7533" s="104">
        <v>46275</v>
      </c>
      <c r="C7533" s="105" t="s">
        <v>12</v>
      </c>
      <c r="E7533" s="105">
        <v>7</v>
      </c>
      <c r="M7533" s="44">
        <v>1980612</v>
      </c>
      <c r="X7533" t="s">
        <v>1008</v>
      </c>
      <c r="Y7533" t="s">
        <v>779</v>
      </c>
    </row>
    <row r="7534" spans="1:25" hidden="1" x14ac:dyDescent="0.25">
      <c r="A7534" s="103" t="s">
        <v>8</v>
      </c>
      <c r="B7534" s="104">
        <v>46275</v>
      </c>
      <c r="C7534" s="105" t="s">
        <v>12</v>
      </c>
      <c r="E7534" s="105">
        <v>1971</v>
      </c>
      <c r="M7534" s="44">
        <v>312368518</v>
      </c>
      <c r="Y7534" t="s">
        <v>779</v>
      </c>
    </row>
    <row r="7535" spans="1:25" hidden="1" x14ac:dyDescent="0.25">
      <c r="A7535" s="103" t="s">
        <v>827</v>
      </c>
      <c r="B7535" s="104">
        <v>46275</v>
      </c>
      <c r="C7535" s="105" t="s">
        <v>12</v>
      </c>
      <c r="E7535" s="105">
        <v>3</v>
      </c>
      <c r="M7535" s="44">
        <v>129569</v>
      </c>
      <c r="Y7535" t="s">
        <v>929</v>
      </c>
    </row>
    <row r="7536" spans="1:25" hidden="1" x14ac:dyDescent="0.25">
      <c r="A7536" s="103" t="s">
        <v>7</v>
      </c>
      <c r="B7536" s="104">
        <v>46275</v>
      </c>
      <c r="C7536" s="105" t="s">
        <v>12</v>
      </c>
      <c r="E7536" s="105">
        <v>6</v>
      </c>
      <c r="M7536" s="44">
        <v>428137</v>
      </c>
      <c r="X7536" t="s">
        <v>1009</v>
      </c>
      <c r="Y7536" t="s">
        <v>779</v>
      </c>
    </row>
    <row r="7537" spans="1:25" hidden="1" x14ac:dyDescent="0.25">
      <c r="A7537" s="103" t="s">
        <v>7</v>
      </c>
      <c r="B7537" s="104">
        <v>46275</v>
      </c>
      <c r="C7537" s="105" t="s">
        <v>11</v>
      </c>
      <c r="E7537" s="105">
        <v>483</v>
      </c>
      <c r="M7537" s="44">
        <v>27923684</v>
      </c>
      <c r="Y7537" t="s">
        <v>784</v>
      </c>
    </row>
    <row r="7538" spans="1:25" hidden="1" x14ac:dyDescent="0.25">
      <c r="A7538" s="103" t="s">
        <v>6</v>
      </c>
      <c r="B7538" s="104">
        <v>46275</v>
      </c>
      <c r="C7538" s="105" t="s">
        <v>11</v>
      </c>
      <c r="E7538" s="105">
        <v>1</v>
      </c>
      <c r="M7538" s="44">
        <v>37756</v>
      </c>
      <c r="X7538" t="s">
        <v>1008</v>
      </c>
      <c r="Y7538" t="s">
        <v>784</v>
      </c>
    </row>
    <row r="7539" spans="1:25" hidden="1" x14ac:dyDescent="0.25">
      <c r="A7539" s="103" t="s">
        <v>6</v>
      </c>
      <c r="B7539" s="104">
        <v>46275</v>
      </c>
      <c r="C7539" s="105" t="s">
        <v>12</v>
      </c>
      <c r="E7539" s="105">
        <v>21</v>
      </c>
      <c r="M7539" s="44">
        <v>1524760</v>
      </c>
      <c r="Y7539" t="s">
        <v>169</v>
      </c>
    </row>
    <row r="7540" spans="1:25" hidden="1" x14ac:dyDescent="0.25">
      <c r="A7540" s="103" t="s">
        <v>7</v>
      </c>
      <c r="B7540" s="104">
        <v>46275</v>
      </c>
      <c r="C7540" s="105" t="s">
        <v>12</v>
      </c>
      <c r="E7540" s="105">
        <v>2</v>
      </c>
      <c r="M7540" s="44">
        <v>5766</v>
      </c>
      <c r="Y7540" t="s">
        <v>22</v>
      </c>
    </row>
    <row r="7541" spans="1:25" hidden="1" x14ac:dyDescent="0.25">
      <c r="A7541" s="103" t="s">
        <v>6</v>
      </c>
      <c r="B7541" s="104">
        <v>46275</v>
      </c>
      <c r="C7541" s="105" t="s">
        <v>12</v>
      </c>
      <c r="E7541" s="105">
        <v>1</v>
      </c>
      <c r="M7541" s="44">
        <v>99135</v>
      </c>
      <c r="X7541" t="s">
        <v>1009</v>
      </c>
    </row>
    <row r="7542" spans="1:25" hidden="1" x14ac:dyDescent="0.25">
      <c r="A7542" s="103" t="s">
        <v>8</v>
      </c>
      <c r="B7542" s="104">
        <v>46275</v>
      </c>
      <c r="C7542" s="105" t="s">
        <v>12</v>
      </c>
      <c r="E7542" s="105">
        <v>1</v>
      </c>
      <c r="M7542" s="44">
        <v>663248</v>
      </c>
      <c r="X7542" t="s">
        <v>1008</v>
      </c>
      <c r="Y7542" t="s">
        <v>781</v>
      </c>
    </row>
    <row r="7543" spans="1:25" hidden="1" x14ac:dyDescent="0.25">
      <c r="A7543" s="103" t="s">
        <v>6</v>
      </c>
      <c r="B7543" s="104">
        <v>46275</v>
      </c>
      <c r="C7543" s="105" t="s">
        <v>12</v>
      </c>
      <c r="E7543" s="105">
        <v>1</v>
      </c>
      <c r="M7543" s="44">
        <v>207899</v>
      </c>
      <c r="X7543" t="s">
        <v>1009</v>
      </c>
      <c r="Y7543" t="s">
        <v>781</v>
      </c>
    </row>
    <row r="7544" spans="1:25" hidden="1" x14ac:dyDescent="0.25">
      <c r="A7544" s="103" t="s">
        <v>6</v>
      </c>
      <c r="B7544" s="104">
        <v>46275</v>
      </c>
      <c r="C7544" s="105" t="s">
        <v>12</v>
      </c>
      <c r="E7544" s="105">
        <v>8</v>
      </c>
      <c r="M7544" s="44">
        <v>25726871</v>
      </c>
      <c r="X7544" t="s">
        <v>1008</v>
      </c>
      <c r="Y7544" t="s">
        <v>779</v>
      </c>
    </row>
    <row r="7545" spans="1:25" hidden="1" x14ac:dyDescent="0.25">
      <c r="A7545" s="103" t="s">
        <v>7</v>
      </c>
      <c r="B7545" s="104">
        <v>46275</v>
      </c>
      <c r="C7545" s="105" t="s">
        <v>11</v>
      </c>
      <c r="E7545" s="105">
        <v>21</v>
      </c>
      <c r="M7545" s="44">
        <v>710184</v>
      </c>
      <c r="Y7545" t="s">
        <v>21</v>
      </c>
    </row>
    <row r="7546" spans="1:25" hidden="1" x14ac:dyDescent="0.25">
      <c r="A7546" s="103" t="s">
        <v>8</v>
      </c>
      <c r="B7546" s="104">
        <v>46275</v>
      </c>
      <c r="C7546" s="105" t="s">
        <v>12</v>
      </c>
      <c r="E7546" s="105">
        <v>3</v>
      </c>
      <c r="M7546" s="44">
        <v>504371</v>
      </c>
      <c r="X7546" t="s">
        <v>1009</v>
      </c>
      <c r="Y7546" t="s">
        <v>779</v>
      </c>
    </row>
    <row r="7547" spans="1:25" hidden="1" x14ac:dyDescent="0.25">
      <c r="A7547" s="103" t="s">
        <v>7</v>
      </c>
      <c r="B7547" s="104">
        <v>46275</v>
      </c>
      <c r="C7547" s="105" t="s">
        <v>12</v>
      </c>
      <c r="E7547" s="105">
        <v>2328</v>
      </c>
      <c r="M7547" s="44">
        <v>313631366</v>
      </c>
      <c r="Y7547" t="s">
        <v>779</v>
      </c>
    </row>
    <row r="7548" spans="1:25" hidden="1" x14ac:dyDescent="0.25">
      <c r="A7548" s="103" t="s">
        <v>6</v>
      </c>
      <c r="B7548" s="104">
        <v>46275</v>
      </c>
      <c r="C7548" s="105" t="s">
        <v>12</v>
      </c>
      <c r="E7548" s="105">
        <v>2</v>
      </c>
      <c r="M7548" s="44">
        <v>1072030</v>
      </c>
      <c r="Y7548" t="s">
        <v>786</v>
      </c>
    </row>
    <row r="7549" spans="1:25" hidden="1" x14ac:dyDescent="0.25">
      <c r="A7549" s="103" t="s">
        <v>7</v>
      </c>
      <c r="B7549" s="104">
        <v>46275</v>
      </c>
      <c r="C7549" s="105" t="s">
        <v>11</v>
      </c>
      <c r="E7549" s="105">
        <v>1</v>
      </c>
      <c r="M7549" s="44">
        <v>219563</v>
      </c>
      <c r="X7549" t="s">
        <v>1008</v>
      </c>
      <c r="Y7549" t="s">
        <v>783</v>
      </c>
    </row>
    <row r="7550" spans="1:25" hidden="1" x14ac:dyDescent="0.25">
      <c r="A7550" s="103" t="s">
        <v>6</v>
      </c>
      <c r="B7550" s="104">
        <v>46275</v>
      </c>
      <c r="C7550" s="105" t="s">
        <v>12</v>
      </c>
      <c r="E7550" s="105">
        <v>2</v>
      </c>
      <c r="M7550" s="44">
        <v>39210</v>
      </c>
      <c r="Y7550" t="s">
        <v>929</v>
      </c>
    </row>
    <row r="7551" spans="1:25" hidden="1" x14ac:dyDescent="0.25">
      <c r="A7551" s="103" t="s">
        <v>827</v>
      </c>
      <c r="B7551" s="104">
        <v>46275</v>
      </c>
      <c r="C7551" s="105" t="s">
        <v>12</v>
      </c>
      <c r="E7551" s="105">
        <v>2</v>
      </c>
      <c r="M7551" s="44">
        <v>78648</v>
      </c>
      <c r="Y7551" t="s">
        <v>779</v>
      </c>
    </row>
    <row r="7552" spans="1:25" hidden="1" x14ac:dyDescent="0.25">
      <c r="A7552" s="103" t="s">
        <v>7</v>
      </c>
      <c r="B7552" s="104">
        <v>46275</v>
      </c>
      <c r="C7552" s="105" t="s">
        <v>11</v>
      </c>
      <c r="E7552" s="105">
        <v>1</v>
      </c>
      <c r="M7552" s="44">
        <v>198963</v>
      </c>
    </row>
    <row r="7553" spans="1:25" hidden="1" x14ac:dyDescent="0.25">
      <c r="A7553" s="103" t="s">
        <v>6</v>
      </c>
      <c r="B7553" s="104">
        <v>46275</v>
      </c>
      <c r="C7553" s="105" t="s">
        <v>12</v>
      </c>
      <c r="E7553" s="105">
        <v>5</v>
      </c>
      <c r="M7553" s="44">
        <v>198531</v>
      </c>
      <c r="Y7553" t="s">
        <v>785</v>
      </c>
    </row>
    <row r="7554" spans="1:25" hidden="1" x14ac:dyDescent="0.25">
      <c r="A7554" s="103" t="s">
        <v>827</v>
      </c>
      <c r="B7554" s="104">
        <v>46275</v>
      </c>
      <c r="C7554" s="105" t="s">
        <v>12</v>
      </c>
      <c r="E7554" s="105">
        <v>1</v>
      </c>
      <c r="M7554" s="44">
        <v>23168</v>
      </c>
      <c r="Y7554" t="s">
        <v>779</v>
      </c>
    </row>
    <row r="7555" spans="1:25" hidden="1" x14ac:dyDescent="0.25">
      <c r="A7555" s="103" t="s">
        <v>8</v>
      </c>
      <c r="B7555" s="104">
        <v>46275</v>
      </c>
      <c r="C7555" s="105" t="s">
        <v>11</v>
      </c>
      <c r="E7555" s="105">
        <v>24</v>
      </c>
      <c r="M7555" s="44">
        <v>881509</v>
      </c>
      <c r="Y7555" t="s">
        <v>23</v>
      </c>
    </row>
    <row r="7556" spans="1:25" hidden="1" x14ac:dyDescent="0.25">
      <c r="A7556" s="103" t="s">
        <v>7</v>
      </c>
      <c r="B7556" s="104">
        <v>46275</v>
      </c>
      <c r="C7556" s="105" t="s">
        <v>11</v>
      </c>
      <c r="E7556" s="105">
        <v>1</v>
      </c>
      <c r="M7556" s="44">
        <v>0</v>
      </c>
      <c r="X7556" t="s">
        <v>1009</v>
      </c>
      <c r="Y7556" t="s">
        <v>23</v>
      </c>
    </row>
    <row r="7557" spans="1:25" hidden="1" x14ac:dyDescent="0.25">
      <c r="A7557" s="103" t="s">
        <v>6</v>
      </c>
      <c r="B7557" s="104">
        <v>46275</v>
      </c>
      <c r="C7557" s="105" t="s">
        <v>12</v>
      </c>
      <c r="E7557" s="105">
        <v>1</v>
      </c>
      <c r="M7557" s="44">
        <v>0</v>
      </c>
      <c r="Y7557" t="s">
        <v>804</v>
      </c>
    </row>
    <row r="7558" spans="1:25" hidden="1" x14ac:dyDescent="0.25">
      <c r="A7558" s="103" t="s">
        <v>8</v>
      </c>
      <c r="B7558" s="104">
        <v>46275</v>
      </c>
      <c r="C7558" s="105" t="s">
        <v>11</v>
      </c>
      <c r="E7558" s="105">
        <v>2</v>
      </c>
      <c r="M7558" s="44">
        <v>53683</v>
      </c>
      <c r="X7558" t="s">
        <v>1009</v>
      </c>
      <c r="Y7558" t="s">
        <v>20</v>
      </c>
    </row>
    <row r="7559" spans="1:25" hidden="1" x14ac:dyDescent="0.25">
      <c r="A7559" s="103" t="s">
        <v>827</v>
      </c>
      <c r="B7559" s="104">
        <v>46275</v>
      </c>
      <c r="C7559" s="105" t="s">
        <v>12</v>
      </c>
      <c r="E7559" s="105">
        <v>1</v>
      </c>
      <c r="M7559" s="44">
        <v>76928</v>
      </c>
      <c r="Y7559" t="s">
        <v>781</v>
      </c>
    </row>
    <row r="7560" spans="1:25" hidden="1" x14ac:dyDescent="0.25">
      <c r="A7560" s="103" t="s">
        <v>6</v>
      </c>
      <c r="B7560" s="104">
        <v>46275</v>
      </c>
      <c r="C7560" s="105" t="s">
        <v>11</v>
      </c>
      <c r="E7560" s="105">
        <v>1</v>
      </c>
      <c r="M7560" s="44">
        <v>0</v>
      </c>
      <c r="Y7560" t="s">
        <v>779</v>
      </c>
    </row>
    <row r="7561" spans="1:25" hidden="1" x14ac:dyDescent="0.25">
      <c r="A7561" s="103" t="s">
        <v>7</v>
      </c>
      <c r="B7561" s="104">
        <v>46275</v>
      </c>
      <c r="C7561" s="105" t="s">
        <v>12</v>
      </c>
      <c r="E7561" s="105">
        <v>2</v>
      </c>
      <c r="M7561" s="44">
        <v>427131</v>
      </c>
      <c r="X7561" t="s">
        <v>1008</v>
      </c>
      <c r="Y7561" t="s">
        <v>781</v>
      </c>
    </row>
    <row r="7562" spans="1:25" hidden="1" x14ac:dyDescent="0.25">
      <c r="A7562" s="103" t="s">
        <v>7</v>
      </c>
      <c r="B7562" s="104">
        <v>46275</v>
      </c>
      <c r="C7562" s="105" t="s">
        <v>11</v>
      </c>
      <c r="D7562" s="106">
        <v>12</v>
      </c>
      <c r="F7562" s="105">
        <v>1</v>
      </c>
      <c r="X7562" t="s">
        <v>782</v>
      </c>
      <c r="Y7562" t="s">
        <v>21</v>
      </c>
    </row>
    <row r="7563" spans="1:25" hidden="1" x14ac:dyDescent="0.25">
      <c r="A7563" s="103" t="s">
        <v>7</v>
      </c>
      <c r="B7563" s="104">
        <v>46275</v>
      </c>
      <c r="C7563" s="105" t="s">
        <v>12</v>
      </c>
      <c r="D7563" s="106">
        <v>8</v>
      </c>
      <c r="F7563" s="105">
        <v>2</v>
      </c>
      <c r="X7563" t="s">
        <v>778</v>
      </c>
    </row>
    <row r="7564" spans="1:25" hidden="1" x14ac:dyDescent="0.25">
      <c r="A7564" s="103" t="s">
        <v>7</v>
      </c>
      <c r="B7564" s="104">
        <v>46275</v>
      </c>
      <c r="C7564" s="105" t="s">
        <v>12</v>
      </c>
      <c r="D7564" s="106">
        <v>10</v>
      </c>
      <c r="F7564" s="105">
        <v>7</v>
      </c>
      <c r="X7564" t="s">
        <v>782</v>
      </c>
      <c r="Y7564" t="s">
        <v>781</v>
      </c>
    </row>
    <row r="7565" spans="1:25" hidden="1" x14ac:dyDescent="0.25">
      <c r="A7565" s="103" t="s">
        <v>8</v>
      </c>
      <c r="B7565" s="104">
        <v>46275</v>
      </c>
      <c r="C7565" s="105" t="s">
        <v>12</v>
      </c>
      <c r="D7565" s="106">
        <v>13</v>
      </c>
      <c r="F7565" s="105">
        <v>1</v>
      </c>
      <c r="X7565" t="s">
        <v>782</v>
      </c>
      <c r="Y7565" t="s">
        <v>781</v>
      </c>
    </row>
    <row r="7566" spans="1:25" hidden="1" x14ac:dyDescent="0.25">
      <c r="A7566" s="103" t="s">
        <v>6</v>
      </c>
      <c r="B7566" s="104">
        <v>46275</v>
      </c>
      <c r="C7566" s="105" t="s">
        <v>11</v>
      </c>
      <c r="D7566" s="106">
        <v>11</v>
      </c>
      <c r="F7566" s="105">
        <v>5</v>
      </c>
      <c r="X7566" t="s">
        <v>782</v>
      </c>
      <c r="Y7566" t="s">
        <v>780</v>
      </c>
    </row>
    <row r="7567" spans="1:25" hidden="1" x14ac:dyDescent="0.25">
      <c r="A7567" s="103" t="s">
        <v>6</v>
      </c>
      <c r="B7567" s="104">
        <v>46275</v>
      </c>
      <c r="C7567" s="105" t="s">
        <v>11</v>
      </c>
      <c r="D7567" s="106">
        <v>12</v>
      </c>
      <c r="F7567" s="105">
        <v>5</v>
      </c>
      <c r="X7567" t="s">
        <v>782</v>
      </c>
      <c r="Y7567" t="s">
        <v>20</v>
      </c>
    </row>
    <row r="7568" spans="1:25" hidden="1" x14ac:dyDescent="0.25">
      <c r="A7568" s="103" t="s">
        <v>7</v>
      </c>
      <c r="B7568" s="104">
        <v>46275</v>
      </c>
      <c r="C7568" s="105" t="s">
        <v>12</v>
      </c>
      <c r="D7568" s="106">
        <v>8</v>
      </c>
      <c r="F7568" s="105">
        <v>1</v>
      </c>
      <c r="X7568" t="s">
        <v>778</v>
      </c>
      <c r="Y7568" t="s">
        <v>811</v>
      </c>
    </row>
    <row r="7569" spans="1:25" hidden="1" x14ac:dyDescent="0.25">
      <c r="A7569" s="103" t="s">
        <v>8</v>
      </c>
      <c r="B7569" s="104">
        <v>46275</v>
      </c>
      <c r="C7569" s="105" t="s">
        <v>11</v>
      </c>
      <c r="D7569" s="106">
        <v>9</v>
      </c>
      <c r="F7569" s="105">
        <v>18</v>
      </c>
      <c r="X7569" t="s">
        <v>778</v>
      </c>
      <c r="Y7569" t="s">
        <v>780</v>
      </c>
    </row>
    <row r="7570" spans="1:25" hidden="1" x14ac:dyDescent="0.25">
      <c r="A7570" s="103" t="s">
        <v>6</v>
      </c>
      <c r="B7570" s="104">
        <v>46275</v>
      </c>
      <c r="C7570" s="105" t="s">
        <v>11</v>
      </c>
      <c r="D7570" s="106">
        <v>12</v>
      </c>
      <c r="F7570" s="105">
        <v>9</v>
      </c>
      <c r="X7570" t="s">
        <v>782</v>
      </c>
      <c r="Y7570" t="s">
        <v>784</v>
      </c>
    </row>
    <row r="7571" spans="1:25" hidden="1" x14ac:dyDescent="0.25">
      <c r="A7571" s="103" t="s">
        <v>6</v>
      </c>
      <c r="B7571" s="104">
        <v>46275</v>
      </c>
      <c r="C7571" s="105" t="s">
        <v>11</v>
      </c>
      <c r="D7571" s="106">
        <v>10</v>
      </c>
      <c r="F7571" s="105">
        <v>2</v>
      </c>
      <c r="X7571" t="s">
        <v>782</v>
      </c>
      <c r="Y7571" t="s">
        <v>783</v>
      </c>
    </row>
    <row r="7572" spans="1:25" hidden="1" x14ac:dyDescent="0.25">
      <c r="A7572" s="103" t="s">
        <v>8</v>
      </c>
      <c r="B7572" s="104">
        <v>46275</v>
      </c>
      <c r="C7572" s="105" t="s">
        <v>11</v>
      </c>
      <c r="D7572" s="106">
        <v>9</v>
      </c>
      <c r="F7572" s="105">
        <v>104</v>
      </c>
      <c r="X7572" t="s">
        <v>778</v>
      </c>
      <c r="Y7572" t="s">
        <v>20</v>
      </c>
    </row>
    <row r="7573" spans="1:25" hidden="1" x14ac:dyDescent="0.25">
      <c r="A7573" s="103" t="s">
        <v>6</v>
      </c>
      <c r="B7573" s="104">
        <v>46275</v>
      </c>
      <c r="C7573" s="105" t="s">
        <v>11</v>
      </c>
      <c r="D7573" s="106">
        <v>16</v>
      </c>
      <c r="F7573" s="105">
        <v>2</v>
      </c>
      <c r="X7573" t="s">
        <v>778</v>
      </c>
      <c r="Y7573" t="s">
        <v>784</v>
      </c>
    </row>
    <row r="7574" spans="1:25" hidden="1" x14ac:dyDescent="0.25">
      <c r="A7574" s="103" t="s">
        <v>7</v>
      </c>
      <c r="B7574" s="104">
        <v>46275</v>
      </c>
      <c r="C7574" s="105" t="s">
        <v>11</v>
      </c>
      <c r="D7574" s="106">
        <v>9</v>
      </c>
      <c r="F7574" s="105">
        <v>64</v>
      </c>
      <c r="X7574" t="s">
        <v>782</v>
      </c>
      <c r="Y7574" t="s">
        <v>784</v>
      </c>
    </row>
    <row r="7575" spans="1:25" hidden="1" x14ac:dyDescent="0.25">
      <c r="A7575" s="103" t="s">
        <v>7</v>
      </c>
      <c r="B7575" s="104">
        <v>46275</v>
      </c>
      <c r="C7575" s="105" t="s">
        <v>11</v>
      </c>
      <c r="D7575" s="106">
        <v>12</v>
      </c>
      <c r="F7575" s="105">
        <v>37</v>
      </c>
      <c r="X7575" t="s">
        <v>782</v>
      </c>
      <c r="Y7575" t="s">
        <v>784</v>
      </c>
    </row>
    <row r="7576" spans="1:25" hidden="1" x14ac:dyDescent="0.25">
      <c r="A7576" s="103" t="s">
        <v>8</v>
      </c>
      <c r="B7576" s="104">
        <v>46275</v>
      </c>
      <c r="C7576" s="105" t="s">
        <v>11</v>
      </c>
      <c r="D7576" s="106">
        <v>12</v>
      </c>
      <c r="F7576" s="105">
        <v>2</v>
      </c>
      <c r="X7576" t="s">
        <v>782</v>
      </c>
      <c r="Y7576" t="s">
        <v>783</v>
      </c>
    </row>
    <row r="7577" spans="1:25" hidden="1" x14ac:dyDescent="0.25">
      <c r="A7577" s="103" t="s">
        <v>6</v>
      </c>
      <c r="B7577" s="104">
        <v>46275</v>
      </c>
      <c r="C7577" s="105" t="s">
        <v>12</v>
      </c>
      <c r="D7577" s="106">
        <v>8</v>
      </c>
      <c r="F7577" s="105">
        <v>1</v>
      </c>
      <c r="X7577" t="s">
        <v>778</v>
      </c>
      <c r="Y7577" t="s">
        <v>786</v>
      </c>
    </row>
    <row r="7578" spans="1:25" hidden="1" x14ac:dyDescent="0.25">
      <c r="A7578" s="103" t="s">
        <v>7</v>
      </c>
      <c r="B7578" s="104">
        <v>46275</v>
      </c>
      <c r="C7578" s="105" t="s">
        <v>12</v>
      </c>
      <c r="D7578" s="106">
        <v>12</v>
      </c>
      <c r="F7578" s="105">
        <v>6</v>
      </c>
      <c r="X7578" t="s">
        <v>778</v>
      </c>
      <c r="Y7578" t="s">
        <v>779</v>
      </c>
    </row>
    <row r="7579" spans="1:25" hidden="1" x14ac:dyDescent="0.25">
      <c r="A7579" s="103" t="s">
        <v>7</v>
      </c>
      <c r="B7579" s="104">
        <v>46275</v>
      </c>
      <c r="C7579" s="105" t="s">
        <v>12</v>
      </c>
      <c r="D7579" s="106">
        <v>9</v>
      </c>
      <c r="F7579" s="105">
        <v>83</v>
      </c>
      <c r="X7579" t="s">
        <v>778</v>
      </c>
      <c r="Y7579" t="s">
        <v>779</v>
      </c>
    </row>
    <row r="7580" spans="1:25" hidden="1" x14ac:dyDescent="0.25">
      <c r="A7580" s="103" t="s">
        <v>8</v>
      </c>
      <c r="B7580" s="104">
        <v>46275</v>
      </c>
      <c r="C7580" s="105" t="s">
        <v>12</v>
      </c>
      <c r="D7580" s="106">
        <v>14</v>
      </c>
      <c r="F7580" s="105">
        <v>1</v>
      </c>
      <c r="X7580" t="s">
        <v>778</v>
      </c>
      <c r="Y7580" t="s">
        <v>779</v>
      </c>
    </row>
    <row r="7581" spans="1:25" hidden="1" x14ac:dyDescent="0.25">
      <c r="A7581" s="103" t="s">
        <v>7</v>
      </c>
      <c r="B7581" s="104">
        <v>46275</v>
      </c>
      <c r="C7581" s="105" t="s">
        <v>11</v>
      </c>
      <c r="D7581" s="106">
        <v>14</v>
      </c>
      <c r="F7581" s="105">
        <v>2</v>
      </c>
      <c r="X7581" t="s">
        <v>782</v>
      </c>
      <c r="Y7581" t="s">
        <v>783</v>
      </c>
    </row>
    <row r="7582" spans="1:25" hidden="1" x14ac:dyDescent="0.25">
      <c r="A7582" s="103" t="s">
        <v>6</v>
      </c>
      <c r="B7582" s="104">
        <v>46275</v>
      </c>
      <c r="C7582" s="105" t="s">
        <v>11</v>
      </c>
      <c r="D7582" s="106">
        <v>14</v>
      </c>
      <c r="F7582" s="105">
        <v>4</v>
      </c>
      <c r="X7582" t="s">
        <v>782</v>
      </c>
      <c r="Y7582" t="s">
        <v>780</v>
      </c>
    </row>
    <row r="7583" spans="1:25" hidden="1" x14ac:dyDescent="0.25">
      <c r="A7583" s="103" t="s">
        <v>6</v>
      </c>
      <c r="B7583" s="104">
        <v>46275</v>
      </c>
      <c r="C7583" s="105" t="s">
        <v>11</v>
      </c>
      <c r="D7583" s="106">
        <v>9</v>
      </c>
      <c r="F7583" s="105">
        <v>2</v>
      </c>
      <c r="X7583" t="s">
        <v>782</v>
      </c>
    </row>
    <row r="7584" spans="1:25" hidden="1" x14ac:dyDescent="0.25">
      <c r="A7584" s="103" t="s">
        <v>6</v>
      </c>
      <c r="B7584" s="104">
        <v>46275</v>
      </c>
      <c r="C7584" s="105" t="s">
        <v>11</v>
      </c>
      <c r="D7584" s="106">
        <v>11</v>
      </c>
      <c r="F7584" s="105">
        <v>16</v>
      </c>
      <c r="X7584" t="s">
        <v>782</v>
      </c>
      <c r="Y7584" t="s">
        <v>783</v>
      </c>
    </row>
    <row r="7585" spans="1:25" hidden="1" x14ac:dyDescent="0.25">
      <c r="A7585" s="103" t="s">
        <v>7</v>
      </c>
      <c r="B7585" s="104">
        <v>46275</v>
      </c>
      <c r="C7585" s="105" t="s">
        <v>11</v>
      </c>
      <c r="D7585" s="106">
        <v>10</v>
      </c>
      <c r="F7585" s="105">
        <v>1</v>
      </c>
      <c r="X7585" t="s">
        <v>778</v>
      </c>
      <c r="Y7585" t="s">
        <v>784</v>
      </c>
    </row>
    <row r="7586" spans="1:25" hidden="1" x14ac:dyDescent="0.25">
      <c r="A7586" s="103" t="s">
        <v>6</v>
      </c>
      <c r="B7586" s="104">
        <v>46275</v>
      </c>
      <c r="C7586" s="105" t="s">
        <v>11</v>
      </c>
      <c r="D7586" s="106">
        <v>9</v>
      </c>
      <c r="F7586" s="105">
        <v>5</v>
      </c>
      <c r="X7586" t="s">
        <v>778</v>
      </c>
      <c r="Y7586" t="s">
        <v>20</v>
      </c>
    </row>
    <row r="7587" spans="1:25" hidden="1" x14ac:dyDescent="0.25">
      <c r="A7587" s="103" t="s">
        <v>6</v>
      </c>
      <c r="B7587" s="104">
        <v>46275</v>
      </c>
      <c r="C7587" s="105" t="s">
        <v>12</v>
      </c>
      <c r="D7587" s="106">
        <v>8</v>
      </c>
      <c r="F7587" s="105">
        <v>3</v>
      </c>
      <c r="X7587" t="s">
        <v>782</v>
      </c>
      <c r="Y7587" t="s">
        <v>169</v>
      </c>
    </row>
    <row r="7588" spans="1:25" hidden="1" x14ac:dyDescent="0.25">
      <c r="A7588" s="103" t="s">
        <v>7</v>
      </c>
      <c r="B7588" s="104">
        <v>46275</v>
      </c>
      <c r="C7588" s="105" t="s">
        <v>11</v>
      </c>
      <c r="D7588" s="106">
        <v>11</v>
      </c>
      <c r="F7588" s="105">
        <v>5</v>
      </c>
      <c r="X7588" t="s">
        <v>782</v>
      </c>
      <c r="Y7588" t="s">
        <v>784</v>
      </c>
    </row>
    <row r="7589" spans="1:25" hidden="1" x14ac:dyDescent="0.25">
      <c r="A7589" s="103" t="s">
        <v>7</v>
      </c>
      <c r="B7589" s="104">
        <v>46275</v>
      </c>
      <c r="C7589" s="105" t="s">
        <v>11</v>
      </c>
      <c r="D7589" s="106">
        <v>9</v>
      </c>
      <c r="F7589" s="105">
        <v>8</v>
      </c>
      <c r="X7589" t="s">
        <v>778</v>
      </c>
      <c r="Y7589" t="s">
        <v>20</v>
      </c>
    </row>
    <row r="7590" spans="1:25" hidden="1" x14ac:dyDescent="0.25">
      <c r="A7590" s="103" t="s">
        <v>8</v>
      </c>
      <c r="B7590" s="104">
        <v>46275</v>
      </c>
      <c r="C7590" s="105" t="s">
        <v>12</v>
      </c>
      <c r="D7590" s="106">
        <v>14</v>
      </c>
      <c r="F7590" s="105">
        <v>1</v>
      </c>
      <c r="X7590" t="s">
        <v>782</v>
      </c>
      <c r="Y7590" t="s">
        <v>779</v>
      </c>
    </row>
    <row r="7591" spans="1:25" hidden="1" x14ac:dyDescent="0.25">
      <c r="A7591" s="103" t="s">
        <v>8</v>
      </c>
      <c r="B7591" s="104">
        <v>46275</v>
      </c>
      <c r="C7591" s="105" t="s">
        <v>11</v>
      </c>
      <c r="D7591" s="106">
        <v>8</v>
      </c>
      <c r="F7591" s="105">
        <v>5</v>
      </c>
      <c r="X7591" t="s">
        <v>778</v>
      </c>
      <c r="Y7591" t="s">
        <v>784</v>
      </c>
    </row>
    <row r="7592" spans="1:25" hidden="1" x14ac:dyDescent="0.25">
      <c r="A7592" s="103" t="s">
        <v>8</v>
      </c>
      <c r="B7592" s="104">
        <v>46275</v>
      </c>
      <c r="C7592" s="105" t="s">
        <v>11</v>
      </c>
      <c r="D7592" s="106">
        <v>8</v>
      </c>
      <c r="F7592" s="105">
        <v>27</v>
      </c>
      <c r="X7592" t="s">
        <v>782</v>
      </c>
      <c r="Y7592" t="s">
        <v>783</v>
      </c>
    </row>
    <row r="7593" spans="1:25" hidden="1" x14ac:dyDescent="0.25">
      <c r="A7593" s="103" t="s">
        <v>6</v>
      </c>
      <c r="B7593" s="104">
        <v>46275</v>
      </c>
      <c r="C7593" s="105" t="s">
        <v>11</v>
      </c>
      <c r="D7593" s="106">
        <v>10</v>
      </c>
      <c r="F7593" s="105">
        <v>1</v>
      </c>
      <c r="X7593" t="s">
        <v>778</v>
      </c>
      <c r="Y7593" t="s">
        <v>20</v>
      </c>
    </row>
    <row r="7594" spans="1:25" hidden="1" x14ac:dyDescent="0.25">
      <c r="A7594" s="103" t="s">
        <v>6</v>
      </c>
      <c r="B7594" s="104">
        <v>46275</v>
      </c>
      <c r="C7594" s="105" t="s">
        <v>11</v>
      </c>
      <c r="D7594" s="106">
        <v>14</v>
      </c>
      <c r="F7594" s="105">
        <v>2</v>
      </c>
      <c r="X7594" t="s">
        <v>778</v>
      </c>
      <c r="Y7594" t="s">
        <v>784</v>
      </c>
    </row>
    <row r="7595" spans="1:25" hidden="1" x14ac:dyDescent="0.25">
      <c r="A7595" s="103" t="s">
        <v>6</v>
      </c>
      <c r="B7595" s="104">
        <v>46275</v>
      </c>
      <c r="C7595" s="105" t="s">
        <v>11</v>
      </c>
      <c r="D7595" s="106">
        <v>9</v>
      </c>
      <c r="F7595" s="105">
        <v>4</v>
      </c>
      <c r="X7595" t="s">
        <v>782</v>
      </c>
      <c r="Y7595" t="s">
        <v>780</v>
      </c>
    </row>
    <row r="7596" spans="1:25" hidden="1" x14ac:dyDescent="0.25">
      <c r="A7596" s="103" t="s">
        <v>6</v>
      </c>
      <c r="B7596" s="104">
        <v>46275</v>
      </c>
      <c r="C7596" s="105" t="s">
        <v>11</v>
      </c>
      <c r="D7596" s="106">
        <v>16</v>
      </c>
      <c r="F7596" s="105">
        <v>1</v>
      </c>
      <c r="X7596" t="s">
        <v>782</v>
      </c>
      <c r="Y7596" t="s">
        <v>783</v>
      </c>
    </row>
    <row r="7597" spans="1:25" hidden="1" x14ac:dyDescent="0.25">
      <c r="A7597" s="103" t="s">
        <v>7</v>
      </c>
      <c r="B7597" s="104">
        <v>46275</v>
      </c>
      <c r="C7597" s="105" t="s">
        <v>12</v>
      </c>
      <c r="D7597" s="106">
        <v>11</v>
      </c>
      <c r="F7597" s="105">
        <v>1</v>
      </c>
      <c r="X7597" t="s">
        <v>778</v>
      </c>
      <c r="Y7597" t="s">
        <v>781</v>
      </c>
    </row>
    <row r="7598" spans="1:25" hidden="1" x14ac:dyDescent="0.25">
      <c r="A7598" s="103" t="s">
        <v>6</v>
      </c>
      <c r="B7598" s="104">
        <v>46275</v>
      </c>
      <c r="C7598" s="105" t="s">
        <v>11</v>
      </c>
      <c r="D7598" s="106">
        <v>11</v>
      </c>
      <c r="F7598" s="105">
        <v>27</v>
      </c>
      <c r="X7598" t="s">
        <v>782</v>
      </c>
      <c r="Y7598" t="s">
        <v>784</v>
      </c>
    </row>
    <row r="7599" spans="1:25" hidden="1" x14ac:dyDescent="0.25">
      <c r="A7599" s="103" t="s">
        <v>7</v>
      </c>
      <c r="B7599" s="104">
        <v>46275</v>
      </c>
      <c r="C7599" s="105" t="s">
        <v>12</v>
      </c>
      <c r="D7599" s="106">
        <v>8</v>
      </c>
      <c r="F7599" s="105">
        <v>20</v>
      </c>
      <c r="X7599" t="s">
        <v>778</v>
      </c>
      <c r="Y7599" t="s">
        <v>781</v>
      </c>
    </row>
    <row r="7600" spans="1:25" hidden="1" x14ac:dyDescent="0.25">
      <c r="A7600" s="103" t="s">
        <v>6</v>
      </c>
      <c r="B7600" s="104">
        <v>46275</v>
      </c>
      <c r="C7600" s="105" t="s">
        <v>12</v>
      </c>
      <c r="D7600" s="106">
        <v>15</v>
      </c>
      <c r="F7600" s="105">
        <v>8</v>
      </c>
      <c r="X7600" t="s">
        <v>778</v>
      </c>
      <c r="Y7600" t="s">
        <v>779</v>
      </c>
    </row>
    <row r="7601" spans="1:25" hidden="1" x14ac:dyDescent="0.25">
      <c r="A7601" s="103" t="s">
        <v>7</v>
      </c>
      <c r="B7601" s="104">
        <v>46275</v>
      </c>
      <c r="C7601" s="105" t="s">
        <v>12</v>
      </c>
      <c r="D7601" s="106">
        <v>8</v>
      </c>
      <c r="F7601" s="105">
        <v>323</v>
      </c>
      <c r="X7601" t="s">
        <v>778</v>
      </c>
      <c r="Y7601" t="s">
        <v>779</v>
      </c>
    </row>
    <row r="7602" spans="1:25" hidden="1" x14ac:dyDescent="0.25">
      <c r="A7602" s="103" t="s">
        <v>8</v>
      </c>
      <c r="B7602" s="104">
        <v>46275</v>
      </c>
      <c r="C7602" s="105" t="s">
        <v>12</v>
      </c>
      <c r="D7602" s="106">
        <v>11</v>
      </c>
      <c r="F7602" s="105">
        <v>4</v>
      </c>
      <c r="X7602" t="s">
        <v>778</v>
      </c>
      <c r="Y7602" t="s">
        <v>779</v>
      </c>
    </row>
    <row r="7603" spans="1:25" hidden="1" x14ac:dyDescent="0.25">
      <c r="A7603" s="103" t="s">
        <v>6</v>
      </c>
      <c r="B7603" s="104">
        <v>46275</v>
      </c>
      <c r="C7603" s="105" t="s">
        <v>11</v>
      </c>
      <c r="D7603" s="106">
        <v>14</v>
      </c>
      <c r="F7603" s="105">
        <v>2</v>
      </c>
      <c r="X7603" t="s">
        <v>782</v>
      </c>
      <c r="Y7603" t="s">
        <v>784</v>
      </c>
    </row>
    <row r="7604" spans="1:25" hidden="1" x14ac:dyDescent="0.25">
      <c r="A7604" s="103" t="s">
        <v>6</v>
      </c>
      <c r="B7604" s="104">
        <v>46275</v>
      </c>
      <c r="C7604" s="105" t="s">
        <v>11</v>
      </c>
      <c r="D7604" s="106">
        <v>8</v>
      </c>
      <c r="F7604" s="105">
        <v>76</v>
      </c>
      <c r="X7604" t="s">
        <v>778</v>
      </c>
      <c r="Y7604" t="s">
        <v>784</v>
      </c>
    </row>
    <row r="7605" spans="1:25" hidden="1" x14ac:dyDescent="0.25">
      <c r="A7605" s="103" t="s">
        <v>6</v>
      </c>
      <c r="B7605" s="104">
        <v>46275</v>
      </c>
      <c r="C7605" s="105" t="s">
        <v>12</v>
      </c>
      <c r="D7605" s="106">
        <v>11</v>
      </c>
      <c r="F7605" s="105">
        <v>6</v>
      </c>
      <c r="X7605" t="s">
        <v>782</v>
      </c>
      <c r="Y7605" t="s">
        <v>779</v>
      </c>
    </row>
    <row r="7606" spans="1:25" hidden="1" x14ac:dyDescent="0.25">
      <c r="A7606" s="103" t="s">
        <v>6</v>
      </c>
      <c r="B7606" s="104">
        <v>46275</v>
      </c>
      <c r="C7606" s="105" t="s">
        <v>12</v>
      </c>
      <c r="D7606" s="106">
        <v>10</v>
      </c>
      <c r="F7606" s="105">
        <v>8</v>
      </c>
      <c r="X7606" t="s">
        <v>778</v>
      </c>
      <c r="Y7606" t="s">
        <v>779</v>
      </c>
    </row>
    <row r="7607" spans="1:25" hidden="1" x14ac:dyDescent="0.25">
      <c r="A7607" s="103" t="s">
        <v>6</v>
      </c>
      <c r="B7607" s="104">
        <v>46275</v>
      </c>
      <c r="C7607" s="105" t="s">
        <v>12</v>
      </c>
      <c r="D7607" s="106">
        <v>14</v>
      </c>
      <c r="F7607" s="105">
        <v>2</v>
      </c>
      <c r="X7607" t="s">
        <v>778</v>
      </c>
      <c r="Y7607" t="s">
        <v>781</v>
      </c>
    </row>
    <row r="7608" spans="1:25" hidden="1" x14ac:dyDescent="0.25">
      <c r="A7608" s="103" t="s">
        <v>7</v>
      </c>
      <c r="B7608" s="104">
        <v>46275</v>
      </c>
      <c r="C7608" s="105" t="s">
        <v>11</v>
      </c>
      <c r="D7608" s="106">
        <v>9</v>
      </c>
      <c r="F7608" s="105">
        <v>20</v>
      </c>
      <c r="X7608" t="s">
        <v>782</v>
      </c>
      <c r="Y7608" t="s">
        <v>20</v>
      </c>
    </row>
    <row r="7609" spans="1:25" hidden="1" x14ac:dyDescent="0.25">
      <c r="A7609" s="103" t="s">
        <v>8</v>
      </c>
      <c r="B7609" s="104">
        <v>46275</v>
      </c>
      <c r="C7609" s="105" t="s">
        <v>11</v>
      </c>
      <c r="D7609" s="106">
        <v>8</v>
      </c>
      <c r="F7609" s="105">
        <v>5</v>
      </c>
      <c r="X7609" t="s">
        <v>778</v>
      </c>
      <c r="Y7609" t="s">
        <v>20</v>
      </c>
    </row>
    <row r="7610" spans="1:25" hidden="1" x14ac:dyDescent="0.25">
      <c r="A7610" s="103" t="s">
        <v>8</v>
      </c>
      <c r="B7610" s="104">
        <v>46275</v>
      </c>
      <c r="C7610" s="105" t="s">
        <v>11</v>
      </c>
      <c r="D7610" s="106">
        <v>11</v>
      </c>
      <c r="F7610" s="105">
        <v>5</v>
      </c>
      <c r="X7610" t="s">
        <v>782</v>
      </c>
      <c r="Y7610" t="s">
        <v>20</v>
      </c>
    </row>
    <row r="7611" spans="1:25" hidden="1" x14ac:dyDescent="0.25">
      <c r="A7611" s="103" t="s">
        <v>7</v>
      </c>
      <c r="B7611" s="104">
        <v>46275</v>
      </c>
      <c r="C7611" s="105" t="s">
        <v>11</v>
      </c>
      <c r="D7611" s="106">
        <v>8</v>
      </c>
      <c r="F7611" s="105">
        <v>2</v>
      </c>
      <c r="X7611" t="s">
        <v>778</v>
      </c>
      <c r="Y7611" t="s">
        <v>21</v>
      </c>
    </row>
    <row r="7612" spans="1:25" hidden="1" x14ac:dyDescent="0.25">
      <c r="A7612" s="103" t="s">
        <v>6</v>
      </c>
      <c r="B7612" s="104">
        <v>46275</v>
      </c>
      <c r="C7612" s="105" t="s">
        <v>12</v>
      </c>
      <c r="D7612" s="106">
        <v>16</v>
      </c>
      <c r="F7612" s="105">
        <v>1</v>
      </c>
      <c r="X7612" t="s">
        <v>778</v>
      </c>
      <c r="Y7612" t="s">
        <v>779</v>
      </c>
    </row>
    <row r="7613" spans="1:25" hidden="1" x14ac:dyDescent="0.25">
      <c r="A7613" s="103" t="s">
        <v>6</v>
      </c>
      <c r="B7613" s="104">
        <v>46275</v>
      </c>
      <c r="C7613" s="105" t="s">
        <v>12</v>
      </c>
      <c r="D7613" s="106">
        <v>8</v>
      </c>
      <c r="F7613" s="105">
        <v>8</v>
      </c>
      <c r="X7613" t="s">
        <v>782</v>
      </c>
    </row>
    <row r="7614" spans="1:25" hidden="1" x14ac:dyDescent="0.25">
      <c r="A7614" s="103" t="s">
        <v>7</v>
      </c>
      <c r="B7614" s="104">
        <v>46275</v>
      </c>
      <c r="C7614" s="105" t="s">
        <v>12</v>
      </c>
      <c r="D7614" s="106">
        <v>8</v>
      </c>
      <c r="F7614" s="105">
        <v>20</v>
      </c>
      <c r="X7614" t="s">
        <v>778</v>
      </c>
      <c r="Y7614" t="s">
        <v>779</v>
      </c>
    </row>
    <row r="7615" spans="1:25" hidden="1" x14ac:dyDescent="0.25">
      <c r="A7615" s="103" t="s">
        <v>6</v>
      </c>
      <c r="B7615" s="104">
        <v>46275</v>
      </c>
      <c r="C7615" s="105" t="s">
        <v>11</v>
      </c>
      <c r="D7615" s="106">
        <v>11</v>
      </c>
      <c r="F7615" s="105">
        <v>1</v>
      </c>
      <c r="X7615" t="s">
        <v>782</v>
      </c>
      <c r="Y7615" t="s">
        <v>23</v>
      </c>
    </row>
    <row r="7616" spans="1:25" hidden="1" x14ac:dyDescent="0.25">
      <c r="A7616" s="103" t="s">
        <v>8</v>
      </c>
      <c r="B7616" s="104">
        <v>46275</v>
      </c>
      <c r="C7616" s="105" t="s">
        <v>12</v>
      </c>
      <c r="D7616" s="106">
        <v>8</v>
      </c>
      <c r="F7616" s="105">
        <v>10</v>
      </c>
      <c r="X7616" t="s">
        <v>782</v>
      </c>
      <c r="Y7616" t="s">
        <v>781</v>
      </c>
    </row>
    <row r="7617" spans="1:25" hidden="1" x14ac:dyDescent="0.25">
      <c r="A7617" s="103" t="s">
        <v>6</v>
      </c>
      <c r="B7617" s="104">
        <v>46275</v>
      </c>
      <c r="C7617" s="105" t="s">
        <v>11</v>
      </c>
      <c r="D7617" s="106">
        <v>14</v>
      </c>
      <c r="F7617" s="105">
        <v>2</v>
      </c>
      <c r="X7617" t="s">
        <v>778</v>
      </c>
      <c r="Y7617" t="s">
        <v>783</v>
      </c>
    </row>
    <row r="7618" spans="1:25" hidden="1" x14ac:dyDescent="0.25">
      <c r="A7618" s="103" t="s">
        <v>8</v>
      </c>
      <c r="B7618" s="104">
        <v>46275</v>
      </c>
      <c r="C7618" s="105" t="s">
        <v>11</v>
      </c>
      <c r="D7618" s="106">
        <v>12</v>
      </c>
      <c r="F7618" s="105">
        <v>2</v>
      </c>
      <c r="X7618" t="s">
        <v>778</v>
      </c>
      <c r="Y7618" t="s">
        <v>20</v>
      </c>
    </row>
    <row r="7619" spans="1:25" hidden="1" x14ac:dyDescent="0.25">
      <c r="A7619" s="103" t="s">
        <v>6</v>
      </c>
      <c r="B7619" s="104">
        <v>46275</v>
      </c>
      <c r="C7619" s="105" t="s">
        <v>11</v>
      </c>
      <c r="D7619" s="106">
        <v>15</v>
      </c>
      <c r="F7619" s="105">
        <v>3</v>
      </c>
      <c r="X7619" t="s">
        <v>782</v>
      </c>
      <c r="Y7619" t="s">
        <v>783</v>
      </c>
    </row>
    <row r="7620" spans="1:25" hidden="1" x14ac:dyDescent="0.25">
      <c r="A7620" s="103" t="s">
        <v>6</v>
      </c>
      <c r="B7620" s="104">
        <v>46275</v>
      </c>
      <c r="C7620" s="105" t="s">
        <v>12</v>
      </c>
      <c r="D7620" s="106">
        <v>9</v>
      </c>
      <c r="F7620" s="105">
        <v>2</v>
      </c>
      <c r="X7620" t="s">
        <v>778</v>
      </c>
      <c r="Y7620" t="s">
        <v>779</v>
      </c>
    </row>
    <row r="7621" spans="1:25" hidden="1" x14ac:dyDescent="0.25">
      <c r="A7621" s="103" t="s">
        <v>8</v>
      </c>
      <c r="B7621" s="104">
        <v>46275</v>
      </c>
      <c r="C7621" s="105" t="s">
        <v>12</v>
      </c>
      <c r="D7621" s="106">
        <v>9</v>
      </c>
      <c r="F7621" s="105">
        <v>294</v>
      </c>
      <c r="X7621" t="s">
        <v>778</v>
      </c>
      <c r="Y7621" t="s">
        <v>779</v>
      </c>
    </row>
    <row r="7622" spans="1:25" hidden="1" x14ac:dyDescent="0.25">
      <c r="A7622" s="103" t="s">
        <v>6</v>
      </c>
      <c r="B7622" s="104">
        <v>46275</v>
      </c>
      <c r="C7622" s="105" t="s">
        <v>12</v>
      </c>
      <c r="D7622" s="106">
        <v>13</v>
      </c>
      <c r="F7622" s="105">
        <v>1</v>
      </c>
      <c r="X7622" t="s">
        <v>782</v>
      </c>
    </row>
    <row r="7623" spans="1:25" hidden="1" x14ac:dyDescent="0.25">
      <c r="A7623" s="103" t="s">
        <v>6</v>
      </c>
      <c r="B7623" s="104">
        <v>46275</v>
      </c>
      <c r="C7623" s="105" t="s">
        <v>12</v>
      </c>
      <c r="D7623" s="106">
        <v>13</v>
      </c>
      <c r="F7623" s="105">
        <v>1</v>
      </c>
      <c r="X7623" t="s">
        <v>782</v>
      </c>
      <c r="Y7623" t="s">
        <v>169</v>
      </c>
    </row>
    <row r="7624" spans="1:25" hidden="1" x14ac:dyDescent="0.25">
      <c r="A7624" s="103" t="s">
        <v>8</v>
      </c>
      <c r="B7624" s="104">
        <v>46275</v>
      </c>
      <c r="C7624" s="105" t="s">
        <v>12</v>
      </c>
      <c r="D7624" s="106">
        <v>8</v>
      </c>
      <c r="F7624" s="105">
        <v>1</v>
      </c>
      <c r="X7624" t="s">
        <v>778</v>
      </c>
      <c r="Y7624" t="s">
        <v>781</v>
      </c>
    </row>
    <row r="7625" spans="1:25" hidden="1" x14ac:dyDescent="0.25">
      <c r="A7625" s="103" t="s">
        <v>6</v>
      </c>
      <c r="B7625" s="104">
        <v>46275</v>
      </c>
      <c r="C7625" s="105" t="s">
        <v>12</v>
      </c>
      <c r="D7625" s="106">
        <v>9</v>
      </c>
      <c r="F7625" s="105">
        <v>16</v>
      </c>
      <c r="X7625" t="s">
        <v>778</v>
      </c>
      <c r="Y7625" t="s">
        <v>781</v>
      </c>
    </row>
    <row r="7626" spans="1:25" hidden="1" x14ac:dyDescent="0.25">
      <c r="A7626" s="103" t="s">
        <v>7</v>
      </c>
      <c r="B7626" s="104">
        <v>46275</v>
      </c>
      <c r="C7626" s="105" t="s">
        <v>12</v>
      </c>
      <c r="D7626" s="106">
        <v>16</v>
      </c>
      <c r="F7626" s="105">
        <v>4</v>
      </c>
      <c r="X7626" t="s">
        <v>782</v>
      </c>
      <c r="Y7626" t="s">
        <v>779</v>
      </c>
    </row>
    <row r="7627" spans="1:25" hidden="1" x14ac:dyDescent="0.25">
      <c r="A7627" s="103" t="s">
        <v>6</v>
      </c>
      <c r="B7627" s="104">
        <v>46275</v>
      </c>
      <c r="C7627" s="105" t="s">
        <v>11</v>
      </c>
      <c r="D7627" s="106">
        <v>8</v>
      </c>
      <c r="F7627" s="105">
        <v>3</v>
      </c>
      <c r="X7627" t="s">
        <v>778</v>
      </c>
      <c r="Y7627" t="s">
        <v>23</v>
      </c>
    </row>
    <row r="7628" spans="1:25" hidden="1" x14ac:dyDescent="0.25">
      <c r="A7628" s="103" t="s">
        <v>8</v>
      </c>
      <c r="B7628" s="104">
        <v>46275</v>
      </c>
      <c r="C7628" s="105" t="s">
        <v>12</v>
      </c>
      <c r="D7628" s="106">
        <v>13</v>
      </c>
      <c r="F7628" s="105">
        <v>1</v>
      </c>
      <c r="X7628" t="s">
        <v>778</v>
      </c>
      <c r="Y7628" t="s">
        <v>779</v>
      </c>
    </row>
    <row r="7629" spans="1:25" hidden="1" x14ac:dyDescent="0.25">
      <c r="A7629" s="103" t="s">
        <v>8</v>
      </c>
      <c r="B7629" s="104">
        <v>46275</v>
      </c>
      <c r="C7629" s="105" t="s">
        <v>11</v>
      </c>
      <c r="D7629" s="106">
        <v>11</v>
      </c>
      <c r="F7629" s="105">
        <v>1</v>
      </c>
      <c r="X7629" t="s">
        <v>778</v>
      </c>
      <c r="Y7629" t="s">
        <v>784</v>
      </c>
    </row>
    <row r="7630" spans="1:25" hidden="1" x14ac:dyDescent="0.25">
      <c r="A7630" s="103" t="s">
        <v>6</v>
      </c>
      <c r="B7630" s="104">
        <v>46275</v>
      </c>
      <c r="C7630" s="105" t="s">
        <v>11</v>
      </c>
      <c r="D7630" s="106">
        <v>12</v>
      </c>
      <c r="F7630" s="105">
        <v>1</v>
      </c>
      <c r="X7630" t="s">
        <v>782</v>
      </c>
      <c r="Y7630" t="s">
        <v>21</v>
      </c>
    </row>
    <row r="7631" spans="1:25" hidden="1" x14ac:dyDescent="0.25">
      <c r="A7631" s="103" t="s">
        <v>7</v>
      </c>
      <c r="B7631" s="104">
        <v>46275</v>
      </c>
      <c r="C7631" s="105" t="s">
        <v>12</v>
      </c>
      <c r="D7631" s="106">
        <v>11</v>
      </c>
      <c r="F7631" s="105">
        <v>666</v>
      </c>
      <c r="X7631" t="s">
        <v>782</v>
      </c>
      <c r="Y7631" t="s">
        <v>779</v>
      </c>
    </row>
    <row r="7632" spans="1:25" hidden="1" x14ac:dyDescent="0.25">
      <c r="A7632" s="103" t="s">
        <v>8</v>
      </c>
      <c r="B7632" s="104">
        <v>46275</v>
      </c>
      <c r="C7632" s="105" t="s">
        <v>12</v>
      </c>
      <c r="D7632" s="106">
        <v>8</v>
      </c>
      <c r="F7632" s="105">
        <v>1</v>
      </c>
      <c r="X7632" t="s">
        <v>778</v>
      </c>
    </row>
    <row r="7633" spans="1:25" hidden="1" x14ac:dyDescent="0.25">
      <c r="A7633" s="103" t="s">
        <v>6</v>
      </c>
      <c r="B7633" s="104">
        <v>46275</v>
      </c>
      <c r="C7633" s="105" t="s">
        <v>12</v>
      </c>
      <c r="D7633" s="106">
        <v>13</v>
      </c>
      <c r="F7633" s="105">
        <v>4</v>
      </c>
      <c r="X7633" t="s">
        <v>782</v>
      </c>
      <c r="Y7633" t="s">
        <v>779</v>
      </c>
    </row>
    <row r="7634" spans="1:25" hidden="1" x14ac:dyDescent="0.25">
      <c r="A7634" s="103" t="s">
        <v>7</v>
      </c>
      <c r="B7634" s="104">
        <v>46275</v>
      </c>
      <c r="C7634" s="105" t="s">
        <v>12</v>
      </c>
      <c r="D7634" s="106">
        <v>8</v>
      </c>
      <c r="F7634" s="105">
        <v>8</v>
      </c>
      <c r="X7634" t="s">
        <v>782</v>
      </c>
    </row>
    <row r="7635" spans="1:25" hidden="1" x14ac:dyDescent="0.25">
      <c r="A7635" s="103" t="s">
        <v>8</v>
      </c>
      <c r="B7635" s="104">
        <v>46275</v>
      </c>
      <c r="C7635" s="105" t="s">
        <v>11</v>
      </c>
      <c r="D7635" s="106">
        <v>8</v>
      </c>
      <c r="F7635" s="105">
        <v>9</v>
      </c>
      <c r="X7635" t="s">
        <v>782</v>
      </c>
      <c r="Y7635" t="s">
        <v>20</v>
      </c>
    </row>
    <row r="7636" spans="1:25" hidden="1" x14ac:dyDescent="0.25">
      <c r="A7636" s="103" t="s">
        <v>8</v>
      </c>
      <c r="B7636" s="104">
        <v>46275</v>
      </c>
      <c r="C7636" s="105" t="s">
        <v>11</v>
      </c>
      <c r="D7636" s="106">
        <v>10</v>
      </c>
      <c r="F7636" s="105">
        <v>2</v>
      </c>
      <c r="X7636" t="s">
        <v>782</v>
      </c>
      <c r="Y7636" t="s">
        <v>784</v>
      </c>
    </row>
    <row r="7637" spans="1:25" hidden="1" x14ac:dyDescent="0.25">
      <c r="A7637" s="103" t="s">
        <v>6</v>
      </c>
      <c r="B7637" s="104">
        <v>46275</v>
      </c>
      <c r="C7637" s="105" t="s">
        <v>12</v>
      </c>
      <c r="D7637" s="106">
        <v>8</v>
      </c>
      <c r="F7637" s="105">
        <v>1481</v>
      </c>
      <c r="X7637" t="s">
        <v>782</v>
      </c>
      <c r="Y7637" t="s">
        <v>779</v>
      </c>
    </row>
    <row r="7638" spans="1:25" hidden="1" x14ac:dyDescent="0.25">
      <c r="A7638" s="103" t="s">
        <v>8</v>
      </c>
      <c r="B7638" s="104">
        <v>46275</v>
      </c>
      <c r="C7638" s="105" t="s">
        <v>12</v>
      </c>
      <c r="D7638" s="106">
        <v>13</v>
      </c>
      <c r="F7638" s="105">
        <v>94</v>
      </c>
      <c r="X7638" t="s">
        <v>782</v>
      </c>
      <c r="Y7638" t="s">
        <v>779</v>
      </c>
    </row>
    <row r="7639" spans="1:25" hidden="1" x14ac:dyDescent="0.25">
      <c r="A7639" s="103" t="s">
        <v>6</v>
      </c>
      <c r="B7639" s="104">
        <v>46275</v>
      </c>
      <c r="C7639" s="105" t="s">
        <v>11</v>
      </c>
      <c r="D7639" s="106">
        <v>8</v>
      </c>
      <c r="F7639" s="105">
        <v>2</v>
      </c>
      <c r="X7639" t="s">
        <v>778</v>
      </c>
    </row>
    <row r="7640" spans="1:25" hidden="1" x14ac:dyDescent="0.25">
      <c r="A7640" s="103" t="s">
        <v>8</v>
      </c>
      <c r="B7640" s="104">
        <v>46275</v>
      </c>
      <c r="C7640" s="105" t="s">
        <v>11</v>
      </c>
      <c r="D7640" s="106">
        <v>9</v>
      </c>
      <c r="F7640" s="105">
        <v>1</v>
      </c>
      <c r="X7640" t="s">
        <v>782</v>
      </c>
    </row>
    <row r="7641" spans="1:25" hidden="1" x14ac:dyDescent="0.25">
      <c r="A7641" s="103" t="s">
        <v>6</v>
      </c>
      <c r="B7641" s="104">
        <v>46275</v>
      </c>
      <c r="C7641" s="105" t="s">
        <v>11</v>
      </c>
      <c r="D7641" s="106">
        <v>8</v>
      </c>
      <c r="F7641" s="105">
        <v>5</v>
      </c>
      <c r="X7641" t="s">
        <v>782</v>
      </c>
      <c r="Y7641" t="s">
        <v>21</v>
      </c>
    </row>
    <row r="7642" spans="1:25" hidden="1" x14ac:dyDescent="0.25">
      <c r="A7642" s="103" t="s">
        <v>6</v>
      </c>
      <c r="B7642" s="104">
        <v>46275</v>
      </c>
      <c r="C7642" s="105" t="s">
        <v>11</v>
      </c>
      <c r="D7642" s="106">
        <v>9</v>
      </c>
      <c r="F7642" s="105">
        <v>10</v>
      </c>
      <c r="X7642" t="s">
        <v>778</v>
      </c>
      <c r="Y7642" t="s">
        <v>783</v>
      </c>
    </row>
    <row r="7643" spans="1:25" hidden="1" x14ac:dyDescent="0.25">
      <c r="A7643" s="103" t="s">
        <v>6</v>
      </c>
      <c r="B7643" s="104">
        <v>46275</v>
      </c>
      <c r="C7643" s="105" t="s">
        <v>12</v>
      </c>
      <c r="D7643" s="106">
        <v>15</v>
      </c>
      <c r="F7643" s="105">
        <v>14</v>
      </c>
      <c r="X7643" t="s">
        <v>782</v>
      </c>
      <c r="Y7643" t="s">
        <v>779</v>
      </c>
    </row>
    <row r="7644" spans="1:25" hidden="1" x14ac:dyDescent="0.25">
      <c r="A7644" s="103" t="s">
        <v>6</v>
      </c>
      <c r="B7644" s="104">
        <v>46275</v>
      </c>
      <c r="C7644" s="105" t="s">
        <v>12</v>
      </c>
      <c r="D7644" s="106">
        <v>8</v>
      </c>
      <c r="F7644" s="105">
        <v>16</v>
      </c>
      <c r="X7644" t="s">
        <v>782</v>
      </c>
      <c r="Y7644" t="s">
        <v>779</v>
      </c>
    </row>
    <row r="7645" spans="1:25" hidden="1" x14ac:dyDescent="0.25">
      <c r="A7645" s="103" t="s">
        <v>7</v>
      </c>
      <c r="B7645" s="104">
        <v>46275</v>
      </c>
      <c r="C7645" s="105" t="s">
        <v>11</v>
      </c>
      <c r="D7645" s="106">
        <v>8</v>
      </c>
      <c r="F7645" s="105">
        <v>15</v>
      </c>
      <c r="X7645" t="s">
        <v>778</v>
      </c>
      <c r="Y7645" t="s">
        <v>780</v>
      </c>
    </row>
    <row r="7646" spans="1:25" hidden="1" x14ac:dyDescent="0.25">
      <c r="A7646" s="103" t="s">
        <v>6</v>
      </c>
      <c r="B7646" s="104">
        <v>46275</v>
      </c>
      <c r="C7646" s="105" t="s">
        <v>11</v>
      </c>
      <c r="D7646" s="106">
        <v>8</v>
      </c>
      <c r="F7646" s="105">
        <v>241</v>
      </c>
      <c r="X7646" t="s">
        <v>782</v>
      </c>
      <c r="Y7646" t="s">
        <v>20</v>
      </c>
    </row>
    <row r="7647" spans="1:25" hidden="1" x14ac:dyDescent="0.25">
      <c r="A7647" s="103" t="s">
        <v>7</v>
      </c>
      <c r="B7647" s="104">
        <v>46275</v>
      </c>
      <c r="C7647" s="105" t="s">
        <v>12</v>
      </c>
      <c r="D7647" s="106">
        <v>11</v>
      </c>
      <c r="F7647" s="105">
        <v>1</v>
      </c>
      <c r="X7647" t="s">
        <v>778</v>
      </c>
      <c r="Y7647" t="s">
        <v>779</v>
      </c>
    </row>
    <row r="7648" spans="1:25" hidden="1" x14ac:dyDescent="0.25">
      <c r="A7648" s="103" t="s">
        <v>7</v>
      </c>
      <c r="B7648" s="104">
        <v>46275</v>
      </c>
      <c r="C7648" s="105" t="s">
        <v>11</v>
      </c>
      <c r="D7648" s="106">
        <v>14</v>
      </c>
      <c r="F7648" s="105">
        <v>1</v>
      </c>
      <c r="X7648" t="s">
        <v>782</v>
      </c>
      <c r="Y7648" t="s">
        <v>20</v>
      </c>
    </row>
    <row r="7649" spans="1:25" hidden="1" x14ac:dyDescent="0.25">
      <c r="A7649" s="103" t="s">
        <v>7</v>
      </c>
      <c r="B7649" s="104">
        <v>46275</v>
      </c>
      <c r="C7649" s="105" t="s">
        <v>11</v>
      </c>
      <c r="D7649" s="106">
        <v>11</v>
      </c>
      <c r="F7649" s="105">
        <v>7</v>
      </c>
      <c r="X7649" t="s">
        <v>782</v>
      </c>
      <c r="Y7649" t="s">
        <v>783</v>
      </c>
    </row>
    <row r="7650" spans="1:25" hidden="1" x14ac:dyDescent="0.25">
      <c r="A7650" s="103" t="s">
        <v>7</v>
      </c>
      <c r="B7650" s="104">
        <v>46275</v>
      </c>
      <c r="C7650" s="105" t="s">
        <v>12</v>
      </c>
      <c r="D7650" s="106">
        <v>8</v>
      </c>
      <c r="F7650" s="105">
        <v>1</v>
      </c>
      <c r="X7650" t="s">
        <v>778</v>
      </c>
      <c r="Y7650" t="s">
        <v>169</v>
      </c>
    </row>
    <row r="7651" spans="1:25" hidden="1" x14ac:dyDescent="0.25">
      <c r="A7651" s="103" t="s">
        <v>6</v>
      </c>
      <c r="B7651" s="104">
        <v>46275</v>
      </c>
      <c r="C7651" s="105" t="s">
        <v>11</v>
      </c>
      <c r="D7651" s="106">
        <v>10</v>
      </c>
      <c r="F7651" s="105">
        <v>3</v>
      </c>
      <c r="X7651" t="s">
        <v>778</v>
      </c>
      <c r="Y7651" t="s">
        <v>784</v>
      </c>
    </row>
    <row r="7652" spans="1:25" hidden="1" x14ac:dyDescent="0.25">
      <c r="A7652" s="103" t="s">
        <v>6</v>
      </c>
      <c r="B7652" s="104">
        <v>46275</v>
      </c>
      <c r="C7652" s="105" t="s">
        <v>11</v>
      </c>
      <c r="D7652" s="106">
        <v>14</v>
      </c>
      <c r="F7652" s="105">
        <v>6</v>
      </c>
      <c r="X7652" t="s">
        <v>782</v>
      </c>
      <c r="Y7652" t="s">
        <v>783</v>
      </c>
    </row>
    <row r="7653" spans="1:25" hidden="1" x14ac:dyDescent="0.25">
      <c r="A7653" s="103" t="s">
        <v>8</v>
      </c>
      <c r="B7653" s="104">
        <v>46275</v>
      </c>
      <c r="C7653" s="105" t="s">
        <v>12</v>
      </c>
      <c r="D7653" s="106">
        <v>9</v>
      </c>
      <c r="F7653" s="105">
        <v>15</v>
      </c>
      <c r="X7653" t="s">
        <v>782</v>
      </c>
      <c r="Y7653" t="s">
        <v>779</v>
      </c>
    </row>
    <row r="7654" spans="1:25" hidden="1" x14ac:dyDescent="0.25">
      <c r="A7654" s="103" t="s">
        <v>8</v>
      </c>
      <c r="B7654" s="104">
        <v>46275</v>
      </c>
      <c r="C7654" s="105" t="s">
        <v>12</v>
      </c>
      <c r="D7654" s="106">
        <v>11</v>
      </c>
      <c r="F7654" s="105">
        <v>2</v>
      </c>
      <c r="X7654" t="s">
        <v>778</v>
      </c>
      <c r="Y7654" t="s">
        <v>779</v>
      </c>
    </row>
    <row r="7655" spans="1:25" hidden="1" x14ac:dyDescent="0.25">
      <c r="A7655" s="103" t="s">
        <v>6</v>
      </c>
      <c r="B7655" s="104">
        <v>46275</v>
      </c>
      <c r="C7655" s="105" t="s">
        <v>11</v>
      </c>
      <c r="D7655" s="106">
        <v>15</v>
      </c>
      <c r="F7655" s="105">
        <v>1</v>
      </c>
      <c r="X7655" t="s">
        <v>778</v>
      </c>
      <c r="Y7655" t="s">
        <v>784</v>
      </c>
    </row>
    <row r="7656" spans="1:25" hidden="1" x14ac:dyDescent="0.25">
      <c r="A7656" s="103" t="s">
        <v>6</v>
      </c>
      <c r="B7656" s="104">
        <v>46275</v>
      </c>
      <c r="C7656" s="105" t="s">
        <v>11</v>
      </c>
      <c r="D7656" s="106">
        <v>10</v>
      </c>
      <c r="F7656" s="105">
        <v>3</v>
      </c>
      <c r="X7656" t="s">
        <v>782</v>
      </c>
      <c r="Y7656" t="s">
        <v>20</v>
      </c>
    </row>
    <row r="7657" spans="1:25" hidden="1" x14ac:dyDescent="0.25">
      <c r="A7657" s="103" t="s">
        <v>6</v>
      </c>
      <c r="B7657" s="104">
        <v>46275</v>
      </c>
      <c r="C7657" s="105" t="s">
        <v>12</v>
      </c>
      <c r="D7657" s="106">
        <v>17</v>
      </c>
      <c r="F7657" s="105">
        <v>1</v>
      </c>
      <c r="X7657" t="s">
        <v>782</v>
      </c>
      <c r="Y7657" t="s">
        <v>779</v>
      </c>
    </row>
    <row r="7658" spans="1:25" hidden="1" x14ac:dyDescent="0.25">
      <c r="A7658" s="103" t="s">
        <v>6</v>
      </c>
      <c r="B7658" s="104">
        <v>46275</v>
      </c>
      <c r="C7658" s="105" t="s">
        <v>11</v>
      </c>
      <c r="D7658" s="106">
        <v>8</v>
      </c>
      <c r="F7658" s="105">
        <v>1</v>
      </c>
      <c r="X7658" t="s">
        <v>782</v>
      </c>
      <c r="Y7658" t="s">
        <v>22</v>
      </c>
    </row>
    <row r="7659" spans="1:25" hidden="1" x14ac:dyDescent="0.25">
      <c r="A7659" s="103" t="s">
        <v>8</v>
      </c>
      <c r="B7659" s="104">
        <v>46275</v>
      </c>
      <c r="C7659" s="105" t="s">
        <v>11</v>
      </c>
      <c r="D7659" s="106">
        <v>10</v>
      </c>
      <c r="F7659" s="105">
        <v>2</v>
      </c>
      <c r="X7659" t="s">
        <v>782</v>
      </c>
      <c r="Y7659" t="s">
        <v>783</v>
      </c>
    </row>
    <row r="7660" spans="1:25" hidden="1" x14ac:dyDescent="0.25">
      <c r="A7660" s="103" t="s">
        <v>8</v>
      </c>
      <c r="B7660" s="104">
        <v>46275</v>
      </c>
      <c r="C7660" s="105" t="s">
        <v>11</v>
      </c>
      <c r="D7660" s="106">
        <v>14</v>
      </c>
      <c r="F7660" s="105">
        <v>3</v>
      </c>
      <c r="X7660" t="s">
        <v>782</v>
      </c>
      <c r="Y7660" t="s">
        <v>783</v>
      </c>
    </row>
    <row r="7661" spans="1:25" hidden="1" x14ac:dyDescent="0.25">
      <c r="A7661" s="103" t="s">
        <v>8</v>
      </c>
      <c r="B7661" s="104">
        <v>46275</v>
      </c>
      <c r="C7661" s="105" t="s">
        <v>11</v>
      </c>
      <c r="D7661" s="106">
        <v>8</v>
      </c>
      <c r="F7661" s="105">
        <v>1</v>
      </c>
      <c r="X7661" t="s">
        <v>778</v>
      </c>
      <c r="Y7661" t="s">
        <v>780</v>
      </c>
    </row>
    <row r="7662" spans="1:25" hidden="1" x14ac:dyDescent="0.25">
      <c r="A7662" s="103" t="s">
        <v>7</v>
      </c>
      <c r="B7662" s="104">
        <v>46275</v>
      </c>
      <c r="C7662" s="105" t="s">
        <v>11</v>
      </c>
      <c r="D7662" s="106">
        <v>12</v>
      </c>
      <c r="F7662" s="105">
        <v>5</v>
      </c>
      <c r="X7662" t="s">
        <v>782</v>
      </c>
      <c r="Y7662" t="s">
        <v>20</v>
      </c>
    </row>
    <row r="7663" spans="1:25" hidden="1" x14ac:dyDescent="0.25">
      <c r="A7663" s="103" t="s">
        <v>7</v>
      </c>
      <c r="B7663" s="104">
        <v>46275</v>
      </c>
      <c r="C7663" s="105" t="s">
        <v>11</v>
      </c>
      <c r="D7663" s="106">
        <v>9</v>
      </c>
      <c r="F7663" s="105">
        <v>9</v>
      </c>
      <c r="X7663" t="s">
        <v>778</v>
      </c>
      <c r="Y7663" t="s">
        <v>783</v>
      </c>
    </row>
    <row r="7664" spans="1:25" hidden="1" x14ac:dyDescent="0.25">
      <c r="A7664" s="103" t="s">
        <v>8</v>
      </c>
      <c r="B7664" s="104">
        <v>46275</v>
      </c>
      <c r="C7664" s="105" t="s">
        <v>11</v>
      </c>
      <c r="D7664" s="106">
        <v>9</v>
      </c>
      <c r="F7664" s="105">
        <v>169</v>
      </c>
      <c r="X7664" t="s">
        <v>782</v>
      </c>
      <c r="Y7664" t="s">
        <v>20</v>
      </c>
    </row>
    <row r="7665" spans="1:25" hidden="1" x14ac:dyDescent="0.25">
      <c r="A7665" s="103" t="s">
        <v>6</v>
      </c>
      <c r="B7665" s="104">
        <v>46275</v>
      </c>
      <c r="C7665" s="105" t="s">
        <v>12</v>
      </c>
      <c r="D7665" s="106">
        <v>11</v>
      </c>
      <c r="F7665" s="105">
        <v>1</v>
      </c>
      <c r="X7665" t="s">
        <v>778</v>
      </c>
      <c r="Y7665" t="s">
        <v>779</v>
      </c>
    </row>
    <row r="7666" spans="1:25" hidden="1" x14ac:dyDescent="0.25">
      <c r="A7666" s="103" t="s">
        <v>6</v>
      </c>
      <c r="B7666" s="104">
        <v>46275</v>
      </c>
      <c r="C7666" s="105" t="s">
        <v>12</v>
      </c>
      <c r="D7666" s="106">
        <v>10</v>
      </c>
      <c r="F7666" s="105">
        <v>3</v>
      </c>
      <c r="X7666" t="s">
        <v>782</v>
      </c>
      <c r="Y7666" t="s">
        <v>781</v>
      </c>
    </row>
    <row r="7667" spans="1:25" hidden="1" x14ac:dyDescent="0.25">
      <c r="A7667" s="103" t="s">
        <v>8</v>
      </c>
      <c r="B7667" s="104">
        <v>46275</v>
      </c>
      <c r="C7667" s="105" t="s">
        <v>11</v>
      </c>
      <c r="D7667" s="106">
        <v>11</v>
      </c>
      <c r="F7667" s="105">
        <v>1</v>
      </c>
      <c r="X7667" t="s">
        <v>778</v>
      </c>
      <c r="Y7667" t="s">
        <v>20</v>
      </c>
    </row>
    <row r="7668" spans="1:25" hidden="1" x14ac:dyDescent="0.25">
      <c r="A7668" s="103" t="s">
        <v>6</v>
      </c>
      <c r="B7668" s="104">
        <v>46275</v>
      </c>
      <c r="C7668" s="105" t="s">
        <v>11</v>
      </c>
      <c r="D7668" s="106">
        <v>9</v>
      </c>
      <c r="F7668" s="105">
        <v>1</v>
      </c>
      <c r="X7668" t="s">
        <v>782</v>
      </c>
      <c r="Y7668" t="s">
        <v>23</v>
      </c>
    </row>
    <row r="7669" spans="1:25" hidden="1" x14ac:dyDescent="0.25">
      <c r="A7669" s="103" t="s">
        <v>8</v>
      </c>
      <c r="B7669" s="104">
        <v>46275</v>
      </c>
      <c r="C7669" s="105" t="s">
        <v>11</v>
      </c>
      <c r="D7669" s="106">
        <v>14</v>
      </c>
      <c r="F7669" s="105">
        <v>1</v>
      </c>
      <c r="X7669" t="s">
        <v>782</v>
      </c>
      <c r="Y7669" t="s">
        <v>20</v>
      </c>
    </row>
    <row r="7670" spans="1:25" hidden="1" x14ac:dyDescent="0.25">
      <c r="A7670" s="103" t="s">
        <v>7</v>
      </c>
      <c r="B7670" s="104">
        <v>46275</v>
      </c>
      <c r="C7670" s="105" t="s">
        <v>11</v>
      </c>
      <c r="D7670" s="106">
        <v>14</v>
      </c>
      <c r="F7670" s="105">
        <v>1</v>
      </c>
      <c r="X7670" t="s">
        <v>782</v>
      </c>
      <c r="Y7670" t="s">
        <v>784</v>
      </c>
    </row>
    <row r="7671" spans="1:25" hidden="1" x14ac:dyDescent="0.25">
      <c r="A7671" s="103" t="s">
        <v>7</v>
      </c>
      <c r="B7671" s="104">
        <v>46275</v>
      </c>
      <c r="C7671" s="105" t="s">
        <v>12</v>
      </c>
      <c r="D7671" s="106">
        <v>8</v>
      </c>
      <c r="F7671" s="105">
        <v>1</v>
      </c>
      <c r="X7671" t="s">
        <v>778</v>
      </c>
      <c r="Y7671" t="s">
        <v>785</v>
      </c>
    </row>
    <row r="7672" spans="1:25" hidden="1" x14ac:dyDescent="0.25">
      <c r="A7672" s="103" t="s">
        <v>6</v>
      </c>
      <c r="B7672" s="104">
        <v>46275</v>
      </c>
      <c r="C7672" s="105" t="s">
        <v>12</v>
      </c>
      <c r="D7672" s="106">
        <v>17</v>
      </c>
      <c r="F7672" s="105">
        <v>2</v>
      </c>
      <c r="X7672" t="s">
        <v>778</v>
      </c>
      <c r="Y7672" t="s">
        <v>779</v>
      </c>
    </row>
    <row r="7673" spans="1:25" hidden="1" x14ac:dyDescent="0.25">
      <c r="A7673" s="103" t="s">
        <v>7</v>
      </c>
      <c r="B7673" s="104">
        <v>46275</v>
      </c>
      <c r="C7673" s="105" t="s">
        <v>12</v>
      </c>
      <c r="D7673" s="106">
        <v>16</v>
      </c>
      <c r="F7673" s="105">
        <v>3</v>
      </c>
      <c r="X7673" t="s">
        <v>778</v>
      </c>
      <c r="Y7673" t="s">
        <v>779</v>
      </c>
    </row>
    <row r="7674" spans="1:25" hidden="1" x14ac:dyDescent="0.25">
      <c r="A7674" s="103" t="s">
        <v>7</v>
      </c>
      <c r="B7674" s="104">
        <v>46275</v>
      </c>
      <c r="C7674" s="105" t="s">
        <v>11</v>
      </c>
      <c r="D7674" s="106">
        <v>12</v>
      </c>
      <c r="F7674" s="105">
        <v>15</v>
      </c>
      <c r="X7674" t="s">
        <v>778</v>
      </c>
      <c r="Y7674" t="s">
        <v>784</v>
      </c>
    </row>
    <row r="7675" spans="1:25" hidden="1" x14ac:dyDescent="0.25">
      <c r="A7675" s="103" t="s">
        <v>8</v>
      </c>
      <c r="B7675" s="104">
        <v>46275</v>
      </c>
      <c r="C7675" s="105" t="s">
        <v>11</v>
      </c>
      <c r="D7675" s="106">
        <v>8</v>
      </c>
      <c r="F7675" s="105">
        <v>21</v>
      </c>
      <c r="X7675" t="s">
        <v>782</v>
      </c>
      <c r="Y7675" t="s">
        <v>784</v>
      </c>
    </row>
    <row r="7676" spans="1:25" hidden="1" x14ac:dyDescent="0.25">
      <c r="A7676" s="103" t="s">
        <v>8</v>
      </c>
      <c r="B7676" s="104">
        <v>46275</v>
      </c>
      <c r="C7676" s="105" t="s">
        <v>12</v>
      </c>
      <c r="D7676" s="106">
        <v>9</v>
      </c>
      <c r="F7676" s="105">
        <v>283</v>
      </c>
      <c r="X7676" t="s">
        <v>782</v>
      </c>
      <c r="Y7676" t="s">
        <v>781</v>
      </c>
    </row>
    <row r="7677" spans="1:25" hidden="1" x14ac:dyDescent="0.25">
      <c r="A7677" s="103" t="s">
        <v>7</v>
      </c>
      <c r="B7677" s="104">
        <v>46275</v>
      </c>
      <c r="C7677" s="105" t="s">
        <v>12</v>
      </c>
      <c r="D7677" s="106">
        <v>10</v>
      </c>
      <c r="F7677" s="105">
        <v>1</v>
      </c>
      <c r="X7677" t="s">
        <v>778</v>
      </c>
      <c r="Y7677" t="s">
        <v>779</v>
      </c>
    </row>
    <row r="7678" spans="1:25" hidden="1" x14ac:dyDescent="0.25">
      <c r="A7678" s="103" t="s">
        <v>6</v>
      </c>
      <c r="B7678" s="104">
        <v>46275</v>
      </c>
      <c r="C7678" s="105" t="s">
        <v>12</v>
      </c>
      <c r="D7678" s="106">
        <v>8</v>
      </c>
      <c r="F7678" s="105">
        <v>414</v>
      </c>
      <c r="X7678" t="s">
        <v>778</v>
      </c>
      <c r="Y7678" t="s">
        <v>779</v>
      </c>
    </row>
    <row r="7679" spans="1:25" hidden="1" x14ac:dyDescent="0.25">
      <c r="A7679" s="103" t="s">
        <v>7</v>
      </c>
      <c r="B7679" s="104">
        <v>46275</v>
      </c>
      <c r="C7679" s="105" t="s">
        <v>11</v>
      </c>
      <c r="D7679" s="106">
        <v>10</v>
      </c>
      <c r="F7679" s="105">
        <v>2</v>
      </c>
      <c r="X7679" t="s">
        <v>778</v>
      </c>
      <c r="Y7679" t="s">
        <v>20</v>
      </c>
    </row>
    <row r="7680" spans="1:25" hidden="1" x14ac:dyDescent="0.25">
      <c r="A7680" s="103" t="s">
        <v>7</v>
      </c>
      <c r="B7680" s="104">
        <v>46275</v>
      </c>
      <c r="C7680" s="105" t="s">
        <v>12</v>
      </c>
      <c r="D7680" s="106">
        <v>8</v>
      </c>
      <c r="F7680" s="105">
        <v>1</v>
      </c>
      <c r="X7680" t="s">
        <v>778</v>
      </c>
      <c r="Y7680" t="s">
        <v>804</v>
      </c>
    </row>
    <row r="7681" spans="1:25" hidden="1" x14ac:dyDescent="0.25">
      <c r="A7681" s="103" t="s">
        <v>7</v>
      </c>
      <c r="B7681" s="104">
        <v>46275</v>
      </c>
      <c r="C7681" s="105" t="s">
        <v>12</v>
      </c>
      <c r="D7681" s="106">
        <v>10</v>
      </c>
      <c r="F7681" s="105">
        <v>65</v>
      </c>
      <c r="X7681" t="s">
        <v>782</v>
      </c>
      <c r="Y7681" t="s">
        <v>779</v>
      </c>
    </row>
    <row r="7682" spans="1:25" hidden="1" x14ac:dyDescent="0.25">
      <c r="A7682" s="103" t="s">
        <v>8</v>
      </c>
      <c r="B7682" s="104">
        <v>46275</v>
      </c>
      <c r="C7682" s="105" t="s">
        <v>11</v>
      </c>
      <c r="D7682" s="106">
        <v>14</v>
      </c>
      <c r="F7682" s="105">
        <v>1</v>
      </c>
      <c r="X7682" t="s">
        <v>778</v>
      </c>
      <c r="Y7682" t="s">
        <v>20</v>
      </c>
    </row>
    <row r="7683" spans="1:25" hidden="1" x14ac:dyDescent="0.25">
      <c r="A7683" s="103" t="s">
        <v>7</v>
      </c>
      <c r="B7683" s="104">
        <v>46275</v>
      </c>
      <c r="C7683" s="105" t="s">
        <v>11</v>
      </c>
      <c r="D7683" s="106">
        <v>11</v>
      </c>
      <c r="F7683" s="105">
        <v>1</v>
      </c>
      <c r="X7683" t="s">
        <v>782</v>
      </c>
      <c r="Y7683" t="s">
        <v>23</v>
      </c>
    </row>
    <row r="7684" spans="1:25" hidden="1" x14ac:dyDescent="0.25">
      <c r="A7684" s="103" t="s">
        <v>7</v>
      </c>
      <c r="B7684" s="104">
        <v>46275</v>
      </c>
      <c r="C7684" s="105" t="s">
        <v>12</v>
      </c>
      <c r="D7684" s="106">
        <v>9</v>
      </c>
      <c r="F7684" s="105">
        <v>1</v>
      </c>
      <c r="X7684" t="s">
        <v>782</v>
      </c>
      <c r="Y7684" t="s">
        <v>169</v>
      </c>
    </row>
    <row r="7685" spans="1:25" hidden="1" x14ac:dyDescent="0.25">
      <c r="A7685" s="103" t="s">
        <v>8</v>
      </c>
      <c r="B7685" s="104">
        <v>46275</v>
      </c>
      <c r="C7685" s="105" t="s">
        <v>11</v>
      </c>
      <c r="D7685" s="106">
        <v>15</v>
      </c>
      <c r="F7685" s="105">
        <v>1</v>
      </c>
      <c r="X7685" t="s">
        <v>782</v>
      </c>
      <c r="Y7685" t="s">
        <v>20</v>
      </c>
    </row>
    <row r="7686" spans="1:25" hidden="1" x14ac:dyDescent="0.25">
      <c r="A7686" s="103" t="s">
        <v>6</v>
      </c>
      <c r="B7686" s="104">
        <v>46275</v>
      </c>
      <c r="C7686" s="105" t="s">
        <v>12</v>
      </c>
      <c r="D7686" s="106">
        <v>8</v>
      </c>
      <c r="F7686" s="105">
        <v>193</v>
      </c>
      <c r="X7686" t="s">
        <v>782</v>
      </c>
      <c r="Y7686" t="s">
        <v>781</v>
      </c>
    </row>
    <row r="7687" spans="1:25" hidden="1" x14ac:dyDescent="0.25">
      <c r="A7687" s="103" t="s">
        <v>6</v>
      </c>
      <c r="B7687" s="104">
        <v>46275</v>
      </c>
      <c r="C7687" s="105" t="s">
        <v>11</v>
      </c>
      <c r="D7687" s="106">
        <v>15</v>
      </c>
      <c r="F7687" s="105">
        <v>2</v>
      </c>
      <c r="X7687" t="s">
        <v>782</v>
      </c>
      <c r="Y7687" t="s">
        <v>20</v>
      </c>
    </row>
    <row r="7688" spans="1:25" hidden="1" x14ac:dyDescent="0.25">
      <c r="A7688" s="103" t="s">
        <v>7</v>
      </c>
      <c r="B7688" s="104">
        <v>46275</v>
      </c>
      <c r="C7688" s="105" t="s">
        <v>11</v>
      </c>
      <c r="D7688" s="106">
        <v>8</v>
      </c>
      <c r="F7688" s="105">
        <v>37</v>
      </c>
      <c r="X7688" t="s">
        <v>778</v>
      </c>
      <c r="Y7688" t="s">
        <v>784</v>
      </c>
    </row>
    <row r="7689" spans="1:25" hidden="1" x14ac:dyDescent="0.25">
      <c r="A7689" s="103" t="s">
        <v>7</v>
      </c>
      <c r="B7689" s="104">
        <v>46275</v>
      </c>
      <c r="C7689" s="105" t="s">
        <v>11</v>
      </c>
      <c r="D7689" s="106">
        <v>8</v>
      </c>
      <c r="F7689" s="105">
        <v>119</v>
      </c>
      <c r="X7689" t="s">
        <v>782</v>
      </c>
      <c r="Y7689" t="s">
        <v>20</v>
      </c>
    </row>
    <row r="7690" spans="1:25" hidden="1" x14ac:dyDescent="0.25">
      <c r="A7690" s="103" t="s">
        <v>7</v>
      </c>
      <c r="B7690" s="104">
        <v>46275</v>
      </c>
      <c r="C7690" s="105" t="s">
        <v>12</v>
      </c>
      <c r="D7690" s="106">
        <v>13</v>
      </c>
      <c r="F7690" s="105">
        <v>60</v>
      </c>
      <c r="X7690" t="s">
        <v>782</v>
      </c>
      <c r="Y7690" t="s">
        <v>779</v>
      </c>
    </row>
    <row r="7691" spans="1:25" hidden="1" x14ac:dyDescent="0.25">
      <c r="A7691" s="103" t="s">
        <v>7</v>
      </c>
      <c r="B7691" s="104">
        <v>46275</v>
      </c>
      <c r="C7691" s="105" t="s">
        <v>11</v>
      </c>
      <c r="D7691" s="106">
        <v>9</v>
      </c>
      <c r="F7691" s="105">
        <v>7</v>
      </c>
      <c r="X7691" t="s">
        <v>778</v>
      </c>
      <c r="Y7691" t="s">
        <v>784</v>
      </c>
    </row>
    <row r="7692" spans="1:25" hidden="1" x14ac:dyDescent="0.25">
      <c r="A7692" s="103" t="s">
        <v>7</v>
      </c>
      <c r="B7692" s="104">
        <v>46275</v>
      </c>
      <c r="C7692" s="105" t="s">
        <v>11</v>
      </c>
      <c r="D7692" s="106">
        <v>10</v>
      </c>
      <c r="F7692" s="105">
        <v>3</v>
      </c>
      <c r="X7692" t="s">
        <v>782</v>
      </c>
      <c r="Y7692" t="s">
        <v>20</v>
      </c>
    </row>
    <row r="7693" spans="1:25" hidden="1" x14ac:dyDescent="0.25">
      <c r="A7693" s="103" t="s">
        <v>6</v>
      </c>
      <c r="B7693" s="104">
        <v>46275</v>
      </c>
      <c r="C7693" s="105" t="s">
        <v>11</v>
      </c>
      <c r="D7693" s="106">
        <v>16</v>
      </c>
      <c r="F7693" s="105">
        <v>1</v>
      </c>
      <c r="X7693" t="s">
        <v>778</v>
      </c>
      <c r="Y7693" t="s">
        <v>783</v>
      </c>
    </row>
    <row r="7694" spans="1:25" hidden="1" x14ac:dyDescent="0.25">
      <c r="A7694" s="103" t="s">
        <v>7</v>
      </c>
      <c r="B7694" s="104">
        <v>46275</v>
      </c>
      <c r="C7694" s="105" t="s">
        <v>11</v>
      </c>
      <c r="D7694" s="106">
        <v>11</v>
      </c>
      <c r="F7694" s="105">
        <v>3</v>
      </c>
      <c r="X7694" t="s">
        <v>778</v>
      </c>
      <c r="Y7694" t="s">
        <v>783</v>
      </c>
    </row>
    <row r="7695" spans="1:25" hidden="1" x14ac:dyDescent="0.25">
      <c r="A7695" s="103" t="s">
        <v>6</v>
      </c>
      <c r="B7695" s="104">
        <v>46275</v>
      </c>
      <c r="C7695" s="105" t="s">
        <v>12</v>
      </c>
      <c r="D7695" s="106">
        <v>9</v>
      </c>
      <c r="F7695" s="105">
        <v>208</v>
      </c>
      <c r="X7695" t="s">
        <v>782</v>
      </c>
      <c r="Y7695" t="s">
        <v>781</v>
      </c>
    </row>
    <row r="7696" spans="1:25" hidden="1" x14ac:dyDescent="0.25">
      <c r="A7696" s="103" t="s">
        <v>8</v>
      </c>
      <c r="B7696" s="104">
        <v>46275</v>
      </c>
      <c r="C7696" s="105" t="s">
        <v>12</v>
      </c>
      <c r="D7696" s="106">
        <v>9</v>
      </c>
      <c r="F7696" s="105">
        <v>29</v>
      </c>
      <c r="X7696" t="s">
        <v>778</v>
      </c>
      <c r="Y7696" t="s">
        <v>781</v>
      </c>
    </row>
    <row r="7697" spans="1:25" hidden="1" x14ac:dyDescent="0.25">
      <c r="A7697" s="103" t="s">
        <v>6</v>
      </c>
      <c r="B7697" s="104">
        <v>46275</v>
      </c>
      <c r="C7697" s="105" t="s">
        <v>11</v>
      </c>
      <c r="D7697" s="106">
        <v>11</v>
      </c>
      <c r="F7697" s="105">
        <v>5</v>
      </c>
      <c r="X7697" t="s">
        <v>778</v>
      </c>
      <c r="Y7697" t="s">
        <v>783</v>
      </c>
    </row>
    <row r="7698" spans="1:25" hidden="1" x14ac:dyDescent="0.25">
      <c r="A7698" s="103" t="s">
        <v>7</v>
      </c>
      <c r="B7698" s="104">
        <v>46275</v>
      </c>
      <c r="C7698" s="105" t="s">
        <v>11</v>
      </c>
      <c r="D7698" s="106">
        <v>8</v>
      </c>
      <c r="F7698" s="105">
        <v>3</v>
      </c>
      <c r="X7698" t="s">
        <v>782</v>
      </c>
      <c r="Y7698" t="s">
        <v>21</v>
      </c>
    </row>
    <row r="7699" spans="1:25" hidden="1" x14ac:dyDescent="0.25">
      <c r="A7699" s="103" t="s">
        <v>6</v>
      </c>
      <c r="B7699" s="104">
        <v>46275</v>
      </c>
      <c r="C7699" s="105" t="s">
        <v>11</v>
      </c>
      <c r="D7699" s="106">
        <v>8</v>
      </c>
      <c r="F7699" s="105">
        <v>21</v>
      </c>
      <c r="X7699" t="s">
        <v>778</v>
      </c>
      <c r="Y7699" t="s">
        <v>780</v>
      </c>
    </row>
    <row r="7700" spans="1:25" hidden="1" x14ac:dyDescent="0.25">
      <c r="A7700" s="103" t="s">
        <v>8</v>
      </c>
      <c r="B7700" s="104">
        <v>46275</v>
      </c>
      <c r="C7700" s="105" t="s">
        <v>12</v>
      </c>
      <c r="D7700" s="106">
        <v>12</v>
      </c>
      <c r="F7700" s="105">
        <v>4</v>
      </c>
      <c r="X7700" t="s">
        <v>782</v>
      </c>
      <c r="Y7700" t="s">
        <v>779</v>
      </c>
    </row>
    <row r="7701" spans="1:25" hidden="1" x14ac:dyDescent="0.25">
      <c r="A7701" s="103" t="s">
        <v>8</v>
      </c>
      <c r="B7701" s="104">
        <v>46275</v>
      </c>
      <c r="C7701" s="105" t="s">
        <v>12</v>
      </c>
      <c r="D7701" s="106">
        <v>8</v>
      </c>
      <c r="F7701" s="105">
        <v>11</v>
      </c>
      <c r="X7701" t="s">
        <v>778</v>
      </c>
      <c r="Y7701" t="s">
        <v>779</v>
      </c>
    </row>
    <row r="7702" spans="1:25" hidden="1" x14ac:dyDescent="0.25">
      <c r="A7702" s="103" t="s">
        <v>8</v>
      </c>
      <c r="B7702" s="104">
        <v>46275</v>
      </c>
      <c r="C7702" s="105" t="s">
        <v>12</v>
      </c>
      <c r="D7702" s="106">
        <v>11</v>
      </c>
      <c r="F7702" s="105">
        <v>6</v>
      </c>
      <c r="X7702" t="s">
        <v>782</v>
      </c>
      <c r="Y7702" t="s">
        <v>779</v>
      </c>
    </row>
    <row r="7703" spans="1:25" hidden="1" x14ac:dyDescent="0.25">
      <c r="A7703" s="103" t="s">
        <v>6</v>
      </c>
      <c r="B7703" s="104">
        <v>46275</v>
      </c>
      <c r="C7703" s="105" t="s">
        <v>12</v>
      </c>
      <c r="D7703" s="106">
        <v>11</v>
      </c>
      <c r="F7703" s="105">
        <v>2</v>
      </c>
      <c r="X7703" t="s">
        <v>782</v>
      </c>
      <c r="Y7703" t="s">
        <v>781</v>
      </c>
    </row>
    <row r="7704" spans="1:25" hidden="1" x14ac:dyDescent="0.25">
      <c r="A7704" s="103" t="s">
        <v>6</v>
      </c>
      <c r="B7704" s="104">
        <v>46275</v>
      </c>
      <c r="C7704" s="105" t="s">
        <v>11</v>
      </c>
      <c r="D7704" s="106">
        <v>8</v>
      </c>
      <c r="F7704" s="105">
        <v>410</v>
      </c>
      <c r="X7704" t="s">
        <v>782</v>
      </c>
      <c r="Y7704" t="s">
        <v>783</v>
      </c>
    </row>
    <row r="7705" spans="1:25" hidden="1" x14ac:dyDescent="0.25">
      <c r="A7705" s="103" t="s">
        <v>7</v>
      </c>
      <c r="B7705" s="104">
        <v>46275</v>
      </c>
      <c r="C7705" s="105" t="s">
        <v>12</v>
      </c>
      <c r="D7705" s="106">
        <v>8</v>
      </c>
      <c r="F7705" s="105">
        <v>5</v>
      </c>
      <c r="X7705" t="s">
        <v>782</v>
      </c>
      <c r="Y7705" t="s">
        <v>779</v>
      </c>
    </row>
    <row r="7706" spans="1:25" hidden="1" x14ac:dyDescent="0.25">
      <c r="A7706" s="103" t="s">
        <v>7</v>
      </c>
      <c r="B7706" s="104">
        <v>46275</v>
      </c>
      <c r="C7706" s="105" t="s">
        <v>12</v>
      </c>
      <c r="D7706" s="106">
        <v>10</v>
      </c>
      <c r="F7706" s="105">
        <v>1</v>
      </c>
      <c r="X7706" t="s">
        <v>778</v>
      </c>
      <c r="Y7706" t="s">
        <v>785</v>
      </c>
    </row>
    <row r="7707" spans="1:25" hidden="1" x14ac:dyDescent="0.25">
      <c r="A7707" s="103" t="s">
        <v>7</v>
      </c>
      <c r="B7707" s="104">
        <v>46275</v>
      </c>
      <c r="C7707" s="105" t="s">
        <v>12</v>
      </c>
      <c r="D7707" s="106">
        <v>11</v>
      </c>
      <c r="F7707" s="105">
        <v>5</v>
      </c>
      <c r="X7707" t="s">
        <v>782</v>
      </c>
      <c r="Y7707" t="s">
        <v>779</v>
      </c>
    </row>
    <row r="7708" spans="1:25" hidden="1" x14ac:dyDescent="0.25">
      <c r="A7708" s="103" t="s">
        <v>8</v>
      </c>
      <c r="B7708" s="104">
        <v>46275</v>
      </c>
      <c r="C7708" s="105" t="s">
        <v>11</v>
      </c>
      <c r="D7708" s="106">
        <v>9</v>
      </c>
      <c r="F7708" s="105">
        <v>131</v>
      </c>
      <c r="X7708" t="s">
        <v>778</v>
      </c>
      <c r="Y7708" t="s">
        <v>783</v>
      </c>
    </row>
    <row r="7709" spans="1:25" hidden="1" x14ac:dyDescent="0.25">
      <c r="A7709" s="103" t="s">
        <v>6</v>
      </c>
      <c r="B7709" s="104">
        <v>46275</v>
      </c>
      <c r="C7709" s="105" t="s">
        <v>11</v>
      </c>
      <c r="D7709" s="106">
        <v>8</v>
      </c>
      <c r="F7709" s="105">
        <v>3</v>
      </c>
      <c r="X7709" t="s">
        <v>782</v>
      </c>
      <c r="Y7709" t="s">
        <v>23</v>
      </c>
    </row>
    <row r="7710" spans="1:25" hidden="1" x14ac:dyDescent="0.25">
      <c r="A7710" s="103" t="s">
        <v>6</v>
      </c>
      <c r="B7710" s="104">
        <v>46275</v>
      </c>
      <c r="C7710" s="105" t="s">
        <v>12</v>
      </c>
      <c r="D7710" s="106">
        <v>8</v>
      </c>
      <c r="F7710" s="105">
        <v>1</v>
      </c>
      <c r="X7710" t="s">
        <v>778</v>
      </c>
      <c r="Y7710" t="s">
        <v>169</v>
      </c>
    </row>
    <row r="7711" spans="1:25" hidden="1" x14ac:dyDescent="0.25">
      <c r="A7711" s="103" t="s">
        <v>6</v>
      </c>
      <c r="B7711" s="104">
        <v>46275</v>
      </c>
      <c r="C7711" s="105" t="s">
        <v>11</v>
      </c>
      <c r="D7711" s="106">
        <v>15</v>
      </c>
      <c r="F7711" s="105">
        <v>3</v>
      </c>
      <c r="X7711" t="s">
        <v>782</v>
      </c>
      <c r="Y7711" t="s">
        <v>784</v>
      </c>
    </row>
    <row r="7712" spans="1:25" hidden="1" x14ac:dyDescent="0.25">
      <c r="A7712" s="103" t="s">
        <v>28</v>
      </c>
      <c r="B7712" s="104">
        <v>46275</v>
      </c>
      <c r="C7712" s="105" t="s">
        <v>11</v>
      </c>
      <c r="D7712" s="106">
        <v>10</v>
      </c>
      <c r="F7712" s="105">
        <v>1</v>
      </c>
      <c r="X7712" t="s">
        <v>782</v>
      </c>
      <c r="Y7712" t="s">
        <v>22</v>
      </c>
    </row>
    <row r="7713" spans="1:25" hidden="1" x14ac:dyDescent="0.25">
      <c r="A7713" s="103" t="s">
        <v>7</v>
      </c>
      <c r="B7713" s="104">
        <v>46275</v>
      </c>
      <c r="C7713" s="105" t="s">
        <v>12</v>
      </c>
      <c r="D7713" s="106">
        <v>14</v>
      </c>
      <c r="F7713" s="105">
        <v>2</v>
      </c>
      <c r="X7713" t="s">
        <v>778</v>
      </c>
      <c r="Y7713" t="s">
        <v>779</v>
      </c>
    </row>
    <row r="7714" spans="1:25" hidden="1" x14ac:dyDescent="0.25">
      <c r="A7714" s="103" t="s">
        <v>7</v>
      </c>
      <c r="B7714" s="104">
        <v>46275</v>
      </c>
      <c r="C7714" s="105" t="s">
        <v>11</v>
      </c>
      <c r="D7714" s="106">
        <v>12</v>
      </c>
      <c r="F7714" s="105">
        <v>5</v>
      </c>
      <c r="X7714" t="s">
        <v>782</v>
      </c>
      <c r="Y7714" t="s">
        <v>780</v>
      </c>
    </row>
    <row r="7715" spans="1:25" hidden="1" x14ac:dyDescent="0.25">
      <c r="A7715" s="103" t="s">
        <v>7</v>
      </c>
      <c r="B7715" s="104">
        <v>46275</v>
      </c>
      <c r="C7715" s="105" t="s">
        <v>11</v>
      </c>
      <c r="D7715" s="106">
        <v>12</v>
      </c>
      <c r="F7715" s="105">
        <v>15</v>
      </c>
      <c r="X7715" t="s">
        <v>778</v>
      </c>
      <c r="Y7715" t="s">
        <v>20</v>
      </c>
    </row>
    <row r="7716" spans="1:25" hidden="1" x14ac:dyDescent="0.25">
      <c r="A7716" s="103" t="s">
        <v>7</v>
      </c>
      <c r="B7716" s="104">
        <v>46275</v>
      </c>
      <c r="C7716" s="105" t="s">
        <v>11</v>
      </c>
      <c r="D7716" s="106">
        <v>8</v>
      </c>
      <c r="F7716" s="105">
        <v>3</v>
      </c>
      <c r="X7716" t="s">
        <v>782</v>
      </c>
      <c r="Y7716" t="s">
        <v>23</v>
      </c>
    </row>
    <row r="7717" spans="1:25" hidden="1" x14ac:dyDescent="0.25">
      <c r="A7717" s="103" t="s">
        <v>8</v>
      </c>
      <c r="B7717" s="104">
        <v>46275</v>
      </c>
      <c r="C7717" s="105" t="s">
        <v>12</v>
      </c>
      <c r="D7717" s="106">
        <v>9</v>
      </c>
      <c r="F7717" s="105">
        <v>8</v>
      </c>
      <c r="X7717" t="s">
        <v>782</v>
      </c>
    </row>
    <row r="7718" spans="1:25" hidden="1" x14ac:dyDescent="0.25">
      <c r="A7718" s="103" t="s">
        <v>7</v>
      </c>
      <c r="B7718" s="104">
        <v>46275</v>
      </c>
      <c r="C7718" s="105" t="s">
        <v>11</v>
      </c>
      <c r="D7718" s="106">
        <v>11</v>
      </c>
      <c r="F7718" s="105">
        <v>9</v>
      </c>
      <c r="X7718" t="s">
        <v>782</v>
      </c>
      <c r="Y7718" t="s">
        <v>20</v>
      </c>
    </row>
    <row r="7719" spans="1:25" hidden="1" x14ac:dyDescent="0.25">
      <c r="A7719" s="103" t="s">
        <v>6</v>
      </c>
      <c r="B7719" s="104">
        <v>46275</v>
      </c>
      <c r="C7719" s="105" t="s">
        <v>12</v>
      </c>
      <c r="D7719" s="106">
        <v>14</v>
      </c>
      <c r="F7719" s="105">
        <v>4</v>
      </c>
      <c r="X7719" t="s">
        <v>778</v>
      </c>
      <c r="Y7719" t="s">
        <v>779</v>
      </c>
    </row>
    <row r="7720" spans="1:25" hidden="1" x14ac:dyDescent="0.25">
      <c r="A7720" s="103" t="s">
        <v>7</v>
      </c>
      <c r="B7720" s="104">
        <v>46275</v>
      </c>
      <c r="C7720" s="105" t="s">
        <v>12</v>
      </c>
      <c r="D7720" s="106">
        <v>11</v>
      </c>
      <c r="F7720" s="105">
        <v>2</v>
      </c>
      <c r="X7720" t="s">
        <v>782</v>
      </c>
      <c r="Y7720" t="s">
        <v>781</v>
      </c>
    </row>
    <row r="7721" spans="1:25" hidden="1" x14ac:dyDescent="0.25">
      <c r="A7721" s="103" t="s">
        <v>7</v>
      </c>
      <c r="B7721" s="104">
        <v>46275</v>
      </c>
      <c r="C7721" s="105" t="s">
        <v>11</v>
      </c>
      <c r="D7721" s="106">
        <v>12</v>
      </c>
      <c r="F7721" s="105">
        <v>26</v>
      </c>
      <c r="X7721" t="s">
        <v>778</v>
      </c>
      <c r="Y7721" t="s">
        <v>783</v>
      </c>
    </row>
    <row r="7722" spans="1:25" hidden="1" x14ac:dyDescent="0.25">
      <c r="A7722" s="103" t="s">
        <v>7</v>
      </c>
      <c r="B7722" s="104">
        <v>46275</v>
      </c>
      <c r="C7722" s="105" t="s">
        <v>12</v>
      </c>
      <c r="D7722" s="106">
        <v>13</v>
      </c>
      <c r="F7722" s="105">
        <v>2</v>
      </c>
      <c r="X7722" t="s">
        <v>778</v>
      </c>
      <c r="Y7722" t="s">
        <v>779</v>
      </c>
    </row>
    <row r="7723" spans="1:25" hidden="1" x14ac:dyDescent="0.25">
      <c r="A7723" s="103" t="s">
        <v>8</v>
      </c>
      <c r="B7723" s="104">
        <v>46275</v>
      </c>
      <c r="C7723" s="105" t="s">
        <v>11</v>
      </c>
      <c r="D7723" s="106">
        <v>11</v>
      </c>
      <c r="F7723" s="105">
        <v>1</v>
      </c>
      <c r="X7723" t="s">
        <v>782</v>
      </c>
      <c r="Y7723" t="s">
        <v>780</v>
      </c>
    </row>
    <row r="7724" spans="1:25" hidden="1" x14ac:dyDescent="0.25">
      <c r="A7724" s="103" t="s">
        <v>6</v>
      </c>
      <c r="B7724" s="104">
        <v>46275</v>
      </c>
      <c r="C7724" s="105" t="s">
        <v>12</v>
      </c>
      <c r="D7724" s="106">
        <v>8</v>
      </c>
      <c r="F7724" s="105">
        <v>3</v>
      </c>
      <c r="X7724" t="s">
        <v>778</v>
      </c>
    </row>
    <row r="7725" spans="1:25" hidden="1" x14ac:dyDescent="0.25">
      <c r="A7725" s="103" t="s">
        <v>7</v>
      </c>
      <c r="B7725" s="104">
        <v>46275</v>
      </c>
      <c r="C7725" s="105" t="s">
        <v>11</v>
      </c>
      <c r="D7725" s="106">
        <v>8</v>
      </c>
      <c r="F7725" s="105">
        <v>59</v>
      </c>
      <c r="X7725" t="s">
        <v>778</v>
      </c>
      <c r="Y7725" t="s">
        <v>20</v>
      </c>
    </row>
    <row r="7726" spans="1:25" hidden="1" x14ac:dyDescent="0.25">
      <c r="A7726" s="103" t="s">
        <v>8</v>
      </c>
      <c r="B7726" s="104">
        <v>46275</v>
      </c>
      <c r="C7726" s="105" t="s">
        <v>11</v>
      </c>
      <c r="D7726" s="106">
        <v>9</v>
      </c>
      <c r="F7726" s="105">
        <v>144</v>
      </c>
      <c r="X7726" t="s">
        <v>782</v>
      </c>
      <c r="Y7726" t="s">
        <v>784</v>
      </c>
    </row>
    <row r="7727" spans="1:25" hidden="1" x14ac:dyDescent="0.25">
      <c r="A7727" s="103" t="s">
        <v>7</v>
      </c>
      <c r="B7727" s="104">
        <v>46275</v>
      </c>
      <c r="C7727" s="105" t="s">
        <v>11</v>
      </c>
      <c r="D7727" s="106">
        <v>9</v>
      </c>
      <c r="F7727" s="105">
        <v>6</v>
      </c>
      <c r="X7727" t="s">
        <v>782</v>
      </c>
      <c r="Y7727" t="s">
        <v>780</v>
      </c>
    </row>
    <row r="7728" spans="1:25" hidden="1" x14ac:dyDescent="0.25">
      <c r="A7728" s="103" t="s">
        <v>8</v>
      </c>
      <c r="B7728" s="104">
        <v>46275</v>
      </c>
      <c r="C7728" s="105" t="s">
        <v>11</v>
      </c>
      <c r="D7728" s="106">
        <v>10</v>
      </c>
      <c r="F7728" s="105">
        <v>1</v>
      </c>
      <c r="X7728" t="s">
        <v>778</v>
      </c>
      <c r="Y7728" t="s">
        <v>780</v>
      </c>
    </row>
    <row r="7729" spans="1:25" hidden="1" x14ac:dyDescent="0.25">
      <c r="A7729" s="103" t="s">
        <v>7</v>
      </c>
      <c r="B7729" s="104">
        <v>46275</v>
      </c>
      <c r="C7729" s="105" t="s">
        <v>11</v>
      </c>
      <c r="D7729" s="106">
        <v>8</v>
      </c>
      <c r="F7729" s="105">
        <v>187</v>
      </c>
      <c r="X7729" t="s">
        <v>782</v>
      </c>
      <c r="Y7729" t="s">
        <v>783</v>
      </c>
    </row>
    <row r="7730" spans="1:25" hidden="1" x14ac:dyDescent="0.25">
      <c r="A7730" s="103" t="s">
        <v>7</v>
      </c>
      <c r="B7730" s="104">
        <v>46275</v>
      </c>
      <c r="C7730" s="105" t="s">
        <v>12</v>
      </c>
      <c r="D7730" s="106">
        <v>12</v>
      </c>
      <c r="F7730" s="105">
        <v>1</v>
      </c>
      <c r="X7730" t="s">
        <v>778</v>
      </c>
      <c r="Y7730" t="s">
        <v>779</v>
      </c>
    </row>
    <row r="7731" spans="1:25" hidden="1" x14ac:dyDescent="0.25">
      <c r="A7731" s="103" t="s">
        <v>6</v>
      </c>
      <c r="B7731" s="104">
        <v>46275</v>
      </c>
      <c r="C7731" s="105" t="s">
        <v>11</v>
      </c>
      <c r="D7731" s="106">
        <v>8</v>
      </c>
      <c r="F7731" s="105">
        <v>30</v>
      </c>
      <c r="X7731" t="s">
        <v>782</v>
      </c>
    </row>
    <row r="7732" spans="1:25" hidden="1" x14ac:dyDescent="0.25">
      <c r="A7732" s="103" t="s">
        <v>27</v>
      </c>
      <c r="B7732" s="104">
        <v>46275</v>
      </c>
      <c r="C7732" s="105" t="s">
        <v>12</v>
      </c>
      <c r="D7732" s="106">
        <v>15</v>
      </c>
      <c r="F7732" s="105">
        <v>1</v>
      </c>
      <c r="X7732" t="s">
        <v>782</v>
      </c>
      <c r="Y7732" t="s">
        <v>779</v>
      </c>
    </row>
    <row r="7733" spans="1:25" hidden="1" x14ac:dyDescent="0.25">
      <c r="A7733" s="103" t="s">
        <v>7</v>
      </c>
      <c r="B7733" s="104">
        <v>46275</v>
      </c>
      <c r="C7733" s="105" t="s">
        <v>11</v>
      </c>
      <c r="D7733" s="106">
        <v>11</v>
      </c>
      <c r="F7733" s="105">
        <v>4</v>
      </c>
      <c r="X7733" t="s">
        <v>778</v>
      </c>
      <c r="Y7733" t="s">
        <v>20</v>
      </c>
    </row>
    <row r="7734" spans="1:25" hidden="1" x14ac:dyDescent="0.25">
      <c r="A7734" s="103" t="s">
        <v>7</v>
      </c>
      <c r="B7734" s="104">
        <v>46275</v>
      </c>
      <c r="C7734" s="105" t="s">
        <v>12</v>
      </c>
      <c r="D7734" s="106">
        <v>14</v>
      </c>
      <c r="F7734" s="105">
        <v>134</v>
      </c>
      <c r="X7734" t="s">
        <v>782</v>
      </c>
      <c r="Y7734" t="s">
        <v>779</v>
      </c>
    </row>
    <row r="7735" spans="1:25" hidden="1" x14ac:dyDescent="0.25">
      <c r="A7735" s="103" t="s">
        <v>7</v>
      </c>
      <c r="B7735" s="104">
        <v>46275</v>
      </c>
      <c r="C7735" s="105" t="s">
        <v>12</v>
      </c>
      <c r="D7735" s="106">
        <v>11</v>
      </c>
      <c r="F7735" s="105">
        <v>7</v>
      </c>
      <c r="X7735" t="s">
        <v>778</v>
      </c>
      <c r="Y7735" t="s">
        <v>779</v>
      </c>
    </row>
    <row r="7736" spans="1:25" hidden="1" x14ac:dyDescent="0.25">
      <c r="A7736" s="103" t="s">
        <v>7</v>
      </c>
      <c r="B7736" s="104">
        <v>46275</v>
      </c>
      <c r="C7736" s="105" t="s">
        <v>11</v>
      </c>
      <c r="D7736" s="106">
        <v>16</v>
      </c>
      <c r="F7736" s="105">
        <v>1</v>
      </c>
      <c r="X7736" t="s">
        <v>782</v>
      </c>
      <c r="Y7736" t="s">
        <v>784</v>
      </c>
    </row>
    <row r="7737" spans="1:25" hidden="1" x14ac:dyDescent="0.25">
      <c r="A7737" s="103" t="s">
        <v>6</v>
      </c>
      <c r="B7737" s="104">
        <v>46275</v>
      </c>
      <c r="C7737" s="105" t="s">
        <v>11</v>
      </c>
      <c r="D7737" s="106">
        <v>12</v>
      </c>
      <c r="F7737" s="105">
        <v>2</v>
      </c>
      <c r="X7737" t="s">
        <v>778</v>
      </c>
      <c r="Y7737" t="s">
        <v>783</v>
      </c>
    </row>
    <row r="7738" spans="1:25" hidden="1" x14ac:dyDescent="0.25">
      <c r="A7738" s="103" t="s">
        <v>7</v>
      </c>
      <c r="B7738" s="104">
        <v>46275</v>
      </c>
      <c r="C7738" s="105" t="s">
        <v>11</v>
      </c>
      <c r="D7738" s="106">
        <v>16</v>
      </c>
      <c r="F7738" s="105">
        <v>1</v>
      </c>
      <c r="X7738" t="s">
        <v>778</v>
      </c>
      <c r="Y7738" t="s">
        <v>784</v>
      </c>
    </row>
    <row r="7739" spans="1:25" hidden="1" x14ac:dyDescent="0.25">
      <c r="A7739" s="103" t="s">
        <v>8</v>
      </c>
      <c r="B7739" s="104">
        <v>46275</v>
      </c>
      <c r="C7739" s="105" t="s">
        <v>12</v>
      </c>
      <c r="D7739" s="106">
        <v>17</v>
      </c>
      <c r="F7739" s="105">
        <v>3</v>
      </c>
      <c r="X7739" t="s">
        <v>782</v>
      </c>
      <c r="Y7739" t="s">
        <v>779</v>
      </c>
    </row>
    <row r="7740" spans="1:25" hidden="1" x14ac:dyDescent="0.25">
      <c r="A7740" s="103" t="s">
        <v>7</v>
      </c>
      <c r="B7740" s="104">
        <v>46275</v>
      </c>
      <c r="C7740" s="105" t="s">
        <v>11</v>
      </c>
      <c r="D7740" s="106">
        <v>8</v>
      </c>
      <c r="F7740" s="105">
        <v>143</v>
      </c>
      <c r="X7740" t="s">
        <v>782</v>
      </c>
      <c r="Y7740" t="s">
        <v>784</v>
      </c>
    </row>
    <row r="7741" spans="1:25" hidden="1" x14ac:dyDescent="0.25">
      <c r="A7741" s="103" t="s">
        <v>7</v>
      </c>
      <c r="B7741" s="104">
        <v>46275</v>
      </c>
      <c r="C7741" s="105" t="s">
        <v>12</v>
      </c>
      <c r="D7741" s="106">
        <v>9</v>
      </c>
      <c r="F7741" s="105">
        <v>3</v>
      </c>
      <c r="X7741" t="s">
        <v>778</v>
      </c>
      <c r="Y7741" t="s">
        <v>781</v>
      </c>
    </row>
    <row r="7742" spans="1:25" hidden="1" x14ac:dyDescent="0.25">
      <c r="A7742" s="103" t="s">
        <v>6</v>
      </c>
      <c r="B7742" s="104">
        <v>46275</v>
      </c>
      <c r="C7742" s="105" t="s">
        <v>11</v>
      </c>
      <c r="D7742" s="106">
        <v>14</v>
      </c>
      <c r="F7742" s="105">
        <v>1</v>
      </c>
      <c r="X7742" t="s">
        <v>782</v>
      </c>
      <c r="Y7742" t="s">
        <v>21</v>
      </c>
    </row>
    <row r="7743" spans="1:25" hidden="1" x14ac:dyDescent="0.25">
      <c r="A7743" s="103" t="s">
        <v>7</v>
      </c>
      <c r="B7743" s="104">
        <v>46275</v>
      </c>
      <c r="C7743" s="105" t="s">
        <v>11</v>
      </c>
      <c r="D7743" s="106">
        <v>10</v>
      </c>
      <c r="F7743" s="105">
        <v>6</v>
      </c>
      <c r="X7743" t="s">
        <v>782</v>
      </c>
      <c r="Y7743" t="s">
        <v>783</v>
      </c>
    </row>
    <row r="7744" spans="1:25" hidden="1" x14ac:dyDescent="0.25">
      <c r="A7744" s="103" t="s">
        <v>8</v>
      </c>
      <c r="B7744" s="104">
        <v>46275</v>
      </c>
      <c r="C7744" s="105" t="s">
        <v>11</v>
      </c>
      <c r="D7744" s="106">
        <v>16</v>
      </c>
      <c r="F7744" s="105">
        <v>2</v>
      </c>
      <c r="X7744" t="s">
        <v>778</v>
      </c>
      <c r="Y7744" t="s">
        <v>784</v>
      </c>
    </row>
    <row r="7745" spans="1:25" hidden="1" x14ac:dyDescent="0.25">
      <c r="A7745" s="103" t="s">
        <v>8</v>
      </c>
      <c r="B7745" s="104">
        <v>46275</v>
      </c>
      <c r="C7745" s="105" t="s">
        <v>12</v>
      </c>
      <c r="D7745" s="106">
        <v>16</v>
      </c>
      <c r="F7745" s="105">
        <v>1</v>
      </c>
      <c r="X7745" t="s">
        <v>778</v>
      </c>
      <c r="Y7745" t="s">
        <v>781</v>
      </c>
    </row>
    <row r="7746" spans="1:25" hidden="1" x14ac:dyDescent="0.25">
      <c r="A7746" s="103" t="s">
        <v>6</v>
      </c>
      <c r="B7746" s="104">
        <v>46275</v>
      </c>
      <c r="C7746" s="105" t="s">
        <v>11</v>
      </c>
      <c r="D7746" s="106">
        <v>10</v>
      </c>
      <c r="F7746" s="105">
        <v>1</v>
      </c>
      <c r="X7746" t="s">
        <v>778</v>
      </c>
      <c r="Y7746" t="s">
        <v>783</v>
      </c>
    </row>
    <row r="7747" spans="1:25" hidden="1" x14ac:dyDescent="0.25">
      <c r="A7747" s="103" t="s">
        <v>8</v>
      </c>
      <c r="B7747" s="104">
        <v>46275</v>
      </c>
      <c r="C7747" s="105" t="s">
        <v>11</v>
      </c>
      <c r="D7747" s="106">
        <v>10</v>
      </c>
      <c r="F7747" s="105">
        <v>1</v>
      </c>
      <c r="X7747" t="s">
        <v>778</v>
      </c>
      <c r="Y7747" t="s">
        <v>783</v>
      </c>
    </row>
    <row r="7748" spans="1:25" hidden="1" x14ac:dyDescent="0.25">
      <c r="A7748" s="103" t="s">
        <v>6</v>
      </c>
      <c r="B7748" s="104">
        <v>46275</v>
      </c>
      <c r="C7748" s="105" t="s">
        <v>11</v>
      </c>
      <c r="D7748" s="106">
        <v>12</v>
      </c>
      <c r="F7748" s="105">
        <v>4</v>
      </c>
      <c r="X7748" t="s">
        <v>778</v>
      </c>
      <c r="Y7748" t="s">
        <v>20</v>
      </c>
    </row>
    <row r="7749" spans="1:25" hidden="1" x14ac:dyDescent="0.25">
      <c r="A7749" s="103" t="s">
        <v>8</v>
      </c>
      <c r="B7749" s="104">
        <v>46275</v>
      </c>
      <c r="C7749" s="105" t="s">
        <v>12</v>
      </c>
      <c r="D7749" s="106">
        <v>15</v>
      </c>
      <c r="F7749" s="105">
        <v>1</v>
      </c>
      <c r="X7749" t="s">
        <v>778</v>
      </c>
      <c r="Y7749" t="s">
        <v>781</v>
      </c>
    </row>
    <row r="7750" spans="1:25" hidden="1" x14ac:dyDescent="0.25">
      <c r="A7750" s="103" t="s">
        <v>8</v>
      </c>
      <c r="B7750" s="104">
        <v>46275</v>
      </c>
      <c r="C7750" s="105" t="s">
        <v>11</v>
      </c>
      <c r="D7750" s="106">
        <v>15</v>
      </c>
      <c r="F7750" s="105">
        <v>3</v>
      </c>
      <c r="X7750" t="s">
        <v>782</v>
      </c>
      <c r="Y7750" t="s">
        <v>783</v>
      </c>
    </row>
    <row r="7751" spans="1:25" hidden="1" x14ac:dyDescent="0.25">
      <c r="A7751" s="103" t="s">
        <v>8</v>
      </c>
      <c r="B7751" s="104">
        <v>46275</v>
      </c>
      <c r="C7751" s="105" t="s">
        <v>11</v>
      </c>
      <c r="D7751" s="106">
        <v>8</v>
      </c>
      <c r="F7751" s="105">
        <v>2</v>
      </c>
      <c r="X7751" t="s">
        <v>778</v>
      </c>
      <c r="Y7751" t="s">
        <v>783</v>
      </c>
    </row>
    <row r="7752" spans="1:25" hidden="1" x14ac:dyDescent="0.25">
      <c r="A7752" s="103" t="s">
        <v>8</v>
      </c>
      <c r="B7752" s="104">
        <v>46275</v>
      </c>
      <c r="C7752" s="105" t="s">
        <v>11</v>
      </c>
      <c r="D7752" s="106">
        <v>10</v>
      </c>
      <c r="F7752" s="105">
        <v>2</v>
      </c>
      <c r="X7752" t="s">
        <v>782</v>
      </c>
      <c r="Y7752" t="s">
        <v>20</v>
      </c>
    </row>
    <row r="7753" spans="1:25" hidden="1" x14ac:dyDescent="0.25">
      <c r="A7753" s="103" t="s">
        <v>6</v>
      </c>
      <c r="B7753" s="104">
        <v>46275</v>
      </c>
      <c r="C7753" s="105" t="s">
        <v>11</v>
      </c>
      <c r="D7753" s="106">
        <v>9</v>
      </c>
      <c r="F7753" s="105">
        <v>1</v>
      </c>
      <c r="X7753" t="s">
        <v>778</v>
      </c>
      <c r="Y7753" t="s">
        <v>784</v>
      </c>
    </row>
    <row r="7754" spans="1:25" hidden="1" x14ac:dyDescent="0.25">
      <c r="A7754" s="103" t="s">
        <v>8</v>
      </c>
      <c r="B7754" s="104">
        <v>46275</v>
      </c>
      <c r="C7754" s="105" t="s">
        <v>12</v>
      </c>
      <c r="D7754" s="106">
        <v>8</v>
      </c>
      <c r="F7754" s="105">
        <v>3</v>
      </c>
      <c r="X7754" t="s">
        <v>778</v>
      </c>
      <c r="Y7754" t="s">
        <v>779</v>
      </c>
    </row>
    <row r="7755" spans="1:25" hidden="1" x14ac:dyDescent="0.25">
      <c r="A7755" s="103" t="s">
        <v>6</v>
      </c>
      <c r="B7755" s="104">
        <v>46275</v>
      </c>
      <c r="C7755" s="105" t="s">
        <v>12</v>
      </c>
      <c r="D7755" s="106">
        <v>16</v>
      </c>
      <c r="F7755" s="105">
        <v>2</v>
      </c>
      <c r="X7755" t="s">
        <v>782</v>
      </c>
      <c r="Y7755" t="s">
        <v>781</v>
      </c>
    </row>
    <row r="7756" spans="1:25" hidden="1" x14ac:dyDescent="0.25">
      <c r="A7756" s="103" t="s">
        <v>8</v>
      </c>
      <c r="B7756" s="104">
        <v>46275</v>
      </c>
      <c r="C7756" s="105" t="s">
        <v>11</v>
      </c>
      <c r="D7756" s="106">
        <v>11</v>
      </c>
      <c r="F7756" s="105">
        <v>2</v>
      </c>
      <c r="X7756" t="s">
        <v>782</v>
      </c>
      <c r="Y7756" t="s">
        <v>783</v>
      </c>
    </row>
    <row r="7757" spans="1:25" hidden="1" x14ac:dyDescent="0.25">
      <c r="A7757" s="103" t="s">
        <v>6</v>
      </c>
      <c r="B7757" s="104">
        <v>46275</v>
      </c>
      <c r="C7757" s="105" t="s">
        <v>11</v>
      </c>
      <c r="D7757" s="106">
        <v>8</v>
      </c>
      <c r="F7757" s="105">
        <v>129</v>
      </c>
      <c r="X7757" t="s">
        <v>778</v>
      </c>
      <c r="Y7757" t="s">
        <v>783</v>
      </c>
    </row>
    <row r="7758" spans="1:25" hidden="1" x14ac:dyDescent="0.25">
      <c r="A7758" s="103" t="s">
        <v>8</v>
      </c>
      <c r="B7758" s="104">
        <v>46275</v>
      </c>
      <c r="C7758" s="105" t="s">
        <v>12</v>
      </c>
      <c r="D7758" s="106">
        <v>8</v>
      </c>
      <c r="F7758" s="105">
        <v>1</v>
      </c>
      <c r="X7758" t="s">
        <v>782</v>
      </c>
      <c r="Y7758" t="s">
        <v>779</v>
      </c>
    </row>
    <row r="7759" spans="1:25" hidden="1" x14ac:dyDescent="0.25">
      <c r="A7759" s="103" t="s">
        <v>7</v>
      </c>
      <c r="B7759" s="104">
        <v>46275</v>
      </c>
      <c r="C7759" s="105" t="s">
        <v>12</v>
      </c>
      <c r="D7759" s="106">
        <v>15</v>
      </c>
      <c r="F7759" s="105">
        <v>14</v>
      </c>
      <c r="X7759" t="s">
        <v>782</v>
      </c>
      <c r="Y7759" t="s">
        <v>779</v>
      </c>
    </row>
    <row r="7760" spans="1:25" hidden="1" x14ac:dyDescent="0.25">
      <c r="A7760" s="103" t="s">
        <v>8</v>
      </c>
      <c r="B7760" s="104">
        <v>46275</v>
      </c>
      <c r="C7760" s="105" t="s">
        <v>11</v>
      </c>
      <c r="D7760" s="106">
        <v>9</v>
      </c>
      <c r="F7760" s="105">
        <v>1</v>
      </c>
      <c r="X7760" t="s">
        <v>782</v>
      </c>
      <c r="Y7760" t="s">
        <v>21</v>
      </c>
    </row>
    <row r="7761" spans="1:25" hidden="1" x14ac:dyDescent="0.25">
      <c r="A7761" s="103" t="s">
        <v>7</v>
      </c>
      <c r="B7761" s="104">
        <v>46275</v>
      </c>
      <c r="C7761" s="105" t="s">
        <v>12</v>
      </c>
      <c r="D7761" s="106">
        <v>9</v>
      </c>
      <c r="F7761" s="105">
        <v>177</v>
      </c>
      <c r="X7761" t="s">
        <v>782</v>
      </c>
      <c r="Y7761" t="s">
        <v>781</v>
      </c>
    </row>
    <row r="7762" spans="1:25" hidden="1" x14ac:dyDescent="0.25">
      <c r="A7762" s="103" t="s">
        <v>6</v>
      </c>
      <c r="B7762" s="104">
        <v>46275</v>
      </c>
      <c r="C7762" s="105" t="s">
        <v>11</v>
      </c>
      <c r="D7762" s="106">
        <v>14</v>
      </c>
      <c r="F7762" s="105">
        <v>4</v>
      </c>
      <c r="X7762" t="s">
        <v>782</v>
      </c>
      <c r="Y7762" t="s">
        <v>20</v>
      </c>
    </row>
    <row r="7763" spans="1:25" hidden="1" x14ac:dyDescent="0.25">
      <c r="A7763" s="103" t="s">
        <v>6</v>
      </c>
      <c r="B7763" s="104">
        <v>46275</v>
      </c>
      <c r="C7763" s="105" t="s">
        <v>11</v>
      </c>
      <c r="D7763" s="106">
        <v>9</v>
      </c>
      <c r="F7763" s="105">
        <v>16</v>
      </c>
      <c r="X7763" t="s">
        <v>782</v>
      </c>
      <c r="Y7763" t="s">
        <v>784</v>
      </c>
    </row>
    <row r="7764" spans="1:25" hidden="1" x14ac:dyDescent="0.25">
      <c r="A7764" s="103" t="s">
        <v>7</v>
      </c>
      <c r="B7764" s="104">
        <v>46275</v>
      </c>
      <c r="C7764" s="105" t="s">
        <v>11</v>
      </c>
      <c r="D7764" s="106">
        <v>9</v>
      </c>
      <c r="F7764" s="105">
        <v>3</v>
      </c>
      <c r="X7764" t="s">
        <v>782</v>
      </c>
      <c r="Y7764" t="s">
        <v>23</v>
      </c>
    </row>
    <row r="7765" spans="1:25" hidden="1" x14ac:dyDescent="0.25">
      <c r="A7765" s="103" t="s">
        <v>6</v>
      </c>
      <c r="B7765" s="104">
        <v>46275</v>
      </c>
      <c r="C7765" s="105" t="s">
        <v>12</v>
      </c>
      <c r="D7765" s="106">
        <v>8</v>
      </c>
      <c r="F7765" s="105">
        <v>35</v>
      </c>
      <c r="X7765" t="s">
        <v>778</v>
      </c>
      <c r="Y7765" t="s">
        <v>779</v>
      </c>
    </row>
    <row r="7766" spans="1:25" hidden="1" x14ac:dyDescent="0.25">
      <c r="A7766" s="103" t="s">
        <v>8</v>
      </c>
      <c r="B7766" s="104">
        <v>46275</v>
      </c>
      <c r="C7766" s="105" t="s">
        <v>11</v>
      </c>
      <c r="D7766" s="106">
        <v>8</v>
      </c>
      <c r="F7766" s="105">
        <v>3</v>
      </c>
      <c r="X7766" t="s">
        <v>782</v>
      </c>
      <c r="Y7766" t="s">
        <v>780</v>
      </c>
    </row>
    <row r="7767" spans="1:25" hidden="1" x14ac:dyDescent="0.25">
      <c r="A7767" s="103" t="s">
        <v>8</v>
      </c>
      <c r="B7767" s="104">
        <v>46275</v>
      </c>
      <c r="C7767" s="105" t="s">
        <v>11</v>
      </c>
      <c r="D7767" s="106">
        <v>9</v>
      </c>
      <c r="F7767" s="105">
        <v>218</v>
      </c>
      <c r="X7767" t="s">
        <v>782</v>
      </c>
      <c r="Y7767" t="s">
        <v>783</v>
      </c>
    </row>
    <row r="7768" spans="1:25" hidden="1" x14ac:dyDescent="0.25">
      <c r="A7768" s="103" t="s">
        <v>8</v>
      </c>
      <c r="B7768" s="104">
        <v>46275</v>
      </c>
      <c r="C7768" s="105" t="s">
        <v>12</v>
      </c>
      <c r="D7768" s="106">
        <v>9</v>
      </c>
      <c r="F7768" s="105">
        <v>33</v>
      </c>
      <c r="X7768" t="s">
        <v>778</v>
      </c>
      <c r="Y7768" t="s">
        <v>779</v>
      </c>
    </row>
    <row r="7769" spans="1:25" hidden="1" x14ac:dyDescent="0.25">
      <c r="A7769" s="103" t="s">
        <v>6</v>
      </c>
      <c r="B7769" s="104">
        <v>46275</v>
      </c>
      <c r="C7769" s="105" t="s">
        <v>12</v>
      </c>
      <c r="D7769" s="106">
        <v>14</v>
      </c>
      <c r="F7769" s="105">
        <v>13</v>
      </c>
      <c r="X7769" t="s">
        <v>782</v>
      </c>
      <c r="Y7769" t="s">
        <v>779</v>
      </c>
    </row>
    <row r="7770" spans="1:25" hidden="1" x14ac:dyDescent="0.25">
      <c r="A7770" s="103" t="s">
        <v>8</v>
      </c>
      <c r="B7770" s="104">
        <v>46275</v>
      </c>
      <c r="C7770" s="105" t="s">
        <v>12</v>
      </c>
      <c r="D7770" s="106">
        <v>8</v>
      </c>
      <c r="F7770" s="105">
        <v>2</v>
      </c>
      <c r="X7770" t="s">
        <v>782</v>
      </c>
    </row>
    <row r="7771" spans="1:25" hidden="1" x14ac:dyDescent="0.25">
      <c r="A7771" s="103" t="s">
        <v>7</v>
      </c>
      <c r="B7771" s="104">
        <v>46275</v>
      </c>
      <c r="C7771" s="105" t="s">
        <v>12</v>
      </c>
      <c r="D7771" s="106">
        <v>13</v>
      </c>
      <c r="F7771" s="105">
        <v>1</v>
      </c>
      <c r="X7771" t="s">
        <v>782</v>
      </c>
      <c r="Y7771" t="s">
        <v>779</v>
      </c>
    </row>
    <row r="7772" spans="1:25" hidden="1" x14ac:dyDescent="0.25">
      <c r="A7772" s="103" t="s">
        <v>7</v>
      </c>
      <c r="B7772" s="104">
        <v>46275</v>
      </c>
      <c r="C7772" s="105" t="s">
        <v>11</v>
      </c>
      <c r="D7772" s="106">
        <v>9</v>
      </c>
      <c r="F7772" s="105">
        <v>1</v>
      </c>
      <c r="X7772" t="s">
        <v>778</v>
      </c>
      <c r="Y7772" t="s">
        <v>780</v>
      </c>
    </row>
    <row r="7773" spans="1:25" hidden="1" x14ac:dyDescent="0.25">
      <c r="A7773" s="103" t="s">
        <v>6</v>
      </c>
      <c r="B7773" s="104">
        <v>46275</v>
      </c>
      <c r="C7773" s="105" t="s">
        <v>12</v>
      </c>
      <c r="D7773" s="106">
        <v>8</v>
      </c>
      <c r="F7773" s="105">
        <v>1</v>
      </c>
      <c r="X7773" t="s">
        <v>778</v>
      </c>
      <c r="Y7773" t="s">
        <v>22</v>
      </c>
    </row>
    <row r="7774" spans="1:25" hidden="1" x14ac:dyDescent="0.25">
      <c r="A7774" s="103" t="s">
        <v>8</v>
      </c>
      <c r="B7774" s="104">
        <v>46275</v>
      </c>
      <c r="C7774" s="105" t="s">
        <v>12</v>
      </c>
      <c r="D7774" s="106">
        <v>16</v>
      </c>
      <c r="F7774" s="105">
        <v>1</v>
      </c>
      <c r="X7774" t="s">
        <v>778</v>
      </c>
      <c r="Y7774" t="s">
        <v>779</v>
      </c>
    </row>
    <row r="7775" spans="1:25" hidden="1" x14ac:dyDescent="0.25">
      <c r="A7775" s="103" t="s">
        <v>6</v>
      </c>
      <c r="B7775" s="104">
        <v>46275</v>
      </c>
      <c r="C7775" s="105" t="s">
        <v>11</v>
      </c>
      <c r="D7775" s="106">
        <v>11</v>
      </c>
      <c r="F7775" s="105">
        <v>1</v>
      </c>
      <c r="X7775" t="s">
        <v>782</v>
      </c>
    </row>
    <row r="7776" spans="1:25" hidden="1" x14ac:dyDescent="0.25">
      <c r="A7776" s="103" t="s">
        <v>7</v>
      </c>
      <c r="B7776" s="104">
        <v>46275</v>
      </c>
      <c r="C7776" s="105" t="s">
        <v>11</v>
      </c>
      <c r="D7776" s="106">
        <v>15</v>
      </c>
      <c r="F7776" s="105">
        <v>1</v>
      </c>
      <c r="X7776" t="s">
        <v>782</v>
      </c>
      <c r="Y7776" t="s">
        <v>20</v>
      </c>
    </row>
    <row r="7777" spans="1:25" hidden="1" x14ac:dyDescent="0.25">
      <c r="A7777" s="103" t="s">
        <v>7</v>
      </c>
      <c r="B7777" s="104">
        <v>46275</v>
      </c>
      <c r="C7777" s="105" t="s">
        <v>11</v>
      </c>
      <c r="D7777" s="106">
        <v>10</v>
      </c>
      <c r="F7777" s="105">
        <v>2</v>
      </c>
      <c r="X7777" t="s">
        <v>782</v>
      </c>
      <c r="Y7777" t="s">
        <v>780</v>
      </c>
    </row>
    <row r="7778" spans="1:25" hidden="1" x14ac:dyDescent="0.25">
      <c r="A7778" s="103" t="s">
        <v>8</v>
      </c>
      <c r="B7778" s="104">
        <v>46275</v>
      </c>
      <c r="C7778" s="105" t="s">
        <v>12</v>
      </c>
      <c r="D7778" s="106">
        <v>15</v>
      </c>
      <c r="F7778" s="105">
        <v>2</v>
      </c>
      <c r="X7778" t="s">
        <v>782</v>
      </c>
      <c r="Y7778" t="s">
        <v>779</v>
      </c>
    </row>
    <row r="7779" spans="1:25" hidden="1" x14ac:dyDescent="0.25">
      <c r="A7779" s="103" t="s">
        <v>7</v>
      </c>
      <c r="B7779" s="104">
        <v>46275</v>
      </c>
      <c r="C7779" s="105" t="s">
        <v>11</v>
      </c>
      <c r="D7779" s="106">
        <v>8</v>
      </c>
      <c r="F7779" s="105">
        <v>1</v>
      </c>
      <c r="X7779" t="s">
        <v>782</v>
      </c>
    </row>
    <row r="7780" spans="1:25" hidden="1" x14ac:dyDescent="0.25">
      <c r="A7780" s="103" t="s">
        <v>8</v>
      </c>
      <c r="B7780" s="104">
        <v>46275</v>
      </c>
      <c r="C7780" s="105" t="s">
        <v>12</v>
      </c>
      <c r="D7780" s="106">
        <v>8</v>
      </c>
      <c r="F7780" s="105">
        <v>76</v>
      </c>
      <c r="X7780" t="s">
        <v>782</v>
      </c>
      <c r="Y7780" t="s">
        <v>779</v>
      </c>
    </row>
    <row r="7781" spans="1:25" hidden="1" x14ac:dyDescent="0.25">
      <c r="A7781" s="103" t="s">
        <v>6</v>
      </c>
      <c r="B7781" s="104">
        <v>46275</v>
      </c>
      <c r="C7781" s="105" t="s">
        <v>11</v>
      </c>
      <c r="D7781" s="106">
        <v>16</v>
      </c>
      <c r="F7781" s="105">
        <v>2</v>
      </c>
      <c r="X7781" t="s">
        <v>782</v>
      </c>
      <c r="Y7781" t="s">
        <v>20</v>
      </c>
    </row>
    <row r="7782" spans="1:25" hidden="1" x14ac:dyDescent="0.25">
      <c r="A7782" s="103" t="s">
        <v>6</v>
      </c>
      <c r="B7782" s="104">
        <v>46275</v>
      </c>
      <c r="C7782" s="105" t="s">
        <v>12</v>
      </c>
      <c r="D7782" s="106">
        <v>9</v>
      </c>
      <c r="F7782" s="105">
        <v>651</v>
      </c>
      <c r="X7782" t="s">
        <v>782</v>
      </c>
      <c r="Y7782" t="s">
        <v>779</v>
      </c>
    </row>
    <row r="7783" spans="1:25" hidden="1" x14ac:dyDescent="0.25">
      <c r="A7783" s="103" t="s">
        <v>7</v>
      </c>
      <c r="B7783" s="104">
        <v>46275</v>
      </c>
      <c r="C7783" s="105" t="s">
        <v>11</v>
      </c>
      <c r="D7783" s="106">
        <v>8</v>
      </c>
      <c r="F7783" s="105">
        <v>29</v>
      </c>
      <c r="X7783" t="s">
        <v>782</v>
      </c>
      <c r="Y7783" t="s">
        <v>780</v>
      </c>
    </row>
    <row r="7784" spans="1:25" hidden="1" x14ac:dyDescent="0.25">
      <c r="A7784" s="103" t="s">
        <v>7</v>
      </c>
      <c r="B7784" s="104">
        <v>46275</v>
      </c>
      <c r="C7784" s="105" t="s">
        <v>11</v>
      </c>
      <c r="D7784" s="106">
        <v>12</v>
      </c>
      <c r="F7784" s="105">
        <v>1</v>
      </c>
      <c r="X7784" t="s">
        <v>782</v>
      </c>
    </row>
    <row r="7785" spans="1:25" hidden="1" x14ac:dyDescent="0.25">
      <c r="A7785" s="103" t="s">
        <v>6</v>
      </c>
      <c r="B7785" s="104">
        <v>46275</v>
      </c>
      <c r="C7785" s="105" t="s">
        <v>11</v>
      </c>
      <c r="D7785" s="106">
        <v>9</v>
      </c>
      <c r="F7785" s="105">
        <v>24</v>
      </c>
      <c r="X7785" t="s">
        <v>782</v>
      </c>
      <c r="Y7785" t="s">
        <v>783</v>
      </c>
    </row>
    <row r="7786" spans="1:25" hidden="1" x14ac:dyDescent="0.25">
      <c r="A7786" s="103" t="s">
        <v>7</v>
      </c>
      <c r="B7786" s="104">
        <v>46275</v>
      </c>
      <c r="C7786" s="105" t="s">
        <v>12</v>
      </c>
      <c r="D7786" s="106">
        <v>8</v>
      </c>
      <c r="F7786" s="105">
        <v>68</v>
      </c>
      <c r="X7786" t="s">
        <v>782</v>
      </c>
      <c r="Y7786" t="s">
        <v>781</v>
      </c>
    </row>
    <row r="7787" spans="1:25" hidden="1" x14ac:dyDescent="0.25">
      <c r="A7787" s="103" t="s">
        <v>7</v>
      </c>
      <c r="B7787" s="104">
        <v>46275</v>
      </c>
      <c r="C7787" s="105" t="s">
        <v>11</v>
      </c>
      <c r="D7787" s="106">
        <v>8</v>
      </c>
      <c r="F7787" s="105">
        <v>57</v>
      </c>
      <c r="X7787" t="s">
        <v>778</v>
      </c>
      <c r="Y7787" t="s">
        <v>783</v>
      </c>
    </row>
    <row r="7788" spans="1:25" hidden="1" x14ac:dyDescent="0.25">
      <c r="A7788" s="103" t="s">
        <v>7</v>
      </c>
      <c r="B7788" s="104">
        <v>46275</v>
      </c>
      <c r="C7788" s="105" t="s">
        <v>11</v>
      </c>
      <c r="D7788" s="106">
        <v>15</v>
      </c>
      <c r="F7788" s="105">
        <v>1</v>
      </c>
      <c r="X7788" t="s">
        <v>782</v>
      </c>
      <c r="Y7788" t="s">
        <v>780</v>
      </c>
    </row>
    <row r="7789" spans="1:25" hidden="1" x14ac:dyDescent="0.25">
      <c r="A7789" s="103" t="s">
        <v>7</v>
      </c>
      <c r="B7789" s="104">
        <v>46275</v>
      </c>
      <c r="C7789" s="105" t="s">
        <v>11</v>
      </c>
      <c r="D7789" s="106">
        <v>12</v>
      </c>
      <c r="F7789" s="105">
        <v>6</v>
      </c>
      <c r="X7789" t="s">
        <v>778</v>
      </c>
      <c r="Y7789" t="s">
        <v>780</v>
      </c>
    </row>
    <row r="7790" spans="1:25" hidden="1" x14ac:dyDescent="0.25">
      <c r="A7790" s="103" t="s">
        <v>6</v>
      </c>
      <c r="B7790" s="104">
        <v>46275</v>
      </c>
      <c r="C7790" s="105" t="s">
        <v>11</v>
      </c>
      <c r="D7790" s="106">
        <v>16</v>
      </c>
      <c r="F7790" s="105">
        <v>4</v>
      </c>
      <c r="X7790" t="s">
        <v>782</v>
      </c>
      <c r="Y7790" t="s">
        <v>784</v>
      </c>
    </row>
    <row r="7791" spans="1:25" hidden="1" x14ac:dyDescent="0.25">
      <c r="A7791" s="103" t="s">
        <v>7</v>
      </c>
      <c r="B7791" s="104">
        <v>46275</v>
      </c>
      <c r="C7791" s="105" t="s">
        <v>12</v>
      </c>
      <c r="D7791" s="106">
        <v>8</v>
      </c>
      <c r="F7791" s="105">
        <v>1</v>
      </c>
      <c r="X7791" t="s">
        <v>782</v>
      </c>
      <c r="Y7791" t="s">
        <v>169</v>
      </c>
    </row>
    <row r="7792" spans="1:25" hidden="1" x14ac:dyDescent="0.25">
      <c r="A7792" s="103" t="s">
        <v>6</v>
      </c>
      <c r="B7792" s="104">
        <v>46275</v>
      </c>
      <c r="C7792" s="105" t="s">
        <v>11</v>
      </c>
      <c r="D7792" s="106">
        <v>11</v>
      </c>
      <c r="F7792" s="105">
        <v>7</v>
      </c>
      <c r="X7792" t="s">
        <v>782</v>
      </c>
      <c r="Y7792" t="s">
        <v>20</v>
      </c>
    </row>
    <row r="7793" spans="1:25" hidden="1" x14ac:dyDescent="0.25">
      <c r="A7793" s="103" t="s">
        <v>6</v>
      </c>
      <c r="B7793" s="104">
        <v>46275</v>
      </c>
      <c r="C7793" s="105" t="s">
        <v>12</v>
      </c>
      <c r="D7793" s="106">
        <v>9</v>
      </c>
      <c r="F7793" s="105">
        <v>14</v>
      </c>
      <c r="X7793" t="s">
        <v>778</v>
      </c>
      <c r="Y7793" t="s">
        <v>779</v>
      </c>
    </row>
    <row r="7794" spans="1:25" hidden="1" x14ac:dyDescent="0.25">
      <c r="A7794" s="103" t="s">
        <v>6</v>
      </c>
      <c r="B7794" s="104">
        <v>46275</v>
      </c>
      <c r="C7794" s="105" t="s">
        <v>12</v>
      </c>
      <c r="D7794" s="106">
        <v>10</v>
      </c>
      <c r="F7794" s="105">
        <v>13</v>
      </c>
      <c r="X7794" t="s">
        <v>782</v>
      </c>
      <c r="Y7794" t="s">
        <v>779</v>
      </c>
    </row>
    <row r="7795" spans="1:25" hidden="1" x14ac:dyDescent="0.25">
      <c r="A7795" s="103" t="s">
        <v>7</v>
      </c>
      <c r="B7795" s="104">
        <v>46275</v>
      </c>
      <c r="C7795" s="105" t="s">
        <v>11</v>
      </c>
      <c r="D7795" s="106">
        <v>11</v>
      </c>
      <c r="F7795" s="105">
        <v>2</v>
      </c>
      <c r="X7795" t="s">
        <v>778</v>
      </c>
      <c r="Y7795" t="s">
        <v>784</v>
      </c>
    </row>
    <row r="7796" spans="1:25" hidden="1" x14ac:dyDescent="0.25">
      <c r="A7796" s="103" t="s">
        <v>6</v>
      </c>
      <c r="B7796" s="104">
        <v>46275</v>
      </c>
      <c r="C7796" s="105" t="s">
        <v>12</v>
      </c>
      <c r="D7796" s="106">
        <v>9</v>
      </c>
      <c r="F7796" s="105">
        <v>11</v>
      </c>
      <c r="X7796" t="s">
        <v>782</v>
      </c>
      <c r="Y7796" t="s">
        <v>779</v>
      </c>
    </row>
    <row r="7797" spans="1:25" hidden="1" x14ac:dyDescent="0.25">
      <c r="A7797" s="103" t="s">
        <v>8</v>
      </c>
      <c r="B7797" s="104">
        <v>46275</v>
      </c>
      <c r="C7797" s="105" t="s">
        <v>12</v>
      </c>
      <c r="D7797" s="106">
        <v>16</v>
      </c>
      <c r="F7797" s="105">
        <v>5</v>
      </c>
      <c r="X7797" t="s">
        <v>782</v>
      </c>
      <c r="Y7797" t="s">
        <v>779</v>
      </c>
    </row>
    <row r="7798" spans="1:25" hidden="1" x14ac:dyDescent="0.25">
      <c r="A7798" s="103" t="s">
        <v>8</v>
      </c>
      <c r="B7798" s="104">
        <v>46275</v>
      </c>
      <c r="C7798" s="105" t="s">
        <v>11</v>
      </c>
      <c r="D7798" s="106">
        <v>12</v>
      </c>
      <c r="F7798" s="105">
        <v>1</v>
      </c>
      <c r="X7798" t="s">
        <v>782</v>
      </c>
      <c r="Y7798" t="s">
        <v>784</v>
      </c>
    </row>
    <row r="7799" spans="1:25" hidden="1" x14ac:dyDescent="0.25">
      <c r="A7799" s="103" t="s">
        <v>7</v>
      </c>
      <c r="B7799" s="104">
        <v>46275</v>
      </c>
      <c r="C7799" s="105" t="s">
        <v>11</v>
      </c>
      <c r="D7799" s="106">
        <v>10</v>
      </c>
      <c r="F7799" s="105">
        <v>2</v>
      </c>
      <c r="X7799" t="s">
        <v>778</v>
      </c>
      <c r="Y7799" t="s">
        <v>783</v>
      </c>
    </row>
    <row r="7800" spans="1:25" hidden="1" x14ac:dyDescent="0.25">
      <c r="A7800" s="103" t="s">
        <v>8</v>
      </c>
      <c r="B7800" s="104">
        <v>46275</v>
      </c>
      <c r="C7800" s="105" t="s">
        <v>11</v>
      </c>
      <c r="D7800" s="106">
        <v>9</v>
      </c>
      <c r="F7800" s="105">
        <v>34</v>
      </c>
      <c r="X7800" t="s">
        <v>782</v>
      </c>
      <c r="Y7800" t="s">
        <v>780</v>
      </c>
    </row>
    <row r="7801" spans="1:25" hidden="1" x14ac:dyDescent="0.25">
      <c r="A7801" s="103" t="s">
        <v>6</v>
      </c>
      <c r="B7801" s="104">
        <v>46275</v>
      </c>
      <c r="C7801" s="105" t="s">
        <v>11</v>
      </c>
      <c r="D7801" s="106">
        <v>8</v>
      </c>
      <c r="F7801" s="105">
        <v>3</v>
      </c>
      <c r="X7801" t="s">
        <v>778</v>
      </c>
      <c r="Y7801" t="s">
        <v>21</v>
      </c>
    </row>
    <row r="7802" spans="1:25" hidden="1" x14ac:dyDescent="0.25">
      <c r="A7802" s="103" t="s">
        <v>8</v>
      </c>
      <c r="B7802" s="104">
        <v>46275</v>
      </c>
      <c r="C7802" s="105" t="s">
        <v>11</v>
      </c>
      <c r="D7802" s="106">
        <v>16</v>
      </c>
      <c r="F7802" s="105">
        <v>2</v>
      </c>
      <c r="X7802" t="s">
        <v>778</v>
      </c>
      <c r="Y7802" t="s">
        <v>20</v>
      </c>
    </row>
    <row r="7803" spans="1:25" hidden="1" x14ac:dyDescent="0.25">
      <c r="A7803" s="103" t="s">
        <v>7</v>
      </c>
      <c r="B7803" s="104">
        <v>46275</v>
      </c>
      <c r="C7803" s="105" t="s">
        <v>12</v>
      </c>
      <c r="D7803" s="106">
        <v>17</v>
      </c>
      <c r="F7803" s="105">
        <v>1</v>
      </c>
      <c r="X7803" t="s">
        <v>782</v>
      </c>
      <c r="Y7803" t="s">
        <v>779</v>
      </c>
    </row>
    <row r="7804" spans="1:25" hidden="1" x14ac:dyDescent="0.25">
      <c r="A7804" s="103" t="s">
        <v>8</v>
      </c>
      <c r="B7804" s="104">
        <v>46275</v>
      </c>
      <c r="C7804" s="105" t="s">
        <v>12</v>
      </c>
      <c r="D7804" s="106">
        <v>16</v>
      </c>
      <c r="F7804" s="105">
        <v>3</v>
      </c>
      <c r="X7804" t="s">
        <v>778</v>
      </c>
      <c r="Y7804" t="s">
        <v>779</v>
      </c>
    </row>
    <row r="7805" spans="1:25" hidden="1" x14ac:dyDescent="0.25">
      <c r="A7805" s="103" t="s">
        <v>7</v>
      </c>
      <c r="B7805" s="104">
        <v>46275</v>
      </c>
      <c r="C7805" s="105" t="s">
        <v>12</v>
      </c>
      <c r="D7805" s="106">
        <v>12</v>
      </c>
      <c r="F7805" s="105">
        <v>2</v>
      </c>
      <c r="X7805" t="s">
        <v>782</v>
      </c>
      <c r="Y7805" t="s">
        <v>779</v>
      </c>
    </row>
    <row r="7806" spans="1:25" hidden="1" x14ac:dyDescent="0.25">
      <c r="A7806" s="103" t="s">
        <v>7</v>
      </c>
      <c r="B7806" s="104">
        <v>46275</v>
      </c>
      <c r="C7806" s="105" t="s">
        <v>12</v>
      </c>
      <c r="D7806" s="106">
        <v>14</v>
      </c>
      <c r="F7806" s="105">
        <v>6</v>
      </c>
      <c r="X7806" t="s">
        <v>782</v>
      </c>
      <c r="Y7806" t="s">
        <v>779</v>
      </c>
    </row>
    <row r="7807" spans="1:25" hidden="1" x14ac:dyDescent="0.25">
      <c r="A7807" s="103" t="s">
        <v>8</v>
      </c>
      <c r="B7807" s="104">
        <v>46275</v>
      </c>
      <c r="C7807" s="105" t="s">
        <v>12</v>
      </c>
      <c r="D7807" s="106">
        <v>14</v>
      </c>
      <c r="F7807" s="105">
        <v>1</v>
      </c>
      <c r="X7807" t="s">
        <v>782</v>
      </c>
      <c r="Y7807" t="s">
        <v>781</v>
      </c>
    </row>
    <row r="7808" spans="1:25" hidden="1" x14ac:dyDescent="0.25">
      <c r="A7808" s="103" t="s">
        <v>6</v>
      </c>
      <c r="B7808" s="104">
        <v>46275</v>
      </c>
      <c r="C7808" s="105" t="s">
        <v>11</v>
      </c>
      <c r="D7808" s="106">
        <v>12</v>
      </c>
      <c r="F7808" s="105">
        <v>4</v>
      </c>
      <c r="X7808" t="s">
        <v>778</v>
      </c>
      <c r="Y7808" t="s">
        <v>784</v>
      </c>
    </row>
    <row r="7809" spans="1:25" hidden="1" x14ac:dyDescent="0.25">
      <c r="A7809" s="103" t="s">
        <v>28</v>
      </c>
      <c r="B7809" s="104">
        <v>46275</v>
      </c>
      <c r="C7809" s="105" t="s">
        <v>11</v>
      </c>
      <c r="D7809" s="106">
        <v>10</v>
      </c>
      <c r="F7809" s="105">
        <v>1</v>
      </c>
      <c r="X7809" t="s">
        <v>782</v>
      </c>
    </row>
    <row r="7810" spans="1:25" hidden="1" x14ac:dyDescent="0.25">
      <c r="A7810" s="103" t="s">
        <v>8</v>
      </c>
      <c r="B7810" s="104">
        <v>46275</v>
      </c>
      <c r="C7810" s="105" t="s">
        <v>12</v>
      </c>
      <c r="D7810" s="106">
        <v>10</v>
      </c>
      <c r="F7810" s="105">
        <v>3</v>
      </c>
      <c r="X7810" t="s">
        <v>782</v>
      </c>
      <c r="Y7810" t="s">
        <v>781</v>
      </c>
    </row>
    <row r="7811" spans="1:25" hidden="1" x14ac:dyDescent="0.25">
      <c r="A7811" s="103" t="s">
        <v>8</v>
      </c>
      <c r="B7811" s="104">
        <v>46275</v>
      </c>
      <c r="C7811" s="105" t="s">
        <v>12</v>
      </c>
      <c r="D7811" s="106">
        <v>10</v>
      </c>
      <c r="F7811" s="105">
        <v>9</v>
      </c>
      <c r="X7811" t="s">
        <v>782</v>
      </c>
      <c r="Y7811" t="s">
        <v>779</v>
      </c>
    </row>
    <row r="7812" spans="1:25" hidden="1" x14ac:dyDescent="0.25">
      <c r="A7812" s="103" t="s">
        <v>6</v>
      </c>
      <c r="B7812" s="104">
        <v>46275</v>
      </c>
      <c r="C7812" s="105" t="s">
        <v>12</v>
      </c>
      <c r="D7812" s="106">
        <v>15</v>
      </c>
      <c r="F7812" s="105">
        <v>1</v>
      </c>
      <c r="X7812" t="s">
        <v>782</v>
      </c>
      <c r="Y7812" t="s">
        <v>781</v>
      </c>
    </row>
    <row r="7813" spans="1:25" hidden="1" x14ac:dyDescent="0.25">
      <c r="A7813" s="103" t="s">
        <v>8</v>
      </c>
      <c r="B7813" s="104">
        <v>46275</v>
      </c>
      <c r="C7813" s="105" t="s">
        <v>12</v>
      </c>
      <c r="D7813" s="106">
        <v>10</v>
      </c>
      <c r="F7813" s="105">
        <v>4</v>
      </c>
      <c r="X7813" t="s">
        <v>778</v>
      </c>
      <c r="Y7813" t="s">
        <v>779</v>
      </c>
    </row>
    <row r="7814" spans="1:25" hidden="1" x14ac:dyDescent="0.25">
      <c r="A7814" s="103" t="s">
        <v>6</v>
      </c>
      <c r="B7814" s="104">
        <v>46275</v>
      </c>
      <c r="C7814" s="105" t="s">
        <v>11</v>
      </c>
      <c r="D7814" s="106">
        <v>15</v>
      </c>
      <c r="F7814" s="105">
        <v>1</v>
      </c>
      <c r="X7814" t="s">
        <v>778</v>
      </c>
      <c r="Y7814" t="s">
        <v>783</v>
      </c>
    </row>
    <row r="7815" spans="1:25" hidden="1" x14ac:dyDescent="0.25">
      <c r="A7815" s="103" t="s">
        <v>8</v>
      </c>
      <c r="B7815" s="104">
        <v>46275</v>
      </c>
      <c r="C7815" s="105" t="s">
        <v>11</v>
      </c>
      <c r="D7815" s="106">
        <v>12</v>
      </c>
      <c r="F7815" s="105">
        <v>1</v>
      </c>
      <c r="X7815" t="s">
        <v>778</v>
      </c>
      <c r="Y7815" t="s">
        <v>783</v>
      </c>
    </row>
    <row r="7816" spans="1:25" hidden="1" x14ac:dyDescent="0.25">
      <c r="A7816" s="103" t="s">
        <v>6</v>
      </c>
      <c r="B7816" s="104">
        <v>46275</v>
      </c>
      <c r="C7816" s="105" t="s">
        <v>11</v>
      </c>
      <c r="D7816" s="106">
        <v>12</v>
      </c>
      <c r="F7816" s="105">
        <v>3</v>
      </c>
      <c r="X7816" t="s">
        <v>782</v>
      </c>
      <c r="Y7816" t="s">
        <v>783</v>
      </c>
    </row>
    <row r="7817" spans="1:25" hidden="1" x14ac:dyDescent="0.25">
      <c r="A7817" s="103" t="s">
        <v>6</v>
      </c>
      <c r="B7817" s="104">
        <v>46275</v>
      </c>
      <c r="C7817" s="105" t="s">
        <v>11</v>
      </c>
      <c r="D7817" s="106">
        <v>9</v>
      </c>
      <c r="F7817" s="105">
        <v>20</v>
      </c>
      <c r="X7817" t="s">
        <v>782</v>
      </c>
      <c r="Y7817" t="s">
        <v>20</v>
      </c>
    </row>
    <row r="7818" spans="1:25" hidden="1" x14ac:dyDescent="0.25">
      <c r="A7818" s="103" t="s">
        <v>6</v>
      </c>
      <c r="B7818" s="104">
        <v>46275</v>
      </c>
      <c r="C7818" s="105" t="s">
        <v>11</v>
      </c>
      <c r="D7818" s="106">
        <v>10</v>
      </c>
      <c r="F7818" s="105">
        <v>4</v>
      </c>
      <c r="X7818" t="s">
        <v>782</v>
      </c>
      <c r="Y7818" t="s">
        <v>784</v>
      </c>
    </row>
    <row r="7819" spans="1:25" hidden="1" x14ac:dyDescent="0.25">
      <c r="A7819" s="103" t="s">
        <v>6</v>
      </c>
      <c r="B7819" s="104">
        <v>46275</v>
      </c>
      <c r="C7819" s="105" t="s">
        <v>11</v>
      </c>
      <c r="D7819" s="106">
        <v>8</v>
      </c>
      <c r="F7819" s="105">
        <v>350</v>
      </c>
      <c r="X7819" t="s">
        <v>782</v>
      </c>
      <c r="Y7819" t="s">
        <v>784</v>
      </c>
    </row>
    <row r="7820" spans="1:25" hidden="1" x14ac:dyDescent="0.25">
      <c r="A7820" s="103" t="s">
        <v>7</v>
      </c>
      <c r="B7820" s="104">
        <v>46275</v>
      </c>
      <c r="C7820" s="105" t="s">
        <v>12</v>
      </c>
      <c r="D7820" s="106">
        <v>8</v>
      </c>
      <c r="F7820" s="105">
        <v>314</v>
      </c>
      <c r="X7820" t="s">
        <v>782</v>
      </c>
      <c r="Y7820" t="s">
        <v>779</v>
      </c>
    </row>
    <row r="7821" spans="1:25" hidden="1" x14ac:dyDescent="0.25">
      <c r="A7821" s="103" t="s">
        <v>6</v>
      </c>
      <c r="B7821" s="104">
        <v>46275</v>
      </c>
      <c r="C7821" s="105" t="s">
        <v>11</v>
      </c>
      <c r="D7821" s="106">
        <v>8</v>
      </c>
      <c r="F7821" s="105">
        <v>63</v>
      </c>
      <c r="X7821" t="s">
        <v>782</v>
      </c>
      <c r="Y7821" t="s">
        <v>780</v>
      </c>
    </row>
    <row r="7822" spans="1:25" hidden="1" x14ac:dyDescent="0.25">
      <c r="A7822" s="103" t="s">
        <v>6</v>
      </c>
      <c r="B7822" s="104">
        <v>46275</v>
      </c>
      <c r="C7822" s="105" t="s">
        <v>12</v>
      </c>
      <c r="D7822" s="106">
        <v>8</v>
      </c>
      <c r="F7822" s="105">
        <v>34</v>
      </c>
      <c r="X7822" t="s">
        <v>778</v>
      </c>
      <c r="Y7822" t="s">
        <v>781</v>
      </c>
    </row>
    <row r="7823" spans="1:25" hidden="1" x14ac:dyDescent="0.25">
      <c r="A7823" s="103" t="s">
        <v>7</v>
      </c>
      <c r="B7823" s="104">
        <v>46275</v>
      </c>
      <c r="C7823" s="105" t="s">
        <v>12</v>
      </c>
      <c r="D7823" s="106">
        <v>9</v>
      </c>
      <c r="F7823" s="105">
        <v>4</v>
      </c>
      <c r="X7823" t="s">
        <v>778</v>
      </c>
      <c r="Y7823" t="s">
        <v>779</v>
      </c>
    </row>
    <row r="7824" spans="1:25" hidden="1" x14ac:dyDescent="0.25">
      <c r="A7824" s="103" t="s">
        <v>7</v>
      </c>
      <c r="B7824" s="104">
        <v>46275</v>
      </c>
      <c r="C7824" s="105" t="s">
        <v>11</v>
      </c>
      <c r="D7824" s="106">
        <v>9</v>
      </c>
      <c r="F7824" s="105">
        <v>61</v>
      </c>
      <c r="X7824" t="s">
        <v>782</v>
      </c>
      <c r="Y7824" t="s">
        <v>783</v>
      </c>
    </row>
    <row r="7825" spans="1:25" hidden="1" x14ac:dyDescent="0.25">
      <c r="A7825" s="103" t="s">
        <v>7</v>
      </c>
      <c r="B7825" s="104">
        <v>46275</v>
      </c>
      <c r="C7825" s="105" t="s">
        <v>11</v>
      </c>
      <c r="D7825" s="106">
        <v>11</v>
      </c>
      <c r="F7825" s="105">
        <v>1</v>
      </c>
      <c r="X7825" t="s">
        <v>778</v>
      </c>
    </row>
    <row r="7826" spans="1:25" hidden="1" x14ac:dyDescent="0.25">
      <c r="A7826" s="103" t="s">
        <v>8</v>
      </c>
      <c r="B7826" s="104">
        <v>46275</v>
      </c>
      <c r="C7826" s="105" t="s">
        <v>11</v>
      </c>
      <c r="D7826" s="106">
        <v>9</v>
      </c>
      <c r="F7826" s="105">
        <v>83</v>
      </c>
      <c r="X7826" t="s">
        <v>778</v>
      </c>
      <c r="Y7826" t="s">
        <v>784</v>
      </c>
    </row>
    <row r="7827" spans="1:25" hidden="1" x14ac:dyDescent="0.25">
      <c r="A7827" s="103" t="s">
        <v>7</v>
      </c>
      <c r="B7827" s="104">
        <v>46275</v>
      </c>
      <c r="C7827" s="105" t="s">
        <v>12</v>
      </c>
      <c r="D7827" s="106">
        <v>9</v>
      </c>
      <c r="F7827" s="105">
        <v>1</v>
      </c>
      <c r="X7827" t="s">
        <v>782</v>
      </c>
    </row>
    <row r="7828" spans="1:25" hidden="1" x14ac:dyDescent="0.25">
      <c r="A7828" s="103" t="s">
        <v>8</v>
      </c>
      <c r="B7828" s="104">
        <v>46275</v>
      </c>
      <c r="C7828" s="105" t="s">
        <v>12</v>
      </c>
      <c r="D7828" s="106">
        <v>12</v>
      </c>
      <c r="F7828" s="105">
        <v>7</v>
      </c>
      <c r="X7828" t="s">
        <v>778</v>
      </c>
      <c r="Y7828" t="s">
        <v>779</v>
      </c>
    </row>
    <row r="7829" spans="1:25" hidden="1" x14ac:dyDescent="0.25">
      <c r="A7829" s="103" t="s">
        <v>6</v>
      </c>
      <c r="B7829" s="104">
        <v>46275</v>
      </c>
      <c r="C7829" s="105" t="s">
        <v>11</v>
      </c>
      <c r="D7829" s="106">
        <v>13</v>
      </c>
      <c r="F7829" s="105">
        <v>2</v>
      </c>
      <c r="X7829" t="s">
        <v>782</v>
      </c>
      <c r="Y7829" t="s">
        <v>20</v>
      </c>
    </row>
    <row r="7830" spans="1:25" hidden="1" x14ac:dyDescent="0.25">
      <c r="A7830" s="103" t="s">
        <v>7</v>
      </c>
      <c r="B7830" s="104">
        <v>46275</v>
      </c>
      <c r="C7830" s="105" t="s">
        <v>11</v>
      </c>
      <c r="D7830" s="106">
        <v>9</v>
      </c>
      <c r="F7830" s="105">
        <v>2</v>
      </c>
      <c r="X7830" t="s">
        <v>782</v>
      </c>
    </row>
    <row r="7831" spans="1:25" hidden="1" x14ac:dyDescent="0.25">
      <c r="A7831" s="103" t="s">
        <v>8</v>
      </c>
      <c r="B7831" s="104">
        <v>46275</v>
      </c>
      <c r="C7831" s="105" t="s">
        <v>11</v>
      </c>
      <c r="D7831" s="106">
        <v>11</v>
      </c>
      <c r="F7831" s="105">
        <v>1</v>
      </c>
      <c r="X7831" t="s">
        <v>782</v>
      </c>
      <c r="Y7831" t="s">
        <v>784</v>
      </c>
    </row>
    <row r="7832" spans="1:25" hidden="1" x14ac:dyDescent="0.25">
      <c r="A7832" s="103" t="s">
        <v>7</v>
      </c>
      <c r="B7832" s="104">
        <v>46275</v>
      </c>
      <c r="C7832" s="105" t="s">
        <v>11</v>
      </c>
      <c r="D7832" s="106">
        <v>16</v>
      </c>
      <c r="F7832" s="105">
        <v>1</v>
      </c>
      <c r="X7832" t="s">
        <v>778</v>
      </c>
      <c r="Y7832" t="s">
        <v>20</v>
      </c>
    </row>
    <row r="7833" spans="1:25" hidden="1" x14ac:dyDescent="0.25">
      <c r="A7833" s="103" t="s">
        <v>6</v>
      </c>
      <c r="B7833" s="104">
        <v>46275</v>
      </c>
      <c r="C7833" s="105" t="s">
        <v>12</v>
      </c>
      <c r="D7833" s="106">
        <v>13</v>
      </c>
      <c r="F7833" s="105">
        <v>4</v>
      </c>
      <c r="X7833" t="s">
        <v>778</v>
      </c>
      <c r="Y7833" t="s">
        <v>779</v>
      </c>
    </row>
    <row r="7834" spans="1:25" hidden="1" x14ac:dyDescent="0.25">
      <c r="A7834" s="103" t="s">
        <v>7</v>
      </c>
      <c r="B7834" s="104">
        <v>46275</v>
      </c>
      <c r="C7834" s="105" t="s">
        <v>11</v>
      </c>
      <c r="D7834" s="106">
        <v>16</v>
      </c>
      <c r="F7834" s="105">
        <v>2</v>
      </c>
      <c r="X7834" t="s">
        <v>782</v>
      </c>
      <c r="Y7834" t="s">
        <v>20</v>
      </c>
    </row>
    <row r="7835" spans="1:25" hidden="1" x14ac:dyDescent="0.25">
      <c r="A7835" s="103" t="s">
        <v>8</v>
      </c>
      <c r="B7835" s="104">
        <v>46275</v>
      </c>
      <c r="C7835" s="105" t="s">
        <v>11</v>
      </c>
      <c r="D7835" s="106">
        <v>11</v>
      </c>
      <c r="F7835" s="105">
        <v>1</v>
      </c>
      <c r="X7835" t="s">
        <v>778</v>
      </c>
      <c r="Y7835" t="s">
        <v>783</v>
      </c>
    </row>
    <row r="7836" spans="1:25" hidden="1" x14ac:dyDescent="0.25">
      <c r="A7836" s="103" t="s">
        <v>7</v>
      </c>
      <c r="B7836" s="104">
        <v>46275</v>
      </c>
      <c r="C7836" s="105" t="s">
        <v>11</v>
      </c>
      <c r="D7836" s="106">
        <v>12</v>
      </c>
      <c r="F7836" s="105">
        <v>17</v>
      </c>
      <c r="X7836" t="s">
        <v>782</v>
      </c>
      <c r="Y7836" t="s">
        <v>783</v>
      </c>
    </row>
    <row r="7837" spans="1:25" hidden="1" x14ac:dyDescent="0.25">
      <c r="A7837" s="103" t="s">
        <v>6</v>
      </c>
      <c r="B7837" s="104">
        <v>46275</v>
      </c>
      <c r="C7837" s="105" t="s">
        <v>11</v>
      </c>
      <c r="D7837" s="106">
        <v>8</v>
      </c>
      <c r="F7837" s="105">
        <v>109</v>
      </c>
      <c r="X7837" t="s">
        <v>778</v>
      </c>
      <c r="Y7837" t="s">
        <v>20</v>
      </c>
    </row>
    <row r="7838" spans="1:25" hidden="1" x14ac:dyDescent="0.25">
      <c r="A7838" s="103" t="s">
        <v>8</v>
      </c>
      <c r="B7838" s="104">
        <v>46275</v>
      </c>
      <c r="C7838" s="105" t="s">
        <v>12</v>
      </c>
      <c r="D7838" s="106">
        <v>9</v>
      </c>
      <c r="F7838" s="105">
        <v>1301</v>
      </c>
      <c r="X7838" t="s">
        <v>782</v>
      </c>
      <c r="Y7838" t="s">
        <v>779</v>
      </c>
    </row>
    <row r="7839" spans="1:25" hidden="1" x14ac:dyDescent="0.25">
      <c r="A7839" s="103" t="s">
        <v>6</v>
      </c>
      <c r="B7839" s="104">
        <v>46275</v>
      </c>
      <c r="C7839" s="105" t="s">
        <v>12</v>
      </c>
      <c r="D7839" s="106">
        <v>9</v>
      </c>
      <c r="F7839" s="105">
        <v>18</v>
      </c>
      <c r="X7839" t="s">
        <v>782</v>
      </c>
    </row>
    <row r="7840" spans="1:25" hidden="1" x14ac:dyDescent="0.25">
      <c r="A7840" s="103" t="s">
        <v>8</v>
      </c>
      <c r="B7840" s="104">
        <v>46275</v>
      </c>
      <c r="C7840" s="105" t="s">
        <v>12</v>
      </c>
      <c r="D7840" s="106">
        <v>14</v>
      </c>
      <c r="F7840" s="105">
        <v>14</v>
      </c>
      <c r="X7840" t="s">
        <v>782</v>
      </c>
      <c r="Y7840" t="s">
        <v>779</v>
      </c>
    </row>
    <row r="7841" spans="1:25" hidden="1" x14ac:dyDescent="0.25">
      <c r="A7841" s="103" t="s">
        <v>7</v>
      </c>
      <c r="B7841" s="104">
        <v>46275</v>
      </c>
      <c r="C7841" s="105" t="s">
        <v>12</v>
      </c>
      <c r="D7841" s="106">
        <v>10</v>
      </c>
      <c r="F7841" s="105">
        <v>13</v>
      </c>
      <c r="X7841" t="s">
        <v>778</v>
      </c>
      <c r="Y7841" t="s">
        <v>779</v>
      </c>
    </row>
    <row r="7842" spans="1:25" hidden="1" x14ac:dyDescent="0.25">
      <c r="A7842" s="103" t="s">
        <v>6</v>
      </c>
      <c r="B7842" s="104">
        <v>46275</v>
      </c>
      <c r="C7842" s="105" t="s">
        <v>12</v>
      </c>
      <c r="D7842" s="106">
        <v>16</v>
      </c>
      <c r="F7842" s="105">
        <v>6</v>
      </c>
      <c r="X7842" t="s">
        <v>782</v>
      </c>
      <c r="Y7842" t="s">
        <v>779</v>
      </c>
    </row>
    <row r="7843" spans="1:25" hidden="1" x14ac:dyDescent="0.25">
      <c r="A7843" s="103" t="s">
        <v>8</v>
      </c>
      <c r="B7843" s="104">
        <v>46275</v>
      </c>
      <c r="C7843" s="105" t="s">
        <v>12</v>
      </c>
      <c r="D7843" s="106">
        <v>15</v>
      </c>
      <c r="F7843" s="105">
        <v>4</v>
      </c>
      <c r="X7843" t="s">
        <v>778</v>
      </c>
      <c r="Y7843" t="s">
        <v>779</v>
      </c>
    </row>
    <row r="7844" spans="1:25" hidden="1" x14ac:dyDescent="0.25">
      <c r="A7844" s="103" t="s">
        <v>6</v>
      </c>
      <c r="B7844" s="104">
        <v>46275</v>
      </c>
      <c r="C7844" s="105" t="s">
        <v>12</v>
      </c>
      <c r="D7844" s="106">
        <v>11</v>
      </c>
      <c r="F7844" s="105">
        <v>4</v>
      </c>
      <c r="X7844" t="s">
        <v>778</v>
      </c>
      <c r="Y7844" t="s">
        <v>779</v>
      </c>
    </row>
    <row r="7845" spans="1:25" hidden="1" x14ac:dyDescent="0.25">
      <c r="A7845" s="103" t="s">
        <v>8</v>
      </c>
      <c r="B7845" s="104">
        <v>46275</v>
      </c>
      <c r="C7845" s="105" t="s">
        <v>11</v>
      </c>
      <c r="D7845" s="106">
        <v>15</v>
      </c>
      <c r="F7845" s="105">
        <v>1</v>
      </c>
      <c r="X7845" t="s">
        <v>778</v>
      </c>
      <c r="Y7845" t="s">
        <v>783</v>
      </c>
    </row>
    <row r="7846" spans="1:25" hidden="1" x14ac:dyDescent="0.25">
      <c r="A7846" s="103" t="s">
        <v>6</v>
      </c>
      <c r="B7846" s="104">
        <v>46275</v>
      </c>
      <c r="C7846" s="105" t="s">
        <v>11</v>
      </c>
      <c r="D7846" s="106">
        <v>11</v>
      </c>
      <c r="F7846" s="105">
        <v>9</v>
      </c>
      <c r="X7846" t="s">
        <v>778</v>
      </c>
      <c r="Y7846" t="s">
        <v>784</v>
      </c>
    </row>
    <row r="7847" spans="1:25" hidden="1" x14ac:dyDescent="0.25">
      <c r="A7847" s="103" t="s">
        <v>7</v>
      </c>
      <c r="B7847" s="104">
        <v>46275</v>
      </c>
      <c r="C7847" s="105" t="s">
        <v>11</v>
      </c>
      <c r="D7847" s="106">
        <v>10</v>
      </c>
      <c r="F7847" s="105">
        <v>6</v>
      </c>
      <c r="X7847" t="s">
        <v>782</v>
      </c>
      <c r="Y7847" t="s">
        <v>784</v>
      </c>
    </row>
    <row r="7848" spans="1:25" hidden="1" x14ac:dyDescent="0.25">
      <c r="A7848" s="103" t="s">
        <v>7</v>
      </c>
      <c r="B7848" s="104">
        <v>46275</v>
      </c>
      <c r="C7848" s="105" t="s">
        <v>12</v>
      </c>
      <c r="D7848" s="106">
        <v>9</v>
      </c>
      <c r="F7848" s="105">
        <v>2</v>
      </c>
      <c r="X7848" t="s">
        <v>782</v>
      </c>
      <c r="Y7848" t="s">
        <v>779</v>
      </c>
    </row>
    <row r="7849" spans="1:25" hidden="1" x14ac:dyDescent="0.25">
      <c r="A7849" s="103" t="s">
        <v>6</v>
      </c>
      <c r="B7849" s="104">
        <v>46275</v>
      </c>
      <c r="C7849" s="105" t="s">
        <v>12</v>
      </c>
      <c r="D7849" s="106">
        <v>12</v>
      </c>
      <c r="F7849" s="105">
        <v>5</v>
      </c>
      <c r="X7849" t="s">
        <v>782</v>
      </c>
      <c r="Y7849" t="s">
        <v>779</v>
      </c>
    </row>
    <row r="7850" spans="1:25" hidden="1" x14ac:dyDescent="0.25">
      <c r="A7850" s="103" t="s">
        <v>6</v>
      </c>
      <c r="B7850" s="104">
        <v>46275</v>
      </c>
      <c r="C7850" s="105" t="s">
        <v>12</v>
      </c>
      <c r="D7850" s="106">
        <v>13</v>
      </c>
      <c r="F7850" s="105">
        <v>64</v>
      </c>
      <c r="X7850" t="s">
        <v>782</v>
      </c>
      <c r="Y7850" t="s">
        <v>779</v>
      </c>
    </row>
    <row r="7851" spans="1:25" hidden="1" x14ac:dyDescent="0.25">
      <c r="A7851" s="103" t="s">
        <v>8</v>
      </c>
      <c r="B7851" s="104">
        <v>46275</v>
      </c>
      <c r="C7851" s="105" t="s">
        <v>12</v>
      </c>
      <c r="D7851" s="106">
        <v>13</v>
      </c>
      <c r="F7851" s="105">
        <v>2</v>
      </c>
      <c r="X7851" t="s">
        <v>782</v>
      </c>
      <c r="Y7851" t="s">
        <v>779</v>
      </c>
    </row>
    <row r="7852" spans="1:25" hidden="1" x14ac:dyDescent="0.25">
      <c r="A7852" s="103" t="s">
        <v>7</v>
      </c>
      <c r="B7852" s="104">
        <v>46275</v>
      </c>
      <c r="C7852" s="105" t="s">
        <v>11</v>
      </c>
      <c r="D7852" s="106">
        <v>16</v>
      </c>
      <c r="F7852" s="105">
        <v>1</v>
      </c>
      <c r="X7852" t="s">
        <v>782</v>
      </c>
      <c r="Y7852" t="s">
        <v>780</v>
      </c>
    </row>
    <row r="7853" spans="1:25" hidden="1" x14ac:dyDescent="0.25">
      <c r="A7853" s="103" t="s">
        <v>6</v>
      </c>
      <c r="B7853" s="104">
        <v>46275</v>
      </c>
      <c r="C7853" s="105" t="s">
        <v>12</v>
      </c>
      <c r="D7853" s="106">
        <v>16</v>
      </c>
      <c r="F7853" s="105">
        <v>1</v>
      </c>
      <c r="X7853" t="s">
        <v>778</v>
      </c>
      <c r="Y7853" t="s">
        <v>779</v>
      </c>
    </row>
    <row r="7854" spans="1:25" hidden="1" x14ac:dyDescent="0.25">
      <c r="A7854" s="103" t="s">
        <v>8</v>
      </c>
      <c r="B7854" s="104">
        <v>46275</v>
      </c>
      <c r="C7854" s="105" t="s">
        <v>11</v>
      </c>
      <c r="D7854" s="106">
        <v>8</v>
      </c>
      <c r="F7854" s="105">
        <v>1</v>
      </c>
      <c r="X7854" t="s">
        <v>782</v>
      </c>
    </row>
    <row r="7855" spans="1:25" hidden="1" x14ac:dyDescent="0.25">
      <c r="A7855" s="103" t="s">
        <v>6</v>
      </c>
      <c r="B7855" s="104">
        <v>46275</v>
      </c>
      <c r="C7855" s="105" t="s">
        <v>12</v>
      </c>
      <c r="D7855" s="106">
        <v>12</v>
      </c>
      <c r="F7855" s="105">
        <v>7</v>
      </c>
      <c r="X7855" t="s">
        <v>778</v>
      </c>
      <c r="Y7855" t="s">
        <v>779</v>
      </c>
    </row>
    <row r="7856" spans="1:25" hidden="1" x14ac:dyDescent="0.25">
      <c r="A7856" s="103" t="s">
        <v>8</v>
      </c>
      <c r="B7856" s="104">
        <v>46275</v>
      </c>
      <c r="C7856" s="105" t="s">
        <v>11</v>
      </c>
      <c r="D7856" s="106">
        <v>12</v>
      </c>
      <c r="F7856" s="105">
        <v>3</v>
      </c>
      <c r="X7856" t="s">
        <v>782</v>
      </c>
      <c r="Y7856" t="s">
        <v>20</v>
      </c>
    </row>
    <row r="7857" spans="1:25" hidden="1" x14ac:dyDescent="0.25">
      <c r="A7857" s="103" t="s">
        <v>7</v>
      </c>
      <c r="B7857" s="104">
        <v>46275</v>
      </c>
      <c r="C7857" s="105" t="s">
        <v>12</v>
      </c>
      <c r="D7857" s="106">
        <v>9</v>
      </c>
      <c r="F7857" s="105">
        <v>226</v>
      </c>
      <c r="X7857" t="s">
        <v>782</v>
      </c>
      <c r="Y7857" t="s">
        <v>779</v>
      </c>
    </row>
    <row r="7858" spans="1:25" hidden="1" x14ac:dyDescent="0.25">
      <c r="A7858" s="103" t="s">
        <v>6</v>
      </c>
      <c r="B7858" s="104">
        <v>46275</v>
      </c>
      <c r="C7858" s="105" t="s">
        <v>12</v>
      </c>
      <c r="D7858" s="106">
        <v>9</v>
      </c>
      <c r="F7858" s="105">
        <v>3</v>
      </c>
      <c r="X7858" t="s">
        <v>782</v>
      </c>
      <c r="Y7858" t="s">
        <v>169</v>
      </c>
    </row>
    <row r="7859" spans="1:25" hidden="1" x14ac:dyDescent="0.25">
      <c r="A7859" s="103" t="s">
        <v>8</v>
      </c>
      <c r="B7859" s="104">
        <v>46275</v>
      </c>
      <c r="C7859" s="105" t="s">
        <v>12</v>
      </c>
      <c r="D7859" s="106">
        <v>15</v>
      </c>
      <c r="F7859" s="105">
        <v>13</v>
      </c>
      <c r="X7859" t="s">
        <v>782</v>
      </c>
      <c r="Y7859" t="s">
        <v>779</v>
      </c>
    </row>
    <row r="7860" spans="1:25" hidden="1" x14ac:dyDescent="0.25">
      <c r="A7860" s="103" t="s">
        <v>6</v>
      </c>
      <c r="B7860" s="104">
        <v>46275</v>
      </c>
      <c r="C7860" s="105" t="s">
        <v>11</v>
      </c>
      <c r="D7860" s="106">
        <v>11</v>
      </c>
      <c r="N7860" s="44">
        <v>56637</v>
      </c>
      <c r="X7860" t="s">
        <v>782</v>
      </c>
      <c r="Y7860" t="s">
        <v>780</v>
      </c>
    </row>
    <row r="7861" spans="1:25" hidden="1" x14ac:dyDescent="0.25">
      <c r="A7861" s="103" t="s">
        <v>6</v>
      </c>
      <c r="B7861" s="104">
        <v>46275</v>
      </c>
      <c r="C7861" s="105" t="s">
        <v>12</v>
      </c>
      <c r="D7861" s="106">
        <v>15</v>
      </c>
      <c r="N7861" s="44">
        <v>2077</v>
      </c>
      <c r="X7861" t="s">
        <v>778</v>
      </c>
      <c r="Y7861" t="s">
        <v>779</v>
      </c>
    </row>
    <row r="7862" spans="1:25" hidden="1" x14ac:dyDescent="0.25">
      <c r="A7862" s="103" t="s">
        <v>7</v>
      </c>
      <c r="B7862" s="104">
        <v>46275</v>
      </c>
      <c r="C7862" s="105" t="s">
        <v>11</v>
      </c>
      <c r="D7862" s="106">
        <v>12</v>
      </c>
      <c r="N7862" s="44">
        <v>37752</v>
      </c>
      <c r="X7862" t="s">
        <v>782</v>
      </c>
      <c r="Y7862" t="s">
        <v>784</v>
      </c>
    </row>
    <row r="7863" spans="1:25" hidden="1" x14ac:dyDescent="0.25">
      <c r="A7863" s="103" t="s">
        <v>7</v>
      </c>
      <c r="B7863" s="104">
        <v>46275</v>
      </c>
      <c r="C7863" s="105" t="s">
        <v>12</v>
      </c>
      <c r="D7863" s="106">
        <v>9</v>
      </c>
      <c r="N7863" s="44">
        <v>81168</v>
      </c>
      <c r="X7863" t="s">
        <v>778</v>
      </c>
      <c r="Y7863" t="s">
        <v>779</v>
      </c>
    </row>
    <row r="7864" spans="1:25" hidden="1" x14ac:dyDescent="0.25">
      <c r="A7864" s="103" t="s">
        <v>6</v>
      </c>
      <c r="B7864" s="104">
        <v>46275</v>
      </c>
      <c r="C7864" s="105" t="s">
        <v>11</v>
      </c>
      <c r="D7864" s="106">
        <v>11</v>
      </c>
      <c r="N7864" s="44">
        <v>153357</v>
      </c>
      <c r="X7864" t="s">
        <v>782</v>
      </c>
      <c r="Y7864" t="s">
        <v>783</v>
      </c>
    </row>
    <row r="7865" spans="1:25" hidden="1" x14ac:dyDescent="0.25">
      <c r="A7865" s="103" t="s">
        <v>7</v>
      </c>
      <c r="B7865" s="104">
        <v>46275</v>
      </c>
      <c r="C7865" s="105" t="s">
        <v>12</v>
      </c>
      <c r="D7865" s="106">
        <v>11</v>
      </c>
      <c r="N7865" s="44">
        <v>421849</v>
      </c>
      <c r="X7865" t="s">
        <v>778</v>
      </c>
      <c r="Y7865" t="s">
        <v>781</v>
      </c>
    </row>
    <row r="7866" spans="1:25" hidden="1" x14ac:dyDescent="0.25">
      <c r="A7866" s="103" t="s">
        <v>6</v>
      </c>
      <c r="B7866" s="104">
        <v>46275</v>
      </c>
      <c r="C7866" s="105" t="s">
        <v>12</v>
      </c>
      <c r="D7866" s="106">
        <v>11</v>
      </c>
      <c r="N7866" s="44">
        <v>80777</v>
      </c>
      <c r="X7866" t="s">
        <v>782</v>
      </c>
      <c r="Y7866" t="s">
        <v>779</v>
      </c>
    </row>
    <row r="7867" spans="1:25" hidden="1" x14ac:dyDescent="0.25">
      <c r="A7867" s="103" t="s">
        <v>6</v>
      </c>
      <c r="B7867" s="104">
        <v>46275</v>
      </c>
      <c r="C7867" s="105" t="s">
        <v>12</v>
      </c>
      <c r="D7867" s="106">
        <v>10</v>
      </c>
      <c r="N7867" s="44">
        <v>18963</v>
      </c>
      <c r="X7867" t="s">
        <v>778</v>
      </c>
      <c r="Y7867" t="s">
        <v>779</v>
      </c>
    </row>
    <row r="7868" spans="1:25" hidden="1" x14ac:dyDescent="0.25">
      <c r="A7868" s="103" t="s">
        <v>6</v>
      </c>
      <c r="B7868" s="104">
        <v>46275</v>
      </c>
      <c r="C7868" s="105" t="s">
        <v>12</v>
      </c>
      <c r="D7868" s="106">
        <v>14</v>
      </c>
      <c r="N7868" s="44">
        <v>13700</v>
      </c>
      <c r="X7868" t="s">
        <v>778</v>
      </c>
      <c r="Y7868" t="s">
        <v>781</v>
      </c>
    </row>
    <row r="7869" spans="1:25" hidden="1" x14ac:dyDescent="0.25">
      <c r="A7869" s="103" t="s">
        <v>8</v>
      </c>
      <c r="B7869" s="104">
        <v>46275</v>
      </c>
      <c r="C7869" s="105" t="s">
        <v>11</v>
      </c>
      <c r="D7869" s="106">
        <v>11</v>
      </c>
      <c r="N7869" s="44">
        <v>142661</v>
      </c>
      <c r="X7869" t="s">
        <v>782</v>
      </c>
      <c r="Y7869" t="s">
        <v>20</v>
      </c>
    </row>
    <row r="7870" spans="1:25" hidden="1" x14ac:dyDescent="0.25">
      <c r="A7870" s="103" t="s">
        <v>6</v>
      </c>
      <c r="B7870" s="104">
        <v>46275</v>
      </c>
      <c r="C7870" s="105" t="s">
        <v>12</v>
      </c>
      <c r="D7870" s="106">
        <v>16</v>
      </c>
      <c r="N7870" s="44">
        <v>21628</v>
      </c>
      <c r="X7870" t="s">
        <v>778</v>
      </c>
      <c r="Y7870" t="s">
        <v>779</v>
      </c>
    </row>
    <row r="7871" spans="1:25" hidden="1" x14ac:dyDescent="0.25">
      <c r="A7871" s="103" t="s">
        <v>6</v>
      </c>
      <c r="B7871" s="104">
        <v>46275</v>
      </c>
      <c r="C7871" s="105" t="s">
        <v>11</v>
      </c>
      <c r="D7871" s="106">
        <v>15</v>
      </c>
      <c r="N7871" s="44">
        <v>172048</v>
      </c>
      <c r="X7871" t="s">
        <v>782</v>
      </c>
      <c r="Y7871" t="s">
        <v>783</v>
      </c>
    </row>
    <row r="7872" spans="1:25" hidden="1" x14ac:dyDescent="0.25">
      <c r="A7872" s="103" t="s">
        <v>8</v>
      </c>
      <c r="B7872" s="104">
        <v>46275</v>
      </c>
      <c r="C7872" s="105" t="s">
        <v>12</v>
      </c>
      <c r="D7872" s="106">
        <v>9</v>
      </c>
      <c r="N7872" s="44">
        <v>211554</v>
      </c>
      <c r="X7872" t="s">
        <v>778</v>
      </c>
      <c r="Y7872" t="s">
        <v>779</v>
      </c>
    </row>
    <row r="7873" spans="1:25" hidden="1" x14ac:dyDescent="0.25">
      <c r="A7873" s="103" t="s">
        <v>6</v>
      </c>
      <c r="B7873" s="104">
        <v>46275</v>
      </c>
      <c r="C7873" s="105" t="s">
        <v>12</v>
      </c>
      <c r="D7873" s="106">
        <v>9</v>
      </c>
      <c r="N7873" s="44">
        <v>148557</v>
      </c>
      <c r="X7873" t="s">
        <v>778</v>
      </c>
      <c r="Y7873" t="s">
        <v>781</v>
      </c>
    </row>
    <row r="7874" spans="1:25" hidden="1" x14ac:dyDescent="0.25">
      <c r="A7874" s="103" t="s">
        <v>7</v>
      </c>
      <c r="B7874" s="104">
        <v>46275</v>
      </c>
      <c r="C7874" s="105" t="s">
        <v>12</v>
      </c>
      <c r="D7874" s="106">
        <v>16</v>
      </c>
      <c r="N7874" s="44">
        <v>237603</v>
      </c>
      <c r="X7874" t="s">
        <v>782</v>
      </c>
      <c r="Y7874" t="s">
        <v>779</v>
      </c>
    </row>
    <row r="7875" spans="1:25" hidden="1" x14ac:dyDescent="0.25">
      <c r="A7875" s="103" t="s">
        <v>8</v>
      </c>
      <c r="B7875" s="104">
        <v>46275</v>
      </c>
      <c r="C7875" s="105" t="s">
        <v>11</v>
      </c>
      <c r="D7875" s="106">
        <v>11</v>
      </c>
      <c r="N7875" s="44">
        <v>5524</v>
      </c>
      <c r="X7875" t="s">
        <v>778</v>
      </c>
      <c r="Y7875" t="s">
        <v>784</v>
      </c>
    </row>
    <row r="7876" spans="1:25" hidden="1" x14ac:dyDescent="0.25">
      <c r="A7876" s="103" t="s">
        <v>7</v>
      </c>
      <c r="B7876" s="104">
        <v>46275</v>
      </c>
      <c r="C7876" s="105" t="s">
        <v>12</v>
      </c>
      <c r="D7876" s="106">
        <v>11</v>
      </c>
      <c r="N7876" s="44">
        <v>540091</v>
      </c>
      <c r="X7876" t="s">
        <v>782</v>
      </c>
      <c r="Y7876" t="s">
        <v>779</v>
      </c>
    </row>
    <row r="7877" spans="1:25" hidden="1" x14ac:dyDescent="0.25">
      <c r="A7877" s="103" t="s">
        <v>8</v>
      </c>
      <c r="B7877" s="104">
        <v>46275</v>
      </c>
      <c r="C7877" s="105" t="s">
        <v>11</v>
      </c>
      <c r="D7877" s="106">
        <v>10</v>
      </c>
      <c r="N7877" s="44">
        <v>101780</v>
      </c>
      <c r="X7877" t="s">
        <v>782</v>
      </c>
      <c r="Y7877" t="s">
        <v>784</v>
      </c>
    </row>
    <row r="7878" spans="1:25" hidden="1" x14ac:dyDescent="0.25">
      <c r="A7878" s="103" t="s">
        <v>6</v>
      </c>
      <c r="B7878" s="104">
        <v>46275</v>
      </c>
      <c r="C7878" s="105" t="s">
        <v>12</v>
      </c>
      <c r="D7878" s="106">
        <v>8</v>
      </c>
      <c r="N7878" s="44">
        <v>146439</v>
      </c>
      <c r="X7878" t="s">
        <v>782</v>
      </c>
      <c r="Y7878" t="s">
        <v>779</v>
      </c>
    </row>
    <row r="7879" spans="1:25" hidden="1" x14ac:dyDescent="0.25">
      <c r="A7879" s="103" t="s">
        <v>6</v>
      </c>
      <c r="B7879" s="104">
        <v>46275</v>
      </c>
      <c r="C7879" s="105" t="s">
        <v>12</v>
      </c>
      <c r="D7879" s="106">
        <v>15</v>
      </c>
      <c r="N7879" s="44">
        <v>283187</v>
      </c>
      <c r="X7879" t="s">
        <v>782</v>
      </c>
      <c r="Y7879" t="s">
        <v>779</v>
      </c>
    </row>
    <row r="7880" spans="1:25" hidden="1" x14ac:dyDescent="0.25">
      <c r="A7880" s="103" t="s">
        <v>8</v>
      </c>
      <c r="B7880" s="104">
        <v>46275</v>
      </c>
      <c r="C7880" s="105" t="s">
        <v>12</v>
      </c>
      <c r="D7880" s="106">
        <v>13</v>
      </c>
      <c r="N7880" s="44">
        <v>68762</v>
      </c>
      <c r="X7880" t="s">
        <v>778</v>
      </c>
      <c r="Y7880" t="s">
        <v>779</v>
      </c>
    </row>
    <row r="7881" spans="1:25" hidden="1" x14ac:dyDescent="0.25">
      <c r="A7881" s="103" t="s">
        <v>6</v>
      </c>
      <c r="B7881" s="104">
        <v>46275</v>
      </c>
      <c r="C7881" s="105" t="s">
        <v>11</v>
      </c>
      <c r="D7881" s="106">
        <v>14</v>
      </c>
      <c r="N7881" s="44">
        <v>5949</v>
      </c>
      <c r="X7881" t="s">
        <v>778</v>
      </c>
      <c r="Y7881" t="s">
        <v>21</v>
      </c>
    </row>
    <row r="7882" spans="1:25" hidden="1" x14ac:dyDescent="0.25">
      <c r="A7882" s="103" t="s">
        <v>6</v>
      </c>
      <c r="B7882" s="104">
        <v>46275</v>
      </c>
      <c r="C7882" s="105" t="s">
        <v>11</v>
      </c>
      <c r="D7882" s="106">
        <v>14</v>
      </c>
      <c r="N7882" s="44">
        <v>103142</v>
      </c>
      <c r="X7882" t="s">
        <v>782</v>
      </c>
      <c r="Y7882" t="s">
        <v>783</v>
      </c>
    </row>
    <row r="7883" spans="1:25" hidden="1" x14ac:dyDescent="0.25">
      <c r="A7883" s="103" t="s">
        <v>8</v>
      </c>
      <c r="B7883" s="104">
        <v>46275</v>
      </c>
      <c r="C7883" s="105" t="s">
        <v>12</v>
      </c>
      <c r="D7883" s="106">
        <v>12</v>
      </c>
      <c r="N7883" s="44">
        <v>552713</v>
      </c>
      <c r="X7883" t="s">
        <v>778</v>
      </c>
      <c r="Y7883" t="s">
        <v>781</v>
      </c>
    </row>
    <row r="7884" spans="1:25" hidden="1" x14ac:dyDescent="0.25">
      <c r="A7884" s="103" t="s">
        <v>8</v>
      </c>
      <c r="B7884" s="104">
        <v>46275</v>
      </c>
      <c r="C7884" s="105" t="s">
        <v>11</v>
      </c>
      <c r="D7884" s="106">
        <v>10</v>
      </c>
      <c r="N7884" s="44">
        <v>80383</v>
      </c>
      <c r="X7884" t="s">
        <v>782</v>
      </c>
      <c r="Y7884" t="s">
        <v>783</v>
      </c>
    </row>
    <row r="7885" spans="1:25" hidden="1" x14ac:dyDescent="0.25">
      <c r="A7885" s="103" t="s">
        <v>8</v>
      </c>
      <c r="B7885" s="104">
        <v>46275</v>
      </c>
      <c r="C7885" s="105" t="s">
        <v>12</v>
      </c>
      <c r="D7885" s="106">
        <v>9</v>
      </c>
      <c r="N7885" s="44">
        <v>350092</v>
      </c>
      <c r="X7885" t="s">
        <v>782</v>
      </c>
      <c r="Y7885" t="s">
        <v>781</v>
      </c>
    </row>
    <row r="7886" spans="1:25" hidden="1" x14ac:dyDescent="0.25">
      <c r="A7886" s="103" t="s">
        <v>6</v>
      </c>
      <c r="B7886" s="104">
        <v>46275</v>
      </c>
      <c r="C7886" s="105" t="s">
        <v>12</v>
      </c>
      <c r="D7886" s="106">
        <v>8</v>
      </c>
      <c r="N7886" s="44">
        <v>0</v>
      </c>
      <c r="X7886" t="s">
        <v>778</v>
      </c>
      <c r="Y7886" t="s">
        <v>779</v>
      </c>
    </row>
    <row r="7887" spans="1:25" hidden="1" x14ac:dyDescent="0.25">
      <c r="A7887" s="103" t="s">
        <v>7</v>
      </c>
      <c r="B7887" s="104">
        <v>46275</v>
      </c>
      <c r="C7887" s="105" t="s">
        <v>11</v>
      </c>
      <c r="D7887" s="106">
        <v>9</v>
      </c>
      <c r="N7887" s="44">
        <v>18717</v>
      </c>
      <c r="X7887" t="s">
        <v>778</v>
      </c>
      <c r="Y7887" t="s">
        <v>784</v>
      </c>
    </row>
    <row r="7888" spans="1:25" hidden="1" x14ac:dyDescent="0.25">
      <c r="A7888" s="103" t="s">
        <v>6</v>
      </c>
      <c r="B7888" s="104">
        <v>46275</v>
      </c>
      <c r="C7888" s="105" t="s">
        <v>11</v>
      </c>
      <c r="D7888" s="106">
        <v>12</v>
      </c>
      <c r="N7888" s="44">
        <v>96614</v>
      </c>
      <c r="X7888" t="s">
        <v>782</v>
      </c>
      <c r="Y7888" t="s">
        <v>780</v>
      </c>
    </row>
    <row r="7889" spans="1:25" hidden="1" x14ac:dyDescent="0.25">
      <c r="A7889" s="103" t="s">
        <v>6</v>
      </c>
      <c r="B7889" s="104">
        <v>46275</v>
      </c>
      <c r="C7889" s="105" t="s">
        <v>12</v>
      </c>
      <c r="D7889" s="106">
        <v>9</v>
      </c>
      <c r="N7889" s="44">
        <v>1194882</v>
      </c>
      <c r="X7889" t="s">
        <v>782</v>
      </c>
      <c r="Y7889" t="s">
        <v>781</v>
      </c>
    </row>
    <row r="7890" spans="1:25" hidden="1" x14ac:dyDescent="0.25">
      <c r="A7890" s="103" t="s">
        <v>7</v>
      </c>
      <c r="B7890" s="104">
        <v>46275</v>
      </c>
      <c r="C7890" s="105" t="s">
        <v>11</v>
      </c>
      <c r="D7890" s="106">
        <v>8</v>
      </c>
      <c r="N7890" s="44">
        <v>77912</v>
      </c>
      <c r="X7890" t="s">
        <v>782</v>
      </c>
      <c r="Y7890" t="s">
        <v>21</v>
      </c>
    </row>
    <row r="7891" spans="1:25" hidden="1" x14ac:dyDescent="0.25">
      <c r="A7891" s="103" t="s">
        <v>8</v>
      </c>
      <c r="B7891" s="104">
        <v>46275</v>
      </c>
      <c r="C7891" s="105" t="s">
        <v>12</v>
      </c>
      <c r="D7891" s="106">
        <v>12</v>
      </c>
      <c r="N7891" s="44">
        <v>170911</v>
      </c>
      <c r="X7891" t="s">
        <v>782</v>
      </c>
      <c r="Y7891" t="s">
        <v>779</v>
      </c>
    </row>
    <row r="7892" spans="1:25" hidden="1" x14ac:dyDescent="0.25">
      <c r="A7892" s="103" t="s">
        <v>8</v>
      </c>
      <c r="B7892" s="104">
        <v>46275</v>
      </c>
      <c r="C7892" s="105" t="s">
        <v>12</v>
      </c>
      <c r="D7892" s="106">
        <v>11</v>
      </c>
      <c r="N7892" s="44">
        <v>194357</v>
      </c>
      <c r="X7892" t="s">
        <v>782</v>
      </c>
      <c r="Y7892" t="s">
        <v>779</v>
      </c>
    </row>
    <row r="7893" spans="1:25" hidden="1" x14ac:dyDescent="0.25">
      <c r="A7893" s="103" t="s">
        <v>6</v>
      </c>
      <c r="B7893" s="104">
        <v>46275</v>
      </c>
      <c r="C7893" s="105" t="s">
        <v>12</v>
      </c>
      <c r="D7893" s="106">
        <v>11</v>
      </c>
      <c r="N7893" s="44">
        <v>1353460</v>
      </c>
      <c r="X7893" t="s">
        <v>782</v>
      </c>
      <c r="Y7893" t="s">
        <v>781</v>
      </c>
    </row>
    <row r="7894" spans="1:25" hidden="1" x14ac:dyDescent="0.25">
      <c r="A7894" s="103" t="s">
        <v>7</v>
      </c>
      <c r="B7894" s="104">
        <v>46275</v>
      </c>
      <c r="C7894" s="105" t="s">
        <v>11</v>
      </c>
      <c r="D7894" s="106">
        <v>15</v>
      </c>
      <c r="N7894" s="44">
        <v>72828</v>
      </c>
      <c r="X7894" t="s">
        <v>778</v>
      </c>
      <c r="Y7894" t="s">
        <v>783</v>
      </c>
    </row>
    <row r="7895" spans="1:25" hidden="1" x14ac:dyDescent="0.25">
      <c r="A7895" s="103" t="s">
        <v>6</v>
      </c>
      <c r="B7895" s="104">
        <v>46275</v>
      </c>
      <c r="C7895" s="105" t="s">
        <v>11</v>
      </c>
      <c r="D7895" s="106">
        <v>8</v>
      </c>
      <c r="N7895" s="44">
        <v>201069</v>
      </c>
      <c r="X7895" t="s">
        <v>782</v>
      </c>
      <c r="Y7895" t="s">
        <v>783</v>
      </c>
    </row>
    <row r="7896" spans="1:25" hidden="1" x14ac:dyDescent="0.25">
      <c r="A7896" s="103" t="s">
        <v>8</v>
      </c>
      <c r="B7896" s="104">
        <v>46275</v>
      </c>
      <c r="C7896" s="105" t="s">
        <v>11</v>
      </c>
      <c r="D7896" s="106">
        <v>9</v>
      </c>
      <c r="N7896" s="44">
        <v>70175</v>
      </c>
      <c r="X7896" t="s">
        <v>778</v>
      </c>
      <c r="Y7896" t="s">
        <v>783</v>
      </c>
    </row>
    <row r="7897" spans="1:25" hidden="1" x14ac:dyDescent="0.25">
      <c r="A7897" s="103" t="s">
        <v>7</v>
      </c>
      <c r="B7897" s="104">
        <v>46275</v>
      </c>
      <c r="C7897" s="105" t="s">
        <v>12</v>
      </c>
      <c r="D7897" s="106">
        <v>14</v>
      </c>
      <c r="N7897" s="44">
        <v>0</v>
      </c>
      <c r="X7897" t="s">
        <v>782</v>
      </c>
      <c r="Y7897" t="s">
        <v>781</v>
      </c>
    </row>
    <row r="7898" spans="1:25" hidden="1" x14ac:dyDescent="0.25">
      <c r="A7898" s="103" t="s">
        <v>7</v>
      </c>
      <c r="B7898" s="104">
        <v>46275</v>
      </c>
      <c r="C7898" s="105" t="s">
        <v>11</v>
      </c>
      <c r="D7898" s="106">
        <v>11</v>
      </c>
      <c r="N7898" s="44">
        <v>221741</v>
      </c>
      <c r="X7898" t="s">
        <v>782</v>
      </c>
      <c r="Y7898" t="s">
        <v>20</v>
      </c>
    </row>
    <row r="7899" spans="1:25" hidden="1" x14ac:dyDescent="0.25">
      <c r="A7899" s="103" t="s">
        <v>6</v>
      </c>
      <c r="B7899" s="104">
        <v>46275</v>
      </c>
      <c r="C7899" s="105" t="s">
        <v>12</v>
      </c>
      <c r="D7899" s="106">
        <v>14</v>
      </c>
      <c r="N7899" s="44">
        <v>33697</v>
      </c>
      <c r="X7899" t="s">
        <v>778</v>
      </c>
      <c r="Y7899" t="s">
        <v>779</v>
      </c>
    </row>
    <row r="7900" spans="1:25" hidden="1" x14ac:dyDescent="0.25">
      <c r="A7900" s="103" t="s">
        <v>27</v>
      </c>
      <c r="B7900" s="104">
        <v>46275</v>
      </c>
      <c r="C7900" s="105" t="s">
        <v>12</v>
      </c>
      <c r="D7900" s="106">
        <v>15</v>
      </c>
      <c r="N7900" s="44">
        <v>120854</v>
      </c>
      <c r="X7900" t="s">
        <v>782</v>
      </c>
      <c r="Y7900" t="s">
        <v>779</v>
      </c>
    </row>
    <row r="7901" spans="1:25" hidden="1" x14ac:dyDescent="0.25">
      <c r="A7901" s="103" t="s">
        <v>8</v>
      </c>
      <c r="B7901" s="104">
        <v>46275</v>
      </c>
      <c r="C7901" s="105" t="s">
        <v>11</v>
      </c>
      <c r="D7901" s="106">
        <v>14</v>
      </c>
      <c r="N7901" s="44">
        <v>62934</v>
      </c>
      <c r="X7901" t="s">
        <v>778</v>
      </c>
      <c r="Y7901" t="s">
        <v>783</v>
      </c>
    </row>
    <row r="7902" spans="1:25" hidden="1" x14ac:dyDescent="0.25">
      <c r="A7902" s="103" t="s">
        <v>7</v>
      </c>
      <c r="B7902" s="104">
        <v>46275</v>
      </c>
      <c r="C7902" s="105" t="s">
        <v>12</v>
      </c>
      <c r="D7902" s="106">
        <v>14</v>
      </c>
      <c r="N7902" s="44">
        <v>253752</v>
      </c>
      <c r="X7902" t="s">
        <v>782</v>
      </c>
      <c r="Y7902" t="s">
        <v>779</v>
      </c>
    </row>
    <row r="7903" spans="1:25" hidden="1" x14ac:dyDescent="0.25">
      <c r="A7903" s="103" t="s">
        <v>7</v>
      </c>
      <c r="B7903" s="104">
        <v>46275</v>
      </c>
      <c r="C7903" s="105" t="s">
        <v>12</v>
      </c>
      <c r="D7903" s="106">
        <v>11</v>
      </c>
      <c r="N7903" s="44">
        <v>37877</v>
      </c>
      <c r="X7903" t="s">
        <v>778</v>
      </c>
      <c r="Y7903" t="s">
        <v>779</v>
      </c>
    </row>
    <row r="7904" spans="1:25" hidden="1" x14ac:dyDescent="0.25">
      <c r="A7904" s="103" t="s">
        <v>8</v>
      </c>
      <c r="B7904" s="104">
        <v>46275</v>
      </c>
      <c r="C7904" s="105" t="s">
        <v>11</v>
      </c>
      <c r="D7904" s="106">
        <v>16</v>
      </c>
      <c r="N7904" s="44">
        <v>21757</v>
      </c>
      <c r="X7904" t="s">
        <v>782</v>
      </c>
      <c r="Y7904" t="s">
        <v>784</v>
      </c>
    </row>
    <row r="7905" spans="1:25" hidden="1" x14ac:dyDescent="0.25">
      <c r="A7905" s="103" t="s">
        <v>7</v>
      </c>
      <c r="B7905" s="104">
        <v>46275</v>
      </c>
      <c r="C7905" s="105" t="s">
        <v>11</v>
      </c>
      <c r="D7905" s="106">
        <v>16</v>
      </c>
      <c r="N7905" s="44">
        <v>72927</v>
      </c>
      <c r="X7905" t="s">
        <v>782</v>
      </c>
      <c r="Y7905" t="s">
        <v>783</v>
      </c>
    </row>
    <row r="7906" spans="1:25" hidden="1" x14ac:dyDescent="0.25">
      <c r="A7906" s="103" t="s">
        <v>8</v>
      </c>
      <c r="B7906" s="104">
        <v>46275</v>
      </c>
      <c r="C7906" s="105" t="s">
        <v>12</v>
      </c>
      <c r="D7906" s="106">
        <v>15</v>
      </c>
      <c r="N7906" s="44">
        <v>180350</v>
      </c>
      <c r="X7906" t="s">
        <v>778</v>
      </c>
      <c r="Y7906" t="s">
        <v>781</v>
      </c>
    </row>
    <row r="7907" spans="1:25" hidden="1" x14ac:dyDescent="0.25">
      <c r="A7907" s="103" t="s">
        <v>8</v>
      </c>
      <c r="B7907" s="104">
        <v>46275</v>
      </c>
      <c r="C7907" s="105" t="s">
        <v>11</v>
      </c>
      <c r="D7907" s="106">
        <v>15</v>
      </c>
      <c r="N7907" s="44">
        <v>243872</v>
      </c>
      <c r="X7907" t="s">
        <v>782</v>
      </c>
      <c r="Y7907" t="s">
        <v>783</v>
      </c>
    </row>
    <row r="7908" spans="1:25" hidden="1" x14ac:dyDescent="0.25">
      <c r="A7908" s="103" t="s">
        <v>8</v>
      </c>
      <c r="B7908" s="104">
        <v>46275</v>
      </c>
      <c r="C7908" s="105" t="s">
        <v>11</v>
      </c>
      <c r="D7908" s="106">
        <v>10</v>
      </c>
      <c r="N7908" s="44">
        <v>159483</v>
      </c>
      <c r="X7908" t="s">
        <v>782</v>
      </c>
      <c r="Y7908" t="s">
        <v>20</v>
      </c>
    </row>
    <row r="7909" spans="1:25" hidden="1" x14ac:dyDescent="0.25">
      <c r="A7909" s="103" t="s">
        <v>6</v>
      </c>
      <c r="B7909" s="104">
        <v>46275</v>
      </c>
      <c r="C7909" s="105" t="s">
        <v>11</v>
      </c>
      <c r="D7909" s="106">
        <v>8</v>
      </c>
      <c r="N7909" s="44">
        <v>20018</v>
      </c>
      <c r="X7909" t="s">
        <v>778</v>
      </c>
      <c r="Y7909" t="s">
        <v>783</v>
      </c>
    </row>
    <row r="7910" spans="1:25" hidden="1" x14ac:dyDescent="0.25">
      <c r="A7910" s="103" t="s">
        <v>7</v>
      </c>
      <c r="B7910" s="104">
        <v>46275</v>
      </c>
      <c r="C7910" s="105" t="s">
        <v>12</v>
      </c>
      <c r="D7910" s="106">
        <v>15</v>
      </c>
      <c r="N7910" s="44">
        <v>395593</v>
      </c>
      <c r="X7910" t="s">
        <v>782</v>
      </c>
      <c r="Y7910" t="s">
        <v>779</v>
      </c>
    </row>
    <row r="7911" spans="1:25" hidden="1" x14ac:dyDescent="0.25">
      <c r="A7911" s="103" t="s">
        <v>7</v>
      </c>
      <c r="B7911" s="104">
        <v>46275</v>
      </c>
      <c r="C7911" s="105" t="s">
        <v>11</v>
      </c>
      <c r="D7911" s="106">
        <v>15</v>
      </c>
      <c r="N7911" s="44">
        <v>435854</v>
      </c>
      <c r="X7911" t="s">
        <v>778</v>
      </c>
      <c r="Y7911" t="s">
        <v>780</v>
      </c>
    </row>
    <row r="7912" spans="1:25" hidden="1" x14ac:dyDescent="0.25">
      <c r="A7912" s="103" t="s">
        <v>7</v>
      </c>
      <c r="B7912" s="104">
        <v>46275</v>
      </c>
      <c r="C7912" s="105" t="s">
        <v>11</v>
      </c>
      <c r="D7912" s="106">
        <v>10</v>
      </c>
      <c r="N7912" s="44">
        <v>318731</v>
      </c>
      <c r="X7912" t="s">
        <v>782</v>
      </c>
      <c r="Y7912" t="s">
        <v>780</v>
      </c>
    </row>
    <row r="7913" spans="1:25" hidden="1" x14ac:dyDescent="0.25">
      <c r="A7913" s="103" t="s">
        <v>6</v>
      </c>
      <c r="B7913" s="104">
        <v>46275</v>
      </c>
      <c r="C7913" s="105" t="s">
        <v>11</v>
      </c>
      <c r="D7913" s="106">
        <v>9</v>
      </c>
      <c r="N7913" s="44">
        <v>151217</v>
      </c>
      <c r="X7913" t="s">
        <v>782</v>
      </c>
      <c r="Y7913" t="s">
        <v>783</v>
      </c>
    </row>
    <row r="7914" spans="1:25" hidden="1" x14ac:dyDescent="0.25">
      <c r="A7914" s="103" t="s">
        <v>7</v>
      </c>
      <c r="B7914" s="104">
        <v>46275</v>
      </c>
      <c r="C7914" s="105" t="s">
        <v>11</v>
      </c>
      <c r="D7914" s="106">
        <v>8</v>
      </c>
      <c r="N7914" s="44">
        <v>50334</v>
      </c>
      <c r="X7914" t="s">
        <v>778</v>
      </c>
      <c r="Y7914" t="s">
        <v>783</v>
      </c>
    </row>
    <row r="7915" spans="1:25" hidden="1" x14ac:dyDescent="0.25">
      <c r="A7915" s="103" t="s">
        <v>6</v>
      </c>
      <c r="B7915" s="104">
        <v>46275</v>
      </c>
      <c r="C7915" s="105" t="s">
        <v>12</v>
      </c>
      <c r="D7915" s="106">
        <v>9</v>
      </c>
      <c r="N7915" s="44">
        <v>67926</v>
      </c>
      <c r="X7915" t="s">
        <v>778</v>
      </c>
      <c r="Y7915" t="s">
        <v>779</v>
      </c>
    </row>
    <row r="7916" spans="1:25" hidden="1" x14ac:dyDescent="0.25">
      <c r="A7916" s="103" t="s">
        <v>6</v>
      </c>
      <c r="B7916" s="104">
        <v>46275</v>
      </c>
      <c r="C7916" s="105" t="s">
        <v>12</v>
      </c>
      <c r="D7916" s="106">
        <v>10</v>
      </c>
      <c r="N7916" s="44">
        <v>609273</v>
      </c>
      <c r="X7916" t="s">
        <v>782</v>
      </c>
      <c r="Y7916" t="s">
        <v>779</v>
      </c>
    </row>
    <row r="7917" spans="1:25" hidden="1" x14ac:dyDescent="0.25">
      <c r="A7917" s="103" t="s">
        <v>8</v>
      </c>
      <c r="B7917" s="104">
        <v>46275</v>
      </c>
      <c r="C7917" s="105" t="s">
        <v>12</v>
      </c>
      <c r="D7917" s="106">
        <v>16</v>
      </c>
      <c r="N7917" s="44">
        <v>176959</v>
      </c>
      <c r="X7917" t="s">
        <v>782</v>
      </c>
      <c r="Y7917" t="s">
        <v>779</v>
      </c>
    </row>
    <row r="7918" spans="1:25" hidden="1" x14ac:dyDescent="0.25">
      <c r="A7918" s="103" t="s">
        <v>8</v>
      </c>
      <c r="B7918" s="104">
        <v>46275</v>
      </c>
      <c r="C7918" s="105" t="s">
        <v>11</v>
      </c>
      <c r="D7918" s="106">
        <v>16</v>
      </c>
      <c r="N7918" s="44">
        <v>111578</v>
      </c>
      <c r="X7918" t="s">
        <v>778</v>
      </c>
      <c r="Y7918" t="s">
        <v>20</v>
      </c>
    </row>
    <row r="7919" spans="1:25" hidden="1" x14ac:dyDescent="0.25">
      <c r="A7919" s="103" t="s">
        <v>7</v>
      </c>
      <c r="B7919" s="104">
        <v>46275</v>
      </c>
      <c r="C7919" s="105" t="s">
        <v>12</v>
      </c>
      <c r="D7919" s="106">
        <v>12</v>
      </c>
      <c r="N7919" s="44">
        <v>34508</v>
      </c>
      <c r="X7919" t="s">
        <v>782</v>
      </c>
      <c r="Y7919" t="s">
        <v>779</v>
      </c>
    </row>
    <row r="7920" spans="1:25" hidden="1" x14ac:dyDescent="0.25">
      <c r="A7920" s="103" t="s">
        <v>8</v>
      </c>
      <c r="B7920" s="104">
        <v>46275</v>
      </c>
      <c r="C7920" s="105" t="s">
        <v>12</v>
      </c>
      <c r="D7920" s="106">
        <v>10</v>
      </c>
      <c r="N7920" s="44">
        <v>395627</v>
      </c>
      <c r="X7920" t="s">
        <v>782</v>
      </c>
      <c r="Y7920" t="s">
        <v>779</v>
      </c>
    </row>
    <row r="7921" spans="1:25" hidden="1" x14ac:dyDescent="0.25">
      <c r="A7921" s="103" t="s">
        <v>6</v>
      </c>
      <c r="B7921" s="104">
        <v>46275</v>
      </c>
      <c r="C7921" s="105" t="s">
        <v>12</v>
      </c>
      <c r="D7921" s="106">
        <v>15</v>
      </c>
      <c r="N7921" s="44">
        <v>393931</v>
      </c>
      <c r="X7921" t="s">
        <v>782</v>
      </c>
      <c r="Y7921" t="s">
        <v>781</v>
      </c>
    </row>
    <row r="7922" spans="1:25" hidden="1" x14ac:dyDescent="0.25">
      <c r="A7922" s="103" t="s">
        <v>6</v>
      </c>
      <c r="B7922" s="104">
        <v>46275</v>
      </c>
      <c r="C7922" s="105" t="s">
        <v>11</v>
      </c>
      <c r="D7922" s="106">
        <v>15</v>
      </c>
      <c r="N7922" s="44">
        <v>55893</v>
      </c>
      <c r="X7922" t="s">
        <v>778</v>
      </c>
      <c r="Y7922" t="s">
        <v>783</v>
      </c>
    </row>
    <row r="7923" spans="1:25" hidden="1" x14ac:dyDescent="0.25">
      <c r="A7923" s="103" t="s">
        <v>6</v>
      </c>
      <c r="B7923" s="104">
        <v>46275</v>
      </c>
      <c r="C7923" s="105" t="s">
        <v>11</v>
      </c>
      <c r="D7923" s="106">
        <v>12</v>
      </c>
      <c r="N7923" s="44">
        <v>117875</v>
      </c>
      <c r="X7923" t="s">
        <v>782</v>
      </c>
      <c r="Y7923" t="s">
        <v>783</v>
      </c>
    </row>
    <row r="7924" spans="1:25" hidden="1" x14ac:dyDescent="0.25">
      <c r="A7924" s="103" t="s">
        <v>6</v>
      </c>
      <c r="B7924" s="104">
        <v>46275</v>
      </c>
      <c r="C7924" s="105" t="s">
        <v>11</v>
      </c>
      <c r="D7924" s="106">
        <v>10</v>
      </c>
      <c r="N7924" s="44">
        <v>221289</v>
      </c>
      <c r="X7924" t="s">
        <v>782</v>
      </c>
      <c r="Y7924" t="s">
        <v>784</v>
      </c>
    </row>
    <row r="7925" spans="1:25" hidden="1" x14ac:dyDescent="0.25">
      <c r="A7925" s="103" t="s">
        <v>7</v>
      </c>
      <c r="B7925" s="104">
        <v>46275</v>
      </c>
      <c r="C7925" s="105" t="s">
        <v>12</v>
      </c>
      <c r="D7925" s="106">
        <v>8</v>
      </c>
      <c r="N7925" s="44">
        <v>146113</v>
      </c>
      <c r="X7925" t="s">
        <v>782</v>
      </c>
      <c r="Y7925" t="s">
        <v>779</v>
      </c>
    </row>
    <row r="7926" spans="1:25" hidden="1" x14ac:dyDescent="0.25">
      <c r="A7926" s="103" t="s">
        <v>7</v>
      </c>
      <c r="B7926" s="104">
        <v>46275</v>
      </c>
      <c r="C7926" s="105" t="s">
        <v>12</v>
      </c>
      <c r="D7926" s="106">
        <v>9</v>
      </c>
      <c r="N7926" s="44">
        <v>360</v>
      </c>
      <c r="X7926" t="s">
        <v>778</v>
      </c>
      <c r="Y7926" t="s">
        <v>779</v>
      </c>
    </row>
    <row r="7927" spans="1:25" hidden="1" x14ac:dyDescent="0.25">
      <c r="A7927" s="103" t="s">
        <v>8</v>
      </c>
      <c r="B7927" s="104">
        <v>46275</v>
      </c>
      <c r="C7927" s="105" t="s">
        <v>12</v>
      </c>
      <c r="D7927" s="106">
        <v>9</v>
      </c>
      <c r="N7927" s="44">
        <v>318591</v>
      </c>
      <c r="X7927" t="s">
        <v>782</v>
      </c>
      <c r="Y7927" t="s">
        <v>779</v>
      </c>
    </row>
    <row r="7928" spans="1:25" hidden="1" x14ac:dyDescent="0.25">
      <c r="A7928" s="103" t="s">
        <v>8</v>
      </c>
      <c r="B7928" s="104">
        <v>46275</v>
      </c>
      <c r="C7928" s="105" t="s">
        <v>12</v>
      </c>
      <c r="D7928" s="106">
        <v>14</v>
      </c>
      <c r="N7928" s="44">
        <v>318309</v>
      </c>
      <c r="X7928" t="s">
        <v>782</v>
      </c>
      <c r="Y7928" t="s">
        <v>779</v>
      </c>
    </row>
    <row r="7929" spans="1:25" hidden="1" x14ac:dyDescent="0.25">
      <c r="A7929" s="103" t="s">
        <v>6</v>
      </c>
      <c r="B7929" s="104">
        <v>46275</v>
      </c>
      <c r="C7929" s="105" t="s">
        <v>12</v>
      </c>
      <c r="D7929" s="106">
        <v>16</v>
      </c>
      <c r="N7929" s="44">
        <v>68159</v>
      </c>
      <c r="X7929" t="s">
        <v>782</v>
      </c>
      <c r="Y7929" t="s">
        <v>779</v>
      </c>
    </row>
    <row r="7930" spans="1:25" hidden="1" x14ac:dyDescent="0.25">
      <c r="A7930" s="103" t="s">
        <v>8</v>
      </c>
      <c r="B7930" s="104">
        <v>46275</v>
      </c>
      <c r="C7930" s="105" t="s">
        <v>12</v>
      </c>
      <c r="D7930" s="106">
        <v>15</v>
      </c>
      <c r="N7930" s="44">
        <v>136354</v>
      </c>
      <c r="X7930" t="s">
        <v>778</v>
      </c>
      <c r="Y7930" t="s">
        <v>779</v>
      </c>
    </row>
    <row r="7931" spans="1:25" hidden="1" x14ac:dyDescent="0.25">
      <c r="A7931" s="103" t="s">
        <v>6</v>
      </c>
      <c r="B7931" s="104">
        <v>46275</v>
      </c>
      <c r="C7931" s="105" t="s">
        <v>12</v>
      </c>
      <c r="D7931" s="106">
        <v>12</v>
      </c>
      <c r="N7931" s="44">
        <v>12198</v>
      </c>
      <c r="X7931" t="s">
        <v>782</v>
      </c>
      <c r="Y7931" t="s">
        <v>779</v>
      </c>
    </row>
    <row r="7932" spans="1:25" hidden="1" x14ac:dyDescent="0.25">
      <c r="A7932" s="103" t="s">
        <v>6</v>
      </c>
      <c r="B7932" s="104">
        <v>46275</v>
      </c>
      <c r="C7932" s="105" t="s">
        <v>12</v>
      </c>
      <c r="D7932" s="106">
        <v>13</v>
      </c>
      <c r="N7932" s="44">
        <v>100833</v>
      </c>
      <c r="X7932" t="s">
        <v>782</v>
      </c>
      <c r="Y7932" t="s">
        <v>779</v>
      </c>
    </row>
    <row r="7933" spans="1:25" hidden="1" x14ac:dyDescent="0.25">
      <c r="A7933" s="103" t="s">
        <v>6</v>
      </c>
      <c r="B7933" s="104">
        <v>46275</v>
      </c>
      <c r="C7933" s="105" t="s">
        <v>12</v>
      </c>
      <c r="D7933" s="106">
        <v>11</v>
      </c>
      <c r="O7933" s="44">
        <v>11011</v>
      </c>
      <c r="X7933" t="s">
        <v>782</v>
      </c>
      <c r="Y7933" t="s">
        <v>779</v>
      </c>
    </row>
    <row r="7934" spans="1:25" hidden="1" x14ac:dyDescent="0.25">
      <c r="A7934" s="103" t="s">
        <v>6</v>
      </c>
      <c r="B7934" s="104">
        <v>46275</v>
      </c>
      <c r="C7934" s="105" t="s">
        <v>12</v>
      </c>
      <c r="D7934" s="106">
        <v>14</v>
      </c>
      <c r="O7934" s="44">
        <v>13700</v>
      </c>
      <c r="X7934" t="s">
        <v>778</v>
      </c>
      <c r="Y7934" t="s">
        <v>781</v>
      </c>
    </row>
    <row r="7935" spans="1:25" hidden="1" x14ac:dyDescent="0.25">
      <c r="A7935" s="103" t="s">
        <v>6</v>
      </c>
      <c r="B7935" s="104">
        <v>46275</v>
      </c>
      <c r="C7935" s="105" t="s">
        <v>12</v>
      </c>
      <c r="D7935" s="106">
        <v>9</v>
      </c>
      <c r="O7935" s="44">
        <v>148557</v>
      </c>
      <c r="X7935" t="s">
        <v>778</v>
      </c>
      <c r="Y7935" t="s">
        <v>781</v>
      </c>
    </row>
    <row r="7936" spans="1:25" hidden="1" x14ac:dyDescent="0.25">
      <c r="A7936" s="103" t="s">
        <v>6</v>
      </c>
      <c r="B7936" s="104">
        <v>46275</v>
      </c>
      <c r="C7936" s="105" t="s">
        <v>12</v>
      </c>
      <c r="D7936" s="106">
        <v>15</v>
      </c>
      <c r="O7936" s="44">
        <v>41924</v>
      </c>
      <c r="X7936" t="s">
        <v>782</v>
      </c>
      <c r="Y7936" t="s">
        <v>779</v>
      </c>
    </row>
    <row r="7937" spans="1:25" hidden="1" x14ac:dyDescent="0.25">
      <c r="A7937" s="103" t="s">
        <v>8</v>
      </c>
      <c r="B7937" s="104">
        <v>46275</v>
      </c>
      <c r="C7937" s="105" t="s">
        <v>12</v>
      </c>
      <c r="D7937" s="106">
        <v>12</v>
      </c>
      <c r="O7937" s="44">
        <v>552713</v>
      </c>
      <c r="X7937" t="s">
        <v>778</v>
      </c>
      <c r="Y7937" t="s">
        <v>781</v>
      </c>
    </row>
    <row r="7938" spans="1:25" hidden="1" x14ac:dyDescent="0.25">
      <c r="A7938" s="103" t="s">
        <v>8</v>
      </c>
      <c r="B7938" s="104">
        <v>46275</v>
      </c>
      <c r="C7938" s="105" t="s">
        <v>12</v>
      </c>
      <c r="D7938" s="106">
        <v>9</v>
      </c>
      <c r="O7938" s="44">
        <v>350092</v>
      </c>
      <c r="X7938" t="s">
        <v>782</v>
      </c>
      <c r="Y7938" t="s">
        <v>781</v>
      </c>
    </row>
    <row r="7939" spans="1:25" hidden="1" x14ac:dyDescent="0.25">
      <c r="A7939" s="103" t="s">
        <v>6</v>
      </c>
      <c r="B7939" s="104">
        <v>46275</v>
      </c>
      <c r="C7939" s="105" t="s">
        <v>12</v>
      </c>
      <c r="D7939" s="106">
        <v>14</v>
      </c>
      <c r="O7939" s="44">
        <v>33697</v>
      </c>
      <c r="X7939" t="s">
        <v>778</v>
      </c>
      <c r="Y7939" t="s">
        <v>779</v>
      </c>
    </row>
    <row r="7940" spans="1:25" hidden="1" x14ac:dyDescent="0.25">
      <c r="A7940" s="103" t="s">
        <v>7</v>
      </c>
      <c r="B7940" s="104">
        <v>46275</v>
      </c>
      <c r="C7940" s="105" t="s">
        <v>12</v>
      </c>
      <c r="D7940" s="106">
        <v>14</v>
      </c>
      <c r="O7940" s="44">
        <v>131301</v>
      </c>
      <c r="X7940" t="s">
        <v>782</v>
      </c>
      <c r="Y7940" t="s">
        <v>779</v>
      </c>
    </row>
    <row r="7941" spans="1:25" hidden="1" x14ac:dyDescent="0.25">
      <c r="A7941" s="103" t="s">
        <v>6</v>
      </c>
      <c r="B7941" s="104">
        <v>46275</v>
      </c>
      <c r="C7941" s="105" t="s">
        <v>12</v>
      </c>
      <c r="D7941" s="106">
        <v>10</v>
      </c>
      <c r="O7941" s="44">
        <v>410300</v>
      </c>
      <c r="X7941" t="s">
        <v>782</v>
      </c>
      <c r="Y7941" t="s">
        <v>779</v>
      </c>
    </row>
    <row r="7942" spans="1:25" hidden="1" x14ac:dyDescent="0.25">
      <c r="A7942" s="103" t="s">
        <v>8</v>
      </c>
      <c r="B7942" s="104">
        <v>46275</v>
      </c>
      <c r="C7942" s="105" t="s">
        <v>12</v>
      </c>
      <c r="D7942" s="106">
        <v>10</v>
      </c>
      <c r="O7942" s="44">
        <v>139066</v>
      </c>
      <c r="X7942" t="s">
        <v>782</v>
      </c>
      <c r="Y7942" t="s">
        <v>779</v>
      </c>
    </row>
    <row r="7943" spans="1:25" hidden="1" x14ac:dyDescent="0.25">
      <c r="B7943" s="104">
        <v>46275</v>
      </c>
      <c r="C7943" s="105" t="s">
        <v>11</v>
      </c>
      <c r="P7943" s="44" t="s">
        <v>1493</v>
      </c>
      <c r="Q7943" s="109">
        <v>3</v>
      </c>
      <c r="R7943" s="44" t="s">
        <v>787</v>
      </c>
      <c r="S7943" s="109">
        <v>11</v>
      </c>
      <c r="T7943" s="109">
        <v>10</v>
      </c>
      <c r="U7943" s="109">
        <v>2</v>
      </c>
      <c r="V7943" s="109">
        <v>2</v>
      </c>
      <c r="W7943" s="109">
        <v>0</v>
      </c>
      <c r="Y7943" t="s">
        <v>20</v>
      </c>
    </row>
    <row r="7944" spans="1:25" hidden="1" x14ac:dyDescent="0.25">
      <c r="B7944" s="104">
        <v>46275</v>
      </c>
      <c r="C7944" s="105" t="s">
        <v>11</v>
      </c>
      <c r="P7944" s="44" t="s">
        <v>1493</v>
      </c>
      <c r="Q7944" s="109">
        <v>3</v>
      </c>
      <c r="R7944" s="44" t="s">
        <v>787</v>
      </c>
      <c r="S7944" s="109">
        <v>1</v>
      </c>
      <c r="T7944" s="109">
        <v>1</v>
      </c>
      <c r="U7944" s="109">
        <v>0</v>
      </c>
      <c r="V7944" s="109">
        <v>0</v>
      </c>
      <c r="W7944" s="109">
        <v>0</v>
      </c>
      <c r="Y7944" t="s">
        <v>21</v>
      </c>
    </row>
    <row r="7945" spans="1:25" hidden="1" x14ac:dyDescent="0.25">
      <c r="B7945" s="104">
        <v>46275</v>
      </c>
      <c r="C7945" s="105" t="s">
        <v>11</v>
      </c>
      <c r="P7945" s="44" t="s">
        <v>1493</v>
      </c>
      <c r="Q7945" s="109">
        <v>3</v>
      </c>
      <c r="R7945" s="44" t="s">
        <v>787</v>
      </c>
      <c r="S7945" s="109">
        <v>6</v>
      </c>
      <c r="T7945" s="109">
        <v>5</v>
      </c>
      <c r="U7945" s="109">
        <v>0</v>
      </c>
      <c r="V7945" s="109">
        <v>0</v>
      </c>
      <c r="W7945" s="109">
        <v>0</v>
      </c>
      <c r="Y7945" t="s">
        <v>783</v>
      </c>
    </row>
    <row r="7946" spans="1:25" hidden="1" x14ac:dyDescent="0.25">
      <c r="B7946" s="104">
        <v>46275</v>
      </c>
      <c r="C7946" s="105" t="s">
        <v>11</v>
      </c>
      <c r="P7946" s="44" t="s">
        <v>1493</v>
      </c>
      <c r="Q7946" s="109">
        <v>3</v>
      </c>
      <c r="R7946" s="44" t="s">
        <v>787</v>
      </c>
      <c r="S7946" s="109">
        <v>3</v>
      </c>
      <c r="T7946" s="109">
        <v>3</v>
      </c>
      <c r="U7946" s="109">
        <v>1</v>
      </c>
      <c r="V7946" s="109">
        <v>1</v>
      </c>
      <c r="W7946" s="109">
        <v>0</v>
      </c>
      <c r="Y7946" t="s">
        <v>780</v>
      </c>
    </row>
    <row r="7947" spans="1:25" hidden="1" x14ac:dyDescent="0.25">
      <c r="B7947" s="104">
        <v>46275</v>
      </c>
      <c r="C7947" s="105" t="s">
        <v>11</v>
      </c>
      <c r="P7947" s="44" t="s">
        <v>1493</v>
      </c>
      <c r="Q7947" s="109">
        <v>3</v>
      </c>
      <c r="R7947" s="44" t="s">
        <v>787</v>
      </c>
      <c r="S7947" s="109">
        <v>1</v>
      </c>
      <c r="T7947" s="109">
        <v>1</v>
      </c>
      <c r="U7947" s="109">
        <v>0</v>
      </c>
      <c r="V7947" s="109">
        <v>0</v>
      </c>
      <c r="W7947" s="109">
        <v>0</v>
      </c>
      <c r="Y7947" t="s">
        <v>23</v>
      </c>
    </row>
    <row r="7948" spans="1:25" hidden="1" x14ac:dyDescent="0.25">
      <c r="B7948" s="104">
        <v>46275</v>
      </c>
      <c r="C7948" s="105" t="s">
        <v>11</v>
      </c>
      <c r="P7948" s="44" t="s">
        <v>1493</v>
      </c>
      <c r="Q7948" s="109">
        <v>3</v>
      </c>
      <c r="R7948" s="44" t="s">
        <v>787</v>
      </c>
      <c r="S7948" s="109">
        <v>3</v>
      </c>
      <c r="T7948" s="109">
        <v>3</v>
      </c>
      <c r="U7948" s="109">
        <v>0</v>
      </c>
      <c r="V7948" s="109">
        <v>0</v>
      </c>
      <c r="W7948" s="109">
        <v>0</v>
      </c>
      <c r="Y7948" t="s">
        <v>784</v>
      </c>
    </row>
    <row r="7949" spans="1:25" hidden="1" x14ac:dyDescent="0.25">
      <c r="B7949" s="104">
        <v>46275</v>
      </c>
      <c r="C7949" s="105" t="s">
        <v>12</v>
      </c>
      <c r="P7949" s="44" t="s">
        <v>1494</v>
      </c>
      <c r="Q7949" s="109">
        <v>14</v>
      </c>
      <c r="R7949" s="44" t="s">
        <v>946</v>
      </c>
      <c r="S7949" s="109">
        <v>70</v>
      </c>
      <c r="T7949" s="109">
        <v>63</v>
      </c>
      <c r="U7949" s="109">
        <v>1</v>
      </c>
      <c r="V7949" s="109">
        <v>1</v>
      </c>
      <c r="W7949" s="109">
        <v>1</v>
      </c>
      <c r="Y7949" t="s">
        <v>779</v>
      </c>
    </row>
    <row r="7950" spans="1:25" hidden="1" x14ac:dyDescent="0.25">
      <c r="B7950" s="104">
        <v>46275</v>
      </c>
      <c r="C7950" s="105" t="s">
        <v>11</v>
      </c>
      <c r="P7950" s="44" t="s">
        <v>1495</v>
      </c>
      <c r="Q7950" s="109">
        <v>1</v>
      </c>
      <c r="R7950" s="44" t="s">
        <v>939</v>
      </c>
      <c r="S7950" s="109">
        <v>2</v>
      </c>
      <c r="T7950" s="109">
        <v>2</v>
      </c>
      <c r="U7950" s="109">
        <v>0</v>
      </c>
      <c r="V7950" s="109">
        <v>0</v>
      </c>
      <c r="W7950" s="109">
        <v>0</v>
      </c>
    </row>
    <row r="7951" spans="1:25" hidden="1" x14ac:dyDescent="0.25">
      <c r="B7951" s="104">
        <v>46275</v>
      </c>
      <c r="C7951" s="105" t="s">
        <v>11</v>
      </c>
      <c r="P7951" s="44" t="s">
        <v>1495</v>
      </c>
      <c r="Q7951" s="109">
        <v>1</v>
      </c>
      <c r="R7951" s="44" t="s">
        <v>939</v>
      </c>
      <c r="S7951" s="109">
        <v>39</v>
      </c>
      <c r="T7951" s="109">
        <v>36</v>
      </c>
      <c r="U7951" s="109">
        <v>4</v>
      </c>
      <c r="V7951" s="109">
        <v>2</v>
      </c>
      <c r="W7951" s="109">
        <v>0</v>
      </c>
      <c r="Y7951" t="s">
        <v>783</v>
      </c>
    </row>
    <row r="7952" spans="1:25" hidden="1" x14ac:dyDescent="0.25">
      <c r="B7952" s="104">
        <v>46275</v>
      </c>
      <c r="C7952" s="105" t="s">
        <v>11</v>
      </c>
      <c r="P7952" s="44" t="s">
        <v>1495</v>
      </c>
      <c r="Q7952" s="109">
        <v>1</v>
      </c>
      <c r="R7952" s="44" t="s">
        <v>939</v>
      </c>
      <c r="S7952" s="109">
        <v>1</v>
      </c>
      <c r="T7952" s="109">
        <v>1</v>
      </c>
      <c r="U7952" s="109">
        <v>0</v>
      </c>
      <c r="V7952" s="109">
        <v>0</v>
      </c>
      <c r="W7952" s="109">
        <v>0</v>
      </c>
      <c r="Y7952" t="s">
        <v>21</v>
      </c>
    </row>
    <row r="7953" spans="2:25" hidden="1" x14ac:dyDescent="0.25">
      <c r="B7953" s="104">
        <v>46275</v>
      </c>
      <c r="C7953" s="105" t="s">
        <v>11</v>
      </c>
      <c r="P7953" s="44" t="s">
        <v>1495</v>
      </c>
      <c r="Q7953" s="109">
        <v>1</v>
      </c>
      <c r="R7953" s="44" t="s">
        <v>939</v>
      </c>
      <c r="S7953" s="109">
        <v>28</v>
      </c>
      <c r="T7953" s="109">
        <v>26</v>
      </c>
      <c r="U7953" s="109">
        <v>2</v>
      </c>
      <c r="V7953" s="109">
        <v>0</v>
      </c>
      <c r="W7953" s="109">
        <v>0</v>
      </c>
      <c r="Y7953" t="s">
        <v>784</v>
      </c>
    </row>
    <row r="7954" spans="2:25" hidden="1" x14ac:dyDescent="0.25">
      <c r="B7954" s="104">
        <v>46275</v>
      </c>
      <c r="C7954" s="105" t="s">
        <v>11</v>
      </c>
      <c r="P7954" s="44" t="s">
        <v>1495</v>
      </c>
      <c r="Q7954" s="109">
        <v>1</v>
      </c>
      <c r="R7954" s="44" t="s">
        <v>939</v>
      </c>
      <c r="S7954" s="109">
        <v>16</v>
      </c>
      <c r="T7954" s="109">
        <v>14</v>
      </c>
      <c r="U7954" s="109">
        <v>1</v>
      </c>
      <c r="V7954" s="109">
        <v>0</v>
      </c>
      <c r="W7954" s="109">
        <v>0</v>
      </c>
      <c r="Y7954" t="s">
        <v>20</v>
      </c>
    </row>
    <row r="7955" spans="2:25" hidden="1" x14ac:dyDescent="0.25">
      <c r="B7955" s="104">
        <v>46275</v>
      </c>
      <c r="C7955" s="105" t="s">
        <v>11</v>
      </c>
      <c r="P7955" s="44" t="s">
        <v>1495</v>
      </c>
      <c r="Q7955" s="109">
        <v>1</v>
      </c>
      <c r="R7955" s="44" t="s">
        <v>939</v>
      </c>
      <c r="S7955" s="109">
        <v>7</v>
      </c>
      <c r="T7955" s="109">
        <v>4</v>
      </c>
      <c r="U7955" s="109">
        <v>0</v>
      </c>
      <c r="V7955" s="109">
        <v>0</v>
      </c>
      <c r="W7955" s="109">
        <v>0</v>
      </c>
      <c r="Y7955" t="s">
        <v>780</v>
      </c>
    </row>
    <row r="7956" spans="2:25" hidden="1" x14ac:dyDescent="0.25">
      <c r="B7956" s="104">
        <v>46275</v>
      </c>
      <c r="C7956" s="105" t="s">
        <v>11</v>
      </c>
      <c r="P7956" s="44" t="s">
        <v>1495</v>
      </c>
      <c r="Q7956" s="109">
        <v>1</v>
      </c>
      <c r="R7956" s="44" t="s">
        <v>939</v>
      </c>
      <c r="S7956" s="109">
        <v>1</v>
      </c>
      <c r="T7956" s="109">
        <v>1</v>
      </c>
      <c r="U7956" s="109">
        <v>0</v>
      </c>
      <c r="V7956" s="109">
        <v>0</v>
      </c>
      <c r="W7956" s="109">
        <v>0</v>
      </c>
      <c r="Y7956" t="s">
        <v>23</v>
      </c>
    </row>
    <row r="7957" spans="2:25" hidden="1" x14ac:dyDescent="0.25">
      <c r="B7957" s="104">
        <v>46275</v>
      </c>
      <c r="C7957" s="105" t="s">
        <v>12</v>
      </c>
      <c r="P7957" s="44" t="s">
        <v>1496</v>
      </c>
      <c r="Q7957" s="109">
        <v>17</v>
      </c>
      <c r="R7957" s="44" t="s">
        <v>1462</v>
      </c>
      <c r="S7957" s="109">
        <v>51</v>
      </c>
      <c r="T7957" s="109">
        <v>33</v>
      </c>
      <c r="U7957" s="109">
        <v>0</v>
      </c>
      <c r="V7957" s="109">
        <v>0</v>
      </c>
      <c r="W7957" s="109">
        <v>0</v>
      </c>
      <c r="Y7957" t="s">
        <v>779</v>
      </c>
    </row>
    <row r="7958" spans="2:25" hidden="1" x14ac:dyDescent="0.25">
      <c r="B7958" s="104">
        <v>46275</v>
      </c>
      <c r="C7958" s="105" t="s">
        <v>12</v>
      </c>
      <c r="P7958" s="44" t="s">
        <v>1496</v>
      </c>
      <c r="Q7958" s="109">
        <v>17</v>
      </c>
      <c r="R7958" s="44" t="s">
        <v>1462</v>
      </c>
      <c r="S7958" s="109">
        <v>1</v>
      </c>
      <c r="T7958" s="109">
        <v>0</v>
      </c>
      <c r="U7958" s="109">
        <v>0</v>
      </c>
      <c r="V7958" s="109">
        <v>0</v>
      </c>
      <c r="W7958" s="109">
        <v>0</v>
      </c>
      <c r="Y7958" t="s">
        <v>785</v>
      </c>
    </row>
    <row r="7959" spans="2:25" hidden="1" x14ac:dyDescent="0.25">
      <c r="B7959" s="104">
        <v>46275</v>
      </c>
      <c r="C7959" s="105" t="s">
        <v>12</v>
      </c>
      <c r="P7959" s="44" t="s">
        <v>1496</v>
      </c>
      <c r="Q7959" s="109">
        <v>17</v>
      </c>
      <c r="R7959" s="44" t="s">
        <v>1462</v>
      </c>
      <c r="S7959" s="109">
        <v>3</v>
      </c>
      <c r="T7959" s="109">
        <v>3</v>
      </c>
      <c r="U7959" s="109">
        <v>0</v>
      </c>
      <c r="V7959" s="109">
        <v>0</v>
      </c>
      <c r="W7959" s="109">
        <v>0</v>
      </c>
      <c r="Y7959" t="s">
        <v>781</v>
      </c>
    </row>
    <row r="7960" spans="2:25" hidden="1" x14ac:dyDescent="0.25">
      <c r="B7960" s="104">
        <v>46275</v>
      </c>
      <c r="C7960" s="105" t="s">
        <v>12</v>
      </c>
      <c r="P7960" s="44" t="s">
        <v>1496</v>
      </c>
      <c r="Q7960" s="109">
        <v>17</v>
      </c>
      <c r="R7960" s="44" t="s">
        <v>1462</v>
      </c>
      <c r="S7960" s="109">
        <v>1</v>
      </c>
      <c r="T7960" s="109">
        <v>0</v>
      </c>
      <c r="U7960" s="109">
        <v>0</v>
      </c>
      <c r="V7960" s="109">
        <v>0</v>
      </c>
      <c r="W7960" s="109">
        <v>0</v>
      </c>
      <c r="Y7960" t="s">
        <v>779</v>
      </c>
    </row>
    <row r="7961" spans="2:25" hidden="1" x14ac:dyDescent="0.25">
      <c r="B7961" s="104">
        <v>46275</v>
      </c>
      <c r="C7961" s="105" t="s">
        <v>12</v>
      </c>
      <c r="P7961" s="44" t="s">
        <v>1496</v>
      </c>
      <c r="Q7961" s="109">
        <v>17</v>
      </c>
      <c r="R7961" s="44" t="s">
        <v>1462</v>
      </c>
      <c r="S7961" s="109">
        <v>1</v>
      </c>
      <c r="T7961" s="109">
        <v>0</v>
      </c>
      <c r="U7961" s="109">
        <v>0</v>
      </c>
      <c r="V7961" s="109">
        <v>0</v>
      </c>
      <c r="W7961" s="109">
        <v>0</v>
      </c>
    </row>
    <row r="7962" spans="2:25" hidden="1" x14ac:dyDescent="0.25">
      <c r="B7962" s="104">
        <v>46275</v>
      </c>
      <c r="C7962" s="105" t="s">
        <v>11</v>
      </c>
      <c r="P7962" s="44" t="s">
        <v>1497</v>
      </c>
      <c r="Q7962" s="109">
        <v>4</v>
      </c>
      <c r="R7962" s="44" t="s">
        <v>1099</v>
      </c>
      <c r="S7962" s="109">
        <v>3</v>
      </c>
      <c r="T7962" s="109">
        <v>2</v>
      </c>
      <c r="U7962" s="109">
        <v>0</v>
      </c>
      <c r="V7962" s="109">
        <v>0</v>
      </c>
      <c r="W7962" s="109">
        <v>0</v>
      </c>
      <c r="Y7962" t="s">
        <v>780</v>
      </c>
    </row>
    <row r="7963" spans="2:25" hidden="1" x14ac:dyDescent="0.25">
      <c r="B7963" s="104">
        <v>46275</v>
      </c>
      <c r="C7963" s="105" t="s">
        <v>11</v>
      </c>
      <c r="P7963" s="44" t="s">
        <v>1497</v>
      </c>
      <c r="Q7963" s="109">
        <v>4</v>
      </c>
      <c r="R7963" s="44" t="s">
        <v>1099</v>
      </c>
      <c r="S7963" s="109">
        <v>29</v>
      </c>
      <c r="T7963" s="109">
        <v>26</v>
      </c>
      <c r="U7963" s="109">
        <v>0</v>
      </c>
      <c r="V7963" s="109">
        <v>0</v>
      </c>
      <c r="W7963" s="109">
        <v>0</v>
      </c>
      <c r="Y7963" t="s">
        <v>784</v>
      </c>
    </row>
    <row r="7964" spans="2:25" hidden="1" x14ac:dyDescent="0.25">
      <c r="B7964" s="104">
        <v>46275</v>
      </c>
      <c r="C7964" s="105" t="s">
        <v>11</v>
      </c>
      <c r="P7964" s="44" t="s">
        <v>1497</v>
      </c>
      <c r="Q7964" s="109">
        <v>4</v>
      </c>
      <c r="R7964" s="44" t="s">
        <v>1099</v>
      </c>
      <c r="S7964" s="109">
        <v>1</v>
      </c>
      <c r="T7964" s="109">
        <v>1</v>
      </c>
      <c r="U7964" s="109">
        <v>0</v>
      </c>
      <c r="V7964" s="109">
        <v>0</v>
      </c>
      <c r="W7964" s="109">
        <v>0</v>
      </c>
      <c r="Y7964" t="s">
        <v>21</v>
      </c>
    </row>
    <row r="7965" spans="2:25" hidden="1" x14ac:dyDescent="0.25">
      <c r="B7965" s="104">
        <v>46275</v>
      </c>
      <c r="C7965" s="105" t="s">
        <v>11</v>
      </c>
      <c r="P7965" s="44" t="s">
        <v>1497</v>
      </c>
      <c r="Q7965" s="109">
        <v>4</v>
      </c>
      <c r="R7965" s="44" t="s">
        <v>1099</v>
      </c>
      <c r="S7965" s="109">
        <v>25</v>
      </c>
      <c r="T7965" s="109">
        <v>19</v>
      </c>
      <c r="U7965" s="109">
        <v>0</v>
      </c>
      <c r="V7965" s="109">
        <v>0</v>
      </c>
      <c r="W7965" s="109">
        <v>0</v>
      </c>
      <c r="Y7965" t="s">
        <v>20</v>
      </c>
    </row>
    <row r="7966" spans="2:25" hidden="1" x14ac:dyDescent="0.25">
      <c r="B7966" s="104">
        <v>46275</v>
      </c>
      <c r="C7966" s="105" t="s">
        <v>11</v>
      </c>
      <c r="P7966" s="44" t="s">
        <v>1497</v>
      </c>
      <c r="Q7966" s="109">
        <v>4</v>
      </c>
      <c r="R7966" s="44" t="s">
        <v>1099</v>
      </c>
      <c r="S7966" s="109">
        <v>36</v>
      </c>
      <c r="T7966" s="109">
        <v>34</v>
      </c>
      <c r="U7966" s="109">
        <v>4</v>
      </c>
      <c r="V7966" s="109">
        <v>0</v>
      </c>
      <c r="W7966" s="109">
        <v>0</v>
      </c>
      <c r="Y7966" t="s">
        <v>783</v>
      </c>
    </row>
    <row r="7967" spans="2:25" hidden="1" x14ac:dyDescent="0.25">
      <c r="B7967" s="104">
        <v>46275</v>
      </c>
      <c r="C7967" s="105" t="s">
        <v>12</v>
      </c>
      <c r="P7967" s="44" t="s">
        <v>1498</v>
      </c>
      <c r="Q7967" s="109">
        <v>6</v>
      </c>
      <c r="R7967" s="44" t="s">
        <v>817</v>
      </c>
      <c r="S7967" s="109">
        <v>2</v>
      </c>
      <c r="T7967" s="109">
        <v>2</v>
      </c>
      <c r="U7967" s="109">
        <v>0</v>
      </c>
      <c r="V7967" s="109">
        <v>0</v>
      </c>
      <c r="W7967" s="109">
        <v>0</v>
      </c>
      <c r="Y7967" t="s">
        <v>781</v>
      </c>
    </row>
    <row r="7968" spans="2:25" hidden="1" x14ac:dyDescent="0.25">
      <c r="B7968" s="104">
        <v>46275</v>
      </c>
      <c r="C7968" s="105" t="s">
        <v>12</v>
      </c>
      <c r="P7968" s="44" t="s">
        <v>1498</v>
      </c>
      <c r="Q7968" s="109">
        <v>6</v>
      </c>
      <c r="R7968" s="44" t="s">
        <v>817</v>
      </c>
      <c r="S7968" s="109">
        <v>86</v>
      </c>
      <c r="T7968" s="109">
        <v>72</v>
      </c>
      <c r="U7968" s="109">
        <v>10</v>
      </c>
      <c r="V7968" s="109">
        <v>7</v>
      </c>
      <c r="W7968" s="109">
        <v>1</v>
      </c>
      <c r="Y7968" t="s">
        <v>779</v>
      </c>
    </row>
    <row r="7969" spans="2:25" hidden="1" x14ac:dyDescent="0.25">
      <c r="B7969" s="104">
        <v>46275</v>
      </c>
      <c r="C7969" s="105" t="s">
        <v>12</v>
      </c>
      <c r="P7969" s="44" t="s">
        <v>1499</v>
      </c>
      <c r="Q7969" s="109">
        <v>20</v>
      </c>
      <c r="R7969" s="44" t="s">
        <v>791</v>
      </c>
      <c r="S7969" s="109">
        <v>6</v>
      </c>
      <c r="T7969" s="109">
        <v>6</v>
      </c>
      <c r="U7969" s="109">
        <v>1</v>
      </c>
      <c r="V7969" s="109">
        <v>1</v>
      </c>
      <c r="W7969" s="109">
        <v>1</v>
      </c>
      <c r="Y7969" t="s">
        <v>779</v>
      </c>
    </row>
    <row r="7970" spans="2:25" hidden="1" x14ac:dyDescent="0.25">
      <c r="B7970" s="104">
        <v>46275</v>
      </c>
      <c r="C7970" s="105" t="s">
        <v>12</v>
      </c>
      <c r="P7970" s="44" t="s">
        <v>1499</v>
      </c>
      <c r="Q7970" s="109">
        <v>20</v>
      </c>
      <c r="R7970" s="44" t="s">
        <v>791</v>
      </c>
      <c r="S7970" s="109">
        <v>46</v>
      </c>
      <c r="T7970" s="109">
        <v>46</v>
      </c>
      <c r="U7970" s="109">
        <v>5</v>
      </c>
      <c r="V7970" s="109">
        <v>5</v>
      </c>
      <c r="W7970" s="109">
        <v>3</v>
      </c>
      <c r="Y7970" t="s">
        <v>781</v>
      </c>
    </row>
    <row r="7971" spans="2:25" hidden="1" x14ac:dyDescent="0.25">
      <c r="B7971" s="104">
        <v>46275</v>
      </c>
      <c r="C7971" s="105" t="s">
        <v>12</v>
      </c>
      <c r="P7971" s="44" t="s">
        <v>1500</v>
      </c>
      <c r="Q7971" s="109">
        <v>10</v>
      </c>
      <c r="R7971" s="44" t="s">
        <v>1501</v>
      </c>
      <c r="S7971" s="109">
        <v>4</v>
      </c>
      <c r="T7971" s="109">
        <v>4</v>
      </c>
      <c r="U7971" s="109">
        <v>1</v>
      </c>
      <c r="V7971" s="109">
        <v>1</v>
      </c>
      <c r="W7971" s="109">
        <v>0</v>
      </c>
      <c r="Y7971" t="s">
        <v>779</v>
      </c>
    </row>
    <row r="7972" spans="2:25" hidden="1" x14ac:dyDescent="0.25">
      <c r="B7972" s="104">
        <v>46275</v>
      </c>
      <c r="C7972" s="105" t="s">
        <v>12</v>
      </c>
      <c r="P7972" s="44" t="s">
        <v>1500</v>
      </c>
      <c r="Q7972" s="109">
        <v>10</v>
      </c>
      <c r="R7972" s="44" t="s">
        <v>1501</v>
      </c>
      <c r="S7972" s="109">
        <v>17</v>
      </c>
      <c r="T7972" s="109">
        <v>15</v>
      </c>
      <c r="U7972" s="109">
        <v>3</v>
      </c>
      <c r="V7972" s="109">
        <v>2</v>
      </c>
      <c r="W7972" s="109">
        <v>1</v>
      </c>
      <c r="Y7972" t="s">
        <v>779</v>
      </c>
    </row>
    <row r="7973" spans="2:25" hidden="1" x14ac:dyDescent="0.25">
      <c r="B7973" s="104">
        <v>46275</v>
      </c>
      <c r="C7973" s="105" t="s">
        <v>12</v>
      </c>
      <c r="P7973" s="44" t="s">
        <v>1500</v>
      </c>
      <c r="Q7973" s="109">
        <v>10</v>
      </c>
      <c r="R7973" s="44" t="s">
        <v>1501</v>
      </c>
      <c r="S7973" s="109">
        <v>2</v>
      </c>
      <c r="T7973" s="109">
        <v>2</v>
      </c>
      <c r="U7973" s="109">
        <v>0</v>
      </c>
      <c r="V7973" s="109">
        <v>0</v>
      </c>
      <c r="W7973" s="109">
        <v>0</v>
      </c>
      <c r="Y7973" t="s">
        <v>781</v>
      </c>
    </row>
    <row r="7974" spans="2:25" hidden="1" x14ac:dyDescent="0.25">
      <c r="B7974" s="104">
        <v>46275</v>
      </c>
      <c r="C7974" s="105" t="s">
        <v>11</v>
      </c>
      <c r="P7974" s="44" t="s">
        <v>1502</v>
      </c>
      <c r="Q7974" s="109">
        <v>2</v>
      </c>
      <c r="R7974" s="44" t="s">
        <v>826</v>
      </c>
      <c r="S7974" s="109">
        <v>26</v>
      </c>
      <c r="T7974" s="109">
        <v>26</v>
      </c>
      <c r="U7974" s="109">
        <v>2</v>
      </c>
      <c r="V7974" s="109">
        <v>1</v>
      </c>
      <c r="W7974" s="109">
        <v>0</v>
      </c>
      <c r="Y7974" t="s">
        <v>783</v>
      </c>
    </row>
    <row r="7975" spans="2:25" hidden="1" x14ac:dyDescent="0.25">
      <c r="B7975" s="104">
        <v>46275</v>
      </c>
      <c r="C7975" s="105" t="s">
        <v>11</v>
      </c>
      <c r="P7975" s="44" t="s">
        <v>1502</v>
      </c>
      <c r="Q7975" s="109">
        <v>2</v>
      </c>
      <c r="R7975" s="44" t="s">
        <v>826</v>
      </c>
      <c r="S7975" s="109">
        <v>22</v>
      </c>
      <c r="T7975" s="109">
        <v>20</v>
      </c>
      <c r="U7975" s="109">
        <v>0</v>
      </c>
      <c r="V7975" s="109">
        <v>0</v>
      </c>
      <c r="W7975" s="109">
        <v>0</v>
      </c>
      <c r="Y7975" t="s">
        <v>20</v>
      </c>
    </row>
    <row r="7976" spans="2:25" hidden="1" x14ac:dyDescent="0.25">
      <c r="B7976" s="104">
        <v>46275</v>
      </c>
      <c r="C7976" s="105" t="s">
        <v>11</v>
      </c>
      <c r="P7976" s="44" t="s">
        <v>1502</v>
      </c>
      <c r="Q7976" s="109">
        <v>2</v>
      </c>
      <c r="R7976" s="44" t="s">
        <v>826</v>
      </c>
      <c r="S7976" s="109">
        <v>25</v>
      </c>
      <c r="T7976" s="109">
        <v>21</v>
      </c>
      <c r="U7976" s="109">
        <v>1</v>
      </c>
      <c r="V7976" s="109">
        <v>0</v>
      </c>
      <c r="W7976" s="109">
        <v>0</v>
      </c>
      <c r="Y7976" t="s">
        <v>784</v>
      </c>
    </row>
    <row r="7977" spans="2:25" hidden="1" x14ac:dyDescent="0.25">
      <c r="B7977" s="104">
        <v>46275</v>
      </c>
      <c r="C7977" s="105" t="s">
        <v>11</v>
      </c>
      <c r="P7977" s="44" t="s">
        <v>1502</v>
      </c>
      <c r="Q7977" s="109">
        <v>2</v>
      </c>
      <c r="R7977" s="44" t="s">
        <v>826</v>
      </c>
      <c r="S7977" s="109">
        <v>3</v>
      </c>
      <c r="T7977" s="109">
        <v>3</v>
      </c>
      <c r="U7977" s="109">
        <v>1</v>
      </c>
      <c r="V7977" s="109">
        <v>1</v>
      </c>
      <c r="W7977" s="109">
        <v>0</v>
      </c>
      <c r="Y7977" t="s">
        <v>780</v>
      </c>
    </row>
    <row r="7978" spans="2:25" hidden="1" x14ac:dyDescent="0.25">
      <c r="B7978" s="104">
        <v>46275</v>
      </c>
      <c r="C7978" s="105" t="s">
        <v>11</v>
      </c>
      <c r="P7978" s="44" t="s">
        <v>1502</v>
      </c>
      <c r="Q7978" s="109">
        <v>2</v>
      </c>
      <c r="R7978" s="44" t="s">
        <v>826</v>
      </c>
      <c r="S7978" s="109">
        <v>4</v>
      </c>
      <c r="T7978" s="109">
        <v>4</v>
      </c>
      <c r="U7978" s="109">
        <v>2</v>
      </c>
      <c r="V7978" s="109">
        <v>1</v>
      </c>
      <c r="W7978" s="109">
        <v>0</v>
      </c>
      <c r="Y7978" t="s">
        <v>21</v>
      </c>
    </row>
    <row r="7979" spans="2:25" hidden="1" x14ac:dyDescent="0.25">
      <c r="B7979" s="104">
        <v>46275</v>
      </c>
      <c r="C7979" s="105" t="s">
        <v>12</v>
      </c>
      <c r="P7979" s="44" t="s">
        <v>1503</v>
      </c>
      <c r="Q7979" s="109">
        <v>19</v>
      </c>
      <c r="R7979" s="44" t="s">
        <v>789</v>
      </c>
      <c r="S7979" s="109">
        <v>11</v>
      </c>
      <c r="T7979" s="109">
        <v>6</v>
      </c>
      <c r="U7979" s="109">
        <v>2</v>
      </c>
      <c r="V7979" s="109">
        <v>2</v>
      </c>
      <c r="W7979" s="109">
        <v>1</v>
      </c>
      <c r="Y7979" t="s">
        <v>781</v>
      </c>
    </row>
    <row r="7980" spans="2:25" hidden="1" x14ac:dyDescent="0.25">
      <c r="B7980" s="104">
        <v>46275</v>
      </c>
      <c r="C7980" s="105" t="s">
        <v>12</v>
      </c>
      <c r="P7980" s="44" t="s">
        <v>1504</v>
      </c>
      <c r="Q7980" s="109">
        <v>3</v>
      </c>
      <c r="R7980" s="44" t="s">
        <v>1505</v>
      </c>
      <c r="S7980" s="109">
        <v>1</v>
      </c>
      <c r="T7980" s="109">
        <v>1</v>
      </c>
      <c r="U7980" s="109">
        <v>0</v>
      </c>
      <c r="V7980" s="109">
        <v>0</v>
      </c>
      <c r="W7980" s="109">
        <v>0</v>
      </c>
      <c r="Y7980" t="s">
        <v>779</v>
      </c>
    </row>
    <row r="7981" spans="2:25" hidden="1" x14ac:dyDescent="0.25">
      <c r="B7981" s="104">
        <v>46275</v>
      </c>
      <c r="C7981" s="105" t="s">
        <v>12</v>
      </c>
      <c r="P7981" s="44" t="s">
        <v>1506</v>
      </c>
      <c r="Q7981" s="109">
        <v>2</v>
      </c>
      <c r="R7981" s="44" t="s">
        <v>1464</v>
      </c>
      <c r="S7981" s="109">
        <v>65</v>
      </c>
      <c r="T7981" s="109">
        <v>22</v>
      </c>
      <c r="U7981" s="109">
        <v>1</v>
      </c>
      <c r="V7981" s="109">
        <v>0</v>
      </c>
      <c r="W7981" s="109">
        <v>0</v>
      </c>
      <c r="Y7981" t="s">
        <v>779</v>
      </c>
    </row>
    <row r="7982" spans="2:25" hidden="1" x14ac:dyDescent="0.25">
      <c r="B7982" s="104">
        <v>46275</v>
      </c>
      <c r="C7982" s="105" t="s">
        <v>12</v>
      </c>
      <c r="P7982" s="44" t="s">
        <v>1506</v>
      </c>
      <c r="Q7982" s="109">
        <v>2</v>
      </c>
      <c r="R7982" s="44" t="s">
        <v>1464</v>
      </c>
      <c r="S7982" s="109">
        <v>1</v>
      </c>
      <c r="T7982" s="109">
        <v>0</v>
      </c>
      <c r="U7982" s="109">
        <v>0</v>
      </c>
      <c r="V7982" s="109">
        <v>0</v>
      </c>
      <c r="W7982" s="109">
        <v>0</v>
      </c>
      <c r="Y7982" t="s">
        <v>22</v>
      </c>
    </row>
    <row r="7983" spans="2:25" hidden="1" x14ac:dyDescent="0.25">
      <c r="B7983" s="104">
        <v>46275</v>
      </c>
      <c r="C7983" s="105" t="s">
        <v>12</v>
      </c>
      <c r="P7983" s="44" t="s">
        <v>1506</v>
      </c>
      <c r="Q7983" s="109">
        <v>2</v>
      </c>
      <c r="R7983" s="44" t="s">
        <v>1464</v>
      </c>
      <c r="S7983" s="109">
        <v>6</v>
      </c>
      <c r="T7983" s="109">
        <v>1</v>
      </c>
      <c r="U7983" s="109">
        <v>0</v>
      </c>
      <c r="V7983" s="109">
        <v>0</v>
      </c>
      <c r="W7983" s="109">
        <v>0</v>
      </c>
      <c r="Y7983" t="s">
        <v>781</v>
      </c>
    </row>
    <row r="7984" spans="2:25" hidden="1" x14ac:dyDescent="0.25">
      <c r="B7984" s="104">
        <v>46275</v>
      </c>
      <c r="C7984" s="105" t="s">
        <v>12</v>
      </c>
      <c r="P7984" s="44" t="s">
        <v>1506</v>
      </c>
      <c r="Q7984" s="109">
        <v>2</v>
      </c>
      <c r="R7984" s="44" t="s">
        <v>1464</v>
      </c>
      <c r="S7984" s="109">
        <v>4</v>
      </c>
      <c r="T7984" s="109">
        <v>2</v>
      </c>
      <c r="U7984" s="109">
        <v>1</v>
      </c>
      <c r="V7984" s="109">
        <v>0</v>
      </c>
      <c r="W7984" s="109">
        <v>0</v>
      </c>
      <c r="Y7984" t="s">
        <v>779</v>
      </c>
    </row>
    <row r="7985" spans="2:25" hidden="1" x14ac:dyDescent="0.25">
      <c r="B7985" s="104">
        <v>46275</v>
      </c>
      <c r="C7985" s="105" t="s">
        <v>12</v>
      </c>
      <c r="P7985" s="44" t="s">
        <v>1507</v>
      </c>
      <c r="Q7985" s="109">
        <v>7</v>
      </c>
      <c r="R7985" s="44" t="s">
        <v>812</v>
      </c>
      <c r="S7985" s="109">
        <v>2</v>
      </c>
      <c r="T7985" s="109">
        <v>0</v>
      </c>
      <c r="U7985" s="109">
        <v>0</v>
      </c>
      <c r="V7985" s="109">
        <v>0</v>
      </c>
      <c r="W7985" s="109">
        <v>0</v>
      </c>
      <c r="Y7985" t="s">
        <v>779</v>
      </c>
    </row>
    <row r="7986" spans="2:25" hidden="1" x14ac:dyDescent="0.25">
      <c r="B7986" s="104">
        <v>46275</v>
      </c>
      <c r="C7986" s="105" t="s">
        <v>12</v>
      </c>
      <c r="P7986" s="44" t="s">
        <v>1507</v>
      </c>
      <c r="Q7986" s="109">
        <v>7</v>
      </c>
      <c r="R7986" s="44" t="s">
        <v>812</v>
      </c>
      <c r="S7986" s="109">
        <v>1</v>
      </c>
      <c r="T7986" s="109">
        <v>1</v>
      </c>
      <c r="U7986" s="109">
        <v>0</v>
      </c>
      <c r="V7986" s="109">
        <v>0</v>
      </c>
      <c r="W7986" s="109">
        <v>0</v>
      </c>
      <c r="Y7986" t="s">
        <v>169</v>
      </c>
    </row>
    <row r="7987" spans="2:25" hidden="1" x14ac:dyDescent="0.25">
      <c r="B7987" s="104">
        <v>46275</v>
      </c>
      <c r="C7987" s="105" t="s">
        <v>12</v>
      </c>
      <c r="P7987" s="44" t="s">
        <v>1507</v>
      </c>
      <c r="Q7987" s="109">
        <v>7</v>
      </c>
      <c r="R7987" s="44" t="s">
        <v>812</v>
      </c>
      <c r="S7987" s="109">
        <v>84</v>
      </c>
      <c r="T7987" s="109">
        <v>36</v>
      </c>
      <c r="U7987" s="109">
        <v>8</v>
      </c>
      <c r="V7987" s="109">
        <v>4</v>
      </c>
      <c r="W7987" s="109">
        <v>1</v>
      </c>
      <c r="Y7987" t="s">
        <v>779</v>
      </c>
    </row>
    <row r="7988" spans="2:25" hidden="1" x14ac:dyDescent="0.25">
      <c r="B7988" s="104">
        <v>46275</v>
      </c>
      <c r="C7988" s="105" t="s">
        <v>12</v>
      </c>
      <c r="P7988" s="44" t="s">
        <v>1507</v>
      </c>
      <c r="Q7988" s="109">
        <v>7</v>
      </c>
      <c r="R7988" s="44" t="s">
        <v>812</v>
      </c>
      <c r="S7988" s="109">
        <v>4</v>
      </c>
      <c r="T7988" s="109">
        <v>2</v>
      </c>
      <c r="U7988" s="109">
        <v>0</v>
      </c>
      <c r="V7988" s="109">
        <v>0</v>
      </c>
      <c r="W7988" s="109">
        <v>0</v>
      </c>
      <c r="Y7988" t="s">
        <v>781</v>
      </c>
    </row>
    <row r="7989" spans="2:25" hidden="1" x14ac:dyDescent="0.25">
      <c r="B7989" s="104">
        <v>46275</v>
      </c>
      <c r="C7989" s="105" t="s">
        <v>12</v>
      </c>
      <c r="P7989" s="44" t="s">
        <v>1508</v>
      </c>
      <c r="Q7989" s="109">
        <v>15</v>
      </c>
      <c r="R7989" s="44" t="s">
        <v>1473</v>
      </c>
      <c r="S7989" s="109">
        <v>108</v>
      </c>
      <c r="T7989" s="109">
        <v>101</v>
      </c>
      <c r="U7989" s="109">
        <v>7</v>
      </c>
      <c r="V7989" s="109">
        <v>2</v>
      </c>
      <c r="W7989" s="109">
        <v>0</v>
      </c>
      <c r="Y7989" t="s">
        <v>779</v>
      </c>
    </row>
    <row r="7990" spans="2:25" hidden="1" x14ac:dyDescent="0.25">
      <c r="B7990" s="104">
        <v>46275</v>
      </c>
      <c r="C7990" s="105" t="s">
        <v>12</v>
      </c>
      <c r="P7990" s="44" t="s">
        <v>1508</v>
      </c>
      <c r="Q7990" s="109">
        <v>15</v>
      </c>
      <c r="R7990" s="44" t="s">
        <v>1473</v>
      </c>
      <c r="S7990" s="109">
        <v>4</v>
      </c>
      <c r="T7990" s="109">
        <v>4</v>
      </c>
      <c r="U7990" s="109">
        <v>0</v>
      </c>
      <c r="V7990" s="109">
        <v>0</v>
      </c>
      <c r="W7990" s="109">
        <v>0</v>
      </c>
      <c r="Y7990" t="s">
        <v>781</v>
      </c>
    </row>
    <row r="7991" spans="2:25" hidden="1" x14ac:dyDescent="0.25">
      <c r="B7991" s="104">
        <v>46275</v>
      </c>
      <c r="C7991" s="105" t="s">
        <v>12</v>
      </c>
      <c r="P7991" s="44" t="s">
        <v>1508</v>
      </c>
      <c r="Q7991" s="109">
        <v>15</v>
      </c>
      <c r="R7991" s="44" t="s">
        <v>1473</v>
      </c>
      <c r="S7991" s="109">
        <v>2</v>
      </c>
      <c r="T7991" s="109">
        <v>2</v>
      </c>
      <c r="U7991" s="109">
        <v>0</v>
      </c>
      <c r="V7991" s="109">
        <v>0</v>
      </c>
      <c r="W7991" s="109">
        <v>0</v>
      </c>
    </row>
    <row r="7992" spans="2:25" hidden="1" x14ac:dyDescent="0.25">
      <c r="B7992" s="104">
        <v>46275</v>
      </c>
      <c r="C7992" s="105" t="s">
        <v>12</v>
      </c>
      <c r="P7992" s="44" t="s">
        <v>1508</v>
      </c>
      <c r="Q7992" s="109">
        <v>15</v>
      </c>
      <c r="R7992" s="44" t="s">
        <v>1473</v>
      </c>
      <c r="S7992" s="109">
        <v>4</v>
      </c>
      <c r="T7992" s="109">
        <v>4</v>
      </c>
      <c r="U7992" s="109">
        <v>0</v>
      </c>
      <c r="V7992" s="109">
        <v>0</v>
      </c>
      <c r="W7992" s="109">
        <v>0</v>
      </c>
      <c r="Y7992" t="s">
        <v>779</v>
      </c>
    </row>
    <row r="7993" spans="2:25" hidden="1" x14ac:dyDescent="0.25">
      <c r="B7993" s="104">
        <v>46275</v>
      </c>
      <c r="C7993" s="105" t="s">
        <v>12</v>
      </c>
      <c r="P7993" s="44" t="s">
        <v>1509</v>
      </c>
      <c r="Q7993" s="109">
        <v>18</v>
      </c>
      <c r="R7993" s="44" t="s">
        <v>919</v>
      </c>
      <c r="S7993" s="109">
        <v>2</v>
      </c>
      <c r="T7993" s="109">
        <v>2</v>
      </c>
      <c r="U7993" s="109">
        <v>0</v>
      </c>
      <c r="V7993" s="109">
        <v>0</v>
      </c>
      <c r="W7993" s="109">
        <v>0</v>
      </c>
      <c r="Y7993" t="s">
        <v>779</v>
      </c>
    </row>
    <row r="7994" spans="2:25" hidden="1" x14ac:dyDescent="0.25">
      <c r="B7994" s="104">
        <v>46275</v>
      </c>
      <c r="C7994" s="105" t="s">
        <v>12</v>
      </c>
      <c r="P7994" s="44" t="s">
        <v>1509</v>
      </c>
      <c r="Q7994" s="109">
        <v>18</v>
      </c>
      <c r="R7994" s="44" t="s">
        <v>919</v>
      </c>
      <c r="S7994" s="109">
        <v>16</v>
      </c>
      <c r="T7994" s="109">
        <v>13</v>
      </c>
      <c r="U7994" s="109">
        <v>0</v>
      </c>
      <c r="V7994" s="109">
        <v>0</v>
      </c>
      <c r="W7994" s="109">
        <v>0</v>
      </c>
      <c r="Y7994" t="s">
        <v>779</v>
      </c>
    </row>
    <row r="7995" spans="2:25" hidden="1" x14ac:dyDescent="0.25">
      <c r="B7995" s="104">
        <v>46275</v>
      </c>
      <c r="C7995" s="105" t="s">
        <v>12</v>
      </c>
      <c r="P7995" s="44" t="s">
        <v>1510</v>
      </c>
      <c r="Q7995" s="109">
        <v>4</v>
      </c>
      <c r="R7995" s="44" t="s">
        <v>1010</v>
      </c>
      <c r="S7995" s="109">
        <v>2</v>
      </c>
      <c r="T7995" s="109">
        <v>1</v>
      </c>
      <c r="U7995" s="109">
        <v>0</v>
      </c>
      <c r="V7995" s="109">
        <v>0</v>
      </c>
      <c r="W7995" s="109">
        <v>0</v>
      </c>
      <c r="Y7995" t="s">
        <v>779</v>
      </c>
    </row>
    <row r="7996" spans="2:25" hidden="1" x14ac:dyDescent="0.25">
      <c r="B7996" s="104">
        <v>46275</v>
      </c>
      <c r="C7996" s="105" t="s">
        <v>12</v>
      </c>
      <c r="P7996" s="44" t="s">
        <v>1510</v>
      </c>
      <c r="Q7996" s="109">
        <v>4</v>
      </c>
      <c r="R7996" s="44" t="s">
        <v>1010</v>
      </c>
      <c r="S7996" s="109">
        <v>91</v>
      </c>
      <c r="T7996" s="109">
        <v>85</v>
      </c>
      <c r="U7996" s="109">
        <v>3</v>
      </c>
      <c r="V7996" s="109">
        <v>2</v>
      </c>
      <c r="W7996" s="109">
        <v>1</v>
      </c>
      <c r="Y7996" t="s">
        <v>779</v>
      </c>
    </row>
    <row r="7997" spans="2:25" hidden="1" x14ac:dyDescent="0.25">
      <c r="B7997" s="104">
        <v>46275</v>
      </c>
      <c r="C7997" s="105" t="s">
        <v>12</v>
      </c>
      <c r="P7997" s="44" t="s">
        <v>1510</v>
      </c>
      <c r="Q7997" s="109">
        <v>4</v>
      </c>
      <c r="R7997" s="44" t="s">
        <v>1010</v>
      </c>
      <c r="S7997" s="109">
        <v>6</v>
      </c>
      <c r="T7997" s="109">
        <v>5</v>
      </c>
      <c r="U7997" s="109">
        <v>0</v>
      </c>
      <c r="V7997" s="109">
        <v>0</v>
      </c>
      <c r="W7997" s="109">
        <v>0</v>
      </c>
      <c r="Y7997" t="s">
        <v>781</v>
      </c>
    </row>
    <row r="7998" spans="2:25" hidden="1" x14ac:dyDescent="0.25">
      <c r="B7998" s="104">
        <v>46275</v>
      </c>
      <c r="C7998" s="105" t="s">
        <v>12</v>
      </c>
      <c r="P7998" s="44" t="s">
        <v>1511</v>
      </c>
      <c r="Q7998" s="109">
        <v>9</v>
      </c>
      <c r="R7998" s="44" t="s">
        <v>1099</v>
      </c>
      <c r="S7998" s="109">
        <v>1</v>
      </c>
      <c r="T7998" s="109">
        <v>1</v>
      </c>
      <c r="U7998" s="109">
        <v>0</v>
      </c>
      <c r="V7998" s="109">
        <v>0</v>
      </c>
      <c r="W7998" s="109">
        <v>0</v>
      </c>
      <c r="Y7998" t="s">
        <v>779</v>
      </c>
    </row>
    <row r="7999" spans="2:25" hidden="1" x14ac:dyDescent="0.25">
      <c r="B7999" s="104">
        <v>46275</v>
      </c>
      <c r="C7999" s="105" t="s">
        <v>12</v>
      </c>
      <c r="P7999" s="44" t="s">
        <v>1512</v>
      </c>
      <c r="Q7999" s="109">
        <v>16</v>
      </c>
      <c r="R7999" s="44" t="s">
        <v>813</v>
      </c>
      <c r="S7999" s="109">
        <v>4</v>
      </c>
      <c r="T7999" s="109">
        <v>4</v>
      </c>
      <c r="U7999" s="109">
        <v>0</v>
      </c>
      <c r="V7999" s="109">
        <v>0</v>
      </c>
      <c r="W7999" s="109">
        <v>0</v>
      </c>
    </row>
    <row r="8000" spans="2:25" hidden="1" x14ac:dyDescent="0.25">
      <c r="B8000" s="104">
        <v>46275</v>
      </c>
      <c r="C8000" s="105" t="s">
        <v>12</v>
      </c>
      <c r="P8000" s="44" t="s">
        <v>1512</v>
      </c>
      <c r="Q8000" s="109">
        <v>16</v>
      </c>
      <c r="R8000" s="44" t="s">
        <v>813</v>
      </c>
      <c r="S8000" s="109">
        <v>1</v>
      </c>
      <c r="T8000" s="109">
        <v>1</v>
      </c>
      <c r="U8000" s="109">
        <v>0</v>
      </c>
      <c r="V8000" s="109">
        <v>0</v>
      </c>
      <c r="W8000" s="109">
        <v>0</v>
      </c>
      <c r="Y8000" t="s">
        <v>169</v>
      </c>
    </row>
    <row r="8001" spans="2:25" hidden="1" x14ac:dyDescent="0.25">
      <c r="B8001" s="104">
        <v>46275</v>
      </c>
      <c r="C8001" s="105" t="s">
        <v>12</v>
      </c>
      <c r="P8001" s="44" t="s">
        <v>1512</v>
      </c>
      <c r="Q8001" s="109">
        <v>16</v>
      </c>
      <c r="R8001" s="44" t="s">
        <v>813</v>
      </c>
      <c r="S8001" s="109">
        <v>4</v>
      </c>
      <c r="T8001" s="109">
        <v>4</v>
      </c>
      <c r="U8001" s="109">
        <v>0</v>
      </c>
      <c r="V8001" s="109">
        <v>0</v>
      </c>
      <c r="W8001" s="109">
        <v>0</v>
      </c>
      <c r="Y8001" t="s">
        <v>779</v>
      </c>
    </row>
    <row r="8002" spans="2:25" hidden="1" x14ac:dyDescent="0.25">
      <c r="B8002" s="104">
        <v>46275</v>
      </c>
      <c r="C8002" s="105" t="s">
        <v>12</v>
      </c>
      <c r="P8002" s="44" t="s">
        <v>1512</v>
      </c>
      <c r="Q8002" s="109">
        <v>16</v>
      </c>
      <c r="R8002" s="44" t="s">
        <v>813</v>
      </c>
      <c r="S8002" s="109">
        <v>44</v>
      </c>
      <c r="T8002" s="109">
        <v>43</v>
      </c>
      <c r="U8002" s="109">
        <v>0</v>
      </c>
      <c r="V8002" s="109">
        <v>0</v>
      </c>
      <c r="W8002" s="109">
        <v>0</v>
      </c>
      <c r="Y8002" t="s">
        <v>779</v>
      </c>
    </row>
    <row r="8003" spans="2:25" hidden="1" x14ac:dyDescent="0.25">
      <c r="B8003" s="104">
        <v>46275</v>
      </c>
      <c r="C8003" s="105" t="s">
        <v>11</v>
      </c>
      <c r="P8003" s="44" t="s">
        <v>1513</v>
      </c>
      <c r="Q8003" s="109">
        <v>5</v>
      </c>
      <c r="R8003" s="44" t="s">
        <v>940</v>
      </c>
      <c r="S8003" s="109">
        <v>30</v>
      </c>
      <c r="T8003" s="109">
        <v>27</v>
      </c>
      <c r="U8003" s="109">
        <v>1</v>
      </c>
      <c r="V8003" s="109">
        <v>1</v>
      </c>
      <c r="W8003" s="109">
        <v>0</v>
      </c>
      <c r="Y8003" t="s">
        <v>784</v>
      </c>
    </row>
    <row r="8004" spans="2:25" hidden="1" x14ac:dyDescent="0.25">
      <c r="B8004" s="104">
        <v>46275</v>
      </c>
      <c r="C8004" s="105" t="s">
        <v>11</v>
      </c>
      <c r="P8004" s="44" t="s">
        <v>1513</v>
      </c>
      <c r="Q8004" s="109">
        <v>5</v>
      </c>
      <c r="R8004" s="44" t="s">
        <v>940</v>
      </c>
      <c r="S8004" s="109">
        <v>17</v>
      </c>
      <c r="T8004" s="109">
        <v>14</v>
      </c>
      <c r="U8004" s="109">
        <v>0</v>
      </c>
      <c r="V8004" s="109">
        <v>0</v>
      </c>
      <c r="W8004" s="109">
        <v>0</v>
      </c>
      <c r="Y8004" t="s">
        <v>20</v>
      </c>
    </row>
    <row r="8005" spans="2:25" hidden="1" x14ac:dyDescent="0.25">
      <c r="B8005" s="104">
        <v>46275</v>
      </c>
      <c r="C8005" s="105" t="s">
        <v>11</v>
      </c>
      <c r="P8005" s="44" t="s">
        <v>1513</v>
      </c>
      <c r="Q8005" s="109">
        <v>5</v>
      </c>
      <c r="R8005" s="44" t="s">
        <v>940</v>
      </c>
      <c r="S8005" s="109">
        <v>31</v>
      </c>
      <c r="T8005" s="109">
        <v>29</v>
      </c>
      <c r="U8005" s="109">
        <v>1</v>
      </c>
      <c r="V8005" s="109">
        <v>0</v>
      </c>
      <c r="W8005" s="109">
        <v>0</v>
      </c>
      <c r="Y8005" t="s">
        <v>783</v>
      </c>
    </row>
    <row r="8006" spans="2:25" hidden="1" x14ac:dyDescent="0.25">
      <c r="B8006" s="104">
        <v>46275</v>
      </c>
      <c r="C8006" s="105" t="s">
        <v>11</v>
      </c>
      <c r="P8006" s="44" t="s">
        <v>1513</v>
      </c>
      <c r="Q8006" s="109">
        <v>5</v>
      </c>
      <c r="R8006" s="44" t="s">
        <v>940</v>
      </c>
      <c r="S8006" s="109">
        <v>1</v>
      </c>
      <c r="T8006" s="109">
        <v>1</v>
      </c>
      <c r="U8006" s="109">
        <v>0</v>
      </c>
      <c r="V8006" s="109">
        <v>0</v>
      </c>
      <c r="W8006" s="109">
        <v>0</v>
      </c>
      <c r="Y8006" t="s">
        <v>22</v>
      </c>
    </row>
    <row r="8007" spans="2:25" hidden="1" x14ac:dyDescent="0.25">
      <c r="B8007" s="104">
        <v>46275</v>
      </c>
      <c r="C8007" s="105" t="s">
        <v>11</v>
      </c>
      <c r="P8007" s="44" t="s">
        <v>1513</v>
      </c>
      <c r="Q8007" s="109">
        <v>5</v>
      </c>
      <c r="R8007" s="44" t="s">
        <v>940</v>
      </c>
      <c r="S8007" s="109">
        <v>9</v>
      </c>
      <c r="T8007" s="109">
        <v>8</v>
      </c>
      <c r="U8007" s="109">
        <v>2</v>
      </c>
      <c r="V8007" s="109">
        <v>0</v>
      </c>
      <c r="W8007" s="109">
        <v>0</v>
      </c>
      <c r="Y8007" t="s">
        <v>780</v>
      </c>
    </row>
    <row r="8008" spans="2:25" hidden="1" x14ac:dyDescent="0.25">
      <c r="B8008" s="104">
        <v>46275</v>
      </c>
      <c r="C8008" s="105" t="s">
        <v>12</v>
      </c>
      <c r="P8008" s="44" t="s">
        <v>1514</v>
      </c>
      <c r="Q8008" s="109">
        <v>5</v>
      </c>
      <c r="R8008" s="44" t="s">
        <v>1455</v>
      </c>
      <c r="S8008" s="109">
        <v>2</v>
      </c>
      <c r="T8008" s="109">
        <v>0</v>
      </c>
      <c r="U8008" s="109">
        <v>0</v>
      </c>
      <c r="V8008" s="109">
        <v>0</v>
      </c>
      <c r="W8008" s="109">
        <v>0</v>
      </c>
      <c r="Y8008" t="s">
        <v>779</v>
      </c>
    </row>
    <row r="8009" spans="2:25" hidden="1" x14ac:dyDescent="0.25">
      <c r="B8009" s="104">
        <v>46275</v>
      </c>
      <c r="C8009" s="105" t="s">
        <v>12</v>
      </c>
      <c r="P8009" s="44" t="s">
        <v>1514</v>
      </c>
      <c r="Q8009" s="109">
        <v>5</v>
      </c>
      <c r="R8009" s="44" t="s">
        <v>1455</v>
      </c>
      <c r="S8009" s="109">
        <v>42</v>
      </c>
      <c r="T8009" s="109">
        <v>26</v>
      </c>
      <c r="U8009" s="109">
        <v>3</v>
      </c>
      <c r="V8009" s="109">
        <v>3</v>
      </c>
      <c r="W8009" s="109">
        <v>0</v>
      </c>
      <c r="Y8009" t="s">
        <v>779</v>
      </c>
    </row>
    <row r="8010" spans="2:25" hidden="1" x14ac:dyDescent="0.25">
      <c r="B8010" s="104">
        <v>46275</v>
      </c>
      <c r="C8010" s="105" t="s">
        <v>12</v>
      </c>
      <c r="P8010" s="44" t="s">
        <v>1515</v>
      </c>
      <c r="Q8010" s="109">
        <v>13</v>
      </c>
      <c r="R8010" s="44" t="s">
        <v>809</v>
      </c>
      <c r="S8010" s="109">
        <v>1</v>
      </c>
      <c r="T8010" s="109">
        <v>0</v>
      </c>
      <c r="U8010" s="109">
        <v>0</v>
      </c>
      <c r="V8010" s="109">
        <v>0</v>
      </c>
      <c r="W8010" s="109">
        <v>0</v>
      </c>
      <c r="Y8010" t="s">
        <v>779</v>
      </c>
    </row>
    <row r="8011" spans="2:25" hidden="1" x14ac:dyDescent="0.25">
      <c r="B8011" s="104">
        <v>46275</v>
      </c>
      <c r="C8011" s="105" t="s">
        <v>12</v>
      </c>
      <c r="P8011" s="44" t="s">
        <v>1515</v>
      </c>
      <c r="Q8011" s="109">
        <v>13</v>
      </c>
      <c r="R8011" s="44" t="s">
        <v>809</v>
      </c>
      <c r="S8011" s="109">
        <v>9</v>
      </c>
      <c r="T8011" s="109">
        <v>7</v>
      </c>
      <c r="U8011" s="109">
        <v>4</v>
      </c>
      <c r="V8011" s="109">
        <v>4</v>
      </c>
      <c r="W8011" s="109">
        <v>1</v>
      </c>
      <c r="Y8011" t="s">
        <v>779</v>
      </c>
    </row>
    <row r="8012" spans="2:25" hidden="1" x14ac:dyDescent="0.25">
      <c r="B8012" s="104">
        <v>46275</v>
      </c>
      <c r="C8012" s="105" t="s">
        <v>12</v>
      </c>
      <c r="P8012" s="44" t="s">
        <v>1516</v>
      </c>
      <c r="Q8012" s="109">
        <v>8</v>
      </c>
      <c r="R8012" s="44" t="s">
        <v>1470</v>
      </c>
      <c r="S8012" s="109">
        <v>55</v>
      </c>
      <c r="T8012" s="109">
        <v>35</v>
      </c>
      <c r="U8012" s="109">
        <v>1</v>
      </c>
      <c r="V8012" s="109">
        <v>1</v>
      </c>
      <c r="W8012" s="109">
        <v>0</v>
      </c>
      <c r="Y8012" t="s">
        <v>779</v>
      </c>
    </row>
    <row r="8013" spans="2:25" hidden="1" x14ac:dyDescent="0.25">
      <c r="B8013" s="104">
        <v>46275</v>
      </c>
      <c r="C8013" s="105" t="s">
        <v>12</v>
      </c>
      <c r="P8013" s="44" t="s">
        <v>1516</v>
      </c>
      <c r="Q8013" s="109">
        <v>8</v>
      </c>
      <c r="R8013" s="44" t="s">
        <v>1470</v>
      </c>
      <c r="S8013" s="109">
        <v>4</v>
      </c>
      <c r="T8013" s="109">
        <v>3</v>
      </c>
      <c r="U8013" s="109">
        <v>1</v>
      </c>
      <c r="V8013" s="109">
        <v>0</v>
      </c>
      <c r="W8013" s="109">
        <v>0</v>
      </c>
      <c r="Y8013" t="s">
        <v>781</v>
      </c>
    </row>
    <row r="8014" spans="2:25" hidden="1" x14ac:dyDescent="0.25">
      <c r="B8014" s="104">
        <v>46275</v>
      </c>
      <c r="C8014" s="105" t="s">
        <v>12</v>
      </c>
      <c r="P8014" s="44" t="s">
        <v>1516</v>
      </c>
      <c r="Q8014" s="109">
        <v>8</v>
      </c>
      <c r="R8014" s="44" t="s">
        <v>1470</v>
      </c>
      <c r="S8014" s="109">
        <v>7</v>
      </c>
      <c r="T8014" s="109">
        <v>4</v>
      </c>
      <c r="U8014" s="109">
        <v>1</v>
      </c>
      <c r="V8014" s="109">
        <v>0</v>
      </c>
      <c r="W8014" s="109">
        <v>0</v>
      </c>
      <c r="Y8014" t="s">
        <v>779</v>
      </c>
    </row>
    <row r="8015" spans="2:25" hidden="1" x14ac:dyDescent="0.25">
      <c r="B8015" s="104">
        <v>46275</v>
      </c>
      <c r="C8015" s="105" t="s">
        <v>12</v>
      </c>
      <c r="P8015" s="44" t="s">
        <v>1517</v>
      </c>
      <c r="Q8015" s="109">
        <v>21</v>
      </c>
      <c r="R8015" s="44" t="s">
        <v>790</v>
      </c>
      <c r="S8015" s="109">
        <v>1</v>
      </c>
      <c r="T8015" s="109">
        <v>1</v>
      </c>
      <c r="U8015" s="109">
        <v>0</v>
      </c>
      <c r="V8015" s="109">
        <v>0</v>
      </c>
      <c r="W8015" s="109">
        <v>0</v>
      </c>
      <c r="Y8015" t="s">
        <v>781</v>
      </c>
    </row>
    <row r="8016" spans="2:25" hidden="1" x14ac:dyDescent="0.25">
      <c r="B8016" s="104">
        <v>46275</v>
      </c>
      <c r="C8016" s="105" t="s">
        <v>11</v>
      </c>
      <c r="P8016" s="44" t="s">
        <v>1518</v>
      </c>
      <c r="Q8016" s="109">
        <v>6</v>
      </c>
      <c r="R8016" s="44" t="s">
        <v>1038</v>
      </c>
      <c r="S8016" s="109">
        <v>28</v>
      </c>
      <c r="T8016" s="109">
        <v>28</v>
      </c>
      <c r="U8016" s="109">
        <v>0</v>
      </c>
      <c r="V8016" s="109">
        <v>0</v>
      </c>
      <c r="W8016" s="109">
        <v>0</v>
      </c>
      <c r="Y8016" t="s">
        <v>20</v>
      </c>
    </row>
    <row r="8017" spans="2:25" hidden="1" x14ac:dyDescent="0.25">
      <c r="B8017" s="104">
        <v>46275</v>
      </c>
      <c r="C8017" s="105" t="s">
        <v>11</v>
      </c>
      <c r="P8017" s="44" t="s">
        <v>1518</v>
      </c>
      <c r="Q8017" s="109">
        <v>6</v>
      </c>
      <c r="R8017" s="44" t="s">
        <v>1038</v>
      </c>
      <c r="S8017" s="109">
        <v>29</v>
      </c>
      <c r="T8017" s="109">
        <v>25</v>
      </c>
      <c r="U8017" s="109">
        <v>2</v>
      </c>
      <c r="V8017" s="109">
        <v>0</v>
      </c>
      <c r="W8017" s="109">
        <v>0</v>
      </c>
      <c r="Y8017" t="s">
        <v>783</v>
      </c>
    </row>
    <row r="8018" spans="2:25" hidden="1" x14ac:dyDescent="0.25">
      <c r="B8018" s="104">
        <v>46275</v>
      </c>
      <c r="C8018" s="105" t="s">
        <v>11</v>
      </c>
      <c r="P8018" s="44" t="s">
        <v>1518</v>
      </c>
      <c r="Q8018" s="109">
        <v>6</v>
      </c>
      <c r="R8018" s="44" t="s">
        <v>1038</v>
      </c>
      <c r="S8018" s="109">
        <v>1</v>
      </c>
      <c r="T8018" s="109">
        <v>0</v>
      </c>
      <c r="U8018" s="109">
        <v>0</v>
      </c>
      <c r="V8018" s="109">
        <v>0</v>
      </c>
      <c r="W8018" s="109">
        <v>0</v>
      </c>
    </row>
    <row r="8019" spans="2:25" hidden="1" x14ac:dyDescent="0.25">
      <c r="B8019" s="104">
        <v>46275</v>
      </c>
      <c r="C8019" s="105" t="s">
        <v>11</v>
      </c>
      <c r="P8019" s="44" t="s">
        <v>1518</v>
      </c>
      <c r="Q8019" s="109">
        <v>6</v>
      </c>
      <c r="R8019" s="44" t="s">
        <v>1038</v>
      </c>
      <c r="S8019" s="109">
        <v>29</v>
      </c>
      <c r="T8019" s="109">
        <v>27</v>
      </c>
      <c r="U8019" s="109">
        <v>1</v>
      </c>
      <c r="V8019" s="109">
        <v>0</v>
      </c>
      <c r="W8019" s="109">
        <v>0</v>
      </c>
      <c r="Y8019" t="s">
        <v>784</v>
      </c>
    </row>
    <row r="8020" spans="2:25" hidden="1" x14ac:dyDescent="0.25">
      <c r="B8020" s="104">
        <v>46275</v>
      </c>
      <c r="C8020" s="105" t="s">
        <v>11</v>
      </c>
      <c r="P8020" s="44" t="s">
        <v>1518</v>
      </c>
      <c r="Q8020" s="109">
        <v>6</v>
      </c>
      <c r="R8020" s="44" t="s">
        <v>1038</v>
      </c>
      <c r="S8020" s="109">
        <v>7</v>
      </c>
      <c r="T8020" s="109">
        <v>6</v>
      </c>
      <c r="U8020" s="109">
        <v>0</v>
      </c>
      <c r="V8020" s="109">
        <v>0</v>
      </c>
      <c r="W8020" s="109">
        <v>0</v>
      </c>
      <c r="Y8020" t="s">
        <v>780</v>
      </c>
    </row>
    <row r="8021" spans="2:25" hidden="1" x14ac:dyDescent="0.25">
      <c r="B8021" s="104">
        <v>46275</v>
      </c>
      <c r="C8021" s="105" t="s">
        <v>11</v>
      </c>
      <c r="P8021" s="44" t="s">
        <v>1519</v>
      </c>
      <c r="Q8021" s="109">
        <v>8</v>
      </c>
      <c r="R8021" s="44" t="s">
        <v>924</v>
      </c>
      <c r="S8021" s="109">
        <v>28</v>
      </c>
      <c r="T8021" s="109">
        <v>26</v>
      </c>
      <c r="U8021" s="109">
        <v>2</v>
      </c>
      <c r="V8021" s="109">
        <v>0</v>
      </c>
      <c r="W8021" s="109">
        <v>0</v>
      </c>
      <c r="Y8021" t="s">
        <v>783</v>
      </c>
    </row>
    <row r="8022" spans="2:25" hidden="1" x14ac:dyDescent="0.25">
      <c r="B8022" s="104">
        <v>46275</v>
      </c>
      <c r="C8022" s="105" t="s">
        <v>11</v>
      </c>
      <c r="P8022" s="44" t="s">
        <v>1519</v>
      </c>
      <c r="Q8022" s="109">
        <v>8</v>
      </c>
      <c r="R8022" s="44" t="s">
        <v>924</v>
      </c>
      <c r="S8022" s="109">
        <v>3</v>
      </c>
      <c r="T8022" s="109">
        <v>3</v>
      </c>
      <c r="U8022" s="109">
        <v>0</v>
      </c>
      <c r="V8022" s="109">
        <v>0</v>
      </c>
      <c r="W8022" s="109">
        <v>0</v>
      </c>
      <c r="Y8022" t="s">
        <v>780</v>
      </c>
    </row>
    <row r="8023" spans="2:25" hidden="1" x14ac:dyDescent="0.25">
      <c r="B8023" s="104">
        <v>46275</v>
      </c>
      <c r="C8023" s="105" t="s">
        <v>11</v>
      </c>
      <c r="P8023" s="44" t="s">
        <v>1519</v>
      </c>
      <c r="Q8023" s="109">
        <v>8</v>
      </c>
      <c r="R8023" s="44" t="s">
        <v>924</v>
      </c>
      <c r="S8023" s="109">
        <v>20</v>
      </c>
      <c r="T8023" s="109">
        <v>18</v>
      </c>
      <c r="U8023" s="109">
        <v>1</v>
      </c>
      <c r="V8023" s="109">
        <v>0</v>
      </c>
      <c r="W8023" s="109">
        <v>0</v>
      </c>
      <c r="Y8023" t="s">
        <v>20</v>
      </c>
    </row>
    <row r="8024" spans="2:25" hidden="1" x14ac:dyDescent="0.25">
      <c r="B8024" s="104">
        <v>46275</v>
      </c>
      <c r="C8024" s="105" t="s">
        <v>11</v>
      </c>
      <c r="P8024" s="44" t="s">
        <v>1519</v>
      </c>
      <c r="Q8024" s="109">
        <v>8</v>
      </c>
      <c r="R8024" s="44" t="s">
        <v>924</v>
      </c>
      <c r="S8024" s="109">
        <v>1</v>
      </c>
      <c r="T8024" s="109">
        <v>1</v>
      </c>
      <c r="U8024" s="109">
        <v>0</v>
      </c>
      <c r="V8024" s="109">
        <v>0</v>
      </c>
      <c r="W8024" s="109">
        <v>0</v>
      </c>
      <c r="Y8024" t="s">
        <v>21</v>
      </c>
    </row>
    <row r="8025" spans="2:25" hidden="1" x14ac:dyDescent="0.25">
      <c r="B8025" s="104">
        <v>46275</v>
      </c>
      <c r="C8025" s="105" t="s">
        <v>11</v>
      </c>
      <c r="P8025" s="44" t="s">
        <v>1519</v>
      </c>
      <c r="Q8025" s="109">
        <v>8</v>
      </c>
      <c r="R8025" s="44" t="s">
        <v>924</v>
      </c>
      <c r="S8025" s="109">
        <v>16</v>
      </c>
      <c r="T8025" s="109">
        <v>16</v>
      </c>
      <c r="U8025" s="109">
        <v>1</v>
      </c>
      <c r="V8025" s="109">
        <v>0</v>
      </c>
      <c r="W8025" s="109">
        <v>0</v>
      </c>
      <c r="Y8025" t="s">
        <v>784</v>
      </c>
    </row>
    <row r="8026" spans="2:25" hidden="1" x14ac:dyDescent="0.25">
      <c r="B8026" s="104">
        <v>46275</v>
      </c>
      <c r="C8026" s="105" t="s">
        <v>11</v>
      </c>
      <c r="P8026" s="44" t="s">
        <v>1519</v>
      </c>
      <c r="Q8026" s="109">
        <v>8</v>
      </c>
      <c r="R8026" s="44" t="s">
        <v>924</v>
      </c>
      <c r="S8026" s="109">
        <v>4</v>
      </c>
      <c r="T8026" s="109">
        <v>4</v>
      </c>
      <c r="U8026" s="109">
        <v>0</v>
      </c>
      <c r="V8026" s="109">
        <v>0</v>
      </c>
      <c r="W8026" s="109">
        <v>0</v>
      </c>
    </row>
    <row r="8027" spans="2:25" hidden="1" x14ac:dyDescent="0.25">
      <c r="B8027" s="104">
        <v>46275</v>
      </c>
      <c r="C8027" s="105" t="s">
        <v>12</v>
      </c>
      <c r="P8027" s="44" t="s">
        <v>1520</v>
      </c>
      <c r="Q8027" s="109">
        <v>12</v>
      </c>
      <c r="R8027" s="44" t="s">
        <v>788</v>
      </c>
      <c r="S8027" s="109">
        <v>1</v>
      </c>
      <c r="T8027" s="109">
        <v>1</v>
      </c>
      <c r="U8027" s="109">
        <v>0</v>
      </c>
      <c r="V8027" s="109">
        <v>0</v>
      </c>
      <c r="W8027" s="109">
        <v>0</v>
      </c>
      <c r="Y8027" t="s">
        <v>779</v>
      </c>
    </row>
    <row r="8028" spans="2:25" hidden="1" x14ac:dyDescent="0.25">
      <c r="B8028" s="104">
        <v>46275</v>
      </c>
      <c r="C8028" s="105" t="s">
        <v>12</v>
      </c>
      <c r="P8028" s="44" t="s">
        <v>1520</v>
      </c>
      <c r="Q8028" s="109">
        <v>12</v>
      </c>
      <c r="R8028" s="44" t="s">
        <v>788</v>
      </c>
      <c r="S8028" s="109">
        <v>4</v>
      </c>
      <c r="T8028" s="109">
        <v>4</v>
      </c>
      <c r="U8028" s="109">
        <v>0</v>
      </c>
      <c r="V8028" s="109">
        <v>0</v>
      </c>
      <c r="W8028" s="109">
        <v>0</v>
      </c>
      <c r="Y8028" t="s">
        <v>781</v>
      </c>
    </row>
    <row r="8029" spans="2:25" hidden="1" x14ac:dyDescent="0.25">
      <c r="B8029" s="104">
        <v>46275</v>
      </c>
      <c r="C8029" s="105" t="s">
        <v>12</v>
      </c>
      <c r="P8029" s="44" t="s">
        <v>1520</v>
      </c>
      <c r="Q8029" s="109">
        <v>12</v>
      </c>
      <c r="R8029" s="44" t="s">
        <v>788</v>
      </c>
      <c r="S8029" s="109">
        <v>88</v>
      </c>
      <c r="T8029" s="109">
        <v>84</v>
      </c>
      <c r="U8029" s="109">
        <v>7</v>
      </c>
      <c r="V8029" s="109">
        <v>6</v>
      </c>
      <c r="W8029" s="109">
        <v>0</v>
      </c>
      <c r="Y8029" t="s">
        <v>779</v>
      </c>
    </row>
    <row r="8030" spans="2:25" hidden="1" x14ac:dyDescent="0.25">
      <c r="B8030" s="104">
        <v>46275</v>
      </c>
      <c r="C8030" s="105" t="s">
        <v>12</v>
      </c>
      <c r="P8030" s="44" t="s">
        <v>1521</v>
      </c>
      <c r="Q8030" s="109">
        <v>1</v>
      </c>
      <c r="R8030" s="44" t="s">
        <v>945</v>
      </c>
      <c r="S8030" s="109">
        <v>6</v>
      </c>
      <c r="T8030" s="109">
        <v>6</v>
      </c>
      <c r="U8030" s="109">
        <v>2</v>
      </c>
      <c r="V8030" s="109">
        <v>2</v>
      </c>
      <c r="W8030" s="109">
        <v>0</v>
      </c>
      <c r="Y8030" t="s">
        <v>781</v>
      </c>
    </row>
    <row r="8031" spans="2:25" hidden="1" x14ac:dyDescent="0.25">
      <c r="B8031" s="104">
        <v>46275</v>
      </c>
      <c r="C8031" s="105" t="s">
        <v>12</v>
      </c>
      <c r="P8031" s="44" t="s">
        <v>1521</v>
      </c>
      <c r="Q8031" s="109">
        <v>1</v>
      </c>
      <c r="R8031" s="44" t="s">
        <v>945</v>
      </c>
      <c r="S8031" s="109">
        <v>5</v>
      </c>
      <c r="T8031" s="109">
        <v>5</v>
      </c>
      <c r="U8031" s="109">
        <v>2</v>
      </c>
      <c r="V8031" s="109">
        <v>2</v>
      </c>
      <c r="W8031" s="109">
        <v>0</v>
      </c>
      <c r="Y8031" t="s">
        <v>779</v>
      </c>
    </row>
    <row r="8032" spans="2:25" hidden="1" x14ac:dyDescent="0.25">
      <c r="B8032" s="104">
        <v>46275</v>
      </c>
      <c r="C8032" s="105" t="s">
        <v>12</v>
      </c>
      <c r="P8032" s="44" t="s">
        <v>1522</v>
      </c>
      <c r="Q8032" s="109">
        <v>23</v>
      </c>
      <c r="R8032" s="44" t="s">
        <v>1460</v>
      </c>
      <c r="S8032" s="109">
        <v>1</v>
      </c>
      <c r="T8032" s="109">
        <v>0</v>
      </c>
      <c r="U8032" s="109">
        <v>0</v>
      </c>
      <c r="V8032" s="109">
        <v>0</v>
      </c>
      <c r="W8032" s="109">
        <v>0</v>
      </c>
      <c r="Y8032" t="s">
        <v>779</v>
      </c>
    </row>
    <row r="8033" spans="2:25" hidden="1" x14ac:dyDescent="0.25">
      <c r="B8033" s="104">
        <v>46275</v>
      </c>
      <c r="C8033" s="105" t="s">
        <v>12</v>
      </c>
      <c r="P8033" s="44" t="s">
        <v>1522</v>
      </c>
      <c r="Q8033" s="109">
        <v>23</v>
      </c>
      <c r="R8033" s="44" t="s">
        <v>1460</v>
      </c>
      <c r="S8033" s="109">
        <v>3</v>
      </c>
      <c r="T8033" s="109">
        <v>3</v>
      </c>
      <c r="U8033" s="109">
        <v>0</v>
      </c>
      <c r="V8033" s="109">
        <v>0</v>
      </c>
      <c r="W8033" s="109">
        <v>0</v>
      </c>
      <c r="Y8033" t="s">
        <v>781</v>
      </c>
    </row>
    <row r="8034" spans="2:25" hidden="1" x14ac:dyDescent="0.25">
      <c r="B8034" s="104">
        <v>46275</v>
      </c>
      <c r="C8034" s="105" t="s">
        <v>12</v>
      </c>
      <c r="P8034" s="44" t="s">
        <v>1522</v>
      </c>
      <c r="Q8034" s="109">
        <v>23</v>
      </c>
      <c r="R8034" s="44" t="s">
        <v>1460</v>
      </c>
      <c r="S8034" s="109">
        <v>1</v>
      </c>
      <c r="T8034" s="109">
        <v>1</v>
      </c>
      <c r="U8034" s="109">
        <v>0</v>
      </c>
      <c r="V8034" s="109">
        <v>0</v>
      </c>
      <c r="W8034" s="109">
        <v>0</v>
      </c>
      <c r="Y8034" t="s">
        <v>811</v>
      </c>
    </row>
    <row r="8035" spans="2:25" hidden="1" x14ac:dyDescent="0.25">
      <c r="B8035" s="104">
        <v>46275</v>
      </c>
      <c r="C8035" s="105" t="s">
        <v>12</v>
      </c>
      <c r="P8035" s="44" t="s">
        <v>1522</v>
      </c>
      <c r="Q8035" s="109">
        <v>23</v>
      </c>
      <c r="R8035" s="44" t="s">
        <v>1460</v>
      </c>
      <c r="S8035" s="109">
        <v>56</v>
      </c>
      <c r="T8035" s="109">
        <v>42</v>
      </c>
      <c r="U8035" s="109">
        <v>2</v>
      </c>
      <c r="V8035" s="109">
        <v>1</v>
      </c>
      <c r="W8035" s="109">
        <v>0</v>
      </c>
      <c r="Y8035" t="s">
        <v>779</v>
      </c>
    </row>
    <row r="8036" spans="2:25" hidden="1" x14ac:dyDescent="0.25">
      <c r="B8036" s="104">
        <v>46275</v>
      </c>
      <c r="C8036" s="105" t="s">
        <v>11</v>
      </c>
      <c r="P8036" s="44" t="s">
        <v>1523</v>
      </c>
      <c r="Q8036" s="109">
        <v>9</v>
      </c>
      <c r="R8036" s="44" t="s">
        <v>790</v>
      </c>
      <c r="S8036" s="109">
        <v>11</v>
      </c>
      <c r="T8036" s="109">
        <v>10</v>
      </c>
      <c r="U8036" s="109">
        <v>0</v>
      </c>
      <c r="V8036" s="109">
        <v>0</v>
      </c>
      <c r="W8036" s="109">
        <v>0</v>
      </c>
      <c r="Y8036" t="s">
        <v>783</v>
      </c>
    </row>
    <row r="8037" spans="2:25" hidden="1" x14ac:dyDescent="0.25">
      <c r="B8037" s="104">
        <v>46275</v>
      </c>
      <c r="C8037" s="105" t="s">
        <v>11</v>
      </c>
      <c r="P8037" s="44" t="s">
        <v>1523</v>
      </c>
      <c r="Q8037" s="109">
        <v>9</v>
      </c>
      <c r="R8037" s="44" t="s">
        <v>790</v>
      </c>
      <c r="S8037" s="109">
        <v>5</v>
      </c>
      <c r="T8037" s="109">
        <v>5</v>
      </c>
      <c r="U8037" s="109">
        <v>0</v>
      </c>
      <c r="V8037" s="109">
        <v>0</v>
      </c>
      <c r="W8037" s="109">
        <v>0</v>
      </c>
      <c r="Y8037" t="s">
        <v>784</v>
      </c>
    </row>
    <row r="8038" spans="2:25" hidden="1" x14ac:dyDescent="0.25">
      <c r="B8038" s="104">
        <v>46275</v>
      </c>
      <c r="C8038" s="105" t="s">
        <v>11</v>
      </c>
      <c r="P8038" s="44" t="s">
        <v>1523</v>
      </c>
      <c r="Q8038" s="109">
        <v>9</v>
      </c>
      <c r="R8038" s="44" t="s">
        <v>790</v>
      </c>
      <c r="S8038" s="109">
        <v>1</v>
      </c>
      <c r="T8038" s="109">
        <v>1</v>
      </c>
      <c r="U8038" s="109">
        <v>0</v>
      </c>
      <c r="V8038" s="109">
        <v>0</v>
      </c>
      <c r="W8038" s="109">
        <v>0</v>
      </c>
      <c r="Y8038" t="s">
        <v>22</v>
      </c>
    </row>
    <row r="8039" spans="2:25" hidden="1" x14ac:dyDescent="0.25">
      <c r="B8039" s="104">
        <v>46275</v>
      </c>
      <c r="C8039" s="105" t="s">
        <v>11</v>
      </c>
      <c r="P8039" s="44" t="s">
        <v>1523</v>
      </c>
      <c r="Q8039" s="109">
        <v>9</v>
      </c>
      <c r="R8039" s="44" t="s">
        <v>790</v>
      </c>
      <c r="S8039" s="109">
        <v>4</v>
      </c>
      <c r="T8039" s="109">
        <v>4</v>
      </c>
      <c r="U8039" s="109">
        <v>1</v>
      </c>
      <c r="V8039" s="109">
        <v>1</v>
      </c>
      <c r="W8039" s="109">
        <v>0</v>
      </c>
      <c r="Y8039" t="s">
        <v>780</v>
      </c>
    </row>
    <row r="8040" spans="2:25" hidden="1" x14ac:dyDescent="0.25">
      <c r="B8040" s="104">
        <v>46275</v>
      </c>
      <c r="C8040" s="105" t="s">
        <v>11</v>
      </c>
      <c r="P8040" s="44" t="s">
        <v>1523</v>
      </c>
      <c r="Q8040" s="109">
        <v>9</v>
      </c>
      <c r="R8040" s="44" t="s">
        <v>790</v>
      </c>
      <c r="S8040" s="109">
        <v>7</v>
      </c>
      <c r="T8040" s="109">
        <v>6</v>
      </c>
      <c r="U8040" s="109">
        <v>0</v>
      </c>
      <c r="V8040" s="109">
        <v>0</v>
      </c>
      <c r="W8040" s="109">
        <v>0</v>
      </c>
      <c r="Y8040" t="s">
        <v>20</v>
      </c>
    </row>
    <row r="8041" spans="2:25" hidden="1" x14ac:dyDescent="0.25">
      <c r="B8041" s="104">
        <v>46275</v>
      </c>
      <c r="C8041" s="105" t="s">
        <v>11</v>
      </c>
      <c r="P8041" s="44" t="s">
        <v>1524</v>
      </c>
      <c r="Q8041" s="109">
        <v>7</v>
      </c>
      <c r="R8041" s="44" t="s">
        <v>1201</v>
      </c>
      <c r="S8041" s="109">
        <v>8</v>
      </c>
      <c r="T8041" s="109">
        <v>3</v>
      </c>
      <c r="U8041" s="109">
        <v>0</v>
      </c>
      <c r="V8041" s="109">
        <v>0</v>
      </c>
      <c r="W8041" s="109">
        <v>0</v>
      </c>
      <c r="Y8041" t="s">
        <v>784</v>
      </c>
    </row>
    <row r="8042" spans="2:25" hidden="1" x14ac:dyDescent="0.25">
      <c r="B8042" s="104">
        <v>46275</v>
      </c>
      <c r="C8042" s="105" t="s">
        <v>11</v>
      </c>
      <c r="P8042" s="44" t="s">
        <v>1524</v>
      </c>
      <c r="Q8042" s="109">
        <v>7</v>
      </c>
      <c r="R8042" s="44" t="s">
        <v>1201</v>
      </c>
      <c r="S8042" s="109">
        <v>1</v>
      </c>
      <c r="T8042" s="109">
        <v>1</v>
      </c>
      <c r="U8042" s="109">
        <v>0</v>
      </c>
      <c r="V8042" s="109">
        <v>0</v>
      </c>
      <c r="W8042" s="109">
        <v>0</v>
      </c>
      <c r="Y8042" t="s">
        <v>780</v>
      </c>
    </row>
    <row r="8043" spans="2:25" hidden="1" x14ac:dyDescent="0.25">
      <c r="B8043" s="104">
        <v>46275</v>
      </c>
      <c r="C8043" s="105" t="s">
        <v>11</v>
      </c>
      <c r="P8043" s="44" t="s">
        <v>1524</v>
      </c>
      <c r="Q8043" s="109">
        <v>7</v>
      </c>
      <c r="R8043" s="44" t="s">
        <v>1201</v>
      </c>
      <c r="S8043" s="109">
        <v>1</v>
      </c>
      <c r="T8043" s="109">
        <v>1</v>
      </c>
      <c r="U8043" s="109">
        <v>0</v>
      </c>
      <c r="V8043" s="109">
        <v>0</v>
      </c>
      <c r="W8043" s="109">
        <v>0</v>
      </c>
      <c r="Y8043" t="s">
        <v>23</v>
      </c>
    </row>
    <row r="8044" spans="2:25" hidden="1" x14ac:dyDescent="0.25">
      <c r="B8044" s="104">
        <v>46275</v>
      </c>
      <c r="C8044" s="105" t="s">
        <v>11</v>
      </c>
      <c r="P8044" s="44" t="s">
        <v>1524</v>
      </c>
      <c r="Q8044" s="109">
        <v>7</v>
      </c>
      <c r="R8044" s="44" t="s">
        <v>1201</v>
      </c>
      <c r="S8044" s="109">
        <v>7</v>
      </c>
      <c r="T8044" s="109">
        <v>5</v>
      </c>
      <c r="U8044" s="109">
        <v>3</v>
      </c>
      <c r="V8044" s="109">
        <v>1</v>
      </c>
      <c r="W8044" s="109">
        <v>0</v>
      </c>
      <c r="Y8044" t="s">
        <v>783</v>
      </c>
    </row>
    <row r="8045" spans="2:25" hidden="1" x14ac:dyDescent="0.25">
      <c r="B8045" s="104">
        <v>46275</v>
      </c>
      <c r="C8045" s="105" t="s">
        <v>11</v>
      </c>
      <c r="P8045" s="44" t="s">
        <v>1524</v>
      </c>
      <c r="Q8045" s="109">
        <v>7</v>
      </c>
      <c r="R8045" s="44" t="s">
        <v>1201</v>
      </c>
      <c r="S8045" s="109">
        <v>7</v>
      </c>
      <c r="T8045" s="109">
        <v>4</v>
      </c>
      <c r="U8045" s="109">
        <v>0</v>
      </c>
      <c r="V8045" s="109">
        <v>0</v>
      </c>
      <c r="W8045" s="109">
        <v>0</v>
      </c>
      <c r="Y8045" t="s">
        <v>20</v>
      </c>
    </row>
    <row r="8046" spans="2:25" hidden="1" x14ac:dyDescent="0.25">
      <c r="B8046" s="104">
        <v>46275</v>
      </c>
      <c r="C8046" s="105" t="s">
        <v>11</v>
      </c>
      <c r="P8046" s="44" t="s">
        <v>1524</v>
      </c>
      <c r="Q8046" s="109">
        <v>7</v>
      </c>
      <c r="R8046" s="44" t="s">
        <v>1201</v>
      </c>
      <c r="S8046" s="109">
        <v>1</v>
      </c>
      <c r="T8046" s="109">
        <v>1</v>
      </c>
      <c r="U8046" s="109">
        <v>0</v>
      </c>
      <c r="V8046" s="109">
        <v>0</v>
      </c>
      <c r="W8046" s="109">
        <v>0</v>
      </c>
    </row>
    <row r="8047" spans="2:25" hidden="1" x14ac:dyDescent="0.25">
      <c r="B8047" s="104">
        <v>46275</v>
      </c>
      <c r="C8047" s="105" t="s">
        <v>12</v>
      </c>
      <c r="P8047" s="44" t="s">
        <v>1525</v>
      </c>
      <c r="Q8047" s="109">
        <v>11</v>
      </c>
      <c r="R8047" s="44" t="s">
        <v>1205</v>
      </c>
      <c r="S8047" s="109">
        <v>31</v>
      </c>
      <c r="T8047" s="109">
        <v>24</v>
      </c>
      <c r="U8047" s="109">
        <v>1</v>
      </c>
      <c r="V8047" s="109">
        <v>0</v>
      </c>
      <c r="W8047" s="109">
        <v>0</v>
      </c>
      <c r="Y8047" t="s">
        <v>781</v>
      </c>
    </row>
    <row r="8048" spans="2:25" hidden="1" x14ac:dyDescent="0.25">
      <c r="B8048" s="104">
        <v>46275</v>
      </c>
      <c r="C8048" s="105" t="s">
        <v>12</v>
      </c>
      <c r="P8048" s="44" t="s">
        <v>1525</v>
      </c>
      <c r="Q8048" s="109">
        <v>11</v>
      </c>
      <c r="R8048" s="44" t="s">
        <v>1205</v>
      </c>
      <c r="S8048" s="109">
        <v>54</v>
      </c>
      <c r="T8048" s="109">
        <v>20</v>
      </c>
      <c r="U8048" s="109">
        <v>2</v>
      </c>
      <c r="V8048" s="109">
        <v>2</v>
      </c>
      <c r="W8048" s="109">
        <v>0</v>
      </c>
      <c r="Y8048" t="s">
        <v>779</v>
      </c>
    </row>
    <row r="8049" spans="1:25" hidden="1" x14ac:dyDescent="0.25">
      <c r="B8049" s="104">
        <v>46275</v>
      </c>
      <c r="C8049" s="105" t="s">
        <v>12</v>
      </c>
      <c r="P8049" s="44" t="s">
        <v>1526</v>
      </c>
      <c r="Q8049" s="109">
        <v>22</v>
      </c>
      <c r="R8049" s="44" t="s">
        <v>1527</v>
      </c>
      <c r="S8049" s="109">
        <v>2</v>
      </c>
      <c r="T8049" s="109">
        <v>2</v>
      </c>
      <c r="U8049" s="109">
        <v>0</v>
      </c>
      <c r="V8049" s="109">
        <v>0</v>
      </c>
      <c r="W8049" s="109">
        <v>0</v>
      </c>
      <c r="Y8049" t="s">
        <v>779</v>
      </c>
    </row>
    <row r="8050" spans="1:25" hidden="1" x14ac:dyDescent="0.25">
      <c r="B8050" s="104">
        <v>46275</v>
      </c>
      <c r="C8050" s="105" t="s">
        <v>12</v>
      </c>
      <c r="P8050" s="44" t="s">
        <v>1526</v>
      </c>
      <c r="Q8050" s="109">
        <v>22</v>
      </c>
      <c r="R8050" s="44" t="s">
        <v>1527</v>
      </c>
      <c r="S8050" s="109">
        <v>48</v>
      </c>
      <c r="T8050" s="109">
        <v>40</v>
      </c>
      <c r="U8050" s="109">
        <v>2</v>
      </c>
      <c r="V8050" s="109">
        <v>1</v>
      </c>
      <c r="W8050" s="109">
        <v>0</v>
      </c>
      <c r="Y8050" t="s">
        <v>779</v>
      </c>
    </row>
    <row r="8051" spans="1:25" hidden="1" x14ac:dyDescent="0.25">
      <c r="B8051" s="104">
        <v>46275</v>
      </c>
      <c r="C8051" s="105" t="s">
        <v>12</v>
      </c>
      <c r="P8051" s="44" t="s">
        <v>1526</v>
      </c>
      <c r="Q8051" s="109">
        <v>22</v>
      </c>
      <c r="R8051" s="44" t="s">
        <v>1527</v>
      </c>
      <c r="S8051" s="109">
        <v>3</v>
      </c>
      <c r="T8051" s="109">
        <v>3</v>
      </c>
      <c r="U8051" s="109">
        <v>0</v>
      </c>
      <c r="V8051" s="109">
        <v>0</v>
      </c>
      <c r="W8051" s="109">
        <v>0</v>
      </c>
    </row>
    <row r="8052" spans="1:25" x14ac:dyDescent="0.25">
      <c r="B8052" s="104">
        <v>46275</v>
      </c>
      <c r="C8052" s="105" t="s">
        <v>12</v>
      </c>
      <c r="P8052" s="44" t="s">
        <v>1526</v>
      </c>
      <c r="Q8052" s="109">
        <v>22</v>
      </c>
      <c r="R8052" s="44" t="s">
        <v>1527</v>
      </c>
      <c r="S8052" s="109">
        <v>2</v>
      </c>
      <c r="T8052" s="109">
        <v>1</v>
      </c>
      <c r="U8052" s="109">
        <v>0</v>
      </c>
      <c r="V8052" s="109">
        <v>0</v>
      </c>
      <c r="W8052" s="109">
        <v>0</v>
      </c>
      <c r="Y8052" t="s">
        <v>781</v>
      </c>
    </row>
    <row r="8053" spans="1:25" x14ac:dyDescent="0.25">
      <c r="A8053" s="103" t="s">
        <v>8</v>
      </c>
      <c r="B8053" s="104">
        <v>46276</v>
      </c>
      <c r="C8053" s="105" t="s">
        <v>11</v>
      </c>
      <c r="D8053" s="106">
        <v>14</v>
      </c>
      <c r="G8053" s="106">
        <v>528</v>
      </c>
      <c r="H8053" s="107">
        <v>1</v>
      </c>
      <c r="I8053" s="107">
        <v>1</v>
      </c>
      <c r="J8053" s="107">
        <v>0</v>
      </c>
      <c r="K8053" s="107">
        <v>0</v>
      </c>
      <c r="L8053" s="108">
        <v>0</v>
      </c>
      <c r="X8053" t="s">
        <v>782</v>
      </c>
      <c r="Y8053" t="s">
        <v>784</v>
      </c>
    </row>
    <row r="8054" spans="1:25" x14ac:dyDescent="0.25">
      <c r="A8054" s="103" t="s">
        <v>8</v>
      </c>
      <c r="B8054" s="104">
        <v>46276</v>
      </c>
      <c r="C8054" s="105" t="s">
        <v>12</v>
      </c>
      <c r="D8054" s="106">
        <v>13</v>
      </c>
      <c r="G8054" s="106">
        <v>11</v>
      </c>
      <c r="H8054" s="107">
        <v>0</v>
      </c>
      <c r="I8054" s="107">
        <v>0</v>
      </c>
      <c r="J8054" s="107">
        <v>0</v>
      </c>
      <c r="K8054" s="107">
        <v>0</v>
      </c>
      <c r="L8054" s="108">
        <v>0</v>
      </c>
      <c r="X8054" t="s">
        <v>782</v>
      </c>
      <c r="Y8054" t="s">
        <v>781</v>
      </c>
    </row>
    <row r="8055" spans="1:25" x14ac:dyDescent="0.25">
      <c r="A8055" s="103" t="s">
        <v>8</v>
      </c>
      <c r="B8055" s="104">
        <v>46276</v>
      </c>
      <c r="C8055" s="105" t="s">
        <v>11</v>
      </c>
      <c r="D8055" s="106">
        <v>15</v>
      </c>
      <c r="G8055" s="106">
        <v>243</v>
      </c>
      <c r="H8055" s="107">
        <v>1</v>
      </c>
      <c r="I8055" s="107">
        <v>1</v>
      </c>
      <c r="J8055" s="107">
        <v>0</v>
      </c>
      <c r="K8055" s="107">
        <v>0</v>
      </c>
      <c r="L8055" s="108">
        <v>0</v>
      </c>
      <c r="X8055" t="s">
        <v>778</v>
      </c>
      <c r="Y8055" t="s">
        <v>783</v>
      </c>
    </row>
    <row r="8056" spans="1:25" x14ac:dyDescent="0.25">
      <c r="A8056" s="103" t="s">
        <v>6</v>
      </c>
      <c r="B8056" s="104">
        <v>46276</v>
      </c>
      <c r="C8056" s="105" t="s">
        <v>11</v>
      </c>
      <c r="D8056" s="106">
        <v>10</v>
      </c>
      <c r="G8056" s="106">
        <v>134</v>
      </c>
      <c r="H8056" s="107">
        <v>1</v>
      </c>
      <c r="I8056" s="107">
        <v>0</v>
      </c>
      <c r="J8056" s="107">
        <v>0</v>
      </c>
      <c r="K8056" s="107">
        <v>0</v>
      </c>
      <c r="L8056" s="108">
        <v>0</v>
      </c>
      <c r="X8056" t="s">
        <v>782</v>
      </c>
    </row>
    <row r="8057" spans="1:25" x14ac:dyDescent="0.25">
      <c r="A8057" s="103" t="s">
        <v>8</v>
      </c>
      <c r="B8057" s="104">
        <v>46276</v>
      </c>
      <c r="C8057" s="105" t="s">
        <v>11</v>
      </c>
      <c r="D8057" s="106">
        <v>9</v>
      </c>
      <c r="G8057" s="106">
        <v>96</v>
      </c>
      <c r="H8057" s="107">
        <v>1</v>
      </c>
      <c r="I8057" s="107">
        <v>1</v>
      </c>
      <c r="J8057" s="107">
        <v>0</v>
      </c>
      <c r="K8057" s="107">
        <v>0</v>
      </c>
      <c r="L8057" s="108">
        <v>0</v>
      </c>
      <c r="X8057" t="s">
        <v>782</v>
      </c>
      <c r="Y8057" t="s">
        <v>780</v>
      </c>
    </row>
    <row r="8058" spans="1:25" x14ac:dyDescent="0.25">
      <c r="A8058" s="103" t="s">
        <v>8</v>
      </c>
      <c r="B8058" s="104">
        <v>46276</v>
      </c>
      <c r="C8058" s="105" t="s">
        <v>11</v>
      </c>
      <c r="D8058" s="106">
        <v>14</v>
      </c>
      <c r="G8058" s="106">
        <v>4</v>
      </c>
      <c r="H8058" s="107">
        <v>0</v>
      </c>
      <c r="I8058" s="107">
        <v>0</v>
      </c>
      <c r="J8058" s="107">
        <v>0</v>
      </c>
      <c r="K8058" s="107">
        <v>0</v>
      </c>
      <c r="L8058" s="108">
        <v>0</v>
      </c>
      <c r="X8058" t="s">
        <v>782</v>
      </c>
    </row>
    <row r="8059" spans="1:25" x14ac:dyDescent="0.25">
      <c r="A8059" s="103" t="s">
        <v>6</v>
      </c>
      <c r="B8059" s="104">
        <v>46276</v>
      </c>
      <c r="C8059" s="105" t="s">
        <v>11</v>
      </c>
      <c r="D8059" s="106">
        <v>8</v>
      </c>
      <c r="G8059" s="106">
        <v>669</v>
      </c>
      <c r="H8059" s="107">
        <v>14</v>
      </c>
      <c r="I8059" s="107">
        <v>11</v>
      </c>
      <c r="J8059" s="107">
        <v>1</v>
      </c>
      <c r="K8059" s="107">
        <v>0</v>
      </c>
      <c r="L8059" s="108">
        <v>0</v>
      </c>
      <c r="X8059" t="s">
        <v>782</v>
      </c>
      <c r="Y8059" t="s">
        <v>783</v>
      </c>
    </row>
    <row r="8060" spans="1:25" x14ac:dyDescent="0.25">
      <c r="A8060" s="103" t="s">
        <v>8</v>
      </c>
      <c r="B8060" s="104">
        <v>46276</v>
      </c>
      <c r="C8060" s="105" t="s">
        <v>11</v>
      </c>
      <c r="D8060" s="106">
        <v>12</v>
      </c>
      <c r="G8060" s="106">
        <v>4</v>
      </c>
      <c r="H8060" s="107">
        <v>0</v>
      </c>
      <c r="I8060" s="107">
        <v>0</v>
      </c>
      <c r="J8060" s="107">
        <v>0</v>
      </c>
      <c r="K8060" s="107">
        <v>0</v>
      </c>
      <c r="L8060" s="108">
        <v>0</v>
      </c>
      <c r="X8060" t="s">
        <v>782</v>
      </c>
    </row>
    <row r="8061" spans="1:25" x14ac:dyDescent="0.25">
      <c r="A8061" s="103" t="s">
        <v>8</v>
      </c>
      <c r="B8061" s="104">
        <v>46276</v>
      </c>
      <c r="C8061" s="105" t="s">
        <v>12</v>
      </c>
      <c r="D8061" s="106">
        <v>9</v>
      </c>
      <c r="G8061" s="106">
        <v>4025</v>
      </c>
      <c r="H8061" s="107">
        <v>37</v>
      </c>
      <c r="I8061" s="107">
        <v>33</v>
      </c>
      <c r="J8061" s="107">
        <v>1</v>
      </c>
      <c r="K8061" s="107">
        <v>1</v>
      </c>
      <c r="L8061" s="108">
        <v>0</v>
      </c>
      <c r="X8061" t="s">
        <v>782</v>
      </c>
      <c r="Y8061" t="s">
        <v>779</v>
      </c>
    </row>
    <row r="8062" spans="1:25" x14ac:dyDescent="0.25">
      <c r="A8062" s="103" t="s">
        <v>7</v>
      </c>
      <c r="B8062" s="104">
        <v>46276</v>
      </c>
      <c r="C8062" s="105" t="s">
        <v>11</v>
      </c>
      <c r="D8062" s="106">
        <v>10</v>
      </c>
      <c r="G8062" s="106">
        <v>57</v>
      </c>
      <c r="H8062" s="107">
        <v>0</v>
      </c>
      <c r="I8062" s="107">
        <v>0</v>
      </c>
      <c r="J8062" s="107">
        <v>0</v>
      </c>
      <c r="K8062" s="107">
        <v>0</v>
      </c>
      <c r="L8062" s="108">
        <v>0</v>
      </c>
      <c r="X8062" t="s">
        <v>778</v>
      </c>
      <c r="Y8062" t="s">
        <v>784</v>
      </c>
    </row>
    <row r="8063" spans="1:25" x14ac:dyDescent="0.25">
      <c r="A8063" s="103" t="s">
        <v>7</v>
      </c>
      <c r="B8063" s="104">
        <v>46276</v>
      </c>
      <c r="C8063" s="105" t="s">
        <v>12</v>
      </c>
      <c r="D8063" s="106">
        <v>8</v>
      </c>
      <c r="G8063" s="106">
        <v>6</v>
      </c>
      <c r="H8063" s="107">
        <v>0</v>
      </c>
      <c r="I8063" s="107">
        <v>0</v>
      </c>
      <c r="J8063" s="107">
        <v>0</v>
      </c>
      <c r="K8063" s="107">
        <v>0</v>
      </c>
      <c r="L8063" s="108">
        <v>0</v>
      </c>
      <c r="X8063" t="s">
        <v>778</v>
      </c>
      <c r="Y8063" t="s">
        <v>169</v>
      </c>
    </row>
    <row r="8064" spans="1:25" x14ac:dyDescent="0.25">
      <c r="A8064" s="103" t="s">
        <v>7</v>
      </c>
      <c r="B8064" s="104">
        <v>46276</v>
      </c>
      <c r="C8064" s="105" t="s">
        <v>12</v>
      </c>
      <c r="D8064" s="106">
        <v>12</v>
      </c>
      <c r="G8064" s="106">
        <v>32</v>
      </c>
      <c r="H8064" s="107">
        <v>2</v>
      </c>
      <c r="I8064" s="107">
        <v>0</v>
      </c>
      <c r="J8064" s="107">
        <v>0</v>
      </c>
      <c r="K8064" s="107">
        <v>0</v>
      </c>
      <c r="L8064" s="108">
        <v>0</v>
      </c>
      <c r="X8064" t="s">
        <v>782</v>
      </c>
      <c r="Y8064" t="s">
        <v>781</v>
      </c>
    </row>
    <row r="8065" spans="1:25" x14ac:dyDescent="0.25">
      <c r="A8065" s="103" t="s">
        <v>6</v>
      </c>
      <c r="B8065" s="104">
        <v>46276</v>
      </c>
      <c r="C8065" s="105" t="s">
        <v>11</v>
      </c>
      <c r="D8065" s="106">
        <v>15</v>
      </c>
      <c r="G8065" s="106">
        <v>201</v>
      </c>
      <c r="H8065" s="107">
        <v>4</v>
      </c>
      <c r="I8065" s="107">
        <v>3</v>
      </c>
      <c r="J8065" s="107">
        <v>0</v>
      </c>
      <c r="K8065" s="107">
        <v>0</v>
      </c>
      <c r="L8065" s="108">
        <v>0</v>
      </c>
      <c r="X8065" t="s">
        <v>778</v>
      </c>
      <c r="Y8065" t="s">
        <v>784</v>
      </c>
    </row>
    <row r="8066" spans="1:25" x14ac:dyDescent="0.25">
      <c r="A8066" s="103" t="s">
        <v>6</v>
      </c>
      <c r="B8066" s="104">
        <v>46276</v>
      </c>
      <c r="C8066" s="105" t="s">
        <v>11</v>
      </c>
      <c r="D8066" s="106">
        <v>12</v>
      </c>
      <c r="G8066" s="106">
        <v>1883</v>
      </c>
      <c r="H8066" s="107">
        <v>16</v>
      </c>
      <c r="I8066" s="107">
        <v>14</v>
      </c>
      <c r="J8066" s="107">
        <v>2</v>
      </c>
      <c r="K8066" s="107">
        <v>0</v>
      </c>
      <c r="L8066" s="108">
        <v>0</v>
      </c>
      <c r="X8066" t="s">
        <v>782</v>
      </c>
      <c r="Y8066" t="s">
        <v>783</v>
      </c>
    </row>
    <row r="8067" spans="1:25" x14ac:dyDescent="0.25">
      <c r="A8067" s="103" t="s">
        <v>8</v>
      </c>
      <c r="B8067" s="104">
        <v>46276</v>
      </c>
      <c r="C8067" s="105" t="s">
        <v>11</v>
      </c>
      <c r="D8067" s="106">
        <v>10</v>
      </c>
      <c r="G8067" s="106">
        <v>3</v>
      </c>
      <c r="H8067" s="107">
        <v>0</v>
      </c>
      <c r="I8067" s="107">
        <v>0</v>
      </c>
      <c r="J8067" s="107">
        <v>0</v>
      </c>
      <c r="K8067" s="107">
        <v>0</v>
      </c>
      <c r="L8067" s="108">
        <v>0</v>
      </c>
      <c r="X8067" t="s">
        <v>782</v>
      </c>
      <c r="Y8067" t="s">
        <v>21</v>
      </c>
    </row>
    <row r="8068" spans="1:25" x14ac:dyDescent="0.25">
      <c r="A8068" s="103" t="s">
        <v>6</v>
      </c>
      <c r="B8068" s="104">
        <v>46276</v>
      </c>
      <c r="C8068" s="105" t="s">
        <v>12</v>
      </c>
      <c r="D8068" s="106">
        <v>12</v>
      </c>
      <c r="G8068" s="106">
        <v>8</v>
      </c>
      <c r="H8068" s="107">
        <v>0</v>
      </c>
      <c r="I8068" s="107">
        <v>0</v>
      </c>
      <c r="J8068" s="107">
        <v>0</v>
      </c>
      <c r="K8068" s="107">
        <v>0</v>
      </c>
      <c r="L8068" s="108">
        <v>0</v>
      </c>
      <c r="X8068" t="s">
        <v>778</v>
      </c>
    </row>
    <row r="8069" spans="1:25" x14ac:dyDescent="0.25">
      <c r="A8069" s="103" t="s">
        <v>7</v>
      </c>
      <c r="B8069" s="104">
        <v>46276</v>
      </c>
      <c r="C8069" s="105" t="s">
        <v>12</v>
      </c>
      <c r="D8069" s="106">
        <v>14</v>
      </c>
      <c r="G8069" s="106">
        <v>94</v>
      </c>
      <c r="H8069" s="107">
        <v>0</v>
      </c>
      <c r="I8069" s="107">
        <v>0</v>
      </c>
      <c r="J8069" s="107">
        <v>0</v>
      </c>
      <c r="K8069" s="107">
        <v>0</v>
      </c>
      <c r="L8069" s="108">
        <v>0</v>
      </c>
      <c r="X8069" t="s">
        <v>778</v>
      </c>
      <c r="Y8069" t="s">
        <v>781</v>
      </c>
    </row>
    <row r="8070" spans="1:25" x14ac:dyDescent="0.25">
      <c r="A8070" s="103" t="s">
        <v>8</v>
      </c>
      <c r="B8070" s="104">
        <v>46276</v>
      </c>
      <c r="C8070" s="105" t="s">
        <v>12</v>
      </c>
      <c r="D8070" s="106">
        <v>16</v>
      </c>
      <c r="G8070" s="106">
        <v>2363</v>
      </c>
      <c r="H8070" s="107">
        <v>28</v>
      </c>
      <c r="I8070" s="107">
        <v>23</v>
      </c>
      <c r="J8070" s="107">
        <v>0</v>
      </c>
      <c r="K8070" s="107">
        <v>0</v>
      </c>
      <c r="L8070" s="108">
        <v>0</v>
      </c>
      <c r="X8070" t="s">
        <v>782</v>
      </c>
      <c r="Y8070" t="s">
        <v>779</v>
      </c>
    </row>
    <row r="8071" spans="1:25" x14ac:dyDescent="0.25">
      <c r="A8071" s="103" t="s">
        <v>8</v>
      </c>
      <c r="B8071" s="104">
        <v>46276</v>
      </c>
      <c r="C8071" s="105" t="s">
        <v>12</v>
      </c>
      <c r="D8071" s="106">
        <v>12</v>
      </c>
      <c r="G8071" s="106">
        <v>75</v>
      </c>
      <c r="H8071" s="107">
        <v>1</v>
      </c>
      <c r="I8071" s="107">
        <v>1</v>
      </c>
      <c r="J8071" s="107">
        <v>0</v>
      </c>
      <c r="K8071" s="107">
        <v>0</v>
      </c>
      <c r="L8071" s="108">
        <v>0</v>
      </c>
      <c r="X8071" t="s">
        <v>782</v>
      </c>
      <c r="Y8071" t="s">
        <v>781</v>
      </c>
    </row>
    <row r="8072" spans="1:25" x14ac:dyDescent="0.25">
      <c r="A8072" s="103" t="s">
        <v>6</v>
      </c>
      <c r="B8072" s="104">
        <v>46276</v>
      </c>
      <c r="C8072" s="105" t="s">
        <v>11</v>
      </c>
      <c r="D8072" s="106">
        <v>12</v>
      </c>
      <c r="G8072" s="106">
        <v>107</v>
      </c>
      <c r="H8072" s="107">
        <v>1</v>
      </c>
      <c r="I8072" s="107">
        <v>1</v>
      </c>
      <c r="J8072" s="107">
        <v>0</v>
      </c>
      <c r="K8072" s="107">
        <v>0</v>
      </c>
      <c r="L8072" s="108">
        <v>0</v>
      </c>
      <c r="X8072" t="s">
        <v>782</v>
      </c>
    </row>
    <row r="8073" spans="1:25" x14ac:dyDescent="0.25">
      <c r="A8073" s="103" t="s">
        <v>8</v>
      </c>
      <c r="B8073" s="104">
        <v>46276</v>
      </c>
      <c r="C8073" s="105" t="s">
        <v>11</v>
      </c>
      <c r="D8073" s="106">
        <v>10</v>
      </c>
      <c r="G8073" s="106">
        <v>636</v>
      </c>
      <c r="H8073" s="107">
        <v>5</v>
      </c>
      <c r="I8073" s="107">
        <v>3</v>
      </c>
      <c r="J8073" s="107">
        <v>0</v>
      </c>
      <c r="K8073" s="107">
        <v>0</v>
      </c>
      <c r="L8073" s="108">
        <v>0</v>
      </c>
      <c r="X8073" t="s">
        <v>782</v>
      </c>
      <c r="Y8073" t="s">
        <v>783</v>
      </c>
    </row>
    <row r="8074" spans="1:25" x14ac:dyDescent="0.25">
      <c r="A8074" s="103" t="s">
        <v>8</v>
      </c>
      <c r="B8074" s="104">
        <v>46276</v>
      </c>
      <c r="C8074" s="105" t="s">
        <v>12</v>
      </c>
      <c r="D8074" s="106">
        <v>14</v>
      </c>
      <c r="G8074" s="106">
        <v>12</v>
      </c>
      <c r="H8074" s="107">
        <v>0</v>
      </c>
      <c r="I8074" s="107">
        <v>0</v>
      </c>
      <c r="J8074" s="107">
        <v>0</v>
      </c>
      <c r="K8074" s="107">
        <v>0</v>
      </c>
      <c r="L8074" s="108">
        <v>0</v>
      </c>
      <c r="X8074" t="s">
        <v>778</v>
      </c>
    </row>
    <row r="8075" spans="1:25" x14ac:dyDescent="0.25">
      <c r="A8075" s="103" t="s">
        <v>7</v>
      </c>
      <c r="B8075" s="104">
        <v>46276</v>
      </c>
      <c r="C8075" s="105" t="s">
        <v>12</v>
      </c>
      <c r="D8075" s="106">
        <v>10</v>
      </c>
      <c r="G8075" s="106">
        <v>7</v>
      </c>
      <c r="H8075" s="107">
        <v>0</v>
      </c>
      <c r="I8075" s="107">
        <v>0</v>
      </c>
      <c r="J8075" s="107">
        <v>0</v>
      </c>
      <c r="K8075" s="107">
        <v>0</v>
      </c>
      <c r="L8075" s="108">
        <v>0</v>
      </c>
      <c r="X8075" t="s">
        <v>778</v>
      </c>
      <c r="Y8075" t="s">
        <v>811</v>
      </c>
    </row>
    <row r="8076" spans="1:25" x14ac:dyDescent="0.25">
      <c r="A8076" s="103" t="s">
        <v>6</v>
      </c>
      <c r="B8076" s="104">
        <v>46276</v>
      </c>
      <c r="C8076" s="105" t="s">
        <v>12</v>
      </c>
      <c r="D8076" s="106">
        <v>11</v>
      </c>
      <c r="G8076" s="106">
        <v>19</v>
      </c>
      <c r="H8076" s="107">
        <v>0</v>
      </c>
      <c r="I8076" s="107">
        <v>0</v>
      </c>
      <c r="J8076" s="107">
        <v>0</v>
      </c>
      <c r="K8076" s="107">
        <v>0</v>
      </c>
      <c r="L8076" s="108">
        <v>0</v>
      </c>
      <c r="X8076" t="s">
        <v>782</v>
      </c>
      <c r="Y8076" t="s">
        <v>169</v>
      </c>
    </row>
    <row r="8077" spans="1:25" x14ac:dyDescent="0.25">
      <c r="A8077" s="103" t="s">
        <v>8</v>
      </c>
      <c r="B8077" s="104">
        <v>46276</v>
      </c>
      <c r="C8077" s="105" t="s">
        <v>11</v>
      </c>
      <c r="D8077" s="106">
        <v>8</v>
      </c>
      <c r="G8077" s="106">
        <v>25</v>
      </c>
      <c r="H8077" s="107">
        <v>0</v>
      </c>
      <c r="I8077" s="107">
        <v>0</v>
      </c>
      <c r="J8077" s="107">
        <v>0</v>
      </c>
      <c r="K8077" s="107">
        <v>0</v>
      </c>
      <c r="L8077" s="108">
        <v>0</v>
      </c>
      <c r="X8077" t="s">
        <v>782</v>
      </c>
      <c r="Y8077" t="s">
        <v>784</v>
      </c>
    </row>
    <row r="8078" spans="1:25" x14ac:dyDescent="0.25">
      <c r="A8078" s="103" t="s">
        <v>6</v>
      </c>
      <c r="B8078" s="104">
        <v>46276</v>
      </c>
      <c r="C8078" s="105" t="s">
        <v>12</v>
      </c>
      <c r="D8078" s="106">
        <v>11</v>
      </c>
      <c r="G8078" s="106">
        <v>10</v>
      </c>
      <c r="H8078" s="107">
        <v>0</v>
      </c>
      <c r="I8078" s="107">
        <v>0</v>
      </c>
      <c r="J8078" s="107">
        <v>0</v>
      </c>
      <c r="K8078" s="107">
        <v>0</v>
      </c>
      <c r="L8078" s="108">
        <v>0</v>
      </c>
      <c r="X8078" t="s">
        <v>778</v>
      </c>
    </row>
    <row r="8079" spans="1:25" x14ac:dyDescent="0.25">
      <c r="A8079" s="103" t="s">
        <v>6</v>
      </c>
      <c r="B8079" s="104">
        <v>46276</v>
      </c>
      <c r="C8079" s="105" t="s">
        <v>11</v>
      </c>
      <c r="D8079" s="106">
        <v>12</v>
      </c>
      <c r="G8079" s="106">
        <v>282</v>
      </c>
      <c r="H8079" s="107">
        <v>2</v>
      </c>
      <c r="I8079" s="107">
        <v>1</v>
      </c>
      <c r="J8079" s="107">
        <v>0</v>
      </c>
      <c r="K8079" s="107">
        <v>0</v>
      </c>
      <c r="L8079" s="108">
        <v>0</v>
      </c>
      <c r="X8079" t="s">
        <v>778</v>
      </c>
      <c r="Y8079" t="s">
        <v>784</v>
      </c>
    </row>
    <row r="8080" spans="1:25" x14ac:dyDescent="0.25">
      <c r="A8080" s="103" t="s">
        <v>6</v>
      </c>
      <c r="B8080" s="104">
        <v>46276</v>
      </c>
      <c r="C8080" s="105" t="s">
        <v>12</v>
      </c>
      <c r="D8080" s="106">
        <v>10</v>
      </c>
      <c r="G8080" s="106">
        <v>166</v>
      </c>
      <c r="H8080" s="107">
        <v>5</v>
      </c>
      <c r="I8080" s="107">
        <v>3</v>
      </c>
      <c r="J8080" s="107">
        <v>0</v>
      </c>
      <c r="K8080" s="107">
        <v>0</v>
      </c>
      <c r="L8080" s="108">
        <v>0</v>
      </c>
      <c r="X8080" t="s">
        <v>778</v>
      </c>
      <c r="Y8080" t="s">
        <v>781</v>
      </c>
    </row>
    <row r="8081" spans="1:25" x14ac:dyDescent="0.25">
      <c r="A8081" s="103" t="s">
        <v>8</v>
      </c>
      <c r="B8081" s="104">
        <v>46276</v>
      </c>
      <c r="C8081" s="105" t="s">
        <v>11</v>
      </c>
      <c r="D8081" s="106">
        <v>13</v>
      </c>
      <c r="G8081" s="106">
        <v>15</v>
      </c>
      <c r="H8081" s="107">
        <v>0</v>
      </c>
      <c r="I8081" s="107">
        <v>0</v>
      </c>
      <c r="J8081" s="107">
        <v>0</v>
      </c>
      <c r="K8081" s="107">
        <v>0</v>
      </c>
      <c r="L8081" s="108">
        <v>0</v>
      </c>
      <c r="X8081" t="s">
        <v>778</v>
      </c>
      <c r="Y8081" t="s">
        <v>20</v>
      </c>
    </row>
    <row r="8082" spans="1:25" x14ac:dyDescent="0.25">
      <c r="A8082" s="103" t="s">
        <v>7</v>
      </c>
      <c r="B8082" s="104">
        <v>46276</v>
      </c>
      <c r="C8082" s="105" t="s">
        <v>12</v>
      </c>
      <c r="D8082" s="106">
        <v>16</v>
      </c>
      <c r="G8082" s="106">
        <v>4</v>
      </c>
      <c r="H8082" s="107">
        <v>0</v>
      </c>
      <c r="I8082" s="107">
        <v>0</v>
      </c>
      <c r="J8082" s="107">
        <v>0</v>
      </c>
      <c r="K8082" s="107">
        <v>0</v>
      </c>
      <c r="L8082" s="108">
        <v>0</v>
      </c>
      <c r="X8082" t="s">
        <v>778</v>
      </c>
    </row>
    <row r="8083" spans="1:25" x14ac:dyDescent="0.25">
      <c r="A8083" s="103" t="s">
        <v>6</v>
      </c>
      <c r="B8083" s="104">
        <v>46276</v>
      </c>
      <c r="C8083" s="105" t="s">
        <v>11</v>
      </c>
      <c r="D8083" s="106">
        <v>13</v>
      </c>
      <c r="G8083" s="106">
        <v>5</v>
      </c>
      <c r="H8083" s="107">
        <v>0</v>
      </c>
      <c r="I8083" s="107">
        <v>0</v>
      </c>
      <c r="J8083" s="107">
        <v>0</v>
      </c>
      <c r="K8083" s="107">
        <v>0</v>
      </c>
      <c r="L8083" s="108">
        <v>0</v>
      </c>
      <c r="X8083" t="s">
        <v>782</v>
      </c>
      <c r="Y8083" t="s">
        <v>23</v>
      </c>
    </row>
    <row r="8084" spans="1:25" x14ac:dyDescent="0.25">
      <c r="A8084" s="103" t="s">
        <v>6</v>
      </c>
      <c r="B8084" s="104">
        <v>46276</v>
      </c>
      <c r="C8084" s="105" t="s">
        <v>11</v>
      </c>
      <c r="D8084" s="106">
        <v>14</v>
      </c>
      <c r="G8084" s="106">
        <v>23</v>
      </c>
      <c r="H8084" s="107">
        <v>2</v>
      </c>
      <c r="I8084" s="107">
        <v>2</v>
      </c>
      <c r="J8084" s="107">
        <v>0</v>
      </c>
      <c r="K8084" s="107">
        <v>0</v>
      </c>
      <c r="L8084" s="108">
        <v>0</v>
      </c>
      <c r="X8084" t="s">
        <v>782</v>
      </c>
      <c r="Y8084" t="s">
        <v>21</v>
      </c>
    </row>
    <row r="8085" spans="1:25" x14ac:dyDescent="0.25">
      <c r="A8085" s="103" t="s">
        <v>6</v>
      </c>
      <c r="B8085" s="104">
        <v>46276</v>
      </c>
      <c r="C8085" s="105" t="s">
        <v>12</v>
      </c>
      <c r="D8085" s="106">
        <v>14</v>
      </c>
      <c r="G8085" s="106">
        <v>5</v>
      </c>
      <c r="H8085" s="107">
        <v>0</v>
      </c>
      <c r="I8085" s="107">
        <v>0</v>
      </c>
      <c r="J8085" s="107">
        <v>0</v>
      </c>
      <c r="K8085" s="107">
        <v>0</v>
      </c>
      <c r="L8085" s="108">
        <v>0</v>
      </c>
      <c r="X8085" t="s">
        <v>778</v>
      </c>
      <c r="Y8085" t="s">
        <v>169</v>
      </c>
    </row>
    <row r="8086" spans="1:25" x14ac:dyDescent="0.25">
      <c r="A8086" s="103" t="s">
        <v>7</v>
      </c>
      <c r="B8086" s="104">
        <v>46276</v>
      </c>
      <c r="C8086" s="105" t="s">
        <v>11</v>
      </c>
      <c r="D8086" s="106">
        <v>12</v>
      </c>
      <c r="G8086" s="106">
        <v>12</v>
      </c>
      <c r="H8086" s="107">
        <v>0</v>
      </c>
      <c r="I8086" s="107">
        <v>0</v>
      </c>
      <c r="J8086" s="107">
        <v>0</v>
      </c>
      <c r="K8086" s="107">
        <v>0</v>
      </c>
      <c r="L8086" s="108">
        <v>0</v>
      </c>
      <c r="X8086" t="s">
        <v>782</v>
      </c>
      <c r="Y8086" t="s">
        <v>23</v>
      </c>
    </row>
    <row r="8087" spans="1:25" x14ac:dyDescent="0.25">
      <c r="A8087" s="103" t="s">
        <v>8</v>
      </c>
      <c r="B8087" s="104">
        <v>46276</v>
      </c>
      <c r="C8087" s="105" t="s">
        <v>11</v>
      </c>
      <c r="D8087" s="106">
        <v>12</v>
      </c>
      <c r="G8087" s="106">
        <v>4</v>
      </c>
      <c r="H8087" s="107">
        <v>0</v>
      </c>
      <c r="I8087" s="107">
        <v>0</v>
      </c>
      <c r="J8087" s="107">
        <v>0</v>
      </c>
      <c r="K8087" s="107">
        <v>0</v>
      </c>
      <c r="L8087" s="108">
        <v>0</v>
      </c>
      <c r="X8087" t="s">
        <v>782</v>
      </c>
      <c r="Y8087" t="s">
        <v>21</v>
      </c>
    </row>
    <row r="8088" spans="1:25" x14ac:dyDescent="0.25">
      <c r="A8088" s="103" t="s">
        <v>7</v>
      </c>
      <c r="B8088" s="104">
        <v>46276</v>
      </c>
      <c r="C8088" s="105" t="s">
        <v>12</v>
      </c>
      <c r="D8088" s="106">
        <v>12</v>
      </c>
      <c r="G8088" s="106">
        <v>1</v>
      </c>
      <c r="H8088" s="107">
        <v>0</v>
      </c>
      <c r="I8088" s="107">
        <v>0</v>
      </c>
      <c r="J8088" s="107">
        <v>0</v>
      </c>
      <c r="K8088" s="107">
        <v>0</v>
      </c>
      <c r="L8088" s="108">
        <v>0</v>
      </c>
      <c r="X8088" t="s">
        <v>778</v>
      </c>
      <c r="Y8088" t="s">
        <v>804</v>
      </c>
    </row>
    <row r="8089" spans="1:25" x14ac:dyDescent="0.25">
      <c r="B8089" s="104">
        <v>46276</v>
      </c>
      <c r="C8089" s="105" t="s">
        <v>12</v>
      </c>
      <c r="D8089" s="106">
        <v>11</v>
      </c>
      <c r="G8089" s="106">
        <v>1</v>
      </c>
      <c r="H8089" s="107">
        <v>1</v>
      </c>
      <c r="I8089" s="107">
        <v>1</v>
      </c>
      <c r="J8089" s="107">
        <v>1</v>
      </c>
      <c r="K8089" s="107">
        <v>1</v>
      </c>
      <c r="L8089" s="108">
        <v>0</v>
      </c>
      <c r="X8089" t="s">
        <v>782</v>
      </c>
    </row>
    <row r="8090" spans="1:25" x14ac:dyDescent="0.25">
      <c r="A8090" s="103" t="s">
        <v>7</v>
      </c>
      <c r="B8090" s="104">
        <v>46276</v>
      </c>
      <c r="C8090" s="105" t="s">
        <v>12</v>
      </c>
      <c r="D8090" s="106">
        <v>8</v>
      </c>
      <c r="G8090" s="106">
        <v>363</v>
      </c>
      <c r="H8090" s="107">
        <v>8</v>
      </c>
      <c r="I8090" s="107">
        <v>8</v>
      </c>
      <c r="J8090" s="107">
        <v>1</v>
      </c>
      <c r="K8090" s="107">
        <v>0</v>
      </c>
      <c r="L8090" s="108">
        <v>0</v>
      </c>
      <c r="X8090" t="s">
        <v>782</v>
      </c>
      <c r="Y8090" t="s">
        <v>779</v>
      </c>
    </row>
    <row r="8091" spans="1:25" x14ac:dyDescent="0.25">
      <c r="A8091" s="103" t="s">
        <v>7</v>
      </c>
      <c r="B8091" s="104">
        <v>46276</v>
      </c>
      <c r="C8091" s="105" t="s">
        <v>12</v>
      </c>
      <c r="D8091" s="106">
        <v>14</v>
      </c>
      <c r="G8091" s="106">
        <v>3</v>
      </c>
      <c r="H8091" s="107">
        <v>0</v>
      </c>
      <c r="I8091" s="107">
        <v>0</v>
      </c>
      <c r="J8091" s="107">
        <v>0</v>
      </c>
      <c r="K8091" s="107">
        <v>0</v>
      </c>
      <c r="L8091" s="108">
        <v>0</v>
      </c>
      <c r="X8091" t="s">
        <v>778</v>
      </c>
      <c r="Y8091" t="s">
        <v>804</v>
      </c>
    </row>
    <row r="8092" spans="1:25" x14ac:dyDescent="0.25">
      <c r="A8092" s="103" t="s">
        <v>7</v>
      </c>
      <c r="B8092" s="104">
        <v>46276</v>
      </c>
      <c r="C8092" s="105" t="s">
        <v>11</v>
      </c>
      <c r="D8092" s="106">
        <v>11</v>
      </c>
      <c r="G8092" s="106">
        <v>43</v>
      </c>
      <c r="H8092" s="107">
        <v>2</v>
      </c>
      <c r="I8092" s="107">
        <v>2</v>
      </c>
      <c r="J8092" s="107">
        <v>0</v>
      </c>
      <c r="K8092" s="107">
        <v>0</v>
      </c>
      <c r="L8092" s="108">
        <v>0</v>
      </c>
      <c r="X8092" t="s">
        <v>778</v>
      </c>
      <c r="Y8092" t="s">
        <v>780</v>
      </c>
    </row>
    <row r="8093" spans="1:25" x14ac:dyDescent="0.25">
      <c r="A8093" s="103" t="s">
        <v>6</v>
      </c>
      <c r="B8093" s="104">
        <v>46276</v>
      </c>
      <c r="C8093" s="105" t="s">
        <v>12</v>
      </c>
      <c r="D8093" s="106">
        <v>10</v>
      </c>
      <c r="G8093" s="106">
        <v>66</v>
      </c>
      <c r="H8093" s="107">
        <v>0</v>
      </c>
      <c r="I8093" s="107">
        <v>0</v>
      </c>
      <c r="J8093" s="107">
        <v>0</v>
      </c>
      <c r="K8093" s="107">
        <v>0</v>
      </c>
      <c r="L8093" s="108">
        <v>0</v>
      </c>
      <c r="X8093" t="s">
        <v>782</v>
      </c>
    </row>
    <row r="8094" spans="1:25" x14ac:dyDescent="0.25">
      <c r="A8094" s="103" t="s">
        <v>6</v>
      </c>
      <c r="B8094" s="104">
        <v>46276</v>
      </c>
      <c r="C8094" s="105" t="s">
        <v>11</v>
      </c>
      <c r="D8094" s="106">
        <v>11</v>
      </c>
      <c r="G8094" s="106">
        <v>257</v>
      </c>
      <c r="H8094" s="107">
        <v>3</v>
      </c>
      <c r="I8094" s="107">
        <v>3</v>
      </c>
      <c r="J8094" s="107">
        <v>0</v>
      </c>
      <c r="K8094" s="107">
        <v>0</v>
      </c>
      <c r="L8094" s="108">
        <v>0</v>
      </c>
      <c r="X8094" t="s">
        <v>782</v>
      </c>
      <c r="Y8094" t="s">
        <v>780</v>
      </c>
    </row>
    <row r="8095" spans="1:25" x14ac:dyDescent="0.25">
      <c r="A8095" s="103" t="s">
        <v>6</v>
      </c>
      <c r="B8095" s="104">
        <v>46276</v>
      </c>
      <c r="C8095" s="105" t="s">
        <v>11</v>
      </c>
      <c r="D8095" s="106">
        <v>9</v>
      </c>
      <c r="G8095" s="106">
        <v>58</v>
      </c>
      <c r="H8095" s="107">
        <v>0</v>
      </c>
      <c r="I8095" s="107">
        <v>0</v>
      </c>
      <c r="J8095" s="107">
        <v>0</v>
      </c>
      <c r="K8095" s="107">
        <v>0</v>
      </c>
      <c r="L8095" s="108">
        <v>0</v>
      </c>
      <c r="X8095" t="s">
        <v>778</v>
      </c>
      <c r="Y8095" t="s">
        <v>780</v>
      </c>
    </row>
    <row r="8096" spans="1:25" x14ac:dyDescent="0.25">
      <c r="A8096" s="103" t="s">
        <v>6</v>
      </c>
      <c r="B8096" s="104">
        <v>46276</v>
      </c>
      <c r="C8096" s="105" t="s">
        <v>11</v>
      </c>
      <c r="D8096" s="106">
        <v>16</v>
      </c>
      <c r="G8096" s="106">
        <v>4</v>
      </c>
      <c r="H8096" s="107">
        <v>0</v>
      </c>
      <c r="I8096" s="107">
        <v>0</v>
      </c>
      <c r="J8096" s="107">
        <v>0</v>
      </c>
      <c r="K8096" s="107">
        <v>0</v>
      </c>
      <c r="L8096" s="108">
        <v>0</v>
      </c>
      <c r="X8096" t="s">
        <v>778</v>
      </c>
      <c r="Y8096" t="s">
        <v>21</v>
      </c>
    </row>
    <row r="8097" spans="1:25" x14ac:dyDescent="0.25">
      <c r="A8097" s="103" t="s">
        <v>8</v>
      </c>
      <c r="B8097" s="104">
        <v>46276</v>
      </c>
      <c r="C8097" s="105" t="s">
        <v>11</v>
      </c>
      <c r="D8097" s="106">
        <v>9</v>
      </c>
      <c r="G8097" s="106">
        <v>281</v>
      </c>
      <c r="H8097" s="107">
        <v>2</v>
      </c>
      <c r="I8097" s="107">
        <v>2</v>
      </c>
      <c r="J8097" s="107">
        <v>0</v>
      </c>
      <c r="K8097" s="107">
        <v>0</v>
      </c>
      <c r="L8097" s="108">
        <v>0</v>
      </c>
      <c r="X8097" t="s">
        <v>778</v>
      </c>
      <c r="Y8097" t="s">
        <v>20</v>
      </c>
    </row>
    <row r="8098" spans="1:25" x14ac:dyDescent="0.25">
      <c r="A8098" s="103" t="s">
        <v>8</v>
      </c>
      <c r="B8098" s="104">
        <v>46276</v>
      </c>
      <c r="C8098" s="105" t="s">
        <v>11</v>
      </c>
      <c r="D8098" s="106">
        <v>9</v>
      </c>
      <c r="G8098" s="106">
        <v>229</v>
      </c>
      <c r="H8098" s="107">
        <v>2</v>
      </c>
      <c r="I8098" s="107">
        <v>2</v>
      </c>
      <c r="J8098" s="107">
        <v>1</v>
      </c>
      <c r="K8098" s="107">
        <v>0</v>
      </c>
      <c r="L8098" s="108">
        <v>0</v>
      </c>
      <c r="X8098" t="s">
        <v>778</v>
      </c>
      <c r="Y8098" t="s">
        <v>784</v>
      </c>
    </row>
    <row r="8099" spans="1:25" x14ac:dyDescent="0.25">
      <c r="A8099" s="103" t="s">
        <v>8</v>
      </c>
      <c r="B8099" s="104">
        <v>46276</v>
      </c>
      <c r="C8099" s="105" t="s">
        <v>11</v>
      </c>
      <c r="D8099" s="106">
        <v>13</v>
      </c>
      <c r="G8099" s="106">
        <v>60</v>
      </c>
      <c r="H8099" s="107">
        <v>0</v>
      </c>
      <c r="I8099" s="107">
        <v>0</v>
      </c>
      <c r="J8099" s="107">
        <v>0</v>
      </c>
      <c r="K8099" s="107">
        <v>0</v>
      </c>
      <c r="L8099" s="108">
        <v>0</v>
      </c>
      <c r="X8099" t="s">
        <v>782</v>
      </c>
      <c r="Y8099" t="s">
        <v>783</v>
      </c>
    </row>
    <row r="8100" spans="1:25" x14ac:dyDescent="0.25">
      <c r="A8100" s="103" t="s">
        <v>7</v>
      </c>
      <c r="B8100" s="104">
        <v>46276</v>
      </c>
      <c r="C8100" s="105" t="s">
        <v>12</v>
      </c>
      <c r="D8100" s="106">
        <v>10</v>
      </c>
      <c r="G8100" s="106">
        <v>106</v>
      </c>
      <c r="H8100" s="107">
        <v>1</v>
      </c>
      <c r="I8100" s="107">
        <v>0</v>
      </c>
      <c r="J8100" s="107">
        <v>0</v>
      </c>
      <c r="K8100" s="107">
        <v>0</v>
      </c>
      <c r="L8100" s="108">
        <v>0</v>
      </c>
      <c r="X8100" t="s">
        <v>778</v>
      </c>
      <c r="Y8100" t="s">
        <v>779</v>
      </c>
    </row>
    <row r="8101" spans="1:25" x14ac:dyDescent="0.25">
      <c r="A8101" s="103" t="s">
        <v>7</v>
      </c>
      <c r="B8101" s="104">
        <v>46276</v>
      </c>
      <c r="C8101" s="105" t="s">
        <v>11</v>
      </c>
      <c r="D8101" s="106">
        <v>8</v>
      </c>
      <c r="G8101" s="106">
        <v>75</v>
      </c>
      <c r="H8101" s="107">
        <v>2</v>
      </c>
      <c r="I8101" s="107">
        <v>1</v>
      </c>
      <c r="J8101" s="107">
        <v>0</v>
      </c>
      <c r="K8101" s="107">
        <v>0</v>
      </c>
      <c r="L8101" s="108">
        <v>0</v>
      </c>
      <c r="X8101" t="s">
        <v>778</v>
      </c>
      <c r="Y8101" t="s">
        <v>20</v>
      </c>
    </row>
    <row r="8102" spans="1:25" x14ac:dyDescent="0.25">
      <c r="A8102" s="103" t="s">
        <v>6</v>
      </c>
      <c r="B8102" s="104">
        <v>46276</v>
      </c>
      <c r="C8102" s="105" t="s">
        <v>11</v>
      </c>
      <c r="D8102" s="106">
        <v>13</v>
      </c>
      <c r="G8102" s="106">
        <v>49</v>
      </c>
      <c r="H8102" s="107">
        <v>0</v>
      </c>
      <c r="I8102" s="107">
        <v>0</v>
      </c>
      <c r="J8102" s="107">
        <v>0</v>
      </c>
      <c r="K8102" s="107">
        <v>0</v>
      </c>
      <c r="L8102" s="108">
        <v>0</v>
      </c>
      <c r="X8102" t="s">
        <v>782</v>
      </c>
      <c r="Y8102" t="s">
        <v>784</v>
      </c>
    </row>
    <row r="8103" spans="1:25" x14ac:dyDescent="0.25">
      <c r="A8103" s="103" t="s">
        <v>6</v>
      </c>
      <c r="B8103" s="104">
        <v>46276</v>
      </c>
      <c r="C8103" s="105" t="s">
        <v>11</v>
      </c>
      <c r="D8103" s="106">
        <v>16</v>
      </c>
      <c r="G8103" s="106">
        <v>106</v>
      </c>
      <c r="H8103" s="107">
        <v>3</v>
      </c>
      <c r="I8103" s="107">
        <v>2</v>
      </c>
      <c r="J8103" s="107">
        <v>0</v>
      </c>
      <c r="K8103" s="107">
        <v>0</v>
      </c>
      <c r="L8103" s="108">
        <v>0</v>
      </c>
      <c r="X8103" t="s">
        <v>782</v>
      </c>
      <c r="Y8103" t="s">
        <v>780</v>
      </c>
    </row>
    <row r="8104" spans="1:25" x14ac:dyDescent="0.25">
      <c r="A8104" s="103" t="s">
        <v>6</v>
      </c>
      <c r="B8104" s="104">
        <v>46276</v>
      </c>
      <c r="C8104" s="105" t="s">
        <v>11</v>
      </c>
      <c r="D8104" s="106">
        <v>9</v>
      </c>
      <c r="G8104" s="106">
        <v>10</v>
      </c>
      <c r="H8104" s="107">
        <v>1</v>
      </c>
      <c r="I8104" s="107">
        <v>1</v>
      </c>
      <c r="J8104" s="107">
        <v>0</v>
      </c>
      <c r="K8104" s="107">
        <v>0</v>
      </c>
      <c r="L8104" s="108">
        <v>0</v>
      </c>
      <c r="X8104" t="s">
        <v>782</v>
      </c>
      <c r="Y8104" t="s">
        <v>23</v>
      </c>
    </row>
    <row r="8105" spans="1:25" x14ac:dyDescent="0.25">
      <c r="A8105" s="103" t="s">
        <v>6</v>
      </c>
      <c r="B8105" s="104">
        <v>46276</v>
      </c>
      <c r="C8105" s="105" t="s">
        <v>11</v>
      </c>
      <c r="D8105" s="106">
        <v>10</v>
      </c>
      <c r="G8105" s="106">
        <v>9</v>
      </c>
      <c r="H8105" s="107">
        <v>0</v>
      </c>
      <c r="I8105" s="107">
        <v>0</v>
      </c>
      <c r="J8105" s="107">
        <v>0</v>
      </c>
      <c r="K8105" s="107">
        <v>0</v>
      </c>
      <c r="L8105" s="108">
        <v>0</v>
      </c>
      <c r="X8105" t="s">
        <v>778</v>
      </c>
      <c r="Y8105" t="s">
        <v>21</v>
      </c>
    </row>
    <row r="8106" spans="1:25" x14ac:dyDescent="0.25">
      <c r="A8106" s="103" t="s">
        <v>8</v>
      </c>
      <c r="B8106" s="104">
        <v>46276</v>
      </c>
      <c r="C8106" s="105" t="s">
        <v>11</v>
      </c>
      <c r="D8106" s="106">
        <v>11</v>
      </c>
      <c r="G8106" s="106">
        <v>40</v>
      </c>
      <c r="H8106" s="107">
        <v>0</v>
      </c>
      <c r="I8106" s="107">
        <v>0</v>
      </c>
      <c r="J8106" s="107">
        <v>0</v>
      </c>
      <c r="K8106" s="107">
        <v>0</v>
      </c>
      <c r="L8106" s="108">
        <v>0</v>
      </c>
      <c r="X8106" t="s">
        <v>778</v>
      </c>
      <c r="Y8106" t="s">
        <v>780</v>
      </c>
    </row>
    <row r="8107" spans="1:25" x14ac:dyDescent="0.25">
      <c r="A8107" s="103" t="s">
        <v>7</v>
      </c>
      <c r="B8107" s="104">
        <v>46276</v>
      </c>
      <c r="C8107" s="105" t="s">
        <v>12</v>
      </c>
      <c r="D8107" s="106">
        <v>15</v>
      </c>
      <c r="G8107" s="106">
        <v>923</v>
      </c>
      <c r="H8107" s="107">
        <v>14</v>
      </c>
      <c r="I8107" s="107">
        <v>8</v>
      </c>
      <c r="J8107" s="107">
        <v>0</v>
      </c>
      <c r="K8107" s="107">
        <v>0</v>
      </c>
      <c r="L8107" s="108">
        <v>0</v>
      </c>
      <c r="X8107" t="s">
        <v>782</v>
      </c>
      <c r="Y8107" t="s">
        <v>779</v>
      </c>
    </row>
    <row r="8108" spans="1:25" x14ac:dyDescent="0.25">
      <c r="A8108" s="103" t="s">
        <v>6</v>
      </c>
      <c r="B8108" s="104">
        <v>46276</v>
      </c>
      <c r="C8108" s="105" t="s">
        <v>11</v>
      </c>
      <c r="D8108" s="106">
        <v>13</v>
      </c>
      <c r="G8108" s="106">
        <v>1</v>
      </c>
      <c r="H8108" s="107">
        <v>0</v>
      </c>
      <c r="I8108" s="107">
        <v>0</v>
      </c>
      <c r="J8108" s="107">
        <v>0</v>
      </c>
      <c r="K8108" s="107">
        <v>0</v>
      </c>
      <c r="L8108" s="108">
        <v>0</v>
      </c>
      <c r="X8108" t="s">
        <v>778</v>
      </c>
      <c r="Y8108" t="s">
        <v>21</v>
      </c>
    </row>
    <row r="8109" spans="1:25" x14ac:dyDescent="0.25">
      <c r="A8109" s="103" t="s">
        <v>6</v>
      </c>
      <c r="B8109" s="104">
        <v>46276</v>
      </c>
      <c r="C8109" s="105" t="s">
        <v>12</v>
      </c>
      <c r="D8109" s="106">
        <v>10</v>
      </c>
      <c r="G8109" s="106">
        <v>6</v>
      </c>
      <c r="H8109" s="107">
        <v>0</v>
      </c>
      <c r="I8109" s="107">
        <v>0</v>
      </c>
      <c r="J8109" s="107">
        <v>0</v>
      </c>
      <c r="K8109" s="107">
        <v>0</v>
      </c>
      <c r="L8109" s="108">
        <v>0</v>
      </c>
      <c r="X8109" t="s">
        <v>778</v>
      </c>
      <c r="Y8109" t="s">
        <v>22</v>
      </c>
    </row>
    <row r="8110" spans="1:25" x14ac:dyDescent="0.25">
      <c r="A8110" s="103" t="s">
        <v>6</v>
      </c>
      <c r="B8110" s="104">
        <v>46276</v>
      </c>
      <c r="C8110" s="105" t="s">
        <v>11</v>
      </c>
      <c r="D8110" s="106">
        <v>15</v>
      </c>
      <c r="G8110" s="106">
        <v>1</v>
      </c>
      <c r="H8110" s="107">
        <v>0</v>
      </c>
      <c r="I8110" s="107">
        <v>0</v>
      </c>
      <c r="J8110" s="107">
        <v>0</v>
      </c>
      <c r="K8110" s="107">
        <v>0</v>
      </c>
      <c r="L8110" s="108">
        <v>0</v>
      </c>
      <c r="X8110" t="s">
        <v>778</v>
      </c>
    </row>
    <row r="8111" spans="1:25" x14ac:dyDescent="0.25">
      <c r="A8111" s="103" t="s">
        <v>7</v>
      </c>
      <c r="B8111" s="104">
        <v>46276</v>
      </c>
      <c r="C8111" s="105" t="s">
        <v>12</v>
      </c>
      <c r="D8111" s="106">
        <v>10</v>
      </c>
      <c r="G8111" s="106">
        <v>17</v>
      </c>
      <c r="H8111" s="107">
        <v>0</v>
      </c>
      <c r="I8111" s="107">
        <v>0</v>
      </c>
      <c r="J8111" s="107">
        <v>0</v>
      </c>
      <c r="K8111" s="107">
        <v>0</v>
      </c>
      <c r="L8111" s="108">
        <v>0</v>
      </c>
      <c r="X8111" t="s">
        <v>782</v>
      </c>
      <c r="Y8111" t="s">
        <v>779</v>
      </c>
    </row>
    <row r="8112" spans="1:25" x14ac:dyDescent="0.25">
      <c r="A8112" s="103" t="s">
        <v>6</v>
      </c>
      <c r="B8112" s="104">
        <v>46276</v>
      </c>
      <c r="C8112" s="105" t="s">
        <v>11</v>
      </c>
      <c r="D8112" s="106">
        <v>14</v>
      </c>
      <c r="G8112" s="106">
        <v>407</v>
      </c>
      <c r="H8112" s="107">
        <v>1</v>
      </c>
      <c r="I8112" s="107">
        <v>1</v>
      </c>
      <c r="J8112" s="107">
        <v>0</v>
      </c>
      <c r="K8112" s="107">
        <v>0</v>
      </c>
      <c r="L8112" s="108">
        <v>0</v>
      </c>
      <c r="X8112" t="s">
        <v>778</v>
      </c>
      <c r="Y8112" t="s">
        <v>783</v>
      </c>
    </row>
    <row r="8113" spans="1:25" x14ac:dyDescent="0.25">
      <c r="A8113" s="103" t="s">
        <v>7</v>
      </c>
      <c r="B8113" s="104">
        <v>46276</v>
      </c>
      <c r="C8113" s="105" t="s">
        <v>11</v>
      </c>
      <c r="D8113" s="106">
        <v>13</v>
      </c>
      <c r="G8113" s="106">
        <v>14</v>
      </c>
      <c r="H8113" s="107">
        <v>0</v>
      </c>
      <c r="I8113" s="107">
        <v>0</v>
      </c>
      <c r="J8113" s="107">
        <v>0</v>
      </c>
      <c r="K8113" s="107">
        <v>0</v>
      </c>
      <c r="L8113" s="108">
        <v>0</v>
      </c>
      <c r="X8113" t="s">
        <v>782</v>
      </c>
      <c r="Y8113" t="s">
        <v>784</v>
      </c>
    </row>
    <row r="8114" spans="1:25" x14ac:dyDescent="0.25">
      <c r="A8114" s="103" t="s">
        <v>8</v>
      </c>
      <c r="B8114" s="104">
        <v>46276</v>
      </c>
      <c r="C8114" s="105" t="s">
        <v>11</v>
      </c>
      <c r="D8114" s="106">
        <v>12</v>
      </c>
      <c r="G8114" s="106">
        <v>420</v>
      </c>
      <c r="H8114" s="107">
        <v>2</v>
      </c>
      <c r="I8114" s="107">
        <v>2</v>
      </c>
      <c r="J8114" s="107">
        <v>0</v>
      </c>
      <c r="K8114" s="107">
        <v>0</v>
      </c>
      <c r="L8114" s="108">
        <v>0</v>
      </c>
      <c r="X8114" t="s">
        <v>782</v>
      </c>
      <c r="Y8114" t="s">
        <v>784</v>
      </c>
    </row>
    <row r="8115" spans="1:25" x14ac:dyDescent="0.25">
      <c r="A8115" s="103" t="s">
        <v>7</v>
      </c>
      <c r="B8115" s="104">
        <v>46276</v>
      </c>
      <c r="C8115" s="105" t="s">
        <v>12</v>
      </c>
      <c r="D8115" s="106">
        <v>12</v>
      </c>
      <c r="G8115" s="106">
        <v>17</v>
      </c>
      <c r="H8115" s="107">
        <v>0</v>
      </c>
      <c r="I8115" s="107">
        <v>0</v>
      </c>
      <c r="J8115" s="107">
        <v>0</v>
      </c>
      <c r="K8115" s="107">
        <v>0</v>
      </c>
      <c r="L8115" s="108">
        <v>0</v>
      </c>
      <c r="X8115" t="s">
        <v>782</v>
      </c>
    </row>
    <row r="8116" spans="1:25" x14ac:dyDescent="0.25">
      <c r="A8116" s="103" t="s">
        <v>7</v>
      </c>
      <c r="B8116" s="104">
        <v>46276</v>
      </c>
      <c r="C8116" s="105" t="s">
        <v>11</v>
      </c>
      <c r="D8116" s="106">
        <v>12</v>
      </c>
      <c r="G8116" s="106">
        <v>150</v>
      </c>
      <c r="H8116" s="107">
        <v>2</v>
      </c>
      <c r="I8116" s="107">
        <v>2</v>
      </c>
      <c r="J8116" s="107">
        <v>0</v>
      </c>
      <c r="K8116" s="107">
        <v>0</v>
      </c>
      <c r="L8116" s="108">
        <v>0</v>
      </c>
      <c r="X8116" t="s">
        <v>778</v>
      </c>
      <c r="Y8116" t="s">
        <v>783</v>
      </c>
    </row>
    <row r="8117" spans="1:25" x14ac:dyDescent="0.25">
      <c r="A8117" s="103" t="s">
        <v>8</v>
      </c>
      <c r="B8117" s="104">
        <v>46276</v>
      </c>
      <c r="C8117" s="105" t="s">
        <v>12</v>
      </c>
      <c r="D8117" s="106">
        <v>9</v>
      </c>
      <c r="G8117" s="106">
        <v>53</v>
      </c>
      <c r="H8117" s="107">
        <v>0</v>
      </c>
      <c r="I8117" s="107">
        <v>0</v>
      </c>
      <c r="J8117" s="107">
        <v>0</v>
      </c>
      <c r="K8117" s="107">
        <v>0</v>
      </c>
      <c r="L8117" s="108">
        <v>0</v>
      </c>
      <c r="X8117" t="s">
        <v>778</v>
      </c>
      <c r="Y8117" t="s">
        <v>781</v>
      </c>
    </row>
    <row r="8118" spans="1:25" x14ac:dyDescent="0.25">
      <c r="A8118" s="103" t="s">
        <v>7</v>
      </c>
      <c r="B8118" s="104">
        <v>46276</v>
      </c>
      <c r="C8118" s="105" t="s">
        <v>12</v>
      </c>
      <c r="D8118" s="106">
        <v>9</v>
      </c>
      <c r="G8118" s="106">
        <v>52</v>
      </c>
      <c r="H8118" s="107">
        <v>1</v>
      </c>
      <c r="I8118" s="107">
        <v>1</v>
      </c>
      <c r="J8118" s="107">
        <v>0</v>
      </c>
      <c r="K8118" s="107">
        <v>0</v>
      </c>
      <c r="L8118" s="108">
        <v>0</v>
      </c>
      <c r="X8118" t="s">
        <v>778</v>
      </c>
      <c r="Y8118" t="s">
        <v>781</v>
      </c>
    </row>
    <row r="8119" spans="1:25" x14ac:dyDescent="0.25">
      <c r="A8119" s="103" t="s">
        <v>7</v>
      </c>
      <c r="B8119" s="104">
        <v>46276</v>
      </c>
      <c r="C8119" s="105" t="s">
        <v>11</v>
      </c>
      <c r="D8119" s="106">
        <v>10</v>
      </c>
      <c r="G8119" s="106">
        <v>8</v>
      </c>
      <c r="H8119" s="107">
        <v>0</v>
      </c>
      <c r="I8119" s="107">
        <v>0</v>
      </c>
      <c r="J8119" s="107">
        <v>0</v>
      </c>
      <c r="K8119" s="107">
        <v>0</v>
      </c>
      <c r="L8119" s="108">
        <v>0</v>
      </c>
      <c r="X8119" t="s">
        <v>782</v>
      </c>
      <c r="Y8119" t="s">
        <v>21</v>
      </c>
    </row>
    <row r="8120" spans="1:25" x14ac:dyDescent="0.25">
      <c r="A8120" s="103" t="s">
        <v>7</v>
      </c>
      <c r="B8120" s="104">
        <v>46276</v>
      </c>
      <c r="C8120" s="105" t="s">
        <v>11</v>
      </c>
      <c r="D8120" s="106">
        <v>11</v>
      </c>
      <c r="G8120" s="106">
        <v>2</v>
      </c>
      <c r="H8120" s="107">
        <v>0</v>
      </c>
      <c r="I8120" s="107">
        <v>0</v>
      </c>
      <c r="J8120" s="107">
        <v>0</v>
      </c>
      <c r="K8120" s="107">
        <v>0</v>
      </c>
      <c r="L8120" s="108">
        <v>0</v>
      </c>
      <c r="X8120" t="s">
        <v>778</v>
      </c>
      <c r="Y8120" t="s">
        <v>21</v>
      </c>
    </row>
    <row r="8121" spans="1:25" x14ac:dyDescent="0.25">
      <c r="A8121" s="103" t="s">
        <v>8</v>
      </c>
      <c r="B8121" s="104">
        <v>46276</v>
      </c>
      <c r="C8121" s="105" t="s">
        <v>11</v>
      </c>
      <c r="D8121" s="106">
        <v>9</v>
      </c>
      <c r="G8121" s="106">
        <v>2</v>
      </c>
      <c r="H8121" s="107">
        <v>0</v>
      </c>
      <c r="I8121" s="107">
        <v>0</v>
      </c>
      <c r="J8121" s="107">
        <v>0</v>
      </c>
      <c r="K8121" s="107">
        <v>0</v>
      </c>
      <c r="L8121" s="108">
        <v>0</v>
      </c>
      <c r="X8121" t="s">
        <v>782</v>
      </c>
      <c r="Y8121" t="s">
        <v>21</v>
      </c>
    </row>
    <row r="8122" spans="1:25" x14ac:dyDescent="0.25">
      <c r="A8122" s="103" t="s">
        <v>7</v>
      </c>
      <c r="B8122" s="104">
        <v>46276</v>
      </c>
      <c r="C8122" s="105" t="s">
        <v>11</v>
      </c>
      <c r="D8122" s="106">
        <v>9</v>
      </c>
      <c r="G8122" s="106">
        <v>146</v>
      </c>
      <c r="H8122" s="107">
        <v>3</v>
      </c>
      <c r="I8122" s="107">
        <v>3</v>
      </c>
      <c r="J8122" s="107">
        <v>0</v>
      </c>
      <c r="K8122" s="107">
        <v>0</v>
      </c>
      <c r="L8122" s="108">
        <v>0</v>
      </c>
      <c r="X8122" t="s">
        <v>782</v>
      </c>
      <c r="Y8122" t="s">
        <v>20</v>
      </c>
    </row>
    <row r="8123" spans="1:25" x14ac:dyDescent="0.25">
      <c r="A8123" s="103" t="s">
        <v>7</v>
      </c>
      <c r="B8123" s="104">
        <v>46276</v>
      </c>
      <c r="C8123" s="105" t="s">
        <v>11</v>
      </c>
      <c r="D8123" s="106">
        <v>16</v>
      </c>
      <c r="G8123" s="106">
        <v>42</v>
      </c>
      <c r="H8123" s="107">
        <v>0</v>
      </c>
      <c r="I8123" s="107">
        <v>0</v>
      </c>
      <c r="J8123" s="107">
        <v>0</v>
      </c>
      <c r="K8123" s="107">
        <v>0</v>
      </c>
      <c r="L8123" s="108">
        <v>0</v>
      </c>
      <c r="X8123" t="s">
        <v>778</v>
      </c>
      <c r="Y8123" t="s">
        <v>780</v>
      </c>
    </row>
    <row r="8124" spans="1:25" x14ac:dyDescent="0.25">
      <c r="A8124" s="103" t="s">
        <v>7</v>
      </c>
      <c r="B8124" s="104">
        <v>46276</v>
      </c>
      <c r="C8124" s="105" t="s">
        <v>11</v>
      </c>
      <c r="D8124" s="106">
        <v>10</v>
      </c>
      <c r="G8124" s="106">
        <v>317</v>
      </c>
      <c r="H8124" s="107">
        <v>3</v>
      </c>
      <c r="I8124" s="107">
        <v>2</v>
      </c>
      <c r="J8124" s="107">
        <v>0</v>
      </c>
      <c r="K8124" s="107">
        <v>0</v>
      </c>
      <c r="L8124" s="108">
        <v>0</v>
      </c>
      <c r="X8124" t="s">
        <v>782</v>
      </c>
      <c r="Y8124" t="s">
        <v>784</v>
      </c>
    </row>
    <row r="8125" spans="1:25" x14ac:dyDescent="0.25">
      <c r="A8125" s="103" t="s">
        <v>6</v>
      </c>
      <c r="B8125" s="104">
        <v>46276</v>
      </c>
      <c r="C8125" s="105" t="s">
        <v>12</v>
      </c>
      <c r="D8125" s="106">
        <v>9</v>
      </c>
      <c r="G8125" s="106">
        <v>65</v>
      </c>
      <c r="H8125" s="107">
        <v>1</v>
      </c>
      <c r="I8125" s="107">
        <v>0</v>
      </c>
      <c r="J8125" s="107">
        <v>0</v>
      </c>
      <c r="K8125" s="107">
        <v>0</v>
      </c>
      <c r="L8125" s="108">
        <v>0</v>
      </c>
      <c r="X8125" t="s">
        <v>782</v>
      </c>
    </row>
    <row r="8126" spans="1:25" x14ac:dyDescent="0.25">
      <c r="A8126" s="103" t="s">
        <v>6</v>
      </c>
      <c r="B8126" s="104">
        <v>46276</v>
      </c>
      <c r="C8126" s="105" t="s">
        <v>11</v>
      </c>
      <c r="D8126" s="106">
        <v>9</v>
      </c>
      <c r="G8126" s="106">
        <v>16</v>
      </c>
      <c r="H8126" s="107">
        <v>0</v>
      </c>
      <c r="I8126" s="107">
        <v>0</v>
      </c>
      <c r="J8126" s="107">
        <v>0</v>
      </c>
      <c r="K8126" s="107">
        <v>0</v>
      </c>
      <c r="L8126" s="108">
        <v>0</v>
      </c>
      <c r="X8126" t="s">
        <v>778</v>
      </c>
      <c r="Y8126" t="s">
        <v>23</v>
      </c>
    </row>
    <row r="8127" spans="1:25" x14ac:dyDescent="0.25">
      <c r="A8127" s="103" t="s">
        <v>8</v>
      </c>
      <c r="B8127" s="104">
        <v>46276</v>
      </c>
      <c r="C8127" s="105" t="s">
        <v>11</v>
      </c>
      <c r="D8127" s="106">
        <v>16</v>
      </c>
      <c r="G8127" s="106">
        <v>425</v>
      </c>
      <c r="H8127" s="107">
        <v>4</v>
      </c>
      <c r="I8127" s="107">
        <v>4</v>
      </c>
      <c r="J8127" s="107">
        <v>0</v>
      </c>
      <c r="K8127" s="107">
        <v>0</v>
      </c>
      <c r="L8127" s="108">
        <v>0</v>
      </c>
      <c r="X8127" t="s">
        <v>782</v>
      </c>
      <c r="Y8127" t="s">
        <v>784</v>
      </c>
    </row>
    <row r="8128" spans="1:25" x14ac:dyDescent="0.25">
      <c r="A8128" s="103" t="s">
        <v>6</v>
      </c>
      <c r="B8128" s="104">
        <v>46276</v>
      </c>
      <c r="C8128" s="105" t="s">
        <v>12</v>
      </c>
      <c r="D8128" s="106">
        <v>9</v>
      </c>
      <c r="G8128" s="106">
        <v>6321</v>
      </c>
      <c r="H8128" s="107">
        <v>67</v>
      </c>
      <c r="I8128" s="107">
        <v>58</v>
      </c>
      <c r="J8128" s="107">
        <v>4</v>
      </c>
      <c r="K8128" s="107">
        <v>3</v>
      </c>
      <c r="L8128" s="108">
        <v>1</v>
      </c>
      <c r="X8128" t="s">
        <v>782</v>
      </c>
      <c r="Y8128" t="s">
        <v>779</v>
      </c>
    </row>
    <row r="8129" spans="1:25" x14ac:dyDescent="0.25">
      <c r="A8129" s="103" t="s">
        <v>7</v>
      </c>
      <c r="B8129" s="104">
        <v>46276</v>
      </c>
      <c r="C8129" s="105" t="s">
        <v>11</v>
      </c>
      <c r="D8129" s="106">
        <v>12</v>
      </c>
      <c r="G8129" s="106">
        <v>9</v>
      </c>
      <c r="H8129" s="107">
        <v>0</v>
      </c>
      <c r="I8129" s="107">
        <v>0</v>
      </c>
      <c r="J8129" s="107">
        <v>0</v>
      </c>
      <c r="K8129" s="107">
        <v>0</v>
      </c>
      <c r="L8129" s="108">
        <v>0</v>
      </c>
      <c r="X8129" t="s">
        <v>782</v>
      </c>
      <c r="Y8129" t="s">
        <v>21</v>
      </c>
    </row>
    <row r="8130" spans="1:25" x14ac:dyDescent="0.25">
      <c r="A8130" s="103" t="s">
        <v>6</v>
      </c>
      <c r="B8130" s="104">
        <v>46276</v>
      </c>
      <c r="C8130" s="105" t="s">
        <v>12</v>
      </c>
      <c r="D8130" s="106">
        <v>9</v>
      </c>
      <c r="G8130" s="106">
        <v>128</v>
      </c>
      <c r="H8130" s="107">
        <v>2</v>
      </c>
      <c r="I8130" s="107">
        <v>1</v>
      </c>
      <c r="J8130" s="107">
        <v>0</v>
      </c>
      <c r="K8130" s="107">
        <v>0</v>
      </c>
      <c r="L8130" s="108">
        <v>0</v>
      </c>
      <c r="X8130" t="s">
        <v>778</v>
      </c>
      <c r="Y8130" t="s">
        <v>781</v>
      </c>
    </row>
    <row r="8131" spans="1:25" x14ac:dyDescent="0.25">
      <c r="A8131" s="103" t="s">
        <v>7</v>
      </c>
      <c r="B8131" s="104">
        <v>46276</v>
      </c>
      <c r="C8131" s="105" t="s">
        <v>11</v>
      </c>
      <c r="D8131" s="106">
        <v>12</v>
      </c>
      <c r="G8131" s="106">
        <v>2</v>
      </c>
      <c r="H8131" s="107">
        <v>0</v>
      </c>
      <c r="I8131" s="107">
        <v>0</v>
      </c>
      <c r="J8131" s="107">
        <v>0</v>
      </c>
      <c r="K8131" s="107">
        <v>0</v>
      </c>
      <c r="L8131" s="108">
        <v>0</v>
      </c>
      <c r="X8131" t="s">
        <v>778</v>
      </c>
      <c r="Y8131" t="s">
        <v>21</v>
      </c>
    </row>
    <row r="8132" spans="1:25" x14ac:dyDescent="0.25">
      <c r="A8132" s="103" t="s">
        <v>7</v>
      </c>
      <c r="B8132" s="104">
        <v>46276</v>
      </c>
      <c r="C8132" s="105" t="s">
        <v>11</v>
      </c>
      <c r="D8132" s="106">
        <v>11</v>
      </c>
      <c r="G8132" s="106">
        <v>85</v>
      </c>
      <c r="H8132" s="107">
        <v>1</v>
      </c>
      <c r="I8132" s="107">
        <v>0</v>
      </c>
      <c r="J8132" s="107">
        <v>0</v>
      </c>
      <c r="K8132" s="107">
        <v>0</v>
      </c>
      <c r="L8132" s="108">
        <v>0</v>
      </c>
      <c r="X8132" t="s">
        <v>782</v>
      </c>
      <c r="Y8132" t="s">
        <v>780</v>
      </c>
    </row>
    <row r="8133" spans="1:25" x14ac:dyDescent="0.25">
      <c r="A8133" s="103" t="s">
        <v>6</v>
      </c>
      <c r="B8133" s="104">
        <v>46276</v>
      </c>
      <c r="C8133" s="105" t="s">
        <v>11</v>
      </c>
      <c r="D8133" s="106">
        <v>10</v>
      </c>
      <c r="G8133" s="106">
        <v>405</v>
      </c>
      <c r="H8133" s="107">
        <v>2</v>
      </c>
      <c r="I8133" s="107">
        <v>0</v>
      </c>
      <c r="J8133" s="107">
        <v>0</v>
      </c>
      <c r="K8133" s="107">
        <v>0</v>
      </c>
      <c r="L8133" s="108">
        <v>0</v>
      </c>
      <c r="X8133" t="s">
        <v>778</v>
      </c>
      <c r="Y8133" t="s">
        <v>20</v>
      </c>
    </row>
    <row r="8134" spans="1:25" x14ac:dyDescent="0.25">
      <c r="A8134" s="103" t="s">
        <v>6</v>
      </c>
      <c r="B8134" s="104">
        <v>46276</v>
      </c>
      <c r="C8134" s="105" t="s">
        <v>12</v>
      </c>
      <c r="D8134" s="106">
        <v>13</v>
      </c>
      <c r="G8134" s="106">
        <v>6</v>
      </c>
      <c r="H8134" s="107">
        <v>0</v>
      </c>
      <c r="I8134" s="107">
        <v>0</v>
      </c>
      <c r="J8134" s="107">
        <v>0</v>
      </c>
      <c r="K8134" s="107">
        <v>0</v>
      </c>
      <c r="L8134" s="108">
        <v>0</v>
      </c>
      <c r="X8134" t="s">
        <v>782</v>
      </c>
      <c r="Y8134" t="s">
        <v>781</v>
      </c>
    </row>
    <row r="8135" spans="1:25" x14ac:dyDescent="0.25">
      <c r="A8135" s="103" t="s">
        <v>8</v>
      </c>
      <c r="B8135" s="104">
        <v>46276</v>
      </c>
      <c r="C8135" s="105" t="s">
        <v>12</v>
      </c>
      <c r="D8135" s="106">
        <v>10</v>
      </c>
      <c r="G8135" s="106">
        <v>109</v>
      </c>
      <c r="H8135" s="107">
        <v>2</v>
      </c>
      <c r="I8135" s="107">
        <v>2</v>
      </c>
      <c r="J8135" s="107">
        <v>1</v>
      </c>
      <c r="K8135" s="107">
        <v>1</v>
      </c>
      <c r="L8135" s="108">
        <v>0</v>
      </c>
      <c r="X8135" t="s">
        <v>778</v>
      </c>
      <c r="Y8135" t="s">
        <v>779</v>
      </c>
    </row>
    <row r="8136" spans="1:25" x14ac:dyDescent="0.25">
      <c r="A8136" s="103" t="s">
        <v>6</v>
      </c>
      <c r="B8136" s="104">
        <v>46276</v>
      </c>
      <c r="C8136" s="105" t="s">
        <v>11</v>
      </c>
      <c r="D8136" s="106">
        <v>13</v>
      </c>
      <c r="G8136" s="106">
        <v>11</v>
      </c>
      <c r="H8136" s="107">
        <v>1</v>
      </c>
      <c r="I8136" s="107">
        <v>1</v>
      </c>
      <c r="J8136" s="107">
        <v>0</v>
      </c>
      <c r="K8136" s="107">
        <v>0</v>
      </c>
      <c r="L8136" s="108">
        <v>0</v>
      </c>
      <c r="X8136" t="s">
        <v>782</v>
      </c>
      <c r="Y8136" t="s">
        <v>780</v>
      </c>
    </row>
    <row r="8137" spans="1:25" x14ac:dyDescent="0.25">
      <c r="A8137" s="103" t="s">
        <v>6</v>
      </c>
      <c r="B8137" s="104">
        <v>46276</v>
      </c>
      <c r="C8137" s="105" t="s">
        <v>11</v>
      </c>
      <c r="D8137" s="106">
        <v>8</v>
      </c>
      <c r="G8137" s="106">
        <v>133</v>
      </c>
      <c r="H8137" s="107">
        <v>1</v>
      </c>
      <c r="I8137" s="107">
        <v>1</v>
      </c>
      <c r="J8137" s="107">
        <v>0</v>
      </c>
      <c r="K8137" s="107">
        <v>0</v>
      </c>
      <c r="L8137" s="108">
        <v>0</v>
      </c>
      <c r="X8137" t="s">
        <v>778</v>
      </c>
      <c r="Y8137" t="s">
        <v>784</v>
      </c>
    </row>
    <row r="8138" spans="1:25" x14ac:dyDescent="0.25">
      <c r="A8138" s="103" t="s">
        <v>8</v>
      </c>
      <c r="B8138" s="104">
        <v>46276</v>
      </c>
      <c r="C8138" s="105" t="s">
        <v>12</v>
      </c>
      <c r="D8138" s="106">
        <v>11</v>
      </c>
      <c r="G8138" s="106">
        <v>1113</v>
      </c>
      <c r="H8138" s="107">
        <v>11</v>
      </c>
      <c r="I8138" s="107">
        <v>8</v>
      </c>
      <c r="J8138" s="107">
        <v>0</v>
      </c>
      <c r="K8138" s="107">
        <v>0</v>
      </c>
      <c r="L8138" s="108">
        <v>0</v>
      </c>
      <c r="X8138" t="s">
        <v>778</v>
      </c>
      <c r="Y8138" t="s">
        <v>779</v>
      </c>
    </row>
    <row r="8139" spans="1:25" x14ac:dyDescent="0.25">
      <c r="A8139" s="103" t="s">
        <v>7</v>
      </c>
      <c r="B8139" s="104">
        <v>46276</v>
      </c>
      <c r="C8139" s="105" t="s">
        <v>12</v>
      </c>
      <c r="D8139" s="106">
        <v>9</v>
      </c>
      <c r="G8139" s="106">
        <v>113</v>
      </c>
      <c r="H8139" s="107">
        <v>1</v>
      </c>
      <c r="I8139" s="107">
        <v>0</v>
      </c>
      <c r="J8139" s="107">
        <v>0</v>
      </c>
      <c r="K8139" s="107">
        <v>0</v>
      </c>
      <c r="L8139" s="108">
        <v>0</v>
      </c>
      <c r="X8139" t="s">
        <v>778</v>
      </c>
      <c r="Y8139" t="s">
        <v>779</v>
      </c>
    </row>
    <row r="8140" spans="1:25" x14ac:dyDescent="0.25">
      <c r="A8140" s="103" t="s">
        <v>6</v>
      </c>
      <c r="B8140" s="104">
        <v>46276</v>
      </c>
      <c r="C8140" s="105" t="s">
        <v>12</v>
      </c>
      <c r="D8140" s="106">
        <v>11</v>
      </c>
      <c r="G8140" s="106">
        <v>83</v>
      </c>
      <c r="H8140" s="107">
        <v>2</v>
      </c>
      <c r="I8140" s="107">
        <v>1</v>
      </c>
      <c r="J8140" s="107">
        <v>0</v>
      </c>
      <c r="K8140" s="107">
        <v>0</v>
      </c>
      <c r="L8140" s="108">
        <v>0</v>
      </c>
      <c r="X8140" t="s">
        <v>782</v>
      </c>
    </row>
    <row r="8141" spans="1:25" x14ac:dyDescent="0.25">
      <c r="A8141" s="103" t="s">
        <v>28</v>
      </c>
      <c r="B8141" s="104">
        <v>46276</v>
      </c>
      <c r="C8141" s="105" t="s">
        <v>11</v>
      </c>
      <c r="D8141" s="106">
        <v>12</v>
      </c>
      <c r="G8141" s="106">
        <v>1</v>
      </c>
      <c r="H8141" s="107">
        <v>1</v>
      </c>
      <c r="I8141" s="107">
        <v>1</v>
      </c>
      <c r="J8141" s="107">
        <v>0</v>
      </c>
      <c r="K8141" s="107">
        <v>0</v>
      </c>
      <c r="L8141" s="108">
        <v>0</v>
      </c>
      <c r="X8141" t="s">
        <v>782</v>
      </c>
      <c r="Y8141" t="s">
        <v>780</v>
      </c>
    </row>
    <row r="8142" spans="1:25" x14ac:dyDescent="0.25">
      <c r="A8142" s="103" t="s">
        <v>6</v>
      </c>
      <c r="B8142" s="104">
        <v>46276</v>
      </c>
      <c r="C8142" s="105" t="s">
        <v>11</v>
      </c>
      <c r="D8142" s="106">
        <v>9</v>
      </c>
      <c r="G8142" s="106">
        <v>8</v>
      </c>
      <c r="H8142" s="107">
        <v>0</v>
      </c>
      <c r="I8142" s="107">
        <v>0</v>
      </c>
      <c r="J8142" s="107">
        <v>0</v>
      </c>
      <c r="K8142" s="107">
        <v>0</v>
      </c>
      <c r="L8142" s="108">
        <v>0</v>
      </c>
      <c r="X8142" t="s">
        <v>782</v>
      </c>
      <c r="Y8142" t="s">
        <v>22</v>
      </c>
    </row>
    <row r="8143" spans="1:25" x14ac:dyDescent="0.25">
      <c r="A8143" s="103" t="s">
        <v>7</v>
      </c>
      <c r="B8143" s="104">
        <v>46276</v>
      </c>
      <c r="C8143" s="105" t="s">
        <v>12</v>
      </c>
      <c r="D8143" s="106">
        <v>16</v>
      </c>
      <c r="G8143" s="106">
        <v>22</v>
      </c>
      <c r="H8143" s="107">
        <v>0</v>
      </c>
      <c r="I8143" s="107">
        <v>0</v>
      </c>
      <c r="J8143" s="107">
        <v>0</v>
      </c>
      <c r="K8143" s="107">
        <v>0</v>
      </c>
      <c r="L8143" s="108">
        <v>0</v>
      </c>
      <c r="X8143" t="s">
        <v>782</v>
      </c>
      <c r="Y8143" t="s">
        <v>779</v>
      </c>
    </row>
    <row r="8144" spans="1:25" x14ac:dyDescent="0.25">
      <c r="A8144" s="103" t="s">
        <v>8</v>
      </c>
      <c r="B8144" s="104">
        <v>46276</v>
      </c>
      <c r="C8144" s="105" t="s">
        <v>11</v>
      </c>
      <c r="D8144" s="106">
        <v>9</v>
      </c>
      <c r="G8144" s="106">
        <v>501</v>
      </c>
      <c r="H8144" s="107">
        <v>9</v>
      </c>
      <c r="I8144" s="107">
        <v>7</v>
      </c>
      <c r="J8144" s="107">
        <v>0</v>
      </c>
      <c r="K8144" s="107">
        <v>0</v>
      </c>
      <c r="L8144" s="108">
        <v>0</v>
      </c>
      <c r="X8144" t="s">
        <v>782</v>
      </c>
      <c r="Y8144" t="s">
        <v>783</v>
      </c>
    </row>
    <row r="8145" spans="1:25" x14ac:dyDescent="0.25">
      <c r="A8145" s="103" t="s">
        <v>6</v>
      </c>
      <c r="B8145" s="104">
        <v>46276</v>
      </c>
      <c r="C8145" s="105" t="s">
        <v>11</v>
      </c>
      <c r="D8145" s="106">
        <v>10</v>
      </c>
      <c r="G8145" s="106">
        <v>1369</v>
      </c>
      <c r="H8145" s="107">
        <v>11</v>
      </c>
      <c r="I8145" s="107">
        <v>8</v>
      </c>
      <c r="J8145" s="107">
        <v>0</v>
      </c>
      <c r="K8145" s="107">
        <v>0</v>
      </c>
      <c r="L8145" s="108">
        <v>0</v>
      </c>
      <c r="X8145" t="s">
        <v>782</v>
      </c>
      <c r="Y8145" t="s">
        <v>783</v>
      </c>
    </row>
    <row r="8146" spans="1:25" x14ac:dyDescent="0.25">
      <c r="A8146" s="103" t="s">
        <v>7</v>
      </c>
      <c r="B8146" s="104">
        <v>46276</v>
      </c>
      <c r="C8146" s="105" t="s">
        <v>11</v>
      </c>
      <c r="D8146" s="106">
        <v>16</v>
      </c>
      <c r="G8146" s="106">
        <v>1</v>
      </c>
      <c r="H8146" s="107">
        <v>0</v>
      </c>
      <c r="I8146" s="107">
        <v>0</v>
      </c>
      <c r="J8146" s="107">
        <v>0</v>
      </c>
      <c r="K8146" s="107">
        <v>0</v>
      </c>
      <c r="L8146" s="108">
        <v>0</v>
      </c>
      <c r="X8146" t="s">
        <v>778</v>
      </c>
    </row>
    <row r="8147" spans="1:25" x14ac:dyDescent="0.25">
      <c r="A8147" s="103" t="s">
        <v>6</v>
      </c>
      <c r="B8147" s="104">
        <v>46276</v>
      </c>
      <c r="C8147" s="105" t="s">
        <v>11</v>
      </c>
      <c r="D8147" s="106">
        <v>15</v>
      </c>
      <c r="G8147" s="106">
        <v>358</v>
      </c>
      <c r="H8147" s="107">
        <v>9</v>
      </c>
      <c r="I8147" s="107">
        <v>5</v>
      </c>
      <c r="J8147" s="107">
        <v>0</v>
      </c>
      <c r="K8147" s="107">
        <v>0</v>
      </c>
      <c r="L8147" s="108">
        <v>0</v>
      </c>
      <c r="X8147" t="s">
        <v>778</v>
      </c>
      <c r="Y8147" t="s">
        <v>783</v>
      </c>
    </row>
    <row r="8148" spans="1:25" x14ac:dyDescent="0.25">
      <c r="A8148" s="103" t="s">
        <v>6</v>
      </c>
      <c r="B8148" s="104">
        <v>46276</v>
      </c>
      <c r="C8148" s="105" t="s">
        <v>11</v>
      </c>
      <c r="D8148" s="106">
        <v>12</v>
      </c>
      <c r="G8148" s="106">
        <v>1862</v>
      </c>
      <c r="H8148" s="107">
        <v>25</v>
      </c>
      <c r="I8148" s="107">
        <v>17</v>
      </c>
      <c r="J8148" s="107">
        <v>0</v>
      </c>
      <c r="K8148" s="107">
        <v>0</v>
      </c>
      <c r="L8148" s="108">
        <v>0</v>
      </c>
      <c r="X8148" t="s">
        <v>782</v>
      </c>
      <c r="Y8148" t="s">
        <v>784</v>
      </c>
    </row>
    <row r="8149" spans="1:25" x14ac:dyDescent="0.25">
      <c r="A8149" s="103" t="s">
        <v>8</v>
      </c>
      <c r="B8149" s="104">
        <v>46276</v>
      </c>
      <c r="C8149" s="105" t="s">
        <v>11</v>
      </c>
      <c r="D8149" s="106">
        <v>8</v>
      </c>
      <c r="G8149" s="106">
        <v>1</v>
      </c>
      <c r="H8149" s="107">
        <v>0</v>
      </c>
      <c r="I8149" s="107">
        <v>0</v>
      </c>
      <c r="J8149" s="107">
        <v>0</v>
      </c>
      <c r="K8149" s="107">
        <v>0</v>
      </c>
      <c r="L8149" s="108">
        <v>0</v>
      </c>
      <c r="X8149" t="s">
        <v>782</v>
      </c>
    </row>
    <row r="8150" spans="1:25" x14ac:dyDescent="0.25">
      <c r="A8150" s="103" t="s">
        <v>6</v>
      </c>
      <c r="B8150" s="104">
        <v>46276</v>
      </c>
      <c r="C8150" s="105" t="s">
        <v>11</v>
      </c>
      <c r="D8150" s="106">
        <v>9</v>
      </c>
      <c r="G8150" s="106">
        <v>9</v>
      </c>
      <c r="H8150" s="107">
        <v>0</v>
      </c>
      <c r="I8150" s="107">
        <v>0</v>
      </c>
      <c r="J8150" s="107">
        <v>0</v>
      </c>
      <c r="K8150" s="107">
        <v>0</v>
      </c>
      <c r="L8150" s="108">
        <v>0</v>
      </c>
      <c r="X8150" t="s">
        <v>778</v>
      </c>
      <c r="Y8150" t="s">
        <v>21</v>
      </c>
    </row>
    <row r="8151" spans="1:25" x14ac:dyDescent="0.25">
      <c r="A8151" s="103" t="s">
        <v>6</v>
      </c>
      <c r="B8151" s="104">
        <v>46276</v>
      </c>
      <c r="C8151" s="105" t="s">
        <v>12</v>
      </c>
      <c r="D8151" s="106">
        <v>15</v>
      </c>
      <c r="G8151" s="106">
        <v>204</v>
      </c>
      <c r="H8151" s="107">
        <v>2</v>
      </c>
      <c r="I8151" s="107">
        <v>1</v>
      </c>
      <c r="J8151" s="107">
        <v>0</v>
      </c>
      <c r="K8151" s="107">
        <v>0</v>
      </c>
      <c r="L8151" s="108">
        <v>0</v>
      </c>
      <c r="X8151" t="s">
        <v>782</v>
      </c>
      <c r="Y8151" t="s">
        <v>781</v>
      </c>
    </row>
    <row r="8152" spans="1:25" x14ac:dyDescent="0.25">
      <c r="A8152" s="103" t="s">
        <v>6</v>
      </c>
      <c r="B8152" s="104">
        <v>46276</v>
      </c>
      <c r="C8152" s="105" t="s">
        <v>12</v>
      </c>
      <c r="D8152" s="106">
        <v>8</v>
      </c>
      <c r="G8152" s="106">
        <v>6</v>
      </c>
      <c r="H8152" s="107">
        <v>0</v>
      </c>
      <c r="I8152" s="107">
        <v>0</v>
      </c>
      <c r="J8152" s="107">
        <v>0</v>
      </c>
      <c r="K8152" s="107">
        <v>0</v>
      </c>
      <c r="L8152" s="108">
        <v>0</v>
      </c>
      <c r="X8152" t="s">
        <v>778</v>
      </c>
    </row>
    <row r="8153" spans="1:25" x14ac:dyDescent="0.25">
      <c r="A8153" s="103" t="s">
        <v>6</v>
      </c>
      <c r="B8153" s="104">
        <v>46276</v>
      </c>
      <c r="C8153" s="105" t="s">
        <v>12</v>
      </c>
      <c r="D8153" s="106">
        <v>13</v>
      </c>
      <c r="G8153" s="106">
        <v>69</v>
      </c>
      <c r="H8153" s="107">
        <v>5</v>
      </c>
      <c r="I8153" s="107">
        <v>4</v>
      </c>
      <c r="J8153" s="107">
        <v>0</v>
      </c>
      <c r="K8153" s="107">
        <v>0</v>
      </c>
      <c r="L8153" s="108">
        <v>0</v>
      </c>
      <c r="X8153" t="s">
        <v>778</v>
      </c>
      <c r="Y8153" t="s">
        <v>781</v>
      </c>
    </row>
    <row r="8154" spans="1:25" x14ac:dyDescent="0.25">
      <c r="A8154" s="103" t="s">
        <v>6</v>
      </c>
      <c r="B8154" s="104">
        <v>46276</v>
      </c>
      <c r="C8154" s="105" t="s">
        <v>11</v>
      </c>
      <c r="D8154" s="106">
        <v>10</v>
      </c>
      <c r="G8154" s="106">
        <v>24</v>
      </c>
      <c r="H8154" s="107">
        <v>0</v>
      </c>
      <c r="I8154" s="107">
        <v>0</v>
      </c>
      <c r="J8154" s="107">
        <v>0</v>
      </c>
      <c r="K8154" s="107">
        <v>0</v>
      </c>
      <c r="L8154" s="108">
        <v>0</v>
      </c>
      <c r="X8154" t="s">
        <v>782</v>
      </c>
      <c r="Y8154" t="s">
        <v>21</v>
      </c>
    </row>
    <row r="8155" spans="1:25" x14ac:dyDescent="0.25">
      <c r="A8155" s="103" t="s">
        <v>8</v>
      </c>
      <c r="B8155" s="104">
        <v>46276</v>
      </c>
      <c r="C8155" s="105" t="s">
        <v>12</v>
      </c>
      <c r="D8155" s="106">
        <v>15</v>
      </c>
      <c r="G8155" s="106">
        <v>19</v>
      </c>
      <c r="H8155" s="107">
        <v>0</v>
      </c>
      <c r="I8155" s="107">
        <v>0</v>
      </c>
      <c r="J8155" s="107">
        <v>0</v>
      </c>
      <c r="K8155" s="107">
        <v>0</v>
      </c>
      <c r="L8155" s="108">
        <v>0</v>
      </c>
      <c r="X8155" t="s">
        <v>778</v>
      </c>
      <c r="Y8155" t="s">
        <v>781</v>
      </c>
    </row>
    <row r="8156" spans="1:25" x14ac:dyDescent="0.25">
      <c r="A8156" s="103" t="s">
        <v>7</v>
      </c>
      <c r="B8156" s="104">
        <v>46276</v>
      </c>
      <c r="C8156" s="105" t="s">
        <v>11</v>
      </c>
      <c r="D8156" s="106">
        <v>16</v>
      </c>
      <c r="G8156" s="106">
        <v>273</v>
      </c>
      <c r="H8156" s="107">
        <v>3</v>
      </c>
      <c r="I8156" s="107">
        <v>3</v>
      </c>
      <c r="J8156" s="107">
        <v>1</v>
      </c>
      <c r="K8156" s="107">
        <v>1</v>
      </c>
      <c r="L8156" s="108">
        <v>0</v>
      </c>
      <c r="X8156" t="s">
        <v>782</v>
      </c>
      <c r="Y8156" t="s">
        <v>20</v>
      </c>
    </row>
    <row r="8157" spans="1:25" x14ac:dyDescent="0.25">
      <c r="A8157" s="103" t="s">
        <v>6</v>
      </c>
      <c r="B8157" s="104">
        <v>46276</v>
      </c>
      <c r="C8157" s="105" t="s">
        <v>11</v>
      </c>
      <c r="D8157" s="106">
        <v>12</v>
      </c>
      <c r="G8157" s="106">
        <v>454</v>
      </c>
      <c r="H8157" s="107">
        <v>8</v>
      </c>
      <c r="I8157" s="107">
        <v>4</v>
      </c>
      <c r="J8157" s="107">
        <v>0</v>
      </c>
      <c r="K8157" s="107">
        <v>0</v>
      </c>
      <c r="L8157" s="108">
        <v>0</v>
      </c>
      <c r="X8157" t="s">
        <v>778</v>
      </c>
      <c r="Y8157" t="s">
        <v>783</v>
      </c>
    </row>
    <row r="8158" spans="1:25" x14ac:dyDescent="0.25">
      <c r="A8158" s="103" t="s">
        <v>7</v>
      </c>
      <c r="B8158" s="104">
        <v>46276</v>
      </c>
      <c r="C8158" s="105" t="s">
        <v>11</v>
      </c>
      <c r="D8158" s="106">
        <v>8</v>
      </c>
      <c r="G8158" s="106">
        <v>44</v>
      </c>
      <c r="H8158" s="107">
        <v>0</v>
      </c>
      <c r="I8158" s="107">
        <v>0</v>
      </c>
      <c r="J8158" s="107">
        <v>0</v>
      </c>
      <c r="K8158" s="107">
        <v>0</v>
      </c>
      <c r="L8158" s="108">
        <v>0</v>
      </c>
      <c r="X8158" t="s">
        <v>778</v>
      </c>
      <c r="Y8158" t="s">
        <v>784</v>
      </c>
    </row>
    <row r="8159" spans="1:25" x14ac:dyDescent="0.25">
      <c r="A8159" s="103" t="s">
        <v>7</v>
      </c>
      <c r="B8159" s="104">
        <v>46276</v>
      </c>
      <c r="C8159" s="105" t="s">
        <v>11</v>
      </c>
      <c r="D8159" s="106">
        <v>11</v>
      </c>
      <c r="G8159" s="106">
        <v>129</v>
      </c>
      <c r="H8159" s="107">
        <v>4</v>
      </c>
      <c r="I8159" s="107">
        <v>4</v>
      </c>
      <c r="J8159" s="107">
        <v>0</v>
      </c>
      <c r="K8159" s="107">
        <v>0</v>
      </c>
      <c r="L8159" s="108">
        <v>0</v>
      </c>
      <c r="X8159" t="s">
        <v>778</v>
      </c>
      <c r="Y8159" t="s">
        <v>20</v>
      </c>
    </row>
    <row r="8160" spans="1:25" x14ac:dyDescent="0.25">
      <c r="A8160" s="103" t="s">
        <v>7</v>
      </c>
      <c r="B8160" s="104">
        <v>46276</v>
      </c>
      <c r="C8160" s="105" t="s">
        <v>12</v>
      </c>
      <c r="D8160" s="106">
        <v>12</v>
      </c>
      <c r="G8160" s="106">
        <v>2</v>
      </c>
      <c r="H8160" s="107">
        <v>1</v>
      </c>
      <c r="I8160" s="107">
        <v>0</v>
      </c>
      <c r="J8160" s="107">
        <v>0</v>
      </c>
      <c r="K8160" s="107">
        <v>0</v>
      </c>
      <c r="L8160" s="108">
        <v>0</v>
      </c>
      <c r="X8160" t="s">
        <v>778</v>
      </c>
      <c r="Y8160" t="s">
        <v>785</v>
      </c>
    </row>
    <row r="8161" spans="1:25" x14ac:dyDescent="0.25">
      <c r="A8161" s="103" t="s">
        <v>6</v>
      </c>
      <c r="B8161" s="104">
        <v>46276</v>
      </c>
      <c r="C8161" s="105" t="s">
        <v>11</v>
      </c>
      <c r="D8161" s="106">
        <v>14</v>
      </c>
      <c r="G8161" s="106">
        <v>338</v>
      </c>
      <c r="H8161" s="107">
        <v>3</v>
      </c>
      <c r="I8161" s="107">
        <v>2</v>
      </c>
      <c r="J8161" s="107">
        <v>0</v>
      </c>
      <c r="K8161" s="107">
        <v>0</v>
      </c>
      <c r="L8161" s="108">
        <v>0</v>
      </c>
      <c r="X8161" t="s">
        <v>778</v>
      </c>
      <c r="Y8161" t="s">
        <v>20</v>
      </c>
    </row>
    <row r="8162" spans="1:25" x14ac:dyDescent="0.25">
      <c r="A8162" s="103" t="s">
        <v>6</v>
      </c>
      <c r="B8162" s="104">
        <v>46276</v>
      </c>
      <c r="C8162" s="105" t="s">
        <v>11</v>
      </c>
      <c r="D8162" s="106">
        <v>8</v>
      </c>
      <c r="G8162" s="106">
        <v>34</v>
      </c>
      <c r="H8162" s="107">
        <v>0</v>
      </c>
      <c r="I8162" s="107">
        <v>0</v>
      </c>
      <c r="J8162" s="107">
        <v>0</v>
      </c>
      <c r="K8162" s="107">
        <v>0</v>
      </c>
      <c r="L8162" s="108">
        <v>0</v>
      </c>
      <c r="X8162" t="s">
        <v>778</v>
      </c>
      <c r="Y8162" t="s">
        <v>780</v>
      </c>
    </row>
    <row r="8163" spans="1:25" x14ac:dyDescent="0.25">
      <c r="A8163" s="103" t="s">
        <v>6</v>
      </c>
      <c r="B8163" s="104">
        <v>46276</v>
      </c>
      <c r="C8163" s="105" t="s">
        <v>11</v>
      </c>
      <c r="D8163" s="106">
        <v>15</v>
      </c>
      <c r="G8163" s="106">
        <v>63</v>
      </c>
      <c r="H8163" s="107">
        <v>0</v>
      </c>
      <c r="I8163" s="107">
        <v>0</v>
      </c>
      <c r="J8163" s="107">
        <v>0</v>
      </c>
      <c r="K8163" s="107">
        <v>0</v>
      </c>
      <c r="L8163" s="108">
        <v>0</v>
      </c>
      <c r="X8163" t="s">
        <v>778</v>
      </c>
      <c r="Y8163" t="s">
        <v>780</v>
      </c>
    </row>
    <row r="8164" spans="1:25" x14ac:dyDescent="0.25">
      <c r="A8164" s="103" t="s">
        <v>7</v>
      </c>
      <c r="B8164" s="104">
        <v>46276</v>
      </c>
      <c r="C8164" s="105" t="s">
        <v>11</v>
      </c>
      <c r="D8164" s="106">
        <v>9</v>
      </c>
      <c r="G8164" s="106">
        <v>96</v>
      </c>
      <c r="H8164" s="107">
        <v>0</v>
      </c>
      <c r="I8164" s="107">
        <v>0</v>
      </c>
      <c r="J8164" s="107">
        <v>0</v>
      </c>
      <c r="K8164" s="107">
        <v>0</v>
      </c>
      <c r="L8164" s="108">
        <v>0</v>
      </c>
      <c r="X8164" t="s">
        <v>778</v>
      </c>
      <c r="Y8164" t="s">
        <v>783</v>
      </c>
    </row>
    <row r="8165" spans="1:25" x14ac:dyDescent="0.25">
      <c r="A8165" s="103" t="s">
        <v>8</v>
      </c>
      <c r="B8165" s="104">
        <v>46276</v>
      </c>
      <c r="C8165" s="105" t="s">
        <v>12</v>
      </c>
      <c r="D8165" s="106">
        <v>10</v>
      </c>
      <c r="G8165" s="106">
        <v>41</v>
      </c>
      <c r="H8165" s="107">
        <v>0</v>
      </c>
      <c r="I8165" s="107">
        <v>0</v>
      </c>
      <c r="J8165" s="107">
        <v>0</v>
      </c>
      <c r="K8165" s="107">
        <v>0</v>
      </c>
      <c r="L8165" s="108">
        <v>0</v>
      </c>
      <c r="X8165" t="s">
        <v>778</v>
      </c>
      <c r="Y8165" t="s">
        <v>781</v>
      </c>
    </row>
    <row r="8166" spans="1:25" x14ac:dyDescent="0.25">
      <c r="A8166" s="103" t="s">
        <v>8</v>
      </c>
      <c r="B8166" s="104">
        <v>46276</v>
      </c>
      <c r="C8166" s="105" t="s">
        <v>12</v>
      </c>
      <c r="D8166" s="106">
        <v>8</v>
      </c>
      <c r="G8166" s="106">
        <v>18</v>
      </c>
      <c r="H8166" s="107">
        <v>1</v>
      </c>
      <c r="I8166" s="107">
        <v>1</v>
      </c>
      <c r="J8166" s="107">
        <v>1</v>
      </c>
      <c r="K8166" s="107">
        <v>1</v>
      </c>
      <c r="L8166" s="108">
        <v>0</v>
      </c>
      <c r="X8166" t="s">
        <v>782</v>
      </c>
      <c r="Y8166" t="s">
        <v>779</v>
      </c>
    </row>
    <row r="8167" spans="1:25" x14ac:dyDescent="0.25">
      <c r="A8167" s="103" t="s">
        <v>6</v>
      </c>
      <c r="B8167" s="104">
        <v>46276</v>
      </c>
      <c r="C8167" s="105" t="s">
        <v>12</v>
      </c>
      <c r="D8167" s="106">
        <v>14</v>
      </c>
      <c r="G8167" s="106">
        <v>196</v>
      </c>
      <c r="H8167" s="107">
        <v>2</v>
      </c>
      <c r="I8167" s="107">
        <v>1</v>
      </c>
      <c r="J8167" s="107">
        <v>0</v>
      </c>
      <c r="K8167" s="107">
        <v>0</v>
      </c>
      <c r="L8167" s="108">
        <v>0</v>
      </c>
      <c r="X8167" t="s">
        <v>778</v>
      </c>
      <c r="Y8167" t="s">
        <v>779</v>
      </c>
    </row>
    <row r="8168" spans="1:25" x14ac:dyDescent="0.25">
      <c r="A8168" s="103" t="s">
        <v>8</v>
      </c>
      <c r="B8168" s="104">
        <v>46276</v>
      </c>
      <c r="C8168" s="105" t="s">
        <v>12</v>
      </c>
      <c r="D8168" s="106">
        <v>15</v>
      </c>
      <c r="G8168" s="106">
        <v>12</v>
      </c>
      <c r="H8168" s="107">
        <v>0</v>
      </c>
      <c r="I8168" s="107">
        <v>0</v>
      </c>
      <c r="J8168" s="107">
        <v>0</v>
      </c>
      <c r="K8168" s="107">
        <v>0</v>
      </c>
      <c r="L8168" s="108">
        <v>0</v>
      </c>
      <c r="X8168" t="s">
        <v>782</v>
      </c>
    </row>
    <row r="8169" spans="1:25" x14ac:dyDescent="0.25">
      <c r="A8169" s="103" t="s">
        <v>7</v>
      </c>
      <c r="B8169" s="104">
        <v>46276</v>
      </c>
      <c r="C8169" s="105" t="s">
        <v>12</v>
      </c>
      <c r="D8169" s="106">
        <v>11</v>
      </c>
      <c r="G8169" s="106">
        <v>1183</v>
      </c>
      <c r="H8169" s="107">
        <v>24</v>
      </c>
      <c r="I8169" s="107">
        <v>21</v>
      </c>
      <c r="J8169" s="107">
        <v>0</v>
      </c>
      <c r="K8169" s="107">
        <v>0</v>
      </c>
      <c r="L8169" s="108">
        <v>0</v>
      </c>
      <c r="X8169" t="s">
        <v>782</v>
      </c>
      <c r="Y8169" t="s">
        <v>779</v>
      </c>
    </row>
    <row r="8170" spans="1:25" x14ac:dyDescent="0.25">
      <c r="A8170" s="103" t="s">
        <v>7</v>
      </c>
      <c r="B8170" s="104">
        <v>46276</v>
      </c>
      <c r="C8170" s="105" t="s">
        <v>12</v>
      </c>
      <c r="D8170" s="106">
        <v>12</v>
      </c>
      <c r="G8170" s="106">
        <v>820</v>
      </c>
      <c r="H8170" s="107">
        <v>12</v>
      </c>
      <c r="I8170" s="107">
        <v>7</v>
      </c>
      <c r="J8170" s="107">
        <v>0</v>
      </c>
      <c r="K8170" s="107">
        <v>0</v>
      </c>
      <c r="L8170" s="108">
        <v>0</v>
      </c>
      <c r="X8170" t="s">
        <v>778</v>
      </c>
      <c r="Y8170" t="s">
        <v>779</v>
      </c>
    </row>
    <row r="8171" spans="1:25" x14ac:dyDescent="0.25">
      <c r="A8171" s="103" t="s">
        <v>6</v>
      </c>
      <c r="B8171" s="104">
        <v>46276</v>
      </c>
      <c r="C8171" s="105" t="s">
        <v>11</v>
      </c>
      <c r="D8171" s="106">
        <v>12</v>
      </c>
      <c r="G8171" s="106">
        <v>22</v>
      </c>
      <c r="H8171" s="107">
        <v>0</v>
      </c>
      <c r="I8171" s="107">
        <v>0</v>
      </c>
      <c r="J8171" s="107">
        <v>0</v>
      </c>
      <c r="K8171" s="107">
        <v>0</v>
      </c>
      <c r="L8171" s="108">
        <v>0</v>
      </c>
      <c r="X8171" t="s">
        <v>782</v>
      </c>
      <c r="Y8171" t="s">
        <v>21</v>
      </c>
    </row>
    <row r="8172" spans="1:25" x14ac:dyDescent="0.25">
      <c r="A8172" s="103" t="s">
        <v>6</v>
      </c>
      <c r="B8172" s="104">
        <v>46276</v>
      </c>
      <c r="C8172" s="105" t="s">
        <v>12</v>
      </c>
      <c r="D8172" s="106">
        <v>13</v>
      </c>
      <c r="G8172" s="106">
        <v>1</v>
      </c>
      <c r="H8172" s="107">
        <v>0</v>
      </c>
      <c r="I8172" s="107">
        <v>0</v>
      </c>
      <c r="J8172" s="107">
        <v>0</v>
      </c>
      <c r="K8172" s="107">
        <v>0</v>
      </c>
      <c r="L8172" s="108">
        <v>0</v>
      </c>
      <c r="X8172" t="s">
        <v>782</v>
      </c>
      <c r="Y8172" t="s">
        <v>779</v>
      </c>
    </row>
    <row r="8173" spans="1:25" x14ac:dyDescent="0.25">
      <c r="A8173" s="103" t="s">
        <v>7</v>
      </c>
      <c r="B8173" s="104">
        <v>46276</v>
      </c>
      <c r="C8173" s="105" t="s">
        <v>12</v>
      </c>
      <c r="D8173" s="106">
        <v>12</v>
      </c>
      <c r="G8173" s="106">
        <v>8</v>
      </c>
      <c r="H8173" s="107">
        <v>0</v>
      </c>
      <c r="I8173" s="107">
        <v>0</v>
      </c>
      <c r="J8173" s="107">
        <v>0</v>
      </c>
      <c r="K8173" s="107">
        <v>0</v>
      </c>
      <c r="L8173" s="108">
        <v>0</v>
      </c>
      <c r="X8173" t="s">
        <v>782</v>
      </c>
      <c r="Y8173" t="s">
        <v>779</v>
      </c>
    </row>
    <row r="8174" spans="1:25" x14ac:dyDescent="0.25">
      <c r="A8174" s="103" t="s">
        <v>6</v>
      </c>
      <c r="B8174" s="104">
        <v>46276</v>
      </c>
      <c r="C8174" s="105" t="s">
        <v>11</v>
      </c>
      <c r="D8174" s="106">
        <v>16</v>
      </c>
      <c r="G8174" s="106">
        <v>541</v>
      </c>
      <c r="H8174" s="107">
        <v>5</v>
      </c>
      <c r="I8174" s="107">
        <v>5</v>
      </c>
      <c r="J8174" s="107">
        <v>0</v>
      </c>
      <c r="K8174" s="107">
        <v>0</v>
      </c>
      <c r="L8174" s="108">
        <v>0</v>
      </c>
      <c r="X8174" t="s">
        <v>782</v>
      </c>
      <c r="Y8174" t="s">
        <v>20</v>
      </c>
    </row>
    <row r="8175" spans="1:25" x14ac:dyDescent="0.25">
      <c r="A8175" s="103" t="s">
        <v>6</v>
      </c>
      <c r="B8175" s="104">
        <v>46276</v>
      </c>
      <c r="C8175" s="105" t="s">
        <v>11</v>
      </c>
      <c r="D8175" s="106">
        <v>8</v>
      </c>
      <c r="G8175" s="106">
        <v>434</v>
      </c>
      <c r="H8175" s="107">
        <v>5</v>
      </c>
      <c r="I8175" s="107">
        <v>4</v>
      </c>
      <c r="J8175" s="107">
        <v>0</v>
      </c>
      <c r="K8175" s="107">
        <v>0</v>
      </c>
      <c r="L8175" s="108">
        <v>0</v>
      </c>
      <c r="X8175" t="s">
        <v>782</v>
      </c>
      <c r="Y8175" t="s">
        <v>20</v>
      </c>
    </row>
    <row r="8176" spans="1:25" x14ac:dyDescent="0.25">
      <c r="A8176" s="103" t="s">
        <v>7</v>
      </c>
      <c r="B8176" s="104">
        <v>46276</v>
      </c>
      <c r="C8176" s="105" t="s">
        <v>12</v>
      </c>
      <c r="D8176" s="106">
        <v>10</v>
      </c>
      <c r="G8176" s="106">
        <v>24</v>
      </c>
      <c r="H8176" s="107">
        <v>0</v>
      </c>
      <c r="I8176" s="107">
        <v>0</v>
      </c>
      <c r="J8176" s="107">
        <v>0</v>
      </c>
      <c r="K8176" s="107">
        <v>0</v>
      </c>
      <c r="L8176" s="108">
        <v>0</v>
      </c>
      <c r="X8176" t="s">
        <v>782</v>
      </c>
    </row>
    <row r="8177" spans="1:25" x14ac:dyDescent="0.25">
      <c r="A8177" s="103" t="s">
        <v>6</v>
      </c>
      <c r="B8177" s="104">
        <v>46276</v>
      </c>
      <c r="C8177" s="105" t="s">
        <v>11</v>
      </c>
      <c r="D8177" s="106">
        <v>14</v>
      </c>
      <c r="G8177" s="106">
        <v>69</v>
      </c>
      <c r="H8177" s="107">
        <v>0</v>
      </c>
      <c r="I8177" s="107">
        <v>0</v>
      </c>
      <c r="J8177" s="107">
        <v>0</v>
      </c>
      <c r="K8177" s="107">
        <v>0</v>
      </c>
      <c r="L8177" s="108">
        <v>0</v>
      </c>
      <c r="X8177" t="s">
        <v>778</v>
      </c>
      <c r="Y8177" t="s">
        <v>780</v>
      </c>
    </row>
    <row r="8178" spans="1:25" x14ac:dyDescent="0.25">
      <c r="B8178" s="104">
        <v>46276</v>
      </c>
      <c r="C8178" s="105" t="s">
        <v>11</v>
      </c>
      <c r="D8178" s="106">
        <v>15</v>
      </c>
      <c r="G8178" s="106">
        <v>1</v>
      </c>
      <c r="H8178" s="107">
        <v>1</v>
      </c>
      <c r="I8178" s="107">
        <v>1</v>
      </c>
      <c r="J8178" s="107">
        <v>0</v>
      </c>
      <c r="K8178" s="107">
        <v>0</v>
      </c>
      <c r="L8178" s="108">
        <v>0</v>
      </c>
      <c r="X8178" t="s">
        <v>782</v>
      </c>
    </row>
    <row r="8179" spans="1:25" x14ac:dyDescent="0.25">
      <c r="A8179" s="103" t="s">
        <v>8</v>
      </c>
      <c r="B8179" s="104">
        <v>46276</v>
      </c>
      <c r="C8179" s="105" t="s">
        <v>12</v>
      </c>
      <c r="D8179" s="106">
        <v>12</v>
      </c>
      <c r="G8179" s="106">
        <v>5</v>
      </c>
      <c r="H8179" s="107">
        <v>0</v>
      </c>
      <c r="I8179" s="107">
        <v>0</v>
      </c>
      <c r="J8179" s="107">
        <v>0</v>
      </c>
      <c r="K8179" s="107">
        <v>0</v>
      </c>
      <c r="L8179" s="108">
        <v>0</v>
      </c>
      <c r="X8179" t="s">
        <v>778</v>
      </c>
      <c r="Y8179" t="s">
        <v>781</v>
      </c>
    </row>
    <row r="8180" spans="1:25" x14ac:dyDescent="0.25">
      <c r="A8180" s="103" t="s">
        <v>7</v>
      </c>
      <c r="B8180" s="104">
        <v>46276</v>
      </c>
      <c r="C8180" s="105" t="s">
        <v>11</v>
      </c>
      <c r="D8180" s="106">
        <v>11</v>
      </c>
      <c r="G8180" s="106">
        <v>6</v>
      </c>
      <c r="H8180" s="107">
        <v>0</v>
      </c>
      <c r="I8180" s="107">
        <v>0</v>
      </c>
      <c r="J8180" s="107">
        <v>0</v>
      </c>
      <c r="K8180" s="107">
        <v>0</v>
      </c>
      <c r="L8180" s="108">
        <v>0</v>
      </c>
      <c r="X8180" t="s">
        <v>782</v>
      </c>
      <c r="Y8180" t="s">
        <v>21</v>
      </c>
    </row>
    <row r="8181" spans="1:25" x14ac:dyDescent="0.25">
      <c r="A8181" s="103" t="s">
        <v>7</v>
      </c>
      <c r="B8181" s="104">
        <v>46276</v>
      </c>
      <c r="C8181" s="105" t="s">
        <v>12</v>
      </c>
      <c r="D8181" s="106">
        <v>12</v>
      </c>
      <c r="G8181" s="106">
        <v>11</v>
      </c>
      <c r="H8181" s="107">
        <v>0</v>
      </c>
      <c r="I8181" s="107">
        <v>0</v>
      </c>
      <c r="J8181" s="107">
        <v>0</v>
      </c>
      <c r="K8181" s="107">
        <v>0</v>
      </c>
      <c r="L8181" s="108">
        <v>0</v>
      </c>
      <c r="X8181" t="s">
        <v>778</v>
      </c>
    </row>
    <row r="8182" spans="1:25" x14ac:dyDescent="0.25">
      <c r="A8182" s="103" t="s">
        <v>8</v>
      </c>
      <c r="B8182" s="104">
        <v>46276</v>
      </c>
      <c r="C8182" s="105" t="s">
        <v>12</v>
      </c>
      <c r="D8182" s="106">
        <v>15</v>
      </c>
      <c r="G8182" s="106">
        <v>48</v>
      </c>
      <c r="H8182" s="107">
        <v>2</v>
      </c>
      <c r="I8182" s="107">
        <v>1</v>
      </c>
      <c r="J8182" s="107">
        <v>0</v>
      </c>
      <c r="K8182" s="107">
        <v>0</v>
      </c>
      <c r="L8182" s="108">
        <v>0</v>
      </c>
      <c r="X8182" t="s">
        <v>782</v>
      </c>
      <c r="Y8182" t="s">
        <v>779</v>
      </c>
    </row>
    <row r="8183" spans="1:25" x14ac:dyDescent="0.25">
      <c r="A8183" s="103" t="s">
        <v>7</v>
      </c>
      <c r="B8183" s="104">
        <v>46276</v>
      </c>
      <c r="C8183" s="105" t="s">
        <v>12</v>
      </c>
      <c r="D8183" s="106">
        <v>12</v>
      </c>
      <c r="G8183" s="106">
        <v>763</v>
      </c>
      <c r="H8183" s="107">
        <v>14</v>
      </c>
      <c r="I8183" s="107">
        <v>9</v>
      </c>
      <c r="J8183" s="107">
        <v>4</v>
      </c>
      <c r="K8183" s="107">
        <v>2</v>
      </c>
      <c r="L8183" s="108">
        <v>2</v>
      </c>
      <c r="X8183" t="s">
        <v>782</v>
      </c>
      <c r="Y8183" t="s">
        <v>779</v>
      </c>
    </row>
    <row r="8184" spans="1:25" x14ac:dyDescent="0.25">
      <c r="A8184" s="103" t="s">
        <v>8</v>
      </c>
      <c r="B8184" s="104">
        <v>46276</v>
      </c>
      <c r="C8184" s="105" t="s">
        <v>12</v>
      </c>
      <c r="D8184" s="106">
        <v>8</v>
      </c>
      <c r="G8184" s="106">
        <v>3</v>
      </c>
      <c r="H8184" s="107">
        <v>0</v>
      </c>
      <c r="I8184" s="107">
        <v>0</v>
      </c>
      <c r="J8184" s="107">
        <v>0</v>
      </c>
      <c r="K8184" s="107">
        <v>0</v>
      </c>
      <c r="L8184" s="108">
        <v>0</v>
      </c>
      <c r="X8184" t="s">
        <v>778</v>
      </c>
    </row>
    <row r="8185" spans="1:25" x14ac:dyDescent="0.25">
      <c r="A8185" s="103" t="s">
        <v>8</v>
      </c>
      <c r="B8185" s="104">
        <v>46276</v>
      </c>
      <c r="C8185" s="105" t="s">
        <v>11</v>
      </c>
      <c r="D8185" s="106">
        <v>8</v>
      </c>
      <c r="G8185" s="106">
        <v>33</v>
      </c>
      <c r="H8185" s="107">
        <v>1</v>
      </c>
      <c r="I8185" s="107">
        <v>1</v>
      </c>
      <c r="J8185" s="107">
        <v>0</v>
      </c>
      <c r="K8185" s="107">
        <v>0</v>
      </c>
      <c r="L8185" s="108">
        <v>0</v>
      </c>
      <c r="X8185" t="s">
        <v>782</v>
      </c>
      <c r="Y8185" t="s">
        <v>783</v>
      </c>
    </row>
    <row r="8186" spans="1:25" x14ac:dyDescent="0.25">
      <c r="A8186" s="103" t="s">
        <v>7</v>
      </c>
      <c r="B8186" s="104">
        <v>46276</v>
      </c>
      <c r="C8186" s="105" t="s">
        <v>12</v>
      </c>
      <c r="D8186" s="106">
        <v>11</v>
      </c>
      <c r="G8186" s="106">
        <v>5</v>
      </c>
      <c r="H8186" s="107">
        <v>0</v>
      </c>
      <c r="I8186" s="107">
        <v>0</v>
      </c>
      <c r="J8186" s="107">
        <v>0</v>
      </c>
      <c r="K8186" s="107">
        <v>0</v>
      </c>
      <c r="L8186" s="108">
        <v>0</v>
      </c>
      <c r="X8186" t="s">
        <v>782</v>
      </c>
      <c r="Y8186" t="s">
        <v>169</v>
      </c>
    </row>
    <row r="8187" spans="1:25" x14ac:dyDescent="0.25">
      <c r="A8187" s="103" t="s">
        <v>7</v>
      </c>
      <c r="B8187" s="104">
        <v>46276</v>
      </c>
      <c r="C8187" s="105" t="s">
        <v>11</v>
      </c>
      <c r="D8187" s="106">
        <v>16</v>
      </c>
      <c r="G8187" s="106">
        <v>4</v>
      </c>
      <c r="H8187" s="107">
        <v>0</v>
      </c>
      <c r="I8187" s="107">
        <v>0</v>
      </c>
      <c r="J8187" s="107">
        <v>0</v>
      </c>
      <c r="K8187" s="107">
        <v>0</v>
      </c>
      <c r="L8187" s="108">
        <v>0</v>
      </c>
      <c r="X8187" t="s">
        <v>782</v>
      </c>
      <c r="Y8187" t="s">
        <v>23</v>
      </c>
    </row>
    <row r="8188" spans="1:25" x14ac:dyDescent="0.25">
      <c r="A8188" s="103" t="s">
        <v>7</v>
      </c>
      <c r="B8188" s="104">
        <v>46276</v>
      </c>
      <c r="C8188" s="105" t="s">
        <v>11</v>
      </c>
      <c r="D8188" s="106">
        <v>9</v>
      </c>
      <c r="G8188" s="106">
        <v>51</v>
      </c>
      <c r="H8188" s="107">
        <v>0</v>
      </c>
      <c r="I8188" s="107">
        <v>0</v>
      </c>
      <c r="J8188" s="107">
        <v>0</v>
      </c>
      <c r="K8188" s="107">
        <v>0</v>
      </c>
      <c r="L8188" s="108">
        <v>0</v>
      </c>
      <c r="X8188" t="s">
        <v>782</v>
      </c>
      <c r="Y8188" t="s">
        <v>780</v>
      </c>
    </row>
    <row r="8189" spans="1:25" x14ac:dyDescent="0.25">
      <c r="A8189" s="103" t="s">
        <v>7</v>
      </c>
      <c r="B8189" s="104">
        <v>46276</v>
      </c>
      <c r="C8189" s="105" t="s">
        <v>12</v>
      </c>
      <c r="D8189" s="106">
        <v>14</v>
      </c>
      <c r="G8189" s="106">
        <v>39</v>
      </c>
      <c r="H8189" s="107">
        <v>0</v>
      </c>
      <c r="I8189" s="107">
        <v>0</v>
      </c>
      <c r="J8189" s="107">
        <v>0</v>
      </c>
      <c r="K8189" s="107">
        <v>0</v>
      </c>
      <c r="L8189" s="108">
        <v>0</v>
      </c>
      <c r="X8189" t="s">
        <v>782</v>
      </c>
    </row>
    <row r="8190" spans="1:25" x14ac:dyDescent="0.25">
      <c r="A8190" s="103" t="s">
        <v>7</v>
      </c>
      <c r="B8190" s="104">
        <v>46276</v>
      </c>
      <c r="C8190" s="105" t="s">
        <v>11</v>
      </c>
      <c r="D8190" s="106">
        <v>14</v>
      </c>
      <c r="G8190" s="106">
        <v>170</v>
      </c>
      <c r="H8190" s="107">
        <v>0</v>
      </c>
      <c r="I8190" s="107">
        <v>0</v>
      </c>
      <c r="J8190" s="107">
        <v>0</v>
      </c>
      <c r="K8190" s="107">
        <v>0</v>
      </c>
      <c r="L8190" s="108">
        <v>0</v>
      </c>
      <c r="X8190" t="s">
        <v>778</v>
      </c>
      <c r="Y8190" t="s">
        <v>783</v>
      </c>
    </row>
    <row r="8191" spans="1:25" x14ac:dyDescent="0.25">
      <c r="A8191" s="103" t="s">
        <v>8</v>
      </c>
      <c r="B8191" s="104">
        <v>46276</v>
      </c>
      <c r="C8191" s="105" t="s">
        <v>11</v>
      </c>
      <c r="D8191" s="106">
        <v>9</v>
      </c>
      <c r="G8191" s="106">
        <v>427</v>
      </c>
      <c r="H8191" s="107">
        <v>4</v>
      </c>
      <c r="I8191" s="107">
        <v>4</v>
      </c>
      <c r="J8191" s="107">
        <v>1</v>
      </c>
      <c r="K8191" s="107">
        <v>1</v>
      </c>
      <c r="L8191" s="108">
        <v>0</v>
      </c>
      <c r="X8191" t="s">
        <v>782</v>
      </c>
      <c r="Y8191" t="s">
        <v>20</v>
      </c>
    </row>
    <row r="8192" spans="1:25" x14ac:dyDescent="0.25">
      <c r="A8192" s="103" t="s">
        <v>7</v>
      </c>
      <c r="B8192" s="104">
        <v>46276</v>
      </c>
      <c r="C8192" s="105" t="s">
        <v>11</v>
      </c>
      <c r="D8192" s="106">
        <v>15</v>
      </c>
      <c r="G8192" s="106">
        <v>5</v>
      </c>
      <c r="H8192" s="107">
        <v>0</v>
      </c>
      <c r="I8192" s="107">
        <v>0</v>
      </c>
      <c r="J8192" s="107">
        <v>0</v>
      </c>
      <c r="K8192" s="107">
        <v>0</v>
      </c>
      <c r="L8192" s="108">
        <v>0</v>
      </c>
      <c r="X8192" t="s">
        <v>782</v>
      </c>
      <c r="Y8192" t="s">
        <v>21</v>
      </c>
    </row>
    <row r="8193" spans="1:25" x14ac:dyDescent="0.25">
      <c r="A8193" s="103" t="s">
        <v>7</v>
      </c>
      <c r="B8193" s="104">
        <v>46276</v>
      </c>
      <c r="C8193" s="105" t="s">
        <v>12</v>
      </c>
      <c r="D8193" s="106">
        <v>11</v>
      </c>
      <c r="G8193" s="106">
        <v>17</v>
      </c>
      <c r="H8193" s="107">
        <v>0</v>
      </c>
      <c r="I8193" s="107">
        <v>0</v>
      </c>
      <c r="J8193" s="107">
        <v>0</v>
      </c>
      <c r="K8193" s="107">
        <v>0</v>
      </c>
      <c r="L8193" s="108">
        <v>0</v>
      </c>
      <c r="X8193" t="s">
        <v>778</v>
      </c>
    </row>
    <row r="8194" spans="1:25" x14ac:dyDescent="0.25">
      <c r="A8194" s="103" t="s">
        <v>6</v>
      </c>
      <c r="B8194" s="104">
        <v>46276</v>
      </c>
      <c r="C8194" s="105" t="s">
        <v>11</v>
      </c>
      <c r="D8194" s="106">
        <v>10</v>
      </c>
      <c r="G8194" s="106">
        <v>15</v>
      </c>
      <c r="H8194" s="107">
        <v>0</v>
      </c>
      <c r="I8194" s="107">
        <v>0</v>
      </c>
      <c r="J8194" s="107">
        <v>0</v>
      </c>
      <c r="K8194" s="107">
        <v>0</v>
      </c>
      <c r="L8194" s="108">
        <v>0</v>
      </c>
      <c r="X8194" t="s">
        <v>782</v>
      </c>
      <c r="Y8194" t="s">
        <v>23</v>
      </c>
    </row>
    <row r="8195" spans="1:25" x14ac:dyDescent="0.25">
      <c r="A8195" s="103" t="s">
        <v>7</v>
      </c>
      <c r="B8195" s="104">
        <v>46276</v>
      </c>
      <c r="C8195" s="105" t="s">
        <v>12</v>
      </c>
      <c r="D8195" s="106">
        <v>8</v>
      </c>
      <c r="G8195" s="106">
        <v>39</v>
      </c>
      <c r="H8195" s="107">
        <v>0</v>
      </c>
      <c r="I8195" s="107">
        <v>0</v>
      </c>
      <c r="J8195" s="107">
        <v>0</v>
      </c>
      <c r="K8195" s="107">
        <v>0</v>
      </c>
      <c r="L8195" s="108">
        <v>0</v>
      </c>
      <c r="X8195" t="s">
        <v>778</v>
      </c>
      <c r="Y8195" t="s">
        <v>781</v>
      </c>
    </row>
    <row r="8196" spans="1:25" x14ac:dyDescent="0.25">
      <c r="A8196" s="103" t="s">
        <v>7</v>
      </c>
      <c r="B8196" s="104">
        <v>46276</v>
      </c>
      <c r="C8196" s="105" t="s">
        <v>12</v>
      </c>
      <c r="D8196" s="106">
        <v>11</v>
      </c>
      <c r="G8196" s="106">
        <v>22</v>
      </c>
      <c r="H8196" s="107">
        <v>0</v>
      </c>
      <c r="I8196" s="107">
        <v>0</v>
      </c>
      <c r="J8196" s="107">
        <v>0</v>
      </c>
      <c r="K8196" s="107">
        <v>0</v>
      </c>
      <c r="L8196" s="108">
        <v>0</v>
      </c>
      <c r="X8196" t="s">
        <v>782</v>
      </c>
      <c r="Y8196" t="s">
        <v>779</v>
      </c>
    </row>
    <row r="8197" spans="1:25" x14ac:dyDescent="0.25">
      <c r="A8197" s="103" t="s">
        <v>7</v>
      </c>
      <c r="B8197" s="104">
        <v>46276</v>
      </c>
      <c r="C8197" s="105" t="s">
        <v>11</v>
      </c>
      <c r="D8197" s="106">
        <v>12</v>
      </c>
      <c r="G8197" s="106">
        <v>77</v>
      </c>
      <c r="H8197" s="107">
        <v>1</v>
      </c>
      <c r="I8197" s="107">
        <v>1</v>
      </c>
      <c r="J8197" s="107">
        <v>0</v>
      </c>
      <c r="K8197" s="107">
        <v>0</v>
      </c>
      <c r="L8197" s="108">
        <v>0</v>
      </c>
      <c r="X8197" t="s">
        <v>782</v>
      </c>
      <c r="Y8197" t="s">
        <v>780</v>
      </c>
    </row>
    <row r="8198" spans="1:25" x14ac:dyDescent="0.25">
      <c r="A8198" s="103" t="s">
        <v>6</v>
      </c>
      <c r="B8198" s="104">
        <v>46276</v>
      </c>
      <c r="C8198" s="105" t="s">
        <v>12</v>
      </c>
      <c r="D8198" s="106">
        <v>8</v>
      </c>
      <c r="G8198" s="106">
        <v>33</v>
      </c>
      <c r="H8198" s="107">
        <v>0</v>
      </c>
      <c r="I8198" s="107">
        <v>0</v>
      </c>
      <c r="J8198" s="107">
        <v>0</v>
      </c>
      <c r="K8198" s="107">
        <v>0</v>
      </c>
      <c r="L8198" s="108">
        <v>0</v>
      </c>
      <c r="X8198" t="s">
        <v>782</v>
      </c>
      <c r="Y8198" t="s">
        <v>779</v>
      </c>
    </row>
    <row r="8199" spans="1:25" x14ac:dyDescent="0.25">
      <c r="A8199" s="103" t="s">
        <v>6</v>
      </c>
      <c r="B8199" s="104">
        <v>46276</v>
      </c>
      <c r="C8199" s="105" t="s">
        <v>12</v>
      </c>
      <c r="D8199" s="106">
        <v>15</v>
      </c>
      <c r="G8199" s="106">
        <v>1742</v>
      </c>
      <c r="H8199" s="107">
        <v>26</v>
      </c>
      <c r="I8199" s="107">
        <v>19</v>
      </c>
      <c r="J8199" s="107">
        <v>2</v>
      </c>
      <c r="K8199" s="107">
        <v>1</v>
      </c>
      <c r="L8199" s="108">
        <v>0</v>
      </c>
      <c r="X8199" t="s">
        <v>782</v>
      </c>
      <c r="Y8199" t="s">
        <v>779</v>
      </c>
    </row>
    <row r="8200" spans="1:25" x14ac:dyDescent="0.25">
      <c r="A8200" s="103" t="s">
        <v>8</v>
      </c>
      <c r="B8200" s="104">
        <v>46276</v>
      </c>
      <c r="C8200" s="105" t="s">
        <v>12</v>
      </c>
      <c r="D8200" s="106">
        <v>10</v>
      </c>
      <c r="G8200" s="106">
        <v>194</v>
      </c>
      <c r="H8200" s="107">
        <v>0</v>
      </c>
      <c r="I8200" s="107">
        <v>0</v>
      </c>
      <c r="J8200" s="107">
        <v>0</v>
      </c>
      <c r="K8200" s="107">
        <v>0</v>
      </c>
      <c r="L8200" s="108">
        <v>0</v>
      </c>
      <c r="X8200" t="s">
        <v>782</v>
      </c>
      <c r="Y8200" t="s">
        <v>781</v>
      </c>
    </row>
    <row r="8201" spans="1:25" x14ac:dyDescent="0.25">
      <c r="A8201" s="103" t="s">
        <v>8</v>
      </c>
      <c r="B8201" s="104">
        <v>46276</v>
      </c>
      <c r="C8201" s="105" t="s">
        <v>12</v>
      </c>
      <c r="D8201" s="106">
        <v>16</v>
      </c>
      <c r="G8201" s="106">
        <v>660</v>
      </c>
      <c r="H8201" s="107">
        <v>6</v>
      </c>
      <c r="I8201" s="107">
        <v>5</v>
      </c>
      <c r="J8201" s="107">
        <v>0</v>
      </c>
      <c r="K8201" s="107">
        <v>0</v>
      </c>
      <c r="L8201" s="108">
        <v>0</v>
      </c>
      <c r="X8201" t="s">
        <v>778</v>
      </c>
      <c r="Y8201" t="s">
        <v>779</v>
      </c>
    </row>
    <row r="8202" spans="1:25" x14ac:dyDescent="0.25">
      <c r="A8202" s="103" t="s">
        <v>7</v>
      </c>
      <c r="B8202" s="104">
        <v>46276</v>
      </c>
      <c r="C8202" s="105" t="s">
        <v>11</v>
      </c>
      <c r="D8202" s="106">
        <v>8</v>
      </c>
      <c r="G8202" s="106">
        <v>1</v>
      </c>
      <c r="H8202" s="107">
        <v>0</v>
      </c>
      <c r="I8202" s="107">
        <v>0</v>
      </c>
      <c r="J8202" s="107">
        <v>0</v>
      </c>
      <c r="K8202" s="107">
        <v>0</v>
      </c>
      <c r="L8202" s="108">
        <v>0</v>
      </c>
      <c r="X8202" t="s">
        <v>778</v>
      </c>
    </row>
    <row r="8203" spans="1:25" x14ac:dyDescent="0.25">
      <c r="A8203" s="103" t="s">
        <v>6</v>
      </c>
      <c r="B8203" s="104">
        <v>46276</v>
      </c>
      <c r="C8203" s="105" t="s">
        <v>12</v>
      </c>
      <c r="D8203" s="106">
        <v>16</v>
      </c>
      <c r="G8203" s="106">
        <v>4918</v>
      </c>
      <c r="H8203" s="107">
        <v>59</v>
      </c>
      <c r="I8203" s="107">
        <v>49</v>
      </c>
      <c r="J8203" s="107">
        <v>3</v>
      </c>
      <c r="K8203" s="107">
        <v>2</v>
      </c>
      <c r="L8203" s="108">
        <v>0</v>
      </c>
      <c r="X8203" t="s">
        <v>782</v>
      </c>
      <c r="Y8203" t="s">
        <v>779</v>
      </c>
    </row>
    <row r="8204" spans="1:25" x14ac:dyDescent="0.25">
      <c r="A8204" s="103" t="s">
        <v>7</v>
      </c>
      <c r="B8204" s="104">
        <v>46276</v>
      </c>
      <c r="C8204" s="105" t="s">
        <v>11</v>
      </c>
      <c r="D8204" s="106">
        <v>15</v>
      </c>
      <c r="G8204" s="106">
        <v>10</v>
      </c>
      <c r="H8204" s="107">
        <v>0</v>
      </c>
      <c r="I8204" s="107">
        <v>0</v>
      </c>
      <c r="J8204" s="107">
        <v>0</v>
      </c>
      <c r="K8204" s="107">
        <v>0</v>
      </c>
      <c r="L8204" s="108">
        <v>0</v>
      </c>
      <c r="X8204" t="s">
        <v>782</v>
      </c>
    </row>
    <row r="8205" spans="1:25" x14ac:dyDescent="0.25">
      <c r="A8205" s="103" t="s">
        <v>6</v>
      </c>
      <c r="B8205" s="104">
        <v>46276</v>
      </c>
      <c r="C8205" s="105" t="s">
        <v>12</v>
      </c>
      <c r="D8205" s="106">
        <v>10</v>
      </c>
      <c r="G8205" s="106">
        <v>5229</v>
      </c>
      <c r="H8205" s="107">
        <v>73</v>
      </c>
      <c r="I8205" s="107">
        <v>60</v>
      </c>
      <c r="J8205" s="107">
        <v>1</v>
      </c>
      <c r="K8205" s="107">
        <v>1</v>
      </c>
      <c r="L8205" s="108">
        <v>0</v>
      </c>
      <c r="X8205" t="s">
        <v>782</v>
      </c>
      <c r="Y8205" t="s">
        <v>779</v>
      </c>
    </row>
    <row r="8206" spans="1:25" x14ac:dyDescent="0.25">
      <c r="A8206" s="103" t="s">
        <v>7</v>
      </c>
      <c r="B8206" s="104">
        <v>46276</v>
      </c>
      <c r="C8206" s="105" t="s">
        <v>11</v>
      </c>
      <c r="D8206" s="106">
        <v>9</v>
      </c>
      <c r="G8206" s="106">
        <v>80</v>
      </c>
      <c r="H8206" s="107">
        <v>1</v>
      </c>
      <c r="I8206" s="107">
        <v>1</v>
      </c>
      <c r="J8206" s="107">
        <v>0</v>
      </c>
      <c r="K8206" s="107">
        <v>0</v>
      </c>
      <c r="L8206" s="108">
        <v>0</v>
      </c>
      <c r="X8206" t="s">
        <v>778</v>
      </c>
      <c r="Y8206" t="s">
        <v>20</v>
      </c>
    </row>
    <row r="8207" spans="1:25" x14ac:dyDescent="0.25">
      <c r="A8207" s="103" t="s">
        <v>6</v>
      </c>
      <c r="B8207" s="104">
        <v>46276</v>
      </c>
      <c r="C8207" s="105" t="s">
        <v>11</v>
      </c>
      <c r="D8207" s="106">
        <v>17</v>
      </c>
      <c r="G8207" s="106">
        <v>1</v>
      </c>
      <c r="H8207" s="107">
        <v>0</v>
      </c>
      <c r="I8207" s="107">
        <v>0</v>
      </c>
      <c r="J8207" s="107">
        <v>0</v>
      </c>
      <c r="K8207" s="107">
        <v>0</v>
      </c>
      <c r="L8207" s="108">
        <v>0</v>
      </c>
      <c r="X8207" t="s">
        <v>782</v>
      </c>
      <c r="Y8207" t="s">
        <v>783</v>
      </c>
    </row>
    <row r="8208" spans="1:25" x14ac:dyDescent="0.25">
      <c r="A8208" s="103" t="s">
        <v>7</v>
      </c>
      <c r="B8208" s="104">
        <v>46276</v>
      </c>
      <c r="C8208" s="105" t="s">
        <v>11</v>
      </c>
      <c r="D8208" s="106">
        <v>10</v>
      </c>
      <c r="G8208" s="106">
        <v>1</v>
      </c>
      <c r="H8208" s="107">
        <v>0</v>
      </c>
      <c r="I8208" s="107">
        <v>0</v>
      </c>
      <c r="J8208" s="107">
        <v>0</v>
      </c>
      <c r="K8208" s="107">
        <v>0</v>
      </c>
      <c r="L8208" s="108">
        <v>0</v>
      </c>
      <c r="X8208" t="s">
        <v>778</v>
      </c>
      <c r="Y8208" t="s">
        <v>21</v>
      </c>
    </row>
    <row r="8209" spans="1:25" x14ac:dyDescent="0.25">
      <c r="A8209" s="103" t="s">
        <v>6</v>
      </c>
      <c r="B8209" s="104">
        <v>46276</v>
      </c>
      <c r="C8209" s="105" t="s">
        <v>12</v>
      </c>
      <c r="D8209" s="106">
        <v>12</v>
      </c>
      <c r="G8209" s="106">
        <v>150</v>
      </c>
      <c r="H8209" s="107">
        <v>2</v>
      </c>
      <c r="I8209" s="107">
        <v>1</v>
      </c>
      <c r="J8209" s="107">
        <v>0</v>
      </c>
      <c r="K8209" s="107">
        <v>0</v>
      </c>
      <c r="L8209" s="108">
        <v>0</v>
      </c>
      <c r="X8209" t="s">
        <v>782</v>
      </c>
      <c r="Y8209" t="s">
        <v>781</v>
      </c>
    </row>
    <row r="8210" spans="1:25" x14ac:dyDescent="0.25">
      <c r="A8210" s="103" t="s">
        <v>6</v>
      </c>
      <c r="B8210" s="104">
        <v>46276</v>
      </c>
      <c r="C8210" s="105" t="s">
        <v>12</v>
      </c>
      <c r="D8210" s="106">
        <v>11</v>
      </c>
      <c r="G8210" s="106">
        <v>5390</v>
      </c>
      <c r="H8210" s="107">
        <v>73</v>
      </c>
      <c r="I8210" s="107">
        <v>51</v>
      </c>
      <c r="J8210" s="107">
        <v>0</v>
      </c>
      <c r="K8210" s="107">
        <v>0</v>
      </c>
      <c r="L8210" s="108">
        <v>0</v>
      </c>
      <c r="X8210" t="s">
        <v>782</v>
      </c>
      <c r="Y8210" t="s">
        <v>779</v>
      </c>
    </row>
    <row r="8211" spans="1:25" x14ac:dyDescent="0.25">
      <c r="A8211" s="103" t="s">
        <v>6</v>
      </c>
      <c r="B8211" s="104">
        <v>46276</v>
      </c>
      <c r="C8211" s="105" t="s">
        <v>11</v>
      </c>
      <c r="D8211" s="106">
        <v>12</v>
      </c>
      <c r="G8211" s="106">
        <v>86</v>
      </c>
      <c r="H8211" s="107">
        <v>2</v>
      </c>
      <c r="I8211" s="107">
        <v>2</v>
      </c>
      <c r="J8211" s="107">
        <v>0</v>
      </c>
      <c r="K8211" s="107">
        <v>0</v>
      </c>
      <c r="L8211" s="108">
        <v>0</v>
      </c>
      <c r="X8211" t="s">
        <v>778</v>
      </c>
      <c r="Y8211" t="s">
        <v>780</v>
      </c>
    </row>
    <row r="8212" spans="1:25" x14ac:dyDescent="0.25">
      <c r="A8212" s="103" t="s">
        <v>7</v>
      </c>
      <c r="B8212" s="104">
        <v>46276</v>
      </c>
      <c r="C8212" s="105" t="s">
        <v>12</v>
      </c>
      <c r="D8212" s="106">
        <v>8</v>
      </c>
      <c r="G8212" s="106">
        <v>2</v>
      </c>
      <c r="H8212" s="107">
        <v>0</v>
      </c>
      <c r="I8212" s="107">
        <v>0</v>
      </c>
      <c r="J8212" s="107">
        <v>0</v>
      </c>
      <c r="K8212" s="107">
        <v>0</v>
      </c>
      <c r="L8212" s="108">
        <v>0</v>
      </c>
      <c r="X8212" t="s">
        <v>778</v>
      </c>
      <c r="Y8212" t="s">
        <v>804</v>
      </c>
    </row>
    <row r="8213" spans="1:25" x14ac:dyDescent="0.25">
      <c r="A8213" s="103" t="s">
        <v>7</v>
      </c>
      <c r="B8213" s="104">
        <v>46276</v>
      </c>
      <c r="C8213" s="105" t="s">
        <v>11</v>
      </c>
      <c r="D8213" s="106">
        <v>13</v>
      </c>
      <c r="G8213" s="106">
        <v>2</v>
      </c>
      <c r="H8213" s="107">
        <v>0</v>
      </c>
      <c r="I8213" s="107">
        <v>0</v>
      </c>
      <c r="J8213" s="107">
        <v>0</v>
      </c>
      <c r="K8213" s="107">
        <v>0</v>
      </c>
      <c r="L8213" s="108">
        <v>0</v>
      </c>
      <c r="X8213" t="s">
        <v>778</v>
      </c>
      <c r="Y8213" t="s">
        <v>784</v>
      </c>
    </row>
    <row r="8214" spans="1:25" x14ac:dyDescent="0.25">
      <c r="A8214" s="103" t="s">
        <v>6</v>
      </c>
      <c r="B8214" s="104">
        <v>46276</v>
      </c>
      <c r="C8214" s="105" t="s">
        <v>11</v>
      </c>
      <c r="D8214" s="106">
        <v>16</v>
      </c>
      <c r="G8214" s="106">
        <v>10</v>
      </c>
      <c r="H8214" s="107">
        <v>0</v>
      </c>
      <c r="I8214" s="107">
        <v>0</v>
      </c>
      <c r="J8214" s="107">
        <v>0</v>
      </c>
      <c r="K8214" s="107">
        <v>0</v>
      </c>
      <c r="L8214" s="108">
        <v>0</v>
      </c>
      <c r="X8214" t="s">
        <v>782</v>
      </c>
      <c r="Y8214" t="s">
        <v>21</v>
      </c>
    </row>
    <row r="8215" spans="1:25" x14ac:dyDescent="0.25">
      <c r="A8215" s="103" t="s">
        <v>8</v>
      </c>
      <c r="B8215" s="104">
        <v>46276</v>
      </c>
      <c r="C8215" s="105" t="s">
        <v>12</v>
      </c>
      <c r="D8215" s="106">
        <v>12</v>
      </c>
      <c r="G8215" s="106">
        <v>40</v>
      </c>
      <c r="H8215" s="107">
        <v>0</v>
      </c>
      <c r="I8215" s="107">
        <v>0</v>
      </c>
      <c r="J8215" s="107">
        <v>0</v>
      </c>
      <c r="K8215" s="107">
        <v>0</v>
      </c>
      <c r="L8215" s="108">
        <v>0</v>
      </c>
      <c r="X8215" t="s">
        <v>782</v>
      </c>
      <c r="Y8215" t="s">
        <v>779</v>
      </c>
    </row>
    <row r="8216" spans="1:25" x14ac:dyDescent="0.25">
      <c r="A8216" s="103" t="s">
        <v>6</v>
      </c>
      <c r="B8216" s="104">
        <v>46276</v>
      </c>
      <c r="C8216" s="105" t="s">
        <v>12</v>
      </c>
      <c r="D8216" s="106">
        <v>12</v>
      </c>
      <c r="G8216" s="106">
        <v>1</v>
      </c>
      <c r="H8216" s="107">
        <v>0</v>
      </c>
      <c r="I8216" s="107">
        <v>0</v>
      </c>
      <c r="J8216" s="107">
        <v>0</v>
      </c>
      <c r="K8216" s="107">
        <v>0</v>
      </c>
      <c r="L8216" s="108">
        <v>0</v>
      </c>
      <c r="X8216" t="s">
        <v>778</v>
      </c>
      <c r="Y8216" t="s">
        <v>786</v>
      </c>
    </row>
    <row r="8217" spans="1:25" x14ac:dyDescent="0.25">
      <c r="A8217" s="103" t="s">
        <v>8</v>
      </c>
      <c r="B8217" s="104">
        <v>46276</v>
      </c>
      <c r="C8217" s="105" t="s">
        <v>11</v>
      </c>
      <c r="D8217" s="106">
        <v>15</v>
      </c>
      <c r="G8217" s="106">
        <v>234</v>
      </c>
      <c r="H8217" s="107">
        <v>2</v>
      </c>
      <c r="I8217" s="107">
        <v>2</v>
      </c>
      <c r="J8217" s="107">
        <v>0</v>
      </c>
      <c r="K8217" s="107">
        <v>0</v>
      </c>
      <c r="L8217" s="108">
        <v>0</v>
      </c>
      <c r="X8217" t="s">
        <v>778</v>
      </c>
      <c r="Y8217" t="s">
        <v>20</v>
      </c>
    </row>
    <row r="8218" spans="1:25" x14ac:dyDescent="0.25">
      <c r="A8218" s="103" t="s">
        <v>6</v>
      </c>
      <c r="B8218" s="104">
        <v>46276</v>
      </c>
      <c r="C8218" s="105" t="s">
        <v>12</v>
      </c>
      <c r="D8218" s="106">
        <v>16</v>
      </c>
      <c r="G8218" s="106">
        <v>193</v>
      </c>
      <c r="H8218" s="107">
        <v>1</v>
      </c>
      <c r="I8218" s="107">
        <v>0</v>
      </c>
      <c r="J8218" s="107">
        <v>0</v>
      </c>
      <c r="K8218" s="107">
        <v>0</v>
      </c>
      <c r="L8218" s="108">
        <v>0</v>
      </c>
      <c r="X8218" t="s">
        <v>782</v>
      </c>
      <c r="Y8218" t="s">
        <v>781</v>
      </c>
    </row>
    <row r="8219" spans="1:25" x14ac:dyDescent="0.25">
      <c r="A8219" s="103" t="s">
        <v>6</v>
      </c>
      <c r="B8219" s="104">
        <v>46276</v>
      </c>
      <c r="C8219" s="105" t="s">
        <v>11</v>
      </c>
      <c r="D8219" s="106">
        <v>9</v>
      </c>
      <c r="G8219" s="106">
        <v>203</v>
      </c>
      <c r="H8219" s="107">
        <v>3</v>
      </c>
      <c r="I8219" s="107">
        <v>3</v>
      </c>
      <c r="J8219" s="107">
        <v>0</v>
      </c>
      <c r="K8219" s="107">
        <v>0</v>
      </c>
      <c r="L8219" s="108">
        <v>0</v>
      </c>
      <c r="X8219" t="s">
        <v>782</v>
      </c>
      <c r="Y8219" t="s">
        <v>780</v>
      </c>
    </row>
    <row r="8220" spans="1:25" x14ac:dyDescent="0.25">
      <c r="A8220" s="103" t="s">
        <v>8</v>
      </c>
      <c r="B8220" s="104">
        <v>46276</v>
      </c>
      <c r="C8220" s="105" t="s">
        <v>11</v>
      </c>
      <c r="D8220" s="106">
        <v>13</v>
      </c>
      <c r="G8220" s="106">
        <v>10</v>
      </c>
      <c r="H8220" s="107">
        <v>0</v>
      </c>
      <c r="I8220" s="107">
        <v>0</v>
      </c>
      <c r="J8220" s="107">
        <v>0</v>
      </c>
      <c r="K8220" s="107">
        <v>0</v>
      </c>
      <c r="L8220" s="108">
        <v>0</v>
      </c>
      <c r="X8220" t="s">
        <v>778</v>
      </c>
      <c r="Y8220" t="s">
        <v>783</v>
      </c>
    </row>
    <row r="8221" spans="1:25" x14ac:dyDescent="0.25">
      <c r="A8221" s="103" t="s">
        <v>8</v>
      </c>
      <c r="B8221" s="104">
        <v>46276</v>
      </c>
      <c r="C8221" s="105" t="s">
        <v>11</v>
      </c>
      <c r="D8221" s="106">
        <v>15</v>
      </c>
      <c r="G8221" s="106">
        <v>150</v>
      </c>
      <c r="H8221" s="107">
        <v>3</v>
      </c>
      <c r="I8221" s="107">
        <v>2</v>
      </c>
      <c r="J8221" s="107">
        <v>0</v>
      </c>
      <c r="K8221" s="107">
        <v>0</v>
      </c>
      <c r="L8221" s="108">
        <v>0</v>
      </c>
      <c r="X8221" t="s">
        <v>778</v>
      </c>
      <c r="Y8221" t="s">
        <v>784</v>
      </c>
    </row>
    <row r="8222" spans="1:25" x14ac:dyDescent="0.25">
      <c r="A8222" s="103" t="s">
        <v>6</v>
      </c>
      <c r="B8222" s="104">
        <v>46276</v>
      </c>
      <c r="C8222" s="105" t="s">
        <v>12</v>
      </c>
      <c r="D8222" s="106">
        <v>14</v>
      </c>
      <c r="G8222" s="106">
        <v>11</v>
      </c>
      <c r="H8222" s="107">
        <v>0</v>
      </c>
      <c r="I8222" s="107">
        <v>0</v>
      </c>
      <c r="J8222" s="107">
        <v>0</v>
      </c>
      <c r="K8222" s="107">
        <v>0</v>
      </c>
      <c r="L8222" s="108">
        <v>0</v>
      </c>
      <c r="X8222" t="s">
        <v>782</v>
      </c>
      <c r="Y8222" t="s">
        <v>169</v>
      </c>
    </row>
    <row r="8223" spans="1:25" x14ac:dyDescent="0.25">
      <c r="B8223" s="104">
        <v>46276</v>
      </c>
      <c r="C8223" s="105" t="s">
        <v>11</v>
      </c>
      <c r="D8223" s="106">
        <v>10</v>
      </c>
      <c r="G8223" s="106">
        <v>1</v>
      </c>
      <c r="H8223" s="107">
        <v>1</v>
      </c>
      <c r="I8223" s="107">
        <v>1</v>
      </c>
      <c r="J8223" s="107">
        <v>1</v>
      </c>
      <c r="K8223" s="107">
        <v>1</v>
      </c>
      <c r="L8223" s="108">
        <v>0</v>
      </c>
      <c r="X8223" t="s">
        <v>782</v>
      </c>
    </row>
    <row r="8224" spans="1:25" x14ac:dyDescent="0.25">
      <c r="A8224" s="103" t="s">
        <v>28</v>
      </c>
      <c r="B8224" s="104">
        <v>46276</v>
      </c>
      <c r="C8224" s="105" t="s">
        <v>11</v>
      </c>
      <c r="D8224" s="106">
        <v>10</v>
      </c>
      <c r="G8224" s="106">
        <v>3</v>
      </c>
      <c r="H8224" s="107">
        <v>3</v>
      </c>
      <c r="I8224" s="107">
        <v>3</v>
      </c>
      <c r="J8224" s="107">
        <v>0</v>
      </c>
      <c r="K8224" s="107">
        <v>0</v>
      </c>
      <c r="L8224" s="108">
        <v>0</v>
      </c>
      <c r="X8224" t="s">
        <v>782</v>
      </c>
    </row>
    <row r="8225" spans="1:25" x14ac:dyDescent="0.25">
      <c r="A8225" s="103" t="s">
        <v>7</v>
      </c>
      <c r="B8225" s="104">
        <v>46276</v>
      </c>
      <c r="C8225" s="105" t="s">
        <v>11</v>
      </c>
      <c r="D8225" s="106">
        <v>16</v>
      </c>
      <c r="G8225" s="106">
        <v>115</v>
      </c>
      <c r="H8225" s="107">
        <v>1</v>
      </c>
      <c r="I8225" s="107">
        <v>1</v>
      </c>
      <c r="J8225" s="107">
        <v>0</v>
      </c>
      <c r="K8225" s="107">
        <v>0</v>
      </c>
      <c r="L8225" s="108">
        <v>0</v>
      </c>
      <c r="X8225" t="s">
        <v>778</v>
      </c>
      <c r="Y8225" t="s">
        <v>784</v>
      </c>
    </row>
    <row r="8226" spans="1:25" x14ac:dyDescent="0.25">
      <c r="A8226" s="103" t="s">
        <v>6</v>
      </c>
      <c r="B8226" s="104">
        <v>46276</v>
      </c>
      <c r="C8226" s="105" t="s">
        <v>12</v>
      </c>
      <c r="D8226" s="106">
        <v>16</v>
      </c>
      <c r="G8226" s="106">
        <v>44</v>
      </c>
      <c r="H8226" s="107">
        <v>0</v>
      </c>
      <c r="I8226" s="107">
        <v>0</v>
      </c>
      <c r="J8226" s="107">
        <v>0</v>
      </c>
      <c r="K8226" s="107">
        <v>0</v>
      </c>
      <c r="L8226" s="108">
        <v>0</v>
      </c>
      <c r="X8226" t="s">
        <v>778</v>
      </c>
      <c r="Y8226" t="s">
        <v>781</v>
      </c>
    </row>
    <row r="8227" spans="1:25" x14ac:dyDescent="0.25">
      <c r="A8227" s="103" t="s">
        <v>6</v>
      </c>
      <c r="B8227" s="104">
        <v>46276</v>
      </c>
      <c r="C8227" s="105" t="s">
        <v>11</v>
      </c>
      <c r="D8227" s="106">
        <v>13</v>
      </c>
      <c r="G8227" s="106">
        <v>32</v>
      </c>
      <c r="H8227" s="107">
        <v>0</v>
      </c>
      <c r="I8227" s="107">
        <v>0</v>
      </c>
      <c r="J8227" s="107">
        <v>0</v>
      </c>
      <c r="K8227" s="107">
        <v>0</v>
      </c>
      <c r="L8227" s="108">
        <v>0</v>
      </c>
      <c r="X8227" t="s">
        <v>778</v>
      </c>
      <c r="Y8227" t="s">
        <v>783</v>
      </c>
    </row>
    <row r="8228" spans="1:25" x14ac:dyDescent="0.25">
      <c r="A8228" s="103" t="s">
        <v>8</v>
      </c>
      <c r="B8228" s="104">
        <v>46276</v>
      </c>
      <c r="C8228" s="105" t="s">
        <v>12</v>
      </c>
      <c r="D8228" s="106">
        <v>14</v>
      </c>
      <c r="G8228" s="106">
        <v>18</v>
      </c>
      <c r="H8228" s="107">
        <v>1</v>
      </c>
      <c r="I8228" s="107">
        <v>0</v>
      </c>
      <c r="J8228" s="107">
        <v>0</v>
      </c>
      <c r="K8228" s="107">
        <v>0</v>
      </c>
      <c r="L8228" s="108">
        <v>0</v>
      </c>
      <c r="X8228" t="s">
        <v>782</v>
      </c>
    </row>
    <row r="8229" spans="1:25" x14ac:dyDescent="0.25">
      <c r="A8229" s="103" t="s">
        <v>6</v>
      </c>
      <c r="B8229" s="104">
        <v>46276</v>
      </c>
      <c r="C8229" s="105" t="s">
        <v>12</v>
      </c>
      <c r="D8229" s="106">
        <v>16</v>
      </c>
      <c r="G8229" s="106">
        <v>6</v>
      </c>
      <c r="H8229" s="107">
        <v>0</v>
      </c>
      <c r="I8229" s="107">
        <v>0</v>
      </c>
      <c r="J8229" s="107">
        <v>0</v>
      </c>
      <c r="K8229" s="107">
        <v>0</v>
      </c>
      <c r="L8229" s="108">
        <v>0</v>
      </c>
      <c r="X8229" t="s">
        <v>782</v>
      </c>
      <c r="Y8229" t="s">
        <v>169</v>
      </c>
    </row>
    <row r="8230" spans="1:25" x14ac:dyDescent="0.25">
      <c r="A8230" s="103" t="s">
        <v>7</v>
      </c>
      <c r="B8230" s="104">
        <v>46276</v>
      </c>
      <c r="C8230" s="105" t="s">
        <v>11</v>
      </c>
      <c r="D8230" s="106">
        <v>11</v>
      </c>
      <c r="G8230" s="106">
        <v>153</v>
      </c>
      <c r="H8230" s="107">
        <v>0</v>
      </c>
      <c r="I8230" s="107">
        <v>0</v>
      </c>
      <c r="J8230" s="107">
        <v>0</v>
      </c>
      <c r="K8230" s="107">
        <v>0</v>
      </c>
      <c r="L8230" s="108">
        <v>0</v>
      </c>
      <c r="X8230" t="s">
        <v>778</v>
      </c>
      <c r="Y8230" t="s">
        <v>783</v>
      </c>
    </row>
    <row r="8231" spans="1:25" x14ac:dyDescent="0.25">
      <c r="A8231" s="103" t="s">
        <v>6</v>
      </c>
      <c r="B8231" s="104">
        <v>46276</v>
      </c>
      <c r="C8231" s="105" t="s">
        <v>11</v>
      </c>
      <c r="D8231" s="106">
        <v>16</v>
      </c>
      <c r="G8231" s="106">
        <v>89</v>
      </c>
      <c r="H8231" s="107">
        <v>4</v>
      </c>
      <c r="I8231" s="107">
        <v>2</v>
      </c>
      <c r="J8231" s="107">
        <v>1</v>
      </c>
      <c r="K8231" s="107">
        <v>1</v>
      </c>
      <c r="L8231" s="108">
        <v>0</v>
      </c>
      <c r="X8231" t="s">
        <v>778</v>
      </c>
      <c r="Y8231" t="s">
        <v>784</v>
      </c>
    </row>
    <row r="8232" spans="1:25" x14ac:dyDescent="0.25">
      <c r="A8232" s="103" t="s">
        <v>7</v>
      </c>
      <c r="B8232" s="104">
        <v>46276</v>
      </c>
      <c r="C8232" s="105" t="s">
        <v>11</v>
      </c>
      <c r="D8232" s="106">
        <v>14</v>
      </c>
      <c r="G8232" s="106">
        <v>331</v>
      </c>
      <c r="H8232" s="107">
        <v>4</v>
      </c>
      <c r="I8232" s="107">
        <v>4</v>
      </c>
      <c r="J8232" s="107">
        <v>0</v>
      </c>
      <c r="K8232" s="107">
        <v>0</v>
      </c>
      <c r="L8232" s="108">
        <v>0</v>
      </c>
      <c r="X8232" t="s">
        <v>782</v>
      </c>
      <c r="Y8232" t="s">
        <v>20</v>
      </c>
    </row>
    <row r="8233" spans="1:25" x14ac:dyDescent="0.25">
      <c r="A8233" s="103" t="s">
        <v>7</v>
      </c>
      <c r="B8233" s="104">
        <v>46276</v>
      </c>
      <c r="C8233" s="105" t="s">
        <v>12</v>
      </c>
      <c r="D8233" s="106">
        <v>16</v>
      </c>
      <c r="G8233" s="106">
        <v>1</v>
      </c>
      <c r="H8233" s="107">
        <v>0</v>
      </c>
      <c r="I8233" s="107">
        <v>0</v>
      </c>
      <c r="J8233" s="107">
        <v>0</v>
      </c>
      <c r="K8233" s="107">
        <v>0</v>
      </c>
      <c r="L8233" s="108">
        <v>0</v>
      </c>
      <c r="X8233" t="s">
        <v>778</v>
      </c>
      <c r="Y8233" t="s">
        <v>169</v>
      </c>
    </row>
    <row r="8234" spans="1:25" x14ac:dyDescent="0.25">
      <c r="A8234" s="103" t="s">
        <v>6</v>
      </c>
      <c r="B8234" s="104">
        <v>46276</v>
      </c>
      <c r="C8234" s="105" t="s">
        <v>12</v>
      </c>
      <c r="D8234" s="106">
        <v>9</v>
      </c>
      <c r="G8234" s="106">
        <v>5</v>
      </c>
      <c r="H8234" s="107">
        <v>1</v>
      </c>
      <c r="I8234" s="107">
        <v>1</v>
      </c>
      <c r="J8234" s="107">
        <v>0</v>
      </c>
      <c r="K8234" s="107">
        <v>0</v>
      </c>
      <c r="L8234" s="108">
        <v>0</v>
      </c>
      <c r="X8234" t="s">
        <v>778</v>
      </c>
      <c r="Y8234" t="s">
        <v>22</v>
      </c>
    </row>
    <row r="8235" spans="1:25" x14ac:dyDescent="0.25">
      <c r="A8235" s="103" t="s">
        <v>6</v>
      </c>
      <c r="B8235" s="104">
        <v>46276</v>
      </c>
      <c r="C8235" s="105" t="s">
        <v>11</v>
      </c>
      <c r="D8235" s="106">
        <v>12</v>
      </c>
      <c r="G8235" s="106">
        <v>14</v>
      </c>
      <c r="H8235" s="107">
        <v>0</v>
      </c>
      <c r="I8235" s="107">
        <v>0</v>
      </c>
      <c r="J8235" s="107">
        <v>0</v>
      </c>
      <c r="K8235" s="107">
        <v>0</v>
      </c>
      <c r="L8235" s="108">
        <v>0</v>
      </c>
      <c r="X8235" t="s">
        <v>782</v>
      </c>
      <c r="Y8235" t="s">
        <v>23</v>
      </c>
    </row>
    <row r="8236" spans="1:25" x14ac:dyDescent="0.25">
      <c r="A8236" s="103" t="s">
        <v>8</v>
      </c>
      <c r="B8236" s="104">
        <v>46276</v>
      </c>
      <c r="C8236" s="105" t="s">
        <v>11</v>
      </c>
      <c r="D8236" s="106">
        <v>16</v>
      </c>
      <c r="G8236" s="106">
        <v>75</v>
      </c>
      <c r="H8236" s="107">
        <v>0</v>
      </c>
      <c r="I8236" s="107">
        <v>0</v>
      </c>
      <c r="J8236" s="107">
        <v>0</v>
      </c>
      <c r="K8236" s="107">
        <v>0</v>
      </c>
      <c r="L8236" s="108">
        <v>0</v>
      </c>
      <c r="X8236" t="s">
        <v>782</v>
      </c>
      <c r="Y8236" t="s">
        <v>780</v>
      </c>
    </row>
    <row r="8237" spans="1:25" x14ac:dyDescent="0.25">
      <c r="A8237" s="103" t="s">
        <v>8</v>
      </c>
      <c r="B8237" s="104">
        <v>46276</v>
      </c>
      <c r="C8237" s="105" t="s">
        <v>11</v>
      </c>
      <c r="D8237" s="106">
        <v>15</v>
      </c>
      <c r="G8237" s="106">
        <v>462</v>
      </c>
      <c r="H8237" s="107">
        <v>6</v>
      </c>
      <c r="I8237" s="107">
        <v>5</v>
      </c>
      <c r="J8237" s="107">
        <v>1</v>
      </c>
      <c r="K8237" s="107">
        <v>1</v>
      </c>
      <c r="L8237" s="108">
        <v>1</v>
      </c>
      <c r="X8237" t="s">
        <v>782</v>
      </c>
      <c r="Y8237" t="s">
        <v>20</v>
      </c>
    </row>
    <row r="8238" spans="1:25" x14ac:dyDescent="0.25">
      <c r="A8238" s="103" t="s">
        <v>6</v>
      </c>
      <c r="B8238" s="104">
        <v>46276</v>
      </c>
      <c r="C8238" s="105" t="s">
        <v>11</v>
      </c>
      <c r="D8238" s="106">
        <v>13</v>
      </c>
      <c r="G8238" s="106">
        <v>1</v>
      </c>
      <c r="H8238" s="107">
        <v>0</v>
      </c>
      <c r="I8238" s="107">
        <v>0</v>
      </c>
      <c r="J8238" s="107">
        <v>0</v>
      </c>
      <c r="K8238" s="107">
        <v>0</v>
      </c>
      <c r="L8238" s="108">
        <v>0</v>
      </c>
      <c r="X8238" t="s">
        <v>782</v>
      </c>
      <c r="Y8238" t="s">
        <v>21</v>
      </c>
    </row>
    <row r="8239" spans="1:25" x14ac:dyDescent="0.25">
      <c r="A8239" s="103" t="s">
        <v>6</v>
      </c>
      <c r="B8239" s="104">
        <v>46276</v>
      </c>
      <c r="C8239" s="105" t="s">
        <v>11</v>
      </c>
      <c r="D8239" s="106">
        <v>14</v>
      </c>
      <c r="G8239" s="106">
        <v>242</v>
      </c>
      <c r="H8239" s="107">
        <v>4</v>
      </c>
      <c r="I8239" s="107">
        <v>4</v>
      </c>
      <c r="J8239" s="107">
        <v>0</v>
      </c>
      <c r="K8239" s="107">
        <v>0</v>
      </c>
      <c r="L8239" s="108">
        <v>0</v>
      </c>
      <c r="X8239" t="s">
        <v>778</v>
      </c>
      <c r="Y8239" t="s">
        <v>784</v>
      </c>
    </row>
    <row r="8240" spans="1:25" x14ac:dyDescent="0.25">
      <c r="A8240" s="103" t="s">
        <v>6</v>
      </c>
      <c r="B8240" s="104">
        <v>46276</v>
      </c>
      <c r="C8240" s="105" t="s">
        <v>12</v>
      </c>
      <c r="D8240" s="106">
        <v>14</v>
      </c>
      <c r="G8240" s="106">
        <v>4569</v>
      </c>
      <c r="H8240" s="107">
        <v>52</v>
      </c>
      <c r="I8240" s="107">
        <v>34</v>
      </c>
      <c r="J8240" s="107">
        <v>0</v>
      </c>
      <c r="K8240" s="107">
        <v>0</v>
      </c>
      <c r="L8240" s="108">
        <v>0</v>
      </c>
      <c r="X8240" t="s">
        <v>782</v>
      </c>
      <c r="Y8240" t="s">
        <v>779</v>
      </c>
    </row>
    <row r="8241" spans="1:25" x14ac:dyDescent="0.25">
      <c r="A8241" s="103" t="s">
        <v>8</v>
      </c>
      <c r="B8241" s="104">
        <v>46276</v>
      </c>
      <c r="C8241" s="105" t="s">
        <v>12</v>
      </c>
      <c r="D8241" s="106">
        <v>15</v>
      </c>
      <c r="G8241" s="106">
        <v>133</v>
      </c>
      <c r="H8241" s="107">
        <v>2</v>
      </c>
      <c r="I8241" s="107">
        <v>2</v>
      </c>
      <c r="J8241" s="107">
        <v>0</v>
      </c>
      <c r="K8241" s="107">
        <v>0</v>
      </c>
      <c r="L8241" s="108">
        <v>0</v>
      </c>
      <c r="X8241" t="s">
        <v>778</v>
      </c>
      <c r="Y8241" t="s">
        <v>779</v>
      </c>
    </row>
    <row r="8242" spans="1:25" x14ac:dyDescent="0.25">
      <c r="A8242" s="103" t="s">
        <v>6</v>
      </c>
      <c r="B8242" s="104">
        <v>46276</v>
      </c>
      <c r="C8242" s="105" t="s">
        <v>12</v>
      </c>
      <c r="D8242" s="106">
        <v>14</v>
      </c>
      <c r="G8242" s="106">
        <v>145</v>
      </c>
      <c r="H8242" s="107">
        <v>2</v>
      </c>
      <c r="I8242" s="107">
        <v>2</v>
      </c>
      <c r="J8242" s="107">
        <v>0</v>
      </c>
      <c r="K8242" s="107">
        <v>0</v>
      </c>
      <c r="L8242" s="108">
        <v>0</v>
      </c>
      <c r="X8242" t="s">
        <v>782</v>
      </c>
      <c r="Y8242" t="s">
        <v>781</v>
      </c>
    </row>
    <row r="8243" spans="1:25" x14ac:dyDescent="0.25">
      <c r="A8243" s="103" t="s">
        <v>6</v>
      </c>
      <c r="B8243" s="104">
        <v>46276</v>
      </c>
      <c r="C8243" s="105" t="s">
        <v>12</v>
      </c>
      <c r="D8243" s="106">
        <v>15</v>
      </c>
      <c r="G8243" s="106">
        <v>133</v>
      </c>
      <c r="H8243" s="107">
        <v>2</v>
      </c>
      <c r="I8243" s="107">
        <v>2</v>
      </c>
      <c r="J8243" s="107">
        <v>0</v>
      </c>
      <c r="K8243" s="107">
        <v>0</v>
      </c>
      <c r="L8243" s="108">
        <v>0</v>
      </c>
      <c r="X8243" t="s">
        <v>778</v>
      </c>
      <c r="Y8243" t="s">
        <v>779</v>
      </c>
    </row>
    <row r="8244" spans="1:25" x14ac:dyDescent="0.25">
      <c r="A8244" s="103" t="s">
        <v>6</v>
      </c>
      <c r="B8244" s="104">
        <v>46276</v>
      </c>
      <c r="C8244" s="105" t="s">
        <v>11</v>
      </c>
      <c r="D8244" s="106">
        <v>14</v>
      </c>
      <c r="G8244" s="106">
        <v>4</v>
      </c>
      <c r="H8244" s="107">
        <v>0</v>
      </c>
      <c r="I8244" s="107">
        <v>0</v>
      </c>
      <c r="J8244" s="107">
        <v>0</v>
      </c>
      <c r="K8244" s="107">
        <v>0</v>
      </c>
      <c r="L8244" s="108">
        <v>0</v>
      </c>
      <c r="X8244" t="s">
        <v>778</v>
      </c>
    </row>
    <row r="8245" spans="1:25" x14ac:dyDescent="0.25">
      <c r="A8245" s="103" t="s">
        <v>7</v>
      </c>
      <c r="B8245" s="104">
        <v>46276</v>
      </c>
      <c r="C8245" s="105" t="s">
        <v>11</v>
      </c>
      <c r="D8245" s="106">
        <v>12</v>
      </c>
      <c r="G8245" s="106">
        <v>245</v>
      </c>
      <c r="H8245" s="107">
        <v>3</v>
      </c>
      <c r="I8245" s="107">
        <v>2</v>
      </c>
      <c r="J8245" s="107">
        <v>1</v>
      </c>
      <c r="K8245" s="107">
        <v>1</v>
      </c>
      <c r="L8245" s="108">
        <v>0</v>
      </c>
      <c r="X8245" t="s">
        <v>782</v>
      </c>
      <c r="Y8245" t="s">
        <v>20</v>
      </c>
    </row>
    <row r="8246" spans="1:25" x14ac:dyDescent="0.25">
      <c r="A8246" s="103" t="s">
        <v>8</v>
      </c>
      <c r="B8246" s="104">
        <v>46276</v>
      </c>
      <c r="C8246" s="105" t="s">
        <v>11</v>
      </c>
      <c r="D8246" s="106">
        <v>10</v>
      </c>
      <c r="G8246" s="106">
        <v>291</v>
      </c>
      <c r="H8246" s="107">
        <v>4</v>
      </c>
      <c r="I8246" s="107">
        <v>4</v>
      </c>
      <c r="J8246" s="107">
        <v>1</v>
      </c>
      <c r="K8246" s="107">
        <v>0</v>
      </c>
      <c r="L8246" s="108">
        <v>0</v>
      </c>
      <c r="X8246" t="s">
        <v>778</v>
      </c>
      <c r="Y8246" t="s">
        <v>20</v>
      </c>
    </row>
    <row r="8247" spans="1:25" x14ac:dyDescent="0.25">
      <c r="A8247" s="103" t="s">
        <v>7</v>
      </c>
      <c r="B8247" s="104">
        <v>46276</v>
      </c>
      <c r="C8247" s="105" t="s">
        <v>12</v>
      </c>
      <c r="D8247" s="106">
        <v>8</v>
      </c>
      <c r="G8247" s="106">
        <v>5</v>
      </c>
      <c r="H8247" s="107">
        <v>0</v>
      </c>
      <c r="I8247" s="107">
        <v>0</v>
      </c>
      <c r="J8247" s="107">
        <v>0</v>
      </c>
      <c r="K8247" s="107">
        <v>0</v>
      </c>
      <c r="L8247" s="108">
        <v>0</v>
      </c>
      <c r="X8247" t="s">
        <v>778</v>
      </c>
      <c r="Y8247" t="s">
        <v>811</v>
      </c>
    </row>
    <row r="8248" spans="1:25" x14ac:dyDescent="0.25">
      <c r="A8248" s="103" t="s">
        <v>6</v>
      </c>
      <c r="B8248" s="104">
        <v>46276</v>
      </c>
      <c r="C8248" s="105" t="s">
        <v>11</v>
      </c>
      <c r="D8248" s="106">
        <v>8</v>
      </c>
      <c r="G8248" s="106">
        <v>8</v>
      </c>
      <c r="H8248" s="107">
        <v>0</v>
      </c>
      <c r="I8248" s="107">
        <v>0</v>
      </c>
      <c r="J8248" s="107">
        <v>0</v>
      </c>
      <c r="K8248" s="107">
        <v>0</v>
      </c>
      <c r="L8248" s="108">
        <v>0</v>
      </c>
      <c r="X8248" t="s">
        <v>782</v>
      </c>
      <c r="Y8248" t="s">
        <v>21</v>
      </c>
    </row>
    <row r="8249" spans="1:25" x14ac:dyDescent="0.25">
      <c r="A8249" s="103" t="s">
        <v>6</v>
      </c>
      <c r="B8249" s="104">
        <v>46276</v>
      </c>
      <c r="C8249" s="105" t="s">
        <v>11</v>
      </c>
      <c r="D8249" s="106">
        <v>15</v>
      </c>
      <c r="G8249" s="106">
        <v>164</v>
      </c>
      <c r="H8249" s="107">
        <v>5</v>
      </c>
      <c r="I8249" s="107">
        <v>4</v>
      </c>
      <c r="J8249" s="107">
        <v>2</v>
      </c>
      <c r="K8249" s="107">
        <v>1</v>
      </c>
      <c r="L8249" s="108">
        <v>0</v>
      </c>
      <c r="X8249" t="s">
        <v>782</v>
      </c>
      <c r="Y8249" t="s">
        <v>780</v>
      </c>
    </row>
    <row r="8250" spans="1:25" x14ac:dyDescent="0.25">
      <c r="A8250" s="103" t="s">
        <v>7</v>
      </c>
      <c r="B8250" s="104">
        <v>46276</v>
      </c>
      <c r="C8250" s="105" t="s">
        <v>11</v>
      </c>
      <c r="D8250" s="106">
        <v>15</v>
      </c>
      <c r="G8250" s="106">
        <v>217</v>
      </c>
      <c r="H8250" s="107">
        <v>2</v>
      </c>
      <c r="I8250" s="107">
        <v>2</v>
      </c>
      <c r="J8250" s="107">
        <v>0</v>
      </c>
      <c r="K8250" s="107">
        <v>0</v>
      </c>
      <c r="L8250" s="108">
        <v>0</v>
      </c>
      <c r="X8250" t="s">
        <v>782</v>
      </c>
      <c r="Y8250" t="s">
        <v>20</v>
      </c>
    </row>
    <row r="8251" spans="1:25" x14ac:dyDescent="0.25">
      <c r="A8251" s="103" t="s">
        <v>7</v>
      </c>
      <c r="B8251" s="104">
        <v>46276</v>
      </c>
      <c r="C8251" s="105" t="s">
        <v>11</v>
      </c>
      <c r="D8251" s="106">
        <v>16</v>
      </c>
      <c r="G8251" s="106">
        <v>332</v>
      </c>
      <c r="H8251" s="107">
        <v>3</v>
      </c>
      <c r="I8251" s="107">
        <v>2</v>
      </c>
      <c r="J8251" s="107">
        <v>0</v>
      </c>
      <c r="K8251" s="107">
        <v>0</v>
      </c>
      <c r="L8251" s="108">
        <v>0</v>
      </c>
      <c r="X8251" t="s">
        <v>782</v>
      </c>
      <c r="Y8251" t="s">
        <v>783</v>
      </c>
    </row>
    <row r="8252" spans="1:25" x14ac:dyDescent="0.25">
      <c r="A8252" s="103" t="s">
        <v>6</v>
      </c>
      <c r="B8252" s="104">
        <v>46276</v>
      </c>
      <c r="C8252" s="105" t="s">
        <v>12</v>
      </c>
      <c r="D8252" s="106">
        <v>12</v>
      </c>
      <c r="G8252" s="106">
        <v>40</v>
      </c>
      <c r="H8252" s="107">
        <v>0</v>
      </c>
      <c r="I8252" s="107">
        <v>0</v>
      </c>
      <c r="J8252" s="107">
        <v>0</v>
      </c>
      <c r="K8252" s="107">
        <v>0</v>
      </c>
      <c r="L8252" s="108">
        <v>0</v>
      </c>
      <c r="X8252" t="s">
        <v>782</v>
      </c>
      <c r="Y8252" t="s">
        <v>779</v>
      </c>
    </row>
    <row r="8253" spans="1:25" x14ac:dyDescent="0.25">
      <c r="A8253" s="103" t="s">
        <v>7</v>
      </c>
      <c r="B8253" s="104">
        <v>46276</v>
      </c>
      <c r="C8253" s="105" t="s">
        <v>11</v>
      </c>
      <c r="D8253" s="106">
        <v>8</v>
      </c>
      <c r="G8253" s="106">
        <v>255</v>
      </c>
      <c r="H8253" s="107">
        <v>3</v>
      </c>
      <c r="I8253" s="107">
        <v>2</v>
      </c>
      <c r="J8253" s="107">
        <v>1</v>
      </c>
      <c r="K8253" s="107">
        <v>1</v>
      </c>
      <c r="L8253" s="108">
        <v>0</v>
      </c>
      <c r="X8253" t="s">
        <v>782</v>
      </c>
      <c r="Y8253" t="s">
        <v>783</v>
      </c>
    </row>
    <row r="8254" spans="1:25" x14ac:dyDescent="0.25">
      <c r="A8254" s="103" t="s">
        <v>8</v>
      </c>
      <c r="B8254" s="104">
        <v>46276</v>
      </c>
      <c r="C8254" s="105" t="s">
        <v>11</v>
      </c>
      <c r="D8254" s="106">
        <v>15</v>
      </c>
      <c r="G8254" s="106">
        <v>430</v>
      </c>
      <c r="H8254" s="107">
        <v>2</v>
      </c>
      <c r="I8254" s="107">
        <v>1</v>
      </c>
      <c r="J8254" s="107">
        <v>0</v>
      </c>
      <c r="K8254" s="107">
        <v>0</v>
      </c>
      <c r="L8254" s="108">
        <v>0</v>
      </c>
      <c r="X8254" t="s">
        <v>782</v>
      </c>
      <c r="Y8254" t="s">
        <v>784</v>
      </c>
    </row>
    <row r="8255" spans="1:25" x14ac:dyDescent="0.25">
      <c r="A8255" s="103" t="s">
        <v>6</v>
      </c>
      <c r="B8255" s="104">
        <v>46276</v>
      </c>
      <c r="C8255" s="105" t="s">
        <v>12</v>
      </c>
      <c r="D8255" s="106">
        <v>11</v>
      </c>
      <c r="G8255" s="106">
        <v>6</v>
      </c>
      <c r="H8255" s="107">
        <v>0</v>
      </c>
      <c r="I8255" s="107">
        <v>0</v>
      </c>
      <c r="J8255" s="107">
        <v>0</v>
      </c>
      <c r="K8255" s="107">
        <v>0</v>
      </c>
      <c r="L8255" s="108">
        <v>0</v>
      </c>
      <c r="X8255" t="s">
        <v>778</v>
      </c>
      <c r="Y8255" t="s">
        <v>169</v>
      </c>
    </row>
    <row r="8256" spans="1:25" x14ac:dyDescent="0.25">
      <c r="A8256" s="103" t="s">
        <v>8</v>
      </c>
      <c r="B8256" s="104">
        <v>46276</v>
      </c>
      <c r="C8256" s="105" t="s">
        <v>11</v>
      </c>
      <c r="D8256" s="106">
        <v>9</v>
      </c>
      <c r="G8256" s="106">
        <v>5</v>
      </c>
      <c r="H8256" s="107">
        <v>0</v>
      </c>
      <c r="I8256" s="107">
        <v>0</v>
      </c>
      <c r="J8256" s="107">
        <v>0</v>
      </c>
      <c r="K8256" s="107">
        <v>0</v>
      </c>
      <c r="L8256" s="108">
        <v>0</v>
      </c>
      <c r="X8256" t="s">
        <v>782</v>
      </c>
    </row>
    <row r="8257" spans="1:25" x14ac:dyDescent="0.25">
      <c r="A8257" s="103" t="s">
        <v>7</v>
      </c>
      <c r="B8257" s="104">
        <v>46276</v>
      </c>
      <c r="C8257" s="105" t="s">
        <v>12</v>
      </c>
      <c r="D8257" s="106">
        <v>15</v>
      </c>
      <c r="G8257" s="106">
        <v>1030</v>
      </c>
      <c r="H8257" s="107">
        <v>9</v>
      </c>
      <c r="I8257" s="107">
        <v>5</v>
      </c>
      <c r="J8257" s="107">
        <v>1</v>
      </c>
      <c r="K8257" s="107">
        <v>1</v>
      </c>
      <c r="L8257" s="108">
        <v>0</v>
      </c>
      <c r="X8257" t="s">
        <v>778</v>
      </c>
      <c r="Y8257" t="s">
        <v>779</v>
      </c>
    </row>
    <row r="8258" spans="1:25" x14ac:dyDescent="0.25">
      <c r="A8258" s="103" t="s">
        <v>6</v>
      </c>
      <c r="B8258" s="104">
        <v>46276</v>
      </c>
      <c r="C8258" s="105" t="s">
        <v>12</v>
      </c>
      <c r="D8258" s="106">
        <v>8</v>
      </c>
      <c r="G8258" s="106">
        <v>3</v>
      </c>
      <c r="H8258" s="107">
        <v>0</v>
      </c>
      <c r="I8258" s="107">
        <v>0</v>
      </c>
      <c r="J8258" s="107">
        <v>0</v>
      </c>
      <c r="K8258" s="107">
        <v>0</v>
      </c>
      <c r="L8258" s="108">
        <v>0</v>
      </c>
      <c r="X8258" t="s">
        <v>778</v>
      </c>
      <c r="Y8258" t="s">
        <v>786</v>
      </c>
    </row>
    <row r="8259" spans="1:25" x14ac:dyDescent="0.25">
      <c r="A8259" s="103" t="s">
        <v>7</v>
      </c>
      <c r="B8259" s="104">
        <v>46276</v>
      </c>
      <c r="C8259" s="105" t="s">
        <v>11</v>
      </c>
      <c r="D8259" s="106">
        <v>12</v>
      </c>
      <c r="G8259" s="106">
        <v>103</v>
      </c>
      <c r="H8259" s="107">
        <v>0</v>
      </c>
      <c r="I8259" s="107">
        <v>0</v>
      </c>
      <c r="J8259" s="107">
        <v>0</v>
      </c>
      <c r="K8259" s="107">
        <v>0</v>
      </c>
      <c r="L8259" s="108">
        <v>0</v>
      </c>
      <c r="X8259" t="s">
        <v>778</v>
      </c>
      <c r="Y8259" t="s">
        <v>784</v>
      </c>
    </row>
    <row r="8260" spans="1:25" x14ac:dyDescent="0.25">
      <c r="A8260" s="103" t="s">
        <v>6</v>
      </c>
      <c r="B8260" s="104">
        <v>46276</v>
      </c>
      <c r="C8260" s="105" t="s">
        <v>11</v>
      </c>
      <c r="D8260" s="106">
        <v>16</v>
      </c>
      <c r="G8260" s="106">
        <v>7</v>
      </c>
      <c r="H8260" s="107">
        <v>0</v>
      </c>
      <c r="I8260" s="107">
        <v>0</v>
      </c>
      <c r="J8260" s="107">
        <v>0</v>
      </c>
      <c r="K8260" s="107">
        <v>0</v>
      </c>
      <c r="L8260" s="108">
        <v>0</v>
      </c>
      <c r="X8260" t="s">
        <v>782</v>
      </c>
      <c r="Y8260" t="s">
        <v>23</v>
      </c>
    </row>
    <row r="8261" spans="1:25" x14ac:dyDescent="0.25">
      <c r="A8261" s="103" t="s">
        <v>7</v>
      </c>
      <c r="B8261" s="104">
        <v>46276</v>
      </c>
      <c r="C8261" s="105" t="s">
        <v>12</v>
      </c>
      <c r="D8261" s="106">
        <v>14</v>
      </c>
      <c r="G8261" s="106">
        <v>10</v>
      </c>
      <c r="H8261" s="107">
        <v>0</v>
      </c>
      <c r="I8261" s="107">
        <v>0</v>
      </c>
      <c r="J8261" s="107">
        <v>0</v>
      </c>
      <c r="K8261" s="107">
        <v>0</v>
      </c>
      <c r="L8261" s="108">
        <v>0</v>
      </c>
      <c r="X8261" t="s">
        <v>778</v>
      </c>
      <c r="Y8261" t="s">
        <v>169</v>
      </c>
    </row>
    <row r="8262" spans="1:25" x14ac:dyDescent="0.25">
      <c r="A8262" s="103" t="s">
        <v>6</v>
      </c>
      <c r="B8262" s="104">
        <v>46276</v>
      </c>
      <c r="C8262" s="105" t="s">
        <v>12</v>
      </c>
      <c r="D8262" s="106">
        <v>14</v>
      </c>
      <c r="G8262" s="106">
        <v>2566</v>
      </c>
      <c r="H8262" s="107">
        <v>26</v>
      </c>
      <c r="I8262" s="107">
        <v>15</v>
      </c>
      <c r="J8262" s="107">
        <v>0</v>
      </c>
      <c r="K8262" s="107">
        <v>0</v>
      </c>
      <c r="L8262" s="108">
        <v>0</v>
      </c>
      <c r="X8262" t="s">
        <v>778</v>
      </c>
      <c r="Y8262" t="s">
        <v>779</v>
      </c>
    </row>
    <row r="8263" spans="1:25" x14ac:dyDescent="0.25">
      <c r="A8263" s="103" t="s">
        <v>7</v>
      </c>
      <c r="B8263" s="104">
        <v>46276</v>
      </c>
      <c r="C8263" s="105" t="s">
        <v>12</v>
      </c>
      <c r="D8263" s="106">
        <v>8</v>
      </c>
      <c r="G8263" s="106">
        <v>3</v>
      </c>
      <c r="H8263" s="107">
        <v>0</v>
      </c>
      <c r="I8263" s="107">
        <v>0</v>
      </c>
      <c r="J8263" s="107">
        <v>0</v>
      </c>
      <c r="K8263" s="107">
        <v>0</v>
      </c>
      <c r="L8263" s="108">
        <v>0</v>
      </c>
      <c r="X8263" t="s">
        <v>782</v>
      </c>
      <c r="Y8263" t="s">
        <v>169</v>
      </c>
    </row>
    <row r="8264" spans="1:25" x14ac:dyDescent="0.25">
      <c r="A8264" s="103" t="s">
        <v>28</v>
      </c>
      <c r="B8264" s="104">
        <v>46276</v>
      </c>
      <c r="C8264" s="105" t="s">
        <v>12</v>
      </c>
      <c r="D8264" s="106">
        <v>15</v>
      </c>
      <c r="G8264" s="106">
        <v>1</v>
      </c>
      <c r="H8264" s="107">
        <v>1</v>
      </c>
      <c r="I8264" s="107">
        <v>0</v>
      </c>
      <c r="J8264" s="107">
        <v>0</v>
      </c>
      <c r="K8264" s="107">
        <v>0</v>
      </c>
      <c r="L8264" s="108">
        <v>0</v>
      </c>
      <c r="X8264" t="s">
        <v>782</v>
      </c>
      <c r="Y8264" t="s">
        <v>779</v>
      </c>
    </row>
    <row r="8265" spans="1:25" x14ac:dyDescent="0.25">
      <c r="A8265" s="103" t="s">
        <v>7</v>
      </c>
      <c r="B8265" s="104">
        <v>46276</v>
      </c>
      <c r="C8265" s="105" t="s">
        <v>12</v>
      </c>
      <c r="D8265" s="106">
        <v>13</v>
      </c>
      <c r="G8265" s="106">
        <v>6</v>
      </c>
      <c r="H8265" s="107">
        <v>0</v>
      </c>
      <c r="I8265" s="107">
        <v>0</v>
      </c>
      <c r="J8265" s="107">
        <v>0</v>
      </c>
      <c r="K8265" s="107">
        <v>0</v>
      </c>
      <c r="L8265" s="108">
        <v>0</v>
      </c>
      <c r="X8265" t="s">
        <v>778</v>
      </c>
      <c r="Y8265" t="s">
        <v>779</v>
      </c>
    </row>
    <row r="8266" spans="1:25" x14ac:dyDescent="0.25">
      <c r="A8266" s="103" t="s">
        <v>7</v>
      </c>
      <c r="B8266" s="104">
        <v>46276</v>
      </c>
      <c r="C8266" s="105" t="s">
        <v>12</v>
      </c>
      <c r="D8266" s="106">
        <v>11</v>
      </c>
      <c r="G8266" s="106">
        <v>9</v>
      </c>
      <c r="H8266" s="107">
        <v>0</v>
      </c>
      <c r="I8266" s="107">
        <v>0</v>
      </c>
      <c r="J8266" s="107">
        <v>0</v>
      </c>
      <c r="K8266" s="107">
        <v>0</v>
      </c>
      <c r="L8266" s="108">
        <v>0</v>
      </c>
      <c r="X8266" t="s">
        <v>778</v>
      </c>
      <c r="Y8266" t="s">
        <v>169</v>
      </c>
    </row>
    <row r="8267" spans="1:25" x14ac:dyDescent="0.25">
      <c r="A8267" s="103" t="s">
        <v>6</v>
      </c>
      <c r="B8267" s="104">
        <v>46276</v>
      </c>
      <c r="C8267" s="105" t="s">
        <v>11</v>
      </c>
      <c r="D8267" s="106">
        <v>17</v>
      </c>
      <c r="G8267" s="106">
        <v>1</v>
      </c>
      <c r="H8267" s="107">
        <v>1</v>
      </c>
      <c r="I8267" s="107">
        <v>1</v>
      </c>
      <c r="J8267" s="107">
        <v>0</v>
      </c>
      <c r="K8267" s="107">
        <v>0</v>
      </c>
      <c r="L8267" s="108">
        <v>0</v>
      </c>
      <c r="X8267" t="s">
        <v>782</v>
      </c>
      <c r="Y8267" t="s">
        <v>784</v>
      </c>
    </row>
    <row r="8268" spans="1:25" x14ac:dyDescent="0.25">
      <c r="A8268" s="103" t="s">
        <v>8</v>
      </c>
      <c r="B8268" s="104">
        <v>46276</v>
      </c>
      <c r="C8268" s="105" t="s">
        <v>11</v>
      </c>
      <c r="D8268" s="106">
        <v>9</v>
      </c>
      <c r="G8268" s="106">
        <v>38</v>
      </c>
      <c r="H8268" s="107">
        <v>2</v>
      </c>
      <c r="I8268" s="107">
        <v>1</v>
      </c>
      <c r="J8268" s="107">
        <v>0</v>
      </c>
      <c r="K8268" s="107">
        <v>0</v>
      </c>
      <c r="L8268" s="108">
        <v>0</v>
      </c>
      <c r="X8268" t="s">
        <v>778</v>
      </c>
      <c r="Y8268" t="s">
        <v>780</v>
      </c>
    </row>
    <row r="8269" spans="1:25" x14ac:dyDescent="0.25">
      <c r="A8269" s="103" t="s">
        <v>8</v>
      </c>
      <c r="B8269" s="104">
        <v>46276</v>
      </c>
      <c r="C8269" s="105" t="s">
        <v>11</v>
      </c>
      <c r="D8269" s="106">
        <v>14</v>
      </c>
      <c r="G8269" s="106">
        <v>136</v>
      </c>
      <c r="H8269" s="107">
        <v>1</v>
      </c>
      <c r="I8269" s="107">
        <v>0</v>
      </c>
      <c r="J8269" s="107">
        <v>0</v>
      </c>
      <c r="K8269" s="107">
        <v>0</v>
      </c>
      <c r="L8269" s="108">
        <v>0</v>
      </c>
      <c r="X8269" t="s">
        <v>782</v>
      </c>
      <c r="Y8269" t="s">
        <v>780</v>
      </c>
    </row>
    <row r="8270" spans="1:25" x14ac:dyDescent="0.25">
      <c r="A8270" s="103" t="s">
        <v>8</v>
      </c>
      <c r="B8270" s="104">
        <v>46276</v>
      </c>
      <c r="C8270" s="105" t="s">
        <v>12</v>
      </c>
      <c r="D8270" s="106">
        <v>14</v>
      </c>
      <c r="G8270" s="106">
        <v>123</v>
      </c>
      <c r="H8270" s="107">
        <v>0</v>
      </c>
      <c r="I8270" s="107">
        <v>0</v>
      </c>
      <c r="J8270" s="107">
        <v>0</v>
      </c>
      <c r="K8270" s="107">
        <v>0</v>
      </c>
      <c r="L8270" s="108">
        <v>0</v>
      </c>
      <c r="X8270" t="s">
        <v>778</v>
      </c>
      <c r="Y8270" t="s">
        <v>779</v>
      </c>
    </row>
    <row r="8271" spans="1:25" x14ac:dyDescent="0.25">
      <c r="A8271" s="103" t="s">
        <v>7</v>
      </c>
      <c r="B8271" s="104">
        <v>46276</v>
      </c>
      <c r="C8271" s="105" t="s">
        <v>11</v>
      </c>
      <c r="D8271" s="106">
        <v>16</v>
      </c>
      <c r="G8271" s="106">
        <v>6</v>
      </c>
      <c r="H8271" s="107">
        <v>0</v>
      </c>
      <c r="I8271" s="107">
        <v>0</v>
      </c>
      <c r="J8271" s="107">
        <v>0</v>
      </c>
      <c r="K8271" s="107">
        <v>0</v>
      </c>
      <c r="L8271" s="108">
        <v>0</v>
      </c>
      <c r="X8271" t="s">
        <v>782</v>
      </c>
    </row>
    <row r="8272" spans="1:25" x14ac:dyDescent="0.25">
      <c r="A8272" s="103" t="s">
        <v>7</v>
      </c>
      <c r="B8272" s="104">
        <v>46276</v>
      </c>
      <c r="C8272" s="105" t="s">
        <v>12</v>
      </c>
      <c r="D8272" s="106">
        <v>15</v>
      </c>
      <c r="G8272" s="106">
        <v>5</v>
      </c>
      <c r="H8272" s="107">
        <v>0</v>
      </c>
      <c r="I8272" s="107">
        <v>0</v>
      </c>
      <c r="J8272" s="107">
        <v>0</v>
      </c>
      <c r="K8272" s="107">
        <v>0</v>
      </c>
      <c r="L8272" s="108">
        <v>0</v>
      </c>
      <c r="X8272" t="s">
        <v>782</v>
      </c>
      <c r="Y8272" t="s">
        <v>169</v>
      </c>
    </row>
    <row r="8273" spans="1:25" x14ac:dyDescent="0.25">
      <c r="A8273" s="103" t="s">
        <v>7</v>
      </c>
      <c r="B8273" s="104">
        <v>46276</v>
      </c>
      <c r="C8273" s="105" t="s">
        <v>12</v>
      </c>
      <c r="D8273" s="106">
        <v>12</v>
      </c>
      <c r="G8273" s="106">
        <v>23</v>
      </c>
      <c r="H8273" s="107">
        <v>0</v>
      </c>
      <c r="I8273" s="107">
        <v>0</v>
      </c>
      <c r="J8273" s="107">
        <v>0</v>
      </c>
      <c r="K8273" s="107">
        <v>0</v>
      </c>
      <c r="L8273" s="108">
        <v>0</v>
      </c>
      <c r="X8273" t="s">
        <v>778</v>
      </c>
      <c r="Y8273" t="s">
        <v>781</v>
      </c>
    </row>
    <row r="8274" spans="1:25" x14ac:dyDescent="0.25">
      <c r="A8274" s="103" t="s">
        <v>6</v>
      </c>
      <c r="B8274" s="104">
        <v>46276</v>
      </c>
      <c r="C8274" s="105" t="s">
        <v>11</v>
      </c>
      <c r="D8274" s="106">
        <v>14</v>
      </c>
      <c r="G8274" s="106">
        <v>1718</v>
      </c>
      <c r="H8274" s="107">
        <v>15</v>
      </c>
      <c r="I8274" s="107">
        <v>12</v>
      </c>
      <c r="J8274" s="107">
        <v>0</v>
      </c>
      <c r="K8274" s="107">
        <v>0</v>
      </c>
      <c r="L8274" s="108">
        <v>0</v>
      </c>
      <c r="X8274" t="s">
        <v>782</v>
      </c>
      <c r="Y8274" t="s">
        <v>783</v>
      </c>
    </row>
    <row r="8275" spans="1:25" x14ac:dyDescent="0.25">
      <c r="A8275" s="103" t="s">
        <v>7</v>
      </c>
      <c r="B8275" s="104">
        <v>46276</v>
      </c>
      <c r="C8275" s="105" t="s">
        <v>11</v>
      </c>
      <c r="D8275" s="106">
        <v>10</v>
      </c>
      <c r="G8275" s="106">
        <v>188</v>
      </c>
      <c r="H8275" s="107">
        <v>2</v>
      </c>
      <c r="I8275" s="107">
        <v>2</v>
      </c>
      <c r="J8275" s="107">
        <v>0</v>
      </c>
      <c r="K8275" s="107">
        <v>0</v>
      </c>
      <c r="L8275" s="108">
        <v>0</v>
      </c>
      <c r="X8275" t="s">
        <v>782</v>
      </c>
      <c r="Y8275" t="s">
        <v>20</v>
      </c>
    </row>
    <row r="8276" spans="1:25" x14ac:dyDescent="0.25">
      <c r="A8276" s="103" t="s">
        <v>7</v>
      </c>
      <c r="B8276" s="104">
        <v>46276</v>
      </c>
      <c r="C8276" s="105" t="s">
        <v>11</v>
      </c>
      <c r="D8276" s="106">
        <v>8</v>
      </c>
      <c r="G8276" s="106">
        <v>3</v>
      </c>
      <c r="H8276" s="107">
        <v>0</v>
      </c>
      <c r="I8276" s="107">
        <v>0</v>
      </c>
      <c r="J8276" s="107">
        <v>0</v>
      </c>
      <c r="K8276" s="107">
        <v>0</v>
      </c>
      <c r="L8276" s="108">
        <v>0</v>
      </c>
      <c r="X8276" t="s">
        <v>782</v>
      </c>
    </row>
    <row r="8277" spans="1:25" x14ac:dyDescent="0.25">
      <c r="A8277" s="103" t="s">
        <v>8</v>
      </c>
      <c r="B8277" s="104">
        <v>46276</v>
      </c>
      <c r="C8277" s="105" t="s">
        <v>12</v>
      </c>
      <c r="D8277" s="106">
        <v>13</v>
      </c>
      <c r="G8277" s="106">
        <v>16</v>
      </c>
      <c r="H8277" s="107">
        <v>0</v>
      </c>
      <c r="I8277" s="107">
        <v>0</v>
      </c>
      <c r="J8277" s="107">
        <v>0</v>
      </c>
      <c r="K8277" s="107">
        <v>0</v>
      </c>
      <c r="L8277" s="108">
        <v>0</v>
      </c>
      <c r="X8277" t="s">
        <v>782</v>
      </c>
      <c r="Y8277" t="s">
        <v>779</v>
      </c>
    </row>
    <row r="8278" spans="1:25" x14ac:dyDescent="0.25">
      <c r="A8278" s="103" t="s">
        <v>6</v>
      </c>
      <c r="B8278" s="104">
        <v>46276</v>
      </c>
      <c r="C8278" s="105" t="s">
        <v>12</v>
      </c>
      <c r="D8278" s="106">
        <v>11</v>
      </c>
      <c r="G8278" s="106">
        <v>90</v>
      </c>
      <c r="H8278" s="107">
        <v>3</v>
      </c>
      <c r="I8278" s="107">
        <v>3</v>
      </c>
      <c r="J8278" s="107">
        <v>0</v>
      </c>
      <c r="K8278" s="107">
        <v>0</v>
      </c>
      <c r="L8278" s="108">
        <v>0</v>
      </c>
      <c r="X8278" t="s">
        <v>782</v>
      </c>
      <c r="Y8278" t="s">
        <v>779</v>
      </c>
    </row>
    <row r="8279" spans="1:25" x14ac:dyDescent="0.25">
      <c r="A8279" s="103" t="s">
        <v>6</v>
      </c>
      <c r="B8279" s="104">
        <v>46276</v>
      </c>
      <c r="C8279" s="105" t="s">
        <v>12</v>
      </c>
      <c r="D8279" s="106">
        <v>14</v>
      </c>
      <c r="G8279" s="106">
        <v>35</v>
      </c>
      <c r="H8279" s="107">
        <v>0</v>
      </c>
      <c r="I8279" s="107">
        <v>0</v>
      </c>
      <c r="J8279" s="107">
        <v>0</v>
      </c>
      <c r="K8279" s="107">
        <v>0</v>
      </c>
      <c r="L8279" s="108">
        <v>0</v>
      </c>
      <c r="X8279" t="s">
        <v>782</v>
      </c>
    </row>
    <row r="8280" spans="1:25" x14ac:dyDescent="0.25">
      <c r="A8280" s="103" t="s">
        <v>7</v>
      </c>
      <c r="B8280" s="104">
        <v>46276</v>
      </c>
      <c r="C8280" s="105" t="s">
        <v>11</v>
      </c>
      <c r="D8280" s="106">
        <v>11</v>
      </c>
      <c r="G8280" s="106">
        <v>77</v>
      </c>
      <c r="H8280" s="107">
        <v>0</v>
      </c>
      <c r="I8280" s="107">
        <v>0</v>
      </c>
      <c r="J8280" s="107">
        <v>0</v>
      </c>
      <c r="K8280" s="107">
        <v>0</v>
      </c>
      <c r="L8280" s="108">
        <v>0</v>
      </c>
      <c r="X8280" t="s">
        <v>778</v>
      </c>
      <c r="Y8280" t="s">
        <v>784</v>
      </c>
    </row>
    <row r="8281" spans="1:25" x14ac:dyDescent="0.25">
      <c r="A8281" s="103" t="s">
        <v>8</v>
      </c>
      <c r="B8281" s="104">
        <v>46276</v>
      </c>
      <c r="C8281" s="105" t="s">
        <v>11</v>
      </c>
      <c r="D8281" s="106">
        <v>13</v>
      </c>
      <c r="G8281" s="106">
        <v>3</v>
      </c>
      <c r="H8281" s="107">
        <v>0</v>
      </c>
      <c r="I8281" s="107">
        <v>0</v>
      </c>
      <c r="J8281" s="107">
        <v>0</v>
      </c>
      <c r="K8281" s="107">
        <v>0</v>
      </c>
      <c r="L8281" s="108">
        <v>0</v>
      </c>
      <c r="X8281" t="s">
        <v>778</v>
      </c>
      <c r="Y8281" t="s">
        <v>784</v>
      </c>
    </row>
    <row r="8282" spans="1:25" x14ac:dyDescent="0.25">
      <c r="A8282" s="103" t="s">
        <v>7</v>
      </c>
      <c r="B8282" s="104">
        <v>46276</v>
      </c>
      <c r="C8282" s="105" t="s">
        <v>11</v>
      </c>
      <c r="D8282" s="106">
        <v>12</v>
      </c>
      <c r="G8282" s="106">
        <v>391</v>
      </c>
      <c r="H8282" s="107">
        <v>5</v>
      </c>
      <c r="I8282" s="107">
        <v>4</v>
      </c>
      <c r="J8282" s="107">
        <v>0</v>
      </c>
      <c r="K8282" s="107">
        <v>0</v>
      </c>
      <c r="L8282" s="108">
        <v>0</v>
      </c>
      <c r="X8282" t="s">
        <v>782</v>
      </c>
      <c r="Y8282" t="s">
        <v>784</v>
      </c>
    </row>
    <row r="8283" spans="1:25" x14ac:dyDescent="0.25">
      <c r="A8283" s="103" t="s">
        <v>8</v>
      </c>
      <c r="B8283" s="104">
        <v>46276</v>
      </c>
      <c r="C8283" s="105" t="s">
        <v>12</v>
      </c>
      <c r="D8283" s="106">
        <v>9</v>
      </c>
      <c r="G8283" s="106">
        <v>5</v>
      </c>
      <c r="H8283" s="107">
        <v>0</v>
      </c>
      <c r="I8283" s="107">
        <v>0</v>
      </c>
      <c r="J8283" s="107">
        <v>0</v>
      </c>
      <c r="K8283" s="107">
        <v>0</v>
      </c>
      <c r="L8283" s="108">
        <v>0</v>
      </c>
      <c r="X8283" t="s">
        <v>778</v>
      </c>
    </row>
    <row r="8284" spans="1:25" x14ac:dyDescent="0.25">
      <c r="A8284" s="103" t="s">
        <v>6</v>
      </c>
      <c r="B8284" s="104">
        <v>46276</v>
      </c>
      <c r="C8284" s="105" t="s">
        <v>11</v>
      </c>
      <c r="D8284" s="106">
        <v>14</v>
      </c>
      <c r="G8284" s="106">
        <v>14</v>
      </c>
      <c r="H8284" s="107">
        <v>1</v>
      </c>
      <c r="I8284" s="107">
        <v>0</v>
      </c>
      <c r="J8284" s="107">
        <v>0</v>
      </c>
      <c r="K8284" s="107">
        <v>0</v>
      </c>
      <c r="L8284" s="108">
        <v>0</v>
      </c>
      <c r="X8284" t="s">
        <v>782</v>
      </c>
      <c r="Y8284" t="s">
        <v>23</v>
      </c>
    </row>
    <row r="8285" spans="1:25" x14ac:dyDescent="0.25">
      <c r="A8285" s="103" t="s">
        <v>6</v>
      </c>
      <c r="B8285" s="104">
        <v>46276</v>
      </c>
      <c r="C8285" s="105" t="s">
        <v>12</v>
      </c>
      <c r="D8285" s="106">
        <v>8</v>
      </c>
      <c r="G8285" s="106">
        <v>31</v>
      </c>
      <c r="H8285" s="107">
        <v>0</v>
      </c>
      <c r="I8285" s="107">
        <v>0</v>
      </c>
      <c r="J8285" s="107">
        <v>0</v>
      </c>
      <c r="K8285" s="107">
        <v>0</v>
      </c>
      <c r="L8285" s="108">
        <v>0</v>
      </c>
      <c r="X8285" t="s">
        <v>782</v>
      </c>
    </row>
    <row r="8286" spans="1:25" x14ac:dyDescent="0.25">
      <c r="A8286" s="103" t="s">
        <v>8</v>
      </c>
      <c r="B8286" s="104">
        <v>46276</v>
      </c>
      <c r="C8286" s="105" t="s">
        <v>12</v>
      </c>
      <c r="D8286" s="106">
        <v>9</v>
      </c>
      <c r="G8286" s="106">
        <v>231</v>
      </c>
      <c r="H8286" s="107">
        <v>2</v>
      </c>
      <c r="I8286" s="107">
        <v>2</v>
      </c>
      <c r="J8286" s="107">
        <v>0</v>
      </c>
      <c r="K8286" s="107">
        <v>0</v>
      </c>
      <c r="L8286" s="108">
        <v>0</v>
      </c>
      <c r="X8286" t="s">
        <v>778</v>
      </c>
      <c r="Y8286" t="s">
        <v>779</v>
      </c>
    </row>
    <row r="8287" spans="1:25" x14ac:dyDescent="0.25">
      <c r="A8287" s="103" t="s">
        <v>6</v>
      </c>
      <c r="B8287" s="104">
        <v>46276</v>
      </c>
      <c r="C8287" s="105" t="s">
        <v>12</v>
      </c>
      <c r="D8287" s="106">
        <v>8</v>
      </c>
      <c r="G8287" s="106">
        <v>10</v>
      </c>
      <c r="H8287" s="107">
        <v>0</v>
      </c>
      <c r="I8287" s="107">
        <v>0</v>
      </c>
      <c r="J8287" s="107">
        <v>0</v>
      </c>
      <c r="K8287" s="107">
        <v>0</v>
      </c>
      <c r="L8287" s="108">
        <v>0</v>
      </c>
      <c r="X8287" t="s">
        <v>782</v>
      </c>
      <c r="Y8287" t="s">
        <v>169</v>
      </c>
    </row>
    <row r="8288" spans="1:25" x14ac:dyDescent="0.25">
      <c r="A8288" s="103" t="s">
        <v>6</v>
      </c>
      <c r="B8288" s="104">
        <v>46276</v>
      </c>
      <c r="C8288" s="105" t="s">
        <v>12</v>
      </c>
      <c r="D8288" s="106">
        <v>8</v>
      </c>
      <c r="G8288" s="106">
        <v>352</v>
      </c>
      <c r="H8288" s="107">
        <v>6</v>
      </c>
      <c r="I8288" s="107">
        <v>4</v>
      </c>
      <c r="J8288" s="107">
        <v>1</v>
      </c>
      <c r="K8288" s="107">
        <v>1</v>
      </c>
      <c r="L8288" s="108">
        <v>0</v>
      </c>
      <c r="X8288" t="s">
        <v>782</v>
      </c>
      <c r="Y8288" t="s">
        <v>781</v>
      </c>
    </row>
    <row r="8289" spans="1:25" x14ac:dyDescent="0.25">
      <c r="A8289" s="103" t="s">
        <v>6</v>
      </c>
      <c r="B8289" s="104">
        <v>46276</v>
      </c>
      <c r="C8289" s="105" t="s">
        <v>11</v>
      </c>
      <c r="D8289" s="106">
        <v>14</v>
      </c>
      <c r="G8289" s="106">
        <v>887</v>
      </c>
      <c r="H8289" s="107">
        <v>9</v>
      </c>
      <c r="I8289" s="107">
        <v>6</v>
      </c>
      <c r="J8289" s="107">
        <v>0</v>
      </c>
      <c r="K8289" s="107">
        <v>0</v>
      </c>
      <c r="L8289" s="108">
        <v>0</v>
      </c>
      <c r="X8289" t="s">
        <v>782</v>
      </c>
      <c r="Y8289" t="s">
        <v>20</v>
      </c>
    </row>
    <row r="8290" spans="1:25" x14ac:dyDescent="0.25">
      <c r="A8290" s="103" t="s">
        <v>8</v>
      </c>
      <c r="B8290" s="104">
        <v>46276</v>
      </c>
      <c r="C8290" s="105" t="s">
        <v>11</v>
      </c>
      <c r="D8290" s="106">
        <v>10</v>
      </c>
      <c r="G8290" s="106">
        <v>6</v>
      </c>
      <c r="H8290" s="107">
        <v>0</v>
      </c>
      <c r="I8290" s="107">
        <v>0</v>
      </c>
      <c r="J8290" s="107">
        <v>0</v>
      </c>
      <c r="K8290" s="107">
        <v>0</v>
      </c>
      <c r="L8290" s="108">
        <v>0</v>
      </c>
      <c r="X8290" t="s">
        <v>782</v>
      </c>
    </row>
    <row r="8291" spans="1:25" x14ac:dyDescent="0.25">
      <c r="A8291" s="103" t="s">
        <v>7</v>
      </c>
      <c r="B8291" s="104">
        <v>46276</v>
      </c>
      <c r="C8291" s="105" t="s">
        <v>12</v>
      </c>
      <c r="D8291" s="106">
        <v>16</v>
      </c>
      <c r="G8291" s="106">
        <v>1205</v>
      </c>
      <c r="H8291" s="107">
        <v>21</v>
      </c>
      <c r="I8291" s="107">
        <v>15</v>
      </c>
      <c r="J8291" s="107">
        <v>2</v>
      </c>
      <c r="K8291" s="107">
        <v>1</v>
      </c>
      <c r="L8291" s="108">
        <v>0</v>
      </c>
      <c r="X8291" t="s">
        <v>782</v>
      </c>
      <c r="Y8291" t="s">
        <v>779</v>
      </c>
    </row>
    <row r="8292" spans="1:25" x14ac:dyDescent="0.25">
      <c r="A8292" s="103" t="s">
        <v>6</v>
      </c>
      <c r="B8292" s="104">
        <v>46276</v>
      </c>
      <c r="C8292" s="105" t="s">
        <v>11</v>
      </c>
      <c r="D8292" s="106">
        <v>9</v>
      </c>
      <c r="G8292" s="106">
        <v>1364</v>
      </c>
      <c r="H8292" s="107">
        <v>11</v>
      </c>
      <c r="I8292" s="107">
        <v>9</v>
      </c>
      <c r="J8292" s="107">
        <v>0</v>
      </c>
      <c r="K8292" s="107">
        <v>0</v>
      </c>
      <c r="L8292" s="108">
        <v>0</v>
      </c>
      <c r="X8292" t="s">
        <v>782</v>
      </c>
      <c r="Y8292" t="s">
        <v>783</v>
      </c>
    </row>
    <row r="8293" spans="1:25" x14ac:dyDescent="0.25">
      <c r="A8293" s="103" t="s">
        <v>6</v>
      </c>
      <c r="B8293" s="104">
        <v>46276</v>
      </c>
      <c r="C8293" s="105" t="s">
        <v>11</v>
      </c>
      <c r="D8293" s="106">
        <v>13</v>
      </c>
      <c r="G8293" s="106">
        <v>13</v>
      </c>
      <c r="H8293" s="107">
        <v>0</v>
      </c>
      <c r="I8293" s="107">
        <v>0</v>
      </c>
      <c r="J8293" s="107">
        <v>0</v>
      </c>
      <c r="K8293" s="107">
        <v>0</v>
      </c>
      <c r="L8293" s="108">
        <v>0</v>
      </c>
      <c r="X8293" t="s">
        <v>778</v>
      </c>
      <c r="Y8293" t="s">
        <v>784</v>
      </c>
    </row>
    <row r="8294" spans="1:25" x14ac:dyDescent="0.25">
      <c r="A8294" s="103" t="s">
        <v>8</v>
      </c>
      <c r="B8294" s="104">
        <v>46276</v>
      </c>
      <c r="C8294" s="105" t="s">
        <v>12</v>
      </c>
      <c r="D8294" s="106">
        <v>10</v>
      </c>
      <c r="G8294" s="106">
        <v>1359</v>
      </c>
      <c r="H8294" s="107">
        <v>18</v>
      </c>
      <c r="I8294" s="107">
        <v>14</v>
      </c>
      <c r="J8294" s="107">
        <v>0</v>
      </c>
      <c r="K8294" s="107">
        <v>0</v>
      </c>
      <c r="L8294" s="108">
        <v>0</v>
      </c>
      <c r="X8294" t="s">
        <v>782</v>
      </c>
      <c r="Y8294" t="s">
        <v>779</v>
      </c>
    </row>
    <row r="8295" spans="1:25" x14ac:dyDescent="0.25">
      <c r="A8295" s="103" t="s">
        <v>8</v>
      </c>
      <c r="B8295" s="104">
        <v>46276</v>
      </c>
      <c r="C8295" s="105" t="s">
        <v>11</v>
      </c>
      <c r="D8295" s="106">
        <v>11</v>
      </c>
      <c r="G8295" s="106">
        <v>3</v>
      </c>
      <c r="H8295" s="107">
        <v>0</v>
      </c>
      <c r="I8295" s="107">
        <v>0</v>
      </c>
      <c r="J8295" s="107">
        <v>0</v>
      </c>
      <c r="K8295" s="107">
        <v>0</v>
      </c>
      <c r="L8295" s="108">
        <v>0</v>
      </c>
      <c r="X8295" t="s">
        <v>782</v>
      </c>
    </row>
    <row r="8296" spans="1:25" x14ac:dyDescent="0.25">
      <c r="A8296" s="103" t="s">
        <v>6</v>
      </c>
      <c r="B8296" s="104">
        <v>46276</v>
      </c>
      <c r="C8296" s="105" t="s">
        <v>12</v>
      </c>
      <c r="D8296" s="106">
        <v>13</v>
      </c>
      <c r="G8296" s="106">
        <v>44</v>
      </c>
      <c r="H8296" s="107">
        <v>0</v>
      </c>
      <c r="I8296" s="107">
        <v>0</v>
      </c>
      <c r="J8296" s="107">
        <v>0</v>
      </c>
      <c r="K8296" s="107">
        <v>0</v>
      </c>
      <c r="L8296" s="108">
        <v>0</v>
      </c>
      <c r="X8296" t="s">
        <v>778</v>
      </c>
      <c r="Y8296" t="s">
        <v>779</v>
      </c>
    </row>
    <row r="8297" spans="1:25" x14ac:dyDescent="0.25">
      <c r="A8297" s="103" t="s">
        <v>6</v>
      </c>
      <c r="B8297" s="104">
        <v>46276</v>
      </c>
      <c r="C8297" s="105" t="s">
        <v>11</v>
      </c>
      <c r="D8297" s="106">
        <v>8</v>
      </c>
      <c r="G8297" s="106">
        <v>5</v>
      </c>
      <c r="H8297" s="107">
        <v>0</v>
      </c>
      <c r="I8297" s="107">
        <v>0</v>
      </c>
      <c r="J8297" s="107">
        <v>0</v>
      </c>
      <c r="K8297" s="107">
        <v>0</v>
      </c>
      <c r="L8297" s="108">
        <v>0</v>
      </c>
      <c r="X8297" t="s">
        <v>778</v>
      </c>
      <c r="Y8297" t="s">
        <v>23</v>
      </c>
    </row>
    <row r="8298" spans="1:25" x14ac:dyDescent="0.25">
      <c r="A8298" s="103" t="s">
        <v>6</v>
      </c>
      <c r="B8298" s="104">
        <v>46276</v>
      </c>
      <c r="C8298" s="105" t="s">
        <v>12</v>
      </c>
      <c r="D8298" s="106">
        <v>14</v>
      </c>
      <c r="G8298" s="106">
        <v>2</v>
      </c>
      <c r="H8298" s="107">
        <v>0</v>
      </c>
      <c r="I8298" s="107">
        <v>0</v>
      </c>
      <c r="J8298" s="107">
        <v>0</v>
      </c>
      <c r="K8298" s="107">
        <v>0</v>
      </c>
      <c r="L8298" s="108">
        <v>0</v>
      </c>
      <c r="X8298" t="s">
        <v>778</v>
      </c>
      <c r="Y8298" t="s">
        <v>786</v>
      </c>
    </row>
    <row r="8299" spans="1:25" x14ac:dyDescent="0.25">
      <c r="A8299" s="103" t="s">
        <v>7</v>
      </c>
      <c r="B8299" s="104">
        <v>46276</v>
      </c>
      <c r="C8299" s="105" t="s">
        <v>11</v>
      </c>
      <c r="D8299" s="106">
        <v>15</v>
      </c>
      <c r="G8299" s="106">
        <v>362</v>
      </c>
      <c r="H8299" s="107">
        <v>0</v>
      </c>
      <c r="I8299" s="107">
        <v>0</v>
      </c>
      <c r="J8299" s="107">
        <v>0</v>
      </c>
      <c r="K8299" s="107">
        <v>0</v>
      </c>
      <c r="L8299" s="108">
        <v>0</v>
      </c>
      <c r="X8299" t="s">
        <v>782</v>
      </c>
      <c r="Y8299" t="s">
        <v>784</v>
      </c>
    </row>
    <row r="8300" spans="1:25" x14ac:dyDescent="0.25">
      <c r="A8300" s="103" t="s">
        <v>8</v>
      </c>
      <c r="B8300" s="104">
        <v>46276</v>
      </c>
      <c r="C8300" s="105" t="s">
        <v>11</v>
      </c>
      <c r="D8300" s="106">
        <v>8</v>
      </c>
      <c r="G8300" s="106">
        <v>5</v>
      </c>
      <c r="H8300" s="107">
        <v>0</v>
      </c>
      <c r="I8300" s="107">
        <v>0</v>
      </c>
      <c r="J8300" s="107">
        <v>0</v>
      </c>
      <c r="K8300" s="107">
        <v>0</v>
      </c>
      <c r="L8300" s="108">
        <v>0</v>
      </c>
      <c r="X8300" t="s">
        <v>778</v>
      </c>
      <c r="Y8300" t="s">
        <v>784</v>
      </c>
    </row>
    <row r="8301" spans="1:25" x14ac:dyDescent="0.25">
      <c r="A8301" s="103" t="s">
        <v>8</v>
      </c>
      <c r="B8301" s="104">
        <v>46276</v>
      </c>
      <c r="C8301" s="105" t="s">
        <v>11</v>
      </c>
      <c r="D8301" s="106">
        <v>14</v>
      </c>
      <c r="G8301" s="106">
        <v>392</v>
      </c>
      <c r="H8301" s="107">
        <v>7</v>
      </c>
      <c r="I8301" s="107">
        <v>6</v>
      </c>
      <c r="J8301" s="107">
        <v>0</v>
      </c>
      <c r="K8301" s="107">
        <v>0</v>
      </c>
      <c r="L8301" s="108">
        <v>0</v>
      </c>
      <c r="X8301" t="s">
        <v>778</v>
      </c>
      <c r="Y8301" t="s">
        <v>783</v>
      </c>
    </row>
    <row r="8302" spans="1:25" x14ac:dyDescent="0.25">
      <c r="A8302" s="103" t="s">
        <v>7</v>
      </c>
      <c r="B8302" s="104">
        <v>46276</v>
      </c>
      <c r="C8302" s="105" t="s">
        <v>11</v>
      </c>
      <c r="D8302" s="106">
        <v>9</v>
      </c>
      <c r="G8302" s="106">
        <v>307</v>
      </c>
      <c r="H8302" s="107">
        <v>2</v>
      </c>
      <c r="I8302" s="107">
        <v>1</v>
      </c>
      <c r="J8302" s="107">
        <v>1</v>
      </c>
      <c r="K8302" s="107">
        <v>1</v>
      </c>
      <c r="L8302" s="108">
        <v>0</v>
      </c>
      <c r="X8302" t="s">
        <v>782</v>
      </c>
      <c r="Y8302" t="s">
        <v>783</v>
      </c>
    </row>
    <row r="8303" spans="1:25" x14ac:dyDescent="0.25">
      <c r="A8303" s="103" t="s">
        <v>6</v>
      </c>
      <c r="B8303" s="104">
        <v>46276</v>
      </c>
      <c r="C8303" s="105" t="s">
        <v>12</v>
      </c>
      <c r="D8303" s="106">
        <v>9</v>
      </c>
      <c r="G8303" s="106">
        <v>19</v>
      </c>
      <c r="H8303" s="107">
        <v>0</v>
      </c>
      <c r="I8303" s="107">
        <v>0</v>
      </c>
      <c r="J8303" s="107">
        <v>0</v>
      </c>
      <c r="K8303" s="107">
        <v>0</v>
      </c>
      <c r="L8303" s="108">
        <v>0</v>
      </c>
      <c r="X8303" t="s">
        <v>782</v>
      </c>
      <c r="Y8303" t="s">
        <v>169</v>
      </c>
    </row>
    <row r="8304" spans="1:25" x14ac:dyDescent="0.25">
      <c r="A8304" s="103" t="s">
        <v>7</v>
      </c>
      <c r="B8304" s="104">
        <v>46276</v>
      </c>
      <c r="C8304" s="105" t="s">
        <v>11</v>
      </c>
      <c r="D8304" s="106">
        <v>14</v>
      </c>
      <c r="G8304" s="106">
        <v>4</v>
      </c>
      <c r="H8304" s="107">
        <v>0</v>
      </c>
      <c r="I8304" s="107">
        <v>0</v>
      </c>
      <c r="J8304" s="107">
        <v>0</v>
      </c>
      <c r="K8304" s="107">
        <v>0</v>
      </c>
      <c r="L8304" s="108">
        <v>0</v>
      </c>
      <c r="X8304" t="s">
        <v>778</v>
      </c>
      <c r="Y8304" t="s">
        <v>21</v>
      </c>
    </row>
    <row r="8305" spans="1:25" x14ac:dyDescent="0.25">
      <c r="A8305" s="103" t="s">
        <v>28</v>
      </c>
      <c r="B8305" s="104">
        <v>46276</v>
      </c>
      <c r="C8305" s="105" t="s">
        <v>11</v>
      </c>
      <c r="D8305" s="106">
        <v>8</v>
      </c>
      <c r="G8305" s="106">
        <v>1</v>
      </c>
      <c r="H8305" s="107">
        <v>1</v>
      </c>
      <c r="I8305" s="107">
        <v>0</v>
      </c>
      <c r="J8305" s="107">
        <v>0</v>
      </c>
      <c r="K8305" s="107">
        <v>0</v>
      </c>
      <c r="L8305" s="108">
        <v>0</v>
      </c>
      <c r="X8305" t="s">
        <v>778</v>
      </c>
    </row>
    <row r="8306" spans="1:25" x14ac:dyDescent="0.25">
      <c r="A8306" s="103" t="s">
        <v>8</v>
      </c>
      <c r="B8306" s="104">
        <v>46276</v>
      </c>
      <c r="C8306" s="105" t="s">
        <v>12</v>
      </c>
      <c r="D8306" s="106">
        <v>11</v>
      </c>
      <c r="G8306" s="106">
        <v>40</v>
      </c>
      <c r="H8306" s="107">
        <v>0</v>
      </c>
      <c r="I8306" s="107">
        <v>0</v>
      </c>
      <c r="J8306" s="107">
        <v>0</v>
      </c>
      <c r="K8306" s="107">
        <v>0</v>
      </c>
      <c r="L8306" s="108">
        <v>0</v>
      </c>
      <c r="X8306" t="s">
        <v>782</v>
      </c>
      <c r="Y8306" t="s">
        <v>779</v>
      </c>
    </row>
    <row r="8307" spans="1:25" x14ac:dyDescent="0.25">
      <c r="A8307" s="103" t="s">
        <v>7</v>
      </c>
      <c r="B8307" s="104">
        <v>46276</v>
      </c>
      <c r="C8307" s="105" t="s">
        <v>11</v>
      </c>
      <c r="D8307" s="106">
        <v>14</v>
      </c>
      <c r="G8307" s="106">
        <v>2</v>
      </c>
      <c r="H8307" s="107">
        <v>0</v>
      </c>
      <c r="I8307" s="107">
        <v>0</v>
      </c>
      <c r="J8307" s="107">
        <v>0</v>
      </c>
      <c r="K8307" s="107">
        <v>0</v>
      </c>
      <c r="L8307" s="108">
        <v>0</v>
      </c>
      <c r="X8307" t="s">
        <v>778</v>
      </c>
    </row>
    <row r="8308" spans="1:25" x14ac:dyDescent="0.25">
      <c r="A8308" s="103" t="s">
        <v>7</v>
      </c>
      <c r="B8308" s="104">
        <v>46276</v>
      </c>
      <c r="C8308" s="105" t="s">
        <v>11</v>
      </c>
      <c r="D8308" s="106">
        <v>12</v>
      </c>
      <c r="G8308" s="106">
        <v>11</v>
      </c>
      <c r="H8308" s="107">
        <v>0</v>
      </c>
      <c r="I8308" s="107">
        <v>0</v>
      </c>
      <c r="J8308" s="107">
        <v>0</v>
      </c>
      <c r="K8308" s="107">
        <v>0</v>
      </c>
      <c r="L8308" s="108">
        <v>0</v>
      </c>
      <c r="X8308" t="s">
        <v>782</v>
      </c>
    </row>
    <row r="8309" spans="1:25" x14ac:dyDescent="0.25">
      <c r="A8309" s="103" t="s">
        <v>6</v>
      </c>
      <c r="B8309" s="104">
        <v>46276</v>
      </c>
      <c r="C8309" s="105" t="s">
        <v>11</v>
      </c>
      <c r="D8309" s="106">
        <v>16</v>
      </c>
      <c r="G8309" s="106">
        <v>8</v>
      </c>
      <c r="H8309" s="107">
        <v>0</v>
      </c>
      <c r="I8309" s="107">
        <v>0</v>
      </c>
      <c r="J8309" s="107">
        <v>0</v>
      </c>
      <c r="K8309" s="107">
        <v>0</v>
      </c>
      <c r="L8309" s="108">
        <v>0</v>
      </c>
      <c r="X8309" t="s">
        <v>778</v>
      </c>
      <c r="Y8309" t="s">
        <v>23</v>
      </c>
    </row>
    <row r="8310" spans="1:25" x14ac:dyDescent="0.25">
      <c r="A8310" s="103" t="s">
        <v>7</v>
      </c>
      <c r="B8310" s="104">
        <v>46276</v>
      </c>
      <c r="C8310" s="105" t="s">
        <v>12</v>
      </c>
      <c r="D8310" s="106">
        <v>12</v>
      </c>
      <c r="G8310" s="106">
        <v>3</v>
      </c>
      <c r="H8310" s="107">
        <v>0</v>
      </c>
      <c r="I8310" s="107">
        <v>0</v>
      </c>
      <c r="J8310" s="107">
        <v>0</v>
      </c>
      <c r="K8310" s="107">
        <v>0</v>
      </c>
      <c r="L8310" s="108">
        <v>0</v>
      </c>
      <c r="X8310" t="s">
        <v>778</v>
      </c>
      <c r="Y8310" t="s">
        <v>169</v>
      </c>
    </row>
    <row r="8311" spans="1:25" x14ac:dyDescent="0.25">
      <c r="A8311" s="103" t="s">
        <v>6</v>
      </c>
      <c r="B8311" s="104">
        <v>46276</v>
      </c>
      <c r="C8311" s="105" t="s">
        <v>12</v>
      </c>
      <c r="D8311" s="106">
        <v>15</v>
      </c>
      <c r="G8311" s="106">
        <v>25</v>
      </c>
      <c r="H8311" s="107">
        <v>1</v>
      </c>
      <c r="I8311" s="107">
        <v>0</v>
      </c>
      <c r="J8311" s="107">
        <v>0</v>
      </c>
      <c r="K8311" s="107">
        <v>0</v>
      </c>
      <c r="L8311" s="108">
        <v>0</v>
      </c>
      <c r="X8311" t="s">
        <v>782</v>
      </c>
    </row>
    <row r="8312" spans="1:25" x14ac:dyDescent="0.25">
      <c r="A8312" s="103" t="s">
        <v>6</v>
      </c>
      <c r="B8312" s="104">
        <v>46276</v>
      </c>
      <c r="C8312" s="105" t="s">
        <v>11</v>
      </c>
      <c r="D8312" s="106">
        <v>12</v>
      </c>
      <c r="G8312" s="106">
        <v>11</v>
      </c>
      <c r="H8312" s="107">
        <v>0</v>
      </c>
      <c r="I8312" s="107">
        <v>0</v>
      </c>
      <c r="J8312" s="107">
        <v>0</v>
      </c>
      <c r="K8312" s="107">
        <v>0</v>
      </c>
      <c r="L8312" s="108">
        <v>0</v>
      </c>
      <c r="X8312" t="s">
        <v>778</v>
      </c>
      <c r="Y8312" t="s">
        <v>21</v>
      </c>
    </row>
    <row r="8313" spans="1:25" x14ac:dyDescent="0.25">
      <c r="A8313" s="103" t="s">
        <v>8</v>
      </c>
      <c r="B8313" s="104">
        <v>46276</v>
      </c>
      <c r="C8313" s="105" t="s">
        <v>11</v>
      </c>
      <c r="D8313" s="106">
        <v>12</v>
      </c>
      <c r="G8313" s="106">
        <v>120</v>
      </c>
      <c r="H8313" s="107">
        <v>1</v>
      </c>
      <c r="I8313" s="107">
        <v>1</v>
      </c>
      <c r="J8313" s="107">
        <v>1</v>
      </c>
      <c r="K8313" s="107">
        <v>1</v>
      </c>
      <c r="L8313" s="108">
        <v>0</v>
      </c>
      <c r="X8313" t="s">
        <v>782</v>
      </c>
      <c r="Y8313" t="s">
        <v>780</v>
      </c>
    </row>
    <row r="8314" spans="1:25" x14ac:dyDescent="0.25">
      <c r="A8314" s="103" t="s">
        <v>7</v>
      </c>
      <c r="B8314" s="104">
        <v>46276</v>
      </c>
      <c r="C8314" s="105" t="s">
        <v>12</v>
      </c>
      <c r="D8314" s="106">
        <v>15</v>
      </c>
      <c r="G8314" s="106">
        <v>2</v>
      </c>
      <c r="H8314" s="107">
        <v>0</v>
      </c>
      <c r="I8314" s="107">
        <v>0</v>
      </c>
      <c r="J8314" s="107">
        <v>0</v>
      </c>
      <c r="K8314" s="107">
        <v>0</v>
      </c>
      <c r="L8314" s="108">
        <v>0</v>
      </c>
      <c r="X8314" t="s">
        <v>778</v>
      </c>
      <c r="Y8314" t="s">
        <v>781</v>
      </c>
    </row>
    <row r="8315" spans="1:25" x14ac:dyDescent="0.25">
      <c r="A8315" s="103" t="s">
        <v>6</v>
      </c>
      <c r="B8315" s="104">
        <v>46276</v>
      </c>
      <c r="C8315" s="105" t="s">
        <v>12</v>
      </c>
      <c r="D8315" s="106">
        <v>14</v>
      </c>
      <c r="G8315" s="106">
        <v>23</v>
      </c>
      <c r="H8315" s="107">
        <v>0</v>
      </c>
      <c r="I8315" s="107">
        <v>0</v>
      </c>
      <c r="J8315" s="107">
        <v>0</v>
      </c>
      <c r="K8315" s="107">
        <v>0</v>
      </c>
      <c r="L8315" s="108">
        <v>0</v>
      </c>
      <c r="X8315" t="s">
        <v>778</v>
      </c>
    </row>
    <row r="8316" spans="1:25" x14ac:dyDescent="0.25">
      <c r="A8316" s="103" t="s">
        <v>7</v>
      </c>
      <c r="B8316" s="104">
        <v>46276</v>
      </c>
      <c r="C8316" s="105" t="s">
        <v>11</v>
      </c>
      <c r="D8316" s="106">
        <v>8</v>
      </c>
      <c r="G8316" s="106">
        <v>37</v>
      </c>
      <c r="H8316" s="107">
        <v>0</v>
      </c>
      <c r="I8316" s="107">
        <v>0</v>
      </c>
      <c r="J8316" s="107">
        <v>0</v>
      </c>
      <c r="K8316" s="107">
        <v>0</v>
      </c>
      <c r="L8316" s="108">
        <v>0</v>
      </c>
      <c r="X8316" t="s">
        <v>782</v>
      </c>
      <c r="Y8316" t="s">
        <v>780</v>
      </c>
    </row>
    <row r="8317" spans="1:25" x14ac:dyDescent="0.25">
      <c r="A8317" s="103" t="s">
        <v>7</v>
      </c>
      <c r="B8317" s="104">
        <v>46276</v>
      </c>
      <c r="C8317" s="105" t="s">
        <v>11</v>
      </c>
      <c r="D8317" s="106">
        <v>16</v>
      </c>
      <c r="G8317" s="106">
        <v>55</v>
      </c>
      <c r="H8317" s="107">
        <v>1</v>
      </c>
      <c r="I8317" s="107">
        <v>0</v>
      </c>
      <c r="J8317" s="107">
        <v>0</v>
      </c>
      <c r="K8317" s="107">
        <v>0</v>
      </c>
      <c r="L8317" s="108">
        <v>0</v>
      </c>
      <c r="X8317" t="s">
        <v>782</v>
      </c>
      <c r="Y8317" t="s">
        <v>780</v>
      </c>
    </row>
    <row r="8318" spans="1:25" x14ac:dyDescent="0.25">
      <c r="A8318" s="103" t="s">
        <v>6</v>
      </c>
      <c r="B8318" s="104">
        <v>46276</v>
      </c>
      <c r="C8318" s="105" t="s">
        <v>11</v>
      </c>
      <c r="D8318" s="106">
        <v>11</v>
      </c>
      <c r="G8318" s="106">
        <v>426</v>
      </c>
      <c r="H8318" s="107">
        <v>4</v>
      </c>
      <c r="I8318" s="107">
        <v>4</v>
      </c>
      <c r="J8318" s="107">
        <v>0</v>
      </c>
      <c r="K8318" s="107">
        <v>0</v>
      </c>
      <c r="L8318" s="108">
        <v>0</v>
      </c>
      <c r="X8318" t="s">
        <v>778</v>
      </c>
      <c r="Y8318" t="s">
        <v>783</v>
      </c>
    </row>
    <row r="8319" spans="1:25" x14ac:dyDescent="0.25">
      <c r="A8319" s="103" t="s">
        <v>6</v>
      </c>
      <c r="B8319" s="104">
        <v>46276</v>
      </c>
      <c r="C8319" s="105" t="s">
        <v>12</v>
      </c>
      <c r="D8319" s="106">
        <v>8</v>
      </c>
      <c r="G8319" s="106">
        <v>161</v>
      </c>
      <c r="H8319" s="107">
        <v>3</v>
      </c>
      <c r="I8319" s="107">
        <v>2</v>
      </c>
      <c r="J8319" s="107">
        <v>1</v>
      </c>
      <c r="K8319" s="107">
        <v>1</v>
      </c>
      <c r="L8319" s="108">
        <v>1</v>
      </c>
      <c r="X8319" t="s">
        <v>778</v>
      </c>
      <c r="Y8319" t="s">
        <v>779</v>
      </c>
    </row>
    <row r="8320" spans="1:25" x14ac:dyDescent="0.25">
      <c r="A8320" s="103" t="s">
        <v>6</v>
      </c>
      <c r="B8320" s="104">
        <v>46276</v>
      </c>
      <c r="C8320" s="105" t="s">
        <v>12</v>
      </c>
      <c r="D8320" s="106">
        <v>10</v>
      </c>
      <c r="G8320" s="106">
        <v>75</v>
      </c>
      <c r="H8320" s="107">
        <v>0</v>
      </c>
      <c r="I8320" s="107">
        <v>0</v>
      </c>
      <c r="J8320" s="107">
        <v>0</v>
      </c>
      <c r="K8320" s="107">
        <v>0</v>
      </c>
      <c r="L8320" s="108">
        <v>0</v>
      </c>
      <c r="X8320" t="s">
        <v>782</v>
      </c>
      <c r="Y8320" t="s">
        <v>779</v>
      </c>
    </row>
    <row r="8321" spans="1:25" x14ac:dyDescent="0.25">
      <c r="A8321" s="103" t="s">
        <v>7</v>
      </c>
      <c r="B8321" s="104">
        <v>46276</v>
      </c>
      <c r="C8321" s="105" t="s">
        <v>12</v>
      </c>
      <c r="D8321" s="106">
        <v>12</v>
      </c>
      <c r="G8321" s="106">
        <v>5</v>
      </c>
      <c r="H8321" s="107">
        <v>0</v>
      </c>
      <c r="I8321" s="107">
        <v>0</v>
      </c>
      <c r="J8321" s="107">
        <v>0</v>
      </c>
      <c r="K8321" s="107">
        <v>0</v>
      </c>
      <c r="L8321" s="108">
        <v>0</v>
      </c>
      <c r="X8321" t="s">
        <v>782</v>
      </c>
      <c r="Y8321" t="s">
        <v>169</v>
      </c>
    </row>
    <row r="8322" spans="1:25" x14ac:dyDescent="0.25">
      <c r="A8322" s="103" t="s">
        <v>6</v>
      </c>
      <c r="B8322" s="104">
        <v>46276</v>
      </c>
      <c r="C8322" s="105" t="s">
        <v>11</v>
      </c>
      <c r="D8322" s="106">
        <v>10</v>
      </c>
      <c r="G8322" s="106">
        <v>252</v>
      </c>
      <c r="H8322" s="107">
        <v>3</v>
      </c>
      <c r="I8322" s="107">
        <v>1</v>
      </c>
      <c r="J8322" s="107">
        <v>0</v>
      </c>
      <c r="K8322" s="107">
        <v>0</v>
      </c>
      <c r="L8322" s="108">
        <v>0</v>
      </c>
      <c r="X8322" t="s">
        <v>778</v>
      </c>
      <c r="Y8322" t="s">
        <v>784</v>
      </c>
    </row>
    <row r="8323" spans="1:25" x14ac:dyDescent="0.25">
      <c r="A8323" s="103" t="s">
        <v>7</v>
      </c>
      <c r="B8323" s="104">
        <v>46276</v>
      </c>
      <c r="C8323" s="105" t="s">
        <v>12</v>
      </c>
      <c r="D8323" s="106">
        <v>9</v>
      </c>
      <c r="G8323" s="106">
        <v>7</v>
      </c>
      <c r="H8323" s="107">
        <v>0</v>
      </c>
      <c r="I8323" s="107">
        <v>0</v>
      </c>
      <c r="J8323" s="107">
        <v>0</v>
      </c>
      <c r="K8323" s="107">
        <v>0</v>
      </c>
      <c r="L8323" s="108">
        <v>0</v>
      </c>
      <c r="X8323" t="s">
        <v>778</v>
      </c>
      <c r="Y8323" t="s">
        <v>811</v>
      </c>
    </row>
    <row r="8324" spans="1:25" x14ac:dyDescent="0.25">
      <c r="A8324" s="103" t="s">
        <v>7</v>
      </c>
      <c r="B8324" s="104">
        <v>46276</v>
      </c>
      <c r="C8324" s="105" t="s">
        <v>11</v>
      </c>
      <c r="D8324" s="106">
        <v>12</v>
      </c>
      <c r="G8324" s="106">
        <v>2</v>
      </c>
      <c r="H8324" s="107">
        <v>0</v>
      </c>
      <c r="I8324" s="107">
        <v>0</v>
      </c>
      <c r="J8324" s="107">
        <v>0</v>
      </c>
      <c r="K8324" s="107">
        <v>0</v>
      </c>
      <c r="L8324" s="108">
        <v>0</v>
      </c>
      <c r="X8324" t="s">
        <v>778</v>
      </c>
    </row>
    <row r="8325" spans="1:25" x14ac:dyDescent="0.25">
      <c r="A8325" s="103" t="s">
        <v>7</v>
      </c>
      <c r="B8325" s="104">
        <v>46276</v>
      </c>
      <c r="C8325" s="105" t="s">
        <v>11</v>
      </c>
      <c r="D8325" s="106">
        <v>14</v>
      </c>
      <c r="G8325" s="106">
        <v>154</v>
      </c>
      <c r="H8325" s="107">
        <v>0</v>
      </c>
      <c r="I8325" s="107">
        <v>0</v>
      </c>
      <c r="J8325" s="107">
        <v>0</v>
      </c>
      <c r="K8325" s="107">
        <v>0</v>
      </c>
      <c r="L8325" s="108">
        <v>0</v>
      </c>
      <c r="X8325" t="s">
        <v>778</v>
      </c>
      <c r="Y8325" t="s">
        <v>20</v>
      </c>
    </row>
    <row r="8326" spans="1:25" x14ac:dyDescent="0.25">
      <c r="A8326" s="103" t="s">
        <v>8</v>
      </c>
      <c r="B8326" s="104">
        <v>46276</v>
      </c>
      <c r="C8326" s="105" t="s">
        <v>11</v>
      </c>
      <c r="D8326" s="106">
        <v>16</v>
      </c>
      <c r="G8326" s="106">
        <v>207</v>
      </c>
      <c r="H8326" s="107">
        <v>4</v>
      </c>
      <c r="I8326" s="107">
        <v>4</v>
      </c>
      <c r="J8326" s="107">
        <v>0</v>
      </c>
      <c r="K8326" s="107">
        <v>0</v>
      </c>
      <c r="L8326" s="108">
        <v>0</v>
      </c>
      <c r="X8326" t="s">
        <v>778</v>
      </c>
      <c r="Y8326" t="s">
        <v>783</v>
      </c>
    </row>
    <row r="8327" spans="1:25" x14ac:dyDescent="0.25">
      <c r="A8327" s="103" t="s">
        <v>7</v>
      </c>
      <c r="B8327" s="104">
        <v>46276</v>
      </c>
      <c r="C8327" s="105" t="s">
        <v>11</v>
      </c>
      <c r="D8327" s="106">
        <v>14</v>
      </c>
      <c r="G8327" s="106">
        <v>603</v>
      </c>
      <c r="H8327" s="107">
        <v>5</v>
      </c>
      <c r="I8327" s="107">
        <v>4</v>
      </c>
      <c r="J8327" s="107">
        <v>0</v>
      </c>
      <c r="K8327" s="107">
        <v>0</v>
      </c>
      <c r="L8327" s="108">
        <v>0</v>
      </c>
      <c r="X8327" t="s">
        <v>782</v>
      </c>
      <c r="Y8327" t="s">
        <v>783</v>
      </c>
    </row>
    <row r="8328" spans="1:25" x14ac:dyDescent="0.25">
      <c r="A8328" s="103" t="s">
        <v>7</v>
      </c>
      <c r="B8328" s="104">
        <v>46276</v>
      </c>
      <c r="C8328" s="105" t="s">
        <v>11</v>
      </c>
      <c r="D8328" s="106">
        <v>12</v>
      </c>
      <c r="G8328" s="106">
        <v>39</v>
      </c>
      <c r="H8328" s="107">
        <v>1</v>
      </c>
      <c r="I8328" s="107">
        <v>1</v>
      </c>
      <c r="J8328" s="107">
        <v>0</v>
      </c>
      <c r="K8328" s="107">
        <v>0</v>
      </c>
      <c r="L8328" s="108">
        <v>0</v>
      </c>
      <c r="X8328" t="s">
        <v>778</v>
      </c>
      <c r="Y8328" t="s">
        <v>780</v>
      </c>
    </row>
    <row r="8329" spans="1:25" x14ac:dyDescent="0.25">
      <c r="A8329" s="103" t="s">
        <v>7</v>
      </c>
      <c r="B8329" s="104">
        <v>46276</v>
      </c>
      <c r="C8329" s="105" t="s">
        <v>12</v>
      </c>
      <c r="D8329" s="106">
        <v>14</v>
      </c>
      <c r="G8329" s="106">
        <v>30</v>
      </c>
      <c r="H8329" s="107">
        <v>2</v>
      </c>
      <c r="I8329" s="107">
        <v>2</v>
      </c>
      <c r="J8329" s="107">
        <v>1</v>
      </c>
      <c r="K8329" s="107">
        <v>1</v>
      </c>
      <c r="L8329" s="108">
        <v>0</v>
      </c>
      <c r="X8329" t="s">
        <v>782</v>
      </c>
      <c r="Y8329" t="s">
        <v>781</v>
      </c>
    </row>
    <row r="8330" spans="1:25" x14ac:dyDescent="0.25">
      <c r="A8330" s="103" t="s">
        <v>7</v>
      </c>
      <c r="B8330" s="104">
        <v>46276</v>
      </c>
      <c r="C8330" s="105" t="s">
        <v>11</v>
      </c>
      <c r="D8330" s="106">
        <v>8</v>
      </c>
      <c r="G8330" s="106">
        <v>143</v>
      </c>
      <c r="H8330" s="107">
        <v>2</v>
      </c>
      <c r="I8330" s="107">
        <v>1</v>
      </c>
      <c r="J8330" s="107">
        <v>0</v>
      </c>
      <c r="K8330" s="107">
        <v>0</v>
      </c>
      <c r="L8330" s="108">
        <v>0</v>
      </c>
      <c r="X8330" t="s">
        <v>782</v>
      </c>
      <c r="Y8330" t="s">
        <v>20</v>
      </c>
    </row>
    <row r="8331" spans="1:25" x14ac:dyDescent="0.25">
      <c r="A8331" s="103" t="s">
        <v>7</v>
      </c>
      <c r="B8331" s="104">
        <v>46276</v>
      </c>
      <c r="C8331" s="105" t="s">
        <v>12</v>
      </c>
      <c r="D8331" s="106">
        <v>14</v>
      </c>
      <c r="G8331" s="106">
        <v>7</v>
      </c>
      <c r="H8331" s="107">
        <v>1</v>
      </c>
      <c r="I8331" s="107">
        <v>0</v>
      </c>
      <c r="J8331" s="107">
        <v>0</v>
      </c>
      <c r="K8331" s="107">
        <v>0</v>
      </c>
      <c r="L8331" s="108">
        <v>0</v>
      </c>
      <c r="X8331" t="s">
        <v>778</v>
      </c>
      <c r="Y8331" t="s">
        <v>785</v>
      </c>
    </row>
    <row r="8332" spans="1:25" x14ac:dyDescent="0.25">
      <c r="A8332" s="103" t="s">
        <v>7</v>
      </c>
      <c r="B8332" s="104">
        <v>46276</v>
      </c>
      <c r="C8332" s="105" t="s">
        <v>12</v>
      </c>
      <c r="D8332" s="106">
        <v>10</v>
      </c>
      <c r="G8332" s="106">
        <v>74</v>
      </c>
      <c r="H8332" s="107">
        <v>0</v>
      </c>
      <c r="I8332" s="107">
        <v>0</v>
      </c>
      <c r="J8332" s="107">
        <v>0</v>
      </c>
      <c r="K8332" s="107">
        <v>0</v>
      </c>
      <c r="L8332" s="108">
        <v>0</v>
      </c>
      <c r="X8332" t="s">
        <v>782</v>
      </c>
      <c r="Y8332" t="s">
        <v>781</v>
      </c>
    </row>
    <row r="8333" spans="1:25" x14ac:dyDescent="0.25">
      <c r="A8333" s="103" t="s">
        <v>8</v>
      </c>
      <c r="B8333" s="104">
        <v>46276</v>
      </c>
      <c r="C8333" s="105" t="s">
        <v>12</v>
      </c>
      <c r="D8333" s="106">
        <v>15</v>
      </c>
      <c r="G8333" s="106">
        <v>1184</v>
      </c>
      <c r="H8333" s="107">
        <v>16</v>
      </c>
      <c r="I8333" s="107">
        <v>12</v>
      </c>
      <c r="J8333" s="107">
        <v>1</v>
      </c>
      <c r="K8333" s="107">
        <v>0</v>
      </c>
      <c r="L8333" s="108">
        <v>0</v>
      </c>
      <c r="X8333" t="s">
        <v>778</v>
      </c>
      <c r="Y8333" t="s">
        <v>779</v>
      </c>
    </row>
    <row r="8334" spans="1:25" x14ac:dyDescent="0.25">
      <c r="A8334" s="103" t="s">
        <v>6</v>
      </c>
      <c r="B8334" s="104">
        <v>46276</v>
      </c>
      <c r="C8334" s="105" t="s">
        <v>12</v>
      </c>
      <c r="D8334" s="106">
        <v>10</v>
      </c>
      <c r="G8334" s="106">
        <v>2723</v>
      </c>
      <c r="H8334" s="107">
        <v>35</v>
      </c>
      <c r="I8334" s="107">
        <v>24</v>
      </c>
      <c r="J8334" s="107">
        <v>0</v>
      </c>
      <c r="K8334" s="107">
        <v>0</v>
      </c>
      <c r="L8334" s="108">
        <v>0</v>
      </c>
      <c r="X8334" t="s">
        <v>778</v>
      </c>
      <c r="Y8334" t="s">
        <v>779</v>
      </c>
    </row>
    <row r="8335" spans="1:25" x14ac:dyDescent="0.25">
      <c r="A8335" s="103" t="s">
        <v>8</v>
      </c>
      <c r="B8335" s="104">
        <v>46276</v>
      </c>
      <c r="C8335" s="105" t="s">
        <v>11</v>
      </c>
      <c r="D8335" s="106">
        <v>11</v>
      </c>
      <c r="G8335" s="106">
        <v>671</v>
      </c>
      <c r="H8335" s="107">
        <v>5</v>
      </c>
      <c r="I8335" s="107">
        <v>4</v>
      </c>
      <c r="J8335" s="107">
        <v>1</v>
      </c>
      <c r="K8335" s="107">
        <v>0</v>
      </c>
      <c r="L8335" s="108">
        <v>0</v>
      </c>
      <c r="X8335" t="s">
        <v>782</v>
      </c>
      <c r="Y8335" t="s">
        <v>783</v>
      </c>
    </row>
    <row r="8336" spans="1:25" x14ac:dyDescent="0.25">
      <c r="A8336" s="103" t="s">
        <v>8</v>
      </c>
      <c r="B8336" s="104">
        <v>46276</v>
      </c>
      <c r="C8336" s="105" t="s">
        <v>12</v>
      </c>
      <c r="D8336" s="106">
        <v>11</v>
      </c>
      <c r="G8336" s="106">
        <v>7</v>
      </c>
      <c r="H8336" s="107">
        <v>0</v>
      </c>
      <c r="I8336" s="107">
        <v>0</v>
      </c>
      <c r="J8336" s="107">
        <v>0</v>
      </c>
      <c r="K8336" s="107">
        <v>0</v>
      </c>
      <c r="L8336" s="108">
        <v>0</v>
      </c>
      <c r="X8336" t="s">
        <v>778</v>
      </c>
    </row>
    <row r="8337" spans="1:25" x14ac:dyDescent="0.25">
      <c r="A8337" s="103" t="s">
        <v>7</v>
      </c>
      <c r="B8337" s="104">
        <v>46276</v>
      </c>
      <c r="C8337" s="105" t="s">
        <v>11</v>
      </c>
      <c r="D8337" s="106">
        <v>11</v>
      </c>
      <c r="G8337" s="106">
        <v>9</v>
      </c>
      <c r="H8337" s="107">
        <v>0</v>
      </c>
      <c r="I8337" s="107">
        <v>0</v>
      </c>
      <c r="J8337" s="107">
        <v>0</v>
      </c>
      <c r="K8337" s="107">
        <v>0</v>
      </c>
      <c r="L8337" s="108">
        <v>0</v>
      </c>
      <c r="X8337" t="s">
        <v>782</v>
      </c>
      <c r="Y8337" t="s">
        <v>23</v>
      </c>
    </row>
    <row r="8338" spans="1:25" x14ac:dyDescent="0.25">
      <c r="A8338" s="103" t="s">
        <v>6</v>
      </c>
      <c r="B8338" s="104">
        <v>46276</v>
      </c>
      <c r="C8338" s="105" t="s">
        <v>11</v>
      </c>
      <c r="D8338" s="106">
        <v>11</v>
      </c>
      <c r="G8338" s="106">
        <v>96</v>
      </c>
      <c r="H8338" s="107">
        <v>0</v>
      </c>
      <c r="I8338" s="107">
        <v>0</v>
      </c>
      <c r="J8338" s="107">
        <v>0</v>
      </c>
      <c r="K8338" s="107">
        <v>0</v>
      </c>
      <c r="L8338" s="108">
        <v>0</v>
      </c>
      <c r="X8338" t="s">
        <v>782</v>
      </c>
    </row>
    <row r="8339" spans="1:25" x14ac:dyDescent="0.25">
      <c r="A8339" s="103" t="s">
        <v>6</v>
      </c>
      <c r="B8339" s="104">
        <v>46276</v>
      </c>
      <c r="C8339" s="105" t="s">
        <v>11</v>
      </c>
      <c r="D8339" s="106">
        <v>13</v>
      </c>
      <c r="G8339" s="106">
        <v>5</v>
      </c>
      <c r="H8339" s="107">
        <v>0</v>
      </c>
      <c r="I8339" s="107">
        <v>0</v>
      </c>
      <c r="J8339" s="107">
        <v>0</v>
      </c>
      <c r="K8339" s="107">
        <v>0</v>
      </c>
      <c r="L8339" s="108">
        <v>0</v>
      </c>
      <c r="X8339" t="s">
        <v>778</v>
      </c>
      <c r="Y8339" t="s">
        <v>780</v>
      </c>
    </row>
    <row r="8340" spans="1:25" x14ac:dyDescent="0.25">
      <c r="A8340" s="103" t="s">
        <v>7</v>
      </c>
      <c r="B8340" s="104">
        <v>46276</v>
      </c>
      <c r="C8340" s="105" t="s">
        <v>11</v>
      </c>
      <c r="D8340" s="106">
        <v>8</v>
      </c>
      <c r="G8340" s="106">
        <v>6</v>
      </c>
      <c r="H8340" s="107">
        <v>0</v>
      </c>
      <c r="I8340" s="107">
        <v>0</v>
      </c>
      <c r="J8340" s="107">
        <v>0</v>
      </c>
      <c r="K8340" s="107">
        <v>0</v>
      </c>
      <c r="L8340" s="108">
        <v>0</v>
      </c>
      <c r="X8340" t="s">
        <v>782</v>
      </c>
      <c r="Y8340" t="s">
        <v>21</v>
      </c>
    </row>
    <row r="8341" spans="1:25" x14ac:dyDescent="0.25">
      <c r="A8341" s="103" t="s">
        <v>7</v>
      </c>
      <c r="B8341" s="104">
        <v>46276</v>
      </c>
      <c r="C8341" s="105" t="s">
        <v>12</v>
      </c>
      <c r="D8341" s="106">
        <v>8</v>
      </c>
      <c r="G8341" s="106">
        <v>877</v>
      </c>
      <c r="H8341" s="107">
        <v>9</v>
      </c>
      <c r="I8341" s="107">
        <v>8</v>
      </c>
      <c r="J8341" s="107">
        <v>0</v>
      </c>
      <c r="K8341" s="107">
        <v>0</v>
      </c>
      <c r="L8341" s="108">
        <v>0</v>
      </c>
      <c r="X8341" t="s">
        <v>778</v>
      </c>
      <c r="Y8341" t="s">
        <v>779</v>
      </c>
    </row>
    <row r="8342" spans="1:25" x14ac:dyDescent="0.25">
      <c r="A8342" s="103" t="s">
        <v>7</v>
      </c>
      <c r="B8342" s="104">
        <v>46276</v>
      </c>
      <c r="C8342" s="105" t="s">
        <v>12</v>
      </c>
      <c r="D8342" s="106">
        <v>9</v>
      </c>
      <c r="G8342" s="106">
        <v>1943</v>
      </c>
      <c r="H8342" s="107">
        <v>12</v>
      </c>
      <c r="I8342" s="107">
        <v>10</v>
      </c>
      <c r="J8342" s="107">
        <v>0</v>
      </c>
      <c r="K8342" s="107">
        <v>0</v>
      </c>
      <c r="L8342" s="108">
        <v>0</v>
      </c>
      <c r="X8342" t="s">
        <v>778</v>
      </c>
      <c r="Y8342" t="s">
        <v>779</v>
      </c>
    </row>
    <row r="8343" spans="1:25" x14ac:dyDescent="0.25">
      <c r="A8343" s="103" t="s">
        <v>7</v>
      </c>
      <c r="B8343" s="104">
        <v>46276</v>
      </c>
      <c r="C8343" s="105" t="s">
        <v>12</v>
      </c>
      <c r="D8343" s="106">
        <v>11</v>
      </c>
      <c r="G8343" s="106">
        <v>126</v>
      </c>
      <c r="H8343" s="107">
        <v>0</v>
      </c>
      <c r="I8343" s="107">
        <v>0</v>
      </c>
      <c r="J8343" s="107">
        <v>0</v>
      </c>
      <c r="K8343" s="107">
        <v>0</v>
      </c>
      <c r="L8343" s="108">
        <v>0</v>
      </c>
      <c r="X8343" t="s">
        <v>778</v>
      </c>
      <c r="Y8343" t="s">
        <v>779</v>
      </c>
    </row>
    <row r="8344" spans="1:25" x14ac:dyDescent="0.25">
      <c r="A8344" s="103" t="s">
        <v>6</v>
      </c>
      <c r="B8344" s="104">
        <v>46276</v>
      </c>
      <c r="C8344" s="105" t="s">
        <v>11</v>
      </c>
      <c r="D8344" s="106">
        <v>15</v>
      </c>
      <c r="G8344" s="106">
        <v>1375</v>
      </c>
      <c r="H8344" s="107">
        <v>17</v>
      </c>
      <c r="I8344" s="107">
        <v>14</v>
      </c>
      <c r="J8344" s="107">
        <v>0</v>
      </c>
      <c r="K8344" s="107">
        <v>0</v>
      </c>
      <c r="L8344" s="108">
        <v>0</v>
      </c>
      <c r="X8344" t="s">
        <v>782</v>
      </c>
      <c r="Y8344" t="s">
        <v>784</v>
      </c>
    </row>
    <row r="8345" spans="1:25" x14ac:dyDescent="0.25">
      <c r="A8345" s="103" t="s">
        <v>8</v>
      </c>
      <c r="B8345" s="104">
        <v>46276</v>
      </c>
      <c r="C8345" s="105" t="s">
        <v>11</v>
      </c>
      <c r="D8345" s="106">
        <v>11</v>
      </c>
      <c r="G8345" s="106">
        <v>284</v>
      </c>
      <c r="H8345" s="107">
        <v>0</v>
      </c>
      <c r="I8345" s="107">
        <v>0</v>
      </c>
      <c r="J8345" s="107">
        <v>0</v>
      </c>
      <c r="K8345" s="107">
        <v>0</v>
      </c>
      <c r="L8345" s="108">
        <v>0</v>
      </c>
      <c r="X8345" t="s">
        <v>778</v>
      </c>
      <c r="Y8345" t="s">
        <v>783</v>
      </c>
    </row>
    <row r="8346" spans="1:25" x14ac:dyDescent="0.25">
      <c r="A8346" s="103" t="s">
        <v>7</v>
      </c>
      <c r="B8346" s="104">
        <v>46276</v>
      </c>
      <c r="C8346" s="105" t="s">
        <v>12</v>
      </c>
      <c r="D8346" s="106">
        <v>16</v>
      </c>
      <c r="G8346" s="106">
        <v>24</v>
      </c>
      <c r="H8346" s="107">
        <v>0</v>
      </c>
      <c r="I8346" s="107">
        <v>0</v>
      </c>
      <c r="J8346" s="107">
        <v>0</v>
      </c>
      <c r="K8346" s="107">
        <v>0</v>
      </c>
      <c r="L8346" s="108">
        <v>0</v>
      </c>
      <c r="X8346" t="s">
        <v>778</v>
      </c>
      <c r="Y8346" t="s">
        <v>781</v>
      </c>
    </row>
    <row r="8347" spans="1:25" x14ac:dyDescent="0.25">
      <c r="A8347" s="103" t="s">
        <v>6</v>
      </c>
      <c r="B8347" s="104">
        <v>46276</v>
      </c>
      <c r="C8347" s="105" t="s">
        <v>12</v>
      </c>
      <c r="D8347" s="106">
        <v>13</v>
      </c>
      <c r="G8347" s="106">
        <v>1</v>
      </c>
      <c r="H8347" s="107">
        <v>0</v>
      </c>
      <c r="I8347" s="107">
        <v>0</v>
      </c>
      <c r="J8347" s="107">
        <v>0</v>
      </c>
      <c r="K8347" s="107">
        <v>0</v>
      </c>
      <c r="L8347" s="108">
        <v>0</v>
      </c>
      <c r="X8347" t="s">
        <v>778</v>
      </c>
      <c r="Y8347" t="s">
        <v>22</v>
      </c>
    </row>
    <row r="8348" spans="1:25" x14ac:dyDescent="0.25">
      <c r="A8348" s="103" t="s">
        <v>7</v>
      </c>
      <c r="B8348" s="104">
        <v>46276</v>
      </c>
      <c r="C8348" s="105" t="s">
        <v>11</v>
      </c>
      <c r="D8348" s="106">
        <v>10</v>
      </c>
      <c r="G8348" s="106">
        <v>104</v>
      </c>
      <c r="H8348" s="107">
        <v>0</v>
      </c>
      <c r="I8348" s="107">
        <v>0</v>
      </c>
      <c r="J8348" s="107">
        <v>0</v>
      </c>
      <c r="K8348" s="107">
        <v>0</v>
      </c>
      <c r="L8348" s="108">
        <v>0</v>
      </c>
      <c r="X8348" t="s">
        <v>778</v>
      </c>
      <c r="Y8348" t="s">
        <v>783</v>
      </c>
    </row>
    <row r="8349" spans="1:25" x14ac:dyDescent="0.25">
      <c r="A8349" s="103" t="s">
        <v>6</v>
      </c>
      <c r="B8349" s="104">
        <v>46276</v>
      </c>
      <c r="C8349" s="105" t="s">
        <v>11</v>
      </c>
      <c r="D8349" s="106">
        <v>11</v>
      </c>
      <c r="G8349" s="106">
        <v>488</v>
      </c>
      <c r="H8349" s="107">
        <v>8</v>
      </c>
      <c r="I8349" s="107">
        <v>5</v>
      </c>
      <c r="J8349" s="107">
        <v>1</v>
      </c>
      <c r="K8349" s="107">
        <v>1</v>
      </c>
      <c r="L8349" s="108">
        <v>0</v>
      </c>
      <c r="X8349" t="s">
        <v>778</v>
      </c>
      <c r="Y8349" t="s">
        <v>20</v>
      </c>
    </row>
    <row r="8350" spans="1:25" x14ac:dyDescent="0.25">
      <c r="A8350" s="103" t="s">
        <v>7</v>
      </c>
      <c r="B8350" s="104">
        <v>46276</v>
      </c>
      <c r="C8350" s="105" t="s">
        <v>11</v>
      </c>
      <c r="D8350" s="106">
        <v>12</v>
      </c>
      <c r="G8350" s="106">
        <v>463</v>
      </c>
      <c r="H8350" s="107">
        <v>3</v>
      </c>
      <c r="I8350" s="107">
        <v>3</v>
      </c>
      <c r="J8350" s="107">
        <v>0</v>
      </c>
      <c r="K8350" s="107">
        <v>0</v>
      </c>
      <c r="L8350" s="108">
        <v>0</v>
      </c>
      <c r="X8350" t="s">
        <v>782</v>
      </c>
      <c r="Y8350" t="s">
        <v>783</v>
      </c>
    </row>
    <row r="8351" spans="1:25" x14ac:dyDescent="0.25">
      <c r="A8351" s="103" t="s">
        <v>7</v>
      </c>
      <c r="B8351" s="104">
        <v>46276</v>
      </c>
      <c r="C8351" s="105" t="s">
        <v>12</v>
      </c>
      <c r="D8351" s="106">
        <v>16</v>
      </c>
      <c r="G8351" s="106">
        <v>1109</v>
      </c>
      <c r="H8351" s="107">
        <v>9</v>
      </c>
      <c r="I8351" s="107">
        <v>8</v>
      </c>
      <c r="J8351" s="107">
        <v>2</v>
      </c>
      <c r="K8351" s="107">
        <v>1</v>
      </c>
      <c r="L8351" s="108">
        <v>0</v>
      </c>
      <c r="X8351" t="s">
        <v>778</v>
      </c>
      <c r="Y8351" t="s">
        <v>779</v>
      </c>
    </row>
    <row r="8352" spans="1:25" x14ac:dyDescent="0.25">
      <c r="A8352" s="103" t="s">
        <v>7</v>
      </c>
      <c r="B8352" s="104">
        <v>46276</v>
      </c>
      <c r="C8352" s="105" t="s">
        <v>11</v>
      </c>
      <c r="D8352" s="106">
        <v>8</v>
      </c>
      <c r="G8352" s="106">
        <v>78</v>
      </c>
      <c r="H8352" s="107">
        <v>0</v>
      </c>
      <c r="I8352" s="107">
        <v>0</v>
      </c>
      <c r="J8352" s="107">
        <v>0</v>
      </c>
      <c r="K8352" s="107">
        <v>0</v>
      </c>
      <c r="L8352" s="108">
        <v>0</v>
      </c>
      <c r="X8352" t="s">
        <v>778</v>
      </c>
      <c r="Y8352" t="s">
        <v>783</v>
      </c>
    </row>
    <row r="8353" spans="1:25" x14ac:dyDescent="0.25">
      <c r="A8353" s="103" t="s">
        <v>7</v>
      </c>
      <c r="B8353" s="104">
        <v>46276</v>
      </c>
      <c r="C8353" s="105" t="s">
        <v>12</v>
      </c>
      <c r="D8353" s="106">
        <v>11</v>
      </c>
      <c r="G8353" s="106">
        <v>2</v>
      </c>
      <c r="H8353" s="107">
        <v>0</v>
      </c>
      <c r="I8353" s="107">
        <v>0</v>
      </c>
      <c r="J8353" s="107">
        <v>0</v>
      </c>
      <c r="K8353" s="107">
        <v>0</v>
      </c>
      <c r="L8353" s="108">
        <v>0</v>
      </c>
      <c r="X8353" t="s">
        <v>778</v>
      </c>
      <c r="Y8353" t="s">
        <v>804</v>
      </c>
    </row>
    <row r="8354" spans="1:25" x14ac:dyDescent="0.25">
      <c r="A8354" s="103" t="s">
        <v>6</v>
      </c>
      <c r="B8354" s="104">
        <v>46276</v>
      </c>
      <c r="C8354" s="105" t="s">
        <v>12</v>
      </c>
      <c r="D8354" s="106">
        <v>8</v>
      </c>
      <c r="G8354" s="106">
        <v>1663</v>
      </c>
      <c r="H8354" s="107">
        <v>20</v>
      </c>
      <c r="I8354" s="107">
        <v>17</v>
      </c>
      <c r="J8354" s="107">
        <v>1</v>
      </c>
      <c r="K8354" s="107">
        <v>1</v>
      </c>
      <c r="L8354" s="108">
        <v>0</v>
      </c>
      <c r="X8354" t="s">
        <v>778</v>
      </c>
      <c r="Y8354" t="s">
        <v>779</v>
      </c>
    </row>
    <row r="8355" spans="1:25" x14ac:dyDescent="0.25">
      <c r="A8355" s="103" t="s">
        <v>8</v>
      </c>
      <c r="B8355" s="104">
        <v>46276</v>
      </c>
      <c r="C8355" s="105" t="s">
        <v>12</v>
      </c>
      <c r="D8355" s="106">
        <v>16</v>
      </c>
      <c r="G8355" s="106">
        <v>1</v>
      </c>
      <c r="H8355" s="107">
        <v>0</v>
      </c>
      <c r="I8355" s="107">
        <v>0</v>
      </c>
      <c r="J8355" s="107">
        <v>0</v>
      </c>
      <c r="K8355" s="107">
        <v>0</v>
      </c>
      <c r="L8355" s="108">
        <v>0</v>
      </c>
      <c r="X8355" t="s">
        <v>778</v>
      </c>
      <c r="Y8355" t="s">
        <v>781</v>
      </c>
    </row>
    <row r="8356" spans="1:25" x14ac:dyDescent="0.25">
      <c r="A8356" s="103" t="s">
        <v>6</v>
      </c>
      <c r="B8356" s="104">
        <v>46276</v>
      </c>
      <c r="C8356" s="105" t="s">
        <v>11</v>
      </c>
      <c r="D8356" s="106">
        <v>9</v>
      </c>
      <c r="G8356" s="106">
        <v>1176</v>
      </c>
      <c r="H8356" s="107">
        <v>11</v>
      </c>
      <c r="I8356" s="107">
        <v>11</v>
      </c>
      <c r="J8356" s="107">
        <v>2</v>
      </c>
      <c r="K8356" s="107">
        <v>0</v>
      </c>
      <c r="L8356" s="108">
        <v>0</v>
      </c>
      <c r="X8356" t="s">
        <v>782</v>
      </c>
      <c r="Y8356" t="s">
        <v>784</v>
      </c>
    </row>
    <row r="8357" spans="1:25" x14ac:dyDescent="0.25">
      <c r="A8357" s="103" t="s">
        <v>8</v>
      </c>
      <c r="B8357" s="104">
        <v>46276</v>
      </c>
      <c r="C8357" s="105" t="s">
        <v>11</v>
      </c>
      <c r="D8357" s="106">
        <v>16</v>
      </c>
      <c r="G8357" s="106">
        <v>257</v>
      </c>
      <c r="H8357" s="107">
        <v>2</v>
      </c>
      <c r="I8357" s="107">
        <v>2</v>
      </c>
      <c r="J8357" s="107">
        <v>0</v>
      </c>
      <c r="K8357" s="107">
        <v>0</v>
      </c>
      <c r="L8357" s="108">
        <v>0</v>
      </c>
      <c r="X8357" t="s">
        <v>778</v>
      </c>
      <c r="Y8357" t="s">
        <v>20</v>
      </c>
    </row>
    <row r="8358" spans="1:25" x14ac:dyDescent="0.25">
      <c r="A8358" s="103" t="s">
        <v>7</v>
      </c>
      <c r="B8358" s="104">
        <v>46276</v>
      </c>
      <c r="C8358" s="105" t="s">
        <v>11</v>
      </c>
      <c r="D8358" s="106">
        <v>9</v>
      </c>
      <c r="G8358" s="106">
        <v>10</v>
      </c>
      <c r="H8358" s="107">
        <v>0</v>
      </c>
      <c r="I8358" s="107">
        <v>0</v>
      </c>
      <c r="J8358" s="107">
        <v>0</v>
      </c>
      <c r="K8358" s="107">
        <v>0</v>
      </c>
      <c r="L8358" s="108">
        <v>0</v>
      </c>
      <c r="X8358" t="s">
        <v>782</v>
      </c>
      <c r="Y8358" t="s">
        <v>23</v>
      </c>
    </row>
    <row r="8359" spans="1:25" x14ac:dyDescent="0.25">
      <c r="A8359" s="103" t="s">
        <v>6</v>
      </c>
      <c r="B8359" s="104">
        <v>46276</v>
      </c>
      <c r="C8359" s="105" t="s">
        <v>12</v>
      </c>
      <c r="D8359" s="106">
        <v>11</v>
      </c>
      <c r="G8359" s="106">
        <v>255</v>
      </c>
      <c r="H8359" s="107">
        <v>4</v>
      </c>
      <c r="I8359" s="107">
        <v>1</v>
      </c>
      <c r="J8359" s="107">
        <v>0</v>
      </c>
      <c r="K8359" s="107">
        <v>0</v>
      </c>
      <c r="L8359" s="108">
        <v>0</v>
      </c>
      <c r="X8359" t="s">
        <v>782</v>
      </c>
      <c r="Y8359" t="s">
        <v>781</v>
      </c>
    </row>
    <row r="8360" spans="1:25" x14ac:dyDescent="0.25">
      <c r="A8360" s="103" t="s">
        <v>7</v>
      </c>
      <c r="B8360" s="104">
        <v>46276</v>
      </c>
      <c r="C8360" s="105" t="s">
        <v>12</v>
      </c>
      <c r="D8360" s="106">
        <v>10</v>
      </c>
      <c r="G8360" s="106">
        <v>9</v>
      </c>
      <c r="H8360" s="107">
        <v>0</v>
      </c>
      <c r="I8360" s="107">
        <v>0</v>
      </c>
      <c r="J8360" s="107">
        <v>0</v>
      </c>
      <c r="K8360" s="107">
        <v>0</v>
      </c>
      <c r="L8360" s="108">
        <v>0</v>
      </c>
      <c r="X8360" t="s">
        <v>778</v>
      </c>
      <c r="Y8360" t="s">
        <v>169</v>
      </c>
    </row>
    <row r="8361" spans="1:25" x14ac:dyDescent="0.25">
      <c r="A8361" s="103" t="s">
        <v>6</v>
      </c>
      <c r="B8361" s="104">
        <v>46276</v>
      </c>
      <c r="C8361" s="105" t="s">
        <v>12</v>
      </c>
      <c r="D8361" s="106">
        <v>8</v>
      </c>
      <c r="G8361" s="106">
        <v>3</v>
      </c>
      <c r="H8361" s="107">
        <v>0</v>
      </c>
      <c r="I8361" s="107">
        <v>0</v>
      </c>
      <c r="J8361" s="107">
        <v>0</v>
      </c>
      <c r="K8361" s="107">
        <v>0</v>
      </c>
      <c r="L8361" s="108">
        <v>0</v>
      </c>
      <c r="X8361" t="s">
        <v>778</v>
      </c>
      <c r="Y8361" t="s">
        <v>169</v>
      </c>
    </row>
    <row r="8362" spans="1:25" x14ac:dyDescent="0.25">
      <c r="A8362" s="103" t="s">
        <v>6</v>
      </c>
      <c r="B8362" s="104">
        <v>46276</v>
      </c>
      <c r="C8362" s="105" t="s">
        <v>11</v>
      </c>
      <c r="D8362" s="106">
        <v>16</v>
      </c>
      <c r="G8362" s="106">
        <v>38</v>
      </c>
      <c r="H8362" s="107">
        <v>1</v>
      </c>
      <c r="I8362" s="107">
        <v>1</v>
      </c>
      <c r="J8362" s="107">
        <v>0</v>
      </c>
      <c r="K8362" s="107">
        <v>0</v>
      </c>
      <c r="L8362" s="108">
        <v>0</v>
      </c>
      <c r="X8362" t="s">
        <v>778</v>
      </c>
      <c r="Y8362" t="s">
        <v>780</v>
      </c>
    </row>
    <row r="8363" spans="1:25" x14ac:dyDescent="0.25">
      <c r="A8363" s="103" t="s">
        <v>6</v>
      </c>
      <c r="B8363" s="104">
        <v>46276</v>
      </c>
      <c r="C8363" s="105" t="s">
        <v>11</v>
      </c>
      <c r="D8363" s="106">
        <v>12</v>
      </c>
      <c r="G8363" s="106">
        <v>279</v>
      </c>
      <c r="H8363" s="107">
        <v>3</v>
      </c>
      <c r="I8363" s="107">
        <v>3</v>
      </c>
      <c r="J8363" s="107">
        <v>1</v>
      </c>
      <c r="K8363" s="107">
        <v>0</v>
      </c>
      <c r="L8363" s="108">
        <v>0</v>
      </c>
      <c r="X8363" t="s">
        <v>782</v>
      </c>
      <c r="Y8363" t="s">
        <v>780</v>
      </c>
    </row>
    <row r="8364" spans="1:25" x14ac:dyDescent="0.25">
      <c r="A8364" s="103" t="s">
        <v>7</v>
      </c>
      <c r="B8364" s="104">
        <v>46276</v>
      </c>
      <c r="C8364" s="105" t="s">
        <v>11</v>
      </c>
      <c r="D8364" s="106">
        <v>14</v>
      </c>
      <c r="G8364" s="106">
        <v>20</v>
      </c>
      <c r="H8364" s="107">
        <v>0</v>
      </c>
      <c r="I8364" s="107">
        <v>0</v>
      </c>
      <c r="J8364" s="107">
        <v>0</v>
      </c>
      <c r="K8364" s="107">
        <v>0</v>
      </c>
      <c r="L8364" s="108">
        <v>0</v>
      </c>
      <c r="X8364" t="s">
        <v>782</v>
      </c>
      <c r="Y8364" t="s">
        <v>23</v>
      </c>
    </row>
    <row r="8365" spans="1:25" x14ac:dyDescent="0.25">
      <c r="A8365" s="103" t="s">
        <v>7</v>
      </c>
      <c r="B8365" s="104">
        <v>46276</v>
      </c>
      <c r="C8365" s="105" t="s">
        <v>12</v>
      </c>
      <c r="D8365" s="106">
        <v>14</v>
      </c>
      <c r="G8365" s="106">
        <v>10</v>
      </c>
      <c r="H8365" s="107">
        <v>0</v>
      </c>
      <c r="I8365" s="107">
        <v>0</v>
      </c>
      <c r="J8365" s="107">
        <v>0</v>
      </c>
      <c r="K8365" s="107">
        <v>0</v>
      </c>
      <c r="L8365" s="108">
        <v>0</v>
      </c>
      <c r="X8365" t="s">
        <v>778</v>
      </c>
      <c r="Y8365" t="s">
        <v>811</v>
      </c>
    </row>
    <row r="8366" spans="1:25" x14ac:dyDescent="0.25">
      <c r="A8366" s="103" t="s">
        <v>6</v>
      </c>
      <c r="B8366" s="104">
        <v>46276</v>
      </c>
      <c r="C8366" s="105" t="s">
        <v>11</v>
      </c>
      <c r="D8366" s="106">
        <v>13</v>
      </c>
      <c r="G8366" s="106">
        <v>32</v>
      </c>
      <c r="H8366" s="107">
        <v>0</v>
      </c>
      <c r="I8366" s="107">
        <v>0</v>
      </c>
      <c r="J8366" s="107">
        <v>0</v>
      </c>
      <c r="K8366" s="107">
        <v>0</v>
      </c>
      <c r="L8366" s="108">
        <v>0</v>
      </c>
      <c r="X8366" t="s">
        <v>778</v>
      </c>
      <c r="Y8366" t="s">
        <v>20</v>
      </c>
    </row>
    <row r="8367" spans="1:25" x14ac:dyDescent="0.25">
      <c r="A8367" s="103" t="s">
        <v>7</v>
      </c>
      <c r="B8367" s="104">
        <v>46276</v>
      </c>
      <c r="C8367" s="105" t="s">
        <v>12</v>
      </c>
      <c r="D8367" s="106">
        <v>15</v>
      </c>
      <c r="G8367" s="106">
        <v>5</v>
      </c>
      <c r="H8367" s="107">
        <v>0</v>
      </c>
      <c r="I8367" s="107">
        <v>0</v>
      </c>
      <c r="J8367" s="107">
        <v>0</v>
      </c>
      <c r="K8367" s="107">
        <v>0</v>
      </c>
      <c r="L8367" s="108">
        <v>0</v>
      </c>
      <c r="X8367" t="s">
        <v>778</v>
      </c>
      <c r="Y8367" t="s">
        <v>169</v>
      </c>
    </row>
    <row r="8368" spans="1:25" x14ac:dyDescent="0.25">
      <c r="A8368" s="103" t="s">
        <v>7</v>
      </c>
      <c r="B8368" s="104">
        <v>46276</v>
      </c>
      <c r="C8368" s="105" t="s">
        <v>12</v>
      </c>
      <c r="D8368" s="106">
        <v>16</v>
      </c>
      <c r="G8368" s="106">
        <v>25</v>
      </c>
      <c r="H8368" s="107">
        <v>0</v>
      </c>
      <c r="I8368" s="107">
        <v>0</v>
      </c>
      <c r="J8368" s="107">
        <v>0</v>
      </c>
      <c r="K8368" s="107">
        <v>0</v>
      </c>
      <c r="L8368" s="108">
        <v>0</v>
      </c>
      <c r="X8368" t="s">
        <v>782</v>
      </c>
      <c r="Y8368" t="s">
        <v>781</v>
      </c>
    </row>
    <row r="8369" spans="1:25" x14ac:dyDescent="0.25">
      <c r="A8369" s="103" t="s">
        <v>6</v>
      </c>
      <c r="B8369" s="104">
        <v>46276</v>
      </c>
      <c r="C8369" s="105" t="s">
        <v>12</v>
      </c>
      <c r="D8369" s="106">
        <v>14</v>
      </c>
      <c r="G8369" s="106">
        <v>143</v>
      </c>
      <c r="H8369" s="107">
        <v>3</v>
      </c>
      <c r="I8369" s="107">
        <v>2</v>
      </c>
      <c r="J8369" s="107">
        <v>0</v>
      </c>
      <c r="K8369" s="107">
        <v>0</v>
      </c>
      <c r="L8369" s="108">
        <v>0</v>
      </c>
      <c r="X8369" t="s">
        <v>778</v>
      </c>
      <c r="Y8369" t="s">
        <v>781</v>
      </c>
    </row>
    <row r="8370" spans="1:25" x14ac:dyDescent="0.25">
      <c r="A8370" s="103" t="s">
        <v>7</v>
      </c>
      <c r="B8370" s="104">
        <v>46276</v>
      </c>
      <c r="C8370" s="105" t="s">
        <v>12</v>
      </c>
      <c r="D8370" s="106">
        <v>8</v>
      </c>
      <c r="G8370" s="106">
        <v>4</v>
      </c>
      <c r="H8370" s="107">
        <v>0</v>
      </c>
      <c r="I8370" s="107">
        <v>0</v>
      </c>
      <c r="J8370" s="107">
        <v>0</v>
      </c>
      <c r="K8370" s="107">
        <v>0</v>
      </c>
      <c r="L8370" s="108">
        <v>0</v>
      </c>
      <c r="X8370" t="s">
        <v>782</v>
      </c>
      <c r="Y8370" t="s">
        <v>779</v>
      </c>
    </row>
    <row r="8371" spans="1:25" x14ac:dyDescent="0.25">
      <c r="A8371" s="103" t="s">
        <v>8</v>
      </c>
      <c r="B8371" s="104">
        <v>46276</v>
      </c>
      <c r="C8371" s="105" t="s">
        <v>12</v>
      </c>
      <c r="D8371" s="106">
        <v>8</v>
      </c>
      <c r="G8371" s="106">
        <v>6</v>
      </c>
      <c r="H8371" s="107">
        <v>0</v>
      </c>
      <c r="I8371" s="107">
        <v>0</v>
      </c>
      <c r="J8371" s="107">
        <v>0</v>
      </c>
      <c r="K8371" s="107">
        <v>0</v>
      </c>
      <c r="L8371" s="108">
        <v>0</v>
      </c>
      <c r="X8371" t="s">
        <v>782</v>
      </c>
    </row>
    <row r="8372" spans="1:25" x14ac:dyDescent="0.25">
      <c r="A8372" s="103" t="s">
        <v>6</v>
      </c>
      <c r="B8372" s="104">
        <v>46276</v>
      </c>
      <c r="C8372" s="105" t="s">
        <v>12</v>
      </c>
      <c r="D8372" s="106">
        <v>11</v>
      </c>
      <c r="G8372" s="106">
        <v>249</v>
      </c>
      <c r="H8372" s="107">
        <v>5</v>
      </c>
      <c r="I8372" s="107">
        <v>4</v>
      </c>
      <c r="J8372" s="107">
        <v>0</v>
      </c>
      <c r="K8372" s="107">
        <v>0</v>
      </c>
      <c r="L8372" s="108">
        <v>0</v>
      </c>
      <c r="X8372" t="s">
        <v>778</v>
      </c>
      <c r="Y8372" t="s">
        <v>779</v>
      </c>
    </row>
    <row r="8373" spans="1:25" x14ac:dyDescent="0.25">
      <c r="A8373" s="103" t="s">
        <v>6</v>
      </c>
      <c r="B8373" s="104">
        <v>46276</v>
      </c>
      <c r="C8373" s="105" t="s">
        <v>12</v>
      </c>
      <c r="D8373" s="106">
        <v>9</v>
      </c>
      <c r="G8373" s="106">
        <v>322</v>
      </c>
      <c r="H8373" s="107">
        <v>8</v>
      </c>
      <c r="I8373" s="107">
        <v>6</v>
      </c>
      <c r="J8373" s="107">
        <v>3</v>
      </c>
      <c r="K8373" s="107">
        <v>1</v>
      </c>
      <c r="L8373" s="108">
        <v>1</v>
      </c>
      <c r="X8373" t="s">
        <v>782</v>
      </c>
      <c r="Y8373" t="s">
        <v>781</v>
      </c>
    </row>
    <row r="8374" spans="1:25" x14ac:dyDescent="0.25">
      <c r="A8374" s="103" t="s">
        <v>7</v>
      </c>
      <c r="B8374" s="104">
        <v>46276</v>
      </c>
      <c r="C8374" s="105" t="s">
        <v>12</v>
      </c>
      <c r="D8374" s="106">
        <v>13</v>
      </c>
      <c r="G8374" s="106">
        <v>318</v>
      </c>
      <c r="H8374" s="107">
        <v>2</v>
      </c>
      <c r="I8374" s="107">
        <v>1</v>
      </c>
      <c r="J8374" s="107">
        <v>0</v>
      </c>
      <c r="K8374" s="107">
        <v>0</v>
      </c>
      <c r="L8374" s="108">
        <v>0</v>
      </c>
      <c r="X8374" t="s">
        <v>778</v>
      </c>
      <c r="Y8374" t="s">
        <v>779</v>
      </c>
    </row>
    <row r="8375" spans="1:25" x14ac:dyDescent="0.25">
      <c r="A8375" s="103" t="s">
        <v>6</v>
      </c>
      <c r="B8375" s="104">
        <v>46276</v>
      </c>
      <c r="C8375" s="105" t="s">
        <v>11</v>
      </c>
      <c r="D8375" s="106">
        <v>9</v>
      </c>
      <c r="G8375" s="106">
        <v>230</v>
      </c>
      <c r="H8375" s="107">
        <v>3</v>
      </c>
      <c r="I8375" s="107">
        <v>3</v>
      </c>
      <c r="J8375" s="107">
        <v>0</v>
      </c>
      <c r="K8375" s="107">
        <v>0</v>
      </c>
      <c r="L8375" s="108">
        <v>0</v>
      </c>
      <c r="X8375" t="s">
        <v>778</v>
      </c>
      <c r="Y8375" t="s">
        <v>784</v>
      </c>
    </row>
    <row r="8376" spans="1:25" x14ac:dyDescent="0.25">
      <c r="A8376" s="103" t="s">
        <v>6</v>
      </c>
      <c r="B8376" s="104">
        <v>46276</v>
      </c>
      <c r="C8376" s="105" t="s">
        <v>11</v>
      </c>
      <c r="D8376" s="106">
        <v>16</v>
      </c>
      <c r="G8376" s="106">
        <v>199</v>
      </c>
      <c r="H8376" s="107">
        <v>1</v>
      </c>
      <c r="I8376" s="107">
        <v>1</v>
      </c>
      <c r="J8376" s="107">
        <v>0</v>
      </c>
      <c r="K8376" s="107">
        <v>0</v>
      </c>
      <c r="L8376" s="108">
        <v>0</v>
      </c>
      <c r="X8376" t="s">
        <v>778</v>
      </c>
      <c r="Y8376" t="s">
        <v>20</v>
      </c>
    </row>
    <row r="8377" spans="1:25" x14ac:dyDescent="0.25">
      <c r="A8377" s="103" t="s">
        <v>7</v>
      </c>
      <c r="B8377" s="104">
        <v>46276</v>
      </c>
      <c r="C8377" s="105" t="s">
        <v>11</v>
      </c>
      <c r="D8377" s="106">
        <v>10</v>
      </c>
      <c r="G8377" s="106">
        <v>15</v>
      </c>
      <c r="H8377" s="107">
        <v>0</v>
      </c>
      <c r="I8377" s="107">
        <v>0</v>
      </c>
      <c r="J8377" s="107">
        <v>0</v>
      </c>
      <c r="K8377" s="107">
        <v>0</v>
      </c>
      <c r="L8377" s="108">
        <v>0</v>
      </c>
      <c r="X8377" t="s">
        <v>778</v>
      </c>
      <c r="Y8377" t="s">
        <v>780</v>
      </c>
    </row>
    <row r="8378" spans="1:25" x14ac:dyDescent="0.25">
      <c r="A8378" s="103" t="s">
        <v>8</v>
      </c>
      <c r="B8378" s="104">
        <v>46276</v>
      </c>
      <c r="C8378" s="105" t="s">
        <v>12</v>
      </c>
      <c r="D8378" s="106">
        <v>16</v>
      </c>
      <c r="G8378" s="106">
        <v>7</v>
      </c>
      <c r="H8378" s="107">
        <v>0</v>
      </c>
      <c r="I8378" s="107">
        <v>0</v>
      </c>
      <c r="J8378" s="107">
        <v>0</v>
      </c>
      <c r="K8378" s="107">
        <v>0</v>
      </c>
      <c r="L8378" s="108">
        <v>0</v>
      </c>
      <c r="X8378" t="s">
        <v>782</v>
      </c>
    </row>
    <row r="8379" spans="1:25" x14ac:dyDescent="0.25">
      <c r="A8379" s="103" t="s">
        <v>7</v>
      </c>
      <c r="B8379" s="104">
        <v>46276</v>
      </c>
      <c r="C8379" s="105" t="s">
        <v>12</v>
      </c>
      <c r="D8379" s="106">
        <v>8</v>
      </c>
      <c r="G8379" s="106">
        <v>61</v>
      </c>
      <c r="H8379" s="107">
        <v>0</v>
      </c>
      <c r="I8379" s="107">
        <v>0</v>
      </c>
      <c r="J8379" s="107">
        <v>0</v>
      </c>
      <c r="K8379" s="107">
        <v>0</v>
      </c>
      <c r="L8379" s="108">
        <v>0</v>
      </c>
      <c r="X8379" t="s">
        <v>778</v>
      </c>
      <c r="Y8379" t="s">
        <v>779</v>
      </c>
    </row>
    <row r="8380" spans="1:25" x14ac:dyDescent="0.25">
      <c r="A8380" s="103" t="s">
        <v>7</v>
      </c>
      <c r="B8380" s="104">
        <v>46276</v>
      </c>
      <c r="C8380" s="105" t="s">
        <v>12</v>
      </c>
      <c r="D8380" s="106">
        <v>10</v>
      </c>
      <c r="G8380" s="106">
        <v>2</v>
      </c>
      <c r="H8380" s="107">
        <v>0</v>
      </c>
      <c r="I8380" s="107">
        <v>0</v>
      </c>
      <c r="J8380" s="107">
        <v>0</v>
      </c>
      <c r="K8380" s="107">
        <v>0</v>
      </c>
      <c r="L8380" s="108">
        <v>0</v>
      </c>
      <c r="X8380" t="s">
        <v>778</v>
      </c>
      <c r="Y8380" t="s">
        <v>804</v>
      </c>
    </row>
    <row r="8381" spans="1:25" x14ac:dyDescent="0.25">
      <c r="A8381" s="103" t="s">
        <v>6</v>
      </c>
      <c r="B8381" s="104">
        <v>46276</v>
      </c>
      <c r="C8381" s="105" t="s">
        <v>11</v>
      </c>
      <c r="D8381" s="106">
        <v>11</v>
      </c>
      <c r="G8381" s="106">
        <v>56</v>
      </c>
      <c r="H8381" s="107">
        <v>3</v>
      </c>
      <c r="I8381" s="107">
        <v>3</v>
      </c>
      <c r="J8381" s="107">
        <v>0</v>
      </c>
      <c r="K8381" s="107">
        <v>0</v>
      </c>
      <c r="L8381" s="108">
        <v>0</v>
      </c>
      <c r="X8381" t="s">
        <v>778</v>
      </c>
      <c r="Y8381" t="s">
        <v>780</v>
      </c>
    </row>
    <row r="8382" spans="1:25" x14ac:dyDescent="0.25">
      <c r="A8382" s="103" t="s">
        <v>6</v>
      </c>
      <c r="B8382" s="104">
        <v>46276</v>
      </c>
      <c r="C8382" s="105" t="s">
        <v>12</v>
      </c>
      <c r="D8382" s="106">
        <v>16</v>
      </c>
      <c r="G8382" s="106">
        <v>29</v>
      </c>
      <c r="H8382" s="107">
        <v>2</v>
      </c>
      <c r="I8382" s="107">
        <v>2</v>
      </c>
      <c r="J8382" s="107">
        <v>0</v>
      </c>
      <c r="K8382" s="107">
        <v>0</v>
      </c>
      <c r="L8382" s="108">
        <v>0</v>
      </c>
      <c r="X8382" t="s">
        <v>782</v>
      </c>
    </row>
    <row r="8383" spans="1:25" x14ac:dyDescent="0.25">
      <c r="A8383" s="103" t="s">
        <v>6</v>
      </c>
      <c r="B8383" s="104">
        <v>46276</v>
      </c>
      <c r="C8383" s="105" t="s">
        <v>12</v>
      </c>
      <c r="D8383" s="106">
        <v>15</v>
      </c>
      <c r="G8383" s="106">
        <v>2</v>
      </c>
      <c r="H8383" s="107">
        <v>0</v>
      </c>
      <c r="I8383" s="107">
        <v>0</v>
      </c>
      <c r="J8383" s="107">
        <v>0</v>
      </c>
      <c r="K8383" s="107">
        <v>0</v>
      </c>
      <c r="L8383" s="108">
        <v>0</v>
      </c>
      <c r="X8383" t="s">
        <v>778</v>
      </c>
      <c r="Y8383" t="s">
        <v>169</v>
      </c>
    </row>
    <row r="8384" spans="1:25" x14ac:dyDescent="0.25">
      <c r="A8384" s="103" t="s">
        <v>6</v>
      </c>
      <c r="B8384" s="104">
        <v>46276</v>
      </c>
      <c r="C8384" s="105" t="s">
        <v>12</v>
      </c>
      <c r="D8384" s="106">
        <v>12</v>
      </c>
      <c r="G8384" s="106">
        <v>84</v>
      </c>
      <c r="H8384" s="107">
        <v>1</v>
      </c>
      <c r="I8384" s="107">
        <v>1</v>
      </c>
      <c r="J8384" s="107">
        <v>0</v>
      </c>
      <c r="K8384" s="107">
        <v>0</v>
      </c>
      <c r="L8384" s="108">
        <v>0</v>
      </c>
      <c r="X8384" t="s">
        <v>778</v>
      </c>
      <c r="Y8384" t="s">
        <v>781</v>
      </c>
    </row>
    <row r="8385" spans="1:25" x14ac:dyDescent="0.25">
      <c r="A8385" s="103" t="s">
        <v>6</v>
      </c>
      <c r="B8385" s="104">
        <v>46276</v>
      </c>
      <c r="C8385" s="105" t="s">
        <v>11</v>
      </c>
      <c r="D8385" s="106">
        <v>12</v>
      </c>
      <c r="G8385" s="106">
        <v>3</v>
      </c>
      <c r="H8385" s="107">
        <v>0</v>
      </c>
      <c r="I8385" s="107">
        <v>0</v>
      </c>
      <c r="J8385" s="107">
        <v>0</v>
      </c>
      <c r="K8385" s="107">
        <v>0</v>
      </c>
      <c r="L8385" s="108">
        <v>0</v>
      </c>
      <c r="X8385" t="s">
        <v>778</v>
      </c>
    </row>
    <row r="8386" spans="1:25" x14ac:dyDescent="0.25">
      <c r="A8386" s="103" t="s">
        <v>6</v>
      </c>
      <c r="B8386" s="104">
        <v>46276</v>
      </c>
      <c r="C8386" s="105" t="s">
        <v>11</v>
      </c>
      <c r="D8386" s="106">
        <v>9</v>
      </c>
      <c r="G8386" s="106">
        <v>350</v>
      </c>
      <c r="H8386" s="107">
        <v>6</v>
      </c>
      <c r="I8386" s="107">
        <v>5</v>
      </c>
      <c r="J8386" s="107">
        <v>0</v>
      </c>
      <c r="K8386" s="107">
        <v>0</v>
      </c>
      <c r="L8386" s="108">
        <v>0</v>
      </c>
      <c r="X8386" t="s">
        <v>778</v>
      </c>
      <c r="Y8386" t="s">
        <v>20</v>
      </c>
    </row>
    <row r="8387" spans="1:25" x14ac:dyDescent="0.25">
      <c r="A8387" s="103" t="s">
        <v>6</v>
      </c>
      <c r="B8387" s="104">
        <v>46276</v>
      </c>
      <c r="C8387" s="105" t="s">
        <v>12</v>
      </c>
      <c r="D8387" s="106">
        <v>12</v>
      </c>
      <c r="G8387" s="106">
        <v>9</v>
      </c>
      <c r="H8387" s="107">
        <v>0</v>
      </c>
      <c r="I8387" s="107">
        <v>0</v>
      </c>
      <c r="J8387" s="107">
        <v>0</v>
      </c>
      <c r="K8387" s="107">
        <v>0</v>
      </c>
      <c r="L8387" s="108">
        <v>0</v>
      </c>
      <c r="X8387" t="s">
        <v>782</v>
      </c>
    </row>
    <row r="8388" spans="1:25" x14ac:dyDescent="0.25">
      <c r="A8388" s="103" t="s">
        <v>6</v>
      </c>
      <c r="B8388" s="104">
        <v>46276</v>
      </c>
      <c r="C8388" s="105" t="s">
        <v>11</v>
      </c>
      <c r="D8388" s="106">
        <v>12</v>
      </c>
      <c r="G8388" s="106">
        <v>1029</v>
      </c>
      <c r="H8388" s="107">
        <v>18</v>
      </c>
      <c r="I8388" s="107">
        <v>14</v>
      </c>
      <c r="J8388" s="107">
        <v>0</v>
      </c>
      <c r="K8388" s="107">
        <v>0</v>
      </c>
      <c r="L8388" s="108">
        <v>0</v>
      </c>
      <c r="X8388" t="s">
        <v>782</v>
      </c>
      <c r="Y8388" t="s">
        <v>20</v>
      </c>
    </row>
    <row r="8389" spans="1:25" x14ac:dyDescent="0.25">
      <c r="A8389" s="103" t="s">
        <v>8</v>
      </c>
      <c r="B8389" s="104">
        <v>46276</v>
      </c>
      <c r="C8389" s="105" t="s">
        <v>12</v>
      </c>
      <c r="D8389" s="106">
        <v>16</v>
      </c>
      <c r="G8389" s="106">
        <v>68</v>
      </c>
      <c r="H8389" s="107">
        <v>0</v>
      </c>
      <c r="I8389" s="107">
        <v>0</v>
      </c>
      <c r="J8389" s="107">
        <v>0</v>
      </c>
      <c r="K8389" s="107">
        <v>0</v>
      </c>
      <c r="L8389" s="108">
        <v>0</v>
      </c>
      <c r="X8389" t="s">
        <v>778</v>
      </c>
      <c r="Y8389" t="s">
        <v>779</v>
      </c>
    </row>
    <row r="8390" spans="1:25" x14ac:dyDescent="0.25">
      <c r="A8390" s="103" t="s">
        <v>6</v>
      </c>
      <c r="B8390" s="104">
        <v>46276</v>
      </c>
      <c r="C8390" s="105" t="s">
        <v>12</v>
      </c>
      <c r="D8390" s="106">
        <v>8</v>
      </c>
      <c r="G8390" s="106">
        <v>2607</v>
      </c>
      <c r="H8390" s="107">
        <v>28</v>
      </c>
      <c r="I8390" s="107">
        <v>26</v>
      </c>
      <c r="J8390" s="107">
        <v>0</v>
      </c>
      <c r="K8390" s="107">
        <v>0</v>
      </c>
      <c r="L8390" s="108">
        <v>0</v>
      </c>
      <c r="X8390" t="s">
        <v>782</v>
      </c>
      <c r="Y8390" t="s">
        <v>779</v>
      </c>
    </row>
    <row r="8391" spans="1:25" x14ac:dyDescent="0.25">
      <c r="A8391" s="103" t="s">
        <v>8</v>
      </c>
      <c r="B8391" s="104">
        <v>46276</v>
      </c>
      <c r="C8391" s="105" t="s">
        <v>11</v>
      </c>
      <c r="D8391" s="106">
        <v>13</v>
      </c>
      <c r="G8391" s="106">
        <v>2</v>
      </c>
      <c r="H8391" s="107">
        <v>0</v>
      </c>
      <c r="I8391" s="107">
        <v>0</v>
      </c>
      <c r="J8391" s="107">
        <v>0</v>
      </c>
      <c r="K8391" s="107">
        <v>0</v>
      </c>
      <c r="L8391" s="108">
        <v>0</v>
      </c>
      <c r="X8391" t="s">
        <v>778</v>
      </c>
      <c r="Y8391" t="s">
        <v>780</v>
      </c>
    </row>
    <row r="8392" spans="1:25" x14ac:dyDescent="0.25">
      <c r="A8392" s="103" t="s">
        <v>7</v>
      </c>
      <c r="B8392" s="104">
        <v>46276</v>
      </c>
      <c r="C8392" s="105" t="s">
        <v>12</v>
      </c>
      <c r="D8392" s="106">
        <v>14</v>
      </c>
      <c r="G8392" s="106">
        <v>1516</v>
      </c>
      <c r="H8392" s="107">
        <v>27</v>
      </c>
      <c r="I8392" s="107">
        <v>19</v>
      </c>
      <c r="J8392" s="107">
        <v>0</v>
      </c>
      <c r="K8392" s="107">
        <v>0</v>
      </c>
      <c r="L8392" s="108">
        <v>0</v>
      </c>
      <c r="X8392" t="s">
        <v>782</v>
      </c>
      <c r="Y8392" t="s">
        <v>779</v>
      </c>
    </row>
    <row r="8393" spans="1:25" x14ac:dyDescent="0.25">
      <c r="A8393" s="103" t="s">
        <v>8</v>
      </c>
      <c r="B8393" s="104">
        <v>46276</v>
      </c>
      <c r="C8393" s="105" t="s">
        <v>12</v>
      </c>
      <c r="D8393" s="106">
        <v>10</v>
      </c>
      <c r="G8393" s="106">
        <v>6</v>
      </c>
      <c r="H8393" s="107">
        <v>0</v>
      </c>
      <c r="I8393" s="107">
        <v>0</v>
      </c>
      <c r="J8393" s="107">
        <v>0</v>
      </c>
      <c r="K8393" s="107">
        <v>0</v>
      </c>
      <c r="L8393" s="108">
        <v>0</v>
      </c>
      <c r="X8393" t="s">
        <v>778</v>
      </c>
    </row>
    <row r="8394" spans="1:25" x14ac:dyDescent="0.25">
      <c r="A8394" s="103" t="s">
        <v>8</v>
      </c>
      <c r="B8394" s="104">
        <v>46276</v>
      </c>
      <c r="C8394" s="105" t="s">
        <v>11</v>
      </c>
      <c r="D8394" s="106">
        <v>10</v>
      </c>
      <c r="G8394" s="106">
        <v>385</v>
      </c>
      <c r="H8394" s="107">
        <v>0</v>
      </c>
      <c r="I8394" s="107">
        <v>0</v>
      </c>
      <c r="J8394" s="107">
        <v>0</v>
      </c>
      <c r="K8394" s="107">
        <v>0</v>
      </c>
      <c r="L8394" s="108">
        <v>0</v>
      </c>
      <c r="X8394" t="s">
        <v>782</v>
      </c>
      <c r="Y8394" t="s">
        <v>784</v>
      </c>
    </row>
    <row r="8395" spans="1:25" x14ac:dyDescent="0.25">
      <c r="A8395" s="103" t="s">
        <v>7</v>
      </c>
      <c r="B8395" s="104">
        <v>46276</v>
      </c>
      <c r="C8395" s="105" t="s">
        <v>11</v>
      </c>
      <c r="D8395" s="106">
        <v>15</v>
      </c>
      <c r="G8395" s="106">
        <v>3</v>
      </c>
      <c r="H8395" s="107">
        <v>0</v>
      </c>
      <c r="I8395" s="107">
        <v>0</v>
      </c>
      <c r="J8395" s="107">
        <v>0</v>
      </c>
      <c r="K8395" s="107">
        <v>0</v>
      </c>
      <c r="L8395" s="108">
        <v>0</v>
      </c>
      <c r="X8395" t="s">
        <v>778</v>
      </c>
      <c r="Y8395" t="s">
        <v>21</v>
      </c>
    </row>
    <row r="8396" spans="1:25" x14ac:dyDescent="0.25">
      <c r="A8396" s="103" t="s">
        <v>7</v>
      </c>
      <c r="B8396" s="104">
        <v>46276</v>
      </c>
      <c r="C8396" s="105" t="s">
        <v>11</v>
      </c>
      <c r="D8396" s="106">
        <v>16</v>
      </c>
      <c r="G8396" s="106">
        <v>244</v>
      </c>
      <c r="H8396" s="107">
        <v>3</v>
      </c>
      <c r="I8396" s="107">
        <v>2</v>
      </c>
      <c r="J8396" s="107">
        <v>0</v>
      </c>
      <c r="K8396" s="107">
        <v>0</v>
      </c>
      <c r="L8396" s="108">
        <v>0</v>
      </c>
      <c r="X8396" t="s">
        <v>782</v>
      </c>
      <c r="Y8396" t="s">
        <v>784</v>
      </c>
    </row>
    <row r="8397" spans="1:25" x14ac:dyDescent="0.25">
      <c r="A8397" s="103" t="s">
        <v>7</v>
      </c>
      <c r="B8397" s="104">
        <v>46276</v>
      </c>
      <c r="C8397" s="105" t="s">
        <v>11</v>
      </c>
      <c r="D8397" s="106">
        <v>15</v>
      </c>
      <c r="G8397" s="106">
        <v>402</v>
      </c>
      <c r="H8397" s="107">
        <v>3</v>
      </c>
      <c r="I8397" s="107">
        <v>3</v>
      </c>
      <c r="J8397" s="107">
        <v>0</v>
      </c>
      <c r="K8397" s="107">
        <v>0</v>
      </c>
      <c r="L8397" s="108">
        <v>0</v>
      </c>
      <c r="X8397" t="s">
        <v>782</v>
      </c>
      <c r="Y8397" t="s">
        <v>783</v>
      </c>
    </row>
    <row r="8398" spans="1:25" x14ac:dyDescent="0.25">
      <c r="A8398" s="103" t="s">
        <v>7</v>
      </c>
      <c r="B8398" s="104">
        <v>46276</v>
      </c>
      <c r="C8398" s="105" t="s">
        <v>12</v>
      </c>
      <c r="D8398" s="106">
        <v>11</v>
      </c>
      <c r="G8398" s="106">
        <v>3</v>
      </c>
      <c r="H8398" s="107">
        <v>0</v>
      </c>
      <c r="I8398" s="107">
        <v>0</v>
      </c>
      <c r="J8398" s="107">
        <v>0</v>
      </c>
      <c r="K8398" s="107">
        <v>0</v>
      </c>
      <c r="L8398" s="108">
        <v>0</v>
      </c>
      <c r="X8398" t="s">
        <v>778</v>
      </c>
      <c r="Y8398" t="s">
        <v>785</v>
      </c>
    </row>
    <row r="8399" spans="1:25" x14ac:dyDescent="0.25">
      <c r="A8399" s="103" t="s">
        <v>7</v>
      </c>
      <c r="B8399" s="104">
        <v>46276</v>
      </c>
      <c r="C8399" s="105" t="s">
        <v>11</v>
      </c>
      <c r="D8399" s="106">
        <v>11</v>
      </c>
      <c r="G8399" s="106">
        <v>403</v>
      </c>
      <c r="H8399" s="107">
        <v>8</v>
      </c>
      <c r="I8399" s="107">
        <v>7</v>
      </c>
      <c r="J8399" s="107">
        <v>0</v>
      </c>
      <c r="K8399" s="107">
        <v>0</v>
      </c>
      <c r="L8399" s="108">
        <v>0</v>
      </c>
      <c r="X8399" t="s">
        <v>782</v>
      </c>
      <c r="Y8399" t="s">
        <v>783</v>
      </c>
    </row>
    <row r="8400" spans="1:25" x14ac:dyDescent="0.25">
      <c r="A8400" s="103" t="s">
        <v>7</v>
      </c>
      <c r="B8400" s="104">
        <v>46276</v>
      </c>
      <c r="C8400" s="105" t="s">
        <v>11</v>
      </c>
      <c r="D8400" s="106">
        <v>9</v>
      </c>
      <c r="G8400" s="106">
        <v>7</v>
      </c>
      <c r="H8400" s="107">
        <v>0</v>
      </c>
      <c r="I8400" s="107">
        <v>0</v>
      </c>
      <c r="J8400" s="107">
        <v>0</v>
      </c>
      <c r="K8400" s="107">
        <v>0</v>
      </c>
      <c r="L8400" s="108">
        <v>0</v>
      </c>
      <c r="X8400" t="s">
        <v>782</v>
      </c>
    </row>
    <row r="8401" spans="1:25" x14ac:dyDescent="0.25">
      <c r="A8401" s="103" t="s">
        <v>6</v>
      </c>
      <c r="B8401" s="104">
        <v>46276</v>
      </c>
      <c r="C8401" s="105" t="s">
        <v>11</v>
      </c>
      <c r="D8401" s="106">
        <v>11</v>
      </c>
      <c r="G8401" s="106">
        <v>4</v>
      </c>
      <c r="H8401" s="107">
        <v>0</v>
      </c>
      <c r="I8401" s="107">
        <v>0</v>
      </c>
      <c r="J8401" s="107">
        <v>0</v>
      </c>
      <c r="K8401" s="107">
        <v>0</v>
      </c>
      <c r="L8401" s="108">
        <v>0</v>
      </c>
      <c r="X8401" t="s">
        <v>782</v>
      </c>
      <c r="Y8401" t="s">
        <v>22</v>
      </c>
    </row>
    <row r="8402" spans="1:25" x14ac:dyDescent="0.25">
      <c r="A8402" s="103" t="s">
        <v>8</v>
      </c>
      <c r="B8402" s="104">
        <v>46276</v>
      </c>
      <c r="C8402" s="105" t="s">
        <v>11</v>
      </c>
      <c r="D8402" s="106">
        <v>15</v>
      </c>
      <c r="G8402" s="106">
        <v>2</v>
      </c>
      <c r="H8402" s="107">
        <v>0</v>
      </c>
      <c r="I8402" s="107">
        <v>0</v>
      </c>
      <c r="J8402" s="107">
        <v>0</v>
      </c>
      <c r="K8402" s="107">
        <v>0</v>
      </c>
      <c r="L8402" s="108">
        <v>0</v>
      </c>
      <c r="X8402" t="s">
        <v>782</v>
      </c>
    </row>
    <row r="8403" spans="1:25" x14ac:dyDescent="0.25">
      <c r="A8403" s="103" t="s">
        <v>6</v>
      </c>
      <c r="B8403" s="104">
        <v>46276</v>
      </c>
      <c r="C8403" s="105" t="s">
        <v>11</v>
      </c>
      <c r="D8403" s="106">
        <v>14</v>
      </c>
      <c r="G8403" s="106">
        <v>123</v>
      </c>
      <c r="H8403" s="107">
        <v>2</v>
      </c>
      <c r="I8403" s="107">
        <v>1</v>
      </c>
      <c r="J8403" s="107">
        <v>0</v>
      </c>
      <c r="K8403" s="107">
        <v>0</v>
      </c>
      <c r="L8403" s="108">
        <v>0</v>
      </c>
      <c r="X8403" t="s">
        <v>782</v>
      </c>
    </row>
    <row r="8404" spans="1:25" x14ac:dyDescent="0.25">
      <c r="A8404" s="103" t="s">
        <v>7</v>
      </c>
      <c r="B8404" s="104">
        <v>46276</v>
      </c>
      <c r="C8404" s="105" t="s">
        <v>12</v>
      </c>
      <c r="D8404" s="106">
        <v>10</v>
      </c>
      <c r="G8404" s="106">
        <v>43</v>
      </c>
      <c r="H8404" s="107">
        <v>0</v>
      </c>
      <c r="I8404" s="107">
        <v>0</v>
      </c>
      <c r="J8404" s="107">
        <v>0</v>
      </c>
      <c r="K8404" s="107">
        <v>0</v>
      </c>
      <c r="L8404" s="108">
        <v>0</v>
      </c>
      <c r="X8404" t="s">
        <v>778</v>
      </c>
      <c r="Y8404" t="s">
        <v>781</v>
      </c>
    </row>
    <row r="8405" spans="1:25" x14ac:dyDescent="0.25">
      <c r="A8405" s="103" t="s">
        <v>6</v>
      </c>
      <c r="B8405" s="104">
        <v>46276</v>
      </c>
      <c r="C8405" s="105" t="s">
        <v>11</v>
      </c>
      <c r="D8405" s="106">
        <v>9</v>
      </c>
      <c r="G8405" s="106">
        <v>836</v>
      </c>
      <c r="H8405" s="107">
        <v>13</v>
      </c>
      <c r="I8405" s="107">
        <v>9</v>
      </c>
      <c r="J8405" s="107">
        <v>5</v>
      </c>
      <c r="K8405" s="107">
        <v>3</v>
      </c>
      <c r="L8405" s="108">
        <v>1</v>
      </c>
      <c r="X8405" t="s">
        <v>782</v>
      </c>
      <c r="Y8405" t="s">
        <v>20</v>
      </c>
    </row>
    <row r="8406" spans="1:25" x14ac:dyDescent="0.25">
      <c r="A8406" s="103" t="s">
        <v>8</v>
      </c>
      <c r="B8406" s="104">
        <v>46276</v>
      </c>
      <c r="C8406" s="105" t="s">
        <v>11</v>
      </c>
      <c r="D8406" s="106">
        <v>10</v>
      </c>
      <c r="G8406" s="106">
        <v>122</v>
      </c>
      <c r="H8406" s="107">
        <v>1</v>
      </c>
      <c r="I8406" s="107">
        <v>0</v>
      </c>
      <c r="J8406" s="107">
        <v>0</v>
      </c>
      <c r="K8406" s="107">
        <v>0</v>
      </c>
      <c r="L8406" s="108">
        <v>0</v>
      </c>
      <c r="X8406" t="s">
        <v>782</v>
      </c>
      <c r="Y8406" t="s">
        <v>780</v>
      </c>
    </row>
    <row r="8407" spans="1:25" x14ac:dyDescent="0.25">
      <c r="A8407" s="103" t="s">
        <v>6</v>
      </c>
      <c r="B8407" s="104">
        <v>46276</v>
      </c>
      <c r="C8407" s="105" t="s">
        <v>11</v>
      </c>
      <c r="D8407" s="106">
        <v>12</v>
      </c>
      <c r="G8407" s="106">
        <v>9</v>
      </c>
      <c r="H8407" s="107">
        <v>0</v>
      </c>
      <c r="I8407" s="107">
        <v>0</v>
      </c>
      <c r="J8407" s="107">
        <v>0</v>
      </c>
      <c r="K8407" s="107">
        <v>0</v>
      </c>
      <c r="L8407" s="108">
        <v>0</v>
      </c>
      <c r="X8407" t="s">
        <v>778</v>
      </c>
      <c r="Y8407" t="s">
        <v>23</v>
      </c>
    </row>
    <row r="8408" spans="1:25" x14ac:dyDescent="0.25">
      <c r="A8408" s="103" t="s">
        <v>8</v>
      </c>
      <c r="B8408" s="104">
        <v>46276</v>
      </c>
      <c r="C8408" s="105" t="s">
        <v>11</v>
      </c>
      <c r="D8408" s="106">
        <v>16</v>
      </c>
      <c r="G8408" s="106">
        <v>566</v>
      </c>
      <c r="H8408" s="107">
        <v>3</v>
      </c>
      <c r="I8408" s="107">
        <v>2</v>
      </c>
      <c r="J8408" s="107">
        <v>0</v>
      </c>
      <c r="K8408" s="107">
        <v>0</v>
      </c>
      <c r="L8408" s="108">
        <v>0</v>
      </c>
      <c r="X8408" t="s">
        <v>782</v>
      </c>
      <c r="Y8408" t="s">
        <v>783</v>
      </c>
    </row>
    <row r="8409" spans="1:25" x14ac:dyDescent="0.25">
      <c r="A8409" s="103" t="s">
        <v>7</v>
      </c>
      <c r="B8409" s="104">
        <v>46276</v>
      </c>
      <c r="C8409" s="105" t="s">
        <v>11</v>
      </c>
      <c r="D8409" s="106">
        <v>15</v>
      </c>
      <c r="G8409" s="106">
        <v>3</v>
      </c>
      <c r="H8409" s="107">
        <v>0</v>
      </c>
      <c r="I8409" s="107">
        <v>0</v>
      </c>
      <c r="J8409" s="107">
        <v>0</v>
      </c>
      <c r="K8409" s="107">
        <v>0</v>
      </c>
      <c r="L8409" s="108">
        <v>0</v>
      </c>
      <c r="X8409" t="s">
        <v>778</v>
      </c>
    </row>
    <row r="8410" spans="1:25" x14ac:dyDescent="0.25">
      <c r="A8410" s="103" t="s">
        <v>7</v>
      </c>
      <c r="B8410" s="104">
        <v>46276</v>
      </c>
      <c r="C8410" s="105" t="s">
        <v>11</v>
      </c>
      <c r="D8410" s="106">
        <v>11</v>
      </c>
      <c r="G8410" s="106">
        <v>4</v>
      </c>
      <c r="H8410" s="107">
        <v>0</v>
      </c>
      <c r="I8410" s="107">
        <v>0</v>
      </c>
      <c r="J8410" s="107">
        <v>0</v>
      </c>
      <c r="K8410" s="107">
        <v>0</v>
      </c>
      <c r="L8410" s="108">
        <v>0</v>
      </c>
      <c r="X8410" t="s">
        <v>782</v>
      </c>
    </row>
    <row r="8411" spans="1:25" x14ac:dyDescent="0.25">
      <c r="A8411" s="103" t="s">
        <v>6</v>
      </c>
      <c r="B8411" s="104">
        <v>46276</v>
      </c>
      <c r="C8411" s="105" t="s">
        <v>12</v>
      </c>
      <c r="D8411" s="106">
        <v>12</v>
      </c>
      <c r="G8411" s="106">
        <v>3</v>
      </c>
      <c r="H8411" s="107">
        <v>0</v>
      </c>
      <c r="I8411" s="107">
        <v>0</v>
      </c>
      <c r="J8411" s="107">
        <v>0</v>
      </c>
      <c r="K8411" s="107">
        <v>0</v>
      </c>
      <c r="L8411" s="108">
        <v>0</v>
      </c>
      <c r="X8411" t="s">
        <v>778</v>
      </c>
      <c r="Y8411" t="s">
        <v>169</v>
      </c>
    </row>
    <row r="8412" spans="1:25" x14ac:dyDescent="0.25">
      <c r="A8412" s="103" t="s">
        <v>6</v>
      </c>
      <c r="B8412" s="104">
        <v>46276</v>
      </c>
      <c r="C8412" s="105" t="s">
        <v>12</v>
      </c>
      <c r="D8412" s="106">
        <v>10</v>
      </c>
      <c r="G8412" s="106">
        <v>337</v>
      </c>
      <c r="H8412" s="107">
        <v>6</v>
      </c>
      <c r="I8412" s="107">
        <v>2</v>
      </c>
      <c r="J8412" s="107">
        <v>1</v>
      </c>
      <c r="K8412" s="107">
        <v>1</v>
      </c>
      <c r="L8412" s="108">
        <v>0</v>
      </c>
      <c r="X8412" t="s">
        <v>782</v>
      </c>
      <c r="Y8412" t="s">
        <v>781</v>
      </c>
    </row>
    <row r="8413" spans="1:25" x14ac:dyDescent="0.25">
      <c r="A8413" s="103" t="s">
        <v>8</v>
      </c>
      <c r="B8413" s="104">
        <v>46276</v>
      </c>
      <c r="C8413" s="105" t="s">
        <v>12</v>
      </c>
      <c r="D8413" s="106">
        <v>10</v>
      </c>
      <c r="G8413" s="106">
        <v>37</v>
      </c>
      <c r="H8413" s="107">
        <v>0</v>
      </c>
      <c r="I8413" s="107">
        <v>0</v>
      </c>
      <c r="J8413" s="107">
        <v>0</v>
      </c>
      <c r="K8413" s="107">
        <v>0</v>
      </c>
      <c r="L8413" s="108">
        <v>0</v>
      </c>
      <c r="X8413" t="s">
        <v>782</v>
      </c>
    </row>
    <row r="8414" spans="1:25" x14ac:dyDescent="0.25">
      <c r="A8414" s="103" t="s">
        <v>7</v>
      </c>
      <c r="B8414" s="104">
        <v>46276</v>
      </c>
      <c r="C8414" s="105" t="s">
        <v>12</v>
      </c>
      <c r="D8414" s="106">
        <v>10</v>
      </c>
      <c r="G8414" s="106">
        <v>6</v>
      </c>
      <c r="H8414" s="107">
        <v>0</v>
      </c>
      <c r="I8414" s="107">
        <v>0</v>
      </c>
      <c r="J8414" s="107">
        <v>0</v>
      </c>
      <c r="K8414" s="107">
        <v>0</v>
      </c>
      <c r="L8414" s="108">
        <v>0</v>
      </c>
      <c r="X8414" t="s">
        <v>782</v>
      </c>
      <c r="Y8414" t="s">
        <v>169</v>
      </c>
    </row>
    <row r="8415" spans="1:25" x14ac:dyDescent="0.25">
      <c r="A8415" s="103" t="s">
        <v>8</v>
      </c>
      <c r="B8415" s="104">
        <v>46276</v>
      </c>
      <c r="C8415" s="105" t="s">
        <v>12</v>
      </c>
      <c r="D8415" s="106">
        <v>13</v>
      </c>
      <c r="G8415" s="106">
        <v>1328</v>
      </c>
      <c r="H8415" s="107">
        <v>8</v>
      </c>
      <c r="I8415" s="107">
        <v>6</v>
      </c>
      <c r="J8415" s="107">
        <v>1</v>
      </c>
      <c r="K8415" s="107">
        <v>0</v>
      </c>
      <c r="L8415" s="108">
        <v>0</v>
      </c>
      <c r="X8415" t="s">
        <v>782</v>
      </c>
      <c r="Y8415" t="s">
        <v>779</v>
      </c>
    </row>
    <row r="8416" spans="1:25" x14ac:dyDescent="0.25">
      <c r="A8416" s="103" t="s">
        <v>7</v>
      </c>
      <c r="B8416" s="104">
        <v>46276</v>
      </c>
      <c r="C8416" s="105" t="s">
        <v>12</v>
      </c>
      <c r="D8416" s="106">
        <v>12</v>
      </c>
      <c r="G8416" s="106">
        <v>2</v>
      </c>
      <c r="H8416" s="107">
        <v>0</v>
      </c>
      <c r="I8416" s="107">
        <v>0</v>
      </c>
      <c r="J8416" s="107">
        <v>0</v>
      </c>
      <c r="K8416" s="107">
        <v>0</v>
      </c>
      <c r="L8416" s="108">
        <v>0</v>
      </c>
      <c r="X8416" t="s">
        <v>778</v>
      </c>
      <c r="Y8416" t="s">
        <v>811</v>
      </c>
    </row>
    <row r="8417" spans="1:25" x14ac:dyDescent="0.25">
      <c r="A8417" s="103" t="s">
        <v>7</v>
      </c>
      <c r="B8417" s="104">
        <v>46276</v>
      </c>
      <c r="C8417" s="105" t="s">
        <v>12</v>
      </c>
      <c r="D8417" s="106">
        <v>14</v>
      </c>
      <c r="G8417" s="106">
        <v>26</v>
      </c>
      <c r="H8417" s="107">
        <v>0</v>
      </c>
      <c r="I8417" s="107">
        <v>0</v>
      </c>
      <c r="J8417" s="107">
        <v>0</v>
      </c>
      <c r="K8417" s="107">
        <v>0</v>
      </c>
      <c r="L8417" s="108">
        <v>0</v>
      </c>
      <c r="X8417" t="s">
        <v>782</v>
      </c>
      <c r="Y8417" t="s">
        <v>779</v>
      </c>
    </row>
    <row r="8418" spans="1:25" x14ac:dyDescent="0.25">
      <c r="A8418" s="103" t="s">
        <v>7</v>
      </c>
      <c r="B8418" s="104">
        <v>46276</v>
      </c>
      <c r="C8418" s="105" t="s">
        <v>11</v>
      </c>
      <c r="D8418" s="106">
        <v>15</v>
      </c>
      <c r="G8418" s="106">
        <v>37</v>
      </c>
      <c r="H8418" s="107">
        <v>1</v>
      </c>
      <c r="I8418" s="107">
        <v>0</v>
      </c>
      <c r="J8418" s="107">
        <v>0</v>
      </c>
      <c r="K8418" s="107">
        <v>0</v>
      </c>
      <c r="L8418" s="108">
        <v>0</v>
      </c>
      <c r="X8418" t="s">
        <v>778</v>
      </c>
      <c r="Y8418" t="s">
        <v>780</v>
      </c>
    </row>
    <row r="8419" spans="1:25" x14ac:dyDescent="0.25">
      <c r="A8419" s="103" t="s">
        <v>7</v>
      </c>
      <c r="B8419" s="104">
        <v>46276</v>
      </c>
      <c r="C8419" s="105" t="s">
        <v>11</v>
      </c>
      <c r="D8419" s="106">
        <v>14</v>
      </c>
      <c r="G8419" s="106">
        <v>39</v>
      </c>
      <c r="H8419" s="107">
        <v>3</v>
      </c>
      <c r="I8419" s="107">
        <v>3</v>
      </c>
      <c r="J8419" s="107">
        <v>0</v>
      </c>
      <c r="K8419" s="107">
        <v>0</v>
      </c>
      <c r="L8419" s="108">
        <v>0</v>
      </c>
      <c r="X8419" t="s">
        <v>778</v>
      </c>
      <c r="Y8419" t="s">
        <v>780</v>
      </c>
    </row>
    <row r="8420" spans="1:25" x14ac:dyDescent="0.25">
      <c r="A8420" s="103" t="s">
        <v>7</v>
      </c>
      <c r="B8420" s="104">
        <v>46276</v>
      </c>
      <c r="C8420" s="105" t="s">
        <v>12</v>
      </c>
      <c r="D8420" s="106">
        <v>14</v>
      </c>
      <c r="G8420" s="106">
        <v>4</v>
      </c>
      <c r="H8420" s="107">
        <v>0</v>
      </c>
      <c r="I8420" s="107">
        <v>0</v>
      </c>
      <c r="J8420" s="107">
        <v>0</v>
      </c>
      <c r="K8420" s="107">
        <v>0</v>
      </c>
      <c r="L8420" s="108">
        <v>0</v>
      </c>
      <c r="X8420" t="s">
        <v>782</v>
      </c>
      <c r="Y8420" t="s">
        <v>169</v>
      </c>
    </row>
    <row r="8421" spans="1:25" x14ac:dyDescent="0.25">
      <c r="A8421" s="103" t="s">
        <v>6</v>
      </c>
      <c r="B8421" s="104">
        <v>46276</v>
      </c>
      <c r="C8421" s="105" t="s">
        <v>11</v>
      </c>
      <c r="D8421" s="106">
        <v>8</v>
      </c>
      <c r="G8421" s="106">
        <v>3</v>
      </c>
      <c r="H8421" s="107">
        <v>0</v>
      </c>
      <c r="I8421" s="107">
        <v>0</v>
      </c>
      <c r="J8421" s="107">
        <v>0</v>
      </c>
      <c r="K8421" s="107">
        <v>0</v>
      </c>
      <c r="L8421" s="108">
        <v>0</v>
      </c>
      <c r="X8421" t="s">
        <v>778</v>
      </c>
    </row>
    <row r="8422" spans="1:25" x14ac:dyDescent="0.25">
      <c r="A8422" s="103" t="s">
        <v>8</v>
      </c>
      <c r="B8422" s="104">
        <v>46276</v>
      </c>
      <c r="C8422" s="105" t="s">
        <v>12</v>
      </c>
      <c r="D8422" s="106">
        <v>13</v>
      </c>
      <c r="G8422" s="106">
        <v>5</v>
      </c>
      <c r="H8422" s="107">
        <v>0</v>
      </c>
      <c r="I8422" s="107">
        <v>0</v>
      </c>
      <c r="J8422" s="107">
        <v>0</v>
      </c>
      <c r="K8422" s="107">
        <v>0</v>
      </c>
      <c r="L8422" s="108">
        <v>0</v>
      </c>
      <c r="X8422" t="s">
        <v>778</v>
      </c>
      <c r="Y8422" t="s">
        <v>781</v>
      </c>
    </row>
    <row r="8423" spans="1:25" x14ac:dyDescent="0.25">
      <c r="A8423" s="103" t="s">
        <v>7</v>
      </c>
      <c r="B8423" s="104">
        <v>46276</v>
      </c>
      <c r="C8423" s="105" t="s">
        <v>12</v>
      </c>
      <c r="D8423" s="106">
        <v>8</v>
      </c>
      <c r="G8423" s="106">
        <v>67</v>
      </c>
      <c r="H8423" s="107">
        <v>1</v>
      </c>
      <c r="I8423" s="107">
        <v>1</v>
      </c>
      <c r="J8423" s="107">
        <v>0</v>
      </c>
      <c r="K8423" s="107">
        <v>0</v>
      </c>
      <c r="L8423" s="108">
        <v>0</v>
      </c>
      <c r="X8423" t="s">
        <v>782</v>
      </c>
      <c r="Y8423" t="s">
        <v>781</v>
      </c>
    </row>
    <row r="8424" spans="1:25" x14ac:dyDescent="0.25">
      <c r="A8424" s="103" t="s">
        <v>6</v>
      </c>
      <c r="B8424" s="104">
        <v>46276</v>
      </c>
      <c r="C8424" s="105" t="s">
        <v>11</v>
      </c>
      <c r="D8424" s="106">
        <v>16</v>
      </c>
      <c r="G8424" s="106">
        <v>917</v>
      </c>
      <c r="H8424" s="107">
        <v>10</v>
      </c>
      <c r="I8424" s="107">
        <v>9</v>
      </c>
      <c r="J8424" s="107">
        <v>0</v>
      </c>
      <c r="K8424" s="107">
        <v>0</v>
      </c>
      <c r="L8424" s="108">
        <v>0</v>
      </c>
      <c r="X8424" t="s">
        <v>782</v>
      </c>
      <c r="Y8424" t="s">
        <v>783</v>
      </c>
    </row>
    <row r="8425" spans="1:25" x14ac:dyDescent="0.25">
      <c r="A8425" s="103" t="s">
        <v>7</v>
      </c>
      <c r="B8425" s="104">
        <v>46276</v>
      </c>
      <c r="C8425" s="105" t="s">
        <v>11</v>
      </c>
      <c r="D8425" s="106">
        <v>16</v>
      </c>
      <c r="G8425" s="106">
        <v>200</v>
      </c>
      <c r="H8425" s="107">
        <v>1</v>
      </c>
      <c r="I8425" s="107">
        <v>1</v>
      </c>
      <c r="J8425" s="107">
        <v>1</v>
      </c>
      <c r="K8425" s="107">
        <v>1</v>
      </c>
      <c r="L8425" s="108">
        <v>0</v>
      </c>
      <c r="X8425" t="s">
        <v>778</v>
      </c>
      <c r="Y8425" t="s">
        <v>20</v>
      </c>
    </row>
    <row r="8426" spans="1:25" x14ac:dyDescent="0.25">
      <c r="A8426" s="103" t="s">
        <v>6</v>
      </c>
      <c r="B8426" s="104">
        <v>46276</v>
      </c>
      <c r="C8426" s="105" t="s">
        <v>12</v>
      </c>
      <c r="D8426" s="106">
        <v>10</v>
      </c>
      <c r="G8426" s="106">
        <v>16</v>
      </c>
      <c r="H8426" s="107">
        <v>1</v>
      </c>
      <c r="I8426" s="107">
        <v>1</v>
      </c>
      <c r="J8426" s="107">
        <v>0</v>
      </c>
      <c r="K8426" s="107">
        <v>0</v>
      </c>
      <c r="L8426" s="108">
        <v>0</v>
      </c>
      <c r="X8426" t="s">
        <v>782</v>
      </c>
      <c r="Y8426" t="s">
        <v>169</v>
      </c>
    </row>
    <row r="8427" spans="1:25" x14ac:dyDescent="0.25">
      <c r="A8427" s="103" t="s">
        <v>8</v>
      </c>
      <c r="B8427" s="104">
        <v>46276</v>
      </c>
      <c r="C8427" s="105" t="s">
        <v>12</v>
      </c>
      <c r="D8427" s="106">
        <v>13</v>
      </c>
      <c r="G8427" s="106">
        <v>363</v>
      </c>
      <c r="H8427" s="107">
        <v>3</v>
      </c>
      <c r="I8427" s="107">
        <v>3</v>
      </c>
      <c r="J8427" s="107">
        <v>0</v>
      </c>
      <c r="K8427" s="107">
        <v>0</v>
      </c>
      <c r="L8427" s="108">
        <v>0</v>
      </c>
      <c r="X8427" t="s">
        <v>778</v>
      </c>
      <c r="Y8427" t="s">
        <v>779</v>
      </c>
    </row>
    <row r="8428" spans="1:25" x14ac:dyDescent="0.25">
      <c r="A8428" s="103" t="s">
        <v>6</v>
      </c>
      <c r="B8428" s="104">
        <v>46276</v>
      </c>
      <c r="C8428" s="105" t="s">
        <v>12</v>
      </c>
      <c r="D8428" s="106">
        <v>11</v>
      </c>
      <c r="G8428" s="106">
        <v>5</v>
      </c>
      <c r="H8428" s="107">
        <v>0</v>
      </c>
      <c r="I8428" s="107">
        <v>0</v>
      </c>
      <c r="J8428" s="107">
        <v>0</v>
      </c>
      <c r="K8428" s="107">
        <v>0</v>
      </c>
      <c r="L8428" s="108">
        <v>0</v>
      </c>
      <c r="X8428" t="s">
        <v>778</v>
      </c>
      <c r="Y8428" t="s">
        <v>786</v>
      </c>
    </row>
    <row r="8429" spans="1:25" x14ac:dyDescent="0.25">
      <c r="A8429" s="103" t="s">
        <v>7</v>
      </c>
      <c r="B8429" s="104">
        <v>46276</v>
      </c>
      <c r="C8429" s="105" t="s">
        <v>11</v>
      </c>
      <c r="D8429" s="106">
        <v>15</v>
      </c>
      <c r="G8429" s="106">
        <v>99</v>
      </c>
      <c r="H8429" s="107">
        <v>1</v>
      </c>
      <c r="I8429" s="107">
        <v>1</v>
      </c>
      <c r="J8429" s="107">
        <v>0</v>
      </c>
      <c r="K8429" s="107">
        <v>0</v>
      </c>
      <c r="L8429" s="108">
        <v>0</v>
      </c>
      <c r="X8429" t="s">
        <v>778</v>
      </c>
      <c r="Y8429" t="s">
        <v>784</v>
      </c>
    </row>
    <row r="8430" spans="1:25" x14ac:dyDescent="0.25">
      <c r="A8430" s="103" t="s">
        <v>7</v>
      </c>
      <c r="B8430" s="104">
        <v>46276</v>
      </c>
      <c r="C8430" s="105" t="s">
        <v>12</v>
      </c>
      <c r="D8430" s="106">
        <v>13</v>
      </c>
      <c r="G8430" s="106">
        <v>2</v>
      </c>
      <c r="H8430" s="107">
        <v>0</v>
      </c>
      <c r="I8430" s="107">
        <v>0</v>
      </c>
      <c r="J8430" s="107">
        <v>0</v>
      </c>
      <c r="K8430" s="107">
        <v>0</v>
      </c>
      <c r="L8430" s="108">
        <v>0</v>
      </c>
      <c r="X8430" t="s">
        <v>778</v>
      </c>
      <c r="Y8430" t="s">
        <v>781</v>
      </c>
    </row>
    <row r="8431" spans="1:25" x14ac:dyDescent="0.25">
      <c r="A8431" s="103" t="s">
        <v>6</v>
      </c>
      <c r="B8431" s="104">
        <v>46276</v>
      </c>
      <c r="C8431" s="105" t="s">
        <v>12</v>
      </c>
      <c r="D8431" s="106">
        <v>12</v>
      </c>
      <c r="G8431" s="106">
        <v>106</v>
      </c>
      <c r="H8431" s="107">
        <v>2</v>
      </c>
      <c r="I8431" s="107">
        <v>2</v>
      </c>
      <c r="J8431" s="107">
        <v>0</v>
      </c>
      <c r="K8431" s="107">
        <v>0</v>
      </c>
      <c r="L8431" s="108">
        <v>0</v>
      </c>
      <c r="X8431" t="s">
        <v>778</v>
      </c>
      <c r="Y8431" t="s">
        <v>779</v>
      </c>
    </row>
    <row r="8432" spans="1:25" x14ac:dyDescent="0.25">
      <c r="A8432" s="103" t="s">
        <v>6</v>
      </c>
      <c r="B8432" s="104">
        <v>46276</v>
      </c>
      <c r="C8432" s="105" t="s">
        <v>11</v>
      </c>
      <c r="D8432" s="106">
        <v>11</v>
      </c>
      <c r="G8432" s="106">
        <v>1233</v>
      </c>
      <c r="H8432" s="107">
        <v>11</v>
      </c>
      <c r="I8432" s="107">
        <v>11</v>
      </c>
      <c r="J8432" s="107">
        <v>0</v>
      </c>
      <c r="K8432" s="107">
        <v>0</v>
      </c>
      <c r="L8432" s="108">
        <v>0</v>
      </c>
      <c r="X8432" t="s">
        <v>782</v>
      </c>
      <c r="Y8432" t="s">
        <v>20</v>
      </c>
    </row>
    <row r="8433" spans="1:25" x14ac:dyDescent="0.25">
      <c r="A8433" s="103" t="s">
        <v>6</v>
      </c>
      <c r="B8433" s="104">
        <v>46276</v>
      </c>
      <c r="C8433" s="105" t="s">
        <v>11</v>
      </c>
      <c r="D8433" s="106">
        <v>10</v>
      </c>
      <c r="G8433" s="106">
        <v>466</v>
      </c>
      <c r="H8433" s="107">
        <v>3</v>
      </c>
      <c r="I8433" s="107">
        <v>2</v>
      </c>
      <c r="J8433" s="107">
        <v>0</v>
      </c>
      <c r="K8433" s="107">
        <v>0</v>
      </c>
      <c r="L8433" s="108">
        <v>0</v>
      </c>
      <c r="X8433" t="s">
        <v>778</v>
      </c>
      <c r="Y8433" t="s">
        <v>783</v>
      </c>
    </row>
    <row r="8434" spans="1:25" x14ac:dyDescent="0.25">
      <c r="A8434" s="103" t="s">
        <v>7</v>
      </c>
      <c r="B8434" s="104">
        <v>46276</v>
      </c>
      <c r="C8434" s="105" t="s">
        <v>12</v>
      </c>
      <c r="D8434" s="106">
        <v>15</v>
      </c>
      <c r="G8434" s="106">
        <v>49</v>
      </c>
      <c r="H8434" s="107">
        <v>0</v>
      </c>
      <c r="I8434" s="107">
        <v>0</v>
      </c>
      <c r="J8434" s="107">
        <v>0</v>
      </c>
      <c r="K8434" s="107">
        <v>0</v>
      </c>
      <c r="L8434" s="108">
        <v>0</v>
      </c>
      <c r="X8434" t="s">
        <v>778</v>
      </c>
      <c r="Y8434" t="s">
        <v>779</v>
      </c>
    </row>
    <row r="8435" spans="1:25" x14ac:dyDescent="0.25">
      <c r="A8435" s="103" t="s">
        <v>6</v>
      </c>
      <c r="B8435" s="104">
        <v>46276</v>
      </c>
      <c r="C8435" s="105" t="s">
        <v>12</v>
      </c>
      <c r="D8435" s="106">
        <v>9</v>
      </c>
      <c r="G8435" s="106">
        <v>7</v>
      </c>
      <c r="H8435" s="107">
        <v>0</v>
      </c>
      <c r="I8435" s="107">
        <v>0</v>
      </c>
      <c r="J8435" s="107">
        <v>0</v>
      </c>
      <c r="K8435" s="107">
        <v>0</v>
      </c>
      <c r="L8435" s="108">
        <v>0</v>
      </c>
      <c r="X8435" t="s">
        <v>778</v>
      </c>
      <c r="Y8435" t="s">
        <v>169</v>
      </c>
    </row>
    <row r="8436" spans="1:25" x14ac:dyDescent="0.25">
      <c r="A8436" s="103" t="s">
        <v>7</v>
      </c>
      <c r="B8436" s="104">
        <v>46276</v>
      </c>
      <c r="C8436" s="105" t="s">
        <v>11</v>
      </c>
      <c r="D8436" s="106">
        <v>14</v>
      </c>
      <c r="G8436" s="106">
        <v>505</v>
      </c>
      <c r="H8436" s="107">
        <v>4</v>
      </c>
      <c r="I8436" s="107">
        <v>3</v>
      </c>
      <c r="J8436" s="107">
        <v>0</v>
      </c>
      <c r="K8436" s="107">
        <v>0</v>
      </c>
      <c r="L8436" s="108">
        <v>0</v>
      </c>
      <c r="X8436" t="s">
        <v>782</v>
      </c>
      <c r="Y8436" t="s">
        <v>784</v>
      </c>
    </row>
    <row r="8437" spans="1:25" x14ac:dyDescent="0.25">
      <c r="A8437" s="103" t="s">
        <v>8</v>
      </c>
      <c r="B8437" s="104">
        <v>46276</v>
      </c>
      <c r="C8437" s="105" t="s">
        <v>12</v>
      </c>
      <c r="D8437" s="106">
        <v>11</v>
      </c>
      <c r="G8437" s="106">
        <v>2561</v>
      </c>
      <c r="H8437" s="107">
        <v>31</v>
      </c>
      <c r="I8437" s="107">
        <v>26</v>
      </c>
      <c r="J8437" s="107">
        <v>2</v>
      </c>
      <c r="K8437" s="107">
        <v>0</v>
      </c>
      <c r="L8437" s="108">
        <v>0</v>
      </c>
      <c r="X8437" t="s">
        <v>782</v>
      </c>
      <c r="Y8437" t="s">
        <v>779</v>
      </c>
    </row>
    <row r="8438" spans="1:25" x14ac:dyDescent="0.25">
      <c r="A8438" s="103" t="s">
        <v>7</v>
      </c>
      <c r="B8438" s="104">
        <v>46276</v>
      </c>
      <c r="C8438" s="105" t="s">
        <v>11</v>
      </c>
      <c r="D8438" s="106">
        <v>14</v>
      </c>
      <c r="G8438" s="106">
        <v>6</v>
      </c>
      <c r="H8438" s="107">
        <v>0</v>
      </c>
      <c r="I8438" s="107">
        <v>0</v>
      </c>
      <c r="J8438" s="107">
        <v>0</v>
      </c>
      <c r="K8438" s="107">
        <v>0</v>
      </c>
      <c r="L8438" s="108">
        <v>0</v>
      </c>
      <c r="X8438" t="s">
        <v>782</v>
      </c>
      <c r="Y8438" t="s">
        <v>21</v>
      </c>
    </row>
    <row r="8439" spans="1:25" x14ac:dyDescent="0.25">
      <c r="A8439" s="103" t="s">
        <v>8</v>
      </c>
      <c r="B8439" s="104">
        <v>46276</v>
      </c>
      <c r="C8439" s="105" t="s">
        <v>11</v>
      </c>
      <c r="D8439" s="106">
        <v>8</v>
      </c>
      <c r="G8439" s="106">
        <v>13</v>
      </c>
      <c r="H8439" s="107">
        <v>0</v>
      </c>
      <c r="I8439" s="107">
        <v>0</v>
      </c>
      <c r="J8439" s="107">
        <v>0</v>
      </c>
      <c r="K8439" s="107">
        <v>0</v>
      </c>
      <c r="L8439" s="108">
        <v>0</v>
      </c>
      <c r="X8439" t="s">
        <v>782</v>
      </c>
      <c r="Y8439" t="s">
        <v>20</v>
      </c>
    </row>
    <row r="8440" spans="1:25" x14ac:dyDescent="0.25">
      <c r="A8440" s="103" t="s">
        <v>8</v>
      </c>
      <c r="B8440" s="104">
        <v>46276</v>
      </c>
      <c r="C8440" s="105" t="s">
        <v>12</v>
      </c>
      <c r="D8440" s="106">
        <v>11</v>
      </c>
      <c r="G8440" s="106">
        <v>26</v>
      </c>
      <c r="H8440" s="107">
        <v>1</v>
      </c>
      <c r="I8440" s="107">
        <v>1</v>
      </c>
      <c r="J8440" s="107">
        <v>0</v>
      </c>
      <c r="K8440" s="107">
        <v>0</v>
      </c>
      <c r="L8440" s="108">
        <v>0</v>
      </c>
      <c r="X8440" t="s">
        <v>778</v>
      </c>
      <c r="Y8440" t="s">
        <v>781</v>
      </c>
    </row>
    <row r="8441" spans="1:25" x14ac:dyDescent="0.25">
      <c r="A8441" s="103" t="s">
        <v>6</v>
      </c>
      <c r="B8441" s="104">
        <v>46276</v>
      </c>
      <c r="C8441" s="105" t="s">
        <v>12</v>
      </c>
      <c r="D8441" s="106">
        <v>14</v>
      </c>
      <c r="G8441" s="106">
        <v>84</v>
      </c>
      <c r="H8441" s="107">
        <v>1</v>
      </c>
      <c r="I8441" s="107">
        <v>1</v>
      </c>
      <c r="J8441" s="107">
        <v>0</v>
      </c>
      <c r="K8441" s="107">
        <v>0</v>
      </c>
      <c r="L8441" s="108">
        <v>0</v>
      </c>
      <c r="X8441" t="s">
        <v>782</v>
      </c>
      <c r="Y8441" t="s">
        <v>779</v>
      </c>
    </row>
    <row r="8442" spans="1:25" x14ac:dyDescent="0.25">
      <c r="A8442" s="103" t="s">
        <v>7</v>
      </c>
      <c r="B8442" s="104">
        <v>46276</v>
      </c>
      <c r="C8442" s="105" t="s">
        <v>11</v>
      </c>
      <c r="D8442" s="106">
        <v>14</v>
      </c>
      <c r="G8442" s="106">
        <v>12</v>
      </c>
      <c r="H8442" s="107">
        <v>0</v>
      </c>
      <c r="I8442" s="107">
        <v>0</v>
      </c>
      <c r="J8442" s="107">
        <v>0</v>
      </c>
      <c r="K8442" s="107">
        <v>0</v>
      </c>
      <c r="L8442" s="108">
        <v>0</v>
      </c>
      <c r="X8442" t="s">
        <v>782</v>
      </c>
    </row>
    <row r="8443" spans="1:25" x14ac:dyDescent="0.25">
      <c r="A8443" s="103" t="s">
        <v>6</v>
      </c>
      <c r="B8443" s="104">
        <v>46276</v>
      </c>
      <c r="C8443" s="105" t="s">
        <v>11</v>
      </c>
      <c r="D8443" s="106">
        <v>8</v>
      </c>
      <c r="G8443" s="106">
        <v>99</v>
      </c>
      <c r="H8443" s="107">
        <v>0</v>
      </c>
      <c r="I8443" s="107">
        <v>0</v>
      </c>
      <c r="J8443" s="107">
        <v>0</v>
      </c>
      <c r="K8443" s="107">
        <v>0</v>
      </c>
      <c r="L8443" s="108">
        <v>0</v>
      </c>
      <c r="X8443" t="s">
        <v>782</v>
      </c>
      <c r="Y8443" t="s">
        <v>780</v>
      </c>
    </row>
    <row r="8444" spans="1:25" x14ac:dyDescent="0.25">
      <c r="A8444" s="103" t="s">
        <v>8</v>
      </c>
      <c r="B8444" s="104">
        <v>46276</v>
      </c>
      <c r="C8444" s="105" t="s">
        <v>11</v>
      </c>
      <c r="D8444" s="106">
        <v>16</v>
      </c>
      <c r="G8444" s="106">
        <v>511</v>
      </c>
      <c r="H8444" s="107">
        <v>2</v>
      </c>
      <c r="I8444" s="107">
        <v>0</v>
      </c>
      <c r="J8444" s="107">
        <v>0</v>
      </c>
      <c r="K8444" s="107">
        <v>0</v>
      </c>
      <c r="L8444" s="108">
        <v>0</v>
      </c>
      <c r="X8444" t="s">
        <v>782</v>
      </c>
      <c r="Y8444" t="s">
        <v>20</v>
      </c>
    </row>
    <row r="8445" spans="1:25" x14ac:dyDescent="0.25">
      <c r="A8445" s="103" t="s">
        <v>7</v>
      </c>
      <c r="B8445" s="104">
        <v>46276</v>
      </c>
      <c r="C8445" s="105" t="s">
        <v>12</v>
      </c>
      <c r="D8445" s="106">
        <v>10</v>
      </c>
      <c r="G8445" s="106">
        <v>813</v>
      </c>
      <c r="H8445" s="107">
        <v>20</v>
      </c>
      <c r="I8445" s="107">
        <v>17</v>
      </c>
      <c r="J8445" s="107">
        <v>0</v>
      </c>
      <c r="K8445" s="107">
        <v>0</v>
      </c>
      <c r="L8445" s="108">
        <v>0</v>
      </c>
      <c r="X8445" t="s">
        <v>782</v>
      </c>
      <c r="Y8445" t="s">
        <v>779</v>
      </c>
    </row>
    <row r="8446" spans="1:25" x14ac:dyDescent="0.25">
      <c r="A8446" s="103" t="s">
        <v>7</v>
      </c>
      <c r="B8446" s="104">
        <v>46276</v>
      </c>
      <c r="C8446" s="105" t="s">
        <v>11</v>
      </c>
      <c r="D8446" s="106">
        <v>9</v>
      </c>
      <c r="G8446" s="106">
        <v>1</v>
      </c>
      <c r="H8446" s="107">
        <v>0</v>
      </c>
      <c r="I8446" s="107">
        <v>0</v>
      </c>
      <c r="J8446" s="107">
        <v>0</v>
      </c>
      <c r="K8446" s="107">
        <v>0</v>
      </c>
      <c r="L8446" s="108">
        <v>0</v>
      </c>
      <c r="X8446" t="s">
        <v>778</v>
      </c>
    </row>
    <row r="8447" spans="1:25" x14ac:dyDescent="0.25">
      <c r="A8447" s="103" t="s">
        <v>8</v>
      </c>
      <c r="B8447" s="104">
        <v>46276</v>
      </c>
      <c r="C8447" s="105" t="s">
        <v>12</v>
      </c>
      <c r="D8447" s="106">
        <v>8</v>
      </c>
      <c r="G8447" s="106">
        <v>1</v>
      </c>
      <c r="H8447" s="107">
        <v>0</v>
      </c>
      <c r="I8447" s="107">
        <v>0</v>
      </c>
      <c r="J8447" s="107">
        <v>0</v>
      </c>
      <c r="K8447" s="107">
        <v>0</v>
      </c>
      <c r="L8447" s="108">
        <v>0</v>
      </c>
      <c r="X8447" t="s">
        <v>782</v>
      </c>
      <c r="Y8447" t="s">
        <v>779</v>
      </c>
    </row>
    <row r="8448" spans="1:25" x14ac:dyDescent="0.25">
      <c r="A8448" s="103" t="s">
        <v>6</v>
      </c>
      <c r="B8448" s="104">
        <v>46276</v>
      </c>
      <c r="C8448" s="105" t="s">
        <v>11</v>
      </c>
      <c r="D8448" s="106">
        <v>13</v>
      </c>
      <c r="G8448" s="106">
        <v>74</v>
      </c>
      <c r="H8448" s="107">
        <v>2</v>
      </c>
      <c r="I8448" s="107">
        <v>2</v>
      </c>
      <c r="J8448" s="107">
        <v>0</v>
      </c>
      <c r="K8448" s="107">
        <v>0</v>
      </c>
      <c r="L8448" s="108">
        <v>0</v>
      </c>
      <c r="X8448" t="s">
        <v>782</v>
      </c>
      <c r="Y8448" t="s">
        <v>20</v>
      </c>
    </row>
    <row r="8449" spans="1:25" x14ac:dyDescent="0.25">
      <c r="A8449" s="103" t="s">
        <v>8</v>
      </c>
      <c r="B8449" s="104">
        <v>46276</v>
      </c>
      <c r="C8449" s="105" t="s">
        <v>12</v>
      </c>
      <c r="D8449" s="106">
        <v>9</v>
      </c>
      <c r="G8449" s="106">
        <v>1738</v>
      </c>
      <c r="H8449" s="107">
        <v>12</v>
      </c>
      <c r="I8449" s="107">
        <v>5</v>
      </c>
      <c r="J8449" s="107">
        <v>0</v>
      </c>
      <c r="K8449" s="107">
        <v>0</v>
      </c>
      <c r="L8449" s="108">
        <v>0</v>
      </c>
      <c r="X8449" t="s">
        <v>778</v>
      </c>
      <c r="Y8449" t="s">
        <v>779</v>
      </c>
    </row>
    <row r="8450" spans="1:25" x14ac:dyDescent="0.25">
      <c r="A8450" s="103" t="s">
        <v>6</v>
      </c>
      <c r="B8450" s="104">
        <v>46276</v>
      </c>
      <c r="C8450" s="105" t="s">
        <v>11</v>
      </c>
      <c r="D8450" s="106">
        <v>15</v>
      </c>
      <c r="G8450" s="106">
        <v>8</v>
      </c>
      <c r="H8450" s="107">
        <v>0</v>
      </c>
      <c r="I8450" s="107">
        <v>0</v>
      </c>
      <c r="J8450" s="107">
        <v>0</v>
      </c>
      <c r="K8450" s="107">
        <v>0</v>
      </c>
      <c r="L8450" s="108">
        <v>0</v>
      </c>
      <c r="X8450" t="s">
        <v>778</v>
      </c>
      <c r="Y8450" t="s">
        <v>21</v>
      </c>
    </row>
    <row r="8451" spans="1:25" x14ac:dyDescent="0.25">
      <c r="A8451" s="103" t="s">
        <v>6</v>
      </c>
      <c r="B8451" s="104">
        <v>46276</v>
      </c>
      <c r="C8451" s="105" t="s">
        <v>12</v>
      </c>
      <c r="D8451" s="106">
        <v>11</v>
      </c>
      <c r="G8451" s="106">
        <v>151</v>
      </c>
      <c r="H8451" s="107">
        <v>1</v>
      </c>
      <c r="I8451" s="107">
        <v>0</v>
      </c>
      <c r="J8451" s="107">
        <v>0</v>
      </c>
      <c r="K8451" s="107">
        <v>0</v>
      </c>
      <c r="L8451" s="108">
        <v>0</v>
      </c>
      <c r="X8451" t="s">
        <v>778</v>
      </c>
      <c r="Y8451" t="s">
        <v>781</v>
      </c>
    </row>
    <row r="8452" spans="1:25" x14ac:dyDescent="0.25">
      <c r="A8452" s="103" t="s">
        <v>7</v>
      </c>
      <c r="B8452" s="104">
        <v>46276</v>
      </c>
      <c r="C8452" s="105" t="s">
        <v>11</v>
      </c>
      <c r="D8452" s="106">
        <v>15</v>
      </c>
      <c r="G8452" s="106">
        <v>182</v>
      </c>
      <c r="H8452" s="107">
        <v>1</v>
      </c>
      <c r="I8452" s="107">
        <v>1</v>
      </c>
      <c r="J8452" s="107">
        <v>0</v>
      </c>
      <c r="K8452" s="107">
        <v>0</v>
      </c>
      <c r="L8452" s="108">
        <v>0</v>
      </c>
      <c r="X8452" t="s">
        <v>778</v>
      </c>
      <c r="Y8452" t="s">
        <v>783</v>
      </c>
    </row>
    <row r="8453" spans="1:25" x14ac:dyDescent="0.25">
      <c r="A8453" s="103" t="s">
        <v>7</v>
      </c>
      <c r="B8453" s="104">
        <v>46276</v>
      </c>
      <c r="C8453" s="105" t="s">
        <v>12</v>
      </c>
      <c r="D8453" s="106">
        <v>9</v>
      </c>
      <c r="G8453" s="106">
        <v>108</v>
      </c>
      <c r="H8453" s="107">
        <v>3</v>
      </c>
      <c r="I8453" s="107">
        <v>2</v>
      </c>
      <c r="J8453" s="107">
        <v>1</v>
      </c>
      <c r="K8453" s="107">
        <v>1</v>
      </c>
      <c r="L8453" s="108">
        <v>0</v>
      </c>
      <c r="X8453" t="s">
        <v>782</v>
      </c>
      <c r="Y8453" t="s">
        <v>781</v>
      </c>
    </row>
    <row r="8454" spans="1:25" x14ac:dyDescent="0.25">
      <c r="A8454" s="103" t="s">
        <v>6</v>
      </c>
      <c r="B8454" s="104">
        <v>46276</v>
      </c>
      <c r="C8454" s="105" t="s">
        <v>12</v>
      </c>
      <c r="D8454" s="106">
        <v>16</v>
      </c>
      <c r="G8454" s="106">
        <v>118</v>
      </c>
      <c r="H8454" s="107">
        <v>1</v>
      </c>
      <c r="I8454" s="107">
        <v>1</v>
      </c>
      <c r="J8454" s="107">
        <v>0</v>
      </c>
      <c r="K8454" s="107">
        <v>0</v>
      </c>
      <c r="L8454" s="108">
        <v>0</v>
      </c>
      <c r="X8454" t="s">
        <v>778</v>
      </c>
      <c r="Y8454" t="s">
        <v>779</v>
      </c>
    </row>
    <row r="8455" spans="1:25" x14ac:dyDescent="0.25">
      <c r="A8455" s="103" t="s">
        <v>7</v>
      </c>
      <c r="B8455" s="104">
        <v>46276</v>
      </c>
      <c r="C8455" s="105" t="s">
        <v>12</v>
      </c>
      <c r="D8455" s="106">
        <v>9</v>
      </c>
      <c r="G8455" s="106">
        <v>1411</v>
      </c>
      <c r="H8455" s="107">
        <v>21</v>
      </c>
      <c r="I8455" s="107">
        <v>17</v>
      </c>
      <c r="J8455" s="107">
        <v>3</v>
      </c>
      <c r="K8455" s="107">
        <v>2</v>
      </c>
      <c r="L8455" s="108">
        <v>0</v>
      </c>
      <c r="X8455" t="s">
        <v>782</v>
      </c>
      <c r="Y8455" t="s">
        <v>779</v>
      </c>
    </row>
    <row r="8456" spans="1:25" x14ac:dyDescent="0.25">
      <c r="A8456" s="103" t="s">
        <v>6</v>
      </c>
      <c r="B8456" s="104">
        <v>46276</v>
      </c>
      <c r="C8456" s="105" t="s">
        <v>11</v>
      </c>
      <c r="D8456" s="106">
        <v>12</v>
      </c>
      <c r="G8456" s="106">
        <v>408</v>
      </c>
      <c r="H8456" s="107">
        <v>4</v>
      </c>
      <c r="I8456" s="107">
        <v>3</v>
      </c>
      <c r="J8456" s="107">
        <v>1</v>
      </c>
      <c r="K8456" s="107">
        <v>0</v>
      </c>
      <c r="L8456" s="108">
        <v>0</v>
      </c>
      <c r="X8456" t="s">
        <v>778</v>
      </c>
      <c r="Y8456" t="s">
        <v>20</v>
      </c>
    </row>
    <row r="8457" spans="1:25" x14ac:dyDescent="0.25">
      <c r="A8457" s="103" t="s">
        <v>7</v>
      </c>
      <c r="B8457" s="104">
        <v>46276</v>
      </c>
      <c r="C8457" s="105" t="s">
        <v>11</v>
      </c>
      <c r="D8457" s="106">
        <v>10</v>
      </c>
      <c r="G8457" s="106">
        <v>9</v>
      </c>
      <c r="H8457" s="107">
        <v>1</v>
      </c>
      <c r="I8457" s="107">
        <v>1</v>
      </c>
      <c r="J8457" s="107">
        <v>0</v>
      </c>
      <c r="K8457" s="107">
        <v>0</v>
      </c>
      <c r="L8457" s="108">
        <v>0</v>
      </c>
      <c r="X8457" t="s">
        <v>782</v>
      </c>
      <c r="Y8457" t="s">
        <v>23</v>
      </c>
    </row>
    <row r="8458" spans="1:25" x14ac:dyDescent="0.25">
      <c r="A8458" s="103" t="s">
        <v>7</v>
      </c>
      <c r="B8458" s="104">
        <v>46276</v>
      </c>
      <c r="C8458" s="105" t="s">
        <v>12</v>
      </c>
      <c r="D8458" s="106">
        <v>9</v>
      </c>
      <c r="G8458" s="106">
        <v>2</v>
      </c>
      <c r="H8458" s="107">
        <v>0</v>
      </c>
      <c r="I8458" s="107">
        <v>0</v>
      </c>
      <c r="J8458" s="107">
        <v>0</v>
      </c>
      <c r="K8458" s="107">
        <v>0</v>
      </c>
      <c r="L8458" s="108">
        <v>0</v>
      </c>
      <c r="X8458" t="s">
        <v>778</v>
      </c>
      <c r="Y8458" t="s">
        <v>804</v>
      </c>
    </row>
    <row r="8459" spans="1:25" x14ac:dyDescent="0.25">
      <c r="A8459" s="103" t="s">
        <v>6</v>
      </c>
      <c r="B8459" s="104">
        <v>46276</v>
      </c>
      <c r="C8459" s="105" t="s">
        <v>12</v>
      </c>
      <c r="D8459" s="106">
        <v>16</v>
      </c>
      <c r="G8459" s="106">
        <v>84</v>
      </c>
      <c r="H8459" s="107">
        <v>2</v>
      </c>
      <c r="I8459" s="107">
        <v>1</v>
      </c>
      <c r="J8459" s="107">
        <v>0</v>
      </c>
      <c r="K8459" s="107">
        <v>0</v>
      </c>
      <c r="L8459" s="108">
        <v>0</v>
      </c>
      <c r="X8459" t="s">
        <v>782</v>
      </c>
      <c r="Y8459" t="s">
        <v>779</v>
      </c>
    </row>
    <row r="8460" spans="1:25" x14ac:dyDescent="0.25">
      <c r="A8460" s="103" t="s">
        <v>6</v>
      </c>
      <c r="B8460" s="104">
        <v>46276</v>
      </c>
      <c r="C8460" s="105" t="s">
        <v>12</v>
      </c>
      <c r="D8460" s="106">
        <v>15</v>
      </c>
      <c r="G8460" s="106">
        <v>9</v>
      </c>
      <c r="H8460" s="107">
        <v>1</v>
      </c>
      <c r="I8460" s="107">
        <v>0</v>
      </c>
      <c r="J8460" s="107">
        <v>0</v>
      </c>
      <c r="K8460" s="107">
        <v>0</v>
      </c>
      <c r="L8460" s="108">
        <v>0</v>
      </c>
      <c r="X8460" t="s">
        <v>778</v>
      </c>
      <c r="Y8460" t="s">
        <v>22</v>
      </c>
    </row>
    <row r="8461" spans="1:25" x14ac:dyDescent="0.25">
      <c r="A8461" s="103" t="s">
        <v>6</v>
      </c>
      <c r="B8461" s="104">
        <v>46276</v>
      </c>
      <c r="C8461" s="105" t="s">
        <v>11</v>
      </c>
      <c r="D8461" s="106">
        <v>10</v>
      </c>
      <c r="G8461" s="106">
        <v>1101</v>
      </c>
      <c r="H8461" s="107">
        <v>7</v>
      </c>
      <c r="I8461" s="107">
        <v>5</v>
      </c>
      <c r="J8461" s="107">
        <v>1</v>
      </c>
      <c r="K8461" s="107">
        <v>0</v>
      </c>
      <c r="L8461" s="108">
        <v>0</v>
      </c>
      <c r="X8461" t="s">
        <v>782</v>
      </c>
      <c r="Y8461" t="s">
        <v>784</v>
      </c>
    </row>
    <row r="8462" spans="1:25" x14ac:dyDescent="0.25">
      <c r="A8462" s="103" t="s">
        <v>8</v>
      </c>
      <c r="B8462" s="104">
        <v>46276</v>
      </c>
      <c r="C8462" s="105" t="s">
        <v>11</v>
      </c>
      <c r="D8462" s="106">
        <v>12</v>
      </c>
      <c r="G8462" s="106">
        <v>477</v>
      </c>
      <c r="H8462" s="107">
        <v>8</v>
      </c>
      <c r="I8462" s="107">
        <v>6</v>
      </c>
      <c r="J8462" s="107">
        <v>0</v>
      </c>
      <c r="K8462" s="107">
        <v>0</v>
      </c>
      <c r="L8462" s="108">
        <v>0</v>
      </c>
      <c r="X8462" t="s">
        <v>782</v>
      </c>
      <c r="Y8462" t="s">
        <v>20</v>
      </c>
    </row>
    <row r="8463" spans="1:25" x14ac:dyDescent="0.25">
      <c r="A8463" s="103" t="s">
        <v>6</v>
      </c>
      <c r="B8463" s="104">
        <v>46276</v>
      </c>
      <c r="C8463" s="105" t="s">
        <v>11</v>
      </c>
      <c r="D8463" s="106">
        <v>15</v>
      </c>
      <c r="G8463" s="106">
        <v>687</v>
      </c>
      <c r="H8463" s="107">
        <v>8</v>
      </c>
      <c r="I8463" s="107">
        <v>8</v>
      </c>
      <c r="J8463" s="107">
        <v>2</v>
      </c>
      <c r="K8463" s="107">
        <v>1</v>
      </c>
      <c r="L8463" s="108">
        <v>0</v>
      </c>
      <c r="X8463" t="s">
        <v>782</v>
      </c>
      <c r="Y8463" t="s">
        <v>20</v>
      </c>
    </row>
    <row r="8464" spans="1:25" x14ac:dyDescent="0.25">
      <c r="A8464" s="103" t="s">
        <v>8</v>
      </c>
      <c r="B8464" s="104">
        <v>46276</v>
      </c>
      <c r="C8464" s="105" t="s">
        <v>11</v>
      </c>
      <c r="D8464" s="106">
        <v>14</v>
      </c>
      <c r="G8464" s="106">
        <v>770</v>
      </c>
      <c r="H8464" s="107">
        <v>2</v>
      </c>
      <c r="I8464" s="107">
        <v>2</v>
      </c>
      <c r="J8464" s="107">
        <v>0</v>
      </c>
      <c r="K8464" s="107">
        <v>0</v>
      </c>
      <c r="L8464" s="108">
        <v>0</v>
      </c>
      <c r="X8464" t="s">
        <v>782</v>
      </c>
      <c r="Y8464" t="s">
        <v>783</v>
      </c>
    </row>
    <row r="8465" spans="1:25" x14ac:dyDescent="0.25">
      <c r="A8465" s="103" t="s">
        <v>7</v>
      </c>
      <c r="B8465" s="104">
        <v>46276</v>
      </c>
      <c r="C8465" s="105" t="s">
        <v>12</v>
      </c>
      <c r="D8465" s="106">
        <v>16</v>
      </c>
      <c r="G8465" s="106">
        <v>2</v>
      </c>
      <c r="H8465" s="107">
        <v>0</v>
      </c>
      <c r="I8465" s="107">
        <v>0</v>
      </c>
      <c r="J8465" s="107">
        <v>0</v>
      </c>
      <c r="K8465" s="107">
        <v>0</v>
      </c>
      <c r="L8465" s="108">
        <v>0</v>
      </c>
      <c r="X8465" t="s">
        <v>782</v>
      </c>
      <c r="Y8465" t="s">
        <v>169</v>
      </c>
    </row>
    <row r="8466" spans="1:25" x14ac:dyDescent="0.25">
      <c r="A8466" s="103" t="s">
        <v>8</v>
      </c>
      <c r="B8466" s="104">
        <v>46276</v>
      </c>
      <c r="C8466" s="105" t="s">
        <v>11</v>
      </c>
      <c r="D8466" s="106">
        <v>11</v>
      </c>
      <c r="G8466" s="106">
        <v>121</v>
      </c>
      <c r="H8466" s="107">
        <v>2</v>
      </c>
      <c r="I8466" s="107">
        <v>2</v>
      </c>
      <c r="J8466" s="107">
        <v>1</v>
      </c>
      <c r="K8466" s="107">
        <v>1</v>
      </c>
      <c r="L8466" s="108">
        <v>1</v>
      </c>
      <c r="X8466" t="s">
        <v>782</v>
      </c>
      <c r="Y8466" t="s">
        <v>780</v>
      </c>
    </row>
    <row r="8467" spans="1:25" x14ac:dyDescent="0.25">
      <c r="A8467" s="103" t="s">
        <v>6</v>
      </c>
      <c r="B8467" s="104">
        <v>46276</v>
      </c>
      <c r="C8467" s="105" t="s">
        <v>12</v>
      </c>
      <c r="D8467" s="106">
        <v>15</v>
      </c>
      <c r="G8467" s="106">
        <v>2121</v>
      </c>
      <c r="H8467" s="107">
        <v>26</v>
      </c>
      <c r="I8467" s="107">
        <v>16</v>
      </c>
      <c r="J8467" s="107">
        <v>0</v>
      </c>
      <c r="K8467" s="107">
        <v>0</v>
      </c>
      <c r="L8467" s="108">
        <v>0</v>
      </c>
      <c r="X8467" t="s">
        <v>778</v>
      </c>
      <c r="Y8467" t="s">
        <v>779</v>
      </c>
    </row>
    <row r="8468" spans="1:25" x14ac:dyDescent="0.25">
      <c r="A8468" s="103" t="s">
        <v>6</v>
      </c>
      <c r="B8468" s="104">
        <v>46276</v>
      </c>
      <c r="C8468" s="105" t="s">
        <v>11</v>
      </c>
      <c r="D8468" s="106">
        <v>9</v>
      </c>
      <c r="G8468" s="106">
        <v>15</v>
      </c>
      <c r="H8468" s="107">
        <v>0</v>
      </c>
      <c r="I8468" s="107">
        <v>0</v>
      </c>
      <c r="J8468" s="107">
        <v>0</v>
      </c>
      <c r="K8468" s="107">
        <v>0</v>
      </c>
      <c r="L8468" s="108">
        <v>0</v>
      </c>
      <c r="X8468" t="s">
        <v>778</v>
      </c>
    </row>
    <row r="8469" spans="1:25" x14ac:dyDescent="0.25">
      <c r="A8469" s="103" t="s">
        <v>6</v>
      </c>
      <c r="B8469" s="104">
        <v>46276</v>
      </c>
      <c r="C8469" s="105" t="s">
        <v>11</v>
      </c>
      <c r="D8469" s="106">
        <v>16</v>
      </c>
      <c r="G8469" s="106">
        <v>1068</v>
      </c>
      <c r="H8469" s="107">
        <v>14</v>
      </c>
      <c r="I8469" s="107">
        <v>12</v>
      </c>
      <c r="J8469" s="107">
        <v>0</v>
      </c>
      <c r="K8469" s="107">
        <v>0</v>
      </c>
      <c r="L8469" s="108">
        <v>0</v>
      </c>
      <c r="X8469" t="s">
        <v>782</v>
      </c>
      <c r="Y8469" t="s">
        <v>784</v>
      </c>
    </row>
    <row r="8470" spans="1:25" x14ac:dyDescent="0.25">
      <c r="A8470" s="103" t="s">
        <v>8</v>
      </c>
      <c r="B8470" s="104">
        <v>46276</v>
      </c>
      <c r="C8470" s="105" t="s">
        <v>12</v>
      </c>
      <c r="D8470" s="106">
        <v>14</v>
      </c>
      <c r="G8470" s="106">
        <v>120</v>
      </c>
      <c r="H8470" s="107">
        <v>0</v>
      </c>
      <c r="I8470" s="107">
        <v>0</v>
      </c>
      <c r="J8470" s="107">
        <v>0</v>
      </c>
      <c r="K8470" s="107">
        <v>0</v>
      </c>
      <c r="L8470" s="108">
        <v>0</v>
      </c>
      <c r="X8470" t="s">
        <v>782</v>
      </c>
      <c r="Y8470" t="s">
        <v>781</v>
      </c>
    </row>
    <row r="8471" spans="1:25" x14ac:dyDescent="0.25">
      <c r="A8471" s="103" t="s">
        <v>6</v>
      </c>
      <c r="B8471" s="104">
        <v>46276</v>
      </c>
      <c r="C8471" s="105" t="s">
        <v>12</v>
      </c>
      <c r="D8471" s="106">
        <v>9</v>
      </c>
      <c r="G8471" s="106">
        <v>9</v>
      </c>
      <c r="H8471" s="107">
        <v>0</v>
      </c>
      <c r="I8471" s="107">
        <v>0</v>
      </c>
      <c r="J8471" s="107">
        <v>0</v>
      </c>
      <c r="K8471" s="107">
        <v>0</v>
      </c>
      <c r="L8471" s="108">
        <v>0</v>
      </c>
      <c r="X8471" t="s">
        <v>778</v>
      </c>
    </row>
    <row r="8472" spans="1:25" x14ac:dyDescent="0.25">
      <c r="A8472" s="103" t="s">
        <v>7</v>
      </c>
      <c r="B8472" s="104">
        <v>46276</v>
      </c>
      <c r="C8472" s="105" t="s">
        <v>12</v>
      </c>
      <c r="D8472" s="106">
        <v>14</v>
      </c>
      <c r="G8472" s="106">
        <v>126</v>
      </c>
      <c r="H8472" s="107">
        <v>0</v>
      </c>
      <c r="I8472" s="107">
        <v>0</v>
      </c>
      <c r="J8472" s="107">
        <v>0</v>
      </c>
      <c r="K8472" s="107">
        <v>0</v>
      </c>
      <c r="L8472" s="108">
        <v>0</v>
      </c>
      <c r="X8472" t="s">
        <v>778</v>
      </c>
      <c r="Y8472" t="s">
        <v>779</v>
      </c>
    </row>
    <row r="8473" spans="1:25" x14ac:dyDescent="0.25">
      <c r="A8473" s="103" t="s">
        <v>8</v>
      </c>
      <c r="B8473" s="104">
        <v>46276</v>
      </c>
      <c r="C8473" s="105" t="s">
        <v>12</v>
      </c>
      <c r="D8473" s="106">
        <v>14</v>
      </c>
      <c r="G8473" s="106">
        <v>3877</v>
      </c>
      <c r="H8473" s="107">
        <v>47</v>
      </c>
      <c r="I8473" s="107">
        <v>39</v>
      </c>
      <c r="J8473" s="107">
        <v>4</v>
      </c>
      <c r="K8473" s="107">
        <v>2</v>
      </c>
      <c r="L8473" s="108">
        <v>2</v>
      </c>
      <c r="X8473" t="s">
        <v>782</v>
      </c>
      <c r="Y8473" t="s">
        <v>779</v>
      </c>
    </row>
    <row r="8474" spans="1:25" x14ac:dyDescent="0.25">
      <c r="A8474" s="103" t="s">
        <v>6</v>
      </c>
      <c r="B8474" s="104">
        <v>46276</v>
      </c>
      <c r="C8474" s="105" t="s">
        <v>11</v>
      </c>
      <c r="D8474" s="106">
        <v>13</v>
      </c>
      <c r="G8474" s="106">
        <v>1</v>
      </c>
      <c r="H8474" s="107">
        <v>0</v>
      </c>
      <c r="I8474" s="107">
        <v>0</v>
      </c>
      <c r="J8474" s="107">
        <v>0</v>
      </c>
      <c r="K8474" s="107">
        <v>0</v>
      </c>
      <c r="L8474" s="108">
        <v>0</v>
      </c>
      <c r="X8474" t="s">
        <v>782</v>
      </c>
    </row>
    <row r="8475" spans="1:25" x14ac:dyDescent="0.25">
      <c r="A8475" s="103" t="s">
        <v>7</v>
      </c>
      <c r="B8475" s="104">
        <v>46276</v>
      </c>
      <c r="C8475" s="105" t="s">
        <v>12</v>
      </c>
      <c r="D8475" s="106">
        <v>15</v>
      </c>
      <c r="G8475" s="106">
        <v>14</v>
      </c>
      <c r="H8475" s="107">
        <v>0</v>
      </c>
      <c r="I8475" s="107">
        <v>0</v>
      </c>
      <c r="J8475" s="107">
        <v>0</v>
      </c>
      <c r="K8475" s="107">
        <v>0</v>
      </c>
      <c r="L8475" s="108">
        <v>0</v>
      </c>
      <c r="X8475" t="s">
        <v>778</v>
      </c>
    </row>
    <row r="8476" spans="1:25" x14ac:dyDescent="0.25">
      <c r="A8476" s="103" t="s">
        <v>8</v>
      </c>
      <c r="B8476" s="104">
        <v>46276</v>
      </c>
      <c r="C8476" s="105" t="s">
        <v>11</v>
      </c>
      <c r="D8476" s="106">
        <v>12</v>
      </c>
      <c r="G8476" s="106">
        <v>46</v>
      </c>
      <c r="H8476" s="107">
        <v>0</v>
      </c>
      <c r="I8476" s="107">
        <v>0</v>
      </c>
      <c r="J8476" s="107">
        <v>0</v>
      </c>
      <c r="K8476" s="107">
        <v>0</v>
      </c>
      <c r="L8476" s="108">
        <v>0</v>
      </c>
      <c r="X8476" t="s">
        <v>778</v>
      </c>
      <c r="Y8476" t="s">
        <v>780</v>
      </c>
    </row>
    <row r="8477" spans="1:25" x14ac:dyDescent="0.25">
      <c r="A8477" s="103" t="s">
        <v>6</v>
      </c>
      <c r="B8477" s="104">
        <v>46276</v>
      </c>
      <c r="C8477" s="105" t="s">
        <v>11</v>
      </c>
      <c r="D8477" s="106">
        <v>11</v>
      </c>
      <c r="G8477" s="106">
        <v>26</v>
      </c>
      <c r="H8477" s="107">
        <v>1</v>
      </c>
      <c r="I8477" s="107">
        <v>1</v>
      </c>
      <c r="J8477" s="107">
        <v>0</v>
      </c>
      <c r="K8477" s="107">
        <v>0</v>
      </c>
      <c r="L8477" s="108">
        <v>0</v>
      </c>
      <c r="X8477" t="s">
        <v>782</v>
      </c>
      <c r="Y8477" t="s">
        <v>21</v>
      </c>
    </row>
    <row r="8478" spans="1:25" x14ac:dyDescent="0.25">
      <c r="A8478" s="103" t="s">
        <v>6</v>
      </c>
      <c r="B8478" s="104">
        <v>46276</v>
      </c>
      <c r="C8478" s="105" t="s">
        <v>12</v>
      </c>
      <c r="D8478" s="106">
        <v>10</v>
      </c>
      <c r="G8478" s="106">
        <v>11</v>
      </c>
      <c r="H8478" s="107">
        <v>0</v>
      </c>
      <c r="I8478" s="107">
        <v>0</v>
      </c>
      <c r="J8478" s="107">
        <v>0</v>
      </c>
      <c r="K8478" s="107">
        <v>0</v>
      </c>
      <c r="L8478" s="108">
        <v>0</v>
      </c>
      <c r="X8478" t="s">
        <v>778</v>
      </c>
    </row>
    <row r="8479" spans="1:25" x14ac:dyDescent="0.25">
      <c r="A8479" s="103" t="s">
        <v>8</v>
      </c>
      <c r="B8479" s="104">
        <v>46276</v>
      </c>
      <c r="C8479" s="105" t="s">
        <v>11</v>
      </c>
      <c r="D8479" s="106">
        <v>14</v>
      </c>
      <c r="G8479" s="106">
        <v>263</v>
      </c>
      <c r="H8479" s="107">
        <v>2</v>
      </c>
      <c r="I8479" s="107">
        <v>1</v>
      </c>
      <c r="J8479" s="107">
        <v>0</v>
      </c>
      <c r="K8479" s="107">
        <v>0</v>
      </c>
      <c r="L8479" s="108">
        <v>0</v>
      </c>
      <c r="X8479" t="s">
        <v>778</v>
      </c>
      <c r="Y8479" t="s">
        <v>784</v>
      </c>
    </row>
    <row r="8480" spans="1:25" x14ac:dyDescent="0.25">
      <c r="A8480" s="103" t="s">
        <v>7</v>
      </c>
      <c r="B8480" s="104">
        <v>46276</v>
      </c>
      <c r="C8480" s="105" t="s">
        <v>12</v>
      </c>
      <c r="D8480" s="106">
        <v>15</v>
      </c>
      <c r="G8480" s="106">
        <v>21</v>
      </c>
      <c r="H8480" s="107">
        <v>0</v>
      </c>
      <c r="I8480" s="107">
        <v>0</v>
      </c>
      <c r="J8480" s="107">
        <v>0</v>
      </c>
      <c r="K8480" s="107">
        <v>0</v>
      </c>
      <c r="L8480" s="108">
        <v>0</v>
      </c>
      <c r="X8480" t="s">
        <v>782</v>
      </c>
    </row>
    <row r="8481" spans="1:25" x14ac:dyDescent="0.25">
      <c r="A8481" s="103" t="s">
        <v>6</v>
      </c>
      <c r="B8481" s="104">
        <v>46276</v>
      </c>
      <c r="C8481" s="105" t="s">
        <v>12</v>
      </c>
      <c r="D8481" s="106">
        <v>11</v>
      </c>
      <c r="G8481" s="106">
        <v>6</v>
      </c>
      <c r="H8481" s="107">
        <v>0</v>
      </c>
      <c r="I8481" s="107">
        <v>0</v>
      </c>
      <c r="J8481" s="107">
        <v>0</v>
      </c>
      <c r="K8481" s="107">
        <v>0</v>
      </c>
      <c r="L8481" s="108">
        <v>0</v>
      </c>
      <c r="X8481" t="s">
        <v>778</v>
      </c>
      <c r="Y8481" t="s">
        <v>22</v>
      </c>
    </row>
    <row r="8482" spans="1:25" x14ac:dyDescent="0.25">
      <c r="A8482" s="103" t="s">
        <v>8</v>
      </c>
      <c r="B8482" s="104">
        <v>46276</v>
      </c>
      <c r="C8482" s="105" t="s">
        <v>12</v>
      </c>
      <c r="D8482" s="106">
        <v>8</v>
      </c>
      <c r="G8482" s="106">
        <v>6</v>
      </c>
      <c r="H8482" s="107">
        <v>0</v>
      </c>
      <c r="I8482" s="107">
        <v>0</v>
      </c>
      <c r="J8482" s="107">
        <v>0</v>
      </c>
      <c r="K8482" s="107">
        <v>0</v>
      </c>
      <c r="L8482" s="108">
        <v>0</v>
      </c>
      <c r="X8482" t="s">
        <v>782</v>
      </c>
      <c r="Y8482" t="s">
        <v>781</v>
      </c>
    </row>
    <row r="8483" spans="1:25" x14ac:dyDescent="0.25">
      <c r="A8483" s="103" t="s">
        <v>8</v>
      </c>
      <c r="B8483" s="104">
        <v>46276</v>
      </c>
      <c r="C8483" s="105" t="s">
        <v>11</v>
      </c>
      <c r="D8483" s="106">
        <v>9</v>
      </c>
      <c r="G8483" s="106">
        <v>314</v>
      </c>
      <c r="H8483" s="107">
        <v>4</v>
      </c>
      <c r="I8483" s="107">
        <v>3</v>
      </c>
      <c r="J8483" s="107">
        <v>0</v>
      </c>
      <c r="K8483" s="107">
        <v>0</v>
      </c>
      <c r="L8483" s="108">
        <v>0</v>
      </c>
      <c r="X8483" t="s">
        <v>778</v>
      </c>
      <c r="Y8483" t="s">
        <v>783</v>
      </c>
    </row>
    <row r="8484" spans="1:25" x14ac:dyDescent="0.25">
      <c r="A8484" s="103" t="s">
        <v>8</v>
      </c>
      <c r="B8484" s="104">
        <v>46276</v>
      </c>
      <c r="C8484" s="105" t="s">
        <v>11</v>
      </c>
      <c r="D8484" s="106">
        <v>13</v>
      </c>
      <c r="G8484" s="106">
        <v>24</v>
      </c>
      <c r="H8484" s="107">
        <v>1</v>
      </c>
      <c r="I8484" s="107">
        <v>0</v>
      </c>
      <c r="J8484" s="107">
        <v>0</v>
      </c>
      <c r="K8484" s="107">
        <v>0</v>
      </c>
      <c r="L8484" s="108">
        <v>0</v>
      </c>
      <c r="X8484" t="s">
        <v>782</v>
      </c>
      <c r="Y8484" t="s">
        <v>784</v>
      </c>
    </row>
    <row r="8485" spans="1:25" x14ac:dyDescent="0.25">
      <c r="A8485" s="103" t="s">
        <v>7</v>
      </c>
      <c r="B8485" s="104">
        <v>46276</v>
      </c>
      <c r="C8485" s="105" t="s">
        <v>11</v>
      </c>
      <c r="D8485" s="106">
        <v>16</v>
      </c>
      <c r="G8485" s="106">
        <v>148</v>
      </c>
      <c r="H8485" s="107">
        <v>1</v>
      </c>
      <c r="I8485" s="107">
        <v>1</v>
      </c>
      <c r="J8485" s="107">
        <v>0</v>
      </c>
      <c r="K8485" s="107">
        <v>0</v>
      </c>
      <c r="L8485" s="108">
        <v>0</v>
      </c>
      <c r="X8485" t="s">
        <v>778</v>
      </c>
      <c r="Y8485" t="s">
        <v>783</v>
      </c>
    </row>
    <row r="8486" spans="1:25" x14ac:dyDescent="0.25">
      <c r="A8486" s="103" t="s">
        <v>8</v>
      </c>
      <c r="B8486" s="104">
        <v>46276</v>
      </c>
      <c r="C8486" s="105" t="s">
        <v>11</v>
      </c>
      <c r="D8486" s="106">
        <v>15</v>
      </c>
      <c r="G8486" s="106">
        <v>85</v>
      </c>
      <c r="H8486" s="107">
        <v>3</v>
      </c>
      <c r="I8486" s="107">
        <v>2</v>
      </c>
      <c r="J8486" s="107">
        <v>0</v>
      </c>
      <c r="K8486" s="107">
        <v>0</v>
      </c>
      <c r="L8486" s="108">
        <v>0</v>
      </c>
      <c r="X8486" t="s">
        <v>782</v>
      </c>
      <c r="Y8486" t="s">
        <v>780</v>
      </c>
    </row>
    <row r="8487" spans="1:25" x14ac:dyDescent="0.25">
      <c r="A8487" s="103" t="s">
        <v>7</v>
      </c>
      <c r="B8487" s="104">
        <v>46276</v>
      </c>
      <c r="C8487" s="105" t="s">
        <v>12</v>
      </c>
      <c r="D8487" s="106">
        <v>11</v>
      </c>
      <c r="G8487" s="106">
        <v>77</v>
      </c>
      <c r="H8487" s="107">
        <v>2</v>
      </c>
      <c r="I8487" s="107">
        <v>2</v>
      </c>
      <c r="J8487" s="107">
        <v>0</v>
      </c>
      <c r="K8487" s="107">
        <v>0</v>
      </c>
      <c r="L8487" s="108">
        <v>0</v>
      </c>
      <c r="X8487" t="s">
        <v>782</v>
      </c>
      <c r="Y8487" t="s">
        <v>781</v>
      </c>
    </row>
    <row r="8488" spans="1:25" x14ac:dyDescent="0.25">
      <c r="A8488" s="103" t="s">
        <v>7</v>
      </c>
      <c r="B8488" s="104">
        <v>46276</v>
      </c>
      <c r="C8488" s="105" t="s">
        <v>11</v>
      </c>
      <c r="D8488" s="106">
        <v>14</v>
      </c>
      <c r="G8488" s="106">
        <v>125</v>
      </c>
      <c r="H8488" s="107">
        <v>0</v>
      </c>
      <c r="I8488" s="107">
        <v>0</v>
      </c>
      <c r="J8488" s="107">
        <v>0</v>
      </c>
      <c r="K8488" s="107">
        <v>0</v>
      </c>
      <c r="L8488" s="108">
        <v>0</v>
      </c>
      <c r="X8488" t="s">
        <v>778</v>
      </c>
      <c r="Y8488" t="s">
        <v>784</v>
      </c>
    </row>
    <row r="8489" spans="1:25" x14ac:dyDescent="0.25">
      <c r="A8489" s="103" t="s">
        <v>6</v>
      </c>
      <c r="B8489" s="104">
        <v>46276</v>
      </c>
      <c r="C8489" s="105" t="s">
        <v>12</v>
      </c>
      <c r="D8489" s="106">
        <v>9</v>
      </c>
      <c r="G8489" s="106">
        <v>242</v>
      </c>
      <c r="H8489" s="107">
        <v>5</v>
      </c>
      <c r="I8489" s="107">
        <v>3</v>
      </c>
      <c r="J8489" s="107">
        <v>0</v>
      </c>
      <c r="K8489" s="107">
        <v>0</v>
      </c>
      <c r="L8489" s="108">
        <v>0</v>
      </c>
      <c r="X8489" t="s">
        <v>778</v>
      </c>
      <c r="Y8489" t="s">
        <v>779</v>
      </c>
    </row>
    <row r="8490" spans="1:25" x14ac:dyDescent="0.25">
      <c r="A8490" s="103" t="s">
        <v>7</v>
      </c>
      <c r="B8490" s="104">
        <v>46276</v>
      </c>
      <c r="C8490" s="105" t="s">
        <v>11</v>
      </c>
      <c r="D8490" s="106">
        <v>10</v>
      </c>
      <c r="G8490" s="106">
        <v>319</v>
      </c>
      <c r="H8490" s="107">
        <v>2</v>
      </c>
      <c r="I8490" s="107">
        <v>2</v>
      </c>
      <c r="J8490" s="107">
        <v>0</v>
      </c>
      <c r="K8490" s="107">
        <v>0</v>
      </c>
      <c r="L8490" s="108">
        <v>0</v>
      </c>
      <c r="X8490" t="s">
        <v>782</v>
      </c>
      <c r="Y8490" t="s">
        <v>783</v>
      </c>
    </row>
    <row r="8491" spans="1:25" x14ac:dyDescent="0.25">
      <c r="A8491" s="103" t="s">
        <v>7</v>
      </c>
      <c r="B8491" s="104">
        <v>46276</v>
      </c>
      <c r="C8491" s="105" t="s">
        <v>11</v>
      </c>
      <c r="D8491" s="106">
        <v>11</v>
      </c>
      <c r="G8491" s="106">
        <v>262</v>
      </c>
      <c r="H8491" s="107">
        <v>3</v>
      </c>
      <c r="I8491" s="107">
        <v>2</v>
      </c>
      <c r="J8491" s="107">
        <v>0</v>
      </c>
      <c r="K8491" s="107">
        <v>0</v>
      </c>
      <c r="L8491" s="108">
        <v>0</v>
      </c>
      <c r="X8491" t="s">
        <v>782</v>
      </c>
      <c r="Y8491" t="s">
        <v>20</v>
      </c>
    </row>
    <row r="8492" spans="1:25" x14ac:dyDescent="0.25">
      <c r="A8492" s="103" t="s">
        <v>6</v>
      </c>
      <c r="B8492" s="104">
        <v>46276</v>
      </c>
      <c r="C8492" s="105" t="s">
        <v>11</v>
      </c>
      <c r="D8492" s="106">
        <v>13</v>
      </c>
      <c r="G8492" s="106">
        <v>1</v>
      </c>
      <c r="H8492" s="107">
        <v>0</v>
      </c>
      <c r="I8492" s="107">
        <v>0</v>
      </c>
      <c r="J8492" s="107">
        <v>0</v>
      </c>
      <c r="K8492" s="107">
        <v>0</v>
      </c>
      <c r="L8492" s="108">
        <v>0</v>
      </c>
      <c r="X8492" t="s">
        <v>778</v>
      </c>
      <c r="Y8492" t="s">
        <v>23</v>
      </c>
    </row>
    <row r="8493" spans="1:25" x14ac:dyDescent="0.25">
      <c r="A8493" s="103" t="s">
        <v>6</v>
      </c>
      <c r="B8493" s="104">
        <v>46276</v>
      </c>
      <c r="C8493" s="105" t="s">
        <v>12</v>
      </c>
      <c r="D8493" s="106">
        <v>16</v>
      </c>
      <c r="G8493" s="106">
        <v>1748</v>
      </c>
      <c r="H8493" s="107">
        <v>22</v>
      </c>
      <c r="I8493" s="107">
        <v>19</v>
      </c>
      <c r="J8493" s="107">
        <v>0</v>
      </c>
      <c r="K8493" s="107">
        <v>0</v>
      </c>
      <c r="L8493" s="108">
        <v>0</v>
      </c>
      <c r="X8493" t="s">
        <v>778</v>
      </c>
      <c r="Y8493" t="s">
        <v>779</v>
      </c>
    </row>
    <row r="8494" spans="1:25" x14ac:dyDescent="0.25">
      <c r="A8494" s="103" t="s">
        <v>8</v>
      </c>
      <c r="B8494" s="104">
        <v>46276</v>
      </c>
      <c r="C8494" s="105" t="s">
        <v>11</v>
      </c>
      <c r="D8494" s="106">
        <v>15</v>
      </c>
      <c r="G8494" s="106">
        <v>549</v>
      </c>
      <c r="H8494" s="107">
        <v>5</v>
      </c>
      <c r="I8494" s="107">
        <v>3</v>
      </c>
      <c r="J8494" s="107">
        <v>0</v>
      </c>
      <c r="K8494" s="107">
        <v>0</v>
      </c>
      <c r="L8494" s="108">
        <v>0</v>
      </c>
      <c r="X8494" t="s">
        <v>782</v>
      </c>
      <c r="Y8494" t="s">
        <v>783</v>
      </c>
    </row>
    <row r="8495" spans="1:25" x14ac:dyDescent="0.25">
      <c r="A8495" s="103" t="s">
        <v>6</v>
      </c>
      <c r="B8495" s="104">
        <v>46276</v>
      </c>
      <c r="C8495" s="105" t="s">
        <v>11</v>
      </c>
      <c r="D8495" s="106">
        <v>9</v>
      </c>
      <c r="G8495" s="106">
        <v>17</v>
      </c>
      <c r="H8495" s="107">
        <v>1</v>
      </c>
      <c r="I8495" s="107">
        <v>1</v>
      </c>
      <c r="J8495" s="107">
        <v>0</v>
      </c>
      <c r="K8495" s="107">
        <v>0</v>
      </c>
      <c r="L8495" s="108">
        <v>0</v>
      </c>
      <c r="X8495" t="s">
        <v>782</v>
      </c>
      <c r="Y8495" t="s">
        <v>21</v>
      </c>
    </row>
    <row r="8496" spans="1:25" x14ac:dyDescent="0.25">
      <c r="A8496" s="103" t="s">
        <v>7</v>
      </c>
      <c r="B8496" s="104">
        <v>46276</v>
      </c>
      <c r="C8496" s="105" t="s">
        <v>12</v>
      </c>
      <c r="D8496" s="106">
        <v>16</v>
      </c>
      <c r="G8496" s="106">
        <v>1</v>
      </c>
      <c r="H8496" s="107">
        <v>0</v>
      </c>
      <c r="I8496" s="107">
        <v>0</v>
      </c>
      <c r="J8496" s="107">
        <v>0</v>
      </c>
      <c r="K8496" s="107">
        <v>0</v>
      </c>
      <c r="L8496" s="108">
        <v>0</v>
      </c>
      <c r="X8496" t="s">
        <v>778</v>
      </c>
      <c r="Y8496" t="s">
        <v>785</v>
      </c>
    </row>
    <row r="8497" spans="1:25" x14ac:dyDescent="0.25">
      <c r="A8497" s="103" t="s">
        <v>6</v>
      </c>
      <c r="B8497" s="104">
        <v>46276</v>
      </c>
      <c r="C8497" s="105" t="s">
        <v>11</v>
      </c>
      <c r="D8497" s="106">
        <v>15</v>
      </c>
      <c r="G8497" s="106">
        <v>100</v>
      </c>
      <c r="H8497" s="107">
        <v>2</v>
      </c>
      <c r="I8497" s="107">
        <v>2</v>
      </c>
      <c r="J8497" s="107">
        <v>0</v>
      </c>
      <c r="K8497" s="107">
        <v>0</v>
      </c>
      <c r="L8497" s="108">
        <v>0</v>
      </c>
      <c r="X8497" t="s">
        <v>782</v>
      </c>
    </row>
    <row r="8498" spans="1:25" x14ac:dyDescent="0.25">
      <c r="A8498" s="103" t="s">
        <v>8</v>
      </c>
      <c r="B8498" s="104">
        <v>46276</v>
      </c>
      <c r="C8498" s="105" t="s">
        <v>11</v>
      </c>
      <c r="D8498" s="106">
        <v>12</v>
      </c>
      <c r="G8498" s="106">
        <v>303</v>
      </c>
      <c r="H8498" s="107">
        <v>2</v>
      </c>
      <c r="I8498" s="107">
        <v>2</v>
      </c>
      <c r="J8498" s="107">
        <v>0</v>
      </c>
      <c r="K8498" s="107">
        <v>0</v>
      </c>
      <c r="L8498" s="108">
        <v>0</v>
      </c>
      <c r="X8498" t="s">
        <v>778</v>
      </c>
      <c r="Y8498" t="s">
        <v>20</v>
      </c>
    </row>
    <row r="8499" spans="1:25" x14ac:dyDescent="0.25">
      <c r="A8499" s="103" t="s">
        <v>6</v>
      </c>
      <c r="B8499" s="104">
        <v>46276</v>
      </c>
      <c r="C8499" s="105" t="s">
        <v>11</v>
      </c>
      <c r="D8499" s="106">
        <v>10</v>
      </c>
      <c r="G8499" s="106">
        <v>16</v>
      </c>
      <c r="H8499" s="107">
        <v>1</v>
      </c>
      <c r="I8499" s="107">
        <v>0</v>
      </c>
      <c r="J8499" s="107">
        <v>0</v>
      </c>
      <c r="K8499" s="107">
        <v>0</v>
      </c>
      <c r="L8499" s="108">
        <v>0</v>
      </c>
      <c r="X8499" t="s">
        <v>778</v>
      </c>
      <c r="Y8499" t="s">
        <v>23</v>
      </c>
    </row>
    <row r="8500" spans="1:25" x14ac:dyDescent="0.25">
      <c r="A8500" s="103" t="s">
        <v>7</v>
      </c>
      <c r="B8500" s="104">
        <v>46276</v>
      </c>
      <c r="C8500" s="105" t="s">
        <v>12</v>
      </c>
      <c r="D8500" s="106">
        <v>15</v>
      </c>
      <c r="G8500" s="106">
        <v>4</v>
      </c>
      <c r="H8500" s="107">
        <v>0</v>
      </c>
      <c r="I8500" s="107">
        <v>0</v>
      </c>
      <c r="J8500" s="107">
        <v>0</v>
      </c>
      <c r="K8500" s="107">
        <v>0</v>
      </c>
      <c r="L8500" s="108">
        <v>0</v>
      </c>
      <c r="X8500" t="s">
        <v>778</v>
      </c>
      <c r="Y8500" t="s">
        <v>811</v>
      </c>
    </row>
    <row r="8501" spans="1:25" x14ac:dyDescent="0.25">
      <c r="A8501" s="103" t="s">
        <v>8</v>
      </c>
      <c r="B8501" s="104">
        <v>46276</v>
      </c>
      <c r="C8501" s="105" t="s">
        <v>11</v>
      </c>
      <c r="D8501" s="106">
        <v>12</v>
      </c>
      <c r="G8501" s="106">
        <v>317</v>
      </c>
      <c r="H8501" s="107">
        <v>2</v>
      </c>
      <c r="I8501" s="107">
        <v>2</v>
      </c>
      <c r="J8501" s="107">
        <v>0</v>
      </c>
      <c r="K8501" s="107">
        <v>0</v>
      </c>
      <c r="L8501" s="108">
        <v>0</v>
      </c>
      <c r="X8501" t="s">
        <v>778</v>
      </c>
      <c r="Y8501" t="s">
        <v>783</v>
      </c>
    </row>
    <row r="8502" spans="1:25" x14ac:dyDescent="0.25">
      <c r="A8502" s="103" t="s">
        <v>7</v>
      </c>
      <c r="B8502" s="104">
        <v>46276</v>
      </c>
      <c r="C8502" s="105" t="s">
        <v>11</v>
      </c>
      <c r="D8502" s="106">
        <v>13</v>
      </c>
      <c r="G8502" s="106">
        <v>15</v>
      </c>
      <c r="H8502" s="107">
        <v>0</v>
      </c>
      <c r="I8502" s="107">
        <v>0</v>
      </c>
      <c r="J8502" s="107">
        <v>0</v>
      </c>
      <c r="K8502" s="107">
        <v>0</v>
      </c>
      <c r="L8502" s="108">
        <v>0</v>
      </c>
      <c r="X8502" t="s">
        <v>782</v>
      </c>
      <c r="Y8502" t="s">
        <v>783</v>
      </c>
    </row>
    <row r="8503" spans="1:25" x14ac:dyDescent="0.25">
      <c r="A8503" s="103" t="s">
        <v>6</v>
      </c>
      <c r="B8503" s="104">
        <v>46276</v>
      </c>
      <c r="C8503" s="105" t="s">
        <v>12</v>
      </c>
      <c r="D8503" s="106">
        <v>13</v>
      </c>
      <c r="G8503" s="106">
        <v>805</v>
      </c>
      <c r="H8503" s="107">
        <v>10</v>
      </c>
      <c r="I8503" s="107">
        <v>9</v>
      </c>
      <c r="J8503" s="107">
        <v>0</v>
      </c>
      <c r="K8503" s="107">
        <v>0</v>
      </c>
      <c r="L8503" s="108">
        <v>0</v>
      </c>
      <c r="X8503" t="s">
        <v>778</v>
      </c>
      <c r="Y8503" t="s">
        <v>779</v>
      </c>
    </row>
    <row r="8504" spans="1:25" x14ac:dyDescent="0.25">
      <c r="A8504" s="103" t="s">
        <v>8</v>
      </c>
      <c r="B8504" s="104">
        <v>46276</v>
      </c>
      <c r="C8504" s="105" t="s">
        <v>11</v>
      </c>
      <c r="D8504" s="106">
        <v>10</v>
      </c>
      <c r="G8504" s="106">
        <v>324</v>
      </c>
      <c r="H8504" s="107">
        <v>3</v>
      </c>
      <c r="I8504" s="107">
        <v>3</v>
      </c>
      <c r="J8504" s="107">
        <v>0</v>
      </c>
      <c r="K8504" s="107">
        <v>0</v>
      </c>
      <c r="L8504" s="108">
        <v>0</v>
      </c>
      <c r="X8504" t="s">
        <v>778</v>
      </c>
      <c r="Y8504" t="s">
        <v>783</v>
      </c>
    </row>
    <row r="8505" spans="1:25" x14ac:dyDescent="0.25">
      <c r="A8505" s="103" t="s">
        <v>8</v>
      </c>
      <c r="B8505" s="104">
        <v>46276</v>
      </c>
      <c r="C8505" s="105" t="s">
        <v>11</v>
      </c>
      <c r="D8505" s="106">
        <v>16</v>
      </c>
      <c r="G8505" s="106">
        <v>169</v>
      </c>
      <c r="H8505" s="107">
        <v>2</v>
      </c>
      <c r="I8505" s="107">
        <v>2</v>
      </c>
      <c r="J8505" s="107">
        <v>0</v>
      </c>
      <c r="K8505" s="107">
        <v>0</v>
      </c>
      <c r="L8505" s="108">
        <v>0</v>
      </c>
      <c r="X8505" t="s">
        <v>778</v>
      </c>
      <c r="Y8505" t="s">
        <v>784</v>
      </c>
    </row>
    <row r="8506" spans="1:25" x14ac:dyDescent="0.25">
      <c r="A8506" s="103" t="s">
        <v>7</v>
      </c>
      <c r="B8506" s="104">
        <v>46276</v>
      </c>
      <c r="C8506" s="105" t="s">
        <v>11</v>
      </c>
      <c r="D8506" s="106">
        <v>15</v>
      </c>
      <c r="G8506" s="106">
        <v>21</v>
      </c>
      <c r="H8506" s="107">
        <v>0</v>
      </c>
      <c r="I8506" s="107">
        <v>0</v>
      </c>
      <c r="J8506" s="107">
        <v>0</v>
      </c>
      <c r="K8506" s="107">
        <v>0</v>
      </c>
      <c r="L8506" s="108">
        <v>0</v>
      </c>
      <c r="X8506" t="s">
        <v>782</v>
      </c>
      <c r="Y8506" t="s">
        <v>23</v>
      </c>
    </row>
    <row r="8507" spans="1:25" x14ac:dyDescent="0.25">
      <c r="A8507" s="103" t="s">
        <v>8</v>
      </c>
      <c r="B8507" s="104">
        <v>46276</v>
      </c>
      <c r="C8507" s="105" t="s">
        <v>11</v>
      </c>
      <c r="D8507" s="106">
        <v>16</v>
      </c>
      <c r="G8507" s="106">
        <v>45</v>
      </c>
      <c r="H8507" s="107">
        <v>1</v>
      </c>
      <c r="I8507" s="107">
        <v>1</v>
      </c>
      <c r="J8507" s="107">
        <v>0</v>
      </c>
      <c r="K8507" s="107">
        <v>0</v>
      </c>
      <c r="L8507" s="108">
        <v>0</v>
      </c>
      <c r="X8507" t="s">
        <v>778</v>
      </c>
      <c r="Y8507" t="s">
        <v>780</v>
      </c>
    </row>
    <row r="8508" spans="1:25" x14ac:dyDescent="0.25">
      <c r="A8508" s="103" t="s">
        <v>8</v>
      </c>
      <c r="B8508" s="104">
        <v>46276</v>
      </c>
      <c r="C8508" s="105" t="s">
        <v>12</v>
      </c>
      <c r="D8508" s="106">
        <v>10</v>
      </c>
      <c r="G8508" s="106">
        <v>1083</v>
      </c>
      <c r="H8508" s="107">
        <v>15</v>
      </c>
      <c r="I8508" s="107">
        <v>13</v>
      </c>
      <c r="J8508" s="107">
        <v>1</v>
      </c>
      <c r="K8508" s="107">
        <v>0</v>
      </c>
      <c r="L8508" s="108">
        <v>0</v>
      </c>
      <c r="X8508" t="s">
        <v>778</v>
      </c>
      <c r="Y8508" t="s">
        <v>779</v>
      </c>
    </row>
    <row r="8509" spans="1:25" x14ac:dyDescent="0.25">
      <c r="A8509" s="103" t="s">
        <v>6</v>
      </c>
      <c r="B8509" s="104">
        <v>46276</v>
      </c>
      <c r="C8509" s="105" t="s">
        <v>11</v>
      </c>
      <c r="D8509" s="106">
        <v>9</v>
      </c>
      <c r="G8509" s="106">
        <v>127</v>
      </c>
      <c r="H8509" s="107">
        <v>1</v>
      </c>
      <c r="I8509" s="107">
        <v>1</v>
      </c>
      <c r="J8509" s="107">
        <v>0</v>
      </c>
      <c r="K8509" s="107">
        <v>0</v>
      </c>
      <c r="L8509" s="108">
        <v>0</v>
      </c>
      <c r="X8509" t="s">
        <v>782</v>
      </c>
    </row>
    <row r="8510" spans="1:25" x14ac:dyDescent="0.25">
      <c r="A8510" s="103" t="s">
        <v>7</v>
      </c>
      <c r="B8510" s="104">
        <v>46276</v>
      </c>
      <c r="C8510" s="105" t="s">
        <v>11</v>
      </c>
      <c r="D8510" s="106">
        <v>8</v>
      </c>
      <c r="G8510" s="106">
        <v>20</v>
      </c>
      <c r="H8510" s="107">
        <v>0</v>
      </c>
      <c r="I8510" s="107">
        <v>0</v>
      </c>
      <c r="J8510" s="107">
        <v>0</v>
      </c>
      <c r="K8510" s="107">
        <v>0</v>
      </c>
      <c r="L8510" s="108">
        <v>0</v>
      </c>
      <c r="X8510" t="s">
        <v>778</v>
      </c>
      <c r="Y8510" t="s">
        <v>780</v>
      </c>
    </row>
    <row r="8511" spans="1:25" x14ac:dyDescent="0.25">
      <c r="A8511" s="103" t="s">
        <v>6</v>
      </c>
      <c r="B8511" s="104">
        <v>46276</v>
      </c>
      <c r="C8511" s="105" t="s">
        <v>11</v>
      </c>
      <c r="D8511" s="106">
        <v>8</v>
      </c>
      <c r="G8511" s="106">
        <v>528</v>
      </c>
      <c r="H8511" s="107">
        <v>7</v>
      </c>
      <c r="I8511" s="107">
        <v>7</v>
      </c>
      <c r="J8511" s="107">
        <v>0</v>
      </c>
      <c r="K8511" s="107">
        <v>0</v>
      </c>
      <c r="L8511" s="108">
        <v>0</v>
      </c>
      <c r="X8511" t="s">
        <v>782</v>
      </c>
      <c r="Y8511" t="s">
        <v>784</v>
      </c>
    </row>
    <row r="8512" spans="1:25" x14ac:dyDescent="0.25">
      <c r="A8512" s="103" t="s">
        <v>6</v>
      </c>
      <c r="B8512" s="104">
        <v>46276</v>
      </c>
      <c r="C8512" s="105" t="s">
        <v>11</v>
      </c>
      <c r="D8512" s="106">
        <v>15</v>
      </c>
      <c r="G8512" s="106">
        <v>1228</v>
      </c>
      <c r="H8512" s="107">
        <v>10</v>
      </c>
      <c r="I8512" s="107">
        <v>9</v>
      </c>
      <c r="J8512" s="107">
        <v>0</v>
      </c>
      <c r="K8512" s="107">
        <v>0</v>
      </c>
      <c r="L8512" s="108">
        <v>0</v>
      </c>
      <c r="X8512" t="s">
        <v>782</v>
      </c>
      <c r="Y8512" t="s">
        <v>783</v>
      </c>
    </row>
    <row r="8513" spans="1:25" x14ac:dyDescent="0.25">
      <c r="A8513" s="103" t="s">
        <v>7</v>
      </c>
      <c r="B8513" s="104">
        <v>46276</v>
      </c>
      <c r="C8513" s="105" t="s">
        <v>11</v>
      </c>
      <c r="D8513" s="106">
        <v>13</v>
      </c>
      <c r="G8513" s="106">
        <v>3</v>
      </c>
      <c r="H8513" s="107">
        <v>0</v>
      </c>
      <c r="I8513" s="107">
        <v>0</v>
      </c>
      <c r="J8513" s="107">
        <v>0</v>
      </c>
      <c r="K8513" s="107">
        <v>0</v>
      </c>
      <c r="L8513" s="108">
        <v>0</v>
      </c>
      <c r="X8513" t="s">
        <v>778</v>
      </c>
      <c r="Y8513" t="s">
        <v>783</v>
      </c>
    </row>
    <row r="8514" spans="1:25" x14ac:dyDescent="0.25">
      <c r="A8514" s="103" t="s">
        <v>6</v>
      </c>
      <c r="B8514" s="104">
        <v>46276</v>
      </c>
      <c r="C8514" s="105" t="s">
        <v>12</v>
      </c>
      <c r="D8514" s="106">
        <v>12</v>
      </c>
      <c r="G8514" s="106">
        <v>1902</v>
      </c>
      <c r="H8514" s="107">
        <v>26</v>
      </c>
      <c r="I8514" s="107">
        <v>21</v>
      </c>
      <c r="J8514" s="107">
        <v>2</v>
      </c>
      <c r="K8514" s="107">
        <v>2</v>
      </c>
      <c r="L8514" s="108">
        <v>1</v>
      </c>
      <c r="X8514" t="s">
        <v>782</v>
      </c>
      <c r="Y8514" t="s">
        <v>779</v>
      </c>
    </row>
    <row r="8515" spans="1:25" x14ac:dyDescent="0.25">
      <c r="A8515" s="103" t="s">
        <v>7</v>
      </c>
      <c r="B8515" s="104">
        <v>46276</v>
      </c>
      <c r="C8515" s="105" t="s">
        <v>11</v>
      </c>
      <c r="D8515" s="106">
        <v>10</v>
      </c>
      <c r="G8515" s="106">
        <v>7</v>
      </c>
      <c r="H8515" s="107">
        <v>0</v>
      </c>
      <c r="I8515" s="107">
        <v>0</v>
      </c>
      <c r="J8515" s="107">
        <v>0</v>
      </c>
      <c r="K8515" s="107">
        <v>0</v>
      </c>
      <c r="L8515" s="108">
        <v>0</v>
      </c>
      <c r="X8515" t="s">
        <v>782</v>
      </c>
    </row>
    <row r="8516" spans="1:25" x14ac:dyDescent="0.25">
      <c r="A8516" s="103" t="s">
        <v>7</v>
      </c>
      <c r="B8516" s="104">
        <v>46276</v>
      </c>
      <c r="C8516" s="105" t="s">
        <v>12</v>
      </c>
      <c r="D8516" s="106">
        <v>11</v>
      </c>
      <c r="G8516" s="106">
        <v>32</v>
      </c>
      <c r="H8516" s="107">
        <v>0</v>
      </c>
      <c r="I8516" s="107">
        <v>0</v>
      </c>
      <c r="J8516" s="107">
        <v>0</v>
      </c>
      <c r="K8516" s="107">
        <v>0</v>
      </c>
      <c r="L8516" s="108">
        <v>0</v>
      </c>
      <c r="X8516" t="s">
        <v>782</v>
      </c>
    </row>
    <row r="8517" spans="1:25" x14ac:dyDescent="0.25">
      <c r="A8517" s="103" t="s">
        <v>7</v>
      </c>
      <c r="B8517" s="104">
        <v>46276</v>
      </c>
      <c r="C8517" s="105" t="s">
        <v>11</v>
      </c>
      <c r="D8517" s="106">
        <v>15</v>
      </c>
      <c r="G8517" s="106">
        <v>142</v>
      </c>
      <c r="H8517" s="107">
        <v>3</v>
      </c>
      <c r="I8517" s="107">
        <v>2</v>
      </c>
      <c r="J8517" s="107">
        <v>0</v>
      </c>
      <c r="K8517" s="107">
        <v>0</v>
      </c>
      <c r="L8517" s="108">
        <v>0</v>
      </c>
      <c r="X8517" t="s">
        <v>778</v>
      </c>
      <c r="Y8517" t="s">
        <v>20</v>
      </c>
    </row>
    <row r="8518" spans="1:25" x14ac:dyDescent="0.25">
      <c r="A8518" s="103" t="s">
        <v>6</v>
      </c>
      <c r="B8518" s="104">
        <v>46276</v>
      </c>
      <c r="C8518" s="105" t="s">
        <v>11</v>
      </c>
      <c r="D8518" s="106">
        <v>10</v>
      </c>
      <c r="G8518" s="106">
        <v>877</v>
      </c>
      <c r="H8518" s="107">
        <v>6</v>
      </c>
      <c r="I8518" s="107">
        <v>3</v>
      </c>
      <c r="J8518" s="107">
        <v>0</v>
      </c>
      <c r="K8518" s="107">
        <v>0</v>
      </c>
      <c r="L8518" s="108">
        <v>0</v>
      </c>
      <c r="X8518" t="s">
        <v>782</v>
      </c>
      <c r="Y8518" t="s">
        <v>20</v>
      </c>
    </row>
    <row r="8519" spans="1:25" x14ac:dyDescent="0.25">
      <c r="A8519" s="103" t="s">
        <v>7</v>
      </c>
      <c r="B8519" s="104">
        <v>46276</v>
      </c>
      <c r="C8519" s="105" t="s">
        <v>11</v>
      </c>
      <c r="D8519" s="106">
        <v>13</v>
      </c>
      <c r="G8519" s="106">
        <v>3</v>
      </c>
      <c r="H8519" s="107">
        <v>0</v>
      </c>
      <c r="I8519" s="107">
        <v>0</v>
      </c>
      <c r="J8519" s="107">
        <v>0</v>
      </c>
      <c r="K8519" s="107">
        <v>0</v>
      </c>
      <c r="L8519" s="108">
        <v>0</v>
      </c>
      <c r="X8519" t="s">
        <v>782</v>
      </c>
      <c r="Y8519" t="s">
        <v>20</v>
      </c>
    </row>
    <row r="8520" spans="1:25" x14ac:dyDescent="0.25">
      <c r="A8520" s="103" t="s">
        <v>6</v>
      </c>
      <c r="B8520" s="104">
        <v>46276</v>
      </c>
      <c r="C8520" s="105" t="s">
        <v>11</v>
      </c>
      <c r="D8520" s="106">
        <v>15</v>
      </c>
      <c r="G8520" s="106">
        <v>334</v>
      </c>
      <c r="H8520" s="107">
        <v>3</v>
      </c>
      <c r="I8520" s="107">
        <v>3</v>
      </c>
      <c r="J8520" s="107">
        <v>0</v>
      </c>
      <c r="K8520" s="107">
        <v>0</v>
      </c>
      <c r="L8520" s="108">
        <v>0</v>
      </c>
      <c r="X8520" t="s">
        <v>778</v>
      </c>
      <c r="Y8520" t="s">
        <v>20</v>
      </c>
    </row>
    <row r="8521" spans="1:25" x14ac:dyDescent="0.25">
      <c r="A8521" s="103" t="s">
        <v>6</v>
      </c>
      <c r="B8521" s="104">
        <v>46276</v>
      </c>
      <c r="C8521" s="105" t="s">
        <v>11</v>
      </c>
      <c r="D8521" s="106">
        <v>10</v>
      </c>
      <c r="G8521" s="106">
        <v>7</v>
      </c>
      <c r="H8521" s="107">
        <v>0</v>
      </c>
      <c r="I8521" s="107">
        <v>0</v>
      </c>
      <c r="J8521" s="107">
        <v>0</v>
      </c>
      <c r="K8521" s="107">
        <v>0</v>
      </c>
      <c r="L8521" s="108">
        <v>0</v>
      </c>
      <c r="X8521" t="s">
        <v>782</v>
      </c>
      <c r="Y8521" t="s">
        <v>22</v>
      </c>
    </row>
    <row r="8522" spans="1:25" x14ac:dyDescent="0.25">
      <c r="A8522" s="103" t="s">
        <v>8</v>
      </c>
      <c r="B8522" s="104">
        <v>46276</v>
      </c>
      <c r="C8522" s="105" t="s">
        <v>11</v>
      </c>
      <c r="D8522" s="106">
        <v>8</v>
      </c>
      <c r="G8522" s="106">
        <v>3</v>
      </c>
      <c r="H8522" s="107">
        <v>0</v>
      </c>
      <c r="I8522" s="107">
        <v>0</v>
      </c>
      <c r="J8522" s="107">
        <v>0</v>
      </c>
      <c r="K8522" s="107">
        <v>0</v>
      </c>
      <c r="L8522" s="108">
        <v>0</v>
      </c>
      <c r="X8522" t="s">
        <v>778</v>
      </c>
      <c r="Y8522" t="s">
        <v>783</v>
      </c>
    </row>
    <row r="8523" spans="1:25" x14ac:dyDescent="0.25">
      <c r="A8523" s="103" t="s">
        <v>8</v>
      </c>
      <c r="B8523" s="104">
        <v>46276</v>
      </c>
      <c r="C8523" s="105" t="s">
        <v>11</v>
      </c>
      <c r="D8523" s="106">
        <v>14</v>
      </c>
      <c r="G8523" s="106">
        <v>591</v>
      </c>
      <c r="H8523" s="107">
        <v>6</v>
      </c>
      <c r="I8523" s="107">
        <v>5</v>
      </c>
      <c r="J8523" s="107">
        <v>0</v>
      </c>
      <c r="K8523" s="107">
        <v>0</v>
      </c>
      <c r="L8523" s="108">
        <v>0</v>
      </c>
      <c r="X8523" t="s">
        <v>782</v>
      </c>
      <c r="Y8523" t="s">
        <v>20</v>
      </c>
    </row>
    <row r="8524" spans="1:25" x14ac:dyDescent="0.25">
      <c r="A8524" s="103" t="s">
        <v>7</v>
      </c>
      <c r="B8524" s="104">
        <v>46276</v>
      </c>
      <c r="C8524" s="105" t="s">
        <v>12</v>
      </c>
      <c r="D8524" s="106">
        <v>9</v>
      </c>
      <c r="G8524" s="106">
        <v>23</v>
      </c>
      <c r="H8524" s="107">
        <v>0</v>
      </c>
      <c r="I8524" s="107">
        <v>0</v>
      </c>
      <c r="J8524" s="107">
        <v>0</v>
      </c>
      <c r="K8524" s="107">
        <v>0</v>
      </c>
      <c r="L8524" s="108">
        <v>0</v>
      </c>
      <c r="X8524" t="s">
        <v>778</v>
      </c>
    </row>
    <row r="8525" spans="1:25" x14ac:dyDescent="0.25">
      <c r="A8525" s="103" t="s">
        <v>7</v>
      </c>
      <c r="B8525" s="104">
        <v>46276</v>
      </c>
      <c r="C8525" s="105" t="s">
        <v>11</v>
      </c>
      <c r="D8525" s="106">
        <v>9</v>
      </c>
      <c r="G8525" s="106">
        <v>326</v>
      </c>
      <c r="H8525" s="107">
        <v>5</v>
      </c>
      <c r="I8525" s="107">
        <v>4</v>
      </c>
      <c r="J8525" s="107">
        <v>0</v>
      </c>
      <c r="K8525" s="107">
        <v>0</v>
      </c>
      <c r="L8525" s="108">
        <v>0</v>
      </c>
      <c r="X8525" t="s">
        <v>782</v>
      </c>
      <c r="Y8525" t="s">
        <v>784</v>
      </c>
    </row>
    <row r="8526" spans="1:25" x14ac:dyDescent="0.25">
      <c r="A8526" s="103" t="s">
        <v>6</v>
      </c>
      <c r="B8526" s="104">
        <v>46276</v>
      </c>
      <c r="C8526" s="105" t="s">
        <v>11</v>
      </c>
      <c r="D8526" s="106">
        <v>8</v>
      </c>
      <c r="G8526" s="106">
        <v>2</v>
      </c>
      <c r="H8526" s="107">
        <v>0</v>
      </c>
      <c r="I8526" s="107">
        <v>0</v>
      </c>
      <c r="J8526" s="107">
        <v>0</v>
      </c>
      <c r="K8526" s="107">
        <v>0</v>
      </c>
      <c r="L8526" s="108">
        <v>0</v>
      </c>
      <c r="X8526" t="s">
        <v>782</v>
      </c>
      <c r="Y8526" t="s">
        <v>22</v>
      </c>
    </row>
    <row r="8527" spans="1:25" x14ac:dyDescent="0.25">
      <c r="A8527" s="103" t="s">
        <v>8</v>
      </c>
      <c r="B8527" s="104">
        <v>46276</v>
      </c>
      <c r="C8527" s="105" t="s">
        <v>11</v>
      </c>
      <c r="D8527" s="106">
        <v>8</v>
      </c>
      <c r="G8527" s="106">
        <v>5</v>
      </c>
      <c r="H8527" s="107">
        <v>0</v>
      </c>
      <c r="I8527" s="107">
        <v>0</v>
      </c>
      <c r="J8527" s="107">
        <v>0</v>
      </c>
      <c r="K8527" s="107">
        <v>0</v>
      </c>
      <c r="L8527" s="108">
        <v>0</v>
      </c>
      <c r="X8527" t="s">
        <v>782</v>
      </c>
      <c r="Y8527" t="s">
        <v>780</v>
      </c>
    </row>
    <row r="8528" spans="1:25" x14ac:dyDescent="0.25">
      <c r="A8528" s="103" t="s">
        <v>7</v>
      </c>
      <c r="B8528" s="104">
        <v>46276</v>
      </c>
      <c r="C8528" s="105" t="s">
        <v>12</v>
      </c>
      <c r="D8528" s="106">
        <v>10</v>
      </c>
      <c r="G8528" s="106">
        <v>1</v>
      </c>
      <c r="H8528" s="107">
        <v>0</v>
      </c>
      <c r="I8528" s="107">
        <v>0</v>
      </c>
      <c r="J8528" s="107">
        <v>0</v>
      </c>
      <c r="K8528" s="107">
        <v>0</v>
      </c>
      <c r="L8528" s="108">
        <v>0</v>
      </c>
      <c r="X8528" t="s">
        <v>778</v>
      </c>
      <c r="Y8528" t="s">
        <v>785</v>
      </c>
    </row>
    <row r="8529" spans="1:25" x14ac:dyDescent="0.25">
      <c r="A8529" s="103" t="s">
        <v>6</v>
      </c>
      <c r="B8529" s="104">
        <v>46276</v>
      </c>
      <c r="C8529" s="105" t="s">
        <v>12</v>
      </c>
      <c r="D8529" s="106">
        <v>15</v>
      </c>
      <c r="G8529" s="106">
        <v>178</v>
      </c>
      <c r="H8529" s="107">
        <v>7</v>
      </c>
      <c r="I8529" s="107">
        <v>3</v>
      </c>
      <c r="J8529" s="107">
        <v>0</v>
      </c>
      <c r="K8529" s="107">
        <v>0</v>
      </c>
      <c r="L8529" s="108">
        <v>0</v>
      </c>
      <c r="X8529" t="s">
        <v>778</v>
      </c>
      <c r="Y8529" t="s">
        <v>781</v>
      </c>
    </row>
    <row r="8530" spans="1:25" x14ac:dyDescent="0.25">
      <c r="A8530" s="103" t="s">
        <v>7</v>
      </c>
      <c r="B8530" s="104">
        <v>46276</v>
      </c>
      <c r="C8530" s="105" t="s">
        <v>12</v>
      </c>
      <c r="D8530" s="106">
        <v>13</v>
      </c>
      <c r="G8530" s="106">
        <v>167</v>
      </c>
      <c r="H8530" s="107">
        <v>3</v>
      </c>
      <c r="I8530" s="107">
        <v>3</v>
      </c>
      <c r="J8530" s="107">
        <v>0</v>
      </c>
      <c r="K8530" s="107">
        <v>0</v>
      </c>
      <c r="L8530" s="108">
        <v>0</v>
      </c>
      <c r="X8530" t="s">
        <v>782</v>
      </c>
      <c r="Y8530" t="s">
        <v>779</v>
      </c>
    </row>
    <row r="8531" spans="1:25" x14ac:dyDescent="0.25">
      <c r="A8531" s="103" t="s">
        <v>6</v>
      </c>
      <c r="B8531" s="104">
        <v>46276</v>
      </c>
      <c r="C8531" s="105" t="s">
        <v>11</v>
      </c>
      <c r="D8531" s="106">
        <v>11</v>
      </c>
      <c r="G8531" s="106">
        <v>18</v>
      </c>
      <c r="H8531" s="107">
        <v>1</v>
      </c>
      <c r="I8531" s="107">
        <v>1</v>
      </c>
      <c r="J8531" s="107">
        <v>0</v>
      </c>
      <c r="K8531" s="107">
        <v>0</v>
      </c>
      <c r="L8531" s="108">
        <v>0</v>
      </c>
      <c r="X8531" t="s">
        <v>778</v>
      </c>
      <c r="Y8531" t="s">
        <v>23</v>
      </c>
    </row>
    <row r="8532" spans="1:25" x14ac:dyDescent="0.25">
      <c r="A8532" s="103" t="s">
        <v>8</v>
      </c>
      <c r="B8532" s="104">
        <v>46276</v>
      </c>
      <c r="C8532" s="105" t="s">
        <v>12</v>
      </c>
      <c r="D8532" s="106">
        <v>14</v>
      </c>
      <c r="G8532" s="106">
        <v>17</v>
      </c>
      <c r="H8532" s="107">
        <v>0</v>
      </c>
      <c r="I8532" s="107">
        <v>0</v>
      </c>
      <c r="J8532" s="107">
        <v>0</v>
      </c>
      <c r="K8532" s="107">
        <v>0</v>
      </c>
      <c r="L8532" s="108">
        <v>0</v>
      </c>
      <c r="X8532" t="s">
        <v>778</v>
      </c>
      <c r="Y8532" t="s">
        <v>781</v>
      </c>
    </row>
    <row r="8533" spans="1:25" x14ac:dyDescent="0.25">
      <c r="A8533" s="103" t="s">
        <v>6</v>
      </c>
      <c r="B8533" s="104">
        <v>46276</v>
      </c>
      <c r="C8533" s="105" t="s">
        <v>12</v>
      </c>
      <c r="D8533" s="106">
        <v>12</v>
      </c>
      <c r="G8533" s="106">
        <v>1403</v>
      </c>
      <c r="H8533" s="107">
        <v>13</v>
      </c>
      <c r="I8533" s="107">
        <v>8</v>
      </c>
      <c r="J8533" s="107">
        <v>2</v>
      </c>
      <c r="K8533" s="107">
        <v>1</v>
      </c>
      <c r="L8533" s="108">
        <v>0</v>
      </c>
      <c r="X8533" t="s">
        <v>778</v>
      </c>
      <c r="Y8533" t="s">
        <v>779</v>
      </c>
    </row>
    <row r="8534" spans="1:25" x14ac:dyDescent="0.25">
      <c r="A8534" s="103" t="s">
        <v>7</v>
      </c>
      <c r="B8534" s="104">
        <v>46276</v>
      </c>
      <c r="C8534" s="105" t="s">
        <v>12</v>
      </c>
      <c r="D8534" s="106">
        <v>9</v>
      </c>
      <c r="G8534" s="106">
        <v>5</v>
      </c>
      <c r="H8534" s="107">
        <v>0</v>
      </c>
      <c r="I8534" s="107">
        <v>0</v>
      </c>
      <c r="J8534" s="107">
        <v>0</v>
      </c>
      <c r="K8534" s="107">
        <v>0</v>
      </c>
      <c r="L8534" s="108">
        <v>0</v>
      </c>
      <c r="X8534" t="s">
        <v>782</v>
      </c>
      <c r="Y8534" t="s">
        <v>169</v>
      </c>
    </row>
    <row r="8535" spans="1:25" x14ac:dyDescent="0.25">
      <c r="A8535" s="103" t="s">
        <v>6</v>
      </c>
      <c r="B8535" s="104">
        <v>46276</v>
      </c>
      <c r="C8535" s="105" t="s">
        <v>11</v>
      </c>
      <c r="D8535" s="106">
        <v>10</v>
      </c>
      <c r="G8535" s="106">
        <v>16</v>
      </c>
      <c r="H8535" s="107">
        <v>0</v>
      </c>
      <c r="I8535" s="107">
        <v>0</v>
      </c>
      <c r="J8535" s="107">
        <v>0</v>
      </c>
      <c r="K8535" s="107">
        <v>0</v>
      </c>
      <c r="L8535" s="108">
        <v>0</v>
      </c>
      <c r="X8535" t="s">
        <v>778</v>
      </c>
    </row>
    <row r="8536" spans="1:25" x14ac:dyDescent="0.25">
      <c r="A8536" s="103" t="s">
        <v>8</v>
      </c>
      <c r="B8536" s="104">
        <v>46276</v>
      </c>
      <c r="C8536" s="105" t="s">
        <v>12</v>
      </c>
      <c r="D8536" s="106">
        <v>15</v>
      </c>
      <c r="G8536" s="106">
        <v>4</v>
      </c>
      <c r="H8536" s="107">
        <v>0</v>
      </c>
      <c r="I8536" s="107">
        <v>0</v>
      </c>
      <c r="J8536" s="107">
        <v>0</v>
      </c>
      <c r="K8536" s="107">
        <v>0</v>
      </c>
      <c r="L8536" s="108">
        <v>0</v>
      </c>
      <c r="X8536" t="s">
        <v>778</v>
      </c>
    </row>
    <row r="8537" spans="1:25" x14ac:dyDescent="0.25">
      <c r="A8537" s="103" t="s">
        <v>8</v>
      </c>
      <c r="B8537" s="104">
        <v>46276</v>
      </c>
      <c r="C8537" s="105" t="s">
        <v>12</v>
      </c>
      <c r="D8537" s="106">
        <v>11</v>
      </c>
      <c r="G8537" s="106">
        <v>126</v>
      </c>
      <c r="H8537" s="107">
        <v>2</v>
      </c>
      <c r="I8537" s="107">
        <v>2</v>
      </c>
      <c r="J8537" s="107">
        <v>0</v>
      </c>
      <c r="K8537" s="107">
        <v>0</v>
      </c>
      <c r="L8537" s="108">
        <v>0</v>
      </c>
      <c r="X8537" t="s">
        <v>778</v>
      </c>
      <c r="Y8537" t="s">
        <v>779</v>
      </c>
    </row>
    <row r="8538" spans="1:25" x14ac:dyDescent="0.25">
      <c r="A8538" s="103" t="s">
        <v>8</v>
      </c>
      <c r="B8538" s="104">
        <v>46276</v>
      </c>
      <c r="C8538" s="105" t="s">
        <v>12</v>
      </c>
      <c r="D8538" s="106">
        <v>16</v>
      </c>
      <c r="G8538" s="106">
        <v>94</v>
      </c>
      <c r="H8538" s="107">
        <v>1</v>
      </c>
      <c r="I8538" s="107">
        <v>0</v>
      </c>
      <c r="J8538" s="107">
        <v>0</v>
      </c>
      <c r="K8538" s="107">
        <v>0</v>
      </c>
      <c r="L8538" s="108">
        <v>0</v>
      </c>
      <c r="X8538" t="s">
        <v>782</v>
      </c>
      <c r="Y8538" t="s">
        <v>781</v>
      </c>
    </row>
    <row r="8539" spans="1:25" x14ac:dyDescent="0.25">
      <c r="A8539" s="103" t="s">
        <v>6</v>
      </c>
      <c r="B8539" s="104">
        <v>46276</v>
      </c>
      <c r="C8539" s="105" t="s">
        <v>12</v>
      </c>
      <c r="D8539" s="106">
        <v>11</v>
      </c>
      <c r="G8539" s="106">
        <v>2797</v>
      </c>
      <c r="H8539" s="107">
        <v>30</v>
      </c>
      <c r="I8539" s="107">
        <v>25</v>
      </c>
      <c r="J8539" s="107">
        <v>2</v>
      </c>
      <c r="K8539" s="107">
        <v>1</v>
      </c>
      <c r="L8539" s="108">
        <v>0</v>
      </c>
      <c r="X8539" t="s">
        <v>778</v>
      </c>
      <c r="Y8539" t="s">
        <v>779</v>
      </c>
    </row>
    <row r="8540" spans="1:25" x14ac:dyDescent="0.25">
      <c r="A8540" s="103" t="s">
        <v>6</v>
      </c>
      <c r="B8540" s="104">
        <v>46276</v>
      </c>
      <c r="C8540" s="105" t="s">
        <v>12</v>
      </c>
      <c r="D8540" s="106">
        <v>14</v>
      </c>
      <c r="G8540" s="106">
        <v>8</v>
      </c>
      <c r="H8540" s="107">
        <v>0</v>
      </c>
      <c r="I8540" s="107">
        <v>0</v>
      </c>
      <c r="J8540" s="107">
        <v>0</v>
      </c>
      <c r="K8540" s="107">
        <v>0</v>
      </c>
      <c r="L8540" s="108">
        <v>0</v>
      </c>
      <c r="X8540" t="s">
        <v>778</v>
      </c>
      <c r="Y8540" t="s">
        <v>22</v>
      </c>
    </row>
    <row r="8541" spans="1:25" x14ac:dyDescent="0.25">
      <c r="A8541" s="103" t="s">
        <v>6</v>
      </c>
      <c r="B8541" s="104">
        <v>46276</v>
      </c>
      <c r="C8541" s="105" t="s">
        <v>11</v>
      </c>
      <c r="D8541" s="106">
        <v>11</v>
      </c>
      <c r="G8541" s="106">
        <v>21</v>
      </c>
      <c r="H8541" s="107">
        <v>0</v>
      </c>
      <c r="I8541" s="107">
        <v>0</v>
      </c>
      <c r="J8541" s="107">
        <v>0</v>
      </c>
      <c r="K8541" s="107">
        <v>0</v>
      </c>
      <c r="L8541" s="108">
        <v>0</v>
      </c>
      <c r="X8541" t="s">
        <v>782</v>
      </c>
      <c r="Y8541" t="s">
        <v>23</v>
      </c>
    </row>
    <row r="8542" spans="1:25" x14ac:dyDescent="0.25">
      <c r="A8542" s="103" t="s">
        <v>6</v>
      </c>
      <c r="B8542" s="104">
        <v>46276</v>
      </c>
      <c r="C8542" s="105" t="s">
        <v>11</v>
      </c>
      <c r="D8542" s="106">
        <v>11</v>
      </c>
      <c r="G8542" s="106">
        <v>1369</v>
      </c>
      <c r="H8542" s="107">
        <v>16</v>
      </c>
      <c r="I8542" s="107">
        <v>13</v>
      </c>
      <c r="J8542" s="107">
        <v>0</v>
      </c>
      <c r="K8542" s="107">
        <v>0</v>
      </c>
      <c r="L8542" s="108">
        <v>0</v>
      </c>
      <c r="X8542" t="s">
        <v>782</v>
      </c>
      <c r="Y8542" t="s">
        <v>784</v>
      </c>
    </row>
    <row r="8543" spans="1:25" x14ac:dyDescent="0.25">
      <c r="A8543" s="103" t="s">
        <v>7</v>
      </c>
      <c r="B8543" s="104">
        <v>46276</v>
      </c>
      <c r="C8543" s="105" t="s">
        <v>11</v>
      </c>
      <c r="D8543" s="106">
        <v>10</v>
      </c>
      <c r="G8543" s="106">
        <v>62</v>
      </c>
      <c r="H8543" s="107">
        <v>1</v>
      </c>
      <c r="I8543" s="107">
        <v>0</v>
      </c>
      <c r="J8543" s="107">
        <v>0</v>
      </c>
      <c r="K8543" s="107">
        <v>0</v>
      </c>
      <c r="L8543" s="108">
        <v>0</v>
      </c>
      <c r="X8543" t="s">
        <v>782</v>
      </c>
      <c r="Y8543" t="s">
        <v>780</v>
      </c>
    </row>
    <row r="8544" spans="1:25" x14ac:dyDescent="0.25">
      <c r="A8544" s="103" t="s">
        <v>7</v>
      </c>
      <c r="B8544" s="104">
        <v>46276</v>
      </c>
      <c r="C8544" s="105" t="s">
        <v>11</v>
      </c>
      <c r="D8544" s="106">
        <v>13</v>
      </c>
      <c r="G8544" s="106">
        <v>8</v>
      </c>
      <c r="H8544" s="107">
        <v>0</v>
      </c>
      <c r="I8544" s="107">
        <v>0</v>
      </c>
      <c r="J8544" s="107">
        <v>0</v>
      </c>
      <c r="K8544" s="107">
        <v>0</v>
      </c>
      <c r="L8544" s="108">
        <v>0</v>
      </c>
      <c r="X8544" t="s">
        <v>782</v>
      </c>
      <c r="Y8544" t="s">
        <v>780</v>
      </c>
    </row>
    <row r="8545" spans="1:25" x14ac:dyDescent="0.25">
      <c r="A8545" s="103" t="s">
        <v>6</v>
      </c>
      <c r="B8545" s="104">
        <v>46276</v>
      </c>
      <c r="C8545" s="105" t="s">
        <v>11</v>
      </c>
      <c r="D8545" s="106">
        <v>11</v>
      </c>
      <c r="G8545" s="106">
        <v>1729</v>
      </c>
      <c r="H8545" s="107">
        <v>8</v>
      </c>
      <c r="I8545" s="107">
        <v>6</v>
      </c>
      <c r="J8545" s="107">
        <v>0</v>
      </c>
      <c r="K8545" s="107">
        <v>0</v>
      </c>
      <c r="L8545" s="108">
        <v>0</v>
      </c>
      <c r="X8545" t="s">
        <v>782</v>
      </c>
      <c r="Y8545" t="s">
        <v>783</v>
      </c>
    </row>
    <row r="8546" spans="1:25" x14ac:dyDescent="0.25">
      <c r="A8546" s="103" t="s">
        <v>6</v>
      </c>
      <c r="B8546" s="104">
        <v>46276</v>
      </c>
      <c r="C8546" s="105" t="s">
        <v>11</v>
      </c>
      <c r="D8546" s="106">
        <v>8</v>
      </c>
      <c r="G8546" s="106">
        <v>209</v>
      </c>
      <c r="H8546" s="107">
        <v>3</v>
      </c>
      <c r="I8546" s="107">
        <v>2</v>
      </c>
      <c r="J8546" s="107">
        <v>0</v>
      </c>
      <c r="K8546" s="107">
        <v>0</v>
      </c>
      <c r="L8546" s="108">
        <v>0</v>
      </c>
      <c r="X8546" t="s">
        <v>778</v>
      </c>
      <c r="Y8546" t="s">
        <v>783</v>
      </c>
    </row>
    <row r="8547" spans="1:25" x14ac:dyDescent="0.25">
      <c r="A8547" s="103" t="s">
        <v>8</v>
      </c>
      <c r="B8547" s="104">
        <v>46276</v>
      </c>
      <c r="C8547" s="105" t="s">
        <v>12</v>
      </c>
      <c r="D8547" s="106">
        <v>13</v>
      </c>
      <c r="G8547" s="106">
        <v>36</v>
      </c>
      <c r="H8547" s="107">
        <v>0</v>
      </c>
      <c r="I8547" s="107">
        <v>0</v>
      </c>
      <c r="J8547" s="107">
        <v>0</v>
      </c>
      <c r="K8547" s="107">
        <v>0</v>
      </c>
      <c r="L8547" s="108">
        <v>0</v>
      </c>
      <c r="X8547" t="s">
        <v>778</v>
      </c>
      <c r="Y8547" t="s">
        <v>779</v>
      </c>
    </row>
    <row r="8548" spans="1:25" x14ac:dyDescent="0.25">
      <c r="A8548" s="103" t="s">
        <v>8</v>
      </c>
      <c r="B8548" s="104">
        <v>46276</v>
      </c>
      <c r="C8548" s="105" t="s">
        <v>12</v>
      </c>
      <c r="D8548" s="106">
        <v>9</v>
      </c>
      <c r="G8548" s="106">
        <v>38</v>
      </c>
      <c r="H8548" s="107">
        <v>0</v>
      </c>
      <c r="I8548" s="107">
        <v>0</v>
      </c>
      <c r="J8548" s="107">
        <v>0</v>
      </c>
      <c r="K8548" s="107">
        <v>0</v>
      </c>
      <c r="L8548" s="108">
        <v>0</v>
      </c>
      <c r="X8548" t="s">
        <v>782</v>
      </c>
    </row>
    <row r="8549" spans="1:25" x14ac:dyDescent="0.25">
      <c r="A8549" s="103" t="s">
        <v>7</v>
      </c>
      <c r="B8549" s="104">
        <v>46276</v>
      </c>
      <c r="C8549" s="105" t="s">
        <v>12</v>
      </c>
      <c r="D8549" s="106">
        <v>11</v>
      </c>
      <c r="G8549" s="106">
        <v>11</v>
      </c>
      <c r="H8549" s="107">
        <v>0</v>
      </c>
      <c r="I8549" s="107">
        <v>0</v>
      </c>
      <c r="J8549" s="107">
        <v>0</v>
      </c>
      <c r="K8549" s="107">
        <v>0</v>
      </c>
      <c r="L8549" s="108">
        <v>0</v>
      </c>
      <c r="X8549" t="s">
        <v>778</v>
      </c>
      <c r="Y8549" t="s">
        <v>811</v>
      </c>
    </row>
    <row r="8550" spans="1:25" x14ac:dyDescent="0.25">
      <c r="A8550" s="103" t="s">
        <v>8</v>
      </c>
      <c r="B8550" s="104">
        <v>46276</v>
      </c>
      <c r="C8550" s="105" t="s">
        <v>11</v>
      </c>
      <c r="D8550" s="106">
        <v>10</v>
      </c>
      <c r="G8550" s="106">
        <v>42</v>
      </c>
      <c r="H8550" s="107">
        <v>0</v>
      </c>
      <c r="I8550" s="107">
        <v>0</v>
      </c>
      <c r="J8550" s="107">
        <v>0</v>
      </c>
      <c r="K8550" s="107">
        <v>0</v>
      </c>
      <c r="L8550" s="108">
        <v>0</v>
      </c>
      <c r="X8550" t="s">
        <v>778</v>
      </c>
      <c r="Y8550" t="s">
        <v>780</v>
      </c>
    </row>
    <row r="8551" spans="1:25" x14ac:dyDescent="0.25">
      <c r="A8551" s="103" t="s">
        <v>7</v>
      </c>
      <c r="B8551" s="104">
        <v>46276</v>
      </c>
      <c r="C8551" s="105" t="s">
        <v>12</v>
      </c>
      <c r="D8551" s="106">
        <v>16</v>
      </c>
      <c r="G8551" s="106">
        <v>30</v>
      </c>
      <c r="H8551" s="107">
        <v>1</v>
      </c>
      <c r="I8551" s="107">
        <v>1</v>
      </c>
      <c r="J8551" s="107">
        <v>0</v>
      </c>
      <c r="K8551" s="107">
        <v>0</v>
      </c>
      <c r="L8551" s="108">
        <v>0</v>
      </c>
      <c r="X8551" t="s">
        <v>782</v>
      </c>
    </row>
    <row r="8552" spans="1:25" x14ac:dyDescent="0.25">
      <c r="A8552" s="103" t="s">
        <v>7</v>
      </c>
      <c r="B8552" s="104">
        <v>46276</v>
      </c>
      <c r="C8552" s="105" t="s">
        <v>12</v>
      </c>
      <c r="D8552" s="106">
        <v>9</v>
      </c>
      <c r="G8552" s="106">
        <v>9</v>
      </c>
      <c r="H8552" s="107">
        <v>0</v>
      </c>
      <c r="I8552" s="107">
        <v>0</v>
      </c>
      <c r="J8552" s="107">
        <v>0</v>
      </c>
      <c r="K8552" s="107">
        <v>0</v>
      </c>
      <c r="L8552" s="108">
        <v>0</v>
      </c>
      <c r="X8552" t="s">
        <v>778</v>
      </c>
      <c r="Y8552" t="s">
        <v>169</v>
      </c>
    </row>
    <row r="8553" spans="1:25" x14ac:dyDescent="0.25">
      <c r="A8553" s="103" t="s">
        <v>6</v>
      </c>
      <c r="B8553" s="104">
        <v>46276</v>
      </c>
      <c r="C8553" s="105" t="s">
        <v>11</v>
      </c>
      <c r="D8553" s="106">
        <v>14</v>
      </c>
      <c r="G8553" s="106">
        <v>239</v>
      </c>
      <c r="H8553" s="107">
        <v>1</v>
      </c>
      <c r="I8553" s="107">
        <v>1</v>
      </c>
      <c r="J8553" s="107">
        <v>0</v>
      </c>
      <c r="K8553" s="107">
        <v>0</v>
      </c>
      <c r="L8553" s="108">
        <v>0</v>
      </c>
      <c r="X8553" t="s">
        <v>782</v>
      </c>
      <c r="Y8553" t="s">
        <v>780</v>
      </c>
    </row>
    <row r="8554" spans="1:25" x14ac:dyDescent="0.25">
      <c r="A8554" s="103" t="s">
        <v>6</v>
      </c>
      <c r="B8554" s="104">
        <v>46276</v>
      </c>
      <c r="C8554" s="105" t="s">
        <v>11</v>
      </c>
      <c r="D8554" s="106">
        <v>8</v>
      </c>
      <c r="G8554" s="106">
        <v>40</v>
      </c>
      <c r="H8554" s="107">
        <v>0</v>
      </c>
      <c r="I8554" s="107">
        <v>0</v>
      </c>
      <c r="J8554" s="107">
        <v>0</v>
      </c>
      <c r="K8554" s="107">
        <v>0</v>
      </c>
      <c r="L8554" s="108">
        <v>0</v>
      </c>
      <c r="X8554" t="s">
        <v>782</v>
      </c>
    </row>
    <row r="8555" spans="1:25" x14ac:dyDescent="0.25">
      <c r="A8555" s="103" t="s">
        <v>6</v>
      </c>
      <c r="B8555" s="104">
        <v>46276</v>
      </c>
      <c r="C8555" s="105" t="s">
        <v>11</v>
      </c>
      <c r="D8555" s="106">
        <v>14</v>
      </c>
      <c r="G8555" s="106">
        <v>8</v>
      </c>
      <c r="H8555" s="107">
        <v>0</v>
      </c>
      <c r="I8555" s="107">
        <v>0</v>
      </c>
      <c r="J8555" s="107">
        <v>0</v>
      </c>
      <c r="K8555" s="107">
        <v>0</v>
      </c>
      <c r="L8555" s="108">
        <v>0</v>
      </c>
      <c r="X8555" t="s">
        <v>778</v>
      </c>
      <c r="Y8555" t="s">
        <v>23</v>
      </c>
    </row>
    <row r="8556" spans="1:25" x14ac:dyDescent="0.25">
      <c r="A8556" s="103" t="s">
        <v>6</v>
      </c>
      <c r="B8556" s="104">
        <v>46276</v>
      </c>
      <c r="C8556" s="105" t="s">
        <v>11</v>
      </c>
      <c r="D8556" s="106">
        <v>14</v>
      </c>
      <c r="G8556" s="106">
        <v>10</v>
      </c>
      <c r="H8556" s="107">
        <v>0</v>
      </c>
      <c r="I8556" s="107">
        <v>0</v>
      </c>
      <c r="J8556" s="107">
        <v>0</v>
      </c>
      <c r="K8556" s="107">
        <v>0</v>
      </c>
      <c r="L8556" s="108">
        <v>0</v>
      </c>
      <c r="X8556" t="s">
        <v>778</v>
      </c>
      <c r="Y8556" t="s">
        <v>21</v>
      </c>
    </row>
    <row r="8557" spans="1:25" x14ac:dyDescent="0.25">
      <c r="A8557" s="103" t="s">
        <v>7</v>
      </c>
      <c r="B8557" s="104">
        <v>46276</v>
      </c>
      <c r="C8557" s="105" t="s">
        <v>11</v>
      </c>
      <c r="D8557" s="106">
        <v>9</v>
      </c>
      <c r="G8557" s="106">
        <v>8</v>
      </c>
      <c r="H8557" s="107">
        <v>0</v>
      </c>
      <c r="I8557" s="107">
        <v>0</v>
      </c>
      <c r="J8557" s="107">
        <v>0</v>
      </c>
      <c r="K8557" s="107">
        <v>0</v>
      </c>
      <c r="L8557" s="108">
        <v>0</v>
      </c>
      <c r="X8557" t="s">
        <v>782</v>
      </c>
      <c r="Y8557" t="s">
        <v>21</v>
      </c>
    </row>
    <row r="8558" spans="1:25" x14ac:dyDescent="0.25">
      <c r="A8558" s="103" t="s">
        <v>6</v>
      </c>
      <c r="B8558" s="104">
        <v>46276</v>
      </c>
      <c r="C8558" s="105" t="s">
        <v>11</v>
      </c>
      <c r="D8558" s="106">
        <v>11</v>
      </c>
      <c r="G8558" s="106">
        <v>13</v>
      </c>
      <c r="H8558" s="107">
        <v>0</v>
      </c>
      <c r="I8558" s="107">
        <v>0</v>
      </c>
      <c r="J8558" s="107">
        <v>0</v>
      </c>
      <c r="K8558" s="107">
        <v>0</v>
      </c>
      <c r="L8558" s="108">
        <v>0</v>
      </c>
      <c r="X8558" t="s">
        <v>778</v>
      </c>
    </row>
    <row r="8559" spans="1:25" x14ac:dyDescent="0.25">
      <c r="A8559" s="103" t="s">
        <v>7</v>
      </c>
      <c r="B8559" s="104">
        <v>46276</v>
      </c>
      <c r="C8559" s="105" t="s">
        <v>12</v>
      </c>
      <c r="D8559" s="106">
        <v>8</v>
      </c>
      <c r="G8559" s="106">
        <v>16</v>
      </c>
      <c r="H8559" s="107">
        <v>0</v>
      </c>
      <c r="I8559" s="107">
        <v>0</v>
      </c>
      <c r="J8559" s="107">
        <v>0</v>
      </c>
      <c r="K8559" s="107">
        <v>0</v>
      </c>
      <c r="L8559" s="108">
        <v>0</v>
      </c>
      <c r="X8559" t="s">
        <v>782</v>
      </c>
    </row>
    <row r="8560" spans="1:25" x14ac:dyDescent="0.25">
      <c r="A8560" s="103" t="s">
        <v>7</v>
      </c>
      <c r="B8560" s="104">
        <v>46276</v>
      </c>
      <c r="C8560" s="105" t="s">
        <v>12</v>
      </c>
      <c r="D8560" s="106">
        <v>10</v>
      </c>
      <c r="G8560" s="106">
        <v>1462</v>
      </c>
      <c r="H8560" s="107">
        <v>14</v>
      </c>
      <c r="I8560" s="107">
        <v>12</v>
      </c>
      <c r="J8560" s="107">
        <v>2</v>
      </c>
      <c r="K8560" s="107">
        <v>1</v>
      </c>
      <c r="L8560" s="108">
        <v>0</v>
      </c>
      <c r="X8560" t="s">
        <v>778</v>
      </c>
      <c r="Y8560" t="s">
        <v>779</v>
      </c>
    </row>
    <row r="8561" spans="1:25" x14ac:dyDescent="0.25">
      <c r="A8561" s="103" t="s">
        <v>7</v>
      </c>
      <c r="B8561" s="104">
        <v>46276</v>
      </c>
      <c r="C8561" s="105" t="s">
        <v>12</v>
      </c>
      <c r="D8561" s="106">
        <v>12</v>
      </c>
      <c r="G8561" s="106">
        <v>42</v>
      </c>
      <c r="H8561" s="107">
        <v>0</v>
      </c>
      <c r="I8561" s="107">
        <v>0</v>
      </c>
      <c r="J8561" s="107">
        <v>0</v>
      </c>
      <c r="K8561" s="107">
        <v>0</v>
      </c>
      <c r="L8561" s="108">
        <v>0</v>
      </c>
      <c r="X8561" t="s">
        <v>778</v>
      </c>
      <c r="Y8561" t="s">
        <v>779</v>
      </c>
    </row>
    <row r="8562" spans="1:25" x14ac:dyDescent="0.25">
      <c r="A8562" s="103" t="s">
        <v>8</v>
      </c>
      <c r="B8562" s="104">
        <v>46276</v>
      </c>
      <c r="C8562" s="105" t="s">
        <v>12</v>
      </c>
      <c r="D8562" s="106">
        <v>15</v>
      </c>
      <c r="G8562" s="106">
        <v>3746</v>
      </c>
      <c r="H8562" s="107">
        <v>35</v>
      </c>
      <c r="I8562" s="107">
        <v>28</v>
      </c>
      <c r="J8562" s="107">
        <v>2</v>
      </c>
      <c r="K8562" s="107">
        <v>2</v>
      </c>
      <c r="L8562" s="108">
        <v>0</v>
      </c>
      <c r="X8562" t="s">
        <v>782</v>
      </c>
      <c r="Y8562" t="s">
        <v>779</v>
      </c>
    </row>
    <row r="8563" spans="1:25" x14ac:dyDescent="0.25">
      <c r="A8563" s="103" t="s">
        <v>6</v>
      </c>
      <c r="B8563" s="104">
        <v>46276</v>
      </c>
      <c r="C8563" s="105" t="s">
        <v>12</v>
      </c>
      <c r="D8563" s="106">
        <v>9</v>
      </c>
      <c r="G8563" s="106">
        <v>6</v>
      </c>
      <c r="H8563" s="107">
        <v>0</v>
      </c>
      <c r="I8563" s="107">
        <v>0</v>
      </c>
      <c r="J8563" s="107">
        <v>0</v>
      </c>
      <c r="K8563" s="107">
        <v>0</v>
      </c>
      <c r="L8563" s="108">
        <v>0</v>
      </c>
      <c r="X8563" t="s">
        <v>778</v>
      </c>
      <c r="Y8563" t="s">
        <v>786</v>
      </c>
    </row>
    <row r="8564" spans="1:25" x14ac:dyDescent="0.25">
      <c r="A8564" s="103" t="s">
        <v>7</v>
      </c>
      <c r="B8564" s="104">
        <v>46276</v>
      </c>
      <c r="C8564" s="105" t="s">
        <v>12</v>
      </c>
      <c r="D8564" s="106">
        <v>14</v>
      </c>
      <c r="G8564" s="106">
        <v>1977</v>
      </c>
      <c r="H8564" s="107">
        <v>20</v>
      </c>
      <c r="I8564" s="107">
        <v>15</v>
      </c>
      <c r="J8564" s="107">
        <v>0</v>
      </c>
      <c r="K8564" s="107">
        <v>0</v>
      </c>
      <c r="L8564" s="108">
        <v>0</v>
      </c>
      <c r="X8564" t="s">
        <v>778</v>
      </c>
      <c r="Y8564" t="s">
        <v>779</v>
      </c>
    </row>
    <row r="8565" spans="1:25" x14ac:dyDescent="0.25">
      <c r="A8565" s="103" t="s">
        <v>6</v>
      </c>
      <c r="B8565" s="104">
        <v>46276</v>
      </c>
      <c r="C8565" s="105" t="s">
        <v>12</v>
      </c>
      <c r="D8565" s="106">
        <v>10</v>
      </c>
      <c r="G8565" s="106">
        <v>5</v>
      </c>
      <c r="H8565" s="107">
        <v>0</v>
      </c>
      <c r="I8565" s="107">
        <v>0</v>
      </c>
      <c r="J8565" s="107">
        <v>0</v>
      </c>
      <c r="K8565" s="107">
        <v>0</v>
      </c>
      <c r="L8565" s="108">
        <v>0</v>
      </c>
      <c r="X8565" t="s">
        <v>778</v>
      </c>
      <c r="Y8565" t="s">
        <v>169</v>
      </c>
    </row>
    <row r="8566" spans="1:25" x14ac:dyDescent="0.25">
      <c r="A8566" s="103" t="s">
        <v>6</v>
      </c>
      <c r="B8566" s="104">
        <v>46276</v>
      </c>
      <c r="C8566" s="105" t="s">
        <v>12</v>
      </c>
      <c r="D8566" s="106">
        <v>12</v>
      </c>
      <c r="G8566" s="106">
        <v>6</v>
      </c>
      <c r="H8566" s="107">
        <v>0</v>
      </c>
      <c r="I8566" s="107">
        <v>0</v>
      </c>
      <c r="J8566" s="107">
        <v>0</v>
      </c>
      <c r="K8566" s="107">
        <v>0</v>
      </c>
      <c r="L8566" s="108">
        <v>0</v>
      </c>
      <c r="X8566" t="s">
        <v>782</v>
      </c>
      <c r="Y8566" t="s">
        <v>169</v>
      </c>
    </row>
    <row r="8567" spans="1:25" x14ac:dyDescent="0.25">
      <c r="A8567" s="103" t="s">
        <v>8</v>
      </c>
      <c r="B8567" s="104">
        <v>46276</v>
      </c>
      <c r="C8567" s="105" t="s">
        <v>12</v>
      </c>
      <c r="D8567" s="106">
        <v>14</v>
      </c>
      <c r="G8567" s="106">
        <v>1113</v>
      </c>
      <c r="H8567" s="107">
        <v>27</v>
      </c>
      <c r="I8567" s="107">
        <v>24</v>
      </c>
      <c r="J8567" s="107">
        <v>2</v>
      </c>
      <c r="K8567" s="107">
        <v>2</v>
      </c>
      <c r="L8567" s="108">
        <v>1</v>
      </c>
      <c r="X8567" t="s">
        <v>778</v>
      </c>
      <c r="Y8567" t="s">
        <v>779</v>
      </c>
    </row>
    <row r="8568" spans="1:25" x14ac:dyDescent="0.25">
      <c r="A8568" s="103" t="s">
        <v>7</v>
      </c>
      <c r="B8568" s="104">
        <v>46276</v>
      </c>
      <c r="C8568" s="105" t="s">
        <v>11</v>
      </c>
      <c r="D8568" s="106">
        <v>12</v>
      </c>
      <c r="G8568" s="106">
        <v>123</v>
      </c>
      <c r="H8568" s="107">
        <v>3</v>
      </c>
      <c r="I8568" s="107">
        <v>3</v>
      </c>
      <c r="J8568" s="107">
        <v>0</v>
      </c>
      <c r="K8568" s="107">
        <v>0</v>
      </c>
      <c r="L8568" s="108">
        <v>0</v>
      </c>
      <c r="X8568" t="s">
        <v>778</v>
      </c>
      <c r="Y8568" t="s">
        <v>20</v>
      </c>
    </row>
    <row r="8569" spans="1:25" x14ac:dyDescent="0.25">
      <c r="A8569" s="103" t="s">
        <v>8</v>
      </c>
      <c r="B8569" s="104">
        <v>46276</v>
      </c>
      <c r="C8569" s="105" t="s">
        <v>11</v>
      </c>
      <c r="D8569" s="106">
        <v>11</v>
      </c>
      <c r="G8569" s="106">
        <v>210</v>
      </c>
      <c r="H8569" s="107">
        <v>5</v>
      </c>
      <c r="I8569" s="107">
        <v>2</v>
      </c>
      <c r="J8569" s="107">
        <v>0</v>
      </c>
      <c r="K8569" s="107">
        <v>0</v>
      </c>
      <c r="L8569" s="108">
        <v>0</v>
      </c>
      <c r="X8569" t="s">
        <v>778</v>
      </c>
      <c r="Y8569" t="s">
        <v>784</v>
      </c>
    </row>
    <row r="8570" spans="1:25" x14ac:dyDescent="0.25">
      <c r="A8570" s="103" t="s">
        <v>6</v>
      </c>
      <c r="B8570" s="104">
        <v>46276</v>
      </c>
      <c r="C8570" s="105" t="s">
        <v>11</v>
      </c>
      <c r="D8570" s="106">
        <v>16</v>
      </c>
      <c r="G8570" s="106">
        <v>65</v>
      </c>
      <c r="H8570" s="107">
        <v>1</v>
      </c>
      <c r="I8570" s="107">
        <v>1</v>
      </c>
      <c r="J8570" s="107">
        <v>0</v>
      </c>
      <c r="K8570" s="107">
        <v>0</v>
      </c>
      <c r="L8570" s="108">
        <v>0</v>
      </c>
      <c r="X8570" t="s">
        <v>782</v>
      </c>
    </row>
    <row r="8571" spans="1:25" x14ac:dyDescent="0.25">
      <c r="A8571" s="103" t="s">
        <v>7</v>
      </c>
      <c r="B8571" s="104">
        <v>46276</v>
      </c>
      <c r="C8571" s="105" t="s">
        <v>12</v>
      </c>
      <c r="D8571" s="106">
        <v>15</v>
      </c>
      <c r="G8571" s="106">
        <v>11</v>
      </c>
      <c r="H8571" s="107">
        <v>0</v>
      </c>
      <c r="I8571" s="107">
        <v>0</v>
      </c>
      <c r="J8571" s="107">
        <v>0</v>
      </c>
      <c r="K8571" s="107">
        <v>0</v>
      </c>
      <c r="L8571" s="108">
        <v>0</v>
      </c>
      <c r="X8571" t="s">
        <v>782</v>
      </c>
      <c r="Y8571" t="s">
        <v>779</v>
      </c>
    </row>
    <row r="8572" spans="1:25" x14ac:dyDescent="0.25">
      <c r="A8572" s="103" t="s">
        <v>8</v>
      </c>
      <c r="B8572" s="104">
        <v>46276</v>
      </c>
      <c r="C8572" s="105" t="s">
        <v>12</v>
      </c>
      <c r="D8572" s="106">
        <v>13</v>
      </c>
      <c r="G8572" s="106">
        <v>5</v>
      </c>
      <c r="H8572" s="107">
        <v>0</v>
      </c>
      <c r="I8572" s="107">
        <v>0</v>
      </c>
      <c r="J8572" s="107">
        <v>0</v>
      </c>
      <c r="K8572" s="107">
        <v>0</v>
      </c>
      <c r="L8572" s="108">
        <v>0</v>
      </c>
      <c r="X8572" t="s">
        <v>782</v>
      </c>
    </row>
    <row r="8573" spans="1:25" x14ac:dyDescent="0.25">
      <c r="A8573" s="103" t="s">
        <v>8</v>
      </c>
      <c r="B8573" s="104">
        <v>46276</v>
      </c>
      <c r="C8573" s="105" t="s">
        <v>11</v>
      </c>
      <c r="D8573" s="106">
        <v>8</v>
      </c>
      <c r="G8573" s="106">
        <v>6</v>
      </c>
      <c r="H8573" s="107">
        <v>0</v>
      </c>
      <c r="I8573" s="107">
        <v>0</v>
      </c>
      <c r="J8573" s="107">
        <v>0</v>
      </c>
      <c r="K8573" s="107">
        <v>0</v>
      </c>
      <c r="L8573" s="108">
        <v>0</v>
      </c>
      <c r="X8573" t="s">
        <v>778</v>
      </c>
      <c r="Y8573" t="s">
        <v>20</v>
      </c>
    </row>
    <row r="8574" spans="1:25" x14ac:dyDescent="0.25">
      <c r="A8574" s="103" t="s">
        <v>8</v>
      </c>
      <c r="B8574" s="104">
        <v>46276</v>
      </c>
      <c r="C8574" s="105" t="s">
        <v>11</v>
      </c>
      <c r="D8574" s="106">
        <v>14</v>
      </c>
      <c r="G8574" s="106">
        <v>363</v>
      </c>
      <c r="H8574" s="107">
        <v>5</v>
      </c>
      <c r="I8574" s="107">
        <v>4</v>
      </c>
      <c r="J8574" s="107">
        <v>0</v>
      </c>
      <c r="K8574" s="107">
        <v>0</v>
      </c>
      <c r="L8574" s="108">
        <v>0</v>
      </c>
      <c r="X8574" t="s">
        <v>778</v>
      </c>
      <c r="Y8574" t="s">
        <v>20</v>
      </c>
    </row>
    <row r="8575" spans="1:25" x14ac:dyDescent="0.25">
      <c r="A8575" s="103" t="s">
        <v>6</v>
      </c>
      <c r="B8575" s="104">
        <v>46276</v>
      </c>
      <c r="C8575" s="105" t="s">
        <v>11</v>
      </c>
      <c r="D8575" s="106">
        <v>15</v>
      </c>
      <c r="G8575" s="106">
        <v>21</v>
      </c>
      <c r="H8575" s="107">
        <v>0</v>
      </c>
      <c r="I8575" s="107">
        <v>0</v>
      </c>
      <c r="J8575" s="107">
        <v>0</v>
      </c>
      <c r="K8575" s="107">
        <v>0</v>
      </c>
      <c r="L8575" s="108">
        <v>0</v>
      </c>
      <c r="X8575" t="s">
        <v>782</v>
      </c>
      <c r="Y8575" t="s">
        <v>21</v>
      </c>
    </row>
    <row r="8576" spans="1:25" x14ac:dyDescent="0.25">
      <c r="A8576" s="103" t="s">
        <v>7</v>
      </c>
      <c r="B8576" s="104">
        <v>46276</v>
      </c>
      <c r="C8576" s="105" t="s">
        <v>11</v>
      </c>
      <c r="D8576" s="106">
        <v>9</v>
      </c>
      <c r="G8576" s="106">
        <v>20</v>
      </c>
      <c r="H8576" s="107">
        <v>0</v>
      </c>
      <c r="I8576" s="107">
        <v>0</v>
      </c>
      <c r="J8576" s="107">
        <v>0</v>
      </c>
      <c r="K8576" s="107">
        <v>0</v>
      </c>
      <c r="L8576" s="108">
        <v>0</v>
      </c>
      <c r="X8576" t="s">
        <v>778</v>
      </c>
      <c r="Y8576" t="s">
        <v>780</v>
      </c>
    </row>
    <row r="8577" spans="1:25" x14ac:dyDescent="0.25">
      <c r="A8577" s="103" t="s">
        <v>7</v>
      </c>
      <c r="B8577" s="104">
        <v>46276</v>
      </c>
      <c r="C8577" s="105" t="s">
        <v>11</v>
      </c>
      <c r="D8577" s="106">
        <v>8</v>
      </c>
      <c r="G8577" s="106">
        <v>4</v>
      </c>
      <c r="H8577" s="107">
        <v>0</v>
      </c>
      <c r="I8577" s="107">
        <v>0</v>
      </c>
      <c r="J8577" s="107">
        <v>0</v>
      </c>
      <c r="K8577" s="107">
        <v>0</v>
      </c>
      <c r="L8577" s="108">
        <v>0</v>
      </c>
      <c r="X8577" t="s">
        <v>782</v>
      </c>
      <c r="Y8577" t="s">
        <v>23</v>
      </c>
    </row>
    <row r="8578" spans="1:25" x14ac:dyDescent="0.25">
      <c r="A8578" s="103" t="s">
        <v>7</v>
      </c>
      <c r="B8578" s="104">
        <v>46276</v>
      </c>
      <c r="C8578" s="105" t="s">
        <v>11</v>
      </c>
      <c r="D8578" s="106">
        <v>9</v>
      </c>
      <c r="G8578" s="106">
        <v>56</v>
      </c>
      <c r="H8578" s="107">
        <v>1</v>
      </c>
      <c r="I8578" s="107">
        <v>0</v>
      </c>
      <c r="J8578" s="107">
        <v>0</v>
      </c>
      <c r="K8578" s="107">
        <v>0</v>
      </c>
      <c r="L8578" s="108">
        <v>0</v>
      </c>
      <c r="X8578" t="s">
        <v>778</v>
      </c>
      <c r="Y8578" t="s">
        <v>784</v>
      </c>
    </row>
    <row r="8579" spans="1:25" x14ac:dyDescent="0.25">
      <c r="A8579" s="103" t="s">
        <v>6</v>
      </c>
      <c r="B8579" s="104">
        <v>46276</v>
      </c>
      <c r="C8579" s="105" t="s">
        <v>11</v>
      </c>
      <c r="D8579" s="106">
        <v>11</v>
      </c>
      <c r="G8579" s="106">
        <v>5</v>
      </c>
      <c r="H8579" s="107">
        <v>1</v>
      </c>
      <c r="I8579" s="107">
        <v>1</v>
      </c>
      <c r="J8579" s="107">
        <v>0</v>
      </c>
      <c r="K8579" s="107">
        <v>0</v>
      </c>
      <c r="L8579" s="108">
        <v>0</v>
      </c>
      <c r="X8579" t="s">
        <v>778</v>
      </c>
      <c r="Y8579" t="s">
        <v>21</v>
      </c>
    </row>
    <row r="8580" spans="1:25" x14ac:dyDescent="0.25">
      <c r="A8580" s="103" t="s">
        <v>7</v>
      </c>
      <c r="B8580" s="104">
        <v>46276</v>
      </c>
      <c r="C8580" s="105" t="s">
        <v>12</v>
      </c>
      <c r="D8580" s="106">
        <v>16</v>
      </c>
      <c r="G8580" s="106">
        <v>12</v>
      </c>
      <c r="H8580" s="107">
        <v>0</v>
      </c>
      <c r="I8580" s="107">
        <v>0</v>
      </c>
      <c r="J8580" s="107">
        <v>0</v>
      </c>
      <c r="K8580" s="107">
        <v>0</v>
      </c>
      <c r="L8580" s="108">
        <v>0</v>
      </c>
      <c r="X8580" t="s">
        <v>778</v>
      </c>
      <c r="Y8580" t="s">
        <v>811</v>
      </c>
    </row>
    <row r="8581" spans="1:25" x14ac:dyDescent="0.25">
      <c r="A8581" s="103" t="s">
        <v>8</v>
      </c>
      <c r="B8581" s="104">
        <v>46276</v>
      </c>
      <c r="C8581" s="105" t="s">
        <v>12</v>
      </c>
      <c r="D8581" s="106">
        <v>12</v>
      </c>
      <c r="G8581" s="106">
        <v>873</v>
      </c>
      <c r="H8581" s="107">
        <v>12</v>
      </c>
      <c r="I8581" s="107">
        <v>10</v>
      </c>
      <c r="J8581" s="107">
        <v>1</v>
      </c>
      <c r="K8581" s="107">
        <v>1</v>
      </c>
      <c r="L8581" s="108">
        <v>0</v>
      </c>
      <c r="X8581" t="s">
        <v>778</v>
      </c>
      <c r="Y8581" t="s">
        <v>779</v>
      </c>
    </row>
    <row r="8582" spans="1:25" x14ac:dyDescent="0.25">
      <c r="A8582" s="103" t="s">
        <v>6</v>
      </c>
      <c r="B8582" s="104">
        <v>46276</v>
      </c>
      <c r="C8582" s="105" t="s">
        <v>12</v>
      </c>
      <c r="D8582" s="106">
        <v>16</v>
      </c>
      <c r="G8582" s="106">
        <v>1</v>
      </c>
      <c r="H8582" s="107">
        <v>0</v>
      </c>
      <c r="I8582" s="107">
        <v>0</v>
      </c>
      <c r="J8582" s="107">
        <v>0</v>
      </c>
      <c r="K8582" s="107">
        <v>0</v>
      </c>
      <c r="L8582" s="108">
        <v>0</v>
      </c>
      <c r="X8582" t="s">
        <v>778</v>
      </c>
      <c r="Y8582" t="s">
        <v>786</v>
      </c>
    </row>
    <row r="8583" spans="1:25" x14ac:dyDescent="0.25">
      <c r="A8583" s="103" t="s">
        <v>8</v>
      </c>
      <c r="B8583" s="104">
        <v>46276</v>
      </c>
      <c r="C8583" s="105" t="s">
        <v>11</v>
      </c>
      <c r="D8583" s="106">
        <v>14</v>
      </c>
      <c r="G8583" s="106">
        <v>5</v>
      </c>
      <c r="H8583" s="107">
        <v>0</v>
      </c>
      <c r="I8583" s="107">
        <v>0</v>
      </c>
      <c r="J8583" s="107">
        <v>0</v>
      </c>
      <c r="K8583" s="107">
        <v>0</v>
      </c>
      <c r="L8583" s="108">
        <v>0</v>
      </c>
      <c r="X8583" t="s">
        <v>782</v>
      </c>
      <c r="Y8583" t="s">
        <v>21</v>
      </c>
    </row>
    <row r="8584" spans="1:25" x14ac:dyDescent="0.25">
      <c r="A8584" s="103" t="s">
        <v>6</v>
      </c>
      <c r="B8584" s="104">
        <v>46276</v>
      </c>
      <c r="C8584" s="105" t="s">
        <v>12</v>
      </c>
      <c r="D8584" s="106">
        <v>16</v>
      </c>
      <c r="G8584" s="106">
        <v>4</v>
      </c>
      <c r="H8584" s="107">
        <v>0</v>
      </c>
      <c r="I8584" s="107">
        <v>0</v>
      </c>
      <c r="J8584" s="107">
        <v>0</v>
      </c>
      <c r="K8584" s="107">
        <v>0</v>
      </c>
      <c r="L8584" s="108">
        <v>0</v>
      </c>
      <c r="X8584" t="s">
        <v>778</v>
      </c>
      <c r="Y8584" t="s">
        <v>169</v>
      </c>
    </row>
    <row r="8585" spans="1:25" x14ac:dyDescent="0.25">
      <c r="A8585" s="103" t="s">
        <v>6</v>
      </c>
      <c r="B8585" s="104">
        <v>46276</v>
      </c>
      <c r="C8585" s="105" t="s">
        <v>11</v>
      </c>
      <c r="D8585" s="106">
        <v>9</v>
      </c>
      <c r="G8585" s="106">
        <v>424</v>
      </c>
      <c r="H8585" s="107">
        <v>9</v>
      </c>
      <c r="I8585" s="107">
        <v>7</v>
      </c>
      <c r="J8585" s="107">
        <v>1</v>
      </c>
      <c r="K8585" s="107">
        <v>1</v>
      </c>
      <c r="L8585" s="108">
        <v>0</v>
      </c>
      <c r="X8585" t="s">
        <v>778</v>
      </c>
      <c r="Y8585" t="s">
        <v>783</v>
      </c>
    </row>
    <row r="8586" spans="1:25" x14ac:dyDescent="0.25">
      <c r="A8586" s="103" t="s">
        <v>28</v>
      </c>
      <c r="B8586" s="104">
        <v>46276</v>
      </c>
      <c r="C8586" s="105" t="s">
        <v>12</v>
      </c>
      <c r="D8586" s="106">
        <v>11</v>
      </c>
      <c r="G8586" s="106">
        <v>1</v>
      </c>
      <c r="H8586" s="107">
        <v>1</v>
      </c>
      <c r="I8586" s="107">
        <v>1</v>
      </c>
      <c r="J8586" s="107">
        <v>0</v>
      </c>
      <c r="K8586" s="107">
        <v>0</v>
      </c>
      <c r="L8586" s="108">
        <v>0</v>
      </c>
      <c r="X8586" t="s">
        <v>782</v>
      </c>
      <c r="Y8586" t="s">
        <v>779</v>
      </c>
    </row>
    <row r="8587" spans="1:25" x14ac:dyDescent="0.25">
      <c r="A8587" s="103" t="s">
        <v>8</v>
      </c>
      <c r="B8587" s="104">
        <v>46276</v>
      </c>
      <c r="C8587" s="105" t="s">
        <v>12</v>
      </c>
      <c r="D8587" s="106">
        <v>9</v>
      </c>
      <c r="G8587" s="106">
        <v>74</v>
      </c>
      <c r="H8587" s="107">
        <v>1</v>
      </c>
      <c r="I8587" s="107">
        <v>0</v>
      </c>
      <c r="J8587" s="107">
        <v>0</v>
      </c>
      <c r="K8587" s="107">
        <v>0</v>
      </c>
      <c r="L8587" s="108">
        <v>0</v>
      </c>
      <c r="X8587" t="s">
        <v>782</v>
      </c>
      <c r="Y8587" t="s">
        <v>779</v>
      </c>
    </row>
    <row r="8588" spans="1:25" x14ac:dyDescent="0.25">
      <c r="A8588" s="103" t="s">
        <v>6</v>
      </c>
      <c r="B8588" s="104">
        <v>46276</v>
      </c>
      <c r="C8588" s="105" t="s">
        <v>12</v>
      </c>
      <c r="D8588" s="106">
        <v>8</v>
      </c>
      <c r="G8588" s="106">
        <v>109</v>
      </c>
      <c r="H8588" s="107">
        <v>3</v>
      </c>
      <c r="I8588" s="107">
        <v>2</v>
      </c>
      <c r="J8588" s="107">
        <v>0</v>
      </c>
      <c r="K8588" s="107">
        <v>0</v>
      </c>
      <c r="L8588" s="108">
        <v>0</v>
      </c>
      <c r="X8588" t="s">
        <v>778</v>
      </c>
      <c r="Y8588" t="s">
        <v>781</v>
      </c>
    </row>
    <row r="8589" spans="1:25" x14ac:dyDescent="0.25">
      <c r="A8589" s="103" t="s">
        <v>7</v>
      </c>
      <c r="B8589" s="104">
        <v>46276</v>
      </c>
      <c r="C8589" s="105" t="s">
        <v>11</v>
      </c>
      <c r="D8589" s="106">
        <v>10</v>
      </c>
      <c r="G8589" s="106">
        <v>88</v>
      </c>
      <c r="H8589" s="107">
        <v>2</v>
      </c>
      <c r="I8589" s="107">
        <v>2</v>
      </c>
      <c r="J8589" s="107">
        <v>1</v>
      </c>
      <c r="K8589" s="107">
        <v>0</v>
      </c>
      <c r="L8589" s="108">
        <v>0</v>
      </c>
      <c r="X8589" t="s">
        <v>778</v>
      </c>
      <c r="Y8589" t="s">
        <v>20</v>
      </c>
    </row>
    <row r="8590" spans="1:25" x14ac:dyDescent="0.25">
      <c r="A8590" s="103" t="s">
        <v>6</v>
      </c>
      <c r="B8590" s="104">
        <v>46276</v>
      </c>
      <c r="C8590" s="105" t="s">
        <v>12</v>
      </c>
      <c r="D8590" s="106">
        <v>10</v>
      </c>
      <c r="G8590" s="106">
        <v>239</v>
      </c>
      <c r="H8590" s="107">
        <v>4</v>
      </c>
      <c r="I8590" s="107">
        <v>3</v>
      </c>
      <c r="J8590" s="107">
        <v>0</v>
      </c>
      <c r="K8590" s="107">
        <v>0</v>
      </c>
      <c r="L8590" s="108">
        <v>0</v>
      </c>
      <c r="X8590" t="s">
        <v>778</v>
      </c>
      <c r="Y8590" t="s">
        <v>779</v>
      </c>
    </row>
    <row r="8591" spans="1:25" x14ac:dyDescent="0.25">
      <c r="A8591" s="103" t="s">
        <v>6</v>
      </c>
      <c r="B8591" s="104">
        <v>46276</v>
      </c>
      <c r="C8591" s="105" t="s">
        <v>12</v>
      </c>
      <c r="D8591" s="106">
        <v>16</v>
      </c>
      <c r="G8591" s="106">
        <v>9</v>
      </c>
      <c r="H8591" s="107">
        <v>0</v>
      </c>
      <c r="I8591" s="107">
        <v>0</v>
      </c>
      <c r="J8591" s="107">
        <v>0</v>
      </c>
      <c r="K8591" s="107">
        <v>0</v>
      </c>
      <c r="L8591" s="108">
        <v>0</v>
      </c>
      <c r="X8591" t="s">
        <v>778</v>
      </c>
    </row>
    <row r="8592" spans="1:25" x14ac:dyDescent="0.25">
      <c r="A8592" s="103" t="s">
        <v>6</v>
      </c>
      <c r="B8592" s="104">
        <v>46276</v>
      </c>
      <c r="C8592" s="105" t="s">
        <v>11</v>
      </c>
      <c r="D8592" s="106">
        <v>14</v>
      </c>
      <c r="G8592" s="106">
        <v>1886</v>
      </c>
      <c r="H8592" s="107">
        <v>14</v>
      </c>
      <c r="I8592" s="107">
        <v>12</v>
      </c>
      <c r="J8592" s="107">
        <v>0</v>
      </c>
      <c r="K8592" s="107">
        <v>0</v>
      </c>
      <c r="L8592" s="108">
        <v>0</v>
      </c>
      <c r="X8592" t="s">
        <v>782</v>
      </c>
      <c r="Y8592" t="s">
        <v>784</v>
      </c>
    </row>
    <row r="8593" spans="1:25" x14ac:dyDescent="0.25">
      <c r="A8593" s="103" t="s">
        <v>8</v>
      </c>
      <c r="B8593" s="104">
        <v>46276</v>
      </c>
      <c r="C8593" s="105" t="s">
        <v>12</v>
      </c>
      <c r="D8593" s="106">
        <v>11</v>
      </c>
      <c r="G8593" s="106">
        <v>46</v>
      </c>
      <c r="H8593" s="107">
        <v>0</v>
      </c>
      <c r="I8593" s="107">
        <v>0</v>
      </c>
      <c r="J8593" s="107">
        <v>0</v>
      </c>
      <c r="K8593" s="107">
        <v>0</v>
      </c>
      <c r="L8593" s="108">
        <v>0</v>
      </c>
      <c r="X8593" t="s">
        <v>782</v>
      </c>
    </row>
    <row r="8594" spans="1:25" x14ac:dyDescent="0.25">
      <c r="A8594" s="103" t="s">
        <v>8</v>
      </c>
      <c r="B8594" s="104">
        <v>46276</v>
      </c>
      <c r="C8594" s="105" t="s">
        <v>11</v>
      </c>
      <c r="D8594" s="106">
        <v>9</v>
      </c>
      <c r="G8594" s="106">
        <v>323</v>
      </c>
      <c r="H8594" s="107">
        <v>2</v>
      </c>
      <c r="I8594" s="107">
        <v>2</v>
      </c>
      <c r="J8594" s="107">
        <v>0</v>
      </c>
      <c r="K8594" s="107">
        <v>0</v>
      </c>
      <c r="L8594" s="108">
        <v>0</v>
      </c>
      <c r="X8594" t="s">
        <v>782</v>
      </c>
      <c r="Y8594" t="s">
        <v>784</v>
      </c>
    </row>
    <row r="8595" spans="1:25" x14ac:dyDescent="0.25">
      <c r="A8595" s="103" t="s">
        <v>8</v>
      </c>
      <c r="B8595" s="104">
        <v>46276</v>
      </c>
      <c r="C8595" s="105" t="s">
        <v>11</v>
      </c>
      <c r="D8595" s="106">
        <v>12</v>
      </c>
      <c r="G8595" s="106">
        <v>238</v>
      </c>
      <c r="H8595" s="107">
        <v>5</v>
      </c>
      <c r="I8595" s="107">
        <v>4</v>
      </c>
      <c r="J8595" s="107">
        <v>0</v>
      </c>
      <c r="K8595" s="107">
        <v>0</v>
      </c>
      <c r="L8595" s="108">
        <v>0</v>
      </c>
      <c r="X8595" t="s">
        <v>778</v>
      </c>
      <c r="Y8595" t="s">
        <v>784</v>
      </c>
    </row>
    <row r="8596" spans="1:25" x14ac:dyDescent="0.25">
      <c r="A8596" s="103" t="s">
        <v>8</v>
      </c>
      <c r="B8596" s="104">
        <v>46276</v>
      </c>
      <c r="C8596" s="105" t="s">
        <v>11</v>
      </c>
      <c r="D8596" s="106">
        <v>11</v>
      </c>
      <c r="G8596" s="106">
        <v>468</v>
      </c>
      <c r="H8596" s="107">
        <v>5</v>
      </c>
      <c r="I8596" s="107">
        <v>4</v>
      </c>
      <c r="J8596" s="107">
        <v>0</v>
      </c>
      <c r="K8596" s="107">
        <v>0</v>
      </c>
      <c r="L8596" s="108">
        <v>0</v>
      </c>
      <c r="X8596" t="s">
        <v>782</v>
      </c>
      <c r="Y8596" t="s">
        <v>784</v>
      </c>
    </row>
    <row r="8597" spans="1:25" x14ac:dyDescent="0.25">
      <c r="A8597" s="103" t="s">
        <v>6</v>
      </c>
      <c r="B8597" s="104">
        <v>46276</v>
      </c>
      <c r="C8597" s="105" t="s">
        <v>12</v>
      </c>
      <c r="D8597" s="106">
        <v>8</v>
      </c>
      <c r="G8597" s="106">
        <v>2</v>
      </c>
      <c r="H8597" s="107">
        <v>0</v>
      </c>
      <c r="I8597" s="107">
        <v>0</v>
      </c>
      <c r="J8597" s="107">
        <v>0</v>
      </c>
      <c r="K8597" s="107">
        <v>0</v>
      </c>
      <c r="L8597" s="108">
        <v>0</v>
      </c>
      <c r="X8597" t="s">
        <v>778</v>
      </c>
      <c r="Y8597" t="s">
        <v>22</v>
      </c>
    </row>
    <row r="8598" spans="1:25" x14ac:dyDescent="0.25">
      <c r="A8598" s="103" t="s">
        <v>8</v>
      </c>
      <c r="B8598" s="104">
        <v>46276</v>
      </c>
      <c r="C8598" s="105" t="s">
        <v>12</v>
      </c>
      <c r="D8598" s="106">
        <v>12</v>
      </c>
      <c r="G8598" s="106">
        <v>97</v>
      </c>
      <c r="H8598" s="107">
        <v>2</v>
      </c>
      <c r="I8598" s="107">
        <v>0</v>
      </c>
      <c r="J8598" s="107">
        <v>0</v>
      </c>
      <c r="K8598" s="107">
        <v>0</v>
      </c>
      <c r="L8598" s="108">
        <v>0</v>
      </c>
      <c r="X8598" t="s">
        <v>778</v>
      </c>
      <c r="Y8598" t="s">
        <v>779</v>
      </c>
    </row>
    <row r="8599" spans="1:25" x14ac:dyDescent="0.25">
      <c r="A8599" s="103" t="s">
        <v>8</v>
      </c>
      <c r="B8599" s="104">
        <v>46276</v>
      </c>
      <c r="C8599" s="105" t="s">
        <v>11</v>
      </c>
      <c r="D8599" s="106">
        <v>16</v>
      </c>
      <c r="G8599" s="106">
        <v>4</v>
      </c>
      <c r="H8599" s="107">
        <v>0</v>
      </c>
      <c r="I8599" s="107">
        <v>0</v>
      </c>
      <c r="J8599" s="107">
        <v>0</v>
      </c>
      <c r="K8599" s="107">
        <v>0</v>
      </c>
      <c r="L8599" s="108">
        <v>0</v>
      </c>
      <c r="X8599" t="s">
        <v>782</v>
      </c>
    </row>
    <row r="8600" spans="1:25" x14ac:dyDescent="0.25">
      <c r="A8600" s="103" t="s">
        <v>8</v>
      </c>
      <c r="B8600" s="104">
        <v>46276</v>
      </c>
      <c r="C8600" s="105" t="s">
        <v>12</v>
      </c>
      <c r="D8600" s="106">
        <v>11</v>
      </c>
      <c r="G8600" s="106">
        <v>207</v>
      </c>
      <c r="H8600" s="107">
        <v>7</v>
      </c>
      <c r="I8600" s="107">
        <v>2</v>
      </c>
      <c r="J8600" s="107">
        <v>2</v>
      </c>
      <c r="K8600" s="107">
        <v>2</v>
      </c>
      <c r="L8600" s="108">
        <v>1</v>
      </c>
      <c r="X8600" t="s">
        <v>782</v>
      </c>
      <c r="Y8600" t="s">
        <v>781</v>
      </c>
    </row>
    <row r="8601" spans="1:25" x14ac:dyDescent="0.25">
      <c r="A8601" s="103" t="s">
        <v>7</v>
      </c>
      <c r="B8601" s="104">
        <v>46276</v>
      </c>
      <c r="C8601" s="105" t="s">
        <v>12</v>
      </c>
      <c r="D8601" s="106">
        <v>9</v>
      </c>
      <c r="G8601" s="106">
        <v>27</v>
      </c>
      <c r="H8601" s="107">
        <v>0</v>
      </c>
      <c r="I8601" s="107">
        <v>0</v>
      </c>
      <c r="J8601" s="107">
        <v>0</v>
      </c>
      <c r="K8601" s="107">
        <v>0</v>
      </c>
      <c r="L8601" s="108">
        <v>0</v>
      </c>
      <c r="X8601" t="s">
        <v>782</v>
      </c>
    </row>
    <row r="8602" spans="1:25" x14ac:dyDescent="0.25">
      <c r="A8602" s="103" t="s">
        <v>8</v>
      </c>
      <c r="B8602" s="104">
        <v>46276</v>
      </c>
      <c r="C8602" s="105" t="s">
        <v>11</v>
      </c>
      <c r="D8602" s="106">
        <v>10</v>
      </c>
      <c r="G8602" s="106">
        <v>246</v>
      </c>
      <c r="H8602" s="107">
        <v>6</v>
      </c>
      <c r="I8602" s="107">
        <v>4</v>
      </c>
      <c r="J8602" s="107">
        <v>0</v>
      </c>
      <c r="K8602" s="107">
        <v>0</v>
      </c>
      <c r="L8602" s="108">
        <v>0</v>
      </c>
      <c r="X8602" t="s">
        <v>778</v>
      </c>
      <c r="Y8602" t="s">
        <v>784</v>
      </c>
    </row>
    <row r="8603" spans="1:25" x14ac:dyDescent="0.25">
      <c r="A8603" s="103" t="s">
        <v>7</v>
      </c>
      <c r="B8603" s="104">
        <v>46276</v>
      </c>
      <c r="C8603" s="105" t="s">
        <v>12</v>
      </c>
      <c r="D8603" s="106">
        <v>8</v>
      </c>
      <c r="G8603" s="106">
        <v>8</v>
      </c>
      <c r="H8603" s="107">
        <v>0</v>
      </c>
      <c r="I8603" s="107">
        <v>0</v>
      </c>
      <c r="J8603" s="107">
        <v>0</v>
      </c>
      <c r="K8603" s="107">
        <v>0</v>
      </c>
      <c r="L8603" s="108">
        <v>0</v>
      </c>
      <c r="X8603" t="s">
        <v>778</v>
      </c>
    </row>
    <row r="8604" spans="1:25" x14ac:dyDescent="0.25">
      <c r="A8604" s="103" t="s">
        <v>8</v>
      </c>
      <c r="B8604" s="104">
        <v>46276</v>
      </c>
      <c r="C8604" s="105" t="s">
        <v>11</v>
      </c>
      <c r="D8604" s="106">
        <v>12</v>
      </c>
      <c r="G8604" s="106">
        <v>603</v>
      </c>
      <c r="H8604" s="107">
        <v>3</v>
      </c>
      <c r="I8604" s="107">
        <v>3</v>
      </c>
      <c r="J8604" s="107">
        <v>0</v>
      </c>
      <c r="K8604" s="107">
        <v>0</v>
      </c>
      <c r="L8604" s="108">
        <v>0</v>
      </c>
      <c r="X8604" t="s">
        <v>782</v>
      </c>
      <c r="Y8604" t="s">
        <v>783</v>
      </c>
    </row>
    <row r="8605" spans="1:25" x14ac:dyDescent="0.25">
      <c r="A8605" s="103" t="s">
        <v>6</v>
      </c>
      <c r="B8605" s="104">
        <v>46276</v>
      </c>
      <c r="C8605" s="105" t="s">
        <v>12</v>
      </c>
      <c r="D8605" s="106">
        <v>10</v>
      </c>
      <c r="G8605" s="106">
        <v>6</v>
      </c>
      <c r="H8605" s="107">
        <v>0</v>
      </c>
      <c r="I8605" s="107">
        <v>0</v>
      </c>
      <c r="J8605" s="107">
        <v>0</v>
      </c>
      <c r="K8605" s="107">
        <v>0</v>
      </c>
      <c r="L8605" s="108">
        <v>0</v>
      </c>
      <c r="X8605" t="s">
        <v>778</v>
      </c>
      <c r="Y8605" t="s">
        <v>786</v>
      </c>
    </row>
    <row r="8606" spans="1:25" x14ac:dyDescent="0.25">
      <c r="A8606" s="103" t="s">
        <v>7</v>
      </c>
      <c r="B8606" s="104">
        <v>46276</v>
      </c>
      <c r="C8606" s="105" t="s">
        <v>12</v>
      </c>
      <c r="D8606" s="106">
        <v>13</v>
      </c>
      <c r="G8606" s="106">
        <v>10</v>
      </c>
      <c r="H8606" s="107">
        <v>1</v>
      </c>
      <c r="I8606" s="107">
        <v>1</v>
      </c>
      <c r="J8606" s="107">
        <v>0</v>
      </c>
      <c r="K8606" s="107">
        <v>0</v>
      </c>
      <c r="L8606" s="108">
        <v>0</v>
      </c>
      <c r="X8606" t="s">
        <v>782</v>
      </c>
      <c r="Y8606" t="s">
        <v>781</v>
      </c>
    </row>
    <row r="8607" spans="1:25" x14ac:dyDescent="0.25">
      <c r="A8607" s="103" t="s">
        <v>8</v>
      </c>
      <c r="B8607" s="104">
        <v>46276</v>
      </c>
      <c r="C8607" s="105" t="s">
        <v>12</v>
      </c>
      <c r="D8607" s="106">
        <v>8</v>
      </c>
      <c r="G8607" s="106">
        <v>6</v>
      </c>
      <c r="H8607" s="107">
        <v>0</v>
      </c>
      <c r="I8607" s="107">
        <v>0</v>
      </c>
      <c r="J8607" s="107">
        <v>0</v>
      </c>
      <c r="K8607" s="107">
        <v>0</v>
      </c>
      <c r="L8607" s="108">
        <v>0</v>
      </c>
      <c r="X8607" t="s">
        <v>778</v>
      </c>
      <c r="Y8607" t="s">
        <v>779</v>
      </c>
    </row>
    <row r="8608" spans="1:25" x14ac:dyDescent="0.25">
      <c r="A8608" s="103" t="s">
        <v>8</v>
      </c>
      <c r="B8608" s="104">
        <v>46276</v>
      </c>
      <c r="C8608" s="105" t="s">
        <v>12</v>
      </c>
      <c r="D8608" s="106">
        <v>12</v>
      </c>
      <c r="G8608" s="106">
        <v>13</v>
      </c>
      <c r="H8608" s="107">
        <v>0</v>
      </c>
      <c r="I8608" s="107">
        <v>0</v>
      </c>
      <c r="J8608" s="107">
        <v>0</v>
      </c>
      <c r="K8608" s="107">
        <v>0</v>
      </c>
      <c r="L8608" s="108">
        <v>0</v>
      </c>
      <c r="X8608" t="s">
        <v>782</v>
      </c>
    </row>
    <row r="8609" spans="1:25" x14ac:dyDescent="0.25">
      <c r="A8609" s="103" t="s">
        <v>7</v>
      </c>
      <c r="B8609" s="104">
        <v>46276</v>
      </c>
      <c r="C8609" s="105" t="s">
        <v>12</v>
      </c>
      <c r="D8609" s="106">
        <v>15</v>
      </c>
      <c r="G8609" s="106">
        <v>73</v>
      </c>
      <c r="H8609" s="107">
        <v>3</v>
      </c>
      <c r="I8609" s="107">
        <v>3</v>
      </c>
      <c r="J8609" s="107">
        <v>1</v>
      </c>
      <c r="K8609" s="107">
        <v>1</v>
      </c>
      <c r="L8609" s="108">
        <v>1</v>
      </c>
      <c r="X8609" t="s">
        <v>782</v>
      </c>
      <c r="Y8609" t="s">
        <v>781</v>
      </c>
    </row>
    <row r="8610" spans="1:25" x14ac:dyDescent="0.25">
      <c r="A8610" s="103" t="s">
        <v>6</v>
      </c>
      <c r="B8610" s="104">
        <v>46276</v>
      </c>
      <c r="C8610" s="105" t="s">
        <v>12</v>
      </c>
      <c r="D8610" s="106">
        <v>9</v>
      </c>
      <c r="G8610" s="106">
        <v>3113</v>
      </c>
      <c r="H8610" s="107">
        <v>38</v>
      </c>
      <c r="I8610" s="107">
        <v>29</v>
      </c>
      <c r="J8610" s="107">
        <v>1</v>
      </c>
      <c r="K8610" s="107">
        <v>1</v>
      </c>
      <c r="L8610" s="108">
        <v>0</v>
      </c>
      <c r="X8610" t="s">
        <v>778</v>
      </c>
      <c r="Y8610" t="s">
        <v>779</v>
      </c>
    </row>
    <row r="8611" spans="1:25" x14ac:dyDescent="0.25">
      <c r="A8611" s="103" t="s">
        <v>7</v>
      </c>
      <c r="B8611" s="104">
        <v>46276</v>
      </c>
      <c r="C8611" s="105" t="s">
        <v>11</v>
      </c>
      <c r="D8611" s="106">
        <v>15</v>
      </c>
      <c r="G8611" s="106">
        <v>71</v>
      </c>
      <c r="H8611" s="107">
        <v>0</v>
      </c>
      <c r="I8611" s="107">
        <v>0</v>
      </c>
      <c r="J8611" s="107">
        <v>0</v>
      </c>
      <c r="K8611" s="107">
        <v>0</v>
      </c>
      <c r="L8611" s="108">
        <v>0</v>
      </c>
      <c r="X8611" t="s">
        <v>782</v>
      </c>
      <c r="Y8611" t="s">
        <v>780</v>
      </c>
    </row>
    <row r="8612" spans="1:25" x14ac:dyDescent="0.25">
      <c r="A8612" s="103" t="s">
        <v>8</v>
      </c>
      <c r="B8612" s="104">
        <v>46276</v>
      </c>
      <c r="C8612" s="105" t="s">
        <v>11</v>
      </c>
      <c r="D8612" s="106">
        <v>11</v>
      </c>
      <c r="G8612" s="106">
        <v>261</v>
      </c>
      <c r="H8612" s="107">
        <v>2</v>
      </c>
      <c r="I8612" s="107">
        <v>2</v>
      </c>
      <c r="J8612" s="107">
        <v>0</v>
      </c>
      <c r="K8612" s="107">
        <v>0</v>
      </c>
      <c r="L8612" s="108">
        <v>0</v>
      </c>
      <c r="X8612" t="s">
        <v>778</v>
      </c>
      <c r="Y8612" t="s">
        <v>20</v>
      </c>
    </row>
    <row r="8613" spans="1:25" x14ac:dyDescent="0.25">
      <c r="A8613" s="103" t="s">
        <v>8</v>
      </c>
      <c r="B8613" s="104">
        <v>46276</v>
      </c>
      <c r="C8613" s="105" t="s">
        <v>12</v>
      </c>
      <c r="D8613" s="106">
        <v>10</v>
      </c>
      <c r="G8613" s="106">
        <v>27</v>
      </c>
      <c r="H8613" s="107">
        <v>0</v>
      </c>
      <c r="I8613" s="107">
        <v>0</v>
      </c>
      <c r="J8613" s="107">
        <v>0</v>
      </c>
      <c r="K8613" s="107">
        <v>0</v>
      </c>
      <c r="L8613" s="108">
        <v>0</v>
      </c>
      <c r="X8613" t="s">
        <v>782</v>
      </c>
      <c r="Y8613" t="s">
        <v>779</v>
      </c>
    </row>
    <row r="8614" spans="1:25" x14ac:dyDescent="0.25">
      <c r="A8614" s="103" t="s">
        <v>8</v>
      </c>
      <c r="B8614" s="104">
        <v>46276</v>
      </c>
      <c r="C8614" s="105" t="s">
        <v>12</v>
      </c>
      <c r="D8614" s="106">
        <v>15</v>
      </c>
      <c r="G8614" s="106">
        <v>175</v>
      </c>
      <c r="H8614" s="107">
        <v>2</v>
      </c>
      <c r="I8614" s="107">
        <v>2</v>
      </c>
      <c r="J8614" s="107">
        <v>0</v>
      </c>
      <c r="K8614" s="107">
        <v>0</v>
      </c>
      <c r="L8614" s="108">
        <v>0</v>
      </c>
      <c r="X8614" t="s">
        <v>782</v>
      </c>
      <c r="Y8614" t="s">
        <v>781</v>
      </c>
    </row>
    <row r="8615" spans="1:25" x14ac:dyDescent="0.25">
      <c r="A8615" s="103" t="s">
        <v>8</v>
      </c>
      <c r="B8615" s="104">
        <v>46276</v>
      </c>
      <c r="C8615" s="105" t="s">
        <v>12</v>
      </c>
      <c r="D8615" s="106">
        <v>16</v>
      </c>
      <c r="G8615" s="106">
        <v>7</v>
      </c>
      <c r="H8615" s="107">
        <v>0</v>
      </c>
      <c r="I8615" s="107">
        <v>0</v>
      </c>
      <c r="J8615" s="107">
        <v>0</v>
      </c>
      <c r="K8615" s="107">
        <v>0</v>
      </c>
      <c r="L8615" s="108">
        <v>0</v>
      </c>
      <c r="X8615" t="s">
        <v>778</v>
      </c>
    </row>
    <row r="8616" spans="1:25" x14ac:dyDescent="0.25">
      <c r="A8616" s="103" t="s">
        <v>8</v>
      </c>
      <c r="B8616" s="104">
        <v>46276</v>
      </c>
      <c r="C8616" s="105" t="s">
        <v>12</v>
      </c>
      <c r="D8616" s="106">
        <v>8</v>
      </c>
      <c r="G8616" s="106">
        <v>22</v>
      </c>
      <c r="H8616" s="107">
        <v>1</v>
      </c>
      <c r="I8616" s="107">
        <v>1</v>
      </c>
      <c r="J8616" s="107">
        <v>0</v>
      </c>
      <c r="K8616" s="107">
        <v>0</v>
      </c>
      <c r="L8616" s="108">
        <v>0</v>
      </c>
      <c r="X8616" t="s">
        <v>778</v>
      </c>
      <c r="Y8616" t="s">
        <v>779</v>
      </c>
    </row>
    <row r="8617" spans="1:25" x14ac:dyDescent="0.25">
      <c r="A8617" s="103" t="s">
        <v>8</v>
      </c>
      <c r="B8617" s="104">
        <v>46276</v>
      </c>
      <c r="C8617" s="105" t="s">
        <v>11</v>
      </c>
      <c r="D8617" s="106">
        <v>13</v>
      </c>
      <c r="G8617" s="106">
        <v>5</v>
      </c>
      <c r="H8617" s="107">
        <v>0</v>
      </c>
      <c r="I8617" s="107">
        <v>0</v>
      </c>
      <c r="J8617" s="107">
        <v>0</v>
      </c>
      <c r="K8617" s="107">
        <v>0</v>
      </c>
      <c r="L8617" s="108">
        <v>0</v>
      </c>
      <c r="X8617" t="s">
        <v>782</v>
      </c>
      <c r="Y8617" t="s">
        <v>780</v>
      </c>
    </row>
    <row r="8618" spans="1:25" x14ac:dyDescent="0.25">
      <c r="A8618" s="103" t="s">
        <v>7</v>
      </c>
      <c r="B8618" s="104">
        <v>46276</v>
      </c>
      <c r="C8618" s="105" t="s">
        <v>11</v>
      </c>
      <c r="D8618" s="106">
        <v>11</v>
      </c>
      <c r="G8618" s="106">
        <v>365</v>
      </c>
      <c r="H8618" s="107">
        <v>6</v>
      </c>
      <c r="I8618" s="107">
        <v>4</v>
      </c>
      <c r="J8618" s="107">
        <v>0</v>
      </c>
      <c r="K8618" s="107">
        <v>0</v>
      </c>
      <c r="L8618" s="108">
        <v>0</v>
      </c>
      <c r="X8618" t="s">
        <v>782</v>
      </c>
      <c r="Y8618" t="s">
        <v>784</v>
      </c>
    </row>
    <row r="8619" spans="1:25" x14ac:dyDescent="0.25">
      <c r="A8619" s="103" t="s">
        <v>8</v>
      </c>
      <c r="B8619" s="104">
        <v>46276</v>
      </c>
      <c r="C8619" s="105" t="s">
        <v>12</v>
      </c>
      <c r="D8619" s="106">
        <v>9</v>
      </c>
      <c r="G8619" s="106">
        <v>155</v>
      </c>
      <c r="H8619" s="107">
        <v>0</v>
      </c>
      <c r="I8619" s="107">
        <v>0</v>
      </c>
      <c r="J8619" s="107">
        <v>0</v>
      </c>
      <c r="K8619" s="107">
        <v>0</v>
      </c>
      <c r="L8619" s="108">
        <v>0</v>
      </c>
      <c r="X8619" t="s">
        <v>782</v>
      </c>
      <c r="Y8619" t="s">
        <v>781</v>
      </c>
    </row>
    <row r="8620" spans="1:25" x14ac:dyDescent="0.25">
      <c r="A8620" s="103" t="s">
        <v>7</v>
      </c>
      <c r="B8620" s="104">
        <v>46276</v>
      </c>
      <c r="C8620" s="105" t="s">
        <v>12</v>
      </c>
      <c r="D8620" s="106">
        <v>13</v>
      </c>
      <c r="G8620" s="106">
        <v>7</v>
      </c>
      <c r="H8620" s="107">
        <v>0</v>
      </c>
      <c r="I8620" s="107">
        <v>0</v>
      </c>
      <c r="J8620" s="107">
        <v>0</v>
      </c>
      <c r="K8620" s="107">
        <v>0</v>
      </c>
      <c r="L8620" s="108">
        <v>0</v>
      </c>
      <c r="X8620" t="s">
        <v>778</v>
      </c>
    </row>
    <row r="8621" spans="1:25" x14ac:dyDescent="0.25">
      <c r="A8621" s="103" t="s">
        <v>8</v>
      </c>
      <c r="B8621" s="104">
        <v>46276</v>
      </c>
      <c r="C8621" s="105" t="s">
        <v>12</v>
      </c>
      <c r="D8621" s="106">
        <v>12</v>
      </c>
      <c r="G8621" s="106">
        <v>2796</v>
      </c>
      <c r="H8621" s="107">
        <v>30</v>
      </c>
      <c r="I8621" s="107">
        <v>17</v>
      </c>
      <c r="J8621" s="107">
        <v>2</v>
      </c>
      <c r="K8621" s="107">
        <v>2</v>
      </c>
      <c r="L8621" s="108">
        <v>0</v>
      </c>
      <c r="X8621" t="s">
        <v>782</v>
      </c>
      <c r="Y8621" t="s">
        <v>779</v>
      </c>
    </row>
    <row r="8622" spans="1:25" x14ac:dyDescent="0.25">
      <c r="A8622" s="103" t="s">
        <v>8</v>
      </c>
      <c r="B8622" s="104">
        <v>46276</v>
      </c>
      <c r="C8622" s="105" t="s">
        <v>11</v>
      </c>
      <c r="D8622" s="106">
        <v>14</v>
      </c>
      <c r="G8622" s="106">
        <v>60</v>
      </c>
      <c r="H8622" s="107">
        <v>1</v>
      </c>
      <c r="I8622" s="107">
        <v>1</v>
      </c>
      <c r="J8622" s="107">
        <v>0</v>
      </c>
      <c r="K8622" s="107">
        <v>0</v>
      </c>
      <c r="L8622" s="108">
        <v>0</v>
      </c>
      <c r="X8622" t="s">
        <v>778</v>
      </c>
      <c r="Y8622" t="s">
        <v>780</v>
      </c>
    </row>
    <row r="8623" spans="1:25" x14ac:dyDescent="0.25">
      <c r="A8623" s="103" t="s">
        <v>6</v>
      </c>
      <c r="B8623" s="104">
        <v>46276</v>
      </c>
      <c r="C8623" s="105" t="s">
        <v>11</v>
      </c>
      <c r="D8623" s="106">
        <v>16</v>
      </c>
      <c r="G8623" s="106">
        <v>209</v>
      </c>
      <c r="H8623" s="107">
        <v>3</v>
      </c>
      <c r="I8623" s="107">
        <v>3</v>
      </c>
      <c r="J8623" s="107">
        <v>0</v>
      </c>
      <c r="K8623" s="107">
        <v>0</v>
      </c>
      <c r="L8623" s="108">
        <v>0</v>
      </c>
      <c r="X8623" t="s">
        <v>778</v>
      </c>
      <c r="Y8623" t="s">
        <v>783</v>
      </c>
    </row>
    <row r="8624" spans="1:25" x14ac:dyDescent="0.25">
      <c r="A8624" s="103" t="s">
        <v>6</v>
      </c>
      <c r="B8624" s="104">
        <v>46276</v>
      </c>
      <c r="C8624" s="105" t="s">
        <v>12</v>
      </c>
      <c r="D8624" s="106">
        <v>15</v>
      </c>
      <c r="G8624" s="106">
        <v>3</v>
      </c>
      <c r="H8624" s="107">
        <v>1</v>
      </c>
      <c r="I8624" s="107">
        <v>0</v>
      </c>
      <c r="J8624" s="107">
        <v>0</v>
      </c>
      <c r="K8624" s="107">
        <v>0</v>
      </c>
      <c r="L8624" s="108">
        <v>0</v>
      </c>
      <c r="X8624" t="s">
        <v>782</v>
      </c>
      <c r="Y8624" t="s">
        <v>169</v>
      </c>
    </row>
    <row r="8625" spans="1:25" x14ac:dyDescent="0.25">
      <c r="A8625" s="103" t="s">
        <v>7</v>
      </c>
      <c r="B8625" s="104">
        <v>46276</v>
      </c>
      <c r="C8625" s="105" t="s">
        <v>12</v>
      </c>
      <c r="D8625" s="106">
        <v>14</v>
      </c>
      <c r="G8625" s="106">
        <v>14</v>
      </c>
      <c r="H8625" s="107">
        <v>0</v>
      </c>
      <c r="I8625" s="107">
        <v>0</v>
      </c>
      <c r="J8625" s="107">
        <v>0</v>
      </c>
      <c r="K8625" s="107">
        <v>0</v>
      </c>
      <c r="L8625" s="108">
        <v>0</v>
      </c>
      <c r="X8625" t="s">
        <v>778</v>
      </c>
    </row>
    <row r="8626" spans="1:25" x14ac:dyDescent="0.25">
      <c r="A8626" s="103" t="s">
        <v>6</v>
      </c>
      <c r="B8626" s="104">
        <v>46276</v>
      </c>
      <c r="C8626" s="105" t="s">
        <v>11</v>
      </c>
      <c r="D8626" s="106">
        <v>15</v>
      </c>
      <c r="G8626" s="106">
        <v>8</v>
      </c>
      <c r="H8626" s="107">
        <v>1</v>
      </c>
      <c r="I8626" s="107">
        <v>1</v>
      </c>
      <c r="J8626" s="107">
        <v>0</v>
      </c>
      <c r="K8626" s="107">
        <v>0</v>
      </c>
      <c r="L8626" s="108">
        <v>0</v>
      </c>
      <c r="X8626" t="s">
        <v>782</v>
      </c>
      <c r="Y8626" t="s">
        <v>23</v>
      </c>
    </row>
    <row r="8627" spans="1:25" x14ac:dyDescent="0.25">
      <c r="A8627" s="103" t="s">
        <v>7</v>
      </c>
      <c r="B8627" s="104">
        <v>46276</v>
      </c>
      <c r="C8627" s="105" t="s">
        <v>11</v>
      </c>
      <c r="D8627" s="106">
        <v>16</v>
      </c>
      <c r="G8627" s="106">
        <v>4</v>
      </c>
      <c r="H8627" s="107">
        <v>0</v>
      </c>
      <c r="I8627" s="107">
        <v>0</v>
      </c>
      <c r="J8627" s="107">
        <v>0</v>
      </c>
      <c r="K8627" s="107">
        <v>0</v>
      </c>
      <c r="L8627" s="108">
        <v>0</v>
      </c>
      <c r="X8627" t="s">
        <v>782</v>
      </c>
      <c r="Y8627" t="s">
        <v>21</v>
      </c>
    </row>
    <row r="8628" spans="1:25" x14ac:dyDescent="0.25">
      <c r="A8628" s="103" t="s">
        <v>7</v>
      </c>
      <c r="B8628" s="104">
        <v>46276</v>
      </c>
      <c r="C8628" s="105" t="s">
        <v>11</v>
      </c>
      <c r="D8628" s="106">
        <v>8</v>
      </c>
      <c r="G8628" s="106">
        <v>2</v>
      </c>
      <c r="H8628" s="107">
        <v>0</v>
      </c>
      <c r="I8628" s="107">
        <v>0</v>
      </c>
      <c r="J8628" s="107">
        <v>0</v>
      </c>
      <c r="K8628" s="107">
        <v>0</v>
      </c>
      <c r="L8628" s="108">
        <v>0</v>
      </c>
      <c r="X8628" t="s">
        <v>778</v>
      </c>
      <c r="Y8628" t="s">
        <v>21</v>
      </c>
    </row>
    <row r="8629" spans="1:25" x14ac:dyDescent="0.25">
      <c r="A8629" s="103" t="s">
        <v>7</v>
      </c>
      <c r="B8629" s="104">
        <v>46276</v>
      </c>
      <c r="C8629" s="105" t="s">
        <v>11</v>
      </c>
      <c r="D8629" s="106">
        <v>13</v>
      </c>
      <c r="G8629" s="106">
        <v>3</v>
      </c>
      <c r="H8629" s="107">
        <v>0</v>
      </c>
      <c r="I8629" s="107">
        <v>0</v>
      </c>
      <c r="J8629" s="107">
        <v>0</v>
      </c>
      <c r="K8629" s="107">
        <v>0</v>
      </c>
      <c r="L8629" s="108">
        <v>0</v>
      </c>
      <c r="X8629" t="s">
        <v>778</v>
      </c>
      <c r="Y8629" t="s">
        <v>20</v>
      </c>
    </row>
    <row r="8630" spans="1:25" x14ac:dyDescent="0.25">
      <c r="A8630" s="103" t="s">
        <v>6</v>
      </c>
      <c r="B8630" s="104">
        <v>46276</v>
      </c>
      <c r="C8630" s="105" t="s">
        <v>11</v>
      </c>
      <c r="D8630" s="106">
        <v>15</v>
      </c>
      <c r="G8630" s="106">
        <v>13</v>
      </c>
      <c r="H8630" s="107">
        <v>0</v>
      </c>
      <c r="I8630" s="107">
        <v>0</v>
      </c>
      <c r="J8630" s="107">
        <v>0</v>
      </c>
      <c r="K8630" s="107">
        <v>0</v>
      </c>
      <c r="L8630" s="108">
        <v>0</v>
      </c>
      <c r="X8630" t="s">
        <v>778</v>
      </c>
      <c r="Y8630" t="s">
        <v>23</v>
      </c>
    </row>
    <row r="8631" spans="1:25" x14ac:dyDescent="0.25">
      <c r="A8631" s="103" t="s">
        <v>6</v>
      </c>
      <c r="B8631" s="104">
        <v>46276</v>
      </c>
      <c r="C8631" s="105" t="s">
        <v>12</v>
      </c>
      <c r="D8631" s="106">
        <v>15</v>
      </c>
      <c r="G8631" s="106">
        <v>17</v>
      </c>
      <c r="H8631" s="107">
        <v>0</v>
      </c>
      <c r="I8631" s="107">
        <v>0</v>
      </c>
      <c r="J8631" s="107">
        <v>0</v>
      </c>
      <c r="K8631" s="107">
        <v>0</v>
      </c>
      <c r="L8631" s="108">
        <v>0</v>
      </c>
      <c r="X8631" t="s">
        <v>778</v>
      </c>
    </row>
    <row r="8632" spans="1:25" x14ac:dyDescent="0.25">
      <c r="A8632" s="103" t="s">
        <v>8</v>
      </c>
      <c r="B8632" s="104">
        <v>46276</v>
      </c>
      <c r="C8632" s="105" t="s">
        <v>12</v>
      </c>
      <c r="D8632" s="106">
        <v>8</v>
      </c>
      <c r="G8632" s="106">
        <v>1</v>
      </c>
      <c r="H8632" s="107">
        <v>0</v>
      </c>
      <c r="I8632" s="107">
        <v>0</v>
      </c>
      <c r="J8632" s="107">
        <v>0</v>
      </c>
      <c r="K8632" s="107">
        <v>0</v>
      </c>
      <c r="L8632" s="108">
        <v>0</v>
      </c>
      <c r="X8632" t="s">
        <v>778</v>
      </c>
      <c r="Y8632" t="s">
        <v>781</v>
      </c>
    </row>
    <row r="8633" spans="1:25" x14ac:dyDescent="0.25">
      <c r="A8633" s="103" t="s">
        <v>28</v>
      </c>
      <c r="B8633" s="104">
        <v>46276</v>
      </c>
      <c r="C8633" s="105" t="s">
        <v>11</v>
      </c>
      <c r="D8633" s="106">
        <v>12</v>
      </c>
      <c r="G8633" s="106">
        <v>3</v>
      </c>
      <c r="H8633" s="107">
        <v>3</v>
      </c>
      <c r="I8633" s="107">
        <v>3</v>
      </c>
      <c r="J8633" s="107">
        <v>1</v>
      </c>
      <c r="K8633" s="107">
        <v>0</v>
      </c>
      <c r="L8633" s="108">
        <v>0</v>
      </c>
      <c r="X8633" t="s">
        <v>782</v>
      </c>
    </row>
    <row r="8634" spans="1:25" x14ac:dyDescent="0.25">
      <c r="A8634" s="103" t="s">
        <v>6</v>
      </c>
      <c r="B8634" s="104">
        <v>46276</v>
      </c>
      <c r="C8634" s="105" t="s">
        <v>11</v>
      </c>
      <c r="D8634" s="106">
        <v>8</v>
      </c>
      <c r="G8634" s="106">
        <v>7</v>
      </c>
      <c r="H8634" s="107">
        <v>0</v>
      </c>
      <c r="I8634" s="107">
        <v>0</v>
      </c>
      <c r="J8634" s="107">
        <v>0</v>
      </c>
      <c r="K8634" s="107">
        <v>0</v>
      </c>
      <c r="L8634" s="108">
        <v>0</v>
      </c>
      <c r="X8634" t="s">
        <v>782</v>
      </c>
      <c r="Y8634" t="s">
        <v>23</v>
      </c>
    </row>
    <row r="8635" spans="1:25" x14ac:dyDescent="0.25">
      <c r="A8635" s="103" t="s">
        <v>6</v>
      </c>
      <c r="B8635" s="104">
        <v>46276</v>
      </c>
      <c r="C8635" s="105" t="s">
        <v>12</v>
      </c>
      <c r="D8635" s="106">
        <v>12</v>
      </c>
      <c r="G8635" s="106">
        <v>4</v>
      </c>
      <c r="H8635" s="107">
        <v>0</v>
      </c>
      <c r="I8635" s="107">
        <v>0</v>
      </c>
      <c r="J8635" s="107">
        <v>0</v>
      </c>
      <c r="K8635" s="107">
        <v>0</v>
      </c>
      <c r="L8635" s="108">
        <v>0</v>
      </c>
      <c r="X8635" t="s">
        <v>778</v>
      </c>
      <c r="Y8635" t="s">
        <v>22</v>
      </c>
    </row>
    <row r="8636" spans="1:25" x14ac:dyDescent="0.25">
      <c r="A8636" s="103" t="s">
        <v>7</v>
      </c>
      <c r="B8636" s="104">
        <v>46276</v>
      </c>
      <c r="C8636" s="105" t="s">
        <v>12</v>
      </c>
      <c r="D8636" s="106">
        <v>9</v>
      </c>
      <c r="G8636" s="106">
        <v>17</v>
      </c>
      <c r="H8636" s="107">
        <v>0</v>
      </c>
      <c r="I8636" s="107">
        <v>0</v>
      </c>
      <c r="J8636" s="107">
        <v>0</v>
      </c>
      <c r="K8636" s="107">
        <v>0</v>
      </c>
      <c r="L8636" s="108">
        <v>0</v>
      </c>
      <c r="X8636" t="s">
        <v>782</v>
      </c>
      <c r="Y8636" t="s">
        <v>779</v>
      </c>
    </row>
    <row r="8637" spans="1:25" x14ac:dyDescent="0.25">
      <c r="A8637" s="103" t="s">
        <v>8</v>
      </c>
      <c r="B8637" s="104">
        <v>46276</v>
      </c>
      <c r="C8637" s="105" t="s">
        <v>11</v>
      </c>
      <c r="D8637" s="106">
        <v>13</v>
      </c>
      <c r="G8637" s="106">
        <v>20</v>
      </c>
      <c r="H8637" s="107">
        <v>0</v>
      </c>
      <c r="I8637" s="107">
        <v>0</v>
      </c>
      <c r="J8637" s="107">
        <v>0</v>
      </c>
      <c r="K8637" s="107">
        <v>0</v>
      </c>
      <c r="L8637" s="108">
        <v>0</v>
      </c>
      <c r="X8637" t="s">
        <v>782</v>
      </c>
      <c r="Y8637" t="s">
        <v>20</v>
      </c>
    </row>
    <row r="8638" spans="1:25" x14ac:dyDescent="0.25">
      <c r="A8638" s="103" t="s">
        <v>8</v>
      </c>
      <c r="B8638" s="104">
        <v>46276</v>
      </c>
      <c r="C8638" s="105" t="s">
        <v>12</v>
      </c>
      <c r="D8638" s="106">
        <v>16</v>
      </c>
      <c r="G8638" s="106">
        <v>55</v>
      </c>
      <c r="H8638" s="107">
        <v>0</v>
      </c>
      <c r="I8638" s="107">
        <v>0</v>
      </c>
      <c r="J8638" s="107">
        <v>0</v>
      </c>
      <c r="K8638" s="107">
        <v>0</v>
      </c>
      <c r="L8638" s="108">
        <v>0</v>
      </c>
      <c r="X8638" t="s">
        <v>782</v>
      </c>
      <c r="Y8638" t="s">
        <v>779</v>
      </c>
    </row>
    <row r="8639" spans="1:25" x14ac:dyDescent="0.25">
      <c r="A8639" s="103" t="s">
        <v>7</v>
      </c>
      <c r="B8639" s="104">
        <v>46276</v>
      </c>
      <c r="C8639" s="105" t="s">
        <v>12</v>
      </c>
      <c r="D8639" s="106">
        <v>16</v>
      </c>
      <c r="G8639" s="106">
        <v>72</v>
      </c>
      <c r="H8639" s="107">
        <v>0</v>
      </c>
      <c r="I8639" s="107">
        <v>0</v>
      </c>
      <c r="J8639" s="107">
        <v>0</v>
      </c>
      <c r="K8639" s="107">
        <v>0</v>
      </c>
      <c r="L8639" s="108">
        <v>0</v>
      </c>
      <c r="X8639" t="s">
        <v>778</v>
      </c>
      <c r="Y8639" t="s">
        <v>779</v>
      </c>
    </row>
    <row r="8640" spans="1:25" x14ac:dyDescent="0.25">
      <c r="A8640" s="103" t="s">
        <v>8</v>
      </c>
      <c r="B8640" s="104">
        <v>46276</v>
      </c>
      <c r="C8640" s="105" t="s">
        <v>12</v>
      </c>
      <c r="D8640" s="106">
        <v>14</v>
      </c>
      <c r="G8640" s="106">
        <v>63</v>
      </c>
      <c r="H8640" s="107">
        <v>1</v>
      </c>
      <c r="I8640" s="107">
        <v>1</v>
      </c>
      <c r="J8640" s="107">
        <v>0</v>
      </c>
      <c r="K8640" s="107">
        <v>0</v>
      </c>
      <c r="L8640" s="108">
        <v>0</v>
      </c>
      <c r="X8640" t="s">
        <v>782</v>
      </c>
      <c r="Y8640" t="s">
        <v>779</v>
      </c>
    </row>
    <row r="8641" spans="1:25" x14ac:dyDescent="0.25">
      <c r="A8641" s="103" t="s">
        <v>8</v>
      </c>
      <c r="B8641" s="104">
        <v>46276</v>
      </c>
      <c r="C8641" s="105" t="s">
        <v>11</v>
      </c>
      <c r="D8641" s="106">
        <v>10</v>
      </c>
      <c r="G8641" s="106">
        <v>514</v>
      </c>
      <c r="H8641" s="107">
        <v>6</v>
      </c>
      <c r="I8641" s="107">
        <v>5</v>
      </c>
      <c r="J8641" s="107">
        <v>2</v>
      </c>
      <c r="K8641" s="107">
        <v>1</v>
      </c>
      <c r="L8641" s="108">
        <v>0</v>
      </c>
      <c r="X8641" t="s">
        <v>782</v>
      </c>
      <c r="Y8641" t="s">
        <v>20</v>
      </c>
    </row>
    <row r="8642" spans="1:25" x14ac:dyDescent="0.25">
      <c r="A8642" s="103" t="s">
        <v>8</v>
      </c>
      <c r="B8642" s="104">
        <v>46276</v>
      </c>
      <c r="C8642" s="105" t="s">
        <v>12</v>
      </c>
      <c r="D8642" s="106">
        <v>12</v>
      </c>
      <c r="G8642" s="106">
        <v>2</v>
      </c>
      <c r="H8642" s="107">
        <v>0</v>
      </c>
      <c r="I8642" s="107">
        <v>0</v>
      </c>
      <c r="J8642" s="107">
        <v>0</v>
      </c>
      <c r="K8642" s="107">
        <v>0</v>
      </c>
      <c r="L8642" s="108">
        <v>0</v>
      </c>
      <c r="X8642" t="s">
        <v>778</v>
      </c>
    </row>
    <row r="8643" spans="1:25" x14ac:dyDescent="0.25">
      <c r="A8643" s="103" t="s">
        <v>6</v>
      </c>
      <c r="B8643" s="104">
        <v>46276</v>
      </c>
      <c r="C8643" s="105" t="s">
        <v>11</v>
      </c>
      <c r="D8643" s="106">
        <v>8</v>
      </c>
      <c r="G8643" s="106">
        <v>185</v>
      </c>
      <c r="H8643" s="107">
        <v>3</v>
      </c>
      <c r="I8643" s="107">
        <v>3</v>
      </c>
      <c r="J8643" s="107">
        <v>0</v>
      </c>
      <c r="K8643" s="107">
        <v>0</v>
      </c>
      <c r="L8643" s="108">
        <v>0</v>
      </c>
      <c r="X8643" t="s">
        <v>778</v>
      </c>
      <c r="Y8643" t="s">
        <v>20</v>
      </c>
    </row>
    <row r="8644" spans="1:25" x14ac:dyDescent="0.25">
      <c r="A8644" s="103" t="s">
        <v>6</v>
      </c>
      <c r="B8644" s="104">
        <v>46276</v>
      </c>
      <c r="C8644" s="105" t="s">
        <v>12</v>
      </c>
      <c r="D8644" s="106">
        <v>15</v>
      </c>
      <c r="G8644" s="106">
        <v>37</v>
      </c>
      <c r="H8644" s="107">
        <v>3</v>
      </c>
      <c r="I8644" s="107">
        <v>3</v>
      </c>
      <c r="J8644" s="107">
        <v>1</v>
      </c>
      <c r="K8644" s="107">
        <v>0</v>
      </c>
      <c r="L8644" s="108">
        <v>0</v>
      </c>
      <c r="X8644" t="s">
        <v>782</v>
      </c>
      <c r="Y8644" t="s">
        <v>779</v>
      </c>
    </row>
    <row r="8645" spans="1:25" x14ac:dyDescent="0.25">
      <c r="A8645" s="103" t="s">
        <v>8</v>
      </c>
      <c r="B8645" s="104">
        <v>46276</v>
      </c>
      <c r="C8645" s="105" t="s">
        <v>11</v>
      </c>
      <c r="D8645" s="106">
        <v>15</v>
      </c>
      <c r="G8645" s="106">
        <v>5</v>
      </c>
      <c r="H8645" s="107">
        <v>0</v>
      </c>
      <c r="I8645" s="107">
        <v>0</v>
      </c>
      <c r="J8645" s="107">
        <v>0</v>
      </c>
      <c r="K8645" s="107">
        <v>0</v>
      </c>
      <c r="L8645" s="108">
        <v>0</v>
      </c>
      <c r="X8645" t="s">
        <v>782</v>
      </c>
      <c r="Y8645" t="s">
        <v>21</v>
      </c>
    </row>
    <row r="8646" spans="1:25" x14ac:dyDescent="0.25">
      <c r="A8646" s="103" t="s">
        <v>6</v>
      </c>
      <c r="B8646" s="104">
        <v>46276</v>
      </c>
      <c r="C8646" s="105" t="s">
        <v>12</v>
      </c>
      <c r="D8646" s="106">
        <v>13</v>
      </c>
      <c r="G8646" s="106">
        <v>203</v>
      </c>
      <c r="H8646" s="107">
        <v>2</v>
      </c>
      <c r="I8646" s="107">
        <v>2</v>
      </c>
      <c r="J8646" s="107">
        <v>0</v>
      </c>
      <c r="K8646" s="107">
        <v>0</v>
      </c>
      <c r="L8646" s="108">
        <v>0</v>
      </c>
      <c r="X8646" t="s">
        <v>782</v>
      </c>
      <c r="Y8646" t="s">
        <v>779</v>
      </c>
    </row>
    <row r="8647" spans="1:25" x14ac:dyDescent="0.25">
      <c r="A8647" s="103" t="s">
        <v>7</v>
      </c>
      <c r="B8647" s="104">
        <v>46276</v>
      </c>
      <c r="C8647" s="105" t="s">
        <v>11</v>
      </c>
      <c r="D8647" s="106">
        <v>14</v>
      </c>
      <c r="G8647" s="106">
        <v>109</v>
      </c>
      <c r="H8647" s="107">
        <v>0</v>
      </c>
      <c r="I8647" s="107">
        <v>0</v>
      </c>
      <c r="J8647" s="107">
        <v>0</v>
      </c>
      <c r="K8647" s="107">
        <v>0</v>
      </c>
      <c r="L8647" s="108">
        <v>0</v>
      </c>
      <c r="X8647" t="s">
        <v>782</v>
      </c>
      <c r="Y8647" t="s">
        <v>780</v>
      </c>
    </row>
    <row r="8648" spans="1:25" x14ac:dyDescent="0.25">
      <c r="A8648" s="103" t="s">
        <v>6</v>
      </c>
      <c r="B8648" s="104">
        <v>46276</v>
      </c>
      <c r="C8648" s="105" t="s">
        <v>11</v>
      </c>
      <c r="D8648" s="106">
        <v>8</v>
      </c>
      <c r="G8648" s="106">
        <v>5</v>
      </c>
      <c r="H8648" s="107">
        <v>0</v>
      </c>
      <c r="I8648" s="107">
        <v>0</v>
      </c>
      <c r="J8648" s="107">
        <v>0</v>
      </c>
      <c r="K8648" s="107">
        <v>0</v>
      </c>
      <c r="L8648" s="108">
        <v>0</v>
      </c>
      <c r="X8648" t="s">
        <v>778</v>
      </c>
      <c r="Y8648" t="s">
        <v>21</v>
      </c>
    </row>
    <row r="8649" spans="1:25" x14ac:dyDescent="0.25">
      <c r="A8649" s="103" t="s">
        <v>6</v>
      </c>
      <c r="B8649" s="104">
        <v>46276</v>
      </c>
      <c r="C8649" s="105" t="s">
        <v>11</v>
      </c>
      <c r="D8649" s="106">
        <v>13</v>
      </c>
      <c r="G8649" s="106">
        <v>92</v>
      </c>
      <c r="H8649" s="107">
        <v>0</v>
      </c>
      <c r="I8649" s="107">
        <v>0</v>
      </c>
      <c r="J8649" s="107">
        <v>0</v>
      </c>
      <c r="K8649" s="107">
        <v>0</v>
      </c>
      <c r="L8649" s="108">
        <v>0</v>
      </c>
      <c r="X8649" t="s">
        <v>782</v>
      </c>
      <c r="Y8649" t="s">
        <v>783</v>
      </c>
    </row>
    <row r="8650" spans="1:25" x14ac:dyDescent="0.25">
      <c r="A8650" s="103" t="s">
        <v>8</v>
      </c>
      <c r="B8650" s="104">
        <v>46276</v>
      </c>
      <c r="C8650" s="105" t="s">
        <v>11</v>
      </c>
      <c r="D8650" s="106">
        <v>16</v>
      </c>
      <c r="G8650" s="106">
        <v>2</v>
      </c>
      <c r="H8650" s="107">
        <v>0</v>
      </c>
      <c r="I8650" s="107">
        <v>0</v>
      </c>
      <c r="J8650" s="107">
        <v>0</v>
      </c>
      <c r="K8650" s="107">
        <v>0</v>
      </c>
      <c r="L8650" s="108">
        <v>0</v>
      </c>
      <c r="X8650" t="s">
        <v>782</v>
      </c>
      <c r="Y8650" t="s">
        <v>21</v>
      </c>
    </row>
    <row r="8651" spans="1:25" x14ac:dyDescent="0.25">
      <c r="A8651" s="103" t="s">
        <v>7</v>
      </c>
      <c r="B8651" s="104">
        <v>46276</v>
      </c>
      <c r="C8651" s="105" t="s">
        <v>12</v>
      </c>
      <c r="D8651" s="106">
        <v>11</v>
      </c>
      <c r="G8651" s="106">
        <v>1553</v>
      </c>
      <c r="H8651" s="107">
        <v>14</v>
      </c>
      <c r="I8651" s="107">
        <v>6</v>
      </c>
      <c r="J8651" s="107">
        <v>0</v>
      </c>
      <c r="K8651" s="107">
        <v>0</v>
      </c>
      <c r="L8651" s="108">
        <v>0</v>
      </c>
      <c r="X8651" t="s">
        <v>778</v>
      </c>
      <c r="Y8651" t="s">
        <v>779</v>
      </c>
    </row>
    <row r="8652" spans="1:25" x14ac:dyDescent="0.25">
      <c r="A8652" s="103" t="s">
        <v>6</v>
      </c>
      <c r="B8652" s="104">
        <v>46276</v>
      </c>
      <c r="C8652" s="105" t="s">
        <v>11</v>
      </c>
      <c r="D8652" s="106">
        <v>10</v>
      </c>
      <c r="G8652" s="106">
        <v>205</v>
      </c>
      <c r="H8652" s="107">
        <v>2</v>
      </c>
      <c r="I8652" s="107">
        <v>2</v>
      </c>
      <c r="J8652" s="107">
        <v>0</v>
      </c>
      <c r="K8652" s="107">
        <v>0</v>
      </c>
      <c r="L8652" s="108">
        <v>0</v>
      </c>
      <c r="X8652" t="s">
        <v>782</v>
      </c>
      <c r="Y8652" t="s">
        <v>780</v>
      </c>
    </row>
    <row r="8653" spans="1:25" x14ac:dyDescent="0.25">
      <c r="A8653" s="103" t="s">
        <v>6</v>
      </c>
      <c r="B8653" s="104">
        <v>46276</v>
      </c>
      <c r="C8653" s="105" t="s">
        <v>12</v>
      </c>
      <c r="D8653" s="106">
        <v>9</v>
      </c>
      <c r="G8653" s="106">
        <v>94</v>
      </c>
      <c r="H8653" s="107">
        <v>1</v>
      </c>
      <c r="I8653" s="107">
        <v>1</v>
      </c>
      <c r="J8653" s="107">
        <v>0</v>
      </c>
      <c r="K8653" s="107">
        <v>0</v>
      </c>
      <c r="L8653" s="108">
        <v>0</v>
      </c>
      <c r="X8653" t="s">
        <v>782</v>
      </c>
      <c r="Y8653" t="s">
        <v>779</v>
      </c>
    </row>
    <row r="8654" spans="1:25" x14ac:dyDescent="0.25">
      <c r="A8654" s="103" t="s">
        <v>8</v>
      </c>
      <c r="B8654" s="104">
        <v>46276</v>
      </c>
      <c r="C8654" s="105" t="s">
        <v>11</v>
      </c>
      <c r="D8654" s="106">
        <v>11</v>
      </c>
      <c r="G8654" s="106">
        <v>549</v>
      </c>
      <c r="H8654" s="107">
        <v>6</v>
      </c>
      <c r="I8654" s="107">
        <v>5</v>
      </c>
      <c r="J8654" s="107">
        <v>1</v>
      </c>
      <c r="K8654" s="107">
        <v>1</v>
      </c>
      <c r="L8654" s="108">
        <v>0</v>
      </c>
      <c r="X8654" t="s">
        <v>782</v>
      </c>
      <c r="Y8654" t="s">
        <v>20</v>
      </c>
    </row>
    <row r="8655" spans="1:25" x14ac:dyDescent="0.25">
      <c r="A8655" s="103" t="s">
        <v>7</v>
      </c>
      <c r="B8655" s="104">
        <v>46276</v>
      </c>
      <c r="C8655" s="105" t="s">
        <v>11</v>
      </c>
      <c r="D8655" s="106">
        <v>8</v>
      </c>
      <c r="G8655" s="106">
        <v>210</v>
      </c>
      <c r="H8655" s="107">
        <v>1</v>
      </c>
      <c r="I8655" s="107">
        <v>1</v>
      </c>
      <c r="J8655" s="107">
        <v>0</v>
      </c>
      <c r="K8655" s="107">
        <v>0</v>
      </c>
      <c r="L8655" s="108">
        <v>0</v>
      </c>
      <c r="X8655" t="s">
        <v>782</v>
      </c>
      <c r="Y8655" t="s">
        <v>784</v>
      </c>
    </row>
    <row r="8656" spans="1:25" x14ac:dyDescent="0.25">
      <c r="A8656" s="103" t="s">
        <v>8</v>
      </c>
      <c r="B8656" s="104">
        <v>46276</v>
      </c>
      <c r="C8656" s="105" t="s">
        <v>11</v>
      </c>
      <c r="D8656" s="106">
        <v>15</v>
      </c>
      <c r="G8656" s="106">
        <v>45</v>
      </c>
      <c r="H8656" s="107">
        <v>0</v>
      </c>
      <c r="I8656" s="107">
        <v>0</v>
      </c>
      <c r="J8656" s="107">
        <v>0</v>
      </c>
      <c r="K8656" s="107">
        <v>0</v>
      </c>
      <c r="L8656" s="108">
        <v>0</v>
      </c>
      <c r="X8656" t="s">
        <v>778</v>
      </c>
      <c r="Y8656" t="s">
        <v>780</v>
      </c>
    </row>
    <row r="8657" spans="1:25" x14ac:dyDescent="0.25">
      <c r="A8657" s="103" t="s">
        <v>7</v>
      </c>
      <c r="B8657" s="104">
        <v>46276</v>
      </c>
      <c r="C8657" s="105" t="s">
        <v>11</v>
      </c>
      <c r="D8657" s="106">
        <v>16</v>
      </c>
      <c r="G8657" s="106">
        <v>4</v>
      </c>
      <c r="H8657" s="107">
        <v>0</v>
      </c>
      <c r="I8657" s="107">
        <v>0</v>
      </c>
      <c r="J8657" s="107">
        <v>0</v>
      </c>
      <c r="K8657" s="107">
        <v>0</v>
      </c>
      <c r="L8657" s="108">
        <v>0</v>
      </c>
      <c r="X8657" t="s">
        <v>778</v>
      </c>
      <c r="Y8657" t="s">
        <v>21</v>
      </c>
    </row>
    <row r="8658" spans="1:25" x14ac:dyDescent="0.25">
      <c r="A8658" s="103" t="s">
        <v>6</v>
      </c>
      <c r="B8658" s="104">
        <v>46276</v>
      </c>
      <c r="C8658" s="105" t="s">
        <v>11</v>
      </c>
      <c r="D8658" s="106">
        <v>10</v>
      </c>
      <c r="G8658" s="106">
        <v>57</v>
      </c>
      <c r="H8658" s="107">
        <v>0</v>
      </c>
      <c r="I8658" s="107">
        <v>0</v>
      </c>
      <c r="J8658" s="107">
        <v>0</v>
      </c>
      <c r="K8658" s="107">
        <v>0</v>
      </c>
      <c r="L8658" s="108">
        <v>0</v>
      </c>
      <c r="X8658" t="s">
        <v>778</v>
      </c>
      <c r="Y8658" t="s">
        <v>780</v>
      </c>
    </row>
    <row r="8659" spans="1:25" x14ac:dyDescent="0.25">
      <c r="A8659" s="103" t="s">
        <v>7</v>
      </c>
      <c r="B8659" s="104">
        <v>46276</v>
      </c>
      <c r="C8659" s="105" t="s">
        <v>12</v>
      </c>
      <c r="D8659" s="106">
        <v>11</v>
      </c>
      <c r="G8659" s="106">
        <v>45</v>
      </c>
      <c r="H8659" s="107">
        <v>0</v>
      </c>
      <c r="I8659" s="107">
        <v>0</v>
      </c>
      <c r="J8659" s="107">
        <v>0</v>
      </c>
      <c r="K8659" s="107">
        <v>0</v>
      </c>
      <c r="L8659" s="108">
        <v>0</v>
      </c>
      <c r="X8659" t="s">
        <v>778</v>
      </c>
      <c r="Y8659" t="s">
        <v>781</v>
      </c>
    </row>
    <row r="8660" spans="1:25" x14ac:dyDescent="0.25">
      <c r="A8660" s="103" t="s">
        <v>7</v>
      </c>
      <c r="B8660" s="104">
        <v>46276</v>
      </c>
      <c r="C8660" s="105" t="s">
        <v>12</v>
      </c>
      <c r="D8660" s="106">
        <v>10</v>
      </c>
      <c r="G8660" s="106">
        <v>18</v>
      </c>
      <c r="H8660" s="107">
        <v>0</v>
      </c>
      <c r="I8660" s="107">
        <v>0</v>
      </c>
      <c r="J8660" s="107">
        <v>0</v>
      </c>
      <c r="K8660" s="107">
        <v>0</v>
      </c>
      <c r="L8660" s="108">
        <v>0</v>
      </c>
      <c r="X8660" t="s">
        <v>778</v>
      </c>
    </row>
    <row r="8661" spans="1:25" x14ac:dyDescent="0.25">
      <c r="A8661" s="103" t="s">
        <v>6</v>
      </c>
      <c r="B8661" s="104">
        <v>46276</v>
      </c>
      <c r="C8661" s="105" t="s">
        <v>11</v>
      </c>
      <c r="D8661" s="106">
        <v>11</v>
      </c>
      <c r="G8661" s="106">
        <v>231</v>
      </c>
      <c r="H8661" s="107">
        <v>7</v>
      </c>
      <c r="I8661" s="107">
        <v>4</v>
      </c>
      <c r="J8661" s="107">
        <v>0</v>
      </c>
      <c r="K8661" s="107">
        <v>0</v>
      </c>
      <c r="L8661" s="108">
        <v>0</v>
      </c>
      <c r="X8661" t="s">
        <v>778</v>
      </c>
      <c r="Y8661" t="s">
        <v>784</v>
      </c>
    </row>
    <row r="8662" spans="1:25" x14ac:dyDescent="0.25">
      <c r="A8662" s="103" t="s">
        <v>8</v>
      </c>
      <c r="B8662" s="104">
        <v>46276</v>
      </c>
      <c r="C8662" s="105" t="s">
        <v>11</v>
      </c>
      <c r="D8662" s="106">
        <v>11</v>
      </c>
      <c r="G8662" s="106">
        <v>2</v>
      </c>
      <c r="H8662" s="107">
        <v>0</v>
      </c>
      <c r="I8662" s="107">
        <v>0</v>
      </c>
      <c r="J8662" s="107">
        <v>0</v>
      </c>
      <c r="K8662" s="107">
        <v>0</v>
      </c>
      <c r="L8662" s="108">
        <v>0</v>
      </c>
      <c r="X8662" t="s">
        <v>782</v>
      </c>
      <c r="Y8662" t="s">
        <v>21</v>
      </c>
    </row>
    <row r="8663" spans="1:25" x14ac:dyDescent="0.25">
      <c r="A8663" s="103" t="s">
        <v>7</v>
      </c>
      <c r="B8663" s="104">
        <v>46276</v>
      </c>
      <c r="C8663" s="105" t="s">
        <v>11</v>
      </c>
      <c r="E8663" s="105">
        <v>2</v>
      </c>
      <c r="M8663" s="44">
        <v>199405</v>
      </c>
    </row>
    <row r="8664" spans="1:25" x14ac:dyDescent="0.25">
      <c r="A8664" s="103" t="s">
        <v>8</v>
      </c>
      <c r="B8664" s="104">
        <v>46276</v>
      </c>
      <c r="C8664" s="105" t="s">
        <v>12</v>
      </c>
      <c r="E8664" s="105">
        <v>1</v>
      </c>
      <c r="M8664" s="44">
        <v>219916</v>
      </c>
      <c r="Y8664" t="s">
        <v>811</v>
      </c>
    </row>
    <row r="8665" spans="1:25" x14ac:dyDescent="0.25">
      <c r="A8665" s="103" t="s">
        <v>7</v>
      </c>
      <c r="B8665" s="104">
        <v>46276</v>
      </c>
      <c r="C8665" s="105" t="s">
        <v>11</v>
      </c>
      <c r="E8665" s="105">
        <v>21</v>
      </c>
      <c r="M8665" s="44">
        <v>710184</v>
      </c>
      <c r="Y8665" t="s">
        <v>21</v>
      </c>
    </row>
    <row r="8666" spans="1:25" x14ac:dyDescent="0.25">
      <c r="A8666" s="103" t="s">
        <v>6</v>
      </c>
      <c r="B8666" s="104">
        <v>46276</v>
      </c>
      <c r="C8666" s="105" t="s">
        <v>11</v>
      </c>
      <c r="E8666" s="105">
        <v>2</v>
      </c>
      <c r="M8666" s="44">
        <v>284112</v>
      </c>
      <c r="X8666" t="s">
        <v>1009</v>
      </c>
      <c r="Y8666" t="s">
        <v>783</v>
      </c>
    </row>
    <row r="8667" spans="1:25" x14ac:dyDescent="0.25">
      <c r="A8667" s="103" t="s">
        <v>6</v>
      </c>
      <c r="B8667" s="104">
        <v>46276</v>
      </c>
      <c r="C8667" s="105" t="s">
        <v>12</v>
      </c>
      <c r="E8667" s="105">
        <v>11</v>
      </c>
      <c r="M8667" s="44">
        <v>1828971</v>
      </c>
      <c r="Y8667" t="s">
        <v>22</v>
      </c>
    </row>
    <row r="8668" spans="1:25" x14ac:dyDescent="0.25">
      <c r="A8668" s="103" t="s">
        <v>827</v>
      </c>
      <c r="B8668" s="104">
        <v>46276</v>
      </c>
      <c r="C8668" s="105" t="s">
        <v>12</v>
      </c>
      <c r="E8668" s="105">
        <v>3</v>
      </c>
      <c r="M8668" s="44">
        <v>129569</v>
      </c>
      <c r="Y8668" t="s">
        <v>929</v>
      </c>
    </row>
    <row r="8669" spans="1:25" x14ac:dyDescent="0.25">
      <c r="A8669" s="103" t="s">
        <v>8</v>
      </c>
      <c r="B8669" s="104">
        <v>46276</v>
      </c>
      <c r="C8669" s="105" t="s">
        <v>11</v>
      </c>
      <c r="E8669" s="105">
        <v>58</v>
      </c>
      <c r="M8669" s="44">
        <v>5767434</v>
      </c>
      <c r="Y8669" t="s">
        <v>780</v>
      </c>
    </row>
    <row r="8670" spans="1:25" x14ac:dyDescent="0.25">
      <c r="A8670" s="103" t="s">
        <v>7</v>
      </c>
      <c r="B8670" s="104">
        <v>46276</v>
      </c>
      <c r="C8670" s="105" t="s">
        <v>12</v>
      </c>
      <c r="E8670" s="105">
        <v>2</v>
      </c>
      <c r="M8670" s="44">
        <v>427131</v>
      </c>
      <c r="X8670" t="s">
        <v>1008</v>
      </c>
      <c r="Y8670" t="s">
        <v>781</v>
      </c>
    </row>
    <row r="8671" spans="1:25" x14ac:dyDescent="0.25">
      <c r="A8671" s="103" t="s">
        <v>6</v>
      </c>
      <c r="B8671" s="104">
        <v>46276</v>
      </c>
      <c r="C8671" s="105" t="s">
        <v>12</v>
      </c>
      <c r="E8671" s="105">
        <v>5</v>
      </c>
      <c r="M8671" s="44">
        <v>624605</v>
      </c>
      <c r="X8671" t="s">
        <v>1009</v>
      </c>
      <c r="Y8671" t="s">
        <v>779</v>
      </c>
    </row>
    <row r="8672" spans="1:25" x14ac:dyDescent="0.25">
      <c r="A8672" s="103" t="s">
        <v>6</v>
      </c>
      <c r="B8672" s="104">
        <v>46276</v>
      </c>
      <c r="C8672" s="105" t="s">
        <v>12</v>
      </c>
      <c r="E8672" s="105">
        <v>2</v>
      </c>
      <c r="M8672" s="44">
        <v>1072030</v>
      </c>
      <c r="Y8672" t="s">
        <v>786</v>
      </c>
    </row>
    <row r="8673" spans="1:25" x14ac:dyDescent="0.25">
      <c r="A8673" s="103" t="s">
        <v>6</v>
      </c>
      <c r="B8673" s="104">
        <v>46276</v>
      </c>
      <c r="C8673" s="105" t="s">
        <v>12</v>
      </c>
      <c r="E8673" s="105">
        <v>6</v>
      </c>
      <c r="M8673" s="44">
        <v>1250645</v>
      </c>
      <c r="X8673" t="s">
        <v>1008</v>
      </c>
      <c r="Y8673" t="s">
        <v>781</v>
      </c>
    </row>
    <row r="8674" spans="1:25" x14ac:dyDescent="0.25">
      <c r="A8674" s="103" t="s">
        <v>8</v>
      </c>
      <c r="B8674" s="104">
        <v>46276</v>
      </c>
      <c r="C8674" s="105" t="s">
        <v>12</v>
      </c>
      <c r="E8674" s="105">
        <v>376</v>
      </c>
      <c r="M8674" s="44">
        <v>120150663</v>
      </c>
      <c r="Y8674" t="s">
        <v>781</v>
      </c>
    </row>
    <row r="8675" spans="1:25" x14ac:dyDescent="0.25">
      <c r="A8675" s="103" t="s">
        <v>8</v>
      </c>
      <c r="B8675" s="104">
        <v>46276</v>
      </c>
      <c r="C8675" s="105" t="s">
        <v>11</v>
      </c>
      <c r="E8675" s="105">
        <v>265</v>
      </c>
      <c r="M8675" s="44">
        <v>43328515</v>
      </c>
      <c r="Y8675" t="s">
        <v>20</v>
      </c>
    </row>
    <row r="8676" spans="1:25" x14ac:dyDescent="0.25">
      <c r="A8676" s="103" t="s">
        <v>7</v>
      </c>
      <c r="B8676" s="104">
        <v>46276</v>
      </c>
      <c r="C8676" s="105" t="s">
        <v>11</v>
      </c>
      <c r="E8676" s="105">
        <v>5</v>
      </c>
      <c r="M8676" s="44">
        <v>512939</v>
      </c>
      <c r="Y8676" t="s">
        <v>22</v>
      </c>
    </row>
    <row r="8677" spans="1:25" x14ac:dyDescent="0.25">
      <c r="A8677" s="103" t="s">
        <v>8</v>
      </c>
      <c r="B8677" s="104">
        <v>46276</v>
      </c>
      <c r="C8677" s="105" t="s">
        <v>11</v>
      </c>
      <c r="E8677" s="105">
        <v>24</v>
      </c>
      <c r="M8677" s="44">
        <v>881509</v>
      </c>
      <c r="Y8677" t="s">
        <v>23</v>
      </c>
    </row>
    <row r="8678" spans="1:25" x14ac:dyDescent="0.25">
      <c r="A8678" s="103" t="s">
        <v>8</v>
      </c>
      <c r="B8678" s="104">
        <v>46276</v>
      </c>
      <c r="C8678" s="105" t="s">
        <v>11</v>
      </c>
      <c r="E8678" s="105">
        <v>2</v>
      </c>
      <c r="M8678" s="44">
        <v>180507</v>
      </c>
      <c r="X8678" t="s">
        <v>1009</v>
      </c>
      <c r="Y8678" t="s">
        <v>783</v>
      </c>
    </row>
    <row r="8679" spans="1:25" x14ac:dyDescent="0.25">
      <c r="A8679" s="103" t="s">
        <v>6</v>
      </c>
      <c r="B8679" s="104">
        <v>46276</v>
      </c>
      <c r="C8679" s="105" t="s">
        <v>11</v>
      </c>
      <c r="E8679" s="105">
        <v>80</v>
      </c>
      <c r="M8679" s="44">
        <v>3563500</v>
      </c>
      <c r="Y8679" t="s">
        <v>23</v>
      </c>
    </row>
    <row r="8680" spans="1:25" x14ac:dyDescent="0.25">
      <c r="A8680" s="103" t="s">
        <v>8</v>
      </c>
      <c r="B8680" s="104">
        <v>46276</v>
      </c>
      <c r="C8680" s="105" t="s">
        <v>11</v>
      </c>
      <c r="E8680" s="105">
        <v>7</v>
      </c>
      <c r="M8680" s="44">
        <v>388178</v>
      </c>
      <c r="Y8680" t="s">
        <v>21</v>
      </c>
    </row>
    <row r="8681" spans="1:25" x14ac:dyDescent="0.25">
      <c r="A8681" s="103" t="s">
        <v>7</v>
      </c>
      <c r="B8681" s="104">
        <v>46276</v>
      </c>
      <c r="C8681" s="105" t="s">
        <v>11</v>
      </c>
      <c r="E8681" s="105">
        <v>52</v>
      </c>
      <c r="M8681" s="44">
        <v>1799222</v>
      </c>
      <c r="Y8681" t="s">
        <v>23</v>
      </c>
    </row>
    <row r="8682" spans="1:25" x14ac:dyDescent="0.25">
      <c r="A8682" s="103" t="s">
        <v>7</v>
      </c>
      <c r="B8682" s="104">
        <v>46276</v>
      </c>
      <c r="C8682" s="105" t="s">
        <v>12</v>
      </c>
      <c r="E8682" s="105">
        <v>1</v>
      </c>
      <c r="M8682" s="44">
        <v>374190</v>
      </c>
      <c r="Y8682" t="s">
        <v>804</v>
      </c>
    </row>
    <row r="8683" spans="1:25" x14ac:dyDescent="0.25">
      <c r="A8683" s="103" t="s">
        <v>7</v>
      </c>
      <c r="B8683" s="104">
        <v>46276</v>
      </c>
      <c r="C8683" s="105" t="s">
        <v>11</v>
      </c>
      <c r="E8683" s="105">
        <v>1</v>
      </c>
      <c r="M8683" s="44">
        <v>219563</v>
      </c>
      <c r="X8683" t="s">
        <v>1008</v>
      </c>
      <c r="Y8683" t="s">
        <v>783</v>
      </c>
    </row>
    <row r="8684" spans="1:25" x14ac:dyDescent="0.25">
      <c r="A8684" s="103" t="s">
        <v>8</v>
      </c>
      <c r="B8684" s="104">
        <v>46276</v>
      </c>
      <c r="C8684" s="105" t="s">
        <v>11</v>
      </c>
      <c r="E8684" s="105">
        <v>3</v>
      </c>
      <c r="M8684" s="44">
        <v>37149</v>
      </c>
      <c r="Y8684" t="s">
        <v>779</v>
      </c>
    </row>
    <row r="8685" spans="1:25" x14ac:dyDescent="0.25">
      <c r="A8685" s="103" t="s">
        <v>6</v>
      </c>
      <c r="B8685" s="104">
        <v>46276</v>
      </c>
      <c r="C8685" s="105" t="s">
        <v>12</v>
      </c>
      <c r="E8685" s="105">
        <v>106</v>
      </c>
      <c r="M8685" s="44">
        <v>58628792</v>
      </c>
    </row>
    <row r="8686" spans="1:25" x14ac:dyDescent="0.25">
      <c r="A8686" s="103" t="s">
        <v>6</v>
      </c>
      <c r="B8686" s="104">
        <v>46276</v>
      </c>
      <c r="C8686" s="105" t="s">
        <v>12</v>
      </c>
      <c r="E8686" s="105">
        <v>1</v>
      </c>
      <c r="M8686" s="44">
        <v>0</v>
      </c>
      <c r="Y8686" t="s">
        <v>804</v>
      </c>
    </row>
    <row r="8687" spans="1:25" x14ac:dyDescent="0.25">
      <c r="A8687" s="103" t="s">
        <v>7</v>
      </c>
      <c r="B8687" s="104">
        <v>46276</v>
      </c>
      <c r="C8687" s="105" t="s">
        <v>11</v>
      </c>
      <c r="E8687" s="105">
        <v>480</v>
      </c>
      <c r="M8687" s="44">
        <v>27803841</v>
      </c>
      <c r="Y8687" t="s">
        <v>784</v>
      </c>
    </row>
    <row r="8688" spans="1:25" x14ac:dyDescent="0.25">
      <c r="A8688" s="103" t="s">
        <v>6</v>
      </c>
      <c r="B8688" s="104">
        <v>46276</v>
      </c>
      <c r="C8688" s="105" t="s">
        <v>12</v>
      </c>
      <c r="E8688" s="105">
        <v>4</v>
      </c>
      <c r="M8688" s="44">
        <v>209440</v>
      </c>
    </row>
    <row r="8689" spans="1:25" x14ac:dyDescent="0.25">
      <c r="A8689" s="103" t="s">
        <v>8</v>
      </c>
      <c r="B8689" s="104">
        <v>46276</v>
      </c>
      <c r="C8689" s="105" t="s">
        <v>12</v>
      </c>
      <c r="E8689" s="105">
        <v>1</v>
      </c>
      <c r="M8689" s="44">
        <v>50094</v>
      </c>
      <c r="Y8689" t="s">
        <v>929</v>
      </c>
    </row>
    <row r="8690" spans="1:25" x14ac:dyDescent="0.25">
      <c r="A8690" s="103" t="s">
        <v>7</v>
      </c>
      <c r="B8690" s="104">
        <v>46276</v>
      </c>
      <c r="C8690" s="105" t="s">
        <v>12</v>
      </c>
      <c r="E8690" s="105">
        <v>7</v>
      </c>
      <c r="M8690" s="44">
        <v>1980612</v>
      </c>
      <c r="X8690" t="s">
        <v>1008</v>
      </c>
      <c r="Y8690" t="s">
        <v>779</v>
      </c>
    </row>
    <row r="8691" spans="1:25" x14ac:dyDescent="0.25">
      <c r="A8691" s="103" t="s">
        <v>6</v>
      </c>
      <c r="B8691" s="104">
        <v>46276</v>
      </c>
      <c r="C8691" s="105" t="s">
        <v>11</v>
      </c>
      <c r="E8691" s="105">
        <v>629</v>
      </c>
      <c r="M8691" s="44">
        <v>67551046</v>
      </c>
      <c r="Y8691" t="s">
        <v>783</v>
      </c>
    </row>
    <row r="8692" spans="1:25" x14ac:dyDescent="0.25">
      <c r="A8692" s="103" t="s">
        <v>6</v>
      </c>
      <c r="B8692" s="104">
        <v>46276</v>
      </c>
      <c r="C8692" s="105" t="s">
        <v>11</v>
      </c>
      <c r="E8692" s="105">
        <v>127</v>
      </c>
      <c r="M8692" s="44">
        <v>7987917</v>
      </c>
      <c r="Y8692" t="s">
        <v>780</v>
      </c>
    </row>
    <row r="8693" spans="1:25" x14ac:dyDescent="0.25">
      <c r="A8693" s="103" t="s">
        <v>6</v>
      </c>
      <c r="B8693" s="104">
        <v>46276</v>
      </c>
      <c r="C8693" s="105" t="s">
        <v>12</v>
      </c>
      <c r="E8693" s="105">
        <v>1</v>
      </c>
      <c r="M8693" s="44">
        <v>207899</v>
      </c>
      <c r="X8693" t="s">
        <v>1009</v>
      </c>
      <c r="Y8693" t="s">
        <v>781</v>
      </c>
    </row>
    <row r="8694" spans="1:25" x14ac:dyDescent="0.25">
      <c r="A8694" s="103" t="s">
        <v>6</v>
      </c>
      <c r="B8694" s="104">
        <v>46276</v>
      </c>
      <c r="C8694" s="105" t="s">
        <v>11</v>
      </c>
      <c r="E8694" s="105">
        <v>1</v>
      </c>
      <c r="M8694" s="44">
        <v>0</v>
      </c>
      <c r="Y8694" t="s">
        <v>779</v>
      </c>
    </row>
    <row r="8695" spans="1:25" x14ac:dyDescent="0.25">
      <c r="A8695" s="103" t="s">
        <v>6</v>
      </c>
      <c r="B8695" s="104">
        <v>46276</v>
      </c>
      <c r="C8695" s="105" t="s">
        <v>11</v>
      </c>
      <c r="E8695" s="105">
        <v>21</v>
      </c>
      <c r="M8695" s="44">
        <v>748238</v>
      </c>
      <c r="Y8695" t="s">
        <v>21</v>
      </c>
    </row>
    <row r="8696" spans="1:25" x14ac:dyDescent="0.25">
      <c r="A8696" s="103" t="s">
        <v>827</v>
      </c>
      <c r="B8696" s="104">
        <v>46276</v>
      </c>
      <c r="C8696" s="105" t="s">
        <v>12</v>
      </c>
      <c r="E8696" s="105">
        <v>1</v>
      </c>
      <c r="M8696" s="44">
        <v>282851</v>
      </c>
      <c r="X8696" t="s">
        <v>1008</v>
      </c>
      <c r="Y8696" t="s">
        <v>779</v>
      </c>
    </row>
    <row r="8697" spans="1:25" x14ac:dyDescent="0.25">
      <c r="A8697" s="103" t="s">
        <v>6</v>
      </c>
      <c r="B8697" s="104">
        <v>46276</v>
      </c>
      <c r="C8697" s="105" t="s">
        <v>12</v>
      </c>
      <c r="E8697" s="105">
        <v>8</v>
      </c>
      <c r="M8697" s="44">
        <v>25726871</v>
      </c>
      <c r="X8697" t="s">
        <v>1008</v>
      </c>
      <c r="Y8697" t="s">
        <v>779</v>
      </c>
    </row>
    <row r="8698" spans="1:25" x14ac:dyDescent="0.25">
      <c r="A8698" s="103" t="s">
        <v>827</v>
      </c>
      <c r="B8698" s="104">
        <v>46276</v>
      </c>
      <c r="C8698" s="105" t="s">
        <v>12</v>
      </c>
      <c r="E8698" s="105">
        <v>2</v>
      </c>
      <c r="M8698" s="44">
        <v>78648</v>
      </c>
      <c r="Y8698" t="s">
        <v>779</v>
      </c>
    </row>
    <row r="8699" spans="1:25" x14ac:dyDescent="0.25">
      <c r="A8699" s="103" t="s">
        <v>7</v>
      </c>
      <c r="B8699" s="104">
        <v>46276</v>
      </c>
      <c r="C8699" s="105" t="s">
        <v>12</v>
      </c>
      <c r="E8699" s="105">
        <v>2312</v>
      </c>
      <c r="M8699" s="44">
        <v>313077980</v>
      </c>
      <c r="Y8699" t="s">
        <v>779</v>
      </c>
    </row>
    <row r="8700" spans="1:25" x14ac:dyDescent="0.25">
      <c r="A8700" s="103" t="s">
        <v>6</v>
      </c>
      <c r="B8700" s="104">
        <v>46276</v>
      </c>
      <c r="C8700" s="105" t="s">
        <v>12</v>
      </c>
      <c r="E8700" s="105">
        <v>3349</v>
      </c>
      <c r="M8700" s="44">
        <v>437872615</v>
      </c>
      <c r="Y8700" t="s">
        <v>779</v>
      </c>
    </row>
    <row r="8701" spans="1:25" x14ac:dyDescent="0.25">
      <c r="A8701" s="103" t="s">
        <v>7</v>
      </c>
      <c r="B8701" s="104">
        <v>46276</v>
      </c>
      <c r="C8701" s="105" t="s">
        <v>12</v>
      </c>
      <c r="E8701" s="105">
        <v>2</v>
      </c>
      <c r="M8701" s="44">
        <v>45403</v>
      </c>
    </row>
    <row r="8702" spans="1:25" x14ac:dyDescent="0.25">
      <c r="A8702" s="103" t="s">
        <v>6</v>
      </c>
      <c r="B8702" s="104">
        <v>46276</v>
      </c>
      <c r="C8702" s="105" t="s">
        <v>11</v>
      </c>
      <c r="E8702" s="105">
        <v>1</v>
      </c>
      <c r="M8702" s="44">
        <v>37756</v>
      </c>
      <c r="X8702" t="s">
        <v>1008</v>
      </c>
      <c r="Y8702" t="s">
        <v>784</v>
      </c>
    </row>
    <row r="8703" spans="1:25" x14ac:dyDescent="0.25">
      <c r="A8703" s="103" t="s">
        <v>6</v>
      </c>
      <c r="B8703" s="104">
        <v>46276</v>
      </c>
      <c r="C8703" s="105" t="s">
        <v>12</v>
      </c>
      <c r="E8703" s="105">
        <v>105</v>
      </c>
      <c r="M8703" s="44">
        <v>4360145</v>
      </c>
      <c r="Y8703" t="s">
        <v>779</v>
      </c>
    </row>
    <row r="8704" spans="1:25" x14ac:dyDescent="0.25">
      <c r="A8704" s="103" t="s">
        <v>8</v>
      </c>
      <c r="B8704" s="104">
        <v>46276</v>
      </c>
      <c r="C8704" s="105" t="s">
        <v>11</v>
      </c>
      <c r="E8704" s="105">
        <v>290</v>
      </c>
      <c r="M8704" s="44">
        <v>20883280</v>
      </c>
      <c r="Y8704" t="s">
        <v>784</v>
      </c>
    </row>
    <row r="8705" spans="1:25" x14ac:dyDescent="0.25">
      <c r="A8705" s="103" t="s">
        <v>8</v>
      </c>
      <c r="B8705" s="104">
        <v>46276</v>
      </c>
      <c r="C8705" s="105" t="s">
        <v>11</v>
      </c>
      <c r="E8705" s="105">
        <v>4</v>
      </c>
      <c r="M8705" s="44">
        <v>520076</v>
      </c>
    </row>
    <row r="8706" spans="1:25" x14ac:dyDescent="0.25">
      <c r="A8706" s="103" t="s">
        <v>8</v>
      </c>
      <c r="B8706" s="104">
        <v>46276</v>
      </c>
      <c r="C8706" s="105" t="s">
        <v>12</v>
      </c>
      <c r="E8706" s="105">
        <v>87</v>
      </c>
      <c r="M8706" s="44">
        <v>3869225</v>
      </c>
      <c r="Y8706" t="s">
        <v>779</v>
      </c>
    </row>
    <row r="8707" spans="1:25" x14ac:dyDescent="0.25">
      <c r="A8707" s="103" t="s">
        <v>8</v>
      </c>
      <c r="B8707" s="104">
        <v>46276</v>
      </c>
      <c r="C8707" s="105" t="s">
        <v>12</v>
      </c>
      <c r="E8707" s="105">
        <v>4</v>
      </c>
      <c r="M8707" s="44">
        <v>4098503</v>
      </c>
      <c r="X8707" t="s">
        <v>1008</v>
      </c>
      <c r="Y8707" t="s">
        <v>779</v>
      </c>
    </row>
    <row r="8708" spans="1:25" x14ac:dyDescent="0.25">
      <c r="A8708" s="103" t="s">
        <v>7</v>
      </c>
      <c r="B8708" s="104">
        <v>46276</v>
      </c>
      <c r="C8708" s="105" t="s">
        <v>11</v>
      </c>
      <c r="E8708" s="105">
        <v>1</v>
      </c>
      <c r="M8708" s="44">
        <v>76196</v>
      </c>
      <c r="X8708" t="s">
        <v>1009</v>
      </c>
      <c r="Y8708" t="s">
        <v>784</v>
      </c>
    </row>
    <row r="8709" spans="1:25" x14ac:dyDescent="0.25">
      <c r="A8709" s="103" t="s">
        <v>7</v>
      </c>
      <c r="B8709" s="104">
        <v>46276</v>
      </c>
      <c r="C8709" s="105" t="s">
        <v>11</v>
      </c>
      <c r="E8709" s="105">
        <v>1</v>
      </c>
      <c r="M8709" s="44">
        <v>370781</v>
      </c>
      <c r="X8709" t="s">
        <v>1009</v>
      </c>
      <c r="Y8709" t="s">
        <v>20</v>
      </c>
    </row>
    <row r="8710" spans="1:25" x14ac:dyDescent="0.25">
      <c r="A8710" s="103" t="s">
        <v>827</v>
      </c>
      <c r="B8710" s="104">
        <v>46276</v>
      </c>
      <c r="C8710" s="105" t="s">
        <v>11</v>
      </c>
      <c r="E8710" s="105">
        <v>1</v>
      </c>
      <c r="M8710" s="44">
        <v>125693</v>
      </c>
    </row>
    <row r="8711" spans="1:25" x14ac:dyDescent="0.25">
      <c r="A8711" s="103" t="s">
        <v>8</v>
      </c>
      <c r="B8711" s="104">
        <v>46276</v>
      </c>
      <c r="C8711" s="105" t="s">
        <v>11</v>
      </c>
      <c r="E8711" s="105">
        <v>367</v>
      </c>
      <c r="M8711" s="44">
        <v>44281982</v>
      </c>
      <c r="Y8711" t="s">
        <v>783</v>
      </c>
    </row>
    <row r="8712" spans="1:25" x14ac:dyDescent="0.25">
      <c r="A8712" s="103" t="s">
        <v>7</v>
      </c>
      <c r="B8712" s="104">
        <v>46276</v>
      </c>
      <c r="C8712" s="105" t="s">
        <v>11</v>
      </c>
      <c r="E8712" s="105">
        <v>1</v>
      </c>
      <c r="M8712" s="44">
        <v>0</v>
      </c>
      <c r="X8712" t="s">
        <v>1009</v>
      </c>
      <c r="Y8712" t="s">
        <v>23</v>
      </c>
    </row>
    <row r="8713" spans="1:25" x14ac:dyDescent="0.25">
      <c r="A8713" s="103" t="s">
        <v>7</v>
      </c>
      <c r="B8713" s="104">
        <v>46276</v>
      </c>
      <c r="C8713" s="105" t="s">
        <v>12</v>
      </c>
      <c r="E8713" s="105">
        <v>59</v>
      </c>
      <c r="M8713" s="44">
        <v>3645126</v>
      </c>
      <c r="Y8713" t="s">
        <v>779</v>
      </c>
    </row>
    <row r="8714" spans="1:25" x14ac:dyDescent="0.25">
      <c r="A8714" s="103" t="s">
        <v>7</v>
      </c>
      <c r="B8714" s="104">
        <v>46276</v>
      </c>
      <c r="C8714" s="105" t="s">
        <v>11</v>
      </c>
      <c r="E8714" s="105">
        <v>214</v>
      </c>
      <c r="M8714" s="44">
        <v>34577106</v>
      </c>
      <c r="Y8714" t="s">
        <v>20</v>
      </c>
    </row>
    <row r="8715" spans="1:25" x14ac:dyDescent="0.25">
      <c r="A8715" s="103" t="s">
        <v>827</v>
      </c>
      <c r="B8715" s="104">
        <v>46276</v>
      </c>
      <c r="C8715" s="105" t="s">
        <v>12</v>
      </c>
      <c r="E8715" s="105">
        <v>2</v>
      </c>
      <c r="M8715" s="44">
        <v>9424204</v>
      </c>
      <c r="X8715" t="s">
        <v>1008</v>
      </c>
    </row>
    <row r="8716" spans="1:25" x14ac:dyDescent="0.25">
      <c r="A8716" s="103" t="s">
        <v>6</v>
      </c>
      <c r="B8716" s="104">
        <v>46276</v>
      </c>
      <c r="C8716" s="105" t="s">
        <v>11</v>
      </c>
      <c r="E8716" s="105">
        <v>753</v>
      </c>
      <c r="M8716" s="44">
        <v>43047556</v>
      </c>
      <c r="Y8716" t="s">
        <v>784</v>
      </c>
    </row>
    <row r="8717" spans="1:25" x14ac:dyDescent="0.25">
      <c r="A8717" s="103" t="s">
        <v>8</v>
      </c>
      <c r="B8717" s="104">
        <v>46276</v>
      </c>
      <c r="C8717" s="105" t="s">
        <v>12</v>
      </c>
      <c r="E8717" s="105">
        <v>1</v>
      </c>
      <c r="M8717" s="44">
        <v>663248</v>
      </c>
      <c r="X8717" t="s">
        <v>1008</v>
      </c>
      <c r="Y8717" t="s">
        <v>781</v>
      </c>
    </row>
    <row r="8718" spans="1:25" x14ac:dyDescent="0.25">
      <c r="A8718" s="103" t="s">
        <v>7</v>
      </c>
      <c r="B8718" s="104">
        <v>46276</v>
      </c>
      <c r="C8718" s="105" t="s">
        <v>11</v>
      </c>
      <c r="E8718" s="105">
        <v>88</v>
      </c>
      <c r="M8718" s="44">
        <v>4210878</v>
      </c>
      <c r="Y8718" t="s">
        <v>780</v>
      </c>
    </row>
    <row r="8719" spans="1:25" x14ac:dyDescent="0.25">
      <c r="A8719" s="103" t="s">
        <v>7</v>
      </c>
      <c r="B8719" s="104">
        <v>46276</v>
      </c>
      <c r="C8719" s="105" t="s">
        <v>12</v>
      </c>
      <c r="E8719" s="105">
        <v>4</v>
      </c>
      <c r="M8719" s="44">
        <v>7110090</v>
      </c>
      <c r="X8719" t="s">
        <v>1008</v>
      </c>
    </row>
    <row r="8720" spans="1:25" x14ac:dyDescent="0.25">
      <c r="A8720" s="103" t="s">
        <v>6</v>
      </c>
      <c r="B8720" s="104">
        <v>46276</v>
      </c>
      <c r="C8720" s="105" t="s">
        <v>11</v>
      </c>
      <c r="E8720" s="105">
        <v>415</v>
      </c>
      <c r="M8720" s="44">
        <v>19899187</v>
      </c>
    </row>
    <row r="8721" spans="1:25" x14ac:dyDescent="0.25">
      <c r="A8721" s="103" t="s">
        <v>7</v>
      </c>
      <c r="B8721" s="104">
        <v>46276</v>
      </c>
      <c r="C8721" s="105" t="s">
        <v>12</v>
      </c>
      <c r="E8721" s="105">
        <v>2</v>
      </c>
      <c r="M8721" s="44">
        <v>5766</v>
      </c>
      <c r="Y8721" t="s">
        <v>22</v>
      </c>
    </row>
    <row r="8722" spans="1:25" x14ac:dyDescent="0.25">
      <c r="A8722" s="103" t="s">
        <v>6</v>
      </c>
      <c r="B8722" s="104">
        <v>46276</v>
      </c>
      <c r="C8722" s="105" t="s">
        <v>11</v>
      </c>
      <c r="E8722" s="105">
        <v>2</v>
      </c>
      <c r="M8722" s="44">
        <v>147678</v>
      </c>
    </row>
    <row r="8723" spans="1:25" x14ac:dyDescent="0.25">
      <c r="A8723" s="103" t="s">
        <v>7</v>
      </c>
      <c r="B8723" s="104">
        <v>46276</v>
      </c>
      <c r="C8723" s="105" t="s">
        <v>11</v>
      </c>
      <c r="E8723" s="105">
        <v>4</v>
      </c>
      <c r="M8723" s="44">
        <v>177273</v>
      </c>
      <c r="X8723" t="s">
        <v>1008</v>
      </c>
    </row>
    <row r="8724" spans="1:25" x14ac:dyDescent="0.25">
      <c r="A8724" s="103" t="s">
        <v>6</v>
      </c>
      <c r="B8724" s="104">
        <v>46276</v>
      </c>
      <c r="C8724" s="105" t="s">
        <v>11</v>
      </c>
      <c r="E8724" s="105">
        <v>16</v>
      </c>
      <c r="M8724" s="44">
        <v>532236</v>
      </c>
      <c r="Y8724" t="s">
        <v>22</v>
      </c>
    </row>
    <row r="8725" spans="1:25" x14ac:dyDescent="0.25">
      <c r="A8725" s="103" t="s">
        <v>8</v>
      </c>
      <c r="B8725" s="104">
        <v>46276</v>
      </c>
      <c r="C8725" s="105" t="s">
        <v>11</v>
      </c>
      <c r="E8725" s="105">
        <v>17</v>
      </c>
      <c r="M8725" s="44">
        <v>101075</v>
      </c>
    </row>
    <row r="8726" spans="1:25" x14ac:dyDescent="0.25">
      <c r="A8726" s="103" t="s">
        <v>7</v>
      </c>
      <c r="B8726" s="104">
        <v>46276</v>
      </c>
      <c r="C8726" s="105" t="s">
        <v>11</v>
      </c>
      <c r="E8726" s="105">
        <v>420</v>
      </c>
      <c r="M8726" s="44">
        <v>38764479</v>
      </c>
      <c r="Y8726" t="s">
        <v>783</v>
      </c>
    </row>
    <row r="8727" spans="1:25" x14ac:dyDescent="0.25">
      <c r="A8727" s="103" t="s">
        <v>8</v>
      </c>
      <c r="B8727" s="104">
        <v>46276</v>
      </c>
      <c r="C8727" s="105" t="s">
        <v>12</v>
      </c>
      <c r="E8727" s="105">
        <v>4</v>
      </c>
      <c r="M8727" s="44">
        <v>458394</v>
      </c>
    </row>
    <row r="8728" spans="1:25" x14ac:dyDescent="0.25">
      <c r="A8728" s="103" t="s">
        <v>6</v>
      </c>
      <c r="B8728" s="104">
        <v>46276</v>
      </c>
      <c r="C8728" s="105" t="s">
        <v>12</v>
      </c>
      <c r="E8728" s="105">
        <v>21</v>
      </c>
      <c r="M8728" s="44">
        <v>1524760</v>
      </c>
      <c r="Y8728" t="s">
        <v>169</v>
      </c>
    </row>
    <row r="8729" spans="1:25" x14ac:dyDescent="0.25">
      <c r="A8729" s="103" t="s">
        <v>7</v>
      </c>
      <c r="B8729" s="104">
        <v>46276</v>
      </c>
      <c r="C8729" s="105" t="s">
        <v>12</v>
      </c>
      <c r="E8729" s="105">
        <v>36</v>
      </c>
      <c r="M8729" s="44">
        <v>3573175</v>
      </c>
    </row>
    <row r="8730" spans="1:25" x14ac:dyDescent="0.25">
      <c r="A8730" s="103" t="s">
        <v>7</v>
      </c>
      <c r="B8730" s="104">
        <v>46276</v>
      </c>
      <c r="C8730" s="105" t="s">
        <v>12</v>
      </c>
      <c r="E8730" s="105">
        <v>6</v>
      </c>
      <c r="M8730" s="44">
        <v>428137</v>
      </c>
      <c r="X8730" t="s">
        <v>1009</v>
      </c>
      <c r="Y8730" t="s">
        <v>779</v>
      </c>
    </row>
    <row r="8731" spans="1:25" x14ac:dyDescent="0.25">
      <c r="A8731" s="103" t="s">
        <v>7</v>
      </c>
      <c r="B8731" s="104">
        <v>46276</v>
      </c>
      <c r="C8731" s="105" t="s">
        <v>11</v>
      </c>
      <c r="E8731" s="105">
        <v>104</v>
      </c>
      <c r="M8731" s="44">
        <v>1822058</v>
      </c>
    </row>
    <row r="8732" spans="1:25" x14ac:dyDescent="0.25">
      <c r="A8732" s="103" t="s">
        <v>6</v>
      </c>
      <c r="B8732" s="104">
        <v>46276</v>
      </c>
      <c r="C8732" s="105" t="s">
        <v>12</v>
      </c>
      <c r="E8732" s="105">
        <v>550</v>
      </c>
      <c r="M8732" s="44">
        <v>150928002</v>
      </c>
      <c r="Y8732" t="s">
        <v>781</v>
      </c>
    </row>
    <row r="8733" spans="1:25" x14ac:dyDescent="0.25">
      <c r="A8733" s="103" t="s">
        <v>8</v>
      </c>
      <c r="B8733" s="104">
        <v>46276</v>
      </c>
      <c r="C8733" s="105" t="s">
        <v>11</v>
      </c>
      <c r="E8733" s="105">
        <v>2</v>
      </c>
      <c r="M8733" s="44">
        <v>53683</v>
      </c>
      <c r="X8733" t="s">
        <v>1009</v>
      </c>
      <c r="Y8733" t="s">
        <v>20</v>
      </c>
    </row>
    <row r="8734" spans="1:25" x14ac:dyDescent="0.25">
      <c r="A8734" s="103" t="s">
        <v>6</v>
      </c>
      <c r="B8734" s="104">
        <v>46276</v>
      </c>
      <c r="C8734" s="105" t="s">
        <v>12</v>
      </c>
      <c r="E8734" s="105">
        <v>5</v>
      </c>
      <c r="M8734" s="44">
        <v>198531</v>
      </c>
      <c r="Y8734" t="s">
        <v>785</v>
      </c>
    </row>
    <row r="8735" spans="1:25" x14ac:dyDescent="0.25">
      <c r="A8735" s="103" t="s">
        <v>7</v>
      </c>
      <c r="B8735" s="104">
        <v>46276</v>
      </c>
      <c r="C8735" s="105" t="s">
        <v>12</v>
      </c>
      <c r="E8735" s="105">
        <v>431</v>
      </c>
      <c r="M8735" s="44">
        <v>145475857</v>
      </c>
      <c r="Y8735" t="s">
        <v>781</v>
      </c>
    </row>
    <row r="8736" spans="1:25" x14ac:dyDescent="0.25">
      <c r="A8736" s="103" t="s">
        <v>8</v>
      </c>
      <c r="B8736" s="104">
        <v>46276</v>
      </c>
      <c r="C8736" s="105" t="s">
        <v>12</v>
      </c>
      <c r="E8736" s="105">
        <v>18</v>
      </c>
      <c r="M8736" s="44">
        <v>7938369</v>
      </c>
    </row>
    <row r="8737" spans="1:25" x14ac:dyDescent="0.25">
      <c r="A8737" s="103" t="s">
        <v>6</v>
      </c>
      <c r="B8737" s="104">
        <v>46276</v>
      </c>
      <c r="C8737" s="105" t="s">
        <v>11</v>
      </c>
      <c r="E8737" s="105">
        <v>333</v>
      </c>
      <c r="M8737" s="44">
        <v>57422583</v>
      </c>
      <c r="Y8737" t="s">
        <v>20</v>
      </c>
    </row>
    <row r="8738" spans="1:25" x14ac:dyDescent="0.25">
      <c r="A8738" s="103" t="s">
        <v>6</v>
      </c>
      <c r="B8738" s="104">
        <v>46276</v>
      </c>
      <c r="C8738" s="105" t="s">
        <v>12</v>
      </c>
      <c r="E8738" s="105">
        <v>1</v>
      </c>
      <c r="M8738" s="44">
        <v>99135</v>
      </c>
      <c r="X8738" t="s">
        <v>1009</v>
      </c>
    </row>
    <row r="8739" spans="1:25" x14ac:dyDescent="0.25">
      <c r="A8739" s="103" t="s">
        <v>8</v>
      </c>
      <c r="B8739" s="104">
        <v>46276</v>
      </c>
      <c r="C8739" s="105" t="s">
        <v>12</v>
      </c>
      <c r="E8739" s="105">
        <v>3</v>
      </c>
      <c r="M8739" s="44">
        <v>199551</v>
      </c>
      <c r="X8739" t="s">
        <v>1009</v>
      </c>
      <c r="Y8739" t="s">
        <v>781</v>
      </c>
    </row>
    <row r="8740" spans="1:25" x14ac:dyDescent="0.25">
      <c r="A8740" s="103" t="s">
        <v>6</v>
      </c>
      <c r="B8740" s="104">
        <v>46276</v>
      </c>
      <c r="C8740" s="105" t="s">
        <v>12</v>
      </c>
      <c r="E8740" s="105">
        <v>2</v>
      </c>
      <c r="M8740" s="44">
        <v>39210</v>
      </c>
      <c r="Y8740" t="s">
        <v>929</v>
      </c>
    </row>
    <row r="8741" spans="1:25" x14ac:dyDescent="0.25">
      <c r="A8741" s="103" t="s">
        <v>7</v>
      </c>
      <c r="B8741" s="104">
        <v>46276</v>
      </c>
      <c r="C8741" s="105" t="s">
        <v>12</v>
      </c>
      <c r="E8741" s="105">
        <v>1</v>
      </c>
      <c r="M8741" s="44">
        <v>52424</v>
      </c>
      <c r="Y8741" t="s">
        <v>929</v>
      </c>
    </row>
    <row r="8742" spans="1:25" x14ac:dyDescent="0.25">
      <c r="A8742" s="103" t="s">
        <v>827</v>
      </c>
      <c r="B8742" s="104">
        <v>46276</v>
      </c>
      <c r="C8742" s="105" t="s">
        <v>12</v>
      </c>
      <c r="E8742" s="105">
        <v>1</v>
      </c>
      <c r="M8742" s="44">
        <v>23168</v>
      </c>
      <c r="Y8742" t="s">
        <v>779</v>
      </c>
    </row>
    <row r="8743" spans="1:25" x14ac:dyDescent="0.25">
      <c r="A8743" s="103" t="s">
        <v>7</v>
      </c>
      <c r="B8743" s="104">
        <v>46276</v>
      </c>
      <c r="C8743" s="105" t="s">
        <v>12</v>
      </c>
      <c r="E8743" s="105">
        <v>2</v>
      </c>
      <c r="M8743" s="44">
        <v>15095</v>
      </c>
      <c r="Y8743" t="s">
        <v>785</v>
      </c>
    </row>
    <row r="8744" spans="1:25" x14ac:dyDescent="0.25">
      <c r="A8744" s="103" t="s">
        <v>7</v>
      </c>
      <c r="B8744" s="104">
        <v>46276</v>
      </c>
      <c r="C8744" s="105" t="s">
        <v>11</v>
      </c>
      <c r="E8744" s="105">
        <v>3</v>
      </c>
      <c r="M8744" s="44">
        <v>614839</v>
      </c>
      <c r="Y8744" t="s">
        <v>779</v>
      </c>
    </row>
    <row r="8745" spans="1:25" x14ac:dyDescent="0.25">
      <c r="A8745" s="103" t="s">
        <v>8</v>
      </c>
      <c r="B8745" s="104">
        <v>46276</v>
      </c>
      <c r="C8745" s="105" t="s">
        <v>12</v>
      </c>
      <c r="E8745" s="105">
        <v>3</v>
      </c>
      <c r="M8745" s="44">
        <v>504371</v>
      </c>
      <c r="X8745" t="s">
        <v>1009</v>
      </c>
      <c r="Y8745" t="s">
        <v>779</v>
      </c>
    </row>
    <row r="8746" spans="1:25" x14ac:dyDescent="0.25">
      <c r="A8746" s="103" t="s">
        <v>7</v>
      </c>
      <c r="B8746" s="104">
        <v>46276</v>
      </c>
      <c r="C8746" s="105" t="s">
        <v>12</v>
      </c>
      <c r="E8746" s="105">
        <v>10</v>
      </c>
      <c r="M8746" s="44">
        <v>284141</v>
      </c>
      <c r="Y8746" t="s">
        <v>169</v>
      </c>
    </row>
    <row r="8747" spans="1:25" x14ac:dyDescent="0.25">
      <c r="A8747" s="103" t="s">
        <v>8</v>
      </c>
      <c r="B8747" s="104">
        <v>46276</v>
      </c>
      <c r="C8747" s="105" t="s">
        <v>12</v>
      </c>
      <c r="E8747" s="105">
        <v>1964</v>
      </c>
      <c r="M8747" s="44">
        <v>312301442</v>
      </c>
      <c r="Y8747" t="s">
        <v>779</v>
      </c>
    </row>
    <row r="8748" spans="1:25" x14ac:dyDescent="0.25">
      <c r="A8748" s="103" t="s">
        <v>7</v>
      </c>
      <c r="B8748" s="104">
        <v>46276</v>
      </c>
      <c r="C8748" s="105" t="s">
        <v>12</v>
      </c>
      <c r="E8748" s="105">
        <v>5</v>
      </c>
      <c r="M8748" s="44">
        <v>377464</v>
      </c>
      <c r="X8748" t="s">
        <v>1009</v>
      </c>
      <c r="Y8748" t="s">
        <v>781</v>
      </c>
    </row>
    <row r="8749" spans="1:25" x14ac:dyDescent="0.25">
      <c r="A8749" s="103" t="s">
        <v>827</v>
      </c>
      <c r="B8749" s="104">
        <v>46276</v>
      </c>
      <c r="C8749" s="105" t="s">
        <v>12</v>
      </c>
      <c r="E8749" s="105">
        <v>1</v>
      </c>
      <c r="M8749" s="44">
        <v>76928</v>
      </c>
      <c r="Y8749" t="s">
        <v>781</v>
      </c>
    </row>
    <row r="8750" spans="1:25" x14ac:dyDescent="0.25">
      <c r="A8750" s="103" t="s">
        <v>8</v>
      </c>
      <c r="B8750" s="104">
        <v>46276</v>
      </c>
      <c r="C8750" s="105" t="s">
        <v>11</v>
      </c>
      <c r="D8750" s="106">
        <v>15</v>
      </c>
      <c r="F8750" s="105">
        <v>1</v>
      </c>
      <c r="X8750" t="s">
        <v>778</v>
      </c>
      <c r="Y8750" t="s">
        <v>783</v>
      </c>
    </row>
    <row r="8751" spans="1:25" x14ac:dyDescent="0.25">
      <c r="A8751" s="103" t="s">
        <v>8</v>
      </c>
      <c r="B8751" s="104">
        <v>46276</v>
      </c>
      <c r="C8751" s="105" t="s">
        <v>11</v>
      </c>
      <c r="D8751" s="106">
        <v>9</v>
      </c>
      <c r="F8751" s="105">
        <v>35</v>
      </c>
      <c r="X8751" t="s">
        <v>782</v>
      </c>
      <c r="Y8751" t="s">
        <v>780</v>
      </c>
    </row>
    <row r="8752" spans="1:25" x14ac:dyDescent="0.25">
      <c r="A8752" s="103" t="s">
        <v>6</v>
      </c>
      <c r="B8752" s="104">
        <v>46276</v>
      </c>
      <c r="C8752" s="105" t="s">
        <v>11</v>
      </c>
      <c r="D8752" s="106">
        <v>8</v>
      </c>
      <c r="F8752" s="105">
        <v>428</v>
      </c>
      <c r="X8752" t="s">
        <v>782</v>
      </c>
      <c r="Y8752" t="s">
        <v>783</v>
      </c>
    </row>
    <row r="8753" spans="1:25" x14ac:dyDescent="0.25">
      <c r="A8753" s="103" t="s">
        <v>8</v>
      </c>
      <c r="B8753" s="104">
        <v>46276</v>
      </c>
      <c r="C8753" s="105" t="s">
        <v>12</v>
      </c>
      <c r="D8753" s="106">
        <v>9</v>
      </c>
      <c r="F8753" s="105">
        <v>1446</v>
      </c>
      <c r="X8753" t="s">
        <v>782</v>
      </c>
      <c r="Y8753" t="s">
        <v>779</v>
      </c>
    </row>
    <row r="8754" spans="1:25" x14ac:dyDescent="0.25">
      <c r="A8754" s="103" t="s">
        <v>7</v>
      </c>
      <c r="B8754" s="104">
        <v>46276</v>
      </c>
      <c r="C8754" s="105" t="s">
        <v>11</v>
      </c>
      <c r="D8754" s="106">
        <v>10</v>
      </c>
      <c r="F8754" s="105">
        <v>1</v>
      </c>
      <c r="X8754" t="s">
        <v>778</v>
      </c>
      <c r="Y8754" t="s">
        <v>784</v>
      </c>
    </row>
    <row r="8755" spans="1:25" x14ac:dyDescent="0.25">
      <c r="A8755" s="103" t="s">
        <v>7</v>
      </c>
      <c r="B8755" s="104">
        <v>46276</v>
      </c>
      <c r="C8755" s="105" t="s">
        <v>12</v>
      </c>
      <c r="D8755" s="106">
        <v>8</v>
      </c>
      <c r="F8755" s="105">
        <v>1</v>
      </c>
      <c r="X8755" t="s">
        <v>778</v>
      </c>
      <c r="Y8755" t="s">
        <v>169</v>
      </c>
    </row>
    <row r="8756" spans="1:25" x14ac:dyDescent="0.25">
      <c r="A8756" s="103" t="s">
        <v>7</v>
      </c>
      <c r="B8756" s="104">
        <v>46276</v>
      </c>
      <c r="C8756" s="105" t="s">
        <v>12</v>
      </c>
      <c r="D8756" s="106">
        <v>12</v>
      </c>
      <c r="F8756" s="105">
        <v>1</v>
      </c>
      <c r="X8756" t="s">
        <v>782</v>
      </c>
      <c r="Y8756" t="s">
        <v>781</v>
      </c>
    </row>
    <row r="8757" spans="1:25" x14ac:dyDescent="0.25">
      <c r="A8757" s="103" t="s">
        <v>6</v>
      </c>
      <c r="B8757" s="104">
        <v>46276</v>
      </c>
      <c r="C8757" s="105" t="s">
        <v>11</v>
      </c>
      <c r="D8757" s="106">
        <v>15</v>
      </c>
      <c r="F8757" s="105">
        <v>1</v>
      </c>
      <c r="X8757" t="s">
        <v>778</v>
      </c>
      <c r="Y8757" t="s">
        <v>784</v>
      </c>
    </row>
    <row r="8758" spans="1:25" x14ac:dyDescent="0.25">
      <c r="A8758" s="103" t="s">
        <v>6</v>
      </c>
      <c r="B8758" s="104">
        <v>46276</v>
      </c>
      <c r="C8758" s="105" t="s">
        <v>11</v>
      </c>
      <c r="D8758" s="106">
        <v>12</v>
      </c>
      <c r="F8758" s="105">
        <v>7</v>
      </c>
      <c r="X8758" t="s">
        <v>782</v>
      </c>
      <c r="Y8758" t="s">
        <v>783</v>
      </c>
    </row>
    <row r="8759" spans="1:25" x14ac:dyDescent="0.25">
      <c r="A8759" s="103" t="s">
        <v>8</v>
      </c>
      <c r="B8759" s="104">
        <v>46276</v>
      </c>
      <c r="C8759" s="105" t="s">
        <v>12</v>
      </c>
      <c r="D8759" s="106">
        <v>16</v>
      </c>
      <c r="F8759" s="105">
        <v>5</v>
      </c>
      <c r="X8759" t="s">
        <v>782</v>
      </c>
      <c r="Y8759" t="s">
        <v>779</v>
      </c>
    </row>
    <row r="8760" spans="1:25" x14ac:dyDescent="0.25">
      <c r="A8760" s="103" t="s">
        <v>6</v>
      </c>
      <c r="B8760" s="104">
        <v>46276</v>
      </c>
      <c r="C8760" s="105" t="s">
        <v>11</v>
      </c>
      <c r="D8760" s="106">
        <v>12</v>
      </c>
      <c r="F8760" s="105">
        <v>1</v>
      </c>
      <c r="X8760" t="s">
        <v>782</v>
      </c>
    </row>
    <row r="8761" spans="1:25" x14ac:dyDescent="0.25">
      <c r="A8761" s="103" t="s">
        <v>8</v>
      </c>
      <c r="B8761" s="104">
        <v>46276</v>
      </c>
      <c r="C8761" s="105" t="s">
        <v>11</v>
      </c>
      <c r="D8761" s="106">
        <v>10</v>
      </c>
      <c r="F8761" s="105">
        <v>3</v>
      </c>
      <c r="X8761" t="s">
        <v>782</v>
      </c>
      <c r="Y8761" t="s">
        <v>783</v>
      </c>
    </row>
    <row r="8762" spans="1:25" x14ac:dyDescent="0.25">
      <c r="A8762" s="103" t="s">
        <v>8</v>
      </c>
      <c r="B8762" s="104">
        <v>46276</v>
      </c>
      <c r="C8762" s="105" t="s">
        <v>11</v>
      </c>
      <c r="D8762" s="106">
        <v>8</v>
      </c>
      <c r="F8762" s="105">
        <v>20</v>
      </c>
      <c r="X8762" t="s">
        <v>782</v>
      </c>
      <c r="Y8762" t="s">
        <v>784</v>
      </c>
    </row>
    <row r="8763" spans="1:25" x14ac:dyDescent="0.25">
      <c r="B8763" s="104">
        <v>46276</v>
      </c>
      <c r="C8763" s="105" t="s">
        <v>12</v>
      </c>
      <c r="D8763" s="106">
        <v>11</v>
      </c>
      <c r="F8763" s="105">
        <v>1</v>
      </c>
      <c r="X8763" t="s">
        <v>782</v>
      </c>
    </row>
    <row r="8764" spans="1:25" x14ac:dyDescent="0.25">
      <c r="A8764" s="103" t="s">
        <v>7</v>
      </c>
      <c r="B8764" s="104">
        <v>46276</v>
      </c>
      <c r="C8764" s="105" t="s">
        <v>12</v>
      </c>
      <c r="D8764" s="106">
        <v>8</v>
      </c>
      <c r="F8764" s="105">
        <v>308</v>
      </c>
      <c r="X8764" t="s">
        <v>782</v>
      </c>
      <c r="Y8764" t="s">
        <v>779</v>
      </c>
    </row>
    <row r="8765" spans="1:25" x14ac:dyDescent="0.25">
      <c r="A8765" s="103" t="s">
        <v>6</v>
      </c>
      <c r="B8765" s="104">
        <v>46276</v>
      </c>
      <c r="C8765" s="105" t="s">
        <v>12</v>
      </c>
      <c r="D8765" s="106">
        <v>10</v>
      </c>
      <c r="F8765" s="105">
        <v>4</v>
      </c>
      <c r="X8765" t="s">
        <v>782</v>
      </c>
    </row>
    <row r="8766" spans="1:25" x14ac:dyDescent="0.25">
      <c r="A8766" s="103" t="s">
        <v>6</v>
      </c>
      <c r="B8766" s="104">
        <v>46276</v>
      </c>
      <c r="C8766" s="105" t="s">
        <v>11</v>
      </c>
      <c r="D8766" s="106">
        <v>11</v>
      </c>
      <c r="F8766" s="105">
        <v>2</v>
      </c>
      <c r="X8766" t="s">
        <v>782</v>
      </c>
      <c r="Y8766" t="s">
        <v>780</v>
      </c>
    </row>
    <row r="8767" spans="1:25" x14ac:dyDescent="0.25">
      <c r="A8767" s="103" t="s">
        <v>8</v>
      </c>
      <c r="B8767" s="104">
        <v>46276</v>
      </c>
      <c r="C8767" s="105" t="s">
        <v>11</v>
      </c>
      <c r="D8767" s="106">
        <v>9</v>
      </c>
      <c r="F8767" s="105">
        <v>104</v>
      </c>
      <c r="X8767" t="s">
        <v>778</v>
      </c>
      <c r="Y8767" t="s">
        <v>20</v>
      </c>
    </row>
    <row r="8768" spans="1:25" x14ac:dyDescent="0.25">
      <c r="A8768" s="103" t="s">
        <v>8</v>
      </c>
      <c r="B8768" s="104">
        <v>46276</v>
      </c>
      <c r="C8768" s="105" t="s">
        <v>11</v>
      </c>
      <c r="D8768" s="106">
        <v>9</v>
      </c>
      <c r="F8768" s="105">
        <v>85</v>
      </c>
      <c r="X8768" t="s">
        <v>778</v>
      </c>
      <c r="Y8768" t="s">
        <v>784</v>
      </c>
    </row>
    <row r="8769" spans="1:25" x14ac:dyDescent="0.25">
      <c r="A8769" s="103" t="s">
        <v>7</v>
      </c>
      <c r="B8769" s="104">
        <v>46276</v>
      </c>
      <c r="C8769" s="105" t="s">
        <v>12</v>
      </c>
      <c r="D8769" s="106">
        <v>10</v>
      </c>
      <c r="F8769" s="105">
        <v>2</v>
      </c>
      <c r="X8769" t="s">
        <v>778</v>
      </c>
      <c r="Y8769" t="s">
        <v>779</v>
      </c>
    </row>
    <row r="8770" spans="1:25" x14ac:dyDescent="0.25">
      <c r="A8770" s="103" t="s">
        <v>7</v>
      </c>
      <c r="B8770" s="104">
        <v>46276</v>
      </c>
      <c r="C8770" s="105" t="s">
        <v>11</v>
      </c>
      <c r="D8770" s="106">
        <v>8</v>
      </c>
      <c r="F8770" s="105">
        <v>61</v>
      </c>
      <c r="X8770" t="s">
        <v>778</v>
      </c>
      <c r="Y8770" t="s">
        <v>20</v>
      </c>
    </row>
    <row r="8771" spans="1:25" x14ac:dyDescent="0.25">
      <c r="A8771" s="103" t="s">
        <v>6</v>
      </c>
      <c r="B8771" s="104">
        <v>46276</v>
      </c>
      <c r="C8771" s="105" t="s">
        <v>11</v>
      </c>
      <c r="D8771" s="106">
        <v>16</v>
      </c>
      <c r="F8771" s="105">
        <v>1</v>
      </c>
      <c r="X8771" t="s">
        <v>782</v>
      </c>
      <c r="Y8771" t="s">
        <v>780</v>
      </c>
    </row>
    <row r="8772" spans="1:25" x14ac:dyDescent="0.25">
      <c r="A8772" s="103" t="s">
        <v>6</v>
      </c>
      <c r="B8772" s="104">
        <v>46276</v>
      </c>
      <c r="C8772" s="105" t="s">
        <v>11</v>
      </c>
      <c r="D8772" s="106">
        <v>9</v>
      </c>
      <c r="F8772" s="105">
        <v>1</v>
      </c>
      <c r="X8772" t="s">
        <v>782</v>
      </c>
      <c r="Y8772" t="s">
        <v>23</v>
      </c>
    </row>
    <row r="8773" spans="1:25" x14ac:dyDescent="0.25">
      <c r="A8773" s="103" t="s">
        <v>7</v>
      </c>
      <c r="B8773" s="104">
        <v>46276</v>
      </c>
      <c r="C8773" s="105" t="s">
        <v>12</v>
      </c>
      <c r="D8773" s="106">
        <v>15</v>
      </c>
      <c r="F8773" s="105">
        <v>4</v>
      </c>
      <c r="X8773" t="s">
        <v>782</v>
      </c>
      <c r="Y8773" t="s">
        <v>779</v>
      </c>
    </row>
    <row r="8774" spans="1:25" x14ac:dyDescent="0.25">
      <c r="A8774" s="103" t="s">
        <v>7</v>
      </c>
      <c r="B8774" s="104">
        <v>46276</v>
      </c>
      <c r="C8774" s="105" t="s">
        <v>12</v>
      </c>
      <c r="D8774" s="106">
        <v>10</v>
      </c>
      <c r="F8774" s="105">
        <v>3</v>
      </c>
      <c r="X8774" t="s">
        <v>782</v>
      </c>
      <c r="Y8774" t="s">
        <v>779</v>
      </c>
    </row>
    <row r="8775" spans="1:25" x14ac:dyDescent="0.25">
      <c r="A8775" s="103" t="s">
        <v>6</v>
      </c>
      <c r="B8775" s="104">
        <v>46276</v>
      </c>
      <c r="C8775" s="105" t="s">
        <v>11</v>
      </c>
      <c r="D8775" s="106">
        <v>14</v>
      </c>
      <c r="F8775" s="105">
        <v>1</v>
      </c>
      <c r="X8775" t="s">
        <v>778</v>
      </c>
      <c r="Y8775" t="s">
        <v>783</v>
      </c>
    </row>
    <row r="8776" spans="1:25" x14ac:dyDescent="0.25">
      <c r="A8776" s="103" t="s">
        <v>8</v>
      </c>
      <c r="B8776" s="104">
        <v>46276</v>
      </c>
      <c r="C8776" s="105" t="s">
        <v>11</v>
      </c>
      <c r="D8776" s="106">
        <v>12</v>
      </c>
      <c r="F8776" s="105">
        <v>1</v>
      </c>
      <c r="X8776" t="s">
        <v>782</v>
      </c>
      <c r="Y8776" t="s">
        <v>784</v>
      </c>
    </row>
    <row r="8777" spans="1:25" x14ac:dyDescent="0.25">
      <c r="A8777" s="103" t="s">
        <v>7</v>
      </c>
      <c r="B8777" s="104">
        <v>46276</v>
      </c>
      <c r="C8777" s="105" t="s">
        <v>11</v>
      </c>
      <c r="D8777" s="106">
        <v>12</v>
      </c>
      <c r="F8777" s="105">
        <v>4</v>
      </c>
      <c r="X8777" t="s">
        <v>778</v>
      </c>
      <c r="Y8777" t="s">
        <v>783</v>
      </c>
    </row>
    <row r="8778" spans="1:25" x14ac:dyDescent="0.25">
      <c r="A8778" s="103" t="s">
        <v>8</v>
      </c>
      <c r="B8778" s="104">
        <v>46276</v>
      </c>
      <c r="C8778" s="105" t="s">
        <v>12</v>
      </c>
      <c r="D8778" s="106">
        <v>9</v>
      </c>
      <c r="F8778" s="105">
        <v>26</v>
      </c>
      <c r="X8778" t="s">
        <v>778</v>
      </c>
      <c r="Y8778" t="s">
        <v>781</v>
      </c>
    </row>
    <row r="8779" spans="1:25" x14ac:dyDescent="0.25">
      <c r="A8779" s="103" t="s">
        <v>7</v>
      </c>
      <c r="B8779" s="104">
        <v>46276</v>
      </c>
      <c r="C8779" s="105" t="s">
        <v>12</v>
      </c>
      <c r="D8779" s="106">
        <v>9</v>
      </c>
      <c r="F8779" s="105">
        <v>4</v>
      </c>
      <c r="X8779" t="s">
        <v>778</v>
      </c>
      <c r="Y8779" t="s">
        <v>781</v>
      </c>
    </row>
    <row r="8780" spans="1:25" x14ac:dyDescent="0.25">
      <c r="A8780" s="103" t="s">
        <v>8</v>
      </c>
      <c r="B8780" s="104">
        <v>46276</v>
      </c>
      <c r="C8780" s="105" t="s">
        <v>11</v>
      </c>
      <c r="D8780" s="106">
        <v>9</v>
      </c>
      <c r="F8780" s="105">
        <v>1</v>
      </c>
      <c r="X8780" t="s">
        <v>782</v>
      </c>
      <c r="Y8780" t="s">
        <v>21</v>
      </c>
    </row>
    <row r="8781" spans="1:25" x14ac:dyDescent="0.25">
      <c r="A8781" s="103" t="s">
        <v>7</v>
      </c>
      <c r="B8781" s="104">
        <v>46276</v>
      </c>
      <c r="C8781" s="105" t="s">
        <v>11</v>
      </c>
      <c r="D8781" s="106">
        <v>9</v>
      </c>
      <c r="F8781" s="105">
        <v>22</v>
      </c>
      <c r="X8781" t="s">
        <v>782</v>
      </c>
      <c r="Y8781" t="s">
        <v>20</v>
      </c>
    </row>
    <row r="8782" spans="1:25" x14ac:dyDescent="0.25">
      <c r="A8782" s="103" t="s">
        <v>7</v>
      </c>
      <c r="B8782" s="104">
        <v>46276</v>
      </c>
      <c r="C8782" s="105" t="s">
        <v>11</v>
      </c>
      <c r="D8782" s="106">
        <v>10</v>
      </c>
      <c r="F8782" s="105">
        <v>3</v>
      </c>
      <c r="X8782" t="s">
        <v>782</v>
      </c>
      <c r="Y8782" t="s">
        <v>784</v>
      </c>
    </row>
    <row r="8783" spans="1:25" x14ac:dyDescent="0.25">
      <c r="A8783" s="103" t="s">
        <v>6</v>
      </c>
      <c r="B8783" s="104">
        <v>46276</v>
      </c>
      <c r="C8783" s="105" t="s">
        <v>12</v>
      </c>
      <c r="D8783" s="106">
        <v>9</v>
      </c>
      <c r="F8783" s="105">
        <v>12</v>
      </c>
      <c r="X8783" t="s">
        <v>782</v>
      </c>
    </row>
    <row r="8784" spans="1:25" x14ac:dyDescent="0.25">
      <c r="A8784" s="103" t="s">
        <v>8</v>
      </c>
      <c r="B8784" s="104">
        <v>46276</v>
      </c>
      <c r="C8784" s="105" t="s">
        <v>11</v>
      </c>
      <c r="D8784" s="106">
        <v>16</v>
      </c>
      <c r="F8784" s="105">
        <v>3</v>
      </c>
      <c r="X8784" t="s">
        <v>782</v>
      </c>
      <c r="Y8784" t="s">
        <v>784</v>
      </c>
    </row>
    <row r="8785" spans="1:25" x14ac:dyDescent="0.25">
      <c r="A8785" s="103" t="s">
        <v>6</v>
      </c>
      <c r="B8785" s="104">
        <v>46276</v>
      </c>
      <c r="C8785" s="105" t="s">
        <v>12</v>
      </c>
      <c r="D8785" s="106">
        <v>9</v>
      </c>
      <c r="F8785" s="105">
        <v>350</v>
      </c>
      <c r="X8785" t="s">
        <v>782</v>
      </c>
      <c r="Y8785" t="s">
        <v>779</v>
      </c>
    </row>
    <row r="8786" spans="1:25" x14ac:dyDescent="0.25">
      <c r="A8786" s="103" t="s">
        <v>7</v>
      </c>
      <c r="B8786" s="104">
        <v>46276</v>
      </c>
      <c r="C8786" s="105" t="s">
        <v>11</v>
      </c>
      <c r="D8786" s="106">
        <v>12</v>
      </c>
      <c r="F8786" s="105">
        <v>1</v>
      </c>
      <c r="X8786" t="s">
        <v>782</v>
      </c>
      <c r="Y8786" t="s">
        <v>21</v>
      </c>
    </row>
    <row r="8787" spans="1:25" x14ac:dyDescent="0.25">
      <c r="A8787" s="103" t="s">
        <v>6</v>
      </c>
      <c r="B8787" s="104">
        <v>46276</v>
      </c>
      <c r="C8787" s="105" t="s">
        <v>12</v>
      </c>
      <c r="D8787" s="106">
        <v>9</v>
      </c>
      <c r="F8787" s="105">
        <v>4</v>
      </c>
      <c r="X8787" t="s">
        <v>778</v>
      </c>
      <c r="Y8787" t="s">
        <v>781</v>
      </c>
    </row>
    <row r="8788" spans="1:25" x14ac:dyDescent="0.25">
      <c r="A8788" s="103" t="s">
        <v>6</v>
      </c>
      <c r="B8788" s="104">
        <v>46276</v>
      </c>
      <c r="C8788" s="105" t="s">
        <v>11</v>
      </c>
      <c r="D8788" s="106">
        <v>8</v>
      </c>
      <c r="F8788" s="105">
        <v>86</v>
      </c>
      <c r="X8788" t="s">
        <v>778</v>
      </c>
      <c r="Y8788" t="s">
        <v>784</v>
      </c>
    </row>
    <row r="8789" spans="1:25" x14ac:dyDescent="0.25">
      <c r="A8789" s="103" t="s">
        <v>8</v>
      </c>
      <c r="B8789" s="104">
        <v>46276</v>
      </c>
      <c r="C8789" s="105" t="s">
        <v>12</v>
      </c>
      <c r="D8789" s="106">
        <v>11</v>
      </c>
      <c r="F8789" s="105">
        <v>2</v>
      </c>
      <c r="X8789" t="s">
        <v>778</v>
      </c>
      <c r="Y8789" t="s">
        <v>779</v>
      </c>
    </row>
    <row r="8790" spans="1:25" x14ac:dyDescent="0.25">
      <c r="A8790" s="103" t="s">
        <v>7</v>
      </c>
      <c r="B8790" s="104">
        <v>46276</v>
      </c>
      <c r="C8790" s="105" t="s">
        <v>12</v>
      </c>
      <c r="D8790" s="106">
        <v>9</v>
      </c>
      <c r="F8790" s="105">
        <v>3</v>
      </c>
      <c r="X8790" t="s">
        <v>778</v>
      </c>
      <c r="Y8790" t="s">
        <v>779</v>
      </c>
    </row>
    <row r="8791" spans="1:25" x14ac:dyDescent="0.25">
      <c r="A8791" s="103" t="s">
        <v>6</v>
      </c>
      <c r="B8791" s="104">
        <v>46276</v>
      </c>
      <c r="C8791" s="105" t="s">
        <v>12</v>
      </c>
      <c r="D8791" s="106">
        <v>11</v>
      </c>
      <c r="F8791" s="105">
        <v>2</v>
      </c>
      <c r="X8791" t="s">
        <v>782</v>
      </c>
    </row>
    <row r="8792" spans="1:25" x14ac:dyDescent="0.25">
      <c r="A8792" s="103" t="s">
        <v>8</v>
      </c>
      <c r="B8792" s="104">
        <v>46276</v>
      </c>
      <c r="C8792" s="105" t="s">
        <v>11</v>
      </c>
      <c r="D8792" s="106">
        <v>9</v>
      </c>
      <c r="F8792" s="105">
        <v>221</v>
      </c>
      <c r="X8792" t="s">
        <v>782</v>
      </c>
      <c r="Y8792" t="s">
        <v>783</v>
      </c>
    </row>
    <row r="8793" spans="1:25" x14ac:dyDescent="0.25">
      <c r="A8793" s="103" t="s">
        <v>6</v>
      </c>
      <c r="B8793" s="104">
        <v>46276</v>
      </c>
      <c r="C8793" s="105" t="s">
        <v>11</v>
      </c>
      <c r="D8793" s="106">
        <v>10</v>
      </c>
      <c r="F8793" s="105">
        <v>3</v>
      </c>
      <c r="X8793" t="s">
        <v>782</v>
      </c>
      <c r="Y8793" t="s">
        <v>783</v>
      </c>
    </row>
    <row r="8794" spans="1:25" x14ac:dyDescent="0.25">
      <c r="A8794" s="103" t="s">
        <v>6</v>
      </c>
      <c r="B8794" s="104">
        <v>46276</v>
      </c>
      <c r="C8794" s="105" t="s">
        <v>11</v>
      </c>
      <c r="D8794" s="106">
        <v>15</v>
      </c>
      <c r="F8794" s="105">
        <v>3</v>
      </c>
      <c r="X8794" t="s">
        <v>778</v>
      </c>
      <c r="Y8794" t="s">
        <v>783</v>
      </c>
    </row>
    <row r="8795" spans="1:25" x14ac:dyDescent="0.25">
      <c r="A8795" s="103" t="s">
        <v>6</v>
      </c>
      <c r="B8795" s="104">
        <v>46276</v>
      </c>
      <c r="C8795" s="105" t="s">
        <v>11</v>
      </c>
      <c r="D8795" s="106">
        <v>12</v>
      </c>
      <c r="F8795" s="105">
        <v>9</v>
      </c>
      <c r="X8795" t="s">
        <v>782</v>
      </c>
      <c r="Y8795" t="s">
        <v>784</v>
      </c>
    </row>
    <row r="8796" spans="1:25" x14ac:dyDescent="0.25">
      <c r="A8796" s="103" t="s">
        <v>8</v>
      </c>
      <c r="B8796" s="104">
        <v>46276</v>
      </c>
      <c r="C8796" s="105" t="s">
        <v>11</v>
      </c>
      <c r="D8796" s="106">
        <v>8</v>
      </c>
      <c r="F8796" s="105">
        <v>1</v>
      </c>
      <c r="X8796" t="s">
        <v>782</v>
      </c>
    </row>
    <row r="8797" spans="1:25" x14ac:dyDescent="0.25">
      <c r="A8797" s="103" t="s">
        <v>6</v>
      </c>
      <c r="B8797" s="104">
        <v>46276</v>
      </c>
      <c r="C8797" s="105" t="s">
        <v>12</v>
      </c>
      <c r="D8797" s="106">
        <v>15</v>
      </c>
      <c r="F8797" s="105">
        <v>2</v>
      </c>
      <c r="X8797" t="s">
        <v>782</v>
      </c>
      <c r="Y8797" t="s">
        <v>781</v>
      </c>
    </row>
    <row r="8798" spans="1:25" x14ac:dyDescent="0.25">
      <c r="A8798" s="103" t="s">
        <v>6</v>
      </c>
      <c r="B8798" s="104">
        <v>46276</v>
      </c>
      <c r="C8798" s="105" t="s">
        <v>12</v>
      </c>
      <c r="D8798" s="106">
        <v>8</v>
      </c>
      <c r="F8798" s="105">
        <v>2</v>
      </c>
      <c r="X8798" t="s">
        <v>778</v>
      </c>
    </row>
    <row r="8799" spans="1:25" x14ac:dyDescent="0.25">
      <c r="A8799" s="103" t="s">
        <v>6</v>
      </c>
      <c r="B8799" s="104">
        <v>46276</v>
      </c>
      <c r="C8799" s="105" t="s">
        <v>12</v>
      </c>
      <c r="D8799" s="106">
        <v>13</v>
      </c>
      <c r="F8799" s="105">
        <v>1</v>
      </c>
      <c r="X8799" t="s">
        <v>778</v>
      </c>
      <c r="Y8799" t="s">
        <v>781</v>
      </c>
    </row>
    <row r="8800" spans="1:25" x14ac:dyDescent="0.25">
      <c r="A8800" s="103" t="s">
        <v>6</v>
      </c>
      <c r="B8800" s="104">
        <v>46276</v>
      </c>
      <c r="C8800" s="105" t="s">
        <v>11</v>
      </c>
      <c r="D8800" s="106">
        <v>12</v>
      </c>
      <c r="F8800" s="105">
        <v>2</v>
      </c>
      <c r="X8800" t="s">
        <v>778</v>
      </c>
      <c r="Y8800" t="s">
        <v>783</v>
      </c>
    </row>
    <row r="8801" spans="1:25" x14ac:dyDescent="0.25">
      <c r="A8801" s="103" t="s">
        <v>7</v>
      </c>
      <c r="B8801" s="104">
        <v>46276</v>
      </c>
      <c r="C8801" s="105" t="s">
        <v>11</v>
      </c>
      <c r="D8801" s="106">
        <v>8</v>
      </c>
      <c r="F8801" s="105">
        <v>37</v>
      </c>
      <c r="X8801" t="s">
        <v>778</v>
      </c>
      <c r="Y8801" t="s">
        <v>784</v>
      </c>
    </row>
    <row r="8802" spans="1:25" x14ac:dyDescent="0.25">
      <c r="A8802" s="103" t="s">
        <v>7</v>
      </c>
      <c r="B8802" s="104">
        <v>46276</v>
      </c>
      <c r="C8802" s="105" t="s">
        <v>11</v>
      </c>
      <c r="D8802" s="106">
        <v>11</v>
      </c>
      <c r="F8802" s="105">
        <v>3</v>
      </c>
      <c r="X8802" t="s">
        <v>778</v>
      </c>
      <c r="Y8802" t="s">
        <v>20</v>
      </c>
    </row>
    <row r="8803" spans="1:25" x14ac:dyDescent="0.25">
      <c r="A8803" s="103" t="s">
        <v>6</v>
      </c>
      <c r="B8803" s="104">
        <v>46276</v>
      </c>
      <c r="C8803" s="105" t="s">
        <v>11</v>
      </c>
      <c r="D8803" s="106">
        <v>14</v>
      </c>
      <c r="F8803" s="105">
        <v>2</v>
      </c>
      <c r="X8803" t="s">
        <v>778</v>
      </c>
      <c r="Y8803" t="s">
        <v>20</v>
      </c>
    </row>
    <row r="8804" spans="1:25" x14ac:dyDescent="0.25">
      <c r="A8804" s="103" t="s">
        <v>6</v>
      </c>
      <c r="B8804" s="104">
        <v>46276</v>
      </c>
      <c r="C8804" s="105" t="s">
        <v>11</v>
      </c>
      <c r="D8804" s="106">
        <v>8</v>
      </c>
      <c r="F8804" s="105">
        <v>21</v>
      </c>
      <c r="X8804" t="s">
        <v>778</v>
      </c>
      <c r="Y8804" t="s">
        <v>780</v>
      </c>
    </row>
    <row r="8805" spans="1:25" x14ac:dyDescent="0.25">
      <c r="A8805" s="103" t="s">
        <v>7</v>
      </c>
      <c r="B8805" s="104">
        <v>46276</v>
      </c>
      <c r="C8805" s="105" t="s">
        <v>11</v>
      </c>
      <c r="D8805" s="106">
        <v>9</v>
      </c>
      <c r="F8805" s="105">
        <v>25</v>
      </c>
      <c r="X8805" t="s">
        <v>778</v>
      </c>
      <c r="Y8805" t="s">
        <v>783</v>
      </c>
    </row>
    <row r="8806" spans="1:25" x14ac:dyDescent="0.25">
      <c r="A8806" s="103" t="s">
        <v>8</v>
      </c>
      <c r="B8806" s="104">
        <v>46276</v>
      </c>
      <c r="C8806" s="105" t="s">
        <v>12</v>
      </c>
      <c r="D8806" s="106">
        <v>8</v>
      </c>
      <c r="F8806" s="105">
        <v>16</v>
      </c>
      <c r="X8806" t="s">
        <v>782</v>
      </c>
      <c r="Y8806" t="s">
        <v>779</v>
      </c>
    </row>
    <row r="8807" spans="1:25" x14ac:dyDescent="0.25">
      <c r="A8807" s="103" t="s">
        <v>7</v>
      </c>
      <c r="B8807" s="104">
        <v>46276</v>
      </c>
      <c r="C8807" s="105" t="s">
        <v>12</v>
      </c>
      <c r="D8807" s="106">
        <v>11</v>
      </c>
      <c r="F8807" s="105">
        <v>10</v>
      </c>
      <c r="X8807" t="s">
        <v>782</v>
      </c>
      <c r="Y8807" t="s">
        <v>779</v>
      </c>
    </row>
    <row r="8808" spans="1:25" x14ac:dyDescent="0.25">
      <c r="A8808" s="103" t="s">
        <v>6</v>
      </c>
      <c r="B8808" s="104">
        <v>46276</v>
      </c>
      <c r="C8808" s="105" t="s">
        <v>11</v>
      </c>
      <c r="D8808" s="106">
        <v>16</v>
      </c>
      <c r="F8808" s="105">
        <v>1</v>
      </c>
      <c r="X8808" t="s">
        <v>782</v>
      </c>
      <c r="Y8808" t="s">
        <v>20</v>
      </c>
    </row>
    <row r="8809" spans="1:25" x14ac:dyDescent="0.25">
      <c r="A8809" s="103" t="s">
        <v>6</v>
      </c>
      <c r="B8809" s="104">
        <v>46276</v>
      </c>
      <c r="C8809" s="105" t="s">
        <v>11</v>
      </c>
      <c r="D8809" s="106">
        <v>8</v>
      </c>
      <c r="F8809" s="105">
        <v>247</v>
      </c>
      <c r="X8809" t="s">
        <v>782</v>
      </c>
      <c r="Y8809" t="s">
        <v>20</v>
      </c>
    </row>
    <row r="8810" spans="1:25" x14ac:dyDescent="0.25">
      <c r="B8810" s="104">
        <v>46276</v>
      </c>
      <c r="C8810" s="105" t="s">
        <v>11</v>
      </c>
      <c r="D8810" s="106">
        <v>15</v>
      </c>
      <c r="F8810" s="105">
        <v>1</v>
      </c>
      <c r="X8810" t="s">
        <v>782</v>
      </c>
    </row>
    <row r="8811" spans="1:25" x14ac:dyDescent="0.25">
      <c r="A8811" s="103" t="s">
        <v>7</v>
      </c>
      <c r="B8811" s="104">
        <v>46276</v>
      </c>
      <c r="C8811" s="105" t="s">
        <v>12</v>
      </c>
      <c r="D8811" s="106">
        <v>12</v>
      </c>
      <c r="F8811" s="105">
        <v>6</v>
      </c>
      <c r="X8811" t="s">
        <v>782</v>
      </c>
      <c r="Y8811" t="s">
        <v>779</v>
      </c>
    </row>
    <row r="8812" spans="1:25" x14ac:dyDescent="0.25">
      <c r="A8812" s="103" t="s">
        <v>8</v>
      </c>
      <c r="B8812" s="104">
        <v>46276</v>
      </c>
      <c r="C8812" s="105" t="s">
        <v>12</v>
      </c>
      <c r="D8812" s="106">
        <v>8</v>
      </c>
      <c r="F8812" s="105">
        <v>1</v>
      </c>
      <c r="X8812" t="s">
        <v>778</v>
      </c>
    </row>
    <row r="8813" spans="1:25" x14ac:dyDescent="0.25">
      <c r="A8813" s="103" t="s">
        <v>8</v>
      </c>
      <c r="B8813" s="104">
        <v>46276</v>
      </c>
      <c r="C8813" s="105" t="s">
        <v>11</v>
      </c>
      <c r="D8813" s="106">
        <v>8</v>
      </c>
      <c r="F8813" s="105">
        <v>26</v>
      </c>
      <c r="X8813" t="s">
        <v>782</v>
      </c>
      <c r="Y8813" t="s">
        <v>783</v>
      </c>
    </row>
    <row r="8814" spans="1:25" x14ac:dyDescent="0.25">
      <c r="A8814" s="103" t="s">
        <v>7</v>
      </c>
      <c r="B8814" s="104">
        <v>46276</v>
      </c>
      <c r="C8814" s="105" t="s">
        <v>11</v>
      </c>
      <c r="D8814" s="106">
        <v>9</v>
      </c>
      <c r="F8814" s="105">
        <v>8</v>
      </c>
      <c r="X8814" t="s">
        <v>782</v>
      </c>
      <c r="Y8814" t="s">
        <v>780</v>
      </c>
    </row>
    <row r="8815" spans="1:25" x14ac:dyDescent="0.25">
      <c r="A8815" s="103" t="s">
        <v>8</v>
      </c>
      <c r="B8815" s="104">
        <v>46276</v>
      </c>
      <c r="C8815" s="105" t="s">
        <v>11</v>
      </c>
      <c r="D8815" s="106">
        <v>9</v>
      </c>
      <c r="F8815" s="105">
        <v>173</v>
      </c>
      <c r="X8815" t="s">
        <v>782</v>
      </c>
      <c r="Y8815" t="s">
        <v>20</v>
      </c>
    </row>
    <row r="8816" spans="1:25" x14ac:dyDescent="0.25">
      <c r="A8816" s="103" t="s">
        <v>7</v>
      </c>
      <c r="B8816" s="104">
        <v>46276</v>
      </c>
      <c r="C8816" s="105" t="s">
        <v>12</v>
      </c>
      <c r="D8816" s="106">
        <v>8</v>
      </c>
      <c r="F8816" s="105">
        <v>19</v>
      </c>
      <c r="X8816" t="s">
        <v>778</v>
      </c>
      <c r="Y8816" t="s">
        <v>781</v>
      </c>
    </row>
    <row r="8817" spans="1:25" x14ac:dyDescent="0.25">
      <c r="A8817" s="103" t="s">
        <v>7</v>
      </c>
      <c r="B8817" s="104">
        <v>46276</v>
      </c>
      <c r="C8817" s="105" t="s">
        <v>11</v>
      </c>
      <c r="D8817" s="106">
        <v>12</v>
      </c>
      <c r="F8817" s="105">
        <v>3</v>
      </c>
      <c r="X8817" t="s">
        <v>782</v>
      </c>
      <c r="Y8817" t="s">
        <v>780</v>
      </c>
    </row>
    <row r="8818" spans="1:25" x14ac:dyDescent="0.25">
      <c r="A8818" s="103" t="s">
        <v>6</v>
      </c>
      <c r="B8818" s="104">
        <v>46276</v>
      </c>
      <c r="C8818" s="105" t="s">
        <v>12</v>
      </c>
      <c r="D8818" s="106">
        <v>8</v>
      </c>
      <c r="F8818" s="105">
        <v>27</v>
      </c>
      <c r="X8818" t="s">
        <v>782</v>
      </c>
      <c r="Y8818" t="s">
        <v>779</v>
      </c>
    </row>
    <row r="8819" spans="1:25" x14ac:dyDescent="0.25">
      <c r="A8819" s="103" t="s">
        <v>6</v>
      </c>
      <c r="B8819" s="104">
        <v>46276</v>
      </c>
      <c r="C8819" s="105" t="s">
        <v>12</v>
      </c>
      <c r="D8819" s="106">
        <v>15</v>
      </c>
      <c r="F8819" s="105">
        <v>9</v>
      </c>
      <c r="X8819" t="s">
        <v>782</v>
      </c>
      <c r="Y8819" t="s">
        <v>779</v>
      </c>
    </row>
    <row r="8820" spans="1:25" x14ac:dyDescent="0.25">
      <c r="A8820" s="103" t="s">
        <v>8</v>
      </c>
      <c r="B8820" s="104">
        <v>46276</v>
      </c>
      <c r="C8820" s="105" t="s">
        <v>12</v>
      </c>
      <c r="D8820" s="106">
        <v>10</v>
      </c>
      <c r="F8820" s="105">
        <v>38</v>
      </c>
      <c r="X8820" t="s">
        <v>782</v>
      </c>
      <c r="Y8820" t="s">
        <v>781</v>
      </c>
    </row>
    <row r="8821" spans="1:25" x14ac:dyDescent="0.25">
      <c r="A8821" s="103" t="s">
        <v>8</v>
      </c>
      <c r="B8821" s="104">
        <v>46276</v>
      </c>
      <c r="C8821" s="105" t="s">
        <v>12</v>
      </c>
      <c r="D8821" s="106">
        <v>16</v>
      </c>
      <c r="F8821" s="105">
        <v>1</v>
      </c>
      <c r="X8821" t="s">
        <v>778</v>
      </c>
      <c r="Y8821" t="s">
        <v>779</v>
      </c>
    </row>
    <row r="8822" spans="1:25" x14ac:dyDescent="0.25">
      <c r="A8822" s="103" t="s">
        <v>7</v>
      </c>
      <c r="B8822" s="104">
        <v>46276</v>
      </c>
      <c r="C8822" s="105" t="s">
        <v>11</v>
      </c>
      <c r="D8822" s="106">
        <v>8</v>
      </c>
      <c r="F8822" s="105">
        <v>1</v>
      </c>
      <c r="X8822" t="s">
        <v>778</v>
      </c>
    </row>
    <row r="8823" spans="1:25" x14ac:dyDescent="0.25">
      <c r="A8823" s="103" t="s">
        <v>6</v>
      </c>
      <c r="B8823" s="104">
        <v>46276</v>
      </c>
      <c r="C8823" s="105" t="s">
        <v>12</v>
      </c>
      <c r="D8823" s="106">
        <v>16</v>
      </c>
      <c r="F8823" s="105">
        <v>15</v>
      </c>
      <c r="X8823" t="s">
        <v>782</v>
      </c>
      <c r="Y8823" t="s">
        <v>779</v>
      </c>
    </row>
    <row r="8824" spans="1:25" x14ac:dyDescent="0.25">
      <c r="A8824" s="103" t="s">
        <v>6</v>
      </c>
      <c r="B8824" s="104">
        <v>46276</v>
      </c>
      <c r="C8824" s="105" t="s">
        <v>12</v>
      </c>
      <c r="D8824" s="106">
        <v>10</v>
      </c>
      <c r="F8824" s="105">
        <v>237</v>
      </c>
      <c r="X8824" t="s">
        <v>782</v>
      </c>
      <c r="Y8824" t="s">
        <v>779</v>
      </c>
    </row>
    <row r="8825" spans="1:25" x14ac:dyDescent="0.25">
      <c r="A8825" s="103" t="s">
        <v>7</v>
      </c>
      <c r="B8825" s="104">
        <v>46276</v>
      </c>
      <c r="C8825" s="105" t="s">
        <v>11</v>
      </c>
      <c r="D8825" s="106">
        <v>9</v>
      </c>
      <c r="F8825" s="105">
        <v>19</v>
      </c>
      <c r="X8825" t="s">
        <v>778</v>
      </c>
      <c r="Y8825" t="s">
        <v>20</v>
      </c>
    </row>
    <row r="8826" spans="1:25" x14ac:dyDescent="0.25">
      <c r="A8826" s="103" t="s">
        <v>6</v>
      </c>
      <c r="B8826" s="104">
        <v>46276</v>
      </c>
      <c r="C8826" s="105" t="s">
        <v>12</v>
      </c>
      <c r="D8826" s="106">
        <v>11</v>
      </c>
      <c r="F8826" s="105">
        <v>18</v>
      </c>
      <c r="X8826" t="s">
        <v>782</v>
      </c>
      <c r="Y8826" t="s">
        <v>779</v>
      </c>
    </row>
    <row r="8827" spans="1:25" x14ac:dyDescent="0.25">
      <c r="A8827" s="103" t="s">
        <v>7</v>
      </c>
      <c r="B8827" s="104">
        <v>46276</v>
      </c>
      <c r="C8827" s="105" t="s">
        <v>12</v>
      </c>
      <c r="D8827" s="106">
        <v>8</v>
      </c>
      <c r="F8827" s="105">
        <v>1</v>
      </c>
      <c r="X8827" t="s">
        <v>778</v>
      </c>
      <c r="Y8827" t="s">
        <v>804</v>
      </c>
    </row>
    <row r="8828" spans="1:25" x14ac:dyDescent="0.25">
      <c r="A8828" s="103" t="s">
        <v>8</v>
      </c>
      <c r="B8828" s="104">
        <v>46276</v>
      </c>
      <c r="C8828" s="105" t="s">
        <v>11</v>
      </c>
      <c r="D8828" s="106">
        <v>15</v>
      </c>
      <c r="F8828" s="105">
        <v>1</v>
      </c>
      <c r="X8828" t="s">
        <v>778</v>
      </c>
      <c r="Y8828" t="s">
        <v>20</v>
      </c>
    </row>
    <row r="8829" spans="1:25" x14ac:dyDescent="0.25">
      <c r="A8829" s="103" t="s">
        <v>6</v>
      </c>
      <c r="B8829" s="104">
        <v>46276</v>
      </c>
      <c r="C8829" s="105" t="s">
        <v>11</v>
      </c>
      <c r="D8829" s="106">
        <v>9</v>
      </c>
      <c r="F8829" s="105">
        <v>3</v>
      </c>
      <c r="X8829" t="s">
        <v>782</v>
      </c>
      <c r="Y8829" t="s">
        <v>780</v>
      </c>
    </row>
    <row r="8830" spans="1:25" x14ac:dyDescent="0.25">
      <c r="A8830" s="103" t="s">
        <v>8</v>
      </c>
      <c r="B8830" s="104">
        <v>46276</v>
      </c>
      <c r="C8830" s="105" t="s">
        <v>11</v>
      </c>
      <c r="D8830" s="106">
        <v>15</v>
      </c>
      <c r="F8830" s="105">
        <v>2</v>
      </c>
      <c r="X8830" t="s">
        <v>778</v>
      </c>
      <c r="Y8830" t="s">
        <v>784</v>
      </c>
    </row>
    <row r="8831" spans="1:25" x14ac:dyDescent="0.25">
      <c r="B8831" s="104">
        <v>46276</v>
      </c>
      <c r="C8831" s="105" t="s">
        <v>11</v>
      </c>
      <c r="D8831" s="106">
        <v>10</v>
      </c>
      <c r="F8831" s="105">
        <v>1</v>
      </c>
      <c r="X8831" t="s">
        <v>782</v>
      </c>
    </row>
    <row r="8832" spans="1:25" x14ac:dyDescent="0.25">
      <c r="A8832" s="103" t="s">
        <v>8</v>
      </c>
      <c r="B8832" s="104">
        <v>46276</v>
      </c>
      <c r="C8832" s="105" t="s">
        <v>12</v>
      </c>
      <c r="D8832" s="106">
        <v>14</v>
      </c>
      <c r="F8832" s="105">
        <v>1</v>
      </c>
      <c r="X8832" t="s">
        <v>782</v>
      </c>
    </row>
    <row r="8833" spans="1:25" x14ac:dyDescent="0.25">
      <c r="A8833" s="103" t="s">
        <v>7</v>
      </c>
      <c r="B8833" s="104">
        <v>46276</v>
      </c>
      <c r="C8833" s="105" t="s">
        <v>11</v>
      </c>
      <c r="D8833" s="106">
        <v>11</v>
      </c>
      <c r="F8833" s="105">
        <v>7</v>
      </c>
      <c r="X8833" t="s">
        <v>778</v>
      </c>
      <c r="Y8833" t="s">
        <v>783</v>
      </c>
    </row>
    <row r="8834" spans="1:25" x14ac:dyDescent="0.25">
      <c r="A8834" s="103" t="s">
        <v>6</v>
      </c>
      <c r="B8834" s="104">
        <v>46276</v>
      </c>
      <c r="C8834" s="105" t="s">
        <v>11</v>
      </c>
      <c r="D8834" s="106">
        <v>16</v>
      </c>
      <c r="F8834" s="105">
        <v>2</v>
      </c>
      <c r="X8834" t="s">
        <v>778</v>
      </c>
      <c r="Y8834" t="s">
        <v>784</v>
      </c>
    </row>
    <row r="8835" spans="1:25" x14ac:dyDescent="0.25">
      <c r="A8835" s="103" t="s">
        <v>7</v>
      </c>
      <c r="B8835" s="104">
        <v>46276</v>
      </c>
      <c r="C8835" s="105" t="s">
        <v>11</v>
      </c>
      <c r="D8835" s="106">
        <v>14</v>
      </c>
      <c r="F8835" s="105">
        <v>3</v>
      </c>
      <c r="X8835" t="s">
        <v>782</v>
      </c>
      <c r="Y8835" t="s">
        <v>20</v>
      </c>
    </row>
    <row r="8836" spans="1:25" x14ac:dyDescent="0.25">
      <c r="A8836" s="103" t="s">
        <v>6</v>
      </c>
      <c r="B8836" s="104">
        <v>46276</v>
      </c>
      <c r="C8836" s="105" t="s">
        <v>12</v>
      </c>
      <c r="D8836" s="106">
        <v>9</v>
      </c>
      <c r="F8836" s="105">
        <v>1</v>
      </c>
      <c r="X8836" t="s">
        <v>778</v>
      </c>
      <c r="Y8836" t="s">
        <v>22</v>
      </c>
    </row>
    <row r="8837" spans="1:25" x14ac:dyDescent="0.25">
      <c r="A8837" s="103" t="s">
        <v>6</v>
      </c>
      <c r="B8837" s="104">
        <v>46276</v>
      </c>
      <c r="C8837" s="105" t="s">
        <v>11</v>
      </c>
      <c r="D8837" s="106">
        <v>14</v>
      </c>
      <c r="F8837" s="105">
        <v>1</v>
      </c>
      <c r="X8837" t="s">
        <v>778</v>
      </c>
      <c r="Y8837" t="s">
        <v>784</v>
      </c>
    </row>
    <row r="8838" spans="1:25" x14ac:dyDescent="0.25">
      <c r="A8838" s="103" t="s">
        <v>6</v>
      </c>
      <c r="B8838" s="104">
        <v>46276</v>
      </c>
      <c r="C8838" s="105" t="s">
        <v>12</v>
      </c>
      <c r="D8838" s="106">
        <v>14</v>
      </c>
      <c r="F8838" s="105">
        <v>7</v>
      </c>
      <c r="X8838" t="s">
        <v>782</v>
      </c>
      <c r="Y8838" t="s">
        <v>779</v>
      </c>
    </row>
    <row r="8839" spans="1:25" x14ac:dyDescent="0.25">
      <c r="A8839" s="103" t="s">
        <v>6</v>
      </c>
      <c r="B8839" s="104">
        <v>46276</v>
      </c>
      <c r="C8839" s="105" t="s">
        <v>12</v>
      </c>
      <c r="D8839" s="106">
        <v>14</v>
      </c>
      <c r="F8839" s="105">
        <v>1</v>
      </c>
      <c r="X8839" t="s">
        <v>782</v>
      </c>
      <c r="Y8839" t="s">
        <v>781</v>
      </c>
    </row>
    <row r="8840" spans="1:25" x14ac:dyDescent="0.25">
      <c r="A8840" s="103" t="s">
        <v>7</v>
      </c>
      <c r="B8840" s="104">
        <v>46276</v>
      </c>
      <c r="C8840" s="105" t="s">
        <v>11</v>
      </c>
      <c r="D8840" s="106">
        <v>12</v>
      </c>
      <c r="F8840" s="105">
        <v>9</v>
      </c>
      <c r="X8840" t="s">
        <v>782</v>
      </c>
      <c r="Y8840" t="s">
        <v>20</v>
      </c>
    </row>
    <row r="8841" spans="1:25" x14ac:dyDescent="0.25">
      <c r="A8841" s="103" t="s">
        <v>8</v>
      </c>
      <c r="B8841" s="104">
        <v>46276</v>
      </c>
      <c r="C8841" s="105" t="s">
        <v>11</v>
      </c>
      <c r="D8841" s="106">
        <v>10</v>
      </c>
      <c r="F8841" s="105">
        <v>1</v>
      </c>
      <c r="X8841" t="s">
        <v>778</v>
      </c>
      <c r="Y8841" t="s">
        <v>20</v>
      </c>
    </row>
    <row r="8842" spans="1:25" x14ac:dyDescent="0.25">
      <c r="A8842" s="103" t="s">
        <v>7</v>
      </c>
      <c r="B8842" s="104">
        <v>46276</v>
      </c>
      <c r="C8842" s="105" t="s">
        <v>12</v>
      </c>
      <c r="D8842" s="106">
        <v>8</v>
      </c>
      <c r="F8842" s="105">
        <v>1</v>
      </c>
      <c r="X8842" t="s">
        <v>778</v>
      </c>
      <c r="Y8842" t="s">
        <v>811</v>
      </c>
    </row>
    <row r="8843" spans="1:25" x14ac:dyDescent="0.25">
      <c r="A8843" s="103" t="s">
        <v>6</v>
      </c>
      <c r="B8843" s="104">
        <v>46276</v>
      </c>
      <c r="C8843" s="105" t="s">
        <v>11</v>
      </c>
      <c r="D8843" s="106">
        <v>8</v>
      </c>
      <c r="F8843" s="105">
        <v>5</v>
      </c>
      <c r="X8843" t="s">
        <v>782</v>
      </c>
      <c r="Y8843" t="s">
        <v>21</v>
      </c>
    </row>
    <row r="8844" spans="1:25" x14ac:dyDescent="0.25">
      <c r="A8844" s="103" t="s">
        <v>6</v>
      </c>
      <c r="B8844" s="104">
        <v>46276</v>
      </c>
      <c r="C8844" s="105" t="s">
        <v>11</v>
      </c>
      <c r="D8844" s="106">
        <v>15</v>
      </c>
      <c r="F8844" s="105">
        <v>2</v>
      </c>
      <c r="X8844" t="s">
        <v>782</v>
      </c>
      <c r="Y8844" t="s">
        <v>780</v>
      </c>
    </row>
    <row r="8845" spans="1:25" x14ac:dyDescent="0.25">
      <c r="A8845" s="103" t="s">
        <v>7</v>
      </c>
      <c r="B8845" s="104">
        <v>46276</v>
      </c>
      <c r="C8845" s="105" t="s">
        <v>11</v>
      </c>
      <c r="D8845" s="106">
        <v>8</v>
      </c>
      <c r="F8845" s="105">
        <v>205</v>
      </c>
      <c r="X8845" t="s">
        <v>782</v>
      </c>
      <c r="Y8845" t="s">
        <v>783</v>
      </c>
    </row>
    <row r="8846" spans="1:25" x14ac:dyDescent="0.25">
      <c r="A8846" s="103" t="s">
        <v>8</v>
      </c>
      <c r="B8846" s="104">
        <v>46276</v>
      </c>
      <c r="C8846" s="105" t="s">
        <v>11</v>
      </c>
      <c r="D8846" s="106">
        <v>9</v>
      </c>
      <c r="F8846" s="105">
        <v>1</v>
      </c>
      <c r="X8846" t="s">
        <v>782</v>
      </c>
    </row>
    <row r="8847" spans="1:25" x14ac:dyDescent="0.25">
      <c r="A8847" s="103" t="s">
        <v>7</v>
      </c>
      <c r="B8847" s="104">
        <v>46276</v>
      </c>
      <c r="C8847" s="105" t="s">
        <v>12</v>
      </c>
      <c r="D8847" s="106">
        <v>15</v>
      </c>
      <c r="F8847" s="105">
        <v>1</v>
      </c>
      <c r="X8847" t="s">
        <v>778</v>
      </c>
      <c r="Y8847" t="s">
        <v>779</v>
      </c>
    </row>
    <row r="8848" spans="1:25" x14ac:dyDescent="0.25">
      <c r="A8848" s="103" t="s">
        <v>6</v>
      </c>
      <c r="B8848" s="104">
        <v>46276</v>
      </c>
      <c r="C8848" s="105" t="s">
        <v>12</v>
      </c>
      <c r="D8848" s="106">
        <v>8</v>
      </c>
      <c r="F8848" s="105">
        <v>1</v>
      </c>
      <c r="X8848" t="s">
        <v>778</v>
      </c>
      <c r="Y8848" t="s">
        <v>786</v>
      </c>
    </row>
    <row r="8849" spans="1:25" x14ac:dyDescent="0.25">
      <c r="A8849" s="103" t="s">
        <v>7</v>
      </c>
      <c r="B8849" s="104">
        <v>46276</v>
      </c>
      <c r="C8849" s="105" t="s">
        <v>11</v>
      </c>
      <c r="D8849" s="106">
        <v>12</v>
      </c>
      <c r="F8849" s="105">
        <v>4</v>
      </c>
      <c r="X8849" t="s">
        <v>778</v>
      </c>
      <c r="Y8849" t="s">
        <v>784</v>
      </c>
    </row>
    <row r="8850" spans="1:25" x14ac:dyDescent="0.25">
      <c r="A8850" s="103" t="s">
        <v>6</v>
      </c>
      <c r="B8850" s="104">
        <v>46276</v>
      </c>
      <c r="C8850" s="105" t="s">
        <v>12</v>
      </c>
      <c r="D8850" s="106">
        <v>14</v>
      </c>
      <c r="F8850" s="105">
        <v>2</v>
      </c>
      <c r="X8850" t="s">
        <v>778</v>
      </c>
      <c r="Y8850" t="s">
        <v>779</v>
      </c>
    </row>
    <row r="8851" spans="1:25" x14ac:dyDescent="0.25">
      <c r="A8851" s="103" t="s">
        <v>7</v>
      </c>
      <c r="B8851" s="104">
        <v>46276</v>
      </c>
      <c r="C8851" s="105" t="s">
        <v>12</v>
      </c>
      <c r="D8851" s="106">
        <v>8</v>
      </c>
      <c r="F8851" s="105">
        <v>1</v>
      </c>
      <c r="X8851" t="s">
        <v>782</v>
      </c>
      <c r="Y8851" t="s">
        <v>169</v>
      </c>
    </row>
    <row r="8852" spans="1:25" x14ac:dyDescent="0.25">
      <c r="A8852" s="103" t="s">
        <v>8</v>
      </c>
      <c r="B8852" s="104">
        <v>46276</v>
      </c>
      <c r="C8852" s="105" t="s">
        <v>11</v>
      </c>
      <c r="D8852" s="106">
        <v>9</v>
      </c>
      <c r="F8852" s="105">
        <v>18</v>
      </c>
      <c r="X8852" t="s">
        <v>778</v>
      </c>
      <c r="Y8852" t="s">
        <v>780</v>
      </c>
    </row>
    <row r="8853" spans="1:25" x14ac:dyDescent="0.25">
      <c r="A8853" s="103" t="s">
        <v>6</v>
      </c>
      <c r="B8853" s="104">
        <v>46276</v>
      </c>
      <c r="C8853" s="105" t="s">
        <v>11</v>
      </c>
      <c r="D8853" s="106">
        <v>14</v>
      </c>
      <c r="F8853" s="105">
        <v>6</v>
      </c>
      <c r="X8853" t="s">
        <v>782</v>
      </c>
      <c r="Y8853" t="s">
        <v>783</v>
      </c>
    </row>
    <row r="8854" spans="1:25" x14ac:dyDescent="0.25">
      <c r="A8854" s="103" t="s">
        <v>7</v>
      </c>
      <c r="B8854" s="104">
        <v>46276</v>
      </c>
      <c r="C8854" s="105" t="s">
        <v>11</v>
      </c>
      <c r="D8854" s="106">
        <v>10</v>
      </c>
      <c r="F8854" s="105">
        <v>2</v>
      </c>
      <c r="X8854" t="s">
        <v>782</v>
      </c>
      <c r="Y8854" t="s">
        <v>20</v>
      </c>
    </row>
    <row r="8855" spans="1:25" x14ac:dyDescent="0.25">
      <c r="A8855" s="103" t="s">
        <v>7</v>
      </c>
      <c r="B8855" s="104">
        <v>46276</v>
      </c>
      <c r="C8855" s="105" t="s">
        <v>11</v>
      </c>
      <c r="D8855" s="106">
        <v>8</v>
      </c>
      <c r="F8855" s="105">
        <v>2</v>
      </c>
      <c r="X8855" t="s">
        <v>782</v>
      </c>
    </row>
    <row r="8856" spans="1:25" x14ac:dyDescent="0.25">
      <c r="A8856" s="103" t="s">
        <v>8</v>
      </c>
      <c r="B8856" s="104">
        <v>46276</v>
      </c>
      <c r="C8856" s="105" t="s">
        <v>12</v>
      </c>
      <c r="D8856" s="106">
        <v>13</v>
      </c>
      <c r="F8856" s="105">
        <v>2</v>
      </c>
      <c r="X8856" t="s">
        <v>782</v>
      </c>
      <c r="Y8856" t="s">
        <v>779</v>
      </c>
    </row>
    <row r="8857" spans="1:25" x14ac:dyDescent="0.25">
      <c r="A8857" s="103" t="s">
        <v>7</v>
      </c>
      <c r="B8857" s="104">
        <v>46276</v>
      </c>
      <c r="C8857" s="105" t="s">
        <v>11</v>
      </c>
      <c r="D8857" s="106">
        <v>11</v>
      </c>
      <c r="F8857" s="105">
        <v>1</v>
      </c>
      <c r="X8857" t="s">
        <v>778</v>
      </c>
      <c r="Y8857" t="s">
        <v>784</v>
      </c>
    </row>
    <row r="8858" spans="1:25" x14ac:dyDescent="0.25">
      <c r="A8858" s="103" t="s">
        <v>7</v>
      </c>
      <c r="B8858" s="104">
        <v>46276</v>
      </c>
      <c r="C8858" s="105" t="s">
        <v>11</v>
      </c>
      <c r="D8858" s="106">
        <v>12</v>
      </c>
      <c r="F8858" s="105">
        <v>19</v>
      </c>
      <c r="X8858" t="s">
        <v>782</v>
      </c>
      <c r="Y8858" t="s">
        <v>784</v>
      </c>
    </row>
    <row r="8859" spans="1:25" x14ac:dyDescent="0.25">
      <c r="A8859" s="103" t="s">
        <v>6</v>
      </c>
      <c r="B8859" s="104">
        <v>46276</v>
      </c>
      <c r="C8859" s="105" t="s">
        <v>12</v>
      </c>
      <c r="D8859" s="106">
        <v>8</v>
      </c>
      <c r="F8859" s="105">
        <v>16</v>
      </c>
      <c r="X8859" t="s">
        <v>782</v>
      </c>
    </row>
    <row r="8860" spans="1:25" x14ac:dyDescent="0.25">
      <c r="A8860" s="103" t="s">
        <v>8</v>
      </c>
      <c r="B8860" s="104">
        <v>46276</v>
      </c>
      <c r="C8860" s="105" t="s">
        <v>12</v>
      </c>
      <c r="D8860" s="106">
        <v>9</v>
      </c>
      <c r="F8860" s="105">
        <v>35</v>
      </c>
      <c r="X8860" t="s">
        <v>778</v>
      </c>
      <c r="Y8860" t="s">
        <v>779</v>
      </c>
    </row>
    <row r="8861" spans="1:25" x14ac:dyDescent="0.25">
      <c r="A8861" s="103" t="s">
        <v>6</v>
      </c>
      <c r="B8861" s="104">
        <v>46276</v>
      </c>
      <c r="C8861" s="105" t="s">
        <v>12</v>
      </c>
      <c r="D8861" s="106">
        <v>8</v>
      </c>
      <c r="F8861" s="105">
        <v>6</v>
      </c>
      <c r="X8861" t="s">
        <v>782</v>
      </c>
      <c r="Y8861" t="s">
        <v>169</v>
      </c>
    </row>
    <row r="8862" spans="1:25" x14ac:dyDescent="0.25">
      <c r="A8862" s="103" t="s">
        <v>6</v>
      </c>
      <c r="B8862" s="104">
        <v>46276</v>
      </c>
      <c r="C8862" s="105" t="s">
        <v>12</v>
      </c>
      <c r="D8862" s="106">
        <v>8</v>
      </c>
      <c r="F8862" s="105">
        <v>345</v>
      </c>
      <c r="X8862" t="s">
        <v>782</v>
      </c>
      <c r="Y8862" t="s">
        <v>781</v>
      </c>
    </row>
    <row r="8863" spans="1:25" x14ac:dyDescent="0.25">
      <c r="A8863" s="103" t="s">
        <v>6</v>
      </c>
      <c r="B8863" s="104">
        <v>46276</v>
      </c>
      <c r="C8863" s="105" t="s">
        <v>11</v>
      </c>
      <c r="D8863" s="106">
        <v>14</v>
      </c>
      <c r="F8863" s="105">
        <v>4</v>
      </c>
      <c r="X8863" t="s">
        <v>782</v>
      </c>
      <c r="Y8863" t="s">
        <v>20</v>
      </c>
    </row>
    <row r="8864" spans="1:25" x14ac:dyDescent="0.25">
      <c r="A8864" s="103" t="s">
        <v>7</v>
      </c>
      <c r="B8864" s="104">
        <v>46276</v>
      </c>
      <c r="C8864" s="105" t="s">
        <v>12</v>
      </c>
      <c r="D8864" s="106">
        <v>16</v>
      </c>
      <c r="F8864" s="105">
        <v>1</v>
      </c>
      <c r="X8864" t="s">
        <v>782</v>
      </c>
      <c r="Y8864" t="s">
        <v>779</v>
      </c>
    </row>
    <row r="8865" spans="1:25" x14ac:dyDescent="0.25">
      <c r="A8865" s="103" t="s">
        <v>6</v>
      </c>
      <c r="B8865" s="104">
        <v>46276</v>
      </c>
      <c r="C8865" s="105" t="s">
        <v>11</v>
      </c>
      <c r="D8865" s="106">
        <v>9</v>
      </c>
      <c r="F8865" s="105">
        <v>14</v>
      </c>
      <c r="X8865" t="s">
        <v>782</v>
      </c>
      <c r="Y8865" t="s">
        <v>783</v>
      </c>
    </row>
    <row r="8866" spans="1:25" x14ac:dyDescent="0.25">
      <c r="A8866" s="103" t="s">
        <v>8</v>
      </c>
      <c r="B8866" s="104">
        <v>46276</v>
      </c>
      <c r="C8866" s="105" t="s">
        <v>12</v>
      </c>
      <c r="D8866" s="106">
        <v>10</v>
      </c>
      <c r="F8866" s="105">
        <v>34</v>
      </c>
      <c r="X8866" t="s">
        <v>782</v>
      </c>
      <c r="Y8866" t="s">
        <v>779</v>
      </c>
    </row>
    <row r="8867" spans="1:25" x14ac:dyDescent="0.25">
      <c r="A8867" s="103" t="s">
        <v>6</v>
      </c>
      <c r="B8867" s="104">
        <v>46276</v>
      </c>
      <c r="C8867" s="105" t="s">
        <v>11</v>
      </c>
      <c r="D8867" s="106">
        <v>8</v>
      </c>
      <c r="F8867" s="105">
        <v>3</v>
      </c>
      <c r="X8867" t="s">
        <v>778</v>
      </c>
      <c r="Y8867" t="s">
        <v>23</v>
      </c>
    </row>
    <row r="8868" spans="1:25" x14ac:dyDescent="0.25">
      <c r="A8868" s="103" t="s">
        <v>8</v>
      </c>
      <c r="B8868" s="104">
        <v>46276</v>
      </c>
      <c r="C8868" s="105" t="s">
        <v>11</v>
      </c>
      <c r="D8868" s="106">
        <v>8</v>
      </c>
      <c r="F8868" s="105">
        <v>5</v>
      </c>
      <c r="X8868" t="s">
        <v>778</v>
      </c>
      <c r="Y8868" t="s">
        <v>784</v>
      </c>
    </row>
    <row r="8869" spans="1:25" x14ac:dyDescent="0.25">
      <c r="A8869" s="103" t="s">
        <v>7</v>
      </c>
      <c r="B8869" s="104">
        <v>46276</v>
      </c>
      <c r="C8869" s="105" t="s">
        <v>11</v>
      </c>
      <c r="D8869" s="106">
        <v>9</v>
      </c>
      <c r="F8869" s="105">
        <v>50</v>
      </c>
      <c r="X8869" t="s">
        <v>782</v>
      </c>
      <c r="Y8869" t="s">
        <v>783</v>
      </c>
    </row>
    <row r="8870" spans="1:25" x14ac:dyDescent="0.25">
      <c r="A8870" s="103" t="s">
        <v>6</v>
      </c>
      <c r="B8870" s="104">
        <v>46276</v>
      </c>
      <c r="C8870" s="105" t="s">
        <v>12</v>
      </c>
      <c r="D8870" s="106">
        <v>9</v>
      </c>
      <c r="F8870" s="105">
        <v>1</v>
      </c>
      <c r="X8870" t="s">
        <v>782</v>
      </c>
      <c r="Y8870" t="s">
        <v>169</v>
      </c>
    </row>
    <row r="8871" spans="1:25" x14ac:dyDescent="0.25">
      <c r="A8871" s="103" t="s">
        <v>6</v>
      </c>
      <c r="B8871" s="104">
        <v>46276</v>
      </c>
      <c r="C8871" s="105" t="s">
        <v>12</v>
      </c>
      <c r="D8871" s="106">
        <v>15</v>
      </c>
      <c r="F8871" s="105">
        <v>1</v>
      </c>
      <c r="X8871" t="s">
        <v>782</v>
      </c>
    </row>
    <row r="8872" spans="1:25" x14ac:dyDescent="0.25">
      <c r="A8872" s="103" t="s">
        <v>8</v>
      </c>
      <c r="B8872" s="104">
        <v>46276</v>
      </c>
      <c r="C8872" s="105" t="s">
        <v>11</v>
      </c>
      <c r="D8872" s="106">
        <v>12</v>
      </c>
      <c r="F8872" s="105">
        <v>1</v>
      </c>
      <c r="X8872" t="s">
        <v>782</v>
      </c>
      <c r="Y8872" t="s">
        <v>780</v>
      </c>
    </row>
    <row r="8873" spans="1:25" x14ac:dyDescent="0.25">
      <c r="A8873" s="103" t="s">
        <v>7</v>
      </c>
      <c r="B8873" s="104">
        <v>46276</v>
      </c>
      <c r="C8873" s="105" t="s">
        <v>11</v>
      </c>
      <c r="D8873" s="106">
        <v>8</v>
      </c>
      <c r="F8873" s="105">
        <v>30</v>
      </c>
      <c r="X8873" t="s">
        <v>782</v>
      </c>
      <c r="Y8873" t="s">
        <v>780</v>
      </c>
    </row>
    <row r="8874" spans="1:25" x14ac:dyDescent="0.25">
      <c r="A8874" s="103" t="s">
        <v>6</v>
      </c>
      <c r="B8874" s="104">
        <v>46276</v>
      </c>
      <c r="C8874" s="105" t="s">
        <v>12</v>
      </c>
      <c r="D8874" s="106">
        <v>8</v>
      </c>
      <c r="F8874" s="105">
        <v>36</v>
      </c>
      <c r="X8874" t="s">
        <v>778</v>
      </c>
      <c r="Y8874" t="s">
        <v>779</v>
      </c>
    </row>
    <row r="8875" spans="1:25" x14ac:dyDescent="0.25">
      <c r="A8875" s="103" t="s">
        <v>6</v>
      </c>
      <c r="B8875" s="104">
        <v>46276</v>
      </c>
      <c r="C8875" s="105" t="s">
        <v>12</v>
      </c>
      <c r="D8875" s="106">
        <v>10</v>
      </c>
      <c r="F8875" s="105">
        <v>9</v>
      </c>
      <c r="X8875" t="s">
        <v>782</v>
      </c>
      <c r="Y8875" t="s">
        <v>779</v>
      </c>
    </row>
    <row r="8876" spans="1:25" x14ac:dyDescent="0.25">
      <c r="A8876" s="103" t="s">
        <v>7</v>
      </c>
      <c r="B8876" s="104">
        <v>46276</v>
      </c>
      <c r="C8876" s="105" t="s">
        <v>11</v>
      </c>
      <c r="D8876" s="106">
        <v>14</v>
      </c>
      <c r="F8876" s="105">
        <v>1</v>
      </c>
      <c r="X8876" t="s">
        <v>778</v>
      </c>
      <c r="Y8876" t="s">
        <v>20</v>
      </c>
    </row>
    <row r="8877" spans="1:25" x14ac:dyDescent="0.25">
      <c r="A8877" s="103" t="s">
        <v>8</v>
      </c>
      <c r="B8877" s="104">
        <v>46276</v>
      </c>
      <c r="C8877" s="105" t="s">
        <v>11</v>
      </c>
      <c r="D8877" s="106">
        <v>16</v>
      </c>
      <c r="F8877" s="105">
        <v>2</v>
      </c>
      <c r="X8877" t="s">
        <v>778</v>
      </c>
      <c r="Y8877" t="s">
        <v>783</v>
      </c>
    </row>
    <row r="8878" spans="1:25" x14ac:dyDescent="0.25">
      <c r="A8878" s="103" t="s">
        <v>7</v>
      </c>
      <c r="B8878" s="104">
        <v>46276</v>
      </c>
      <c r="C8878" s="105" t="s">
        <v>11</v>
      </c>
      <c r="D8878" s="106">
        <v>14</v>
      </c>
      <c r="F8878" s="105">
        <v>3</v>
      </c>
      <c r="X8878" t="s">
        <v>782</v>
      </c>
      <c r="Y8878" t="s">
        <v>783</v>
      </c>
    </row>
    <row r="8879" spans="1:25" x14ac:dyDescent="0.25">
      <c r="A8879" s="103" t="s">
        <v>7</v>
      </c>
      <c r="B8879" s="104">
        <v>46276</v>
      </c>
      <c r="C8879" s="105" t="s">
        <v>11</v>
      </c>
      <c r="D8879" s="106">
        <v>12</v>
      </c>
      <c r="F8879" s="105">
        <v>1</v>
      </c>
      <c r="X8879" t="s">
        <v>778</v>
      </c>
      <c r="Y8879" t="s">
        <v>780</v>
      </c>
    </row>
    <row r="8880" spans="1:25" x14ac:dyDescent="0.25">
      <c r="A8880" s="103" t="s">
        <v>7</v>
      </c>
      <c r="B8880" s="104">
        <v>46276</v>
      </c>
      <c r="C8880" s="105" t="s">
        <v>11</v>
      </c>
      <c r="D8880" s="106">
        <v>8</v>
      </c>
      <c r="F8880" s="105">
        <v>122</v>
      </c>
      <c r="X8880" t="s">
        <v>782</v>
      </c>
      <c r="Y8880" t="s">
        <v>20</v>
      </c>
    </row>
    <row r="8881" spans="1:25" x14ac:dyDescent="0.25">
      <c r="A8881" s="103" t="s">
        <v>7</v>
      </c>
      <c r="B8881" s="104">
        <v>46276</v>
      </c>
      <c r="C8881" s="105" t="s">
        <v>12</v>
      </c>
      <c r="D8881" s="106">
        <v>10</v>
      </c>
      <c r="F8881" s="105">
        <v>9</v>
      </c>
      <c r="X8881" t="s">
        <v>782</v>
      </c>
      <c r="Y8881" t="s">
        <v>781</v>
      </c>
    </row>
    <row r="8882" spans="1:25" x14ac:dyDescent="0.25">
      <c r="A8882" s="103" t="s">
        <v>8</v>
      </c>
      <c r="B8882" s="104">
        <v>46276</v>
      </c>
      <c r="C8882" s="105" t="s">
        <v>12</v>
      </c>
      <c r="D8882" s="106">
        <v>15</v>
      </c>
      <c r="F8882" s="105">
        <v>1</v>
      </c>
      <c r="X8882" t="s">
        <v>778</v>
      </c>
      <c r="Y8882" t="s">
        <v>779</v>
      </c>
    </row>
    <row r="8883" spans="1:25" x14ac:dyDescent="0.25">
      <c r="A8883" s="103" t="s">
        <v>6</v>
      </c>
      <c r="B8883" s="104">
        <v>46276</v>
      </c>
      <c r="C8883" s="105" t="s">
        <v>12</v>
      </c>
      <c r="D8883" s="106">
        <v>10</v>
      </c>
      <c r="F8883" s="105">
        <v>7</v>
      </c>
      <c r="X8883" t="s">
        <v>778</v>
      </c>
      <c r="Y8883" t="s">
        <v>779</v>
      </c>
    </row>
    <row r="8884" spans="1:25" x14ac:dyDescent="0.25">
      <c r="A8884" s="103" t="s">
        <v>8</v>
      </c>
      <c r="B8884" s="104">
        <v>46276</v>
      </c>
      <c r="C8884" s="105" t="s">
        <v>11</v>
      </c>
      <c r="D8884" s="106">
        <v>11</v>
      </c>
      <c r="F8884" s="105">
        <v>5</v>
      </c>
      <c r="X8884" t="s">
        <v>782</v>
      </c>
      <c r="Y8884" t="s">
        <v>783</v>
      </c>
    </row>
    <row r="8885" spans="1:25" x14ac:dyDescent="0.25">
      <c r="A8885" s="103" t="s">
        <v>7</v>
      </c>
      <c r="B8885" s="104">
        <v>46276</v>
      </c>
      <c r="C8885" s="105" t="s">
        <v>11</v>
      </c>
      <c r="D8885" s="106">
        <v>8</v>
      </c>
      <c r="F8885" s="105">
        <v>3</v>
      </c>
      <c r="X8885" t="s">
        <v>782</v>
      </c>
      <c r="Y8885" t="s">
        <v>21</v>
      </c>
    </row>
    <row r="8886" spans="1:25" x14ac:dyDescent="0.25">
      <c r="A8886" s="103" t="s">
        <v>7</v>
      </c>
      <c r="B8886" s="104">
        <v>46276</v>
      </c>
      <c r="C8886" s="105" t="s">
        <v>12</v>
      </c>
      <c r="D8886" s="106">
        <v>8</v>
      </c>
      <c r="F8886" s="105">
        <v>331</v>
      </c>
      <c r="X8886" t="s">
        <v>778</v>
      </c>
      <c r="Y8886" t="s">
        <v>779</v>
      </c>
    </row>
    <row r="8887" spans="1:25" x14ac:dyDescent="0.25">
      <c r="A8887" s="103" t="s">
        <v>7</v>
      </c>
      <c r="B8887" s="104">
        <v>46276</v>
      </c>
      <c r="C8887" s="105" t="s">
        <v>12</v>
      </c>
      <c r="D8887" s="106">
        <v>9</v>
      </c>
      <c r="F8887" s="105">
        <v>73</v>
      </c>
      <c r="X8887" t="s">
        <v>778</v>
      </c>
      <c r="Y8887" t="s">
        <v>779</v>
      </c>
    </row>
    <row r="8888" spans="1:25" x14ac:dyDescent="0.25">
      <c r="A8888" s="103" t="s">
        <v>6</v>
      </c>
      <c r="B8888" s="104">
        <v>46276</v>
      </c>
      <c r="C8888" s="105" t="s">
        <v>11</v>
      </c>
      <c r="D8888" s="106">
        <v>15</v>
      </c>
      <c r="F8888" s="105">
        <v>4</v>
      </c>
      <c r="X8888" t="s">
        <v>782</v>
      </c>
      <c r="Y8888" t="s">
        <v>784</v>
      </c>
    </row>
    <row r="8889" spans="1:25" x14ac:dyDescent="0.25">
      <c r="A8889" s="103" t="s">
        <v>8</v>
      </c>
      <c r="B8889" s="104">
        <v>46276</v>
      </c>
      <c r="C8889" s="105" t="s">
        <v>11</v>
      </c>
      <c r="D8889" s="106">
        <v>11</v>
      </c>
      <c r="F8889" s="105">
        <v>1</v>
      </c>
      <c r="X8889" t="s">
        <v>778</v>
      </c>
      <c r="Y8889" t="s">
        <v>783</v>
      </c>
    </row>
    <row r="8890" spans="1:25" x14ac:dyDescent="0.25">
      <c r="A8890" s="103" t="s">
        <v>6</v>
      </c>
      <c r="B8890" s="104">
        <v>46276</v>
      </c>
      <c r="C8890" s="105" t="s">
        <v>11</v>
      </c>
      <c r="D8890" s="106">
        <v>11</v>
      </c>
      <c r="F8890" s="105">
        <v>3</v>
      </c>
      <c r="X8890" t="s">
        <v>778</v>
      </c>
      <c r="Y8890" t="s">
        <v>20</v>
      </c>
    </row>
    <row r="8891" spans="1:25" x14ac:dyDescent="0.25">
      <c r="A8891" s="103" t="s">
        <v>7</v>
      </c>
      <c r="B8891" s="104">
        <v>46276</v>
      </c>
      <c r="C8891" s="105" t="s">
        <v>11</v>
      </c>
      <c r="D8891" s="106">
        <v>12</v>
      </c>
      <c r="F8891" s="105">
        <v>19</v>
      </c>
      <c r="X8891" t="s">
        <v>782</v>
      </c>
      <c r="Y8891" t="s">
        <v>783</v>
      </c>
    </row>
    <row r="8892" spans="1:25" x14ac:dyDescent="0.25">
      <c r="A8892" s="103" t="s">
        <v>7</v>
      </c>
      <c r="B8892" s="104">
        <v>46276</v>
      </c>
      <c r="C8892" s="105" t="s">
        <v>12</v>
      </c>
      <c r="D8892" s="106">
        <v>16</v>
      </c>
      <c r="F8892" s="105">
        <v>2</v>
      </c>
      <c r="X8892" t="s">
        <v>778</v>
      </c>
      <c r="Y8892" t="s">
        <v>779</v>
      </c>
    </row>
    <row r="8893" spans="1:25" x14ac:dyDescent="0.25">
      <c r="A8893" s="103" t="s">
        <v>7</v>
      </c>
      <c r="B8893" s="104">
        <v>46276</v>
      </c>
      <c r="C8893" s="105" t="s">
        <v>11</v>
      </c>
      <c r="D8893" s="106">
        <v>8</v>
      </c>
      <c r="F8893" s="105">
        <v>59</v>
      </c>
      <c r="X8893" t="s">
        <v>778</v>
      </c>
      <c r="Y8893" t="s">
        <v>783</v>
      </c>
    </row>
    <row r="8894" spans="1:25" x14ac:dyDescent="0.25">
      <c r="A8894" s="103" t="s">
        <v>6</v>
      </c>
      <c r="B8894" s="104">
        <v>46276</v>
      </c>
      <c r="C8894" s="105" t="s">
        <v>12</v>
      </c>
      <c r="D8894" s="106">
        <v>8</v>
      </c>
      <c r="F8894" s="105">
        <v>424</v>
      </c>
      <c r="X8894" t="s">
        <v>778</v>
      </c>
      <c r="Y8894" t="s">
        <v>779</v>
      </c>
    </row>
    <row r="8895" spans="1:25" x14ac:dyDescent="0.25">
      <c r="A8895" s="103" t="s">
        <v>6</v>
      </c>
      <c r="B8895" s="104">
        <v>46276</v>
      </c>
      <c r="C8895" s="105" t="s">
        <v>11</v>
      </c>
      <c r="D8895" s="106">
        <v>9</v>
      </c>
      <c r="F8895" s="105">
        <v>18</v>
      </c>
      <c r="X8895" t="s">
        <v>782</v>
      </c>
      <c r="Y8895" t="s">
        <v>784</v>
      </c>
    </row>
    <row r="8896" spans="1:25" x14ac:dyDescent="0.25">
      <c r="A8896" s="103" t="s">
        <v>7</v>
      </c>
      <c r="B8896" s="104">
        <v>46276</v>
      </c>
      <c r="C8896" s="105" t="s">
        <v>11</v>
      </c>
      <c r="D8896" s="106">
        <v>9</v>
      </c>
      <c r="F8896" s="105">
        <v>3</v>
      </c>
      <c r="X8896" t="s">
        <v>782</v>
      </c>
      <c r="Y8896" t="s">
        <v>23</v>
      </c>
    </row>
    <row r="8897" spans="1:25" x14ac:dyDescent="0.25">
      <c r="A8897" s="103" t="s">
        <v>6</v>
      </c>
      <c r="B8897" s="104">
        <v>46276</v>
      </c>
      <c r="C8897" s="105" t="s">
        <v>12</v>
      </c>
      <c r="D8897" s="106">
        <v>11</v>
      </c>
      <c r="F8897" s="105">
        <v>6</v>
      </c>
      <c r="X8897" t="s">
        <v>782</v>
      </c>
      <c r="Y8897" t="s">
        <v>781</v>
      </c>
    </row>
    <row r="8898" spans="1:25" x14ac:dyDescent="0.25">
      <c r="A8898" s="103" t="s">
        <v>6</v>
      </c>
      <c r="B8898" s="104">
        <v>46276</v>
      </c>
      <c r="C8898" s="105" t="s">
        <v>12</v>
      </c>
      <c r="D8898" s="106">
        <v>8</v>
      </c>
      <c r="F8898" s="105">
        <v>1</v>
      </c>
      <c r="X8898" t="s">
        <v>778</v>
      </c>
      <c r="Y8898" t="s">
        <v>169</v>
      </c>
    </row>
    <row r="8899" spans="1:25" x14ac:dyDescent="0.25">
      <c r="A8899" s="103" t="s">
        <v>6</v>
      </c>
      <c r="B8899" s="104">
        <v>46276</v>
      </c>
      <c r="C8899" s="105" t="s">
        <v>11</v>
      </c>
      <c r="D8899" s="106">
        <v>16</v>
      </c>
      <c r="F8899" s="105">
        <v>1</v>
      </c>
      <c r="X8899" t="s">
        <v>778</v>
      </c>
      <c r="Y8899" t="s">
        <v>780</v>
      </c>
    </row>
    <row r="8900" spans="1:25" x14ac:dyDescent="0.25">
      <c r="A8900" s="103" t="s">
        <v>6</v>
      </c>
      <c r="B8900" s="104">
        <v>46276</v>
      </c>
      <c r="C8900" s="105" t="s">
        <v>11</v>
      </c>
      <c r="D8900" s="106">
        <v>12</v>
      </c>
      <c r="F8900" s="105">
        <v>3</v>
      </c>
      <c r="X8900" t="s">
        <v>782</v>
      </c>
      <c r="Y8900" t="s">
        <v>780</v>
      </c>
    </row>
    <row r="8901" spans="1:25" x14ac:dyDescent="0.25">
      <c r="A8901" s="103" t="s">
        <v>6</v>
      </c>
      <c r="B8901" s="104">
        <v>46276</v>
      </c>
      <c r="C8901" s="105" t="s">
        <v>12</v>
      </c>
      <c r="D8901" s="106">
        <v>14</v>
      </c>
      <c r="F8901" s="105">
        <v>1</v>
      </c>
      <c r="X8901" t="s">
        <v>778</v>
      </c>
      <c r="Y8901" t="s">
        <v>781</v>
      </c>
    </row>
    <row r="8902" spans="1:25" x14ac:dyDescent="0.25">
      <c r="A8902" s="103" t="s">
        <v>7</v>
      </c>
      <c r="B8902" s="104">
        <v>46276</v>
      </c>
      <c r="C8902" s="105" t="s">
        <v>12</v>
      </c>
      <c r="D8902" s="106">
        <v>8</v>
      </c>
      <c r="F8902" s="105">
        <v>4</v>
      </c>
      <c r="X8902" t="s">
        <v>782</v>
      </c>
      <c r="Y8902" t="s">
        <v>779</v>
      </c>
    </row>
    <row r="8903" spans="1:25" x14ac:dyDescent="0.25">
      <c r="A8903" s="103" t="s">
        <v>8</v>
      </c>
      <c r="B8903" s="104">
        <v>46276</v>
      </c>
      <c r="C8903" s="105" t="s">
        <v>12</v>
      </c>
      <c r="D8903" s="106">
        <v>8</v>
      </c>
      <c r="F8903" s="105">
        <v>2</v>
      </c>
      <c r="X8903" t="s">
        <v>782</v>
      </c>
    </row>
    <row r="8904" spans="1:25" x14ac:dyDescent="0.25">
      <c r="A8904" s="103" t="s">
        <v>6</v>
      </c>
      <c r="B8904" s="104">
        <v>46276</v>
      </c>
      <c r="C8904" s="105" t="s">
        <v>12</v>
      </c>
      <c r="D8904" s="106">
        <v>9</v>
      </c>
      <c r="F8904" s="105">
        <v>51</v>
      </c>
      <c r="X8904" t="s">
        <v>782</v>
      </c>
      <c r="Y8904" t="s">
        <v>781</v>
      </c>
    </row>
    <row r="8905" spans="1:25" x14ac:dyDescent="0.25">
      <c r="A8905" s="103" t="s">
        <v>7</v>
      </c>
      <c r="B8905" s="104">
        <v>46276</v>
      </c>
      <c r="C8905" s="105" t="s">
        <v>12</v>
      </c>
      <c r="D8905" s="106">
        <v>13</v>
      </c>
      <c r="F8905" s="105">
        <v>1</v>
      </c>
      <c r="X8905" t="s">
        <v>778</v>
      </c>
      <c r="Y8905" t="s">
        <v>779</v>
      </c>
    </row>
    <row r="8906" spans="1:25" x14ac:dyDescent="0.25">
      <c r="A8906" s="103" t="s">
        <v>6</v>
      </c>
      <c r="B8906" s="104">
        <v>46276</v>
      </c>
      <c r="C8906" s="105" t="s">
        <v>11</v>
      </c>
      <c r="D8906" s="106">
        <v>16</v>
      </c>
      <c r="F8906" s="105">
        <v>1</v>
      </c>
      <c r="X8906" t="s">
        <v>778</v>
      </c>
      <c r="Y8906" t="s">
        <v>20</v>
      </c>
    </row>
    <row r="8907" spans="1:25" x14ac:dyDescent="0.25">
      <c r="A8907" s="103" t="s">
        <v>7</v>
      </c>
      <c r="B8907" s="104">
        <v>46276</v>
      </c>
      <c r="C8907" s="105" t="s">
        <v>12</v>
      </c>
      <c r="D8907" s="106">
        <v>8</v>
      </c>
      <c r="F8907" s="105">
        <v>21</v>
      </c>
      <c r="X8907" t="s">
        <v>778</v>
      </c>
      <c r="Y8907" t="s">
        <v>779</v>
      </c>
    </row>
    <row r="8908" spans="1:25" x14ac:dyDescent="0.25">
      <c r="A8908" s="103" t="s">
        <v>6</v>
      </c>
      <c r="B8908" s="104">
        <v>46276</v>
      </c>
      <c r="C8908" s="105" t="s">
        <v>11</v>
      </c>
      <c r="D8908" s="106">
        <v>11</v>
      </c>
      <c r="F8908" s="105">
        <v>1</v>
      </c>
      <c r="X8908" t="s">
        <v>778</v>
      </c>
      <c r="Y8908" t="s">
        <v>780</v>
      </c>
    </row>
    <row r="8909" spans="1:25" x14ac:dyDescent="0.25">
      <c r="A8909" s="103" t="s">
        <v>6</v>
      </c>
      <c r="B8909" s="104">
        <v>46276</v>
      </c>
      <c r="C8909" s="105" t="s">
        <v>11</v>
      </c>
      <c r="D8909" s="106">
        <v>9</v>
      </c>
      <c r="F8909" s="105">
        <v>3</v>
      </c>
      <c r="X8909" t="s">
        <v>778</v>
      </c>
      <c r="Y8909" t="s">
        <v>20</v>
      </c>
    </row>
    <row r="8910" spans="1:25" x14ac:dyDescent="0.25">
      <c r="A8910" s="103" t="s">
        <v>6</v>
      </c>
      <c r="B8910" s="104">
        <v>46276</v>
      </c>
      <c r="C8910" s="105" t="s">
        <v>11</v>
      </c>
      <c r="D8910" s="106">
        <v>12</v>
      </c>
      <c r="F8910" s="105">
        <v>7</v>
      </c>
      <c r="X8910" t="s">
        <v>782</v>
      </c>
      <c r="Y8910" t="s">
        <v>20</v>
      </c>
    </row>
    <row r="8911" spans="1:25" x14ac:dyDescent="0.25">
      <c r="A8911" s="103" t="s">
        <v>6</v>
      </c>
      <c r="B8911" s="104">
        <v>46276</v>
      </c>
      <c r="C8911" s="105" t="s">
        <v>12</v>
      </c>
      <c r="D8911" s="106">
        <v>8</v>
      </c>
      <c r="F8911" s="105">
        <v>2070</v>
      </c>
      <c r="X8911" t="s">
        <v>782</v>
      </c>
      <c r="Y8911" t="s">
        <v>779</v>
      </c>
    </row>
    <row r="8912" spans="1:25" x14ac:dyDescent="0.25">
      <c r="A8912" s="103" t="s">
        <v>7</v>
      </c>
      <c r="B8912" s="104">
        <v>46276</v>
      </c>
      <c r="C8912" s="105" t="s">
        <v>12</v>
      </c>
      <c r="D8912" s="106">
        <v>14</v>
      </c>
      <c r="F8912" s="105">
        <v>13</v>
      </c>
      <c r="X8912" t="s">
        <v>782</v>
      </c>
      <c r="Y8912" t="s">
        <v>779</v>
      </c>
    </row>
    <row r="8913" spans="1:25" x14ac:dyDescent="0.25">
      <c r="A8913" s="103" t="s">
        <v>8</v>
      </c>
      <c r="B8913" s="104">
        <v>46276</v>
      </c>
      <c r="C8913" s="105" t="s">
        <v>11</v>
      </c>
      <c r="D8913" s="106">
        <v>10</v>
      </c>
      <c r="F8913" s="105">
        <v>1</v>
      </c>
      <c r="X8913" t="s">
        <v>782</v>
      </c>
      <c r="Y8913" t="s">
        <v>784</v>
      </c>
    </row>
    <row r="8914" spans="1:25" x14ac:dyDescent="0.25">
      <c r="A8914" s="103" t="s">
        <v>7</v>
      </c>
      <c r="B8914" s="104">
        <v>46276</v>
      </c>
      <c r="C8914" s="105" t="s">
        <v>11</v>
      </c>
      <c r="D8914" s="106">
        <v>16</v>
      </c>
      <c r="F8914" s="105">
        <v>1</v>
      </c>
      <c r="X8914" t="s">
        <v>782</v>
      </c>
      <c r="Y8914" t="s">
        <v>784</v>
      </c>
    </row>
    <row r="8915" spans="1:25" x14ac:dyDescent="0.25">
      <c r="A8915" s="103" t="s">
        <v>7</v>
      </c>
      <c r="B8915" s="104">
        <v>46276</v>
      </c>
      <c r="C8915" s="105" t="s">
        <v>11</v>
      </c>
      <c r="D8915" s="106">
        <v>11</v>
      </c>
      <c r="F8915" s="105">
        <v>6</v>
      </c>
      <c r="X8915" t="s">
        <v>782</v>
      </c>
      <c r="Y8915" t="s">
        <v>783</v>
      </c>
    </row>
    <row r="8916" spans="1:25" x14ac:dyDescent="0.25">
      <c r="A8916" s="103" t="s">
        <v>7</v>
      </c>
      <c r="B8916" s="104">
        <v>46276</v>
      </c>
      <c r="C8916" s="105" t="s">
        <v>11</v>
      </c>
      <c r="D8916" s="106">
        <v>9</v>
      </c>
      <c r="F8916" s="105">
        <v>2</v>
      </c>
      <c r="X8916" t="s">
        <v>782</v>
      </c>
    </row>
    <row r="8917" spans="1:25" x14ac:dyDescent="0.25">
      <c r="A8917" s="103" t="s">
        <v>6</v>
      </c>
      <c r="B8917" s="104">
        <v>46276</v>
      </c>
      <c r="C8917" s="105" t="s">
        <v>11</v>
      </c>
      <c r="D8917" s="106">
        <v>9</v>
      </c>
      <c r="F8917" s="105">
        <v>16</v>
      </c>
      <c r="X8917" t="s">
        <v>782</v>
      </c>
      <c r="Y8917" t="s">
        <v>20</v>
      </c>
    </row>
    <row r="8918" spans="1:25" x14ac:dyDescent="0.25">
      <c r="A8918" s="103" t="s">
        <v>6</v>
      </c>
      <c r="B8918" s="104">
        <v>46276</v>
      </c>
      <c r="C8918" s="105" t="s">
        <v>12</v>
      </c>
      <c r="D8918" s="106">
        <v>10</v>
      </c>
      <c r="F8918" s="105">
        <v>1</v>
      </c>
      <c r="X8918" t="s">
        <v>782</v>
      </c>
      <c r="Y8918" t="s">
        <v>781</v>
      </c>
    </row>
    <row r="8919" spans="1:25" x14ac:dyDescent="0.25">
      <c r="A8919" s="103" t="s">
        <v>8</v>
      </c>
      <c r="B8919" s="104">
        <v>46276</v>
      </c>
      <c r="C8919" s="105" t="s">
        <v>12</v>
      </c>
      <c r="D8919" s="106">
        <v>13</v>
      </c>
      <c r="F8919" s="105">
        <v>50</v>
      </c>
      <c r="X8919" t="s">
        <v>782</v>
      </c>
      <c r="Y8919" t="s">
        <v>779</v>
      </c>
    </row>
    <row r="8920" spans="1:25" x14ac:dyDescent="0.25">
      <c r="A8920" s="103" t="s">
        <v>6</v>
      </c>
      <c r="B8920" s="104">
        <v>46276</v>
      </c>
      <c r="C8920" s="105" t="s">
        <v>11</v>
      </c>
      <c r="D8920" s="106">
        <v>8</v>
      </c>
      <c r="F8920" s="105">
        <v>2</v>
      </c>
      <c r="X8920" t="s">
        <v>778</v>
      </c>
    </row>
    <row r="8921" spans="1:25" x14ac:dyDescent="0.25">
      <c r="A8921" s="103" t="s">
        <v>7</v>
      </c>
      <c r="B8921" s="104">
        <v>46276</v>
      </c>
      <c r="C8921" s="105" t="s">
        <v>12</v>
      </c>
      <c r="D8921" s="106">
        <v>8</v>
      </c>
      <c r="F8921" s="105">
        <v>64</v>
      </c>
      <c r="X8921" t="s">
        <v>782</v>
      </c>
      <c r="Y8921" t="s">
        <v>781</v>
      </c>
    </row>
    <row r="8922" spans="1:25" x14ac:dyDescent="0.25">
      <c r="A8922" s="103" t="s">
        <v>6</v>
      </c>
      <c r="B8922" s="104">
        <v>46276</v>
      </c>
      <c r="C8922" s="105" t="s">
        <v>11</v>
      </c>
      <c r="D8922" s="106">
        <v>16</v>
      </c>
      <c r="F8922" s="105">
        <v>1</v>
      </c>
      <c r="X8922" t="s">
        <v>782</v>
      </c>
      <c r="Y8922" t="s">
        <v>783</v>
      </c>
    </row>
    <row r="8923" spans="1:25" x14ac:dyDescent="0.25">
      <c r="A8923" s="103" t="s">
        <v>6</v>
      </c>
      <c r="B8923" s="104">
        <v>46276</v>
      </c>
      <c r="C8923" s="105" t="s">
        <v>12</v>
      </c>
      <c r="D8923" s="106">
        <v>10</v>
      </c>
      <c r="F8923" s="105">
        <v>2</v>
      </c>
      <c r="X8923" t="s">
        <v>782</v>
      </c>
      <c r="Y8923" t="s">
        <v>169</v>
      </c>
    </row>
    <row r="8924" spans="1:25" x14ac:dyDescent="0.25">
      <c r="A8924" s="103" t="s">
        <v>8</v>
      </c>
      <c r="B8924" s="104">
        <v>46276</v>
      </c>
      <c r="C8924" s="105" t="s">
        <v>12</v>
      </c>
      <c r="D8924" s="106">
        <v>13</v>
      </c>
      <c r="F8924" s="105">
        <v>1</v>
      </c>
      <c r="X8924" t="s">
        <v>778</v>
      </c>
      <c r="Y8924" t="s">
        <v>779</v>
      </c>
    </row>
    <row r="8925" spans="1:25" x14ac:dyDescent="0.25">
      <c r="A8925" s="103" t="s">
        <v>6</v>
      </c>
      <c r="B8925" s="104">
        <v>46276</v>
      </c>
      <c r="C8925" s="105" t="s">
        <v>11</v>
      </c>
      <c r="D8925" s="106">
        <v>11</v>
      </c>
      <c r="F8925" s="105">
        <v>7</v>
      </c>
      <c r="X8925" t="s">
        <v>782</v>
      </c>
      <c r="Y8925" t="s">
        <v>20</v>
      </c>
    </row>
    <row r="8926" spans="1:25" x14ac:dyDescent="0.25">
      <c r="A8926" s="103" t="s">
        <v>7</v>
      </c>
      <c r="B8926" s="104">
        <v>46276</v>
      </c>
      <c r="C8926" s="105" t="s">
        <v>11</v>
      </c>
      <c r="D8926" s="106">
        <v>14</v>
      </c>
      <c r="F8926" s="105">
        <v>1</v>
      </c>
      <c r="X8926" t="s">
        <v>782</v>
      </c>
      <c r="Y8926" t="s">
        <v>784</v>
      </c>
    </row>
    <row r="8927" spans="1:25" x14ac:dyDescent="0.25">
      <c r="A8927" s="103" t="s">
        <v>8</v>
      </c>
      <c r="B8927" s="104">
        <v>46276</v>
      </c>
      <c r="C8927" s="105" t="s">
        <v>12</v>
      </c>
      <c r="D8927" s="106">
        <v>11</v>
      </c>
      <c r="F8927" s="105">
        <v>6</v>
      </c>
      <c r="X8927" t="s">
        <v>782</v>
      </c>
      <c r="Y8927" t="s">
        <v>779</v>
      </c>
    </row>
    <row r="8928" spans="1:25" x14ac:dyDescent="0.25">
      <c r="A8928" s="103" t="s">
        <v>8</v>
      </c>
      <c r="B8928" s="104">
        <v>46276</v>
      </c>
      <c r="C8928" s="105" t="s">
        <v>11</v>
      </c>
      <c r="D8928" s="106">
        <v>8</v>
      </c>
      <c r="F8928" s="105">
        <v>9</v>
      </c>
      <c r="X8928" t="s">
        <v>782</v>
      </c>
      <c r="Y8928" t="s">
        <v>20</v>
      </c>
    </row>
    <row r="8929" spans="1:25" x14ac:dyDescent="0.25">
      <c r="A8929" s="103" t="s">
        <v>6</v>
      </c>
      <c r="B8929" s="104">
        <v>46276</v>
      </c>
      <c r="C8929" s="105" t="s">
        <v>11</v>
      </c>
      <c r="D8929" s="106">
        <v>8</v>
      </c>
      <c r="F8929" s="105">
        <v>64</v>
      </c>
      <c r="X8929" t="s">
        <v>782</v>
      </c>
      <c r="Y8929" t="s">
        <v>780</v>
      </c>
    </row>
    <row r="8930" spans="1:25" x14ac:dyDescent="0.25">
      <c r="A8930" s="103" t="s">
        <v>7</v>
      </c>
      <c r="B8930" s="104">
        <v>46276</v>
      </c>
      <c r="C8930" s="105" t="s">
        <v>12</v>
      </c>
      <c r="D8930" s="106">
        <v>10</v>
      </c>
      <c r="F8930" s="105">
        <v>32</v>
      </c>
      <c r="X8930" t="s">
        <v>782</v>
      </c>
      <c r="Y8930" t="s">
        <v>779</v>
      </c>
    </row>
    <row r="8931" spans="1:25" x14ac:dyDescent="0.25">
      <c r="A8931" s="103" t="s">
        <v>8</v>
      </c>
      <c r="B8931" s="104">
        <v>46276</v>
      </c>
      <c r="C8931" s="105" t="s">
        <v>12</v>
      </c>
      <c r="D8931" s="106">
        <v>8</v>
      </c>
      <c r="F8931" s="105">
        <v>1</v>
      </c>
      <c r="X8931" t="s">
        <v>782</v>
      </c>
      <c r="Y8931" t="s">
        <v>779</v>
      </c>
    </row>
    <row r="8932" spans="1:25" x14ac:dyDescent="0.25">
      <c r="A8932" s="103" t="s">
        <v>6</v>
      </c>
      <c r="B8932" s="104">
        <v>46276</v>
      </c>
      <c r="C8932" s="105" t="s">
        <v>11</v>
      </c>
      <c r="D8932" s="106">
        <v>13</v>
      </c>
      <c r="F8932" s="105">
        <v>2</v>
      </c>
      <c r="X8932" t="s">
        <v>782</v>
      </c>
      <c r="Y8932" t="s">
        <v>20</v>
      </c>
    </row>
    <row r="8933" spans="1:25" x14ac:dyDescent="0.25">
      <c r="A8933" s="103" t="s">
        <v>8</v>
      </c>
      <c r="B8933" s="104">
        <v>46276</v>
      </c>
      <c r="C8933" s="105" t="s">
        <v>12</v>
      </c>
      <c r="D8933" s="106">
        <v>9</v>
      </c>
      <c r="F8933" s="105">
        <v>305</v>
      </c>
      <c r="X8933" t="s">
        <v>778</v>
      </c>
      <c r="Y8933" t="s">
        <v>779</v>
      </c>
    </row>
    <row r="8934" spans="1:25" x14ac:dyDescent="0.25">
      <c r="A8934" s="103" t="s">
        <v>6</v>
      </c>
      <c r="B8934" s="104">
        <v>46276</v>
      </c>
      <c r="C8934" s="105" t="s">
        <v>12</v>
      </c>
      <c r="D8934" s="106">
        <v>11</v>
      </c>
      <c r="F8934" s="105">
        <v>1</v>
      </c>
      <c r="X8934" t="s">
        <v>778</v>
      </c>
      <c r="Y8934" t="s">
        <v>781</v>
      </c>
    </row>
    <row r="8935" spans="1:25" x14ac:dyDescent="0.25">
      <c r="A8935" s="103" t="s">
        <v>7</v>
      </c>
      <c r="B8935" s="104">
        <v>46276</v>
      </c>
      <c r="C8935" s="105" t="s">
        <v>12</v>
      </c>
      <c r="D8935" s="106">
        <v>9</v>
      </c>
      <c r="F8935" s="105">
        <v>58</v>
      </c>
      <c r="X8935" t="s">
        <v>782</v>
      </c>
      <c r="Y8935" t="s">
        <v>781</v>
      </c>
    </row>
    <row r="8936" spans="1:25" x14ac:dyDescent="0.25">
      <c r="A8936" s="103" t="s">
        <v>7</v>
      </c>
      <c r="B8936" s="104">
        <v>46276</v>
      </c>
      <c r="C8936" s="105" t="s">
        <v>12</v>
      </c>
      <c r="D8936" s="106">
        <v>9</v>
      </c>
      <c r="F8936" s="105">
        <v>639</v>
      </c>
      <c r="X8936" t="s">
        <v>782</v>
      </c>
      <c r="Y8936" t="s">
        <v>779</v>
      </c>
    </row>
    <row r="8937" spans="1:25" x14ac:dyDescent="0.25">
      <c r="A8937" s="103" t="s">
        <v>7</v>
      </c>
      <c r="B8937" s="104">
        <v>46276</v>
      </c>
      <c r="C8937" s="105" t="s">
        <v>11</v>
      </c>
      <c r="D8937" s="106">
        <v>10</v>
      </c>
      <c r="F8937" s="105">
        <v>1</v>
      </c>
      <c r="X8937" t="s">
        <v>782</v>
      </c>
      <c r="Y8937" t="s">
        <v>23</v>
      </c>
    </row>
    <row r="8938" spans="1:25" x14ac:dyDescent="0.25">
      <c r="A8938" s="103" t="s">
        <v>6</v>
      </c>
      <c r="B8938" s="104">
        <v>46276</v>
      </c>
      <c r="C8938" s="105" t="s">
        <v>11</v>
      </c>
      <c r="D8938" s="106">
        <v>10</v>
      </c>
      <c r="F8938" s="105">
        <v>1</v>
      </c>
      <c r="X8938" t="s">
        <v>782</v>
      </c>
      <c r="Y8938" t="s">
        <v>784</v>
      </c>
    </row>
    <row r="8939" spans="1:25" x14ac:dyDescent="0.25">
      <c r="A8939" s="103" t="s">
        <v>8</v>
      </c>
      <c r="B8939" s="104">
        <v>46276</v>
      </c>
      <c r="C8939" s="105" t="s">
        <v>11</v>
      </c>
      <c r="D8939" s="106">
        <v>12</v>
      </c>
      <c r="F8939" s="105">
        <v>4</v>
      </c>
      <c r="X8939" t="s">
        <v>782</v>
      </c>
      <c r="Y8939" t="s">
        <v>20</v>
      </c>
    </row>
    <row r="8940" spans="1:25" x14ac:dyDescent="0.25">
      <c r="A8940" s="103" t="s">
        <v>6</v>
      </c>
      <c r="B8940" s="104">
        <v>46276</v>
      </c>
      <c r="C8940" s="105" t="s">
        <v>11</v>
      </c>
      <c r="D8940" s="106">
        <v>15</v>
      </c>
      <c r="F8940" s="105">
        <v>6</v>
      </c>
      <c r="X8940" t="s">
        <v>782</v>
      </c>
      <c r="Y8940" t="s">
        <v>20</v>
      </c>
    </row>
    <row r="8941" spans="1:25" x14ac:dyDescent="0.25">
      <c r="A8941" s="103" t="s">
        <v>8</v>
      </c>
      <c r="B8941" s="104">
        <v>46276</v>
      </c>
      <c r="C8941" s="105" t="s">
        <v>11</v>
      </c>
      <c r="D8941" s="106">
        <v>14</v>
      </c>
      <c r="F8941" s="105">
        <v>1</v>
      </c>
      <c r="X8941" t="s">
        <v>782</v>
      </c>
      <c r="Y8941" t="s">
        <v>783</v>
      </c>
    </row>
    <row r="8942" spans="1:25" x14ac:dyDescent="0.25">
      <c r="A8942" s="103" t="s">
        <v>8</v>
      </c>
      <c r="B8942" s="104">
        <v>46276</v>
      </c>
      <c r="C8942" s="105" t="s">
        <v>11</v>
      </c>
      <c r="D8942" s="106">
        <v>11</v>
      </c>
      <c r="F8942" s="105">
        <v>2</v>
      </c>
      <c r="X8942" t="s">
        <v>782</v>
      </c>
      <c r="Y8942" t="s">
        <v>780</v>
      </c>
    </row>
    <row r="8943" spans="1:25" x14ac:dyDescent="0.25">
      <c r="A8943" s="103" t="s">
        <v>6</v>
      </c>
      <c r="B8943" s="104">
        <v>46276</v>
      </c>
      <c r="C8943" s="105" t="s">
        <v>12</v>
      </c>
      <c r="D8943" s="106">
        <v>15</v>
      </c>
      <c r="F8943" s="105">
        <v>7</v>
      </c>
      <c r="X8943" t="s">
        <v>778</v>
      </c>
      <c r="Y8943" t="s">
        <v>779</v>
      </c>
    </row>
    <row r="8944" spans="1:25" x14ac:dyDescent="0.25">
      <c r="A8944" s="103" t="s">
        <v>8</v>
      </c>
      <c r="B8944" s="104">
        <v>46276</v>
      </c>
      <c r="C8944" s="105" t="s">
        <v>12</v>
      </c>
      <c r="D8944" s="106">
        <v>14</v>
      </c>
      <c r="F8944" s="105">
        <v>70</v>
      </c>
      <c r="X8944" t="s">
        <v>782</v>
      </c>
      <c r="Y8944" t="s">
        <v>779</v>
      </c>
    </row>
    <row r="8945" spans="1:25" x14ac:dyDescent="0.25">
      <c r="A8945" s="103" t="s">
        <v>6</v>
      </c>
      <c r="B8945" s="104">
        <v>46276</v>
      </c>
      <c r="C8945" s="105" t="s">
        <v>11</v>
      </c>
      <c r="D8945" s="106">
        <v>11</v>
      </c>
      <c r="F8945" s="105">
        <v>1</v>
      </c>
      <c r="X8945" t="s">
        <v>782</v>
      </c>
      <c r="Y8945" t="s">
        <v>21</v>
      </c>
    </row>
    <row r="8946" spans="1:25" x14ac:dyDescent="0.25">
      <c r="A8946" s="103" t="s">
        <v>8</v>
      </c>
      <c r="B8946" s="104">
        <v>46276</v>
      </c>
      <c r="C8946" s="105" t="s">
        <v>12</v>
      </c>
      <c r="D8946" s="106">
        <v>8</v>
      </c>
      <c r="F8946" s="105">
        <v>6</v>
      </c>
      <c r="X8946" t="s">
        <v>782</v>
      </c>
      <c r="Y8946" t="s">
        <v>781</v>
      </c>
    </row>
    <row r="8947" spans="1:25" x14ac:dyDescent="0.25">
      <c r="A8947" s="103" t="s">
        <v>8</v>
      </c>
      <c r="B8947" s="104">
        <v>46276</v>
      </c>
      <c r="C8947" s="105" t="s">
        <v>11</v>
      </c>
      <c r="D8947" s="106">
        <v>9</v>
      </c>
      <c r="F8947" s="105">
        <v>125</v>
      </c>
      <c r="X8947" t="s">
        <v>778</v>
      </c>
      <c r="Y8947" t="s">
        <v>783</v>
      </c>
    </row>
    <row r="8948" spans="1:25" x14ac:dyDescent="0.25">
      <c r="A8948" s="103" t="s">
        <v>8</v>
      </c>
      <c r="B8948" s="104">
        <v>46276</v>
      </c>
      <c r="C8948" s="105" t="s">
        <v>11</v>
      </c>
      <c r="D8948" s="106">
        <v>15</v>
      </c>
      <c r="F8948" s="105">
        <v>3</v>
      </c>
      <c r="X8948" t="s">
        <v>782</v>
      </c>
      <c r="Y8948" t="s">
        <v>780</v>
      </c>
    </row>
    <row r="8949" spans="1:25" x14ac:dyDescent="0.25">
      <c r="A8949" s="103" t="s">
        <v>7</v>
      </c>
      <c r="B8949" s="104">
        <v>46276</v>
      </c>
      <c r="C8949" s="105" t="s">
        <v>12</v>
      </c>
      <c r="D8949" s="106">
        <v>11</v>
      </c>
      <c r="F8949" s="105">
        <v>15</v>
      </c>
      <c r="X8949" t="s">
        <v>782</v>
      </c>
      <c r="Y8949" t="s">
        <v>781</v>
      </c>
    </row>
    <row r="8950" spans="1:25" x14ac:dyDescent="0.25">
      <c r="A8950" s="103" t="s">
        <v>6</v>
      </c>
      <c r="B8950" s="104">
        <v>46276</v>
      </c>
      <c r="C8950" s="105" t="s">
        <v>12</v>
      </c>
      <c r="D8950" s="106">
        <v>9</v>
      </c>
      <c r="F8950" s="105">
        <v>1</v>
      </c>
      <c r="X8950" t="s">
        <v>778</v>
      </c>
      <c r="Y8950" t="s">
        <v>779</v>
      </c>
    </row>
    <row r="8951" spans="1:25" x14ac:dyDescent="0.25">
      <c r="A8951" s="103" t="s">
        <v>7</v>
      </c>
      <c r="B8951" s="104">
        <v>46276</v>
      </c>
      <c r="C8951" s="105" t="s">
        <v>11</v>
      </c>
      <c r="D8951" s="106">
        <v>10</v>
      </c>
      <c r="F8951" s="105">
        <v>1</v>
      </c>
      <c r="X8951" t="s">
        <v>782</v>
      </c>
      <c r="Y8951" t="s">
        <v>783</v>
      </c>
    </row>
    <row r="8952" spans="1:25" x14ac:dyDescent="0.25">
      <c r="A8952" s="103" t="s">
        <v>7</v>
      </c>
      <c r="B8952" s="104">
        <v>46276</v>
      </c>
      <c r="C8952" s="105" t="s">
        <v>11</v>
      </c>
      <c r="D8952" s="106">
        <v>11</v>
      </c>
      <c r="F8952" s="105">
        <v>5</v>
      </c>
      <c r="X8952" t="s">
        <v>782</v>
      </c>
      <c r="Y8952" t="s">
        <v>20</v>
      </c>
    </row>
    <row r="8953" spans="1:25" x14ac:dyDescent="0.25">
      <c r="A8953" s="103" t="s">
        <v>6</v>
      </c>
      <c r="B8953" s="104">
        <v>46276</v>
      </c>
      <c r="C8953" s="105" t="s">
        <v>12</v>
      </c>
      <c r="D8953" s="106">
        <v>16</v>
      </c>
      <c r="F8953" s="105">
        <v>2</v>
      </c>
      <c r="X8953" t="s">
        <v>778</v>
      </c>
      <c r="Y8953" t="s">
        <v>779</v>
      </c>
    </row>
    <row r="8954" spans="1:25" x14ac:dyDescent="0.25">
      <c r="A8954" s="103" t="s">
        <v>8</v>
      </c>
      <c r="B8954" s="104">
        <v>46276</v>
      </c>
      <c r="C8954" s="105" t="s">
        <v>11</v>
      </c>
      <c r="D8954" s="106">
        <v>15</v>
      </c>
      <c r="F8954" s="105">
        <v>4</v>
      </c>
      <c r="X8954" t="s">
        <v>782</v>
      </c>
      <c r="Y8954" t="s">
        <v>783</v>
      </c>
    </row>
    <row r="8955" spans="1:25" x14ac:dyDescent="0.25">
      <c r="A8955" s="103" t="s">
        <v>6</v>
      </c>
      <c r="B8955" s="104">
        <v>46276</v>
      </c>
      <c r="C8955" s="105" t="s">
        <v>11</v>
      </c>
      <c r="D8955" s="106">
        <v>15</v>
      </c>
      <c r="F8955" s="105">
        <v>1</v>
      </c>
      <c r="X8955" t="s">
        <v>782</v>
      </c>
    </row>
    <row r="8956" spans="1:25" x14ac:dyDescent="0.25">
      <c r="A8956" s="103" t="s">
        <v>8</v>
      </c>
      <c r="B8956" s="104">
        <v>46276</v>
      </c>
      <c r="C8956" s="105" t="s">
        <v>11</v>
      </c>
      <c r="D8956" s="106">
        <v>12</v>
      </c>
      <c r="F8956" s="105">
        <v>3</v>
      </c>
      <c r="X8956" t="s">
        <v>778</v>
      </c>
      <c r="Y8956" t="s">
        <v>20</v>
      </c>
    </row>
    <row r="8957" spans="1:25" x14ac:dyDescent="0.25">
      <c r="A8957" s="103" t="s">
        <v>8</v>
      </c>
      <c r="B8957" s="104">
        <v>46276</v>
      </c>
      <c r="C8957" s="105" t="s">
        <v>11</v>
      </c>
      <c r="D8957" s="106">
        <v>12</v>
      </c>
      <c r="F8957" s="105">
        <v>1</v>
      </c>
      <c r="X8957" t="s">
        <v>778</v>
      </c>
      <c r="Y8957" t="s">
        <v>783</v>
      </c>
    </row>
    <row r="8958" spans="1:25" x14ac:dyDescent="0.25">
      <c r="A8958" s="103" t="s">
        <v>6</v>
      </c>
      <c r="B8958" s="104">
        <v>46276</v>
      </c>
      <c r="C8958" s="105" t="s">
        <v>12</v>
      </c>
      <c r="D8958" s="106">
        <v>13</v>
      </c>
      <c r="F8958" s="105">
        <v>5</v>
      </c>
      <c r="X8958" t="s">
        <v>778</v>
      </c>
      <c r="Y8958" t="s">
        <v>779</v>
      </c>
    </row>
    <row r="8959" spans="1:25" x14ac:dyDescent="0.25">
      <c r="A8959" s="103" t="s">
        <v>8</v>
      </c>
      <c r="B8959" s="104">
        <v>46276</v>
      </c>
      <c r="C8959" s="105" t="s">
        <v>11</v>
      </c>
      <c r="D8959" s="106">
        <v>10</v>
      </c>
      <c r="F8959" s="105">
        <v>1</v>
      </c>
      <c r="X8959" t="s">
        <v>778</v>
      </c>
      <c r="Y8959" t="s">
        <v>783</v>
      </c>
    </row>
    <row r="8960" spans="1:25" x14ac:dyDescent="0.25">
      <c r="A8960" s="103" t="s">
        <v>8</v>
      </c>
      <c r="B8960" s="104">
        <v>46276</v>
      </c>
      <c r="C8960" s="105" t="s">
        <v>11</v>
      </c>
      <c r="D8960" s="106">
        <v>16</v>
      </c>
      <c r="F8960" s="105">
        <v>1</v>
      </c>
      <c r="X8960" t="s">
        <v>778</v>
      </c>
      <c r="Y8960" t="s">
        <v>780</v>
      </c>
    </row>
    <row r="8961" spans="1:25" x14ac:dyDescent="0.25">
      <c r="A8961" s="103" t="s">
        <v>8</v>
      </c>
      <c r="B8961" s="104">
        <v>46276</v>
      </c>
      <c r="C8961" s="105" t="s">
        <v>12</v>
      </c>
      <c r="D8961" s="106">
        <v>10</v>
      </c>
      <c r="F8961" s="105">
        <v>1</v>
      </c>
      <c r="X8961" t="s">
        <v>778</v>
      </c>
      <c r="Y8961" t="s">
        <v>779</v>
      </c>
    </row>
    <row r="8962" spans="1:25" x14ac:dyDescent="0.25">
      <c r="A8962" s="103" t="s">
        <v>6</v>
      </c>
      <c r="B8962" s="104">
        <v>46276</v>
      </c>
      <c r="C8962" s="105" t="s">
        <v>11</v>
      </c>
      <c r="D8962" s="106">
        <v>9</v>
      </c>
      <c r="F8962" s="105">
        <v>3</v>
      </c>
      <c r="X8962" t="s">
        <v>782</v>
      </c>
    </row>
    <row r="8963" spans="1:25" x14ac:dyDescent="0.25">
      <c r="A8963" s="103" t="s">
        <v>7</v>
      </c>
      <c r="B8963" s="104">
        <v>46276</v>
      </c>
      <c r="C8963" s="105" t="s">
        <v>11</v>
      </c>
      <c r="D8963" s="106">
        <v>8</v>
      </c>
      <c r="F8963" s="105">
        <v>15</v>
      </c>
      <c r="X8963" t="s">
        <v>778</v>
      </c>
      <c r="Y8963" t="s">
        <v>780</v>
      </c>
    </row>
    <row r="8964" spans="1:25" x14ac:dyDescent="0.25">
      <c r="A8964" s="103" t="s">
        <v>6</v>
      </c>
      <c r="B8964" s="104">
        <v>46276</v>
      </c>
      <c r="C8964" s="105" t="s">
        <v>11</v>
      </c>
      <c r="D8964" s="106">
        <v>8</v>
      </c>
      <c r="F8964" s="105">
        <v>379</v>
      </c>
      <c r="X8964" t="s">
        <v>782</v>
      </c>
      <c r="Y8964" t="s">
        <v>784</v>
      </c>
    </row>
    <row r="8965" spans="1:25" x14ac:dyDescent="0.25">
      <c r="A8965" s="103" t="s">
        <v>6</v>
      </c>
      <c r="B8965" s="104">
        <v>46276</v>
      </c>
      <c r="C8965" s="105" t="s">
        <v>11</v>
      </c>
      <c r="D8965" s="106">
        <v>15</v>
      </c>
      <c r="F8965" s="105">
        <v>6</v>
      </c>
      <c r="X8965" t="s">
        <v>782</v>
      </c>
      <c r="Y8965" t="s">
        <v>783</v>
      </c>
    </row>
    <row r="8966" spans="1:25" x14ac:dyDescent="0.25">
      <c r="A8966" s="103" t="s">
        <v>6</v>
      </c>
      <c r="B8966" s="104">
        <v>46276</v>
      </c>
      <c r="C8966" s="105" t="s">
        <v>12</v>
      </c>
      <c r="D8966" s="106">
        <v>12</v>
      </c>
      <c r="F8966" s="105">
        <v>2</v>
      </c>
      <c r="X8966" t="s">
        <v>782</v>
      </c>
      <c r="Y8966" t="s">
        <v>779</v>
      </c>
    </row>
    <row r="8967" spans="1:25" x14ac:dyDescent="0.25">
      <c r="A8967" s="103" t="s">
        <v>7</v>
      </c>
      <c r="B8967" s="104">
        <v>46276</v>
      </c>
      <c r="C8967" s="105" t="s">
        <v>11</v>
      </c>
      <c r="D8967" s="106">
        <v>15</v>
      </c>
      <c r="F8967" s="105">
        <v>1</v>
      </c>
      <c r="X8967" t="s">
        <v>778</v>
      </c>
      <c r="Y8967" t="s">
        <v>20</v>
      </c>
    </row>
    <row r="8968" spans="1:25" x14ac:dyDescent="0.25">
      <c r="A8968" s="103" t="s">
        <v>6</v>
      </c>
      <c r="B8968" s="104">
        <v>46276</v>
      </c>
      <c r="C8968" s="105" t="s">
        <v>11</v>
      </c>
      <c r="D8968" s="106">
        <v>10</v>
      </c>
      <c r="F8968" s="105">
        <v>3</v>
      </c>
      <c r="X8968" t="s">
        <v>782</v>
      </c>
      <c r="Y8968" t="s">
        <v>20</v>
      </c>
    </row>
    <row r="8969" spans="1:25" x14ac:dyDescent="0.25">
      <c r="A8969" s="103" t="s">
        <v>8</v>
      </c>
      <c r="B8969" s="104">
        <v>46276</v>
      </c>
      <c r="C8969" s="105" t="s">
        <v>11</v>
      </c>
      <c r="D8969" s="106">
        <v>8</v>
      </c>
      <c r="F8969" s="105">
        <v>2</v>
      </c>
      <c r="X8969" t="s">
        <v>778</v>
      </c>
      <c r="Y8969" t="s">
        <v>783</v>
      </c>
    </row>
    <row r="8970" spans="1:25" x14ac:dyDescent="0.25">
      <c r="A8970" s="103" t="s">
        <v>8</v>
      </c>
      <c r="B8970" s="104">
        <v>46276</v>
      </c>
      <c r="C8970" s="105" t="s">
        <v>11</v>
      </c>
      <c r="D8970" s="106">
        <v>14</v>
      </c>
      <c r="F8970" s="105">
        <v>2</v>
      </c>
      <c r="X8970" t="s">
        <v>782</v>
      </c>
      <c r="Y8970" t="s">
        <v>20</v>
      </c>
    </row>
    <row r="8971" spans="1:25" x14ac:dyDescent="0.25">
      <c r="A8971" s="103" t="s">
        <v>7</v>
      </c>
      <c r="B8971" s="104">
        <v>46276</v>
      </c>
      <c r="C8971" s="105" t="s">
        <v>11</v>
      </c>
      <c r="D8971" s="106">
        <v>9</v>
      </c>
      <c r="F8971" s="105">
        <v>66</v>
      </c>
      <c r="X8971" t="s">
        <v>782</v>
      </c>
      <c r="Y8971" t="s">
        <v>784</v>
      </c>
    </row>
    <row r="8972" spans="1:25" x14ac:dyDescent="0.25">
      <c r="A8972" s="103" t="s">
        <v>6</v>
      </c>
      <c r="B8972" s="104">
        <v>46276</v>
      </c>
      <c r="C8972" s="105" t="s">
        <v>11</v>
      </c>
      <c r="D8972" s="106">
        <v>8</v>
      </c>
      <c r="F8972" s="105">
        <v>1</v>
      </c>
      <c r="X8972" t="s">
        <v>782</v>
      </c>
      <c r="Y8972" t="s">
        <v>22</v>
      </c>
    </row>
    <row r="8973" spans="1:25" x14ac:dyDescent="0.25">
      <c r="A8973" s="103" t="s">
        <v>8</v>
      </c>
      <c r="B8973" s="104">
        <v>46276</v>
      </c>
      <c r="C8973" s="105" t="s">
        <v>11</v>
      </c>
      <c r="D8973" s="106">
        <v>8</v>
      </c>
      <c r="F8973" s="105">
        <v>3</v>
      </c>
      <c r="X8973" t="s">
        <v>782</v>
      </c>
      <c r="Y8973" t="s">
        <v>780</v>
      </c>
    </row>
    <row r="8974" spans="1:25" x14ac:dyDescent="0.25">
      <c r="A8974" s="103" t="s">
        <v>7</v>
      </c>
      <c r="B8974" s="104">
        <v>46276</v>
      </c>
      <c r="C8974" s="105" t="s">
        <v>12</v>
      </c>
      <c r="D8974" s="106">
        <v>10</v>
      </c>
      <c r="F8974" s="105">
        <v>1</v>
      </c>
      <c r="X8974" t="s">
        <v>778</v>
      </c>
      <c r="Y8974" t="s">
        <v>785</v>
      </c>
    </row>
    <row r="8975" spans="1:25" x14ac:dyDescent="0.25">
      <c r="A8975" s="103" t="s">
        <v>6</v>
      </c>
      <c r="B8975" s="104">
        <v>46276</v>
      </c>
      <c r="C8975" s="105" t="s">
        <v>12</v>
      </c>
      <c r="D8975" s="106">
        <v>12</v>
      </c>
      <c r="F8975" s="105">
        <v>1</v>
      </c>
      <c r="X8975" t="s">
        <v>778</v>
      </c>
      <c r="Y8975" t="s">
        <v>779</v>
      </c>
    </row>
    <row r="8976" spans="1:25" x14ac:dyDescent="0.25">
      <c r="A8976" s="103" t="s">
        <v>6</v>
      </c>
      <c r="B8976" s="104">
        <v>46276</v>
      </c>
      <c r="C8976" s="105" t="s">
        <v>12</v>
      </c>
      <c r="D8976" s="106">
        <v>11</v>
      </c>
      <c r="F8976" s="105">
        <v>4</v>
      </c>
      <c r="X8976" t="s">
        <v>778</v>
      </c>
      <c r="Y8976" t="s">
        <v>779</v>
      </c>
    </row>
    <row r="8977" spans="1:25" x14ac:dyDescent="0.25">
      <c r="A8977" s="103" t="s">
        <v>6</v>
      </c>
      <c r="B8977" s="104">
        <v>46276</v>
      </c>
      <c r="C8977" s="105" t="s">
        <v>11</v>
      </c>
      <c r="D8977" s="106">
        <v>11</v>
      </c>
      <c r="F8977" s="105">
        <v>5</v>
      </c>
      <c r="X8977" t="s">
        <v>782</v>
      </c>
      <c r="Y8977" t="s">
        <v>784</v>
      </c>
    </row>
    <row r="8978" spans="1:25" x14ac:dyDescent="0.25">
      <c r="A8978" s="103" t="s">
        <v>7</v>
      </c>
      <c r="B8978" s="104">
        <v>46276</v>
      </c>
      <c r="C8978" s="105" t="s">
        <v>11</v>
      </c>
      <c r="D8978" s="106">
        <v>10</v>
      </c>
      <c r="F8978" s="105">
        <v>1</v>
      </c>
      <c r="X8978" t="s">
        <v>782</v>
      </c>
      <c r="Y8978" t="s">
        <v>780</v>
      </c>
    </row>
    <row r="8979" spans="1:25" x14ac:dyDescent="0.25">
      <c r="A8979" s="103" t="s">
        <v>6</v>
      </c>
      <c r="B8979" s="104">
        <v>46276</v>
      </c>
      <c r="C8979" s="105" t="s">
        <v>11</v>
      </c>
      <c r="D8979" s="106">
        <v>11</v>
      </c>
      <c r="F8979" s="105">
        <v>4</v>
      </c>
      <c r="X8979" t="s">
        <v>782</v>
      </c>
      <c r="Y8979" t="s">
        <v>783</v>
      </c>
    </row>
    <row r="8980" spans="1:25" x14ac:dyDescent="0.25">
      <c r="A8980" s="103" t="s">
        <v>6</v>
      </c>
      <c r="B8980" s="104">
        <v>46276</v>
      </c>
      <c r="C8980" s="105" t="s">
        <v>11</v>
      </c>
      <c r="D8980" s="106">
        <v>8</v>
      </c>
      <c r="F8980" s="105">
        <v>131</v>
      </c>
      <c r="X8980" t="s">
        <v>778</v>
      </c>
      <c r="Y8980" t="s">
        <v>783</v>
      </c>
    </row>
    <row r="8981" spans="1:25" x14ac:dyDescent="0.25">
      <c r="A8981" s="103" t="s">
        <v>8</v>
      </c>
      <c r="B8981" s="104">
        <v>46276</v>
      </c>
      <c r="C8981" s="105" t="s">
        <v>12</v>
      </c>
      <c r="D8981" s="106">
        <v>9</v>
      </c>
      <c r="F8981" s="105">
        <v>6</v>
      </c>
      <c r="X8981" t="s">
        <v>782</v>
      </c>
    </row>
    <row r="8982" spans="1:25" x14ac:dyDescent="0.25">
      <c r="A8982" s="103" t="s">
        <v>8</v>
      </c>
      <c r="B8982" s="104">
        <v>46276</v>
      </c>
      <c r="C8982" s="105" t="s">
        <v>11</v>
      </c>
      <c r="D8982" s="106">
        <v>10</v>
      </c>
      <c r="F8982" s="105">
        <v>1</v>
      </c>
      <c r="X8982" t="s">
        <v>778</v>
      </c>
      <c r="Y8982" t="s">
        <v>780</v>
      </c>
    </row>
    <row r="8983" spans="1:25" x14ac:dyDescent="0.25">
      <c r="A8983" s="103" t="s">
        <v>6</v>
      </c>
      <c r="B8983" s="104">
        <v>46276</v>
      </c>
      <c r="C8983" s="105" t="s">
        <v>11</v>
      </c>
      <c r="D8983" s="106">
        <v>8</v>
      </c>
      <c r="F8983" s="105">
        <v>30</v>
      </c>
      <c r="X8983" t="s">
        <v>782</v>
      </c>
    </row>
    <row r="8984" spans="1:25" x14ac:dyDescent="0.25">
      <c r="A8984" s="103" t="s">
        <v>7</v>
      </c>
      <c r="B8984" s="104">
        <v>46276</v>
      </c>
      <c r="C8984" s="105" t="s">
        <v>12</v>
      </c>
      <c r="D8984" s="106">
        <v>8</v>
      </c>
      <c r="F8984" s="105">
        <v>8</v>
      </c>
      <c r="X8984" t="s">
        <v>782</v>
      </c>
    </row>
    <row r="8985" spans="1:25" x14ac:dyDescent="0.25">
      <c r="A8985" s="103" t="s">
        <v>7</v>
      </c>
      <c r="B8985" s="104">
        <v>46276</v>
      </c>
      <c r="C8985" s="105" t="s">
        <v>12</v>
      </c>
      <c r="D8985" s="106">
        <v>10</v>
      </c>
      <c r="F8985" s="105">
        <v>11</v>
      </c>
      <c r="X8985" t="s">
        <v>778</v>
      </c>
      <c r="Y8985" t="s">
        <v>779</v>
      </c>
    </row>
    <row r="8986" spans="1:25" x14ac:dyDescent="0.25">
      <c r="A8986" s="103" t="s">
        <v>8</v>
      </c>
      <c r="B8986" s="104">
        <v>46276</v>
      </c>
      <c r="C8986" s="105" t="s">
        <v>12</v>
      </c>
      <c r="D8986" s="106">
        <v>15</v>
      </c>
      <c r="F8986" s="105">
        <v>6</v>
      </c>
      <c r="X8986" t="s">
        <v>782</v>
      </c>
      <c r="Y8986" t="s">
        <v>779</v>
      </c>
    </row>
    <row r="8987" spans="1:25" x14ac:dyDescent="0.25">
      <c r="A8987" s="103" t="s">
        <v>7</v>
      </c>
      <c r="B8987" s="104">
        <v>46276</v>
      </c>
      <c r="C8987" s="105" t="s">
        <v>12</v>
      </c>
      <c r="D8987" s="106">
        <v>14</v>
      </c>
      <c r="F8987" s="105">
        <v>2</v>
      </c>
      <c r="X8987" t="s">
        <v>778</v>
      </c>
      <c r="Y8987" t="s">
        <v>779</v>
      </c>
    </row>
    <row r="8988" spans="1:25" x14ac:dyDescent="0.25">
      <c r="A8988" s="103" t="s">
        <v>8</v>
      </c>
      <c r="B8988" s="104">
        <v>46276</v>
      </c>
      <c r="C8988" s="105" t="s">
        <v>12</v>
      </c>
      <c r="D8988" s="106">
        <v>14</v>
      </c>
      <c r="F8988" s="105">
        <v>5</v>
      </c>
      <c r="X8988" t="s">
        <v>778</v>
      </c>
      <c r="Y8988" t="s">
        <v>779</v>
      </c>
    </row>
    <row r="8989" spans="1:25" x14ac:dyDescent="0.25">
      <c r="A8989" s="103" t="s">
        <v>7</v>
      </c>
      <c r="B8989" s="104">
        <v>46276</v>
      </c>
      <c r="C8989" s="105" t="s">
        <v>11</v>
      </c>
      <c r="D8989" s="106">
        <v>12</v>
      </c>
      <c r="F8989" s="105">
        <v>1</v>
      </c>
      <c r="X8989" t="s">
        <v>778</v>
      </c>
      <c r="Y8989" t="s">
        <v>20</v>
      </c>
    </row>
    <row r="8990" spans="1:25" x14ac:dyDescent="0.25">
      <c r="A8990" s="103" t="s">
        <v>8</v>
      </c>
      <c r="B8990" s="104">
        <v>46276</v>
      </c>
      <c r="C8990" s="105" t="s">
        <v>11</v>
      </c>
      <c r="D8990" s="106">
        <v>11</v>
      </c>
      <c r="F8990" s="105">
        <v>3</v>
      </c>
      <c r="X8990" t="s">
        <v>778</v>
      </c>
      <c r="Y8990" t="s">
        <v>784</v>
      </c>
    </row>
    <row r="8991" spans="1:25" x14ac:dyDescent="0.25">
      <c r="A8991" s="103" t="s">
        <v>8</v>
      </c>
      <c r="B8991" s="104">
        <v>46276</v>
      </c>
      <c r="C8991" s="105" t="s">
        <v>11</v>
      </c>
      <c r="D8991" s="106">
        <v>8</v>
      </c>
      <c r="F8991" s="105">
        <v>6</v>
      </c>
      <c r="X8991" t="s">
        <v>778</v>
      </c>
      <c r="Y8991" t="s">
        <v>20</v>
      </c>
    </row>
    <row r="8992" spans="1:25" x14ac:dyDescent="0.25">
      <c r="A8992" s="103" t="s">
        <v>8</v>
      </c>
      <c r="B8992" s="104">
        <v>46276</v>
      </c>
      <c r="C8992" s="105" t="s">
        <v>11</v>
      </c>
      <c r="D8992" s="106">
        <v>14</v>
      </c>
      <c r="F8992" s="105">
        <v>2</v>
      </c>
      <c r="X8992" t="s">
        <v>778</v>
      </c>
      <c r="Y8992" t="s">
        <v>20</v>
      </c>
    </row>
    <row r="8993" spans="1:25" x14ac:dyDescent="0.25">
      <c r="A8993" s="103" t="s">
        <v>7</v>
      </c>
      <c r="B8993" s="104">
        <v>46276</v>
      </c>
      <c r="C8993" s="105" t="s">
        <v>11</v>
      </c>
      <c r="D8993" s="106">
        <v>9</v>
      </c>
      <c r="F8993" s="105">
        <v>4</v>
      </c>
      <c r="X8993" t="s">
        <v>778</v>
      </c>
      <c r="Y8993" t="s">
        <v>780</v>
      </c>
    </row>
    <row r="8994" spans="1:25" x14ac:dyDescent="0.25">
      <c r="A8994" s="103" t="s">
        <v>7</v>
      </c>
      <c r="B8994" s="104">
        <v>46276</v>
      </c>
      <c r="C8994" s="105" t="s">
        <v>11</v>
      </c>
      <c r="D8994" s="106">
        <v>8</v>
      </c>
      <c r="F8994" s="105">
        <v>4</v>
      </c>
      <c r="X8994" t="s">
        <v>782</v>
      </c>
      <c r="Y8994" t="s">
        <v>23</v>
      </c>
    </row>
    <row r="8995" spans="1:25" x14ac:dyDescent="0.25">
      <c r="A8995" s="103" t="s">
        <v>7</v>
      </c>
      <c r="B8995" s="104">
        <v>46276</v>
      </c>
      <c r="C8995" s="105" t="s">
        <v>11</v>
      </c>
      <c r="D8995" s="106">
        <v>9</v>
      </c>
      <c r="F8995" s="105">
        <v>18</v>
      </c>
      <c r="X8995" t="s">
        <v>778</v>
      </c>
      <c r="Y8995" t="s">
        <v>784</v>
      </c>
    </row>
    <row r="8996" spans="1:25" x14ac:dyDescent="0.25">
      <c r="A8996" s="103" t="s">
        <v>8</v>
      </c>
      <c r="B8996" s="104">
        <v>46276</v>
      </c>
      <c r="C8996" s="105" t="s">
        <v>12</v>
      </c>
      <c r="D8996" s="106">
        <v>12</v>
      </c>
      <c r="F8996" s="105">
        <v>1</v>
      </c>
      <c r="X8996" t="s">
        <v>778</v>
      </c>
      <c r="Y8996" t="s">
        <v>779</v>
      </c>
    </row>
    <row r="8997" spans="1:25" x14ac:dyDescent="0.25">
      <c r="A8997" s="103" t="s">
        <v>6</v>
      </c>
      <c r="B8997" s="104">
        <v>46276</v>
      </c>
      <c r="C8997" s="105" t="s">
        <v>11</v>
      </c>
      <c r="D8997" s="106">
        <v>9</v>
      </c>
      <c r="F8997" s="105">
        <v>11</v>
      </c>
      <c r="X8997" t="s">
        <v>778</v>
      </c>
      <c r="Y8997" t="s">
        <v>783</v>
      </c>
    </row>
    <row r="8998" spans="1:25" x14ac:dyDescent="0.25">
      <c r="A8998" s="103" t="s">
        <v>8</v>
      </c>
      <c r="B8998" s="104">
        <v>46276</v>
      </c>
      <c r="C8998" s="105" t="s">
        <v>12</v>
      </c>
      <c r="D8998" s="106">
        <v>9</v>
      </c>
      <c r="F8998" s="105">
        <v>22</v>
      </c>
      <c r="X8998" t="s">
        <v>782</v>
      </c>
      <c r="Y8998" t="s">
        <v>779</v>
      </c>
    </row>
    <row r="8999" spans="1:25" x14ac:dyDescent="0.25">
      <c r="A8999" s="103" t="s">
        <v>6</v>
      </c>
      <c r="B8999" s="104">
        <v>46276</v>
      </c>
      <c r="C8999" s="105" t="s">
        <v>12</v>
      </c>
      <c r="D8999" s="106">
        <v>8</v>
      </c>
      <c r="F8999" s="105">
        <v>49</v>
      </c>
      <c r="X8999" t="s">
        <v>778</v>
      </c>
      <c r="Y8999" t="s">
        <v>781</v>
      </c>
    </row>
    <row r="9000" spans="1:25" x14ac:dyDescent="0.25">
      <c r="A9000" s="103" t="s">
        <v>7</v>
      </c>
      <c r="B9000" s="104">
        <v>46276</v>
      </c>
      <c r="C9000" s="105" t="s">
        <v>11</v>
      </c>
      <c r="D9000" s="106">
        <v>10</v>
      </c>
      <c r="F9000" s="105">
        <v>3</v>
      </c>
      <c r="X9000" t="s">
        <v>778</v>
      </c>
      <c r="Y9000" t="s">
        <v>20</v>
      </c>
    </row>
    <row r="9001" spans="1:25" x14ac:dyDescent="0.25">
      <c r="A9001" s="103" t="s">
        <v>6</v>
      </c>
      <c r="B9001" s="104">
        <v>46276</v>
      </c>
      <c r="C9001" s="105" t="s">
        <v>11</v>
      </c>
      <c r="D9001" s="106">
        <v>14</v>
      </c>
      <c r="F9001" s="105">
        <v>5</v>
      </c>
      <c r="X9001" t="s">
        <v>782</v>
      </c>
      <c r="Y9001" t="s">
        <v>784</v>
      </c>
    </row>
    <row r="9002" spans="1:25" x14ac:dyDescent="0.25">
      <c r="A9002" s="103" t="s">
        <v>8</v>
      </c>
      <c r="B9002" s="104">
        <v>46276</v>
      </c>
      <c r="C9002" s="105" t="s">
        <v>12</v>
      </c>
      <c r="D9002" s="106">
        <v>11</v>
      </c>
      <c r="F9002" s="105">
        <v>1</v>
      </c>
      <c r="X9002" t="s">
        <v>782</v>
      </c>
    </row>
    <row r="9003" spans="1:25" x14ac:dyDescent="0.25">
      <c r="A9003" s="103" t="s">
        <v>8</v>
      </c>
      <c r="B9003" s="104">
        <v>46276</v>
      </c>
      <c r="C9003" s="105" t="s">
        <v>11</v>
      </c>
      <c r="D9003" s="106">
        <v>9</v>
      </c>
      <c r="F9003" s="105">
        <v>142</v>
      </c>
      <c r="X9003" t="s">
        <v>782</v>
      </c>
      <c r="Y9003" t="s">
        <v>784</v>
      </c>
    </row>
    <row r="9004" spans="1:25" x14ac:dyDescent="0.25">
      <c r="A9004" s="103" t="s">
        <v>8</v>
      </c>
      <c r="B9004" s="104">
        <v>46276</v>
      </c>
      <c r="C9004" s="105" t="s">
        <v>11</v>
      </c>
      <c r="D9004" s="106">
        <v>12</v>
      </c>
      <c r="F9004" s="105">
        <v>1</v>
      </c>
      <c r="X9004" t="s">
        <v>778</v>
      </c>
      <c r="Y9004" t="s">
        <v>784</v>
      </c>
    </row>
    <row r="9005" spans="1:25" x14ac:dyDescent="0.25">
      <c r="A9005" s="103" t="s">
        <v>8</v>
      </c>
      <c r="B9005" s="104">
        <v>46276</v>
      </c>
      <c r="C9005" s="105" t="s">
        <v>11</v>
      </c>
      <c r="D9005" s="106">
        <v>11</v>
      </c>
      <c r="F9005" s="105">
        <v>3</v>
      </c>
      <c r="X9005" t="s">
        <v>782</v>
      </c>
      <c r="Y9005" t="s">
        <v>784</v>
      </c>
    </row>
    <row r="9006" spans="1:25" x14ac:dyDescent="0.25">
      <c r="A9006" s="103" t="s">
        <v>6</v>
      </c>
      <c r="B9006" s="104">
        <v>46276</v>
      </c>
      <c r="C9006" s="105" t="s">
        <v>12</v>
      </c>
      <c r="D9006" s="106">
        <v>8</v>
      </c>
      <c r="F9006" s="105">
        <v>1</v>
      </c>
      <c r="X9006" t="s">
        <v>778</v>
      </c>
      <c r="Y9006" t="s">
        <v>22</v>
      </c>
    </row>
    <row r="9007" spans="1:25" x14ac:dyDescent="0.25">
      <c r="A9007" s="103" t="s">
        <v>8</v>
      </c>
      <c r="B9007" s="104">
        <v>46276</v>
      </c>
      <c r="C9007" s="105" t="s">
        <v>12</v>
      </c>
      <c r="D9007" s="106">
        <v>11</v>
      </c>
      <c r="F9007" s="105">
        <v>76</v>
      </c>
      <c r="X9007" t="s">
        <v>782</v>
      </c>
      <c r="Y9007" t="s">
        <v>781</v>
      </c>
    </row>
    <row r="9008" spans="1:25" x14ac:dyDescent="0.25">
      <c r="A9008" s="103" t="s">
        <v>7</v>
      </c>
      <c r="B9008" s="104">
        <v>46276</v>
      </c>
      <c r="C9008" s="105" t="s">
        <v>12</v>
      </c>
      <c r="D9008" s="106">
        <v>9</v>
      </c>
      <c r="F9008" s="105">
        <v>3</v>
      </c>
      <c r="X9008" t="s">
        <v>782</v>
      </c>
    </row>
    <row r="9009" spans="1:25" x14ac:dyDescent="0.25">
      <c r="A9009" s="103" t="s">
        <v>8</v>
      </c>
      <c r="B9009" s="104">
        <v>46276</v>
      </c>
      <c r="C9009" s="105" t="s">
        <v>11</v>
      </c>
      <c r="D9009" s="106">
        <v>10</v>
      </c>
      <c r="F9009" s="105">
        <v>1</v>
      </c>
      <c r="X9009" t="s">
        <v>778</v>
      </c>
      <c r="Y9009" t="s">
        <v>784</v>
      </c>
    </row>
    <row r="9010" spans="1:25" x14ac:dyDescent="0.25">
      <c r="A9010" s="103" t="s">
        <v>7</v>
      </c>
      <c r="B9010" s="104">
        <v>46276</v>
      </c>
      <c r="C9010" s="105" t="s">
        <v>12</v>
      </c>
      <c r="D9010" s="106">
        <v>8</v>
      </c>
      <c r="F9010" s="105">
        <v>2</v>
      </c>
      <c r="X9010" t="s">
        <v>778</v>
      </c>
    </row>
    <row r="9011" spans="1:25" x14ac:dyDescent="0.25">
      <c r="A9011" s="103" t="s">
        <v>8</v>
      </c>
      <c r="B9011" s="104">
        <v>46276</v>
      </c>
      <c r="C9011" s="105" t="s">
        <v>11</v>
      </c>
      <c r="D9011" s="106">
        <v>12</v>
      </c>
      <c r="F9011" s="105">
        <v>1</v>
      </c>
      <c r="X9011" t="s">
        <v>782</v>
      </c>
      <c r="Y9011" t="s">
        <v>783</v>
      </c>
    </row>
    <row r="9012" spans="1:25" x14ac:dyDescent="0.25">
      <c r="A9012" s="103" t="s">
        <v>8</v>
      </c>
      <c r="B9012" s="104">
        <v>46276</v>
      </c>
      <c r="C9012" s="105" t="s">
        <v>12</v>
      </c>
      <c r="D9012" s="106">
        <v>8</v>
      </c>
      <c r="F9012" s="105">
        <v>3</v>
      </c>
      <c r="X9012" t="s">
        <v>778</v>
      </c>
      <c r="Y9012" t="s">
        <v>779</v>
      </c>
    </row>
    <row r="9013" spans="1:25" x14ac:dyDescent="0.25">
      <c r="A9013" s="103" t="s">
        <v>6</v>
      </c>
      <c r="B9013" s="104">
        <v>46276</v>
      </c>
      <c r="C9013" s="105" t="s">
        <v>12</v>
      </c>
      <c r="D9013" s="106">
        <v>9</v>
      </c>
      <c r="F9013" s="105">
        <v>14</v>
      </c>
      <c r="X9013" t="s">
        <v>778</v>
      </c>
      <c r="Y9013" t="s">
        <v>779</v>
      </c>
    </row>
    <row r="9014" spans="1:25" x14ac:dyDescent="0.25">
      <c r="A9014" s="103" t="s">
        <v>8</v>
      </c>
      <c r="B9014" s="104">
        <v>46276</v>
      </c>
      <c r="C9014" s="105" t="s">
        <v>11</v>
      </c>
      <c r="D9014" s="106">
        <v>11</v>
      </c>
      <c r="F9014" s="105">
        <v>2</v>
      </c>
      <c r="X9014" t="s">
        <v>778</v>
      </c>
      <c r="Y9014" t="s">
        <v>20</v>
      </c>
    </row>
    <row r="9015" spans="1:25" x14ac:dyDescent="0.25">
      <c r="A9015" s="103" t="s">
        <v>8</v>
      </c>
      <c r="B9015" s="104">
        <v>46276</v>
      </c>
      <c r="C9015" s="105" t="s">
        <v>12</v>
      </c>
      <c r="D9015" s="106">
        <v>10</v>
      </c>
      <c r="F9015" s="105">
        <v>1</v>
      </c>
      <c r="X9015" t="s">
        <v>782</v>
      </c>
      <c r="Y9015" t="s">
        <v>779</v>
      </c>
    </row>
    <row r="9016" spans="1:25" x14ac:dyDescent="0.25">
      <c r="A9016" s="103" t="s">
        <v>8</v>
      </c>
      <c r="B9016" s="104">
        <v>46276</v>
      </c>
      <c r="C9016" s="105" t="s">
        <v>12</v>
      </c>
      <c r="D9016" s="106">
        <v>15</v>
      </c>
      <c r="F9016" s="105">
        <v>1</v>
      </c>
      <c r="X9016" t="s">
        <v>782</v>
      </c>
      <c r="Y9016" t="s">
        <v>781</v>
      </c>
    </row>
    <row r="9017" spans="1:25" x14ac:dyDescent="0.25">
      <c r="A9017" s="103" t="s">
        <v>8</v>
      </c>
      <c r="B9017" s="104">
        <v>46276</v>
      </c>
      <c r="C9017" s="105" t="s">
        <v>12</v>
      </c>
      <c r="D9017" s="106">
        <v>8</v>
      </c>
      <c r="F9017" s="105">
        <v>12</v>
      </c>
      <c r="X9017" t="s">
        <v>778</v>
      </c>
      <c r="Y9017" t="s">
        <v>779</v>
      </c>
    </row>
    <row r="9018" spans="1:25" x14ac:dyDescent="0.25">
      <c r="A9018" s="103" t="s">
        <v>7</v>
      </c>
      <c r="B9018" s="104">
        <v>46276</v>
      </c>
      <c r="C9018" s="105" t="s">
        <v>11</v>
      </c>
      <c r="D9018" s="106">
        <v>11</v>
      </c>
      <c r="F9018" s="105">
        <v>4</v>
      </c>
      <c r="X9018" t="s">
        <v>782</v>
      </c>
      <c r="Y9018" t="s">
        <v>784</v>
      </c>
    </row>
    <row r="9019" spans="1:25" x14ac:dyDescent="0.25">
      <c r="A9019" s="103" t="s">
        <v>8</v>
      </c>
      <c r="B9019" s="104">
        <v>46276</v>
      </c>
      <c r="C9019" s="105" t="s">
        <v>12</v>
      </c>
      <c r="D9019" s="106">
        <v>9</v>
      </c>
      <c r="F9019" s="105">
        <v>133</v>
      </c>
      <c r="X9019" t="s">
        <v>782</v>
      </c>
      <c r="Y9019" t="s">
        <v>781</v>
      </c>
    </row>
    <row r="9020" spans="1:25" x14ac:dyDescent="0.25">
      <c r="A9020" s="103" t="s">
        <v>8</v>
      </c>
      <c r="B9020" s="104">
        <v>46276</v>
      </c>
      <c r="C9020" s="105" t="s">
        <v>12</v>
      </c>
      <c r="D9020" s="106">
        <v>12</v>
      </c>
      <c r="F9020" s="105">
        <v>6</v>
      </c>
      <c r="X9020" t="s">
        <v>782</v>
      </c>
      <c r="Y9020" t="s">
        <v>779</v>
      </c>
    </row>
    <row r="9021" spans="1:25" x14ac:dyDescent="0.25">
      <c r="A9021" s="103" t="s">
        <v>8</v>
      </c>
      <c r="B9021" s="104">
        <v>46276</v>
      </c>
      <c r="C9021" s="105" t="s">
        <v>11</v>
      </c>
      <c r="D9021" s="106">
        <v>14</v>
      </c>
      <c r="F9021" s="105">
        <v>1</v>
      </c>
      <c r="X9021" t="s">
        <v>778</v>
      </c>
      <c r="Y9021" t="s">
        <v>780</v>
      </c>
    </row>
    <row r="9022" spans="1:25" x14ac:dyDescent="0.25">
      <c r="A9022" s="103" t="s">
        <v>6</v>
      </c>
      <c r="B9022" s="104">
        <v>46276</v>
      </c>
      <c r="C9022" s="105" t="s">
        <v>11</v>
      </c>
      <c r="D9022" s="106">
        <v>16</v>
      </c>
      <c r="F9022" s="105">
        <v>2</v>
      </c>
      <c r="X9022" t="s">
        <v>778</v>
      </c>
      <c r="Y9022" t="s">
        <v>783</v>
      </c>
    </row>
    <row r="9023" spans="1:25" x14ac:dyDescent="0.25">
      <c r="A9023" s="103" t="s">
        <v>6</v>
      </c>
      <c r="B9023" s="104">
        <v>46276</v>
      </c>
      <c r="C9023" s="105" t="s">
        <v>12</v>
      </c>
      <c r="D9023" s="106">
        <v>15</v>
      </c>
      <c r="F9023" s="105">
        <v>1</v>
      </c>
      <c r="X9023" t="s">
        <v>782</v>
      </c>
      <c r="Y9023" t="s">
        <v>169</v>
      </c>
    </row>
    <row r="9024" spans="1:25" x14ac:dyDescent="0.25">
      <c r="A9024" s="103" t="s">
        <v>7</v>
      </c>
      <c r="B9024" s="104">
        <v>46276</v>
      </c>
      <c r="C9024" s="105" t="s">
        <v>11</v>
      </c>
      <c r="D9024" s="106">
        <v>8</v>
      </c>
      <c r="F9024" s="105">
        <v>2</v>
      </c>
      <c r="X9024" t="s">
        <v>778</v>
      </c>
      <c r="Y9024" t="s">
        <v>21</v>
      </c>
    </row>
    <row r="9025" spans="1:25" x14ac:dyDescent="0.25">
      <c r="A9025" s="103" t="s">
        <v>8</v>
      </c>
      <c r="B9025" s="104">
        <v>46276</v>
      </c>
      <c r="C9025" s="105" t="s">
        <v>12</v>
      </c>
      <c r="D9025" s="106">
        <v>8</v>
      </c>
      <c r="F9025" s="105">
        <v>1</v>
      </c>
      <c r="X9025" t="s">
        <v>778</v>
      </c>
      <c r="Y9025" t="s">
        <v>781</v>
      </c>
    </row>
    <row r="9026" spans="1:25" x14ac:dyDescent="0.25">
      <c r="A9026" s="103" t="s">
        <v>28</v>
      </c>
      <c r="B9026" s="104">
        <v>46276</v>
      </c>
      <c r="C9026" s="105" t="s">
        <v>11</v>
      </c>
      <c r="D9026" s="106">
        <v>12</v>
      </c>
      <c r="F9026" s="105">
        <v>2</v>
      </c>
      <c r="X9026" t="s">
        <v>782</v>
      </c>
    </row>
    <row r="9027" spans="1:25" x14ac:dyDescent="0.25">
      <c r="A9027" s="103" t="s">
        <v>6</v>
      </c>
      <c r="B9027" s="104">
        <v>46276</v>
      </c>
      <c r="C9027" s="105" t="s">
        <v>11</v>
      </c>
      <c r="D9027" s="106">
        <v>8</v>
      </c>
      <c r="F9027" s="105">
        <v>3</v>
      </c>
      <c r="X9027" t="s">
        <v>782</v>
      </c>
      <c r="Y9027" t="s">
        <v>23</v>
      </c>
    </row>
    <row r="9028" spans="1:25" x14ac:dyDescent="0.25">
      <c r="A9028" s="103" t="s">
        <v>7</v>
      </c>
      <c r="B9028" s="104">
        <v>46276</v>
      </c>
      <c r="C9028" s="105" t="s">
        <v>12</v>
      </c>
      <c r="D9028" s="106">
        <v>9</v>
      </c>
      <c r="F9028" s="105">
        <v>4</v>
      </c>
      <c r="X9028" t="s">
        <v>782</v>
      </c>
      <c r="Y9028" t="s">
        <v>779</v>
      </c>
    </row>
    <row r="9029" spans="1:25" x14ac:dyDescent="0.25">
      <c r="A9029" s="103" t="s">
        <v>8</v>
      </c>
      <c r="B9029" s="104">
        <v>46276</v>
      </c>
      <c r="C9029" s="105" t="s">
        <v>12</v>
      </c>
      <c r="D9029" s="106">
        <v>14</v>
      </c>
      <c r="F9029" s="105">
        <v>2</v>
      </c>
      <c r="X9029" t="s">
        <v>782</v>
      </c>
      <c r="Y9029" t="s">
        <v>779</v>
      </c>
    </row>
    <row r="9030" spans="1:25" x14ac:dyDescent="0.25">
      <c r="A9030" s="103" t="s">
        <v>8</v>
      </c>
      <c r="B9030" s="104">
        <v>46276</v>
      </c>
      <c r="C9030" s="105" t="s">
        <v>11</v>
      </c>
      <c r="D9030" s="106">
        <v>10</v>
      </c>
      <c r="F9030" s="105">
        <v>4</v>
      </c>
      <c r="X9030" t="s">
        <v>782</v>
      </c>
      <c r="Y9030" t="s">
        <v>20</v>
      </c>
    </row>
    <row r="9031" spans="1:25" x14ac:dyDescent="0.25">
      <c r="A9031" s="103" t="s">
        <v>6</v>
      </c>
      <c r="B9031" s="104">
        <v>46276</v>
      </c>
      <c r="C9031" s="105" t="s">
        <v>11</v>
      </c>
      <c r="D9031" s="106">
        <v>8</v>
      </c>
      <c r="F9031" s="105">
        <v>109</v>
      </c>
      <c r="X9031" t="s">
        <v>778</v>
      </c>
      <c r="Y9031" t="s">
        <v>20</v>
      </c>
    </row>
    <row r="9032" spans="1:25" x14ac:dyDescent="0.25">
      <c r="A9032" s="103" t="s">
        <v>6</v>
      </c>
      <c r="B9032" s="104">
        <v>46276</v>
      </c>
      <c r="C9032" s="105" t="s">
        <v>11</v>
      </c>
      <c r="D9032" s="106">
        <v>8</v>
      </c>
      <c r="F9032" s="105">
        <v>3</v>
      </c>
      <c r="X9032" t="s">
        <v>778</v>
      </c>
      <c r="Y9032" t="s">
        <v>21</v>
      </c>
    </row>
    <row r="9033" spans="1:25" x14ac:dyDescent="0.25">
      <c r="A9033" s="103" t="s">
        <v>7</v>
      </c>
      <c r="B9033" s="104">
        <v>46276</v>
      </c>
      <c r="C9033" s="105" t="s">
        <v>12</v>
      </c>
      <c r="D9033" s="106">
        <v>11</v>
      </c>
      <c r="F9033" s="105">
        <v>9</v>
      </c>
      <c r="X9033" t="s">
        <v>778</v>
      </c>
      <c r="Y9033" t="s">
        <v>779</v>
      </c>
    </row>
    <row r="9034" spans="1:25" x14ac:dyDescent="0.25">
      <c r="A9034" s="103" t="s">
        <v>6</v>
      </c>
      <c r="B9034" s="104">
        <v>46276</v>
      </c>
      <c r="C9034" s="105" t="s">
        <v>11</v>
      </c>
      <c r="D9034" s="106">
        <v>10</v>
      </c>
      <c r="F9034" s="105">
        <v>2</v>
      </c>
      <c r="X9034" t="s">
        <v>782</v>
      </c>
      <c r="Y9034" t="s">
        <v>780</v>
      </c>
    </row>
    <row r="9035" spans="1:25" x14ac:dyDescent="0.25">
      <c r="A9035" s="103" t="s">
        <v>6</v>
      </c>
      <c r="B9035" s="104">
        <v>46276</v>
      </c>
      <c r="C9035" s="105" t="s">
        <v>12</v>
      </c>
      <c r="D9035" s="106">
        <v>9</v>
      </c>
      <c r="F9035" s="105">
        <v>9</v>
      </c>
      <c r="X9035" t="s">
        <v>782</v>
      </c>
      <c r="Y9035" t="s">
        <v>779</v>
      </c>
    </row>
    <row r="9036" spans="1:25" x14ac:dyDescent="0.25">
      <c r="A9036" s="103" t="s">
        <v>8</v>
      </c>
      <c r="B9036" s="104">
        <v>46276</v>
      </c>
      <c r="C9036" s="105" t="s">
        <v>11</v>
      </c>
      <c r="D9036" s="106">
        <v>11</v>
      </c>
      <c r="F9036" s="105">
        <v>5</v>
      </c>
      <c r="X9036" t="s">
        <v>782</v>
      </c>
      <c r="Y9036" t="s">
        <v>20</v>
      </c>
    </row>
    <row r="9037" spans="1:25" x14ac:dyDescent="0.25">
      <c r="A9037" s="103" t="s">
        <v>7</v>
      </c>
      <c r="B9037" s="104">
        <v>46276</v>
      </c>
      <c r="C9037" s="105" t="s">
        <v>11</v>
      </c>
      <c r="D9037" s="106">
        <v>8</v>
      </c>
      <c r="F9037" s="105">
        <v>163</v>
      </c>
      <c r="X9037" t="s">
        <v>782</v>
      </c>
      <c r="Y9037" t="s">
        <v>784</v>
      </c>
    </row>
    <row r="9038" spans="1:25" x14ac:dyDescent="0.25">
      <c r="A9038" s="103" t="s">
        <v>6</v>
      </c>
      <c r="B9038" s="104">
        <v>46276</v>
      </c>
      <c r="C9038" s="105" t="s">
        <v>11</v>
      </c>
      <c r="D9038" s="106">
        <v>11</v>
      </c>
      <c r="F9038" s="105">
        <v>5</v>
      </c>
      <c r="X9038" t="s">
        <v>778</v>
      </c>
      <c r="Y9038" t="s">
        <v>784</v>
      </c>
    </row>
    <row r="9039" spans="1:25" x14ac:dyDescent="0.25">
      <c r="A9039" s="103" t="s">
        <v>6</v>
      </c>
      <c r="B9039" s="104">
        <v>46276</v>
      </c>
      <c r="C9039" s="105" t="s">
        <v>11</v>
      </c>
      <c r="D9039" s="106">
        <v>8</v>
      </c>
      <c r="N9039" s="44">
        <v>53384</v>
      </c>
      <c r="X9039" t="s">
        <v>782</v>
      </c>
      <c r="Y9039" t="s">
        <v>783</v>
      </c>
    </row>
    <row r="9040" spans="1:25" x14ac:dyDescent="0.25">
      <c r="A9040" s="103" t="s">
        <v>8</v>
      </c>
      <c r="B9040" s="104">
        <v>46276</v>
      </c>
      <c r="C9040" s="105" t="s">
        <v>12</v>
      </c>
      <c r="D9040" s="106">
        <v>9</v>
      </c>
      <c r="N9040" s="44">
        <v>47298</v>
      </c>
      <c r="X9040" t="s">
        <v>782</v>
      </c>
      <c r="Y9040" t="s">
        <v>779</v>
      </c>
    </row>
    <row r="9041" spans="1:25" x14ac:dyDescent="0.25">
      <c r="A9041" s="103" t="s">
        <v>6</v>
      </c>
      <c r="B9041" s="104">
        <v>46276</v>
      </c>
      <c r="C9041" s="105" t="s">
        <v>11</v>
      </c>
      <c r="D9041" s="106">
        <v>12</v>
      </c>
      <c r="N9041" s="44">
        <v>330027</v>
      </c>
      <c r="X9041" t="s">
        <v>782</v>
      </c>
      <c r="Y9041" t="s">
        <v>783</v>
      </c>
    </row>
    <row r="9042" spans="1:25" x14ac:dyDescent="0.25">
      <c r="B9042" s="104">
        <v>46276</v>
      </c>
      <c r="C9042" s="105" t="s">
        <v>12</v>
      </c>
      <c r="D9042" s="106">
        <v>11</v>
      </c>
      <c r="X9042" t="s">
        <v>782</v>
      </c>
    </row>
    <row r="9043" spans="1:25" x14ac:dyDescent="0.25">
      <c r="A9043" s="103" t="s">
        <v>7</v>
      </c>
      <c r="B9043" s="104">
        <v>46276</v>
      </c>
      <c r="C9043" s="105" t="s">
        <v>12</v>
      </c>
      <c r="D9043" s="106">
        <v>8</v>
      </c>
      <c r="N9043" s="44">
        <v>40331</v>
      </c>
      <c r="X9043" t="s">
        <v>782</v>
      </c>
      <c r="Y9043" t="s">
        <v>779</v>
      </c>
    </row>
    <row r="9044" spans="1:25" x14ac:dyDescent="0.25">
      <c r="A9044" s="103" t="s">
        <v>8</v>
      </c>
      <c r="B9044" s="104">
        <v>46276</v>
      </c>
      <c r="C9044" s="105" t="s">
        <v>11</v>
      </c>
      <c r="D9044" s="106">
        <v>9</v>
      </c>
      <c r="N9044" s="44">
        <v>55142</v>
      </c>
      <c r="X9044" t="s">
        <v>778</v>
      </c>
      <c r="Y9044" t="s">
        <v>784</v>
      </c>
    </row>
    <row r="9045" spans="1:25" x14ac:dyDescent="0.25">
      <c r="A9045" s="103" t="s">
        <v>6</v>
      </c>
      <c r="B9045" s="104">
        <v>46276</v>
      </c>
      <c r="C9045" s="105" t="s">
        <v>12</v>
      </c>
      <c r="D9045" s="106">
        <v>9</v>
      </c>
      <c r="N9045" s="44">
        <v>1115883</v>
      </c>
      <c r="X9045" t="s">
        <v>782</v>
      </c>
      <c r="Y9045" t="s">
        <v>779</v>
      </c>
    </row>
    <row r="9046" spans="1:25" x14ac:dyDescent="0.25">
      <c r="A9046" s="103" t="s">
        <v>8</v>
      </c>
      <c r="B9046" s="104">
        <v>46276</v>
      </c>
      <c r="C9046" s="105" t="s">
        <v>12</v>
      </c>
      <c r="D9046" s="106">
        <v>10</v>
      </c>
      <c r="N9046" s="44">
        <v>43042</v>
      </c>
      <c r="X9046" t="s">
        <v>778</v>
      </c>
      <c r="Y9046" t="s">
        <v>779</v>
      </c>
    </row>
    <row r="9047" spans="1:25" x14ac:dyDescent="0.25">
      <c r="A9047" s="103" t="s">
        <v>7</v>
      </c>
      <c r="B9047" s="104">
        <v>46276</v>
      </c>
      <c r="C9047" s="105" t="s">
        <v>11</v>
      </c>
      <c r="D9047" s="106">
        <v>16</v>
      </c>
      <c r="N9047" s="44">
        <v>142026</v>
      </c>
      <c r="X9047" t="s">
        <v>782</v>
      </c>
      <c r="Y9047" t="s">
        <v>20</v>
      </c>
    </row>
    <row r="9048" spans="1:25" x14ac:dyDescent="0.25">
      <c r="A9048" s="103" t="s">
        <v>8</v>
      </c>
      <c r="B9048" s="104">
        <v>46276</v>
      </c>
      <c r="C9048" s="105" t="s">
        <v>12</v>
      </c>
      <c r="D9048" s="106">
        <v>8</v>
      </c>
      <c r="N9048" s="44">
        <v>186424</v>
      </c>
      <c r="X9048" t="s">
        <v>782</v>
      </c>
      <c r="Y9048" t="s">
        <v>779</v>
      </c>
    </row>
    <row r="9049" spans="1:25" x14ac:dyDescent="0.25">
      <c r="A9049" s="103" t="s">
        <v>7</v>
      </c>
      <c r="B9049" s="104">
        <v>46276</v>
      </c>
      <c r="C9049" s="105" t="s">
        <v>12</v>
      </c>
      <c r="D9049" s="106">
        <v>12</v>
      </c>
      <c r="N9049" s="44">
        <v>367835</v>
      </c>
      <c r="X9049" t="s">
        <v>782</v>
      </c>
      <c r="Y9049" t="s">
        <v>779</v>
      </c>
    </row>
    <row r="9050" spans="1:25" x14ac:dyDescent="0.25">
      <c r="A9050" s="103" t="s">
        <v>8</v>
      </c>
      <c r="B9050" s="104">
        <v>46276</v>
      </c>
      <c r="C9050" s="105" t="s">
        <v>11</v>
      </c>
      <c r="D9050" s="106">
        <v>9</v>
      </c>
      <c r="N9050" s="44">
        <v>142661</v>
      </c>
      <c r="X9050" t="s">
        <v>782</v>
      </c>
      <c r="Y9050" t="s">
        <v>20</v>
      </c>
    </row>
    <row r="9051" spans="1:25" x14ac:dyDescent="0.25">
      <c r="A9051" s="103" t="s">
        <v>6</v>
      </c>
      <c r="B9051" s="104">
        <v>46276</v>
      </c>
      <c r="C9051" s="105" t="s">
        <v>12</v>
      </c>
      <c r="D9051" s="106">
        <v>15</v>
      </c>
      <c r="N9051" s="44">
        <v>50554</v>
      </c>
      <c r="X9051" t="s">
        <v>782</v>
      </c>
      <c r="Y9051" t="s">
        <v>779</v>
      </c>
    </row>
    <row r="9052" spans="1:25" x14ac:dyDescent="0.25">
      <c r="A9052" s="103" t="s">
        <v>6</v>
      </c>
      <c r="B9052" s="104">
        <v>46276</v>
      </c>
      <c r="C9052" s="105" t="s">
        <v>12</v>
      </c>
      <c r="D9052" s="106">
        <v>16</v>
      </c>
      <c r="N9052" s="44">
        <v>314060</v>
      </c>
      <c r="X9052" t="s">
        <v>782</v>
      </c>
      <c r="Y9052" t="s">
        <v>779</v>
      </c>
    </row>
    <row r="9053" spans="1:25" x14ac:dyDescent="0.25">
      <c r="A9053" s="103" t="s">
        <v>6</v>
      </c>
      <c r="B9053" s="104">
        <v>46276</v>
      </c>
      <c r="C9053" s="105" t="s">
        <v>12</v>
      </c>
      <c r="D9053" s="106">
        <v>10</v>
      </c>
      <c r="N9053" s="44">
        <v>16645</v>
      </c>
      <c r="X9053" t="s">
        <v>782</v>
      </c>
      <c r="Y9053" t="s">
        <v>779</v>
      </c>
    </row>
    <row r="9054" spans="1:25" x14ac:dyDescent="0.25">
      <c r="B9054" s="104">
        <v>46276</v>
      </c>
      <c r="C9054" s="105" t="s">
        <v>11</v>
      </c>
      <c r="D9054" s="106">
        <v>10</v>
      </c>
      <c r="X9054" t="s">
        <v>782</v>
      </c>
    </row>
    <row r="9055" spans="1:25" x14ac:dyDescent="0.25">
      <c r="A9055" s="103" t="s">
        <v>6</v>
      </c>
      <c r="B9055" s="104">
        <v>46276</v>
      </c>
      <c r="C9055" s="105" t="s">
        <v>11</v>
      </c>
      <c r="D9055" s="106">
        <v>16</v>
      </c>
      <c r="N9055" s="44">
        <v>29385</v>
      </c>
      <c r="X9055" t="s">
        <v>778</v>
      </c>
      <c r="Y9055" t="s">
        <v>784</v>
      </c>
    </row>
    <row r="9056" spans="1:25" x14ac:dyDescent="0.25">
      <c r="A9056" s="103" t="s">
        <v>8</v>
      </c>
      <c r="B9056" s="104">
        <v>46276</v>
      </c>
      <c r="C9056" s="105" t="s">
        <v>11</v>
      </c>
      <c r="D9056" s="106">
        <v>15</v>
      </c>
      <c r="N9056" s="44">
        <v>142661</v>
      </c>
      <c r="X9056" t="s">
        <v>782</v>
      </c>
      <c r="Y9056" t="s">
        <v>20</v>
      </c>
    </row>
    <row r="9057" spans="1:25" x14ac:dyDescent="0.25">
      <c r="A9057" s="103" t="s">
        <v>7</v>
      </c>
      <c r="B9057" s="104">
        <v>46276</v>
      </c>
      <c r="C9057" s="105" t="s">
        <v>11</v>
      </c>
      <c r="D9057" s="106">
        <v>12</v>
      </c>
      <c r="N9057" s="44">
        <v>493016</v>
      </c>
      <c r="X9057" t="s">
        <v>782</v>
      </c>
      <c r="Y9057" t="s">
        <v>20</v>
      </c>
    </row>
    <row r="9058" spans="1:25" x14ac:dyDescent="0.25">
      <c r="A9058" s="103" t="s">
        <v>8</v>
      </c>
      <c r="B9058" s="104">
        <v>46276</v>
      </c>
      <c r="C9058" s="105" t="s">
        <v>11</v>
      </c>
      <c r="D9058" s="106">
        <v>10</v>
      </c>
      <c r="N9058" s="44">
        <v>123447</v>
      </c>
      <c r="X9058" t="s">
        <v>778</v>
      </c>
      <c r="Y9058" t="s">
        <v>20</v>
      </c>
    </row>
    <row r="9059" spans="1:25" x14ac:dyDescent="0.25">
      <c r="A9059" s="103" t="s">
        <v>6</v>
      </c>
      <c r="B9059" s="104">
        <v>46276</v>
      </c>
      <c r="C9059" s="105" t="s">
        <v>11</v>
      </c>
      <c r="D9059" s="106">
        <v>15</v>
      </c>
      <c r="N9059" s="44">
        <v>167487</v>
      </c>
      <c r="X9059" t="s">
        <v>782</v>
      </c>
      <c r="Y9059" t="s">
        <v>780</v>
      </c>
    </row>
    <row r="9060" spans="1:25" x14ac:dyDescent="0.25">
      <c r="A9060" s="103" t="s">
        <v>7</v>
      </c>
      <c r="B9060" s="104">
        <v>46276</v>
      </c>
      <c r="C9060" s="105" t="s">
        <v>11</v>
      </c>
      <c r="D9060" s="106">
        <v>8</v>
      </c>
      <c r="N9060" s="44">
        <v>72927</v>
      </c>
      <c r="X9060" t="s">
        <v>782</v>
      </c>
      <c r="Y9060" t="s">
        <v>783</v>
      </c>
    </row>
    <row r="9061" spans="1:25" x14ac:dyDescent="0.25">
      <c r="A9061" s="103" t="s">
        <v>7</v>
      </c>
      <c r="B9061" s="104">
        <v>46276</v>
      </c>
      <c r="C9061" s="105" t="s">
        <v>12</v>
      </c>
      <c r="D9061" s="106">
        <v>15</v>
      </c>
      <c r="N9061" s="44">
        <v>43396</v>
      </c>
      <c r="X9061" t="s">
        <v>778</v>
      </c>
      <c r="Y9061" t="s">
        <v>779</v>
      </c>
    </row>
    <row r="9062" spans="1:25" x14ac:dyDescent="0.25">
      <c r="A9062" s="103" t="s">
        <v>6</v>
      </c>
      <c r="B9062" s="104">
        <v>46276</v>
      </c>
      <c r="C9062" s="105" t="s">
        <v>12</v>
      </c>
      <c r="D9062" s="106">
        <v>8</v>
      </c>
      <c r="N9062" s="44">
        <v>345739</v>
      </c>
      <c r="X9062" t="s">
        <v>782</v>
      </c>
      <c r="Y9062" t="s">
        <v>781</v>
      </c>
    </row>
    <row r="9063" spans="1:25" x14ac:dyDescent="0.25">
      <c r="A9063" s="103" t="s">
        <v>7</v>
      </c>
      <c r="B9063" s="104">
        <v>46276</v>
      </c>
      <c r="C9063" s="105" t="s">
        <v>12</v>
      </c>
      <c r="D9063" s="106">
        <v>16</v>
      </c>
      <c r="N9063" s="44">
        <v>258596</v>
      </c>
      <c r="X9063" t="s">
        <v>782</v>
      </c>
      <c r="Y9063" t="s">
        <v>779</v>
      </c>
    </row>
    <row r="9064" spans="1:25" x14ac:dyDescent="0.25">
      <c r="A9064" s="103" t="s">
        <v>7</v>
      </c>
      <c r="B9064" s="104">
        <v>46276</v>
      </c>
      <c r="C9064" s="105" t="s">
        <v>11</v>
      </c>
      <c r="D9064" s="106">
        <v>9</v>
      </c>
      <c r="N9064" s="44">
        <v>306896</v>
      </c>
      <c r="X9064" t="s">
        <v>782</v>
      </c>
      <c r="Y9064" t="s">
        <v>783</v>
      </c>
    </row>
    <row r="9065" spans="1:25" x14ac:dyDescent="0.25">
      <c r="A9065" s="103" t="s">
        <v>8</v>
      </c>
      <c r="B9065" s="104">
        <v>46276</v>
      </c>
      <c r="C9065" s="105" t="s">
        <v>11</v>
      </c>
      <c r="D9065" s="106">
        <v>12</v>
      </c>
      <c r="N9065" s="44">
        <v>196519</v>
      </c>
      <c r="X9065" t="s">
        <v>782</v>
      </c>
      <c r="Y9065" t="s">
        <v>780</v>
      </c>
    </row>
    <row r="9066" spans="1:25" x14ac:dyDescent="0.25">
      <c r="A9066" s="103" t="s">
        <v>6</v>
      </c>
      <c r="B9066" s="104">
        <v>46276</v>
      </c>
      <c r="C9066" s="105" t="s">
        <v>12</v>
      </c>
      <c r="D9066" s="106">
        <v>8</v>
      </c>
      <c r="N9066" s="44">
        <v>2077</v>
      </c>
      <c r="X9066" t="s">
        <v>778</v>
      </c>
      <c r="Y9066" t="s">
        <v>779</v>
      </c>
    </row>
    <row r="9067" spans="1:25" x14ac:dyDescent="0.25">
      <c r="A9067" s="103" t="s">
        <v>7</v>
      </c>
      <c r="B9067" s="104">
        <v>46276</v>
      </c>
      <c r="C9067" s="105" t="s">
        <v>12</v>
      </c>
      <c r="D9067" s="106">
        <v>14</v>
      </c>
      <c r="N9067" s="44">
        <v>587128</v>
      </c>
      <c r="X9067" t="s">
        <v>782</v>
      </c>
      <c r="Y9067" t="s">
        <v>781</v>
      </c>
    </row>
    <row r="9068" spans="1:25" x14ac:dyDescent="0.25">
      <c r="A9068" s="103" t="s">
        <v>8</v>
      </c>
      <c r="B9068" s="104">
        <v>46276</v>
      </c>
      <c r="C9068" s="105" t="s">
        <v>12</v>
      </c>
      <c r="D9068" s="106">
        <v>15</v>
      </c>
      <c r="N9068" s="44">
        <v>66285</v>
      </c>
      <c r="X9068" t="s">
        <v>778</v>
      </c>
      <c r="Y9068" t="s">
        <v>779</v>
      </c>
    </row>
    <row r="9069" spans="1:25" x14ac:dyDescent="0.25">
      <c r="A9069" s="103" t="s">
        <v>8</v>
      </c>
      <c r="B9069" s="104">
        <v>46276</v>
      </c>
      <c r="C9069" s="105" t="s">
        <v>11</v>
      </c>
      <c r="D9069" s="106">
        <v>11</v>
      </c>
      <c r="N9069" s="44">
        <v>251105</v>
      </c>
      <c r="X9069" t="s">
        <v>782</v>
      </c>
      <c r="Y9069" t="s">
        <v>783</v>
      </c>
    </row>
    <row r="9070" spans="1:25" x14ac:dyDescent="0.25">
      <c r="A9070" s="103" t="s">
        <v>6</v>
      </c>
      <c r="B9070" s="104">
        <v>46276</v>
      </c>
      <c r="C9070" s="105" t="s">
        <v>11</v>
      </c>
      <c r="D9070" s="106">
        <v>11</v>
      </c>
      <c r="N9070" s="44">
        <v>169410</v>
      </c>
      <c r="X9070" t="s">
        <v>778</v>
      </c>
      <c r="Y9070" t="s">
        <v>20</v>
      </c>
    </row>
    <row r="9071" spans="1:25" x14ac:dyDescent="0.25">
      <c r="A9071" s="103" t="s">
        <v>7</v>
      </c>
      <c r="B9071" s="104">
        <v>46276</v>
      </c>
      <c r="C9071" s="105" t="s">
        <v>12</v>
      </c>
      <c r="D9071" s="106">
        <v>16</v>
      </c>
      <c r="N9071" s="44">
        <v>167400</v>
      </c>
      <c r="X9071" t="s">
        <v>778</v>
      </c>
      <c r="Y9071" t="s">
        <v>779</v>
      </c>
    </row>
    <row r="9072" spans="1:25" x14ac:dyDescent="0.25">
      <c r="A9072" s="103" t="s">
        <v>6</v>
      </c>
      <c r="B9072" s="104">
        <v>46276</v>
      </c>
      <c r="C9072" s="105" t="s">
        <v>12</v>
      </c>
      <c r="D9072" s="106">
        <v>8</v>
      </c>
      <c r="N9072" s="44">
        <v>132552</v>
      </c>
      <c r="X9072" t="s">
        <v>778</v>
      </c>
      <c r="Y9072" t="s">
        <v>779</v>
      </c>
    </row>
    <row r="9073" spans="1:25" x14ac:dyDescent="0.25">
      <c r="A9073" s="103" t="s">
        <v>6</v>
      </c>
      <c r="B9073" s="104">
        <v>46276</v>
      </c>
      <c r="C9073" s="105" t="s">
        <v>11</v>
      </c>
      <c r="D9073" s="106">
        <v>9</v>
      </c>
      <c r="N9073" s="44">
        <v>148585</v>
      </c>
      <c r="X9073" t="s">
        <v>782</v>
      </c>
      <c r="Y9073" t="s">
        <v>784</v>
      </c>
    </row>
    <row r="9074" spans="1:25" x14ac:dyDescent="0.25">
      <c r="A9074" s="103" t="s">
        <v>6</v>
      </c>
      <c r="B9074" s="104">
        <v>46276</v>
      </c>
      <c r="C9074" s="105" t="s">
        <v>11</v>
      </c>
      <c r="D9074" s="106">
        <v>12</v>
      </c>
      <c r="N9074" s="44">
        <v>20514</v>
      </c>
      <c r="X9074" t="s">
        <v>782</v>
      </c>
      <c r="Y9074" t="s">
        <v>780</v>
      </c>
    </row>
    <row r="9075" spans="1:25" x14ac:dyDescent="0.25">
      <c r="A9075" s="103" t="s">
        <v>6</v>
      </c>
      <c r="B9075" s="104">
        <v>46276</v>
      </c>
      <c r="C9075" s="105" t="s">
        <v>12</v>
      </c>
      <c r="D9075" s="106">
        <v>9</v>
      </c>
      <c r="N9075" s="44">
        <v>956918</v>
      </c>
      <c r="X9075" t="s">
        <v>782</v>
      </c>
      <c r="Y9075" t="s">
        <v>781</v>
      </c>
    </row>
    <row r="9076" spans="1:25" x14ac:dyDescent="0.25">
      <c r="A9076" s="103" t="s">
        <v>6</v>
      </c>
      <c r="B9076" s="104">
        <v>46276</v>
      </c>
      <c r="C9076" s="105" t="s">
        <v>11</v>
      </c>
      <c r="D9076" s="106">
        <v>9</v>
      </c>
      <c r="N9076" s="44">
        <v>1219788</v>
      </c>
      <c r="X9076" t="s">
        <v>782</v>
      </c>
      <c r="Y9076" t="s">
        <v>20</v>
      </c>
    </row>
    <row r="9077" spans="1:25" x14ac:dyDescent="0.25">
      <c r="A9077" s="103" t="s">
        <v>6</v>
      </c>
      <c r="B9077" s="104">
        <v>46276</v>
      </c>
      <c r="C9077" s="105" t="s">
        <v>12</v>
      </c>
      <c r="D9077" s="106">
        <v>10</v>
      </c>
      <c r="N9077" s="44">
        <v>552700</v>
      </c>
      <c r="X9077" t="s">
        <v>782</v>
      </c>
      <c r="Y9077" t="s">
        <v>781</v>
      </c>
    </row>
    <row r="9078" spans="1:25" x14ac:dyDescent="0.25">
      <c r="A9078" s="103" t="s">
        <v>8</v>
      </c>
      <c r="B9078" s="104">
        <v>46276</v>
      </c>
      <c r="C9078" s="105" t="s">
        <v>12</v>
      </c>
      <c r="D9078" s="106">
        <v>13</v>
      </c>
      <c r="N9078" s="44">
        <v>29826</v>
      </c>
      <c r="X9078" t="s">
        <v>782</v>
      </c>
      <c r="Y9078" t="s">
        <v>779</v>
      </c>
    </row>
    <row r="9079" spans="1:25" x14ac:dyDescent="0.25">
      <c r="A9079" s="103" t="s">
        <v>7</v>
      </c>
      <c r="B9079" s="104">
        <v>46276</v>
      </c>
      <c r="C9079" s="105" t="s">
        <v>11</v>
      </c>
      <c r="D9079" s="106">
        <v>16</v>
      </c>
      <c r="N9079" s="44">
        <v>121947</v>
      </c>
      <c r="X9079" t="s">
        <v>778</v>
      </c>
      <c r="Y9079" t="s">
        <v>20</v>
      </c>
    </row>
    <row r="9080" spans="1:25" x14ac:dyDescent="0.25">
      <c r="A9080" s="103" t="s">
        <v>8</v>
      </c>
      <c r="B9080" s="104">
        <v>46276</v>
      </c>
      <c r="C9080" s="105" t="s">
        <v>12</v>
      </c>
      <c r="D9080" s="106">
        <v>11</v>
      </c>
      <c r="N9080" s="44">
        <v>276753</v>
      </c>
      <c r="X9080" t="s">
        <v>782</v>
      </c>
      <c r="Y9080" t="s">
        <v>779</v>
      </c>
    </row>
    <row r="9081" spans="1:25" x14ac:dyDescent="0.25">
      <c r="A9081" s="103" t="s">
        <v>7</v>
      </c>
      <c r="B9081" s="104">
        <v>46276</v>
      </c>
      <c r="C9081" s="105" t="s">
        <v>12</v>
      </c>
      <c r="D9081" s="106">
        <v>9</v>
      </c>
      <c r="N9081" s="44">
        <v>133852</v>
      </c>
      <c r="X9081" t="s">
        <v>782</v>
      </c>
      <c r="Y9081" t="s">
        <v>781</v>
      </c>
    </row>
    <row r="9082" spans="1:25" x14ac:dyDescent="0.25">
      <c r="A9082" s="103" t="s">
        <v>7</v>
      </c>
      <c r="B9082" s="104">
        <v>46276</v>
      </c>
      <c r="C9082" s="105" t="s">
        <v>12</v>
      </c>
      <c r="D9082" s="106">
        <v>9</v>
      </c>
      <c r="N9082" s="44">
        <v>276072</v>
      </c>
      <c r="X9082" t="s">
        <v>782</v>
      </c>
      <c r="Y9082" t="s">
        <v>779</v>
      </c>
    </row>
    <row r="9083" spans="1:25" x14ac:dyDescent="0.25">
      <c r="A9083" s="103" t="s">
        <v>6</v>
      </c>
      <c r="B9083" s="104">
        <v>46276</v>
      </c>
      <c r="C9083" s="105" t="s">
        <v>11</v>
      </c>
      <c r="D9083" s="106">
        <v>12</v>
      </c>
      <c r="N9083" s="44">
        <v>72010</v>
      </c>
      <c r="X9083" t="s">
        <v>778</v>
      </c>
      <c r="Y9083" t="s">
        <v>20</v>
      </c>
    </row>
    <row r="9084" spans="1:25" x14ac:dyDescent="0.25">
      <c r="A9084" s="103" t="s">
        <v>6</v>
      </c>
      <c r="B9084" s="104">
        <v>46276</v>
      </c>
      <c r="C9084" s="105" t="s">
        <v>11</v>
      </c>
      <c r="D9084" s="106">
        <v>10</v>
      </c>
      <c r="N9084" s="44">
        <v>221289</v>
      </c>
      <c r="X9084" t="s">
        <v>782</v>
      </c>
      <c r="Y9084" t="s">
        <v>784</v>
      </c>
    </row>
    <row r="9085" spans="1:25" x14ac:dyDescent="0.25">
      <c r="A9085" s="103" t="s">
        <v>6</v>
      </c>
      <c r="B9085" s="104">
        <v>46276</v>
      </c>
      <c r="C9085" s="105" t="s">
        <v>11</v>
      </c>
      <c r="D9085" s="106">
        <v>15</v>
      </c>
      <c r="N9085" s="44">
        <v>472713</v>
      </c>
      <c r="X9085" t="s">
        <v>782</v>
      </c>
      <c r="Y9085" t="s">
        <v>20</v>
      </c>
    </row>
    <row r="9086" spans="1:25" x14ac:dyDescent="0.25">
      <c r="A9086" s="103" t="s">
        <v>8</v>
      </c>
      <c r="B9086" s="104">
        <v>46276</v>
      </c>
      <c r="C9086" s="105" t="s">
        <v>11</v>
      </c>
      <c r="D9086" s="106">
        <v>11</v>
      </c>
      <c r="N9086" s="44">
        <v>33406</v>
      </c>
      <c r="X9086" t="s">
        <v>782</v>
      </c>
      <c r="Y9086" t="s">
        <v>780</v>
      </c>
    </row>
    <row r="9087" spans="1:25" x14ac:dyDescent="0.25">
      <c r="A9087" s="103" t="s">
        <v>8</v>
      </c>
      <c r="B9087" s="104">
        <v>46276</v>
      </c>
      <c r="C9087" s="105" t="s">
        <v>12</v>
      </c>
      <c r="D9087" s="106">
        <v>14</v>
      </c>
      <c r="N9087" s="44">
        <v>94049</v>
      </c>
      <c r="X9087" t="s">
        <v>782</v>
      </c>
      <c r="Y9087" t="s">
        <v>779</v>
      </c>
    </row>
    <row r="9088" spans="1:25" x14ac:dyDescent="0.25">
      <c r="A9088" s="103" t="s">
        <v>8</v>
      </c>
      <c r="B9088" s="104">
        <v>46276</v>
      </c>
      <c r="C9088" s="105" t="s">
        <v>12</v>
      </c>
      <c r="D9088" s="106">
        <v>10</v>
      </c>
      <c r="N9088" s="44">
        <v>108596</v>
      </c>
      <c r="X9088" t="s">
        <v>778</v>
      </c>
      <c r="Y9088" t="s">
        <v>779</v>
      </c>
    </row>
    <row r="9089" spans="1:25" x14ac:dyDescent="0.25">
      <c r="A9089" s="103" t="s">
        <v>6</v>
      </c>
      <c r="B9089" s="104">
        <v>46276</v>
      </c>
      <c r="C9089" s="105" t="s">
        <v>12</v>
      </c>
      <c r="D9089" s="106">
        <v>12</v>
      </c>
      <c r="N9089" s="44">
        <v>186426</v>
      </c>
      <c r="X9089" t="s">
        <v>782</v>
      </c>
      <c r="Y9089" t="s">
        <v>779</v>
      </c>
    </row>
    <row r="9090" spans="1:25" x14ac:dyDescent="0.25">
      <c r="A9090" s="103" t="s">
        <v>6</v>
      </c>
      <c r="B9090" s="104">
        <v>46276</v>
      </c>
      <c r="C9090" s="105" t="s">
        <v>12</v>
      </c>
      <c r="D9090" s="106">
        <v>12</v>
      </c>
      <c r="N9090" s="44">
        <v>87082</v>
      </c>
      <c r="X9090" t="s">
        <v>778</v>
      </c>
      <c r="Y9090" t="s">
        <v>779</v>
      </c>
    </row>
    <row r="9091" spans="1:25" x14ac:dyDescent="0.25">
      <c r="A9091" s="103" t="s">
        <v>6</v>
      </c>
      <c r="B9091" s="104">
        <v>46276</v>
      </c>
      <c r="C9091" s="105" t="s">
        <v>12</v>
      </c>
      <c r="D9091" s="106">
        <v>11</v>
      </c>
      <c r="N9091" s="44">
        <v>98108</v>
      </c>
      <c r="X9091" t="s">
        <v>778</v>
      </c>
      <c r="Y9091" t="s">
        <v>779</v>
      </c>
    </row>
    <row r="9092" spans="1:25" x14ac:dyDescent="0.25">
      <c r="A9092" s="103" t="s">
        <v>7</v>
      </c>
      <c r="B9092" s="104">
        <v>46276</v>
      </c>
      <c r="C9092" s="105" t="s">
        <v>12</v>
      </c>
      <c r="D9092" s="106">
        <v>10</v>
      </c>
      <c r="N9092" s="44">
        <v>60835</v>
      </c>
      <c r="X9092" t="s">
        <v>778</v>
      </c>
      <c r="Y9092" t="s">
        <v>779</v>
      </c>
    </row>
    <row r="9093" spans="1:25" x14ac:dyDescent="0.25">
      <c r="A9093" s="103" t="s">
        <v>8</v>
      </c>
      <c r="B9093" s="104">
        <v>46276</v>
      </c>
      <c r="C9093" s="105" t="s">
        <v>12</v>
      </c>
      <c r="D9093" s="106">
        <v>15</v>
      </c>
      <c r="N9093" s="44">
        <v>51857</v>
      </c>
      <c r="X9093" t="s">
        <v>782</v>
      </c>
      <c r="Y9093" t="s">
        <v>779</v>
      </c>
    </row>
    <row r="9094" spans="1:25" x14ac:dyDescent="0.25">
      <c r="A9094" s="103" t="s">
        <v>8</v>
      </c>
      <c r="B9094" s="104">
        <v>46276</v>
      </c>
      <c r="C9094" s="105" t="s">
        <v>12</v>
      </c>
      <c r="D9094" s="106">
        <v>14</v>
      </c>
      <c r="N9094" s="44">
        <v>250253</v>
      </c>
      <c r="X9094" t="s">
        <v>778</v>
      </c>
      <c r="Y9094" t="s">
        <v>779</v>
      </c>
    </row>
    <row r="9095" spans="1:25" x14ac:dyDescent="0.25">
      <c r="A9095" s="103" t="s">
        <v>8</v>
      </c>
      <c r="B9095" s="104">
        <v>46276</v>
      </c>
      <c r="C9095" s="105" t="s">
        <v>12</v>
      </c>
      <c r="D9095" s="106">
        <v>12</v>
      </c>
      <c r="N9095" s="44">
        <v>113899</v>
      </c>
      <c r="X9095" t="s">
        <v>778</v>
      </c>
      <c r="Y9095" t="s">
        <v>779</v>
      </c>
    </row>
    <row r="9096" spans="1:25" x14ac:dyDescent="0.25">
      <c r="A9096" s="103" t="s">
        <v>6</v>
      </c>
      <c r="B9096" s="104">
        <v>46276</v>
      </c>
      <c r="C9096" s="105" t="s">
        <v>11</v>
      </c>
      <c r="D9096" s="106">
        <v>9</v>
      </c>
      <c r="N9096" s="44">
        <v>19865</v>
      </c>
      <c r="X9096" t="s">
        <v>778</v>
      </c>
      <c r="Y9096" t="s">
        <v>783</v>
      </c>
    </row>
    <row r="9097" spans="1:25" x14ac:dyDescent="0.25">
      <c r="A9097" s="103" t="s">
        <v>7</v>
      </c>
      <c r="B9097" s="104">
        <v>46276</v>
      </c>
      <c r="C9097" s="105" t="s">
        <v>11</v>
      </c>
      <c r="D9097" s="106">
        <v>10</v>
      </c>
      <c r="N9097" s="44">
        <v>37787</v>
      </c>
      <c r="X9097" t="s">
        <v>778</v>
      </c>
      <c r="Y9097" t="s">
        <v>20</v>
      </c>
    </row>
    <row r="9098" spans="1:25" x14ac:dyDescent="0.25">
      <c r="A9098" s="103" t="s">
        <v>8</v>
      </c>
      <c r="B9098" s="104">
        <v>46276</v>
      </c>
      <c r="C9098" s="105" t="s">
        <v>12</v>
      </c>
      <c r="D9098" s="106">
        <v>11</v>
      </c>
      <c r="N9098" s="44">
        <v>366617</v>
      </c>
      <c r="X9098" t="s">
        <v>782</v>
      </c>
      <c r="Y9098" t="s">
        <v>781</v>
      </c>
    </row>
    <row r="9099" spans="1:25" x14ac:dyDescent="0.25">
      <c r="A9099" s="103" t="s">
        <v>7</v>
      </c>
      <c r="B9099" s="104">
        <v>46276</v>
      </c>
      <c r="C9099" s="105" t="s">
        <v>12</v>
      </c>
      <c r="D9099" s="106">
        <v>15</v>
      </c>
      <c r="N9099" s="44">
        <v>361095</v>
      </c>
      <c r="X9099" t="s">
        <v>782</v>
      </c>
      <c r="Y9099" t="s">
        <v>781</v>
      </c>
    </row>
    <row r="9100" spans="1:25" x14ac:dyDescent="0.25">
      <c r="A9100" s="103" t="s">
        <v>6</v>
      </c>
      <c r="B9100" s="104">
        <v>46276</v>
      </c>
      <c r="C9100" s="105" t="s">
        <v>12</v>
      </c>
      <c r="D9100" s="106">
        <v>9</v>
      </c>
      <c r="N9100" s="44">
        <v>5321</v>
      </c>
      <c r="X9100" t="s">
        <v>778</v>
      </c>
      <c r="Y9100" t="s">
        <v>779</v>
      </c>
    </row>
    <row r="9101" spans="1:25" x14ac:dyDescent="0.25">
      <c r="A9101" s="103" t="s">
        <v>8</v>
      </c>
      <c r="B9101" s="104">
        <v>46276</v>
      </c>
      <c r="C9101" s="105" t="s">
        <v>12</v>
      </c>
      <c r="D9101" s="106">
        <v>12</v>
      </c>
      <c r="N9101" s="44">
        <v>148439</v>
      </c>
      <c r="X9101" t="s">
        <v>782</v>
      </c>
      <c r="Y9101" t="s">
        <v>779</v>
      </c>
    </row>
    <row r="9102" spans="1:25" x14ac:dyDescent="0.25">
      <c r="A9102" s="103" t="s">
        <v>28</v>
      </c>
      <c r="B9102" s="104">
        <v>46276</v>
      </c>
      <c r="C9102" s="105" t="s">
        <v>11</v>
      </c>
      <c r="D9102" s="106">
        <v>12</v>
      </c>
      <c r="N9102" s="44">
        <v>75774</v>
      </c>
      <c r="X9102" t="s">
        <v>782</v>
      </c>
    </row>
    <row r="9103" spans="1:25" x14ac:dyDescent="0.25">
      <c r="A9103" s="103" t="s">
        <v>8</v>
      </c>
      <c r="B9103" s="104">
        <v>46276</v>
      </c>
      <c r="C9103" s="105" t="s">
        <v>11</v>
      </c>
      <c r="D9103" s="106">
        <v>10</v>
      </c>
      <c r="N9103" s="44">
        <v>362451</v>
      </c>
      <c r="X9103" t="s">
        <v>782</v>
      </c>
      <c r="Y9103" t="s">
        <v>20</v>
      </c>
    </row>
    <row r="9104" spans="1:25" x14ac:dyDescent="0.25">
      <c r="A9104" s="103" t="s">
        <v>6</v>
      </c>
      <c r="B9104" s="104">
        <v>46276</v>
      </c>
      <c r="C9104" s="105" t="s">
        <v>12</v>
      </c>
      <c r="D9104" s="106">
        <v>15</v>
      </c>
      <c r="N9104" s="44">
        <v>31697</v>
      </c>
      <c r="X9104" t="s">
        <v>782</v>
      </c>
      <c r="Y9104" t="s">
        <v>779</v>
      </c>
    </row>
    <row r="9105" spans="1:25" x14ac:dyDescent="0.25">
      <c r="A9105" s="103" t="s">
        <v>8</v>
      </c>
      <c r="B9105" s="104">
        <v>46276</v>
      </c>
      <c r="C9105" s="105" t="s">
        <v>11</v>
      </c>
      <c r="D9105" s="106">
        <v>11</v>
      </c>
      <c r="N9105" s="44">
        <v>121213</v>
      </c>
      <c r="X9105" t="s">
        <v>782</v>
      </c>
      <c r="Y9105" t="s">
        <v>20</v>
      </c>
    </row>
    <row r="9106" spans="1:25" x14ac:dyDescent="0.25">
      <c r="A9106" s="103" t="s">
        <v>6</v>
      </c>
      <c r="B9106" s="104">
        <v>46276</v>
      </c>
      <c r="C9106" s="105" t="s">
        <v>12</v>
      </c>
      <c r="D9106" s="106">
        <v>9</v>
      </c>
      <c r="O9106" s="44">
        <v>35768</v>
      </c>
      <c r="X9106" t="s">
        <v>782</v>
      </c>
      <c r="Y9106" t="s">
        <v>779</v>
      </c>
    </row>
    <row r="9107" spans="1:25" x14ac:dyDescent="0.25">
      <c r="A9107" s="103" t="s">
        <v>7</v>
      </c>
      <c r="B9107" s="104">
        <v>46276</v>
      </c>
      <c r="C9107" s="105" t="s">
        <v>12</v>
      </c>
      <c r="D9107" s="106">
        <v>12</v>
      </c>
      <c r="O9107" s="44">
        <v>205416</v>
      </c>
      <c r="X9107" t="s">
        <v>782</v>
      </c>
      <c r="Y9107" t="s">
        <v>779</v>
      </c>
    </row>
    <row r="9108" spans="1:25" x14ac:dyDescent="0.25">
      <c r="A9108" s="103" t="s">
        <v>8</v>
      </c>
      <c r="B9108" s="104">
        <v>46276</v>
      </c>
      <c r="C9108" s="105" t="s">
        <v>11</v>
      </c>
      <c r="D9108" s="106">
        <v>15</v>
      </c>
      <c r="O9108" s="44">
        <v>142661</v>
      </c>
      <c r="X9108" t="s">
        <v>782</v>
      </c>
      <c r="Y9108" t="s">
        <v>20</v>
      </c>
    </row>
    <row r="9109" spans="1:25" x14ac:dyDescent="0.25">
      <c r="A9109" s="103" t="s">
        <v>6</v>
      </c>
      <c r="B9109" s="104">
        <v>46276</v>
      </c>
      <c r="C9109" s="105" t="s">
        <v>12</v>
      </c>
      <c r="D9109" s="106">
        <v>8</v>
      </c>
      <c r="O9109" s="44">
        <v>2077</v>
      </c>
      <c r="X9109" t="s">
        <v>778</v>
      </c>
      <c r="Y9109" t="s">
        <v>779</v>
      </c>
    </row>
    <row r="9110" spans="1:25" x14ac:dyDescent="0.25">
      <c r="A9110" s="103" t="s">
        <v>6</v>
      </c>
      <c r="B9110" s="104">
        <v>46276</v>
      </c>
      <c r="C9110" s="105" t="s">
        <v>12</v>
      </c>
      <c r="D9110" s="106">
        <v>9</v>
      </c>
      <c r="O9110" s="44">
        <v>101686</v>
      </c>
      <c r="X9110" t="s">
        <v>782</v>
      </c>
      <c r="Y9110" t="s">
        <v>781</v>
      </c>
    </row>
    <row r="9111" spans="1:25" x14ac:dyDescent="0.25">
      <c r="A9111" s="103" t="s">
        <v>6</v>
      </c>
      <c r="B9111" s="104">
        <v>46276</v>
      </c>
      <c r="C9111" s="105" t="s">
        <v>11</v>
      </c>
      <c r="D9111" s="106">
        <v>9</v>
      </c>
      <c r="O9111" s="44">
        <v>372057</v>
      </c>
      <c r="X9111" t="s">
        <v>782</v>
      </c>
      <c r="Y9111" t="s">
        <v>20</v>
      </c>
    </row>
    <row r="9112" spans="1:25" x14ac:dyDescent="0.25">
      <c r="A9112" s="103" t="s">
        <v>8</v>
      </c>
      <c r="B9112" s="104">
        <v>46276</v>
      </c>
      <c r="C9112" s="105" t="s">
        <v>11</v>
      </c>
      <c r="D9112" s="106">
        <v>11</v>
      </c>
      <c r="O9112" s="44">
        <v>33406</v>
      </c>
      <c r="X9112" t="s">
        <v>782</v>
      </c>
      <c r="Y9112" t="s">
        <v>780</v>
      </c>
    </row>
    <row r="9113" spans="1:25" x14ac:dyDescent="0.25">
      <c r="A9113" s="103" t="s">
        <v>8</v>
      </c>
      <c r="B9113" s="104">
        <v>46276</v>
      </c>
      <c r="C9113" s="105" t="s">
        <v>12</v>
      </c>
      <c r="D9113" s="106">
        <v>14</v>
      </c>
      <c r="O9113" s="44">
        <v>50077</v>
      </c>
      <c r="X9113" t="s">
        <v>782</v>
      </c>
      <c r="Y9113" t="s">
        <v>779</v>
      </c>
    </row>
    <row r="9114" spans="1:25" x14ac:dyDescent="0.25">
      <c r="A9114" s="103" t="s">
        <v>6</v>
      </c>
      <c r="B9114" s="104">
        <v>46276</v>
      </c>
      <c r="C9114" s="105" t="s">
        <v>12</v>
      </c>
      <c r="D9114" s="106">
        <v>12</v>
      </c>
      <c r="O9114" s="44">
        <v>103036</v>
      </c>
      <c r="X9114" t="s">
        <v>782</v>
      </c>
      <c r="Y9114" t="s">
        <v>779</v>
      </c>
    </row>
    <row r="9115" spans="1:25" x14ac:dyDescent="0.25">
      <c r="A9115" s="103" t="s">
        <v>8</v>
      </c>
      <c r="B9115" s="104">
        <v>46276</v>
      </c>
      <c r="C9115" s="105" t="s">
        <v>12</v>
      </c>
      <c r="D9115" s="106">
        <v>14</v>
      </c>
      <c r="O9115" s="44">
        <v>113899</v>
      </c>
      <c r="X9115" t="s">
        <v>778</v>
      </c>
      <c r="Y9115" t="s">
        <v>779</v>
      </c>
    </row>
    <row r="9116" spans="1:25" x14ac:dyDescent="0.25">
      <c r="A9116" s="103" t="s">
        <v>8</v>
      </c>
      <c r="B9116" s="104">
        <v>46276</v>
      </c>
      <c r="C9116" s="105" t="s">
        <v>12</v>
      </c>
      <c r="D9116" s="106">
        <v>11</v>
      </c>
      <c r="O9116" s="44">
        <v>103783</v>
      </c>
      <c r="X9116" t="s">
        <v>782</v>
      </c>
      <c r="Y9116" t="s">
        <v>781</v>
      </c>
    </row>
    <row r="9117" spans="1:25" x14ac:dyDescent="0.25">
      <c r="A9117" s="103" t="s">
        <v>7</v>
      </c>
      <c r="B9117" s="104">
        <v>46276</v>
      </c>
      <c r="C9117" s="105" t="s">
        <v>12</v>
      </c>
      <c r="D9117" s="106">
        <v>15</v>
      </c>
      <c r="O9117" s="44">
        <v>361095</v>
      </c>
      <c r="X9117" t="s">
        <v>782</v>
      </c>
      <c r="Y9117" t="s">
        <v>781</v>
      </c>
    </row>
    <row r="9118" spans="1:25" x14ac:dyDescent="0.25">
      <c r="B9118" s="104">
        <v>46276</v>
      </c>
      <c r="C9118" s="105" t="s">
        <v>12</v>
      </c>
      <c r="P9118" s="44" t="s">
        <v>1530</v>
      </c>
      <c r="Q9118" s="109">
        <v>5</v>
      </c>
      <c r="R9118" s="44" t="s">
        <v>1470</v>
      </c>
      <c r="S9118" s="109">
        <v>1</v>
      </c>
      <c r="T9118" s="109">
        <v>0</v>
      </c>
      <c r="U9118" s="109">
        <v>0</v>
      </c>
      <c r="V9118" s="109">
        <v>0</v>
      </c>
      <c r="W9118" s="109">
        <v>0</v>
      </c>
      <c r="Y9118" t="s">
        <v>22</v>
      </c>
    </row>
    <row r="9119" spans="1:25" x14ac:dyDescent="0.25">
      <c r="B9119" s="104">
        <v>46276</v>
      </c>
      <c r="C9119" s="105" t="s">
        <v>12</v>
      </c>
      <c r="P9119" s="44" t="s">
        <v>1530</v>
      </c>
      <c r="Q9119" s="109">
        <v>5</v>
      </c>
      <c r="R9119" s="44" t="s">
        <v>1470</v>
      </c>
      <c r="S9119" s="109">
        <v>4</v>
      </c>
      <c r="T9119" s="109">
        <v>4</v>
      </c>
      <c r="U9119" s="109">
        <v>0</v>
      </c>
      <c r="V9119" s="109">
        <v>0</v>
      </c>
      <c r="W9119" s="109">
        <v>0</v>
      </c>
      <c r="Y9119" t="s">
        <v>781</v>
      </c>
    </row>
    <row r="9120" spans="1:25" x14ac:dyDescent="0.25">
      <c r="B9120" s="104">
        <v>46276</v>
      </c>
      <c r="C9120" s="105" t="s">
        <v>12</v>
      </c>
      <c r="P9120" s="44" t="s">
        <v>1530</v>
      </c>
      <c r="Q9120" s="109">
        <v>5</v>
      </c>
      <c r="R9120" s="44" t="s">
        <v>1470</v>
      </c>
      <c r="S9120" s="109">
        <v>5</v>
      </c>
      <c r="T9120" s="109">
        <v>2</v>
      </c>
      <c r="U9120" s="109">
        <v>0</v>
      </c>
      <c r="V9120" s="109">
        <v>0</v>
      </c>
      <c r="W9120" s="109">
        <v>0</v>
      </c>
      <c r="Y9120" t="s">
        <v>779</v>
      </c>
    </row>
    <row r="9121" spans="2:25" x14ac:dyDescent="0.25">
      <c r="B9121" s="104">
        <v>46276</v>
      </c>
      <c r="C9121" s="105" t="s">
        <v>12</v>
      </c>
      <c r="P9121" s="44" t="s">
        <v>1530</v>
      </c>
      <c r="Q9121" s="109">
        <v>5</v>
      </c>
      <c r="R9121" s="44" t="s">
        <v>1470</v>
      </c>
      <c r="S9121" s="109">
        <v>68</v>
      </c>
      <c r="T9121" s="109">
        <v>42</v>
      </c>
      <c r="U9121" s="109">
        <v>2</v>
      </c>
      <c r="V9121" s="109">
        <v>1</v>
      </c>
      <c r="W9121" s="109">
        <v>0</v>
      </c>
      <c r="Y9121" t="s">
        <v>779</v>
      </c>
    </row>
    <row r="9122" spans="2:25" x14ac:dyDescent="0.25">
      <c r="B9122" s="104">
        <v>46276</v>
      </c>
      <c r="C9122" s="105" t="s">
        <v>12</v>
      </c>
      <c r="P9122" s="44" t="s">
        <v>1531</v>
      </c>
      <c r="Q9122" s="109">
        <v>19</v>
      </c>
      <c r="R9122" s="44" t="s">
        <v>1527</v>
      </c>
      <c r="S9122" s="109">
        <v>1</v>
      </c>
      <c r="T9122" s="109">
        <v>0</v>
      </c>
      <c r="U9122" s="109">
        <v>0</v>
      </c>
      <c r="V9122" s="109">
        <v>0</v>
      </c>
      <c r="W9122" s="109">
        <v>0</v>
      </c>
    </row>
    <row r="9123" spans="2:25" x14ac:dyDescent="0.25">
      <c r="B9123" s="104">
        <v>46276</v>
      </c>
      <c r="C9123" s="105" t="s">
        <v>12</v>
      </c>
      <c r="P9123" s="44" t="s">
        <v>1531</v>
      </c>
      <c r="Q9123" s="109">
        <v>19</v>
      </c>
      <c r="R9123" s="44" t="s">
        <v>1527</v>
      </c>
      <c r="S9123" s="109">
        <v>110</v>
      </c>
      <c r="T9123" s="109">
        <v>96</v>
      </c>
      <c r="U9123" s="109">
        <v>2</v>
      </c>
      <c r="V9123" s="109">
        <v>0</v>
      </c>
      <c r="W9123" s="109">
        <v>0</v>
      </c>
      <c r="Y9123" t="s">
        <v>779</v>
      </c>
    </row>
    <row r="9124" spans="2:25" x14ac:dyDescent="0.25">
      <c r="B9124" s="104">
        <v>46276</v>
      </c>
      <c r="C9124" s="105" t="s">
        <v>12</v>
      </c>
      <c r="P9124" s="44" t="s">
        <v>1531</v>
      </c>
      <c r="Q9124" s="109">
        <v>19</v>
      </c>
      <c r="R9124" s="44" t="s">
        <v>1527</v>
      </c>
      <c r="S9124" s="109">
        <v>8</v>
      </c>
      <c r="T9124" s="109">
        <v>6</v>
      </c>
      <c r="U9124" s="109">
        <v>2</v>
      </c>
      <c r="V9124" s="109">
        <v>1</v>
      </c>
      <c r="W9124" s="109">
        <v>0</v>
      </c>
      <c r="Y9124" t="s">
        <v>779</v>
      </c>
    </row>
    <row r="9125" spans="2:25" x14ac:dyDescent="0.25">
      <c r="B9125" s="104">
        <v>46276</v>
      </c>
      <c r="C9125" s="105" t="s">
        <v>11</v>
      </c>
      <c r="P9125" s="44" t="s">
        <v>1532</v>
      </c>
      <c r="Q9125" s="109">
        <v>9</v>
      </c>
      <c r="R9125" s="44" t="s">
        <v>924</v>
      </c>
      <c r="S9125" s="109">
        <v>27</v>
      </c>
      <c r="T9125" s="109">
        <v>24</v>
      </c>
      <c r="U9125" s="109">
        <v>0</v>
      </c>
      <c r="V9125" s="109">
        <v>0</v>
      </c>
      <c r="W9125" s="109">
        <v>0</v>
      </c>
      <c r="Y9125" t="s">
        <v>20</v>
      </c>
    </row>
    <row r="9126" spans="2:25" x14ac:dyDescent="0.25">
      <c r="B9126" s="104">
        <v>46276</v>
      </c>
      <c r="C9126" s="105" t="s">
        <v>11</v>
      </c>
      <c r="P9126" s="44" t="s">
        <v>1532</v>
      </c>
      <c r="Q9126" s="109">
        <v>9</v>
      </c>
      <c r="R9126" s="44" t="s">
        <v>924</v>
      </c>
      <c r="S9126" s="109">
        <v>7</v>
      </c>
      <c r="T9126" s="109">
        <v>7</v>
      </c>
      <c r="U9126" s="109">
        <v>0</v>
      </c>
      <c r="V9126" s="109">
        <v>0</v>
      </c>
      <c r="W9126" s="109">
        <v>0</v>
      </c>
      <c r="Y9126" t="s">
        <v>780</v>
      </c>
    </row>
    <row r="9127" spans="2:25" x14ac:dyDescent="0.25">
      <c r="B9127" s="104">
        <v>46276</v>
      </c>
      <c r="C9127" s="105" t="s">
        <v>11</v>
      </c>
      <c r="P9127" s="44" t="s">
        <v>1532</v>
      </c>
      <c r="Q9127" s="109">
        <v>9</v>
      </c>
      <c r="R9127" s="44" t="s">
        <v>924</v>
      </c>
      <c r="S9127" s="109">
        <v>4</v>
      </c>
      <c r="T9127" s="109">
        <v>4</v>
      </c>
      <c r="U9127" s="109">
        <v>0</v>
      </c>
      <c r="V9127" s="109">
        <v>0</v>
      </c>
      <c r="W9127" s="109">
        <v>0</v>
      </c>
    </row>
    <row r="9128" spans="2:25" x14ac:dyDescent="0.25">
      <c r="B9128" s="104">
        <v>46276</v>
      </c>
      <c r="C9128" s="105" t="s">
        <v>11</v>
      </c>
      <c r="P9128" s="44" t="s">
        <v>1532</v>
      </c>
      <c r="Q9128" s="109">
        <v>9</v>
      </c>
      <c r="R9128" s="44" t="s">
        <v>924</v>
      </c>
      <c r="S9128" s="109">
        <v>29</v>
      </c>
      <c r="T9128" s="109">
        <v>28</v>
      </c>
      <c r="U9128" s="109">
        <v>1</v>
      </c>
      <c r="V9128" s="109">
        <v>0</v>
      </c>
      <c r="W9128" s="109">
        <v>0</v>
      </c>
      <c r="Y9128" t="s">
        <v>783</v>
      </c>
    </row>
    <row r="9129" spans="2:25" x14ac:dyDescent="0.25">
      <c r="B9129" s="104">
        <v>46276</v>
      </c>
      <c r="C9129" s="105" t="s">
        <v>11</v>
      </c>
      <c r="P9129" s="44" t="s">
        <v>1532</v>
      </c>
      <c r="Q9129" s="109">
        <v>9</v>
      </c>
      <c r="R9129" s="44" t="s">
        <v>924</v>
      </c>
      <c r="S9129" s="109">
        <v>28</v>
      </c>
      <c r="T9129" s="109">
        <v>27</v>
      </c>
      <c r="U9129" s="109">
        <v>0</v>
      </c>
      <c r="V9129" s="109">
        <v>0</v>
      </c>
      <c r="W9129" s="109">
        <v>0</v>
      </c>
      <c r="Y9129" t="s">
        <v>784</v>
      </c>
    </row>
    <row r="9130" spans="2:25" x14ac:dyDescent="0.25">
      <c r="B9130" s="104">
        <v>46276</v>
      </c>
      <c r="C9130" s="105" t="s">
        <v>11</v>
      </c>
      <c r="P9130" s="44" t="s">
        <v>1532</v>
      </c>
      <c r="Q9130" s="109">
        <v>9</v>
      </c>
      <c r="R9130" s="44" t="s">
        <v>924</v>
      </c>
      <c r="S9130" s="109">
        <v>1</v>
      </c>
      <c r="T9130" s="109">
        <v>1</v>
      </c>
      <c r="U9130" s="109">
        <v>0</v>
      </c>
      <c r="V9130" s="109">
        <v>0</v>
      </c>
      <c r="W9130" s="109">
        <v>0</v>
      </c>
      <c r="Y9130" t="s">
        <v>21</v>
      </c>
    </row>
    <row r="9131" spans="2:25" x14ac:dyDescent="0.25">
      <c r="B9131" s="104">
        <v>46276</v>
      </c>
      <c r="C9131" s="105" t="s">
        <v>11</v>
      </c>
      <c r="P9131" s="44" t="s">
        <v>1532</v>
      </c>
      <c r="Q9131" s="109">
        <v>9</v>
      </c>
      <c r="R9131" s="44" t="s">
        <v>924</v>
      </c>
      <c r="S9131" s="109">
        <v>2</v>
      </c>
      <c r="T9131" s="109">
        <v>2</v>
      </c>
      <c r="U9131" s="109">
        <v>0</v>
      </c>
      <c r="V9131" s="109">
        <v>0</v>
      </c>
      <c r="W9131" s="109">
        <v>0</v>
      </c>
      <c r="Y9131" t="s">
        <v>23</v>
      </c>
    </row>
    <row r="9132" spans="2:25" x14ac:dyDescent="0.25">
      <c r="B9132" s="104">
        <v>46276</v>
      </c>
      <c r="C9132" s="105" t="s">
        <v>11</v>
      </c>
      <c r="P9132" s="44" t="s">
        <v>1533</v>
      </c>
      <c r="Q9132" s="109">
        <v>3</v>
      </c>
      <c r="R9132" s="44" t="s">
        <v>787</v>
      </c>
      <c r="S9132" s="109">
        <v>1</v>
      </c>
      <c r="T9132" s="109">
        <v>1</v>
      </c>
      <c r="U9132" s="109">
        <v>1</v>
      </c>
      <c r="V9132" s="109">
        <v>1</v>
      </c>
      <c r="W9132" s="109">
        <v>0</v>
      </c>
    </row>
    <row r="9133" spans="2:25" x14ac:dyDescent="0.25">
      <c r="B9133" s="104">
        <v>46276</v>
      </c>
      <c r="C9133" s="105" t="s">
        <v>11</v>
      </c>
      <c r="P9133" s="44" t="s">
        <v>1533</v>
      </c>
      <c r="Q9133" s="109">
        <v>3</v>
      </c>
      <c r="R9133" s="44" t="s">
        <v>787</v>
      </c>
      <c r="S9133" s="109">
        <v>1</v>
      </c>
      <c r="T9133" s="109">
        <v>1</v>
      </c>
      <c r="U9133" s="109">
        <v>0</v>
      </c>
      <c r="V9133" s="109">
        <v>0</v>
      </c>
      <c r="W9133" s="109">
        <v>0</v>
      </c>
    </row>
    <row r="9134" spans="2:25" x14ac:dyDescent="0.25">
      <c r="B9134" s="104">
        <v>46276</v>
      </c>
      <c r="C9134" s="105" t="s">
        <v>11</v>
      </c>
      <c r="P9134" s="44" t="s">
        <v>1533</v>
      </c>
      <c r="Q9134" s="109">
        <v>3</v>
      </c>
      <c r="R9134" s="44" t="s">
        <v>787</v>
      </c>
      <c r="S9134" s="109">
        <v>9</v>
      </c>
      <c r="T9134" s="109">
        <v>9</v>
      </c>
      <c r="U9134" s="109">
        <v>7</v>
      </c>
      <c r="V9134" s="109">
        <v>7</v>
      </c>
      <c r="W9134" s="109">
        <v>1</v>
      </c>
      <c r="Y9134" t="s">
        <v>20</v>
      </c>
    </row>
    <row r="9135" spans="2:25" x14ac:dyDescent="0.25">
      <c r="B9135" s="104">
        <v>46276</v>
      </c>
      <c r="C9135" s="105" t="s">
        <v>11</v>
      </c>
      <c r="P9135" s="44" t="s">
        <v>1533</v>
      </c>
      <c r="Q9135" s="109">
        <v>3</v>
      </c>
      <c r="R9135" s="44" t="s">
        <v>787</v>
      </c>
      <c r="S9135" s="109">
        <v>2</v>
      </c>
      <c r="T9135" s="109">
        <v>2</v>
      </c>
      <c r="U9135" s="109">
        <v>1</v>
      </c>
      <c r="V9135" s="109">
        <v>1</v>
      </c>
      <c r="W9135" s="109">
        <v>0</v>
      </c>
      <c r="Y9135" t="s">
        <v>780</v>
      </c>
    </row>
    <row r="9136" spans="2:25" x14ac:dyDescent="0.25">
      <c r="B9136" s="104">
        <v>46276</v>
      </c>
      <c r="C9136" s="105" t="s">
        <v>11</v>
      </c>
      <c r="P9136" s="44" t="s">
        <v>1533</v>
      </c>
      <c r="Q9136" s="109">
        <v>3</v>
      </c>
      <c r="R9136" s="44" t="s">
        <v>787</v>
      </c>
      <c r="S9136" s="109">
        <v>1</v>
      </c>
      <c r="T9136" s="109">
        <v>1</v>
      </c>
      <c r="U9136" s="109">
        <v>0</v>
      </c>
      <c r="V9136" s="109">
        <v>0</v>
      </c>
      <c r="W9136" s="109">
        <v>0</v>
      </c>
      <c r="Y9136" t="s">
        <v>784</v>
      </c>
    </row>
    <row r="9137" spans="2:25" x14ac:dyDescent="0.25">
      <c r="B9137" s="104">
        <v>46276</v>
      </c>
      <c r="C9137" s="105" t="s">
        <v>11</v>
      </c>
      <c r="P9137" s="44" t="s">
        <v>1533</v>
      </c>
      <c r="Q9137" s="109">
        <v>3</v>
      </c>
      <c r="R9137" s="44" t="s">
        <v>787</v>
      </c>
      <c r="S9137" s="109">
        <v>7</v>
      </c>
      <c r="T9137" s="109">
        <v>7</v>
      </c>
      <c r="U9137" s="109">
        <v>1</v>
      </c>
      <c r="V9137" s="109">
        <v>1</v>
      </c>
      <c r="W9137" s="109">
        <v>0</v>
      </c>
      <c r="Y9137" t="s">
        <v>783</v>
      </c>
    </row>
    <row r="9138" spans="2:25" x14ac:dyDescent="0.25">
      <c r="B9138" s="104">
        <v>46276</v>
      </c>
      <c r="C9138" s="105" t="s">
        <v>12</v>
      </c>
      <c r="P9138" s="44" t="s">
        <v>1534</v>
      </c>
      <c r="Q9138" s="109">
        <v>1</v>
      </c>
      <c r="R9138" s="44" t="s">
        <v>945</v>
      </c>
      <c r="S9138" s="109">
        <v>5</v>
      </c>
      <c r="T9138" s="109">
        <v>2</v>
      </c>
      <c r="U9138" s="109">
        <v>1</v>
      </c>
      <c r="V9138" s="109">
        <v>0</v>
      </c>
      <c r="W9138" s="109">
        <v>0</v>
      </c>
      <c r="Y9138" t="s">
        <v>781</v>
      </c>
    </row>
    <row r="9139" spans="2:25" x14ac:dyDescent="0.25">
      <c r="B9139" s="104">
        <v>46276</v>
      </c>
      <c r="C9139" s="105" t="s">
        <v>12</v>
      </c>
      <c r="P9139" s="44" t="s">
        <v>1534</v>
      </c>
      <c r="Q9139" s="109">
        <v>1</v>
      </c>
      <c r="R9139" s="44" t="s">
        <v>945</v>
      </c>
      <c r="S9139" s="109">
        <v>7</v>
      </c>
      <c r="T9139" s="109">
        <v>7</v>
      </c>
      <c r="U9139" s="109">
        <v>3</v>
      </c>
      <c r="V9139" s="109">
        <v>3</v>
      </c>
      <c r="W9139" s="109">
        <v>1</v>
      </c>
      <c r="Y9139" t="s">
        <v>779</v>
      </c>
    </row>
    <row r="9140" spans="2:25" x14ac:dyDescent="0.25">
      <c r="B9140" s="104">
        <v>46276</v>
      </c>
      <c r="C9140" s="105" t="s">
        <v>12</v>
      </c>
      <c r="P9140" s="44" t="s">
        <v>1535</v>
      </c>
      <c r="Q9140" s="109">
        <v>6</v>
      </c>
      <c r="R9140" s="44" t="s">
        <v>1501</v>
      </c>
      <c r="S9140" s="109">
        <v>2</v>
      </c>
      <c r="T9140" s="109">
        <v>2</v>
      </c>
      <c r="U9140" s="109">
        <v>0</v>
      </c>
      <c r="V9140" s="109">
        <v>0</v>
      </c>
      <c r="W9140" s="109">
        <v>0</v>
      </c>
      <c r="Y9140" t="s">
        <v>779</v>
      </c>
    </row>
    <row r="9141" spans="2:25" x14ac:dyDescent="0.25">
      <c r="B9141" s="104">
        <v>46276</v>
      </c>
      <c r="C9141" s="105" t="s">
        <v>12</v>
      </c>
      <c r="P9141" s="44" t="s">
        <v>1535</v>
      </c>
      <c r="Q9141" s="109">
        <v>6</v>
      </c>
      <c r="R9141" s="44" t="s">
        <v>1501</v>
      </c>
      <c r="S9141" s="109">
        <v>50</v>
      </c>
      <c r="T9141" s="109">
        <v>37</v>
      </c>
      <c r="U9141" s="109">
        <v>3</v>
      </c>
      <c r="V9141" s="109">
        <v>1</v>
      </c>
      <c r="W9141" s="109">
        <v>0</v>
      </c>
      <c r="Y9141" t="s">
        <v>779</v>
      </c>
    </row>
    <row r="9142" spans="2:25" x14ac:dyDescent="0.25">
      <c r="B9142" s="104">
        <v>46276</v>
      </c>
      <c r="C9142" s="105" t="s">
        <v>12</v>
      </c>
      <c r="P9142" s="44" t="s">
        <v>1535</v>
      </c>
      <c r="Q9142" s="109">
        <v>6</v>
      </c>
      <c r="R9142" s="44" t="s">
        <v>1501</v>
      </c>
      <c r="S9142" s="109">
        <v>6</v>
      </c>
      <c r="T9142" s="109">
        <v>3</v>
      </c>
      <c r="U9142" s="109">
        <v>0</v>
      </c>
      <c r="V9142" s="109">
        <v>0</v>
      </c>
      <c r="W9142" s="109">
        <v>0</v>
      </c>
      <c r="Y9142" t="s">
        <v>781</v>
      </c>
    </row>
    <row r="9143" spans="2:25" x14ac:dyDescent="0.25">
      <c r="B9143" s="104">
        <v>46276</v>
      </c>
      <c r="C9143" s="105" t="s">
        <v>12</v>
      </c>
      <c r="P9143" s="44" t="s">
        <v>1536</v>
      </c>
      <c r="Q9143" s="109">
        <v>14</v>
      </c>
      <c r="R9143" s="44" t="s">
        <v>813</v>
      </c>
      <c r="S9143" s="109">
        <v>1</v>
      </c>
      <c r="T9143" s="109">
        <v>1</v>
      </c>
      <c r="U9143" s="109">
        <v>0</v>
      </c>
      <c r="V9143" s="109">
        <v>0</v>
      </c>
      <c r="W9143" s="109">
        <v>0</v>
      </c>
      <c r="Y9143" t="s">
        <v>779</v>
      </c>
    </row>
    <row r="9144" spans="2:25" x14ac:dyDescent="0.25">
      <c r="B9144" s="104">
        <v>46276</v>
      </c>
      <c r="C9144" s="105" t="s">
        <v>12</v>
      </c>
      <c r="P9144" s="44" t="s">
        <v>1536</v>
      </c>
      <c r="Q9144" s="109">
        <v>14</v>
      </c>
      <c r="R9144" s="44" t="s">
        <v>813</v>
      </c>
      <c r="S9144" s="109">
        <v>13</v>
      </c>
      <c r="T9144" s="109">
        <v>12</v>
      </c>
      <c r="U9144" s="109">
        <v>0</v>
      </c>
      <c r="V9144" s="109">
        <v>0</v>
      </c>
      <c r="W9144" s="109">
        <v>0</v>
      </c>
      <c r="Y9144" t="s">
        <v>779</v>
      </c>
    </row>
    <row r="9145" spans="2:25" x14ac:dyDescent="0.25">
      <c r="B9145" s="104">
        <v>46276</v>
      </c>
      <c r="C9145" s="105" t="s">
        <v>12</v>
      </c>
      <c r="P9145" s="44" t="s">
        <v>1537</v>
      </c>
      <c r="Q9145" s="109">
        <v>16</v>
      </c>
      <c r="R9145" s="44" t="s">
        <v>919</v>
      </c>
      <c r="S9145" s="109">
        <v>38</v>
      </c>
      <c r="T9145" s="109">
        <v>37</v>
      </c>
      <c r="U9145" s="109">
        <v>2</v>
      </c>
      <c r="V9145" s="109">
        <v>1</v>
      </c>
      <c r="W9145" s="109">
        <v>1</v>
      </c>
      <c r="Y9145" t="s">
        <v>779</v>
      </c>
    </row>
    <row r="9146" spans="2:25" x14ac:dyDescent="0.25">
      <c r="B9146" s="104">
        <v>46276</v>
      </c>
      <c r="C9146" s="105" t="s">
        <v>12</v>
      </c>
      <c r="P9146" s="44" t="s">
        <v>1537</v>
      </c>
      <c r="Q9146" s="109">
        <v>16</v>
      </c>
      <c r="R9146" s="44" t="s">
        <v>919</v>
      </c>
      <c r="S9146" s="109">
        <v>1</v>
      </c>
      <c r="T9146" s="109">
        <v>1</v>
      </c>
      <c r="U9146" s="109">
        <v>0</v>
      </c>
      <c r="V9146" s="109">
        <v>0</v>
      </c>
      <c r="W9146" s="109">
        <v>0</v>
      </c>
      <c r="Y9146" t="s">
        <v>779</v>
      </c>
    </row>
    <row r="9147" spans="2:25" x14ac:dyDescent="0.25">
      <c r="B9147" s="104">
        <v>46276</v>
      </c>
      <c r="C9147" s="105" t="s">
        <v>11</v>
      </c>
      <c r="P9147" s="44" t="s">
        <v>1538</v>
      </c>
      <c r="Q9147" s="109">
        <v>5</v>
      </c>
      <c r="R9147" s="44" t="s">
        <v>940</v>
      </c>
      <c r="S9147" s="109">
        <v>28</v>
      </c>
      <c r="T9147" s="109">
        <v>26</v>
      </c>
      <c r="U9147" s="109">
        <v>2</v>
      </c>
      <c r="V9147" s="109">
        <v>1</v>
      </c>
      <c r="W9147" s="109">
        <v>0</v>
      </c>
      <c r="Y9147" t="s">
        <v>20</v>
      </c>
    </row>
    <row r="9148" spans="2:25" x14ac:dyDescent="0.25">
      <c r="B9148" s="104">
        <v>46276</v>
      </c>
      <c r="C9148" s="105" t="s">
        <v>11</v>
      </c>
      <c r="P9148" s="44" t="s">
        <v>1538</v>
      </c>
      <c r="Q9148" s="109">
        <v>5</v>
      </c>
      <c r="R9148" s="44" t="s">
        <v>940</v>
      </c>
      <c r="S9148" s="109">
        <v>1</v>
      </c>
      <c r="T9148" s="109">
        <v>0</v>
      </c>
      <c r="U9148" s="109">
        <v>0</v>
      </c>
      <c r="V9148" s="109">
        <v>0</v>
      </c>
      <c r="W9148" s="109">
        <v>0</v>
      </c>
      <c r="Y9148" t="s">
        <v>23</v>
      </c>
    </row>
    <row r="9149" spans="2:25" x14ac:dyDescent="0.25">
      <c r="B9149" s="104">
        <v>46276</v>
      </c>
      <c r="C9149" s="105" t="s">
        <v>11</v>
      </c>
      <c r="P9149" s="44" t="s">
        <v>1538</v>
      </c>
      <c r="Q9149" s="109">
        <v>5</v>
      </c>
      <c r="R9149" s="44" t="s">
        <v>940</v>
      </c>
      <c r="S9149" s="109">
        <v>2</v>
      </c>
      <c r="T9149" s="109">
        <v>2</v>
      </c>
      <c r="U9149" s="109">
        <v>0</v>
      </c>
      <c r="V9149" s="109">
        <v>0</v>
      </c>
      <c r="W9149" s="109">
        <v>0</v>
      </c>
    </row>
    <row r="9150" spans="2:25" x14ac:dyDescent="0.25">
      <c r="B9150" s="104">
        <v>46276</v>
      </c>
      <c r="C9150" s="105" t="s">
        <v>11</v>
      </c>
      <c r="P9150" s="44" t="s">
        <v>1538</v>
      </c>
      <c r="Q9150" s="109">
        <v>5</v>
      </c>
      <c r="R9150" s="44" t="s">
        <v>940</v>
      </c>
      <c r="S9150" s="109">
        <v>28</v>
      </c>
      <c r="T9150" s="109">
        <v>27</v>
      </c>
      <c r="U9150" s="109">
        <v>1</v>
      </c>
      <c r="V9150" s="109">
        <v>0</v>
      </c>
      <c r="W9150" s="109">
        <v>0</v>
      </c>
      <c r="Y9150" t="s">
        <v>783</v>
      </c>
    </row>
    <row r="9151" spans="2:25" x14ac:dyDescent="0.25">
      <c r="B9151" s="104">
        <v>46276</v>
      </c>
      <c r="C9151" s="105" t="s">
        <v>11</v>
      </c>
      <c r="P9151" s="44" t="s">
        <v>1538</v>
      </c>
      <c r="Q9151" s="109">
        <v>5</v>
      </c>
      <c r="R9151" s="44" t="s">
        <v>940</v>
      </c>
      <c r="S9151" s="109">
        <v>26</v>
      </c>
      <c r="T9151" s="109">
        <v>24</v>
      </c>
      <c r="U9151" s="109">
        <v>0</v>
      </c>
      <c r="V9151" s="109">
        <v>0</v>
      </c>
      <c r="W9151" s="109">
        <v>0</v>
      </c>
      <c r="Y9151" t="s">
        <v>784</v>
      </c>
    </row>
    <row r="9152" spans="2:25" x14ac:dyDescent="0.25">
      <c r="B9152" s="104">
        <v>46276</v>
      </c>
      <c r="C9152" s="105" t="s">
        <v>11</v>
      </c>
      <c r="P9152" s="44" t="s">
        <v>1538</v>
      </c>
      <c r="Q9152" s="109">
        <v>5</v>
      </c>
      <c r="R9152" s="44" t="s">
        <v>940</v>
      </c>
      <c r="S9152" s="109">
        <v>8</v>
      </c>
      <c r="T9152" s="109">
        <v>7</v>
      </c>
      <c r="U9152" s="109">
        <v>1</v>
      </c>
      <c r="V9152" s="109">
        <v>0</v>
      </c>
      <c r="W9152" s="109">
        <v>0</v>
      </c>
      <c r="Y9152" t="s">
        <v>780</v>
      </c>
    </row>
    <row r="9153" spans="2:25" x14ac:dyDescent="0.25">
      <c r="B9153" s="104">
        <v>46276</v>
      </c>
      <c r="C9153" s="105" t="s">
        <v>11</v>
      </c>
      <c r="P9153" s="44" t="s">
        <v>1539</v>
      </c>
      <c r="Q9153" s="109">
        <v>13</v>
      </c>
      <c r="R9153" s="44" t="s">
        <v>1527</v>
      </c>
      <c r="S9153" s="109">
        <v>1</v>
      </c>
      <c r="T9153" s="109">
        <v>0</v>
      </c>
      <c r="U9153" s="109">
        <v>0</v>
      </c>
      <c r="V9153" s="109">
        <v>0</v>
      </c>
      <c r="W9153" s="109">
        <v>0</v>
      </c>
      <c r="Y9153" t="s">
        <v>784</v>
      </c>
    </row>
    <row r="9154" spans="2:25" x14ac:dyDescent="0.25">
      <c r="B9154" s="104">
        <v>46276</v>
      </c>
      <c r="C9154" s="105" t="s">
        <v>12</v>
      </c>
      <c r="P9154" s="44" t="s">
        <v>1540</v>
      </c>
      <c r="Q9154" s="109">
        <v>20</v>
      </c>
      <c r="R9154" s="44" t="s">
        <v>1460</v>
      </c>
      <c r="S9154" s="109">
        <v>55</v>
      </c>
      <c r="T9154" s="109">
        <v>42</v>
      </c>
      <c r="U9154" s="109">
        <v>4</v>
      </c>
      <c r="V9154" s="109">
        <v>4</v>
      </c>
      <c r="W9154" s="109">
        <v>0</v>
      </c>
      <c r="Y9154" t="s">
        <v>779</v>
      </c>
    </row>
    <row r="9155" spans="2:25" x14ac:dyDescent="0.25">
      <c r="B9155" s="104">
        <v>46276</v>
      </c>
      <c r="C9155" s="105" t="s">
        <v>12</v>
      </c>
      <c r="P9155" s="44" t="s">
        <v>1540</v>
      </c>
      <c r="Q9155" s="109">
        <v>20</v>
      </c>
      <c r="R9155" s="44" t="s">
        <v>1460</v>
      </c>
      <c r="S9155" s="109">
        <v>2</v>
      </c>
      <c r="T9155" s="109">
        <v>1</v>
      </c>
      <c r="U9155" s="109">
        <v>0</v>
      </c>
      <c r="V9155" s="109">
        <v>0</v>
      </c>
      <c r="W9155" s="109">
        <v>0</v>
      </c>
      <c r="Y9155" t="s">
        <v>781</v>
      </c>
    </row>
    <row r="9156" spans="2:25" x14ac:dyDescent="0.25">
      <c r="B9156" s="104">
        <v>46276</v>
      </c>
      <c r="C9156" s="105" t="s">
        <v>12</v>
      </c>
      <c r="P9156" s="44" t="s">
        <v>1540</v>
      </c>
      <c r="Q9156" s="109">
        <v>20</v>
      </c>
      <c r="R9156" s="44" t="s">
        <v>1460</v>
      </c>
      <c r="S9156" s="109">
        <v>4</v>
      </c>
      <c r="T9156" s="109">
        <v>4</v>
      </c>
      <c r="U9156" s="109">
        <v>1</v>
      </c>
      <c r="V9156" s="109">
        <v>1</v>
      </c>
      <c r="W9156" s="109">
        <v>1</v>
      </c>
      <c r="Y9156" t="s">
        <v>779</v>
      </c>
    </row>
    <row r="9157" spans="2:25" x14ac:dyDescent="0.25">
      <c r="B9157" s="104">
        <v>46276</v>
      </c>
      <c r="C9157" s="105" t="s">
        <v>12</v>
      </c>
      <c r="P9157" s="44" t="s">
        <v>1541</v>
      </c>
      <c r="Q9157" s="109">
        <v>7</v>
      </c>
      <c r="R9157" s="44" t="s">
        <v>1205</v>
      </c>
      <c r="S9157" s="109">
        <v>1</v>
      </c>
      <c r="T9157" s="109">
        <v>1</v>
      </c>
      <c r="U9157" s="109">
        <v>0</v>
      </c>
      <c r="V9157" s="109">
        <v>0</v>
      </c>
      <c r="W9157" s="109">
        <v>0</v>
      </c>
      <c r="Y9157" t="s">
        <v>781</v>
      </c>
    </row>
    <row r="9158" spans="2:25" x14ac:dyDescent="0.25">
      <c r="B9158" s="104">
        <v>46276</v>
      </c>
      <c r="C9158" s="105" t="s">
        <v>12</v>
      </c>
      <c r="P9158" s="44" t="s">
        <v>1541</v>
      </c>
      <c r="Q9158" s="109">
        <v>7</v>
      </c>
      <c r="R9158" s="44" t="s">
        <v>1205</v>
      </c>
      <c r="S9158" s="109">
        <v>43</v>
      </c>
      <c r="T9158" s="109">
        <v>36</v>
      </c>
      <c r="U9158" s="109">
        <v>7</v>
      </c>
      <c r="V9158" s="109">
        <v>7</v>
      </c>
      <c r="W9158" s="109">
        <v>2</v>
      </c>
      <c r="Y9158" t="s">
        <v>779</v>
      </c>
    </row>
    <row r="9159" spans="2:25" x14ac:dyDescent="0.25">
      <c r="B9159" s="104">
        <v>46276</v>
      </c>
      <c r="C9159" s="105" t="s">
        <v>11</v>
      </c>
      <c r="P9159" s="44" t="s">
        <v>1542</v>
      </c>
      <c r="Q9159" s="109">
        <v>11</v>
      </c>
      <c r="R9159" s="44" t="s">
        <v>919</v>
      </c>
      <c r="S9159" s="109">
        <v>1</v>
      </c>
      <c r="T9159" s="109">
        <v>1</v>
      </c>
      <c r="U9159" s="109">
        <v>0</v>
      </c>
      <c r="V9159" s="109">
        <v>0</v>
      </c>
      <c r="W9159" s="109">
        <v>0</v>
      </c>
      <c r="Y9159" t="s">
        <v>783</v>
      </c>
    </row>
    <row r="9160" spans="2:25" x14ac:dyDescent="0.25">
      <c r="B9160" s="104">
        <v>46276</v>
      </c>
      <c r="C9160" s="105" t="s">
        <v>12</v>
      </c>
      <c r="P9160" s="44" t="s">
        <v>1543</v>
      </c>
      <c r="Q9160" s="109">
        <v>11</v>
      </c>
      <c r="R9160" s="44" t="s">
        <v>946</v>
      </c>
      <c r="S9160" s="109">
        <v>5</v>
      </c>
      <c r="T9160" s="109">
        <v>5</v>
      </c>
      <c r="U9160" s="109">
        <v>0</v>
      </c>
      <c r="V9160" s="109">
        <v>0</v>
      </c>
      <c r="W9160" s="109">
        <v>0</v>
      </c>
      <c r="Y9160" t="s">
        <v>779</v>
      </c>
    </row>
    <row r="9161" spans="2:25" x14ac:dyDescent="0.25">
      <c r="B9161" s="104">
        <v>46276</v>
      </c>
      <c r="C9161" s="105" t="s">
        <v>12</v>
      </c>
      <c r="P9161" s="44" t="s">
        <v>1543</v>
      </c>
      <c r="Q9161" s="109">
        <v>11</v>
      </c>
      <c r="R9161" s="44" t="s">
        <v>946</v>
      </c>
      <c r="S9161" s="109">
        <v>78</v>
      </c>
      <c r="T9161" s="109">
        <v>59</v>
      </c>
      <c r="U9161" s="109">
        <v>1</v>
      </c>
      <c r="V9161" s="109">
        <v>1</v>
      </c>
      <c r="W9161" s="109">
        <v>1</v>
      </c>
      <c r="Y9161" t="s">
        <v>779</v>
      </c>
    </row>
    <row r="9162" spans="2:25" x14ac:dyDescent="0.25">
      <c r="B9162" s="104">
        <v>46276</v>
      </c>
      <c r="C9162" s="105" t="s">
        <v>12</v>
      </c>
      <c r="P9162" s="44" t="s">
        <v>1543</v>
      </c>
      <c r="Q9162" s="109">
        <v>11</v>
      </c>
      <c r="R9162" s="44" t="s">
        <v>946</v>
      </c>
      <c r="S9162" s="109">
        <v>1</v>
      </c>
      <c r="T9162" s="109">
        <v>0</v>
      </c>
      <c r="U9162" s="109">
        <v>0</v>
      </c>
      <c r="V9162" s="109">
        <v>0</v>
      </c>
      <c r="W9162" s="109">
        <v>0</v>
      </c>
    </row>
    <row r="9163" spans="2:25" x14ac:dyDescent="0.25">
      <c r="B9163" s="104">
        <v>46276</v>
      </c>
      <c r="C9163" s="105" t="s">
        <v>12</v>
      </c>
      <c r="P9163" s="44" t="s">
        <v>1543</v>
      </c>
      <c r="Q9163" s="109">
        <v>11</v>
      </c>
      <c r="R9163" s="44" t="s">
        <v>946</v>
      </c>
      <c r="S9163" s="109">
        <v>1</v>
      </c>
      <c r="T9163" s="109">
        <v>0</v>
      </c>
      <c r="U9163" s="109">
        <v>0</v>
      </c>
      <c r="V9163" s="109">
        <v>0</v>
      </c>
      <c r="W9163" s="109">
        <v>0</v>
      </c>
      <c r="Y9163" t="s">
        <v>169</v>
      </c>
    </row>
    <row r="9164" spans="2:25" x14ac:dyDescent="0.25">
      <c r="B9164" s="104">
        <v>46276</v>
      </c>
      <c r="C9164" s="105" t="s">
        <v>12</v>
      </c>
      <c r="P9164" s="44" t="s">
        <v>1544</v>
      </c>
      <c r="Q9164" s="109">
        <v>9</v>
      </c>
      <c r="R9164" s="44" t="s">
        <v>788</v>
      </c>
      <c r="S9164" s="109">
        <v>1</v>
      </c>
      <c r="T9164" s="109">
        <v>1</v>
      </c>
      <c r="U9164" s="109">
        <v>1</v>
      </c>
      <c r="V9164" s="109">
        <v>1</v>
      </c>
      <c r="W9164" s="109">
        <v>0</v>
      </c>
    </row>
    <row r="9165" spans="2:25" x14ac:dyDescent="0.25">
      <c r="B9165" s="104">
        <v>46276</v>
      </c>
      <c r="C9165" s="105" t="s">
        <v>12</v>
      </c>
      <c r="P9165" s="44" t="s">
        <v>1544</v>
      </c>
      <c r="Q9165" s="109">
        <v>9</v>
      </c>
      <c r="R9165" s="44" t="s">
        <v>788</v>
      </c>
      <c r="S9165" s="109">
        <v>1</v>
      </c>
      <c r="T9165" s="109">
        <v>1</v>
      </c>
      <c r="U9165" s="109">
        <v>0</v>
      </c>
      <c r="V9165" s="109">
        <v>0</v>
      </c>
      <c r="W9165" s="109">
        <v>0</v>
      </c>
      <c r="Y9165" t="s">
        <v>169</v>
      </c>
    </row>
    <row r="9166" spans="2:25" x14ac:dyDescent="0.25">
      <c r="B9166" s="104">
        <v>46276</v>
      </c>
      <c r="C9166" s="105" t="s">
        <v>12</v>
      </c>
      <c r="P9166" s="44" t="s">
        <v>1544</v>
      </c>
      <c r="Q9166" s="109">
        <v>9</v>
      </c>
      <c r="R9166" s="44" t="s">
        <v>788</v>
      </c>
      <c r="S9166" s="109">
        <v>1</v>
      </c>
      <c r="T9166" s="109">
        <v>1</v>
      </c>
      <c r="U9166" s="109">
        <v>0</v>
      </c>
      <c r="V9166" s="109">
        <v>0</v>
      </c>
      <c r="W9166" s="109">
        <v>0</v>
      </c>
    </row>
    <row r="9167" spans="2:25" x14ac:dyDescent="0.25">
      <c r="B9167" s="104">
        <v>46276</v>
      </c>
      <c r="C9167" s="105" t="s">
        <v>12</v>
      </c>
      <c r="P9167" s="44" t="s">
        <v>1544</v>
      </c>
      <c r="Q9167" s="109">
        <v>9</v>
      </c>
      <c r="R9167" s="44" t="s">
        <v>788</v>
      </c>
      <c r="S9167" s="109">
        <v>107</v>
      </c>
      <c r="T9167" s="109">
        <v>102</v>
      </c>
      <c r="U9167" s="109">
        <v>8</v>
      </c>
      <c r="V9167" s="109">
        <v>3</v>
      </c>
      <c r="W9167" s="109">
        <v>1</v>
      </c>
      <c r="Y9167" t="s">
        <v>779</v>
      </c>
    </row>
    <row r="9168" spans="2:25" x14ac:dyDescent="0.25">
      <c r="B9168" s="104">
        <v>46276</v>
      </c>
      <c r="C9168" s="105" t="s">
        <v>11</v>
      </c>
      <c r="P9168" s="44" t="s">
        <v>1545</v>
      </c>
      <c r="Q9168" s="109">
        <v>8</v>
      </c>
      <c r="R9168" s="44" t="s">
        <v>1201</v>
      </c>
      <c r="S9168" s="109">
        <v>1</v>
      </c>
      <c r="T9168" s="109">
        <v>0</v>
      </c>
      <c r="U9168" s="109">
        <v>0</v>
      </c>
      <c r="V9168" s="109">
        <v>0</v>
      </c>
      <c r="W9168" s="109">
        <v>0</v>
      </c>
      <c r="Y9168" t="s">
        <v>23</v>
      </c>
    </row>
    <row r="9169" spans="2:25" x14ac:dyDescent="0.25">
      <c r="B9169" s="104">
        <v>46276</v>
      </c>
      <c r="C9169" s="105" t="s">
        <v>11</v>
      </c>
      <c r="P9169" s="44" t="s">
        <v>1545</v>
      </c>
      <c r="Q9169" s="109">
        <v>8</v>
      </c>
      <c r="R9169" s="44" t="s">
        <v>1201</v>
      </c>
      <c r="S9169" s="109">
        <v>1</v>
      </c>
      <c r="T9169" s="109">
        <v>0</v>
      </c>
      <c r="U9169" s="109">
        <v>0</v>
      </c>
      <c r="V9169" s="109">
        <v>0</v>
      </c>
      <c r="W9169" s="109">
        <v>0</v>
      </c>
    </row>
    <row r="9170" spans="2:25" x14ac:dyDescent="0.25">
      <c r="B9170" s="104">
        <v>46276</v>
      </c>
      <c r="C9170" s="105" t="s">
        <v>11</v>
      </c>
      <c r="P9170" s="44" t="s">
        <v>1545</v>
      </c>
      <c r="Q9170" s="109">
        <v>8</v>
      </c>
      <c r="R9170" s="44" t="s">
        <v>1201</v>
      </c>
      <c r="S9170" s="109">
        <v>6</v>
      </c>
      <c r="T9170" s="109">
        <v>2</v>
      </c>
      <c r="U9170" s="109">
        <v>0</v>
      </c>
      <c r="V9170" s="109">
        <v>0</v>
      </c>
      <c r="W9170" s="109">
        <v>0</v>
      </c>
      <c r="Y9170" t="s">
        <v>783</v>
      </c>
    </row>
    <row r="9171" spans="2:25" x14ac:dyDescent="0.25">
      <c r="B9171" s="104">
        <v>46276</v>
      </c>
      <c r="C9171" s="105" t="s">
        <v>11</v>
      </c>
      <c r="P9171" s="44" t="s">
        <v>1545</v>
      </c>
      <c r="Q9171" s="109">
        <v>8</v>
      </c>
      <c r="R9171" s="44" t="s">
        <v>1201</v>
      </c>
      <c r="S9171" s="109">
        <v>1</v>
      </c>
      <c r="T9171" s="109">
        <v>1</v>
      </c>
      <c r="U9171" s="109">
        <v>0</v>
      </c>
      <c r="V9171" s="109">
        <v>0</v>
      </c>
      <c r="W9171" s="109">
        <v>0</v>
      </c>
      <c r="Y9171" t="s">
        <v>21</v>
      </c>
    </row>
    <row r="9172" spans="2:25" x14ac:dyDescent="0.25">
      <c r="B9172" s="104">
        <v>46276</v>
      </c>
      <c r="C9172" s="105" t="s">
        <v>11</v>
      </c>
      <c r="P9172" s="44" t="s">
        <v>1545</v>
      </c>
      <c r="Q9172" s="109">
        <v>8</v>
      </c>
      <c r="R9172" s="44" t="s">
        <v>1201</v>
      </c>
      <c r="S9172" s="109">
        <v>13</v>
      </c>
      <c r="T9172" s="109">
        <v>2</v>
      </c>
      <c r="U9172" s="109">
        <v>0</v>
      </c>
      <c r="V9172" s="109">
        <v>0</v>
      </c>
      <c r="W9172" s="109">
        <v>0</v>
      </c>
      <c r="Y9172" t="s">
        <v>784</v>
      </c>
    </row>
    <row r="9173" spans="2:25" x14ac:dyDescent="0.25">
      <c r="B9173" s="104">
        <v>46276</v>
      </c>
      <c r="C9173" s="105" t="s">
        <v>11</v>
      </c>
      <c r="P9173" s="44" t="s">
        <v>1545</v>
      </c>
      <c r="Q9173" s="109">
        <v>8</v>
      </c>
      <c r="R9173" s="44" t="s">
        <v>1201</v>
      </c>
      <c r="S9173" s="109">
        <v>13</v>
      </c>
      <c r="T9173" s="109">
        <v>5</v>
      </c>
      <c r="U9173" s="109">
        <v>2</v>
      </c>
      <c r="V9173" s="109">
        <v>2</v>
      </c>
      <c r="W9173" s="109">
        <v>1</v>
      </c>
      <c r="Y9173" t="s">
        <v>20</v>
      </c>
    </row>
    <row r="9174" spans="2:25" x14ac:dyDescent="0.25">
      <c r="B9174" s="104">
        <v>46276</v>
      </c>
      <c r="C9174" s="105" t="s">
        <v>11</v>
      </c>
      <c r="P9174" s="44" t="s">
        <v>1545</v>
      </c>
      <c r="Q9174" s="109">
        <v>8</v>
      </c>
      <c r="R9174" s="44" t="s">
        <v>1201</v>
      </c>
      <c r="S9174" s="109">
        <v>1</v>
      </c>
      <c r="T9174" s="109">
        <v>1</v>
      </c>
      <c r="U9174" s="109">
        <v>1</v>
      </c>
      <c r="V9174" s="109">
        <v>1</v>
      </c>
      <c r="W9174" s="109">
        <v>1</v>
      </c>
      <c r="Y9174" t="s">
        <v>780</v>
      </c>
    </row>
    <row r="9175" spans="2:25" x14ac:dyDescent="0.25">
      <c r="B9175" s="104">
        <v>46276</v>
      </c>
      <c r="C9175" s="105" t="s">
        <v>11</v>
      </c>
      <c r="P9175" s="44" t="s">
        <v>1546</v>
      </c>
      <c r="Q9175" s="109">
        <v>6</v>
      </c>
      <c r="R9175" s="44" t="s">
        <v>788</v>
      </c>
      <c r="S9175" s="109">
        <v>1</v>
      </c>
      <c r="T9175" s="109">
        <v>1</v>
      </c>
      <c r="U9175" s="109">
        <v>0</v>
      </c>
      <c r="V9175" s="109">
        <v>0</v>
      </c>
      <c r="W9175" s="109">
        <v>0</v>
      </c>
    </row>
    <row r="9176" spans="2:25" x14ac:dyDescent="0.25">
      <c r="B9176" s="104">
        <v>46276</v>
      </c>
      <c r="C9176" s="105" t="s">
        <v>12</v>
      </c>
      <c r="P9176" s="44" t="s">
        <v>1547</v>
      </c>
      <c r="Q9176" s="109">
        <v>13</v>
      </c>
      <c r="R9176" s="44" t="s">
        <v>824</v>
      </c>
      <c r="S9176" s="109">
        <v>6</v>
      </c>
      <c r="T9176" s="109">
        <v>3</v>
      </c>
      <c r="U9176" s="109">
        <v>0</v>
      </c>
      <c r="V9176" s="109">
        <v>0</v>
      </c>
      <c r="W9176" s="109">
        <v>0</v>
      </c>
      <c r="Y9176" t="s">
        <v>779</v>
      </c>
    </row>
    <row r="9177" spans="2:25" x14ac:dyDescent="0.25">
      <c r="B9177" s="104">
        <v>46276</v>
      </c>
      <c r="C9177" s="105" t="s">
        <v>12</v>
      </c>
      <c r="P9177" s="44" t="s">
        <v>1547</v>
      </c>
      <c r="Q9177" s="109">
        <v>13</v>
      </c>
      <c r="R9177" s="44" t="s">
        <v>824</v>
      </c>
      <c r="S9177" s="109">
        <v>56</v>
      </c>
      <c r="T9177" s="109">
        <v>40</v>
      </c>
      <c r="U9177" s="109">
        <v>0</v>
      </c>
      <c r="V9177" s="109">
        <v>0</v>
      </c>
      <c r="W9177" s="109">
        <v>0</v>
      </c>
      <c r="Y9177" t="s">
        <v>779</v>
      </c>
    </row>
    <row r="9178" spans="2:25" x14ac:dyDescent="0.25">
      <c r="B9178" s="104">
        <v>46276</v>
      </c>
      <c r="C9178" s="105" t="s">
        <v>12</v>
      </c>
      <c r="P9178" s="44" t="s">
        <v>1548</v>
      </c>
      <c r="Q9178" s="109">
        <v>10</v>
      </c>
      <c r="R9178" s="44" t="s">
        <v>809</v>
      </c>
      <c r="S9178" s="109">
        <v>28</v>
      </c>
      <c r="T9178" s="109">
        <v>17</v>
      </c>
      <c r="U9178" s="109">
        <v>2</v>
      </c>
      <c r="V9178" s="109">
        <v>1</v>
      </c>
      <c r="W9178" s="109">
        <v>0</v>
      </c>
      <c r="Y9178" t="s">
        <v>779</v>
      </c>
    </row>
    <row r="9179" spans="2:25" x14ac:dyDescent="0.25">
      <c r="B9179" s="104">
        <v>46276</v>
      </c>
      <c r="C9179" s="105" t="s">
        <v>12</v>
      </c>
      <c r="P9179" s="44" t="s">
        <v>1549</v>
      </c>
      <c r="Q9179" s="109">
        <v>17</v>
      </c>
      <c r="R9179" s="44" t="s">
        <v>789</v>
      </c>
      <c r="S9179" s="109">
        <v>15</v>
      </c>
      <c r="T9179" s="109">
        <v>8</v>
      </c>
      <c r="U9179" s="109">
        <v>2</v>
      </c>
      <c r="V9179" s="109">
        <v>1</v>
      </c>
      <c r="W9179" s="109">
        <v>0</v>
      </c>
      <c r="Y9179" t="s">
        <v>781</v>
      </c>
    </row>
    <row r="9180" spans="2:25" x14ac:dyDescent="0.25">
      <c r="B9180" s="104">
        <v>46276</v>
      </c>
      <c r="C9180" s="105" t="s">
        <v>12</v>
      </c>
      <c r="P9180" s="44" t="s">
        <v>1549</v>
      </c>
      <c r="Q9180" s="109">
        <v>17</v>
      </c>
      <c r="R9180" s="44" t="s">
        <v>789</v>
      </c>
      <c r="S9180" s="109">
        <v>5</v>
      </c>
      <c r="T9180" s="109">
        <v>4</v>
      </c>
      <c r="U9180" s="109">
        <v>0</v>
      </c>
      <c r="V9180" s="109">
        <v>0</v>
      </c>
      <c r="W9180" s="109">
        <v>0</v>
      </c>
      <c r="Y9180" t="s">
        <v>779</v>
      </c>
    </row>
    <row r="9181" spans="2:25" x14ac:dyDescent="0.25">
      <c r="B9181" s="104">
        <v>46276</v>
      </c>
      <c r="C9181" s="105" t="s">
        <v>11</v>
      </c>
      <c r="P9181" s="44" t="s">
        <v>1550</v>
      </c>
      <c r="Q9181" s="109">
        <v>7</v>
      </c>
      <c r="R9181" s="44" t="s">
        <v>1038</v>
      </c>
      <c r="S9181" s="109">
        <v>1</v>
      </c>
      <c r="T9181" s="109">
        <v>1</v>
      </c>
      <c r="U9181" s="109">
        <v>0</v>
      </c>
      <c r="V9181" s="109">
        <v>0</v>
      </c>
      <c r="W9181" s="109">
        <v>0</v>
      </c>
    </row>
    <row r="9182" spans="2:25" x14ac:dyDescent="0.25">
      <c r="B9182" s="104">
        <v>46276</v>
      </c>
      <c r="C9182" s="105" t="s">
        <v>11</v>
      </c>
      <c r="P9182" s="44" t="s">
        <v>1550</v>
      </c>
      <c r="Q9182" s="109">
        <v>7</v>
      </c>
      <c r="R9182" s="44" t="s">
        <v>1038</v>
      </c>
      <c r="S9182" s="109">
        <v>1</v>
      </c>
      <c r="T9182" s="109">
        <v>1</v>
      </c>
      <c r="U9182" s="109">
        <v>0</v>
      </c>
      <c r="V9182" s="109">
        <v>0</v>
      </c>
      <c r="W9182" s="109">
        <v>0</v>
      </c>
      <c r="Y9182" t="s">
        <v>21</v>
      </c>
    </row>
    <row r="9183" spans="2:25" x14ac:dyDescent="0.25">
      <c r="B9183" s="104">
        <v>46276</v>
      </c>
      <c r="C9183" s="105" t="s">
        <v>11</v>
      </c>
      <c r="P9183" s="44" t="s">
        <v>1550</v>
      </c>
      <c r="Q9183" s="109">
        <v>7</v>
      </c>
      <c r="R9183" s="44" t="s">
        <v>1038</v>
      </c>
      <c r="S9183" s="109">
        <v>25</v>
      </c>
      <c r="T9183" s="109">
        <v>25</v>
      </c>
      <c r="U9183" s="109">
        <v>4</v>
      </c>
      <c r="V9183" s="109">
        <v>0</v>
      </c>
      <c r="W9183" s="109">
        <v>0</v>
      </c>
      <c r="Y9183" t="s">
        <v>20</v>
      </c>
    </row>
    <row r="9184" spans="2:25" x14ac:dyDescent="0.25">
      <c r="B9184" s="104">
        <v>46276</v>
      </c>
      <c r="C9184" s="105" t="s">
        <v>11</v>
      </c>
      <c r="P9184" s="44" t="s">
        <v>1550</v>
      </c>
      <c r="Q9184" s="109">
        <v>7</v>
      </c>
      <c r="R9184" s="44" t="s">
        <v>1038</v>
      </c>
      <c r="S9184" s="109">
        <v>30</v>
      </c>
      <c r="T9184" s="109">
        <v>28</v>
      </c>
      <c r="U9184" s="109">
        <v>0</v>
      </c>
      <c r="V9184" s="109">
        <v>0</v>
      </c>
      <c r="W9184" s="109">
        <v>0</v>
      </c>
      <c r="Y9184" t="s">
        <v>784</v>
      </c>
    </row>
    <row r="9185" spans="2:25" x14ac:dyDescent="0.25">
      <c r="B9185" s="104">
        <v>46276</v>
      </c>
      <c r="C9185" s="105" t="s">
        <v>11</v>
      </c>
      <c r="P9185" s="44" t="s">
        <v>1550</v>
      </c>
      <c r="Q9185" s="109">
        <v>7</v>
      </c>
      <c r="R9185" s="44" t="s">
        <v>1038</v>
      </c>
      <c r="S9185" s="109">
        <v>1</v>
      </c>
      <c r="T9185" s="109">
        <v>1</v>
      </c>
      <c r="U9185" s="109">
        <v>0</v>
      </c>
      <c r="V9185" s="109">
        <v>0</v>
      </c>
      <c r="W9185" s="109">
        <v>0</v>
      </c>
      <c r="Y9185" t="s">
        <v>23</v>
      </c>
    </row>
    <row r="9186" spans="2:25" x14ac:dyDescent="0.25">
      <c r="B9186" s="104">
        <v>46276</v>
      </c>
      <c r="C9186" s="105" t="s">
        <v>11</v>
      </c>
      <c r="P9186" s="44" t="s">
        <v>1550</v>
      </c>
      <c r="Q9186" s="109">
        <v>7</v>
      </c>
      <c r="R9186" s="44" t="s">
        <v>1038</v>
      </c>
      <c r="S9186" s="109">
        <v>10</v>
      </c>
      <c r="T9186" s="109">
        <v>10</v>
      </c>
      <c r="U9186" s="109">
        <v>1</v>
      </c>
      <c r="V9186" s="109">
        <v>0</v>
      </c>
      <c r="W9186" s="109">
        <v>0</v>
      </c>
      <c r="Y9186" t="s">
        <v>780</v>
      </c>
    </row>
    <row r="9187" spans="2:25" x14ac:dyDescent="0.25">
      <c r="B9187" s="104">
        <v>46276</v>
      </c>
      <c r="C9187" s="105" t="s">
        <v>11</v>
      </c>
      <c r="P9187" s="44" t="s">
        <v>1550</v>
      </c>
      <c r="Q9187" s="109">
        <v>7</v>
      </c>
      <c r="R9187" s="44" t="s">
        <v>1038</v>
      </c>
      <c r="S9187" s="109">
        <v>25</v>
      </c>
      <c r="T9187" s="109">
        <v>19</v>
      </c>
      <c r="U9187" s="109">
        <v>1</v>
      </c>
      <c r="V9187" s="109">
        <v>1</v>
      </c>
      <c r="W9187" s="109">
        <v>0</v>
      </c>
      <c r="Y9187" t="s">
        <v>783</v>
      </c>
    </row>
    <row r="9188" spans="2:25" x14ac:dyDescent="0.25">
      <c r="B9188" s="104">
        <v>46276</v>
      </c>
      <c r="C9188" s="105" t="s">
        <v>11</v>
      </c>
      <c r="P9188" s="44" t="s">
        <v>1551</v>
      </c>
      <c r="Q9188" s="109">
        <v>2</v>
      </c>
      <c r="R9188" s="44" t="s">
        <v>826</v>
      </c>
      <c r="S9188" s="109">
        <v>21</v>
      </c>
      <c r="T9188" s="109">
        <v>20</v>
      </c>
      <c r="U9188" s="109">
        <v>1</v>
      </c>
      <c r="V9188" s="109">
        <v>0</v>
      </c>
      <c r="W9188" s="109">
        <v>0</v>
      </c>
      <c r="Y9188" t="s">
        <v>20</v>
      </c>
    </row>
    <row r="9189" spans="2:25" x14ac:dyDescent="0.25">
      <c r="B9189" s="104">
        <v>46276</v>
      </c>
      <c r="C9189" s="105" t="s">
        <v>11</v>
      </c>
      <c r="P9189" s="44" t="s">
        <v>1551</v>
      </c>
      <c r="Q9189" s="109">
        <v>2</v>
      </c>
      <c r="R9189" s="44" t="s">
        <v>826</v>
      </c>
      <c r="S9189" s="109">
        <v>19</v>
      </c>
      <c r="T9189" s="109">
        <v>17</v>
      </c>
      <c r="U9189" s="109">
        <v>1</v>
      </c>
      <c r="V9189" s="109">
        <v>0</v>
      </c>
      <c r="W9189" s="109">
        <v>0</v>
      </c>
      <c r="Y9189" t="s">
        <v>784</v>
      </c>
    </row>
    <row r="9190" spans="2:25" x14ac:dyDescent="0.25">
      <c r="B9190" s="104">
        <v>46276</v>
      </c>
      <c r="C9190" s="105" t="s">
        <v>11</v>
      </c>
      <c r="P9190" s="44" t="s">
        <v>1551</v>
      </c>
      <c r="Q9190" s="109">
        <v>2</v>
      </c>
      <c r="R9190" s="44" t="s">
        <v>826</v>
      </c>
      <c r="S9190" s="109">
        <v>3</v>
      </c>
      <c r="T9190" s="109">
        <v>3</v>
      </c>
      <c r="U9190" s="109">
        <v>1</v>
      </c>
      <c r="V9190" s="109">
        <v>0</v>
      </c>
      <c r="W9190" s="109">
        <v>0</v>
      </c>
    </row>
    <row r="9191" spans="2:25" x14ac:dyDescent="0.25">
      <c r="B9191" s="104">
        <v>46276</v>
      </c>
      <c r="C9191" s="105" t="s">
        <v>11</v>
      </c>
      <c r="P9191" s="44" t="s">
        <v>1551</v>
      </c>
      <c r="Q9191" s="109">
        <v>2</v>
      </c>
      <c r="R9191" s="44" t="s">
        <v>826</v>
      </c>
      <c r="S9191" s="109">
        <v>29</v>
      </c>
      <c r="T9191" s="109">
        <v>27</v>
      </c>
      <c r="U9191" s="109">
        <v>1</v>
      </c>
      <c r="V9191" s="109">
        <v>1</v>
      </c>
      <c r="W9191" s="109">
        <v>0</v>
      </c>
      <c r="Y9191" t="s">
        <v>783</v>
      </c>
    </row>
    <row r="9192" spans="2:25" x14ac:dyDescent="0.25">
      <c r="B9192" s="104">
        <v>46276</v>
      </c>
      <c r="C9192" s="105" t="s">
        <v>11</v>
      </c>
      <c r="P9192" s="44" t="s">
        <v>1551</v>
      </c>
      <c r="Q9192" s="109">
        <v>2</v>
      </c>
      <c r="R9192" s="44" t="s">
        <v>826</v>
      </c>
      <c r="S9192" s="109">
        <v>4</v>
      </c>
      <c r="T9192" s="109">
        <v>4</v>
      </c>
      <c r="U9192" s="109">
        <v>0</v>
      </c>
      <c r="V9192" s="109">
        <v>0</v>
      </c>
      <c r="W9192" s="109">
        <v>0</v>
      </c>
      <c r="Y9192" t="s">
        <v>780</v>
      </c>
    </row>
    <row r="9193" spans="2:25" x14ac:dyDescent="0.25">
      <c r="B9193" s="104">
        <v>46276</v>
      </c>
      <c r="C9193" s="105" t="s">
        <v>11</v>
      </c>
      <c r="P9193" s="44" t="s">
        <v>1552</v>
      </c>
      <c r="Q9193" s="109">
        <v>12</v>
      </c>
      <c r="R9193" s="44" t="s">
        <v>790</v>
      </c>
      <c r="S9193" s="109">
        <v>1</v>
      </c>
      <c r="T9193" s="109">
        <v>1</v>
      </c>
      <c r="U9193" s="109">
        <v>0</v>
      </c>
      <c r="V9193" s="109">
        <v>0</v>
      </c>
      <c r="W9193" s="109">
        <v>0</v>
      </c>
      <c r="Y9193" t="s">
        <v>23</v>
      </c>
    </row>
    <row r="9194" spans="2:25" x14ac:dyDescent="0.25">
      <c r="B9194" s="104">
        <v>46276</v>
      </c>
      <c r="C9194" s="105" t="s">
        <v>11</v>
      </c>
      <c r="P9194" s="44" t="s">
        <v>1552</v>
      </c>
      <c r="Q9194" s="109">
        <v>12</v>
      </c>
      <c r="R9194" s="44" t="s">
        <v>790</v>
      </c>
      <c r="S9194" s="109">
        <v>17</v>
      </c>
      <c r="T9194" s="109">
        <v>16</v>
      </c>
      <c r="U9194" s="109">
        <v>1</v>
      </c>
      <c r="V9194" s="109">
        <v>1</v>
      </c>
      <c r="W9194" s="109">
        <v>0</v>
      </c>
      <c r="Y9194" t="s">
        <v>20</v>
      </c>
    </row>
    <row r="9195" spans="2:25" x14ac:dyDescent="0.25">
      <c r="B9195" s="104">
        <v>46276</v>
      </c>
      <c r="C9195" s="105" t="s">
        <v>11</v>
      </c>
      <c r="P9195" s="44" t="s">
        <v>1552</v>
      </c>
      <c r="Q9195" s="109">
        <v>12</v>
      </c>
      <c r="R9195" s="44" t="s">
        <v>790</v>
      </c>
      <c r="S9195" s="109">
        <v>15</v>
      </c>
      <c r="T9195" s="109">
        <v>14</v>
      </c>
      <c r="U9195" s="109">
        <v>0</v>
      </c>
      <c r="V9195" s="109">
        <v>0</v>
      </c>
      <c r="W9195" s="109">
        <v>0</v>
      </c>
      <c r="Y9195" t="s">
        <v>784</v>
      </c>
    </row>
    <row r="9196" spans="2:25" x14ac:dyDescent="0.25">
      <c r="B9196" s="104">
        <v>46276</v>
      </c>
      <c r="C9196" s="105" t="s">
        <v>11</v>
      </c>
      <c r="P9196" s="44" t="s">
        <v>1552</v>
      </c>
      <c r="Q9196" s="109">
        <v>12</v>
      </c>
      <c r="R9196" s="44" t="s">
        <v>790</v>
      </c>
      <c r="S9196" s="109">
        <v>1</v>
      </c>
      <c r="T9196" s="109">
        <v>1</v>
      </c>
      <c r="U9196" s="109">
        <v>0</v>
      </c>
      <c r="V9196" s="109">
        <v>0</v>
      </c>
      <c r="W9196" s="109">
        <v>0</v>
      </c>
      <c r="Y9196" t="s">
        <v>21</v>
      </c>
    </row>
    <row r="9197" spans="2:25" x14ac:dyDescent="0.25">
      <c r="B9197" s="104">
        <v>46276</v>
      </c>
      <c r="C9197" s="105" t="s">
        <v>11</v>
      </c>
      <c r="P9197" s="44" t="s">
        <v>1552</v>
      </c>
      <c r="Q9197" s="109">
        <v>12</v>
      </c>
      <c r="R9197" s="44" t="s">
        <v>790</v>
      </c>
      <c r="S9197" s="109">
        <v>18</v>
      </c>
      <c r="T9197" s="109">
        <v>15</v>
      </c>
      <c r="U9197" s="109">
        <v>1</v>
      </c>
      <c r="V9197" s="109">
        <v>0</v>
      </c>
      <c r="W9197" s="109">
        <v>0</v>
      </c>
      <c r="Y9197" t="s">
        <v>783</v>
      </c>
    </row>
    <row r="9198" spans="2:25" x14ac:dyDescent="0.25">
      <c r="B9198" s="104">
        <v>46276</v>
      </c>
      <c r="C9198" s="105" t="s">
        <v>11</v>
      </c>
      <c r="P9198" s="44" t="s">
        <v>1552</v>
      </c>
      <c r="Q9198" s="109">
        <v>12</v>
      </c>
      <c r="R9198" s="44" t="s">
        <v>790</v>
      </c>
      <c r="S9198" s="109">
        <v>1</v>
      </c>
      <c r="T9198" s="109">
        <v>1</v>
      </c>
      <c r="U9198" s="109">
        <v>0</v>
      </c>
      <c r="V9198" s="109">
        <v>0</v>
      </c>
      <c r="W9198" s="109">
        <v>0</v>
      </c>
      <c r="Y9198" t="s">
        <v>780</v>
      </c>
    </row>
    <row r="9199" spans="2:25" x14ac:dyDescent="0.25">
      <c r="B9199" s="104">
        <v>46276</v>
      </c>
      <c r="C9199" s="105" t="s">
        <v>11</v>
      </c>
      <c r="P9199" s="44" t="s">
        <v>1553</v>
      </c>
      <c r="Q9199" s="109">
        <v>10</v>
      </c>
      <c r="R9199" s="44" t="s">
        <v>1462</v>
      </c>
      <c r="S9199" s="109">
        <v>2</v>
      </c>
      <c r="T9199" s="109">
        <v>1</v>
      </c>
      <c r="U9199" s="109">
        <v>0</v>
      </c>
      <c r="V9199" s="109">
        <v>0</v>
      </c>
      <c r="W9199" s="109">
        <v>0</v>
      </c>
      <c r="Y9199" t="s">
        <v>780</v>
      </c>
    </row>
    <row r="9200" spans="2:25" x14ac:dyDescent="0.25">
      <c r="B9200" s="104">
        <v>46276</v>
      </c>
      <c r="C9200" s="105" t="s">
        <v>11</v>
      </c>
      <c r="P9200" s="44" t="s">
        <v>1554</v>
      </c>
      <c r="Q9200" s="109">
        <v>1</v>
      </c>
      <c r="R9200" s="44" t="s">
        <v>939</v>
      </c>
      <c r="S9200" s="109">
        <v>1</v>
      </c>
      <c r="T9200" s="109">
        <v>1</v>
      </c>
      <c r="U9200" s="109">
        <v>0</v>
      </c>
      <c r="V9200" s="109">
        <v>0</v>
      </c>
      <c r="W9200" s="109">
        <v>0</v>
      </c>
      <c r="Y9200" t="s">
        <v>21</v>
      </c>
    </row>
    <row r="9201" spans="2:25" x14ac:dyDescent="0.25">
      <c r="B9201" s="104">
        <v>46276</v>
      </c>
      <c r="C9201" s="105" t="s">
        <v>11</v>
      </c>
      <c r="P9201" s="44" t="s">
        <v>1554</v>
      </c>
      <c r="Q9201" s="109">
        <v>1</v>
      </c>
      <c r="R9201" s="44" t="s">
        <v>939</v>
      </c>
      <c r="S9201" s="109">
        <v>9</v>
      </c>
      <c r="T9201" s="109">
        <v>7</v>
      </c>
      <c r="U9201" s="109">
        <v>1</v>
      </c>
      <c r="V9201" s="109">
        <v>1</v>
      </c>
      <c r="W9201" s="109">
        <v>0</v>
      </c>
      <c r="Y9201" t="s">
        <v>780</v>
      </c>
    </row>
    <row r="9202" spans="2:25" x14ac:dyDescent="0.25">
      <c r="B9202" s="104">
        <v>46276</v>
      </c>
      <c r="C9202" s="105" t="s">
        <v>11</v>
      </c>
      <c r="P9202" s="44" t="s">
        <v>1554</v>
      </c>
      <c r="Q9202" s="109">
        <v>1</v>
      </c>
      <c r="R9202" s="44" t="s">
        <v>939</v>
      </c>
      <c r="S9202" s="109">
        <v>1</v>
      </c>
      <c r="T9202" s="109">
        <v>1</v>
      </c>
      <c r="U9202" s="109">
        <v>0</v>
      </c>
      <c r="V9202" s="109">
        <v>0</v>
      </c>
      <c r="W9202" s="109">
        <v>0</v>
      </c>
    </row>
    <row r="9203" spans="2:25" x14ac:dyDescent="0.25">
      <c r="B9203" s="104">
        <v>46276</v>
      </c>
      <c r="C9203" s="105" t="s">
        <v>11</v>
      </c>
      <c r="P9203" s="44" t="s">
        <v>1554</v>
      </c>
      <c r="Q9203" s="109">
        <v>1</v>
      </c>
      <c r="R9203" s="44" t="s">
        <v>939</v>
      </c>
      <c r="S9203" s="109">
        <v>30</v>
      </c>
      <c r="T9203" s="109">
        <v>24</v>
      </c>
      <c r="U9203" s="109">
        <v>0</v>
      </c>
      <c r="V9203" s="109">
        <v>0</v>
      </c>
      <c r="W9203" s="109">
        <v>0</v>
      </c>
      <c r="Y9203" t="s">
        <v>784</v>
      </c>
    </row>
    <row r="9204" spans="2:25" x14ac:dyDescent="0.25">
      <c r="B9204" s="104">
        <v>46276</v>
      </c>
      <c r="C9204" s="105" t="s">
        <v>11</v>
      </c>
      <c r="P9204" s="44" t="s">
        <v>1554</v>
      </c>
      <c r="Q9204" s="109">
        <v>1</v>
      </c>
      <c r="R9204" s="44" t="s">
        <v>939</v>
      </c>
      <c r="S9204" s="109">
        <v>27</v>
      </c>
      <c r="T9204" s="109">
        <v>21</v>
      </c>
      <c r="U9204" s="109">
        <v>1</v>
      </c>
      <c r="V9204" s="109">
        <v>0</v>
      </c>
      <c r="W9204" s="109">
        <v>0</v>
      </c>
      <c r="Y9204" t="s">
        <v>783</v>
      </c>
    </row>
    <row r="9205" spans="2:25" x14ac:dyDescent="0.25">
      <c r="B9205" s="104">
        <v>46276</v>
      </c>
      <c r="C9205" s="105" t="s">
        <v>11</v>
      </c>
      <c r="P9205" s="44" t="s">
        <v>1554</v>
      </c>
      <c r="Q9205" s="109">
        <v>1</v>
      </c>
      <c r="R9205" s="44" t="s">
        <v>939</v>
      </c>
      <c r="S9205" s="109">
        <v>29</v>
      </c>
      <c r="T9205" s="109">
        <v>27</v>
      </c>
      <c r="U9205" s="109">
        <v>1</v>
      </c>
      <c r="V9205" s="109">
        <v>1</v>
      </c>
      <c r="W9205" s="109">
        <v>0</v>
      </c>
      <c r="Y9205" t="s">
        <v>20</v>
      </c>
    </row>
    <row r="9206" spans="2:25" x14ac:dyDescent="0.25">
      <c r="B9206" s="104">
        <v>46276</v>
      </c>
      <c r="C9206" s="105" t="s">
        <v>12</v>
      </c>
      <c r="P9206" s="44" t="s">
        <v>1555</v>
      </c>
      <c r="Q9206" s="109">
        <v>12</v>
      </c>
      <c r="R9206" s="44" t="s">
        <v>1473</v>
      </c>
      <c r="S9206" s="109">
        <v>4</v>
      </c>
      <c r="T9206" s="109">
        <v>3</v>
      </c>
      <c r="U9206" s="109">
        <v>0</v>
      </c>
      <c r="V9206" s="109">
        <v>0</v>
      </c>
      <c r="W9206" s="109">
        <v>0</v>
      </c>
    </row>
    <row r="9207" spans="2:25" x14ac:dyDescent="0.25">
      <c r="B9207" s="104">
        <v>46276</v>
      </c>
      <c r="C9207" s="105" t="s">
        <v>12</v>
      </c>
      <c r="P9207" s="44" t="s">
        <v>1555</v>
      </c>
      <c r="Q9207" s="109">
        <v>12</v>
      </c>
      <c r="R9207" s="44" t="s">
        <v>1473</v>
      </c>
      <c r="S9207" s="109">
        <v>121</v>
      </c>
      <c r="T9207" s="109">
        <v>109</v>
      </c>
      <c r="U9207" s="109">
        <v>3</v>
      </c>
      <c r="V9207" s="109">
        <v>1</v>
      </c>
      <c r="W9207" s="109">
        <v>0</v>
      </c>
      <c r="Y9207" t="s">
        <v>779</v>
      </c>
    </row>
    <row r="9208" spans="2:25" x14ac:dyDescent="0.25">
      <c r="B9208" s="104">
        <v>46276</v>
      </c>
      <c r="C9208" s="105" t="s">
        <v>12</v>
      </c>
      <c r="P9208" s="44" t="s">
        <v>1555</v>
      </c>
      <c r="Q9208" s="109">
        <v>12</v>
      </c>
      <c r="R9208" s="44" t="s">
        <v>1473</v>
      </c>
      <c r="S9208" s="109">
        <v>2</v>
      </c>
      <c r="T9208" s="109">
        <v>2</v>
      </c>
      <c r="U9208" s="109">
        <v>0</v>
      </c>
      <c r="V9208" s="109">
        <v>0</v>
      </c>
      <c r="W9208" s="109">
        <v>0</v>
      </c>
      <c r="Y9208" t="s">
        <v>779</v>
      </c>
    </row>
    <row r="9209" spans="2:25" x14ac:dyDescent="0.25">
      <c r="B9209" s="104">
        <v>46276</v>
      </c>
      <c r="C9209" s="105" t="s">
        <v>12</v>
      </c>
      <c r="P9209" s="44" t="s">
        <v>1556</v>
      </c>
      <c r="Q9209" s="109">
        <v>4</v>
      </c>
      <c r="R9209" s="44" t="s">
        <v>817</v>
      </c>
      <c r="S9209" s="109">
        <v>1</v>
      </c>
      <c r="T9209" s="109">
        <v>1</v>
      </c>
      <c r="U9209" s="109">
        <v>0</v>
      </c>
      <c r="V9209" s="109">
        <v>0</v>
      </c>
      <c r="W9209" s="109">
        <v>0</v>
      </c>
      <c r="Y9209" t="s">
        <v>781</v>
      </c>
    </row>
    <row r="9210" spans="2:25" x14ac:dyDescent="0.25">
      <c r="B9210" s="104">
        <v>46276</v>
      </c>
      <c r="C9210" s="105" t="s">
        <v>12</v>
      </c>
      <c r="P9210" s="44" t="s">
        <v>1556</v>
      </c>
      <c r="Q9210" s="109">
        <v>4</v>
      </c>
      <c r="R9210" s="44" t="s">
        <v>817</v>
      </c>
      <c r="S9210" s="109">
        <v>99</v>
      </c>
      <c r="T9210" s="109">
        <v>88</v>
      </c>
      <c r="U9210" s="109">
        <v>7</v>
      </c>
      <c r="V9210" s="109">
        <v>5</v>
      </c>
      <c r="W9210" s="109">
        <v>0</v>
      </c>
      <c r="Y9210" t="s">
        <v>779</v>
      </c>
    </row>
    <row r="9211" spans="2:25" x14ac:dyDescent="0.25">
      <c r="B9211" s="104">
        <v>46276</v>
      </c>
      <c r="C9211" s="105" t="s">
        <v>12</v>
      </c>
      <c r="P9211" s="44" t="s">
        <v>1556</v>
      </c>
      <c r="Q9211" s="109">
        <v>4</v>
      </c>
      <c r="R9211" s="44" t="s">
        <v>817</v>
      </c>
      <c r="S9211" s="109">
        <v>1</v>
      </c>
      <c r="T9211" s="109">
        <v>1</v>
      </c>
      <c r="U9211" s="109">
        <v>0</v>
      </c>
      <c r="V9211" s="109">
        <v>0</v>
      </c>
      <c r="W9211" s="109">
        <v>0</v>
      </c>
      <c r="Y9211" t="s">
        <v>779</v>
      </c>
    </row>
    <row r="9212" spans="2:25" x14ac:dyDescent="0.25">
      <c r="B9212" s="104">
        <v>46276</v>
      </c>
      <c r="C9212" s="105" t="s">
        <v>11</v>
      </c>
      <c r="P9212" s="44" t="s">
        <v>1557</v>
      </c>
      <c r="Q9212" s="109">
        <v>4</v>
      </c>
      <c r="R9212" s="44" t="s">
        <v>1099</v>
      </c>
      <c r="S9212" s="109">
        <v>39</v>
      </c>
      <c r="T9212" s="109">
        <v>31</v>
      </c>
      <c r="U9212" s="109">
        <v>0</v>
      </c>
      <c r="V9212" s="109">
        <v>0</v>
      </c>
      <c r="W9212" s="109">
        <v>0</v>
      </c>
      <c r="Y9212" t="s">
        <v>783</v>
      </c>
    </row>
    <row r="9213" spans="2:25" x14ac:dyDescent="0.25">
      <c r="B9213" s="104">
        <v>46276</v>
      </c>
      <c r="C9213" s="105" t="s">
        <v>11</v>
      </c>
      <c r="P9213" s="44" t="s">
        <v>1557</v>
      </c>
      <c r="Q9213" s="109">
        <v>4</v>
      </c>
      <c r="R9213" s="44" t="s">
        <v>1099</v>
      </c>
      <c r="S9213" s="109">
        <v>19</v>
      </c>
      <c r="T9213" s="109">
        <v>13</v>
      </c>
      <c r="U9213" s="109">
        <v>1</v>
      </c>
      <c r="V9213" s="109">
        <v>0</v>
      </c>
      <c r="W9213" s="109">
        <v>0</v>
      </c>
      <c r="Y9213" t="s">
        <v>20</v>
      </c>
    </row>
    <row r="9214" spans="2:25" x14ac:dyDescent="0.25">
      <c r="B9214" s="104">
        <v>46276</v>
      </c>
      <c r="C9214" s="105" t="s">
        <v>11</v>
      </c>
      <c r="P9214" s="44" t="s">
        <v>1557</v>
      </c>
      <c r="Q9214" s="109">
        <v>4</v>
      </c>
      <c r="R9214" s="44" t="s">
        <v>1099</v>
      </c>
      <c r="S9214" s="109">
        <v>4</v>
      </c>
      <c r="T9214" s="109">
        <v>2</v>
      </c>
      <c r="U9214" s="109">
        <v>0</v>
      </c>
      <c r="V9214" s="109">
        <v>0</v>
      </c>
      <c r="W9214" s="109">
        <v>0</v>
      </c>
      <c r="Y9214" t="s">
        <v>780</v>
      </c>
    </row>
    <row r="9215" spans="2:25" x14ac:dyDescent="0.25">
      <c r="B9215" s="104">
        <v>46276</v>
      </c>
      <c r="C9215" s="105" t="s">
        <v>11</v>
      </c>
      <c r="P9215" s="44" t="s">
        <v>1557</v>
      </c>
      <c r="Q9215" s="109">
        <v>4</v>
      </c>
      <c r="R9215" s="44" t="s">
        <v>1099</v>
      </c>
      <c r="S9215" s="109">
        <v>32</v>
      </c>
      <c r="T9215" s="109">
        <v>27</v>
      </c>
      <c r="U9215" s="109">
        <v>4</v>
      </c>
      <c r="V9215" s="109">
        <v>1</v>
      </c>
      <c r="W9215" s="109">
        <v>0</v>
      </c>
      <c r="Y9215" t="s">
        <v>784</v>
      </c>
    </row>
    <row r="9216" spans="2:25" x14ac:dyDescent="0.25">
      <c r="B9216" s="104">
        <v>46276</v>
      </c>
      <c r="C9216" s="105" t="s">
        <v>12</v>
      </c>
      <c r="P9216" s="44" t="s">
        <v>1558</v>
      </c>
      <c r="Q9216" s="109">
        <v>15</v>
      </c>
      <c r="R9216" s="44" t="s">
        <v>1462</v>
      </c>
      <c r="S9216" s="109">
        <v>3</v>
      </c>
      <c r="T9216" s="109">
        <v>2</v>
      </c>
      <c r="U9216" s="109">
        <v>0</v>
      </c>
      <c r="V9216" s="109">
        <v>0</v>
      </c>
      <c r="W9216" s="109">
        <v>0</v>
      </c>
      <c r="Y9216" t="s">
        <v>781</v>
      </c>
    </row>
    <row r="9217" spans="2:25" x14ac:dyDescent="0.25">
      <c r="B9217" s="104">
        <v>46276</v>
      </c>
      <c r="C9217" s="105" t="s">
        <v>12</v>
      </c>
      <c r="P9217" s="44" t="s">
        <v>1558</v>
      </c>
      <c r="Q9217" s="109">
        <v>15</v>
      </c>
      <c r="R9217" s="44" t="s">
        <v>1462</v>
      </c>
      <c r="S9217" s="109">
        <v>2</v>
      </c>
      <c r="T9217" s="109">
        <v>1</v>
      </c>
      <c r="U9217" s="109">
        <v>0</v>
      </c>
      <c r="V9217" s="109">
        <v>0</v>
      </c>
      <c r="W9217" s="109">
        <v>0</v>
      </c>
      <c r="Y9217" t="s">
        <v>779</v>
      </c>
    </row>
    <row r="9218" spans="2:25" x14ac:dyDescent="0.25">
      <c r="B9218" s="104">
        <v>46276</v>
      </c>
      <c r="C9218" s="105" t="s">
        <v>12</v>
      </c>
      <c r="P9218" s="44" t="s">
        <v>1558</v>
      </c>
      <c r="Q9218" s="109">
        <v>15</v>
      </c>
      <c r="R9218" s="44" t="s">
        <v>1462</v>
      </c>
      <c r="S9218" s="109">
        <v>51</v>
      </c>
      <c r="T9218" s="109">
        <v>32</v>
      </c>
      <c r="U9218" s="109">
        <v>0</v>
      </c>
      <c r="V9218" s="109">
        <v>0</v>
      </c>
      <c r="W9218" s="109">
        <v>0</v>
      </c>
      <c r="Y9218" t="s">
        <v>779</v>
      </c>
    </row>
    <row r="9219" spans="2:25" x14ac:dyDescent="0.25">
      <c r="B9219" s="104">
        <v>46276</v>
      </c>
      <c r="C9219" s="105" t="s">
        <v>12</v>
      </c>
      <c r="P9219" s="44" t="s">
        <v>1559</v>
      </c>
      <c r="Q9219" s="109">
        <v>3</v>
      </c>
      <c r="R9219" s="44" t="s">
        <v>1455</v>
      </c>
      <c r="S9219" s="109">
        <v>53</v>
      </c>
      <c r="T9219" s="109">
        <v>35</v>
      </c>
      <c r="U9219" s="109">
        <v>2</v>
      </c>
      <c r="V9219" s="109">
        <v>0</v>
      </c>
      <c r="W9219" s="109">
        <v>0</v>
      </c>
      <c r="Y9219" t="s">
        <v>779</v>
      </c>
    </row>
    <row r="9220" spans="2:25" x14ac:dyDescent="0.25">
      <c r="B9220" s="104">
        <v>46276</v>
      </c>
      <c r="C9220" s="105" t="s">
        <v>12</v>
      </c>
      <c r="P9220" s="44" t="s">
        <v>1559</v>
      </c>
      <c r="Q9220" s="109">
        <v>3</v>
      </c>
      <c r="R9220" s="44" t="s">
        <v>1455</v>
      </c>
      <c r="S9220" s="109">
        <v>2</v>
      </c>
      <c r="T9220" s="109">
        <v>2</v>
      </c>
      <c r="U9220" s="109">
        <v>0</v>
      </c>
      <c r="V9220" s="109">
        <v>0</v>
      </c>
      <c r="W9220" s="109">
        <v>0</v>
      </c>
      <c r="Y9220" t="s">
        <v>781</v>
      </c>
    </row>
    <row r="9221" spans="2:25" x14ac:dyDescent="0.25">
      <c r="B9221" s="104">
        <v>46276</v>
      </c>
      <c r="C9221" s="105" t="s">
        <v>12</v>
      </c>
      <c r="P9221" s="44" t="s">
        <v>1559</v>
      </c>
      <c r="Q9221" s="109">
        <v>3</v>
      </c>
      <c r="R9221" s="44" t="s">
        <v>1455</v>
      </c>
      <c r="S9221" s="109">
        <v>1</v>
      </c>
      <c r="T9221" s="109">
        <v>0</v>
      </c>
      <c r="U9221" s="109">
        <v>0</v>
      </c>
      <c r="V9221" s="109">
        <v>0</v>
      </c>
      <c r="W9221" s="109">
        <v>0</v>
      </c>
      <c r="Y9221" t="s">
        <v>779</v>
      </c>
    </row>
    <row r="9222" spans="2:25" x14ac:dyDescent="0.25">
      <c r="B9222" s="104">
        <v>46276</v>
      </c>
      <c r="C9222" s="105" t="s">
        <v>12</v>
      </c>
      <c r="P9222" s="44" t="s">
        <v>1560</v>
      </c>
      <c r="Q9222" s="109">
        <v>18</v>
      </c>
      <c r="R9222" s="44" t="s">
        <v>791</v>
      </c>
      <c r="S9222" s="109">
        <v>32</v>
      </c>
      <c r="T9222" s="109">
        <v>32</v>
      </c>
      <c r="U9222" s="109">
        <v>1</v>
      </c>
      <c r="V9222" s="109">
        <v>1</v>
      </c>
      <c r="W9222" s="109">
        <v>1</v>
      </c>
      <c r="Y9222" t="s">
        <v>779</v>
      </c>
    </row>
    <row r="9223" spans="2:25" x14ac:dyDescent="0.25">
      <c r="B9223" s="104">
        <v>46276</v>
      </c>
      <c r="C9223" s="105" t="s">
        <v>12</v>
      </c>
      <c r="P9223" s="44" t="s">
        <v>1560</v>
      </c>
      <c r="Q9223" s="109">
        <v>18</v>
      </c>
      <c r="R9223" s="44" t="s">
        <v>791</v>
      </c>
      <c r="S9223" s="109">
        <v>1</v>
      </c>
      <c r="T9223" s="109">
        <v>1</v>
      </c>
      <c r="U9223" s="109">
        <v>0</v>
      </c>
      <c r="V9223" s="109">
        <v>0</v>
      </c>
      <c r="W9223" s="109">
        <v>0</v>
      </c>
      <c r="Y9223" t="s">
        <v>779</v>
      </c>
    </row>
    <row r="9224" spans="2:25" x14ac:dyDescent="0.25">
      <c r="B9224" s="104">
        <v>46276</v>
      </c>
      <c r="C9224" s="105" t="s">
        <v>12</v>
      </c>
      <c r="P9224" s="44" t="s">
        <v>1560</v>
      </c>
      <c r="Q9224" s="109">
        <v>18</v>
      </c>
      <c r="R9224" s="44" t="s">
        <v>791</v>
      </c>
      <c r="S9224" s="109">
        <v>21</v>
      </c>
      <c r="T9224" s="109">
        <v>21</v>
      </c>
      <c r="U9224" s="109">
        <v>7</v>
      </c>
      <c r="V9224" s="109">
        <v>7</v>
      </c>
      <c r="W9224" s="109">
        <v>3</v>
      </c>
      <c r="Y9224" t="s">
        <v>781</v>
      </c>
    </row>
    <row r="9225" spans="2:25" x14ac:dyDescent="0.25">
      <c r="B9225" s="104">
        <v>46276</v>
      </c>
      <c r="C9225" s="105" t="s">
        <v>12</v>
      </c>
      <c r="P9225" s="44" t="s">
        <v>1561</v>
      </c>
      <c r="Q9225" s="109">
        <v>8</v>
      </c>
      <c r="R9225" s="44" t="s">
        <v>1457</v>
      </c>
      <c r="S9225" s="109">
        <v>6</v>
      </c>
      <c r="T9225" s="109">
        <v>6</v>
      </c>
      <c r="U9225" s="109">
        <v>0</v>
      </c>
      <c r="V9225" s="109">
        <v>0</v>
      </c>
      <c r="W9225" s="109">
        <v>0</v>
      </c>
      <c r="Y9225" t="s">
        <v>781</v>
      </c>
    </row>
    <row r="9226" spans="2:25" x14ac:dyDescent="0.25">
      <c r="B9226" s="104">
        <v>46276</v>
      </c>
      <c r="C9226" s="105" t="s">
        <v>12</v>
      </c>
      <c r="P9226" s="44" t="s">
        <v>1561</v>
      </c>
      <c r="Q9226" s="109">
        <v>8</v>
      </c>
      <c r="R9226" s="44" t="s">
        <v>1457</v>
      </c>
      <c r="S9226" s="109">
        <v>4</v>
      </c>
      <c r="T9226" s="109">
        <v>4</v>
      </c>
      <c r="U9226" s="109">
        <v>0</v>
      </c>
      <c r="V9226" s="109">
        <v>0</v>
      </c>
      <c r="W9226" s="109">
        <v>0</v>
      </c>
      <c r="Y9226" t="s">
        <v>779</v>
      </c>
    </row>
    <row r="9227" spans="2:25" x14ac:dyDescent="0.25">
      <c r="B9227" s="104">
        <v>46276</v>
      </c>
      <c r="C9227" s="105" t="s">
        <v>12</v>
      </c>
      <c r="P9227" s="44" t="s">
        <v>1561</v>
      </c>
      <c r="Q9227" s="109">
        <v>8</v>
      </c>
      <c r="R9227" s="44" t="s">
        <v>1457</v>
      </c>
      <c r="S9227" s="109">
        <v>54</v>
      </c>
      <c r="T9227" s="109">
        <v>50</v>
      </c>
      <c r="U9227" s="109">
        <v>0</v>
      </c>
      <c r="V9227" s="109">
        <v>0</v>
      </c>
      <c r="W9227" s="109">
        <v>0</v>
      </c>
      <c r="Y9227" t="s">
        <v>779</v>
      </c>
    </row>
    <row r="9228" spans="2:25" x14ac:dyDescent="0.25">
      <c r="B9228" s="104">
        <v>46276</v>
      </c>
      <c r="C9228" s="105" t="s">
        <v>12</v>
      </c>
      <c r="P9228" s="44" t="s">
        <v>1562</v>
      </c>
      <c r="Q9228" s="109">
        <v>2</v>
      </c>
      <c r="R9228" s="44" t="s">
        <v>1464</v>
      </c>
      <c r="S9228" s="109">
        <v>1</v>
      </c>
      <c r="T9228" s="109">
        <v>1</v>
      </c>
      <c r="U9228" s="109">
        <v>0</v>
      </c>
      <c r="V9228" s="109">
        <v>0</v>
      </c>
      <c r="W9228" s="109">
        <v>0</v>
      </c>
      <c r="Y9228" t="s">
        <v>22</v>
      </c>
    </row>
    <row r="9229" spans="2:25" x14ac:dyDescent="0.25">
      <c r="B9229" s="104">
        <v>46276</v>
      </c>
      <c r="C9229" s="105" t="s">
        <v>12</v>
      </c>
      <c r="P9229" s="44" t="s">
        <v>1562</v>
      </c>
      <c r="Q9229" s="109">
        <v>2</v>
      </c>
      <c r="R9229" s="44" t="s">
        <v>1464</v>
      </c>
      <c r="S9229" s="109">
        <v>4</v>
      </c>
      <c r="T9229" s="109">
        <v>4</v>
      </c>
      <c r="U9229" s="109">
        <v>0</v>
      </c>
      <c r="V9229" s="109">
        <v>0</v>
      </c>
      <c r="W9229" s="109">
        <v>0</v>
      </c>
      <c r="Y9229" t="s">
        <v>779</v>
      </c>
    </row>
    <row r="9230" spans="2:25" x14ac:dyDescent="0.25">
      <c r="B9230" s="104">
        <v>46276</v>
      </c>
      <c r="C9230" s="105" t="s">
        <v>12</v>
      </c>
      <c r="P9230" s="44" t="s">
        <v>1562</v>
      </c>
      <c r="Q9230" s="109">
        <v>2</v>
      </c>
      <c r="R9230" s="44" t="s">
        <v>1464</v>
      </c>
      <c r="S9230" s="109">
        <v>81</v>
      </c>
      <c r="T9230" s="109">
        <v>63</v>
      </c>
      <c r="U9230" s="109">
        <v>4</v>
      </c>
      <c r="V9230" s="109">
        <v>3</v>
      </c>
      <c r="W9230" s="109">
        <v>0</v>
      </c>
      <c r="Y9230" t="s">
        <v>779</v>
      </c>
    </row>
    <row r="9231" spans="2:25" x14ac:dyDescent="0.25">
      <c r="B9231" s="104">
        <v>46276</v>
      </c>
      <c r="C9231" s="105" t="s">
        <v>12</v>
      </c>
      <c r="P9231" s="44" t="s">
        <v>1562</v>
      </c>
      <c r="Q9231" s="109">
        <v>2</v>
      </c>
      <c r="R9231" s="44" t="s">
        <v>1464</v>
      </c>
      <c r="S9231" s="109">
        <v>1</v>
      </c>
      <c r="T9231" s="109">
        <v>0</v>
      </c>
      <c r="U9231" s="109">
        <v>0</v>
      </c>
      <c r="V9231" s="109">
        <v>0</v>
      </c>
      <c r="W9231" s="109">
        <v>0</v>
      </c>
      <c r="Y9231" t="s">
        <v>781</v>
      </c>
    </row>
  </sheetData>
  <autoFilter ref="A1:Y8051" xr:uid="{AC4B1BC1-0F7E-4B0F-8F27-349B15A97B6C}">
    <filterColumn colId="2">
      <filters>
        <filter val="PJ"/>
      </filters>
    </filterColumn>
    <filterColumn colId="6">
      <customFilters>
        <customFilter operator="notEqual" val=" "/>
      </customFilters>
    </filterColumn>
    <filterColumn colId="24">
      <filters blank="1">
        <filter val="AGRO - PJ"/>
        <filter val="CARTEIRIZADO"/>
        <filter val="CORPORATE_E4"/>
        <filter val="CORPORATE_LARGE"/>
        <filter val="EMPRESAS_1"/>
        <filter val="GOVERNOS"/>
        <filter val="INSTITUICOES"/>
        <filter val="UNIVERSIDADES"/>
        <filter val="VAREJO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F9FC-D80F-4136-94B4-53FB8C8409D0}">
  <sheetPr>
    <tabColor rgb="FFFFFF00"/>
  </sheetPr>
  <dimension ref="A1:BF187"/>
  <sheetViews>
    <sheetView workbookViewId="0">
      <selection sqref="A1:BF416"/>
    </sheetView>
  </sheetViews>
  <sheetFormatPr defaultRowHeight="15" x14ac:dyDescent="0.25"/>
  <cols>
    <col min="1" max="1" width="5.140625" bestFit="1" customWidth="1"/>
    <col min="2" max="2" width="10.7109375" bestFit="1" customWidth="1"/>
    <col min="3" max="3" width="28.7109375" bestFit="1" customWidth="1"/>
    <col min="4" max="4" width="21" bestFit="1" customWidth="1"/>
    <col min="5" max="5" width="16" bestFit="1" customWidth="1"/>
    <col min="6" max="6" width="17.5703125" bestFit="1" customWidth="1"/>
    <col min="7" max="7" width="34.42578125" bestFit="1" customWidth="1"/>
    <col min="8" max="8" width="15.28515625" bestFit="1" customWidth="1"/>
    <col min="9" max="9" width="17.85546875" bestFit="1" customWidth="1"/>
    <col min="10" max="10" width="14.5703125" bestFit="1" customWidth="1"/>
    <col min="11" max="11" width="28.7109375" bestFit="1" customWidth="1"/>
    <col min="12" max="12" width="27.5703125" bestFit="1" customWidth="1"/>
    <col min="13" max="13" width="47" bestFit="1" customWidth="1"/>
    <col min="14" max="14" width="15.140625" bestFit="1" customWidth="1"/>
    <col min="15" max="15" width="10" bestFit="1" customWidth="1"/>
    <col min="16" max="16" width="18.7109375" bestFit="1" customWidth="1"/>
    <col min="17" max="17" width="11" bestFit="1" customWidth="1"/>
    <col min="18" max="18" width="18.5703125" bestFit="1" customWidth="1"/>
    <col min="19" max="19" width="26" bestFit="1" customWidth="1"/>
    <col min="20" max="20" width="14.85546875" bestFit="1" customWidth="1"/>
    <col min="21" max="21" width="25.28515625" bestFit="1" customWidth="1"/>
    <col min="22" max="22" width="17.7109375" bestFit="1" customWidth="1"/>
    <col min="23" max="23" width="26.7109375" bestFit="1" customWidth="1"/>
    <col min="24" max="24" width="29.140625" bestFit="1" customWidth="1"/>
    <col min="25" max="25" width="15.5703125" bestFit="1" customWidth="1"/>
    <col min="26" max="26" width="20.140625" bestFit="1" customWidth="1"/>
    <col min="27" max="27" width="15.28515625" bestFit="1" customWidth="1"/>
    <col min="28" max="28" width="21.42578125" bestFit="1" customWidth="1"/>
    <col min="29" max="29" width="12.7109375" bestFit="1" customWidth="1"/>
    <col min="30" max="30" width="27.5703125" bestFit="1" customWidth="1"/>
    <col min="31" max="31" width="81.140625" bestFit="1" customWidth="1"/>
    <col min="32" max="32" width="12.85546875" bestFit="1" customWidth="1"/>
    <col min="33" max="33" width="15.140625" bestFit="1" customWidth="1"/>
    <col min="34" max="34" width="24.28515625" bestFit="1" customWidth="1"/>
    <col min="35" max="35" width="22.42578125" bestFit="1" customWidth="1"/>
    <col min="36" max="36" width="4" bestFit="1" customWidth="1"/>
    <col min="37" max="37" width="9.140625" bestFit="1" customWidth="1"/>
    <col min="38" max="38" width="15.7109375" bestFit="1" customWidth="1"/>
    <col min="39" max="39" width="18.5703125" bestFit="1" customWidth="1"/>
    <col min="40" max="40" width="17.28515625" bestFit="1" customWidth="1"/>
    <col min="41" max="41" width="12.140625" bestFit="1" customWidth="1"/>
    <col min="42" max="42" width="13.7109375" bestFit="1" customWidth="1"/>
    <col min="43" max="43" width="8" bestFit="1" customWidth="1"/>
    <col min="44" max="44" width="22.42578125" bestFit="1" customWidth="1"/>
    <col min="45" max="45" width="16.28515625" bestFit="1" customWidth="1"/>
    <col min="46" max="46" width="23.28515625" bestFit="1" customWidth="1"/>
    <col min="47" max="47" width="33.85546875" bestFit="1" customWidth="1"/>
    <col min="48" max="48" width="35.7109375" bestFit="1" customWidth="1"/>
    <col min="49" max="49" width="17.5703125" bestFit="1" customWidth="1"/>
    <col min="50" max="50" width="8.5703125" bestFit="1" customWidth="1"/>
    <col min="51" max="51" width="24.28515625" bestFit="1" customWidth="1"/>
    <col min="52" max="52" width="15.85546875" bestFit="1" customWidth="1"/>
    <col min="53" max="53" width="19.42578125" bestFit="1" customWidth="1"/>
    <col min="54" max="54" width="9.7109375" bestFit="1" customWidth="1"/>
    <col min="55" max="55" width="21.7109375" bestFit="1" customWidth="1"/>
    <col min="56" max="56" width="13.42578125" bestFit="1" customWidth="1"/>
    <col min="57" max="57" width="22.140625" bestFit="1" customWidth="1"/>
    <col min="58" max="58" width="12.85546875" bestFit="1" customWidth="1"/>
  </cols>
  <sheetData>
    <row r="1" spans="1:58" x14ac:dyDescent="0.25">
      <c r="A1" t="s">
        <v>29</v>
      </c>
      <c r="B1" t="s">
        <v>15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19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s="46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59</v>
      </c>
      <c r="AF1" t="s">
        <v>60</v>
      </c>
      <c r="AG1" t="s">
        <v>61</v>
      </c>
      <c r="AH1" t="s">
        <v>62</v>
      </c>
      <c r="AI1" t="s">
        <v>64</v>
      </c>
      <c r="AJ1" t="s">
        <v>65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793</v>
      </c>
      <c r="BF1" t="s">
        <v>757</v>
      </c>
    </row>
    <row r="2" spans="1:58" x14ac:dyDescent="0.25">
      <c r="A2">
        <v>2026</v>
      </c>
      <c r="B2" s="42">
        <v>46274</v>
      </c>
      <c r="C2" s="42">
        <v>46217</v>
      </c>
      <c r="D2" s="42"/>
      <c r="E2" t="s">
        <v>148</v>
      </c>
      <c r="F2" t="s">
        <v>798</v>
      </c>
      <c r="G2" t="s">
        <v>147</v>
      </c>
      <c r="H2" t="s">
        <v>12</v>
      </c>
      <c r="I2" t="s">
        <v>799</v>
      </c>
      <c r="J2" t="s">
        <v>91</v>
      </c>
      <c r="K2" s="42">
        <v>46217</v>
      </c>
      <c r="L2" t="s">
        <v>92</v>
      </c>
      <c r="M2" t="s">
        <v>925</v>
      </c>
      <c r="N2" t="s">
        <v>926</v>
      </c>
      <c r="O2">
        <v>100000.01</v>
      </c>
      <c r="P2">
        <v>100000.01</v>
      </c>
      <c r="Q2">
        <v>582836.62</v>
      </c>
      <c r="R2">
        <v>501742.07</v>
      </c>
      <c r="S2" t="s">
        <v>129</v>
      </c>
      <c r="T2">
        <v>263630693</v>
      </c>
      <c r="U2" s="42">
        <v>46224</v>
      </c>
      <c r="V2" s="42"/>
      <c r="W2" t="s">
        <v>118</v>
      </c>
      <c r="X2" t="s">
        <v>104</v>
      </c>
      <c r="Y2" t="s">
        <v>95</v>
      </c>
      <c r="Z2" t="s">
        <v>95</v>
      </c>
      <c r="AA2" t="s">
        <v>7</v>
      </c>
      <c r="AB2" t="s">
        <v>105</v>
      </c>
      <c r="AE2" t="s">
        <v>1262</v>
      </c>
      <c r="AF2">
        <v>90</v>
      </c>
      <c r="AG2">
        <v>0</v>
      </c>
      <c r="AH2">
        <v>0.82840000000000003</v>
      </c>
      <c r="AI2" t="s">
        <v>141</v>
      </c>
      <c r="AJ2" t="s">
        <v>130</v>
      </c>
      <c r="AK2" t="s">
        <v>96</v>
      </c>
      <c r="AL2" t="s">
        <v>99</v>
      </c>
      <c r="AM2" t="s">
        <v>99</v>
      </c>
      <c r="AO2" t="s">
        <v>99</v>
      </c>
      <c r="AR2" t="s">
        <v>802</v>
      </c>
      <c r="AS2" t="s">
        <v>101</v>
      </c>
      <c r="AT2" t="s">
        <v>800</v>
      </c>
      <c r="AU2" t="s">
        <v>154</v>
      </c>
      <c r="AX2" t="s">
        <v>95</v>
      </c>
      <c r="AY2" t="s">
        <v>109</v>
      </c>
      <c r="BC2" s="42"/>
      <c r="BD2" t="s">
        <v>112</v>
      </c>
    </row>
    <row r="3" spans="1:58" x14ac:dyDescent="0.25">
      <c r="A3">
        <v>2026</v>
      </c>
      <c r="B3" s="42">
        <v>46274</v>
      </c>
      <c r="C3" s="42">
        <v>46223</v>
      </c>
      <c r="D3" s="42"/>
      <c r="E3" t="s">
        <v>152</v>
      </c>
      <c r="F3" t="s">
        <v>798</v>
      </c>
      <c r="G3" t="s">
        <v>147</v>
      </c>
      <c r="H3" t="s">
        <v>12</v>
      </c>
      <c r="I3" t="s">
        <v>799</v>
      </c>
      <c r="J3" t="s">
        <v>107</v>
      </c>
      <c r="K3" s="42">
        <v>46223</v>
      </c>
      <c r="L3" t="s">
        <v>92</v>
      </c>
      <c r="M3" t="s">
        <v>931</v>
      </c>
      <c r="N3" t="s">
        <v>932</v>
      </c>
      <c r="O3">
        <v>4999.99</v>
      </c>
      <c r="P3">
        <v>241573.96</v>
      </c>
      <c r="Q3">
        <v>347588.43</v>
      </c>
      <c r="R3">
        <v>318438.19</v>
      </c>
      <c r="S3" t="s">
        <v>136</v>
      </c>
      <c r="T3">
        <v>263718925</v>
      </c>
      <c r="U3" s="42">
        <v>46233</v>
      </c>
      <c r="V3" s="42"/>
      <c r="W3" t="s">
        <v>89</v>
      </c>
      <c r="X3" t="s">
        <v>104</v>
      </c>
      <c r="Y3" t="s">
        <v>95</v>
      </c>
      <c r="Z3" t="s">
        <v>96</v>
      </c>
      <c r="AA3" t="s">
        <v>6</v>
      </c>
      <c r="AB3" t="s">
        <v>105</v>
      </c>
      <c r="AF3">
        <v>90</v>
      </c>
      <c r="AG3">
        <v>1.12E-2</v>
      </c>
      <c r="AH3">
        <v>0.30499999999999999</v>
      </c>
      <c r="AI3" t="s">
        <v>141</v>
      </c>
      <c r="AJ3" t="s">
        <v>124</v>
      </c>
      <c r="AK3" t="s">
        <v>96</v>
      </c>
      <c r="AL3">
        <v>66</v>
      </c>
      <c r="AM3">
        <v>5162.76</v>
      </c>
      <c r="AO3">
        <v>46264</v>
      </c>
      <c r="AR3" t="s">
        <v>135</v>
      </c>
      <c r="AS3" t="s">
        <v>101</v>
      </c>
      <c r="AT3" t="s">
        <v>800</v>
      </c>
      <c r="AU3" t="s">
        <v>154</v>
      </c>
      <c r="AX3" t="s">
        <v>96</v>
      </c>
      <c r="BC3" s="42"/>
      <c r="BD3" t="s">
        <v>112</v>
      </c>
    </row>
    <row r="4" spans="1:58" x14ac:dyDescent="0.25">
      <c r="A4">
        <v>2026</v>
      </c>
      <c r="B4" s="42">
        <v>46274</v>
      </c>
      <c r="C4" s="42">
        <v>46224</v>
      </c>
      <c r="D4" s="42"/>
      <c r="E4" t="s">
        <v>152</v>
      </c>
      <c r="F4" t="s">
        <v>798</v>
      </c>
      <c r="G4" t="s">
        <v>147</v>
      </c>
      <c r="H4" t="s">
        <v>12</v>
      </c>
      <c r="I4" t="s">
        <v>799</v>
      </c>
      <c r="J4" t="s">
        <v>107</v>
      </c>
      <c r="K4" s="42">
        <v>46224</v>
      </c>
      <c r="L4" t="s">
        <v>92</v>
      </c>
      <c r="M4" t="s">
        <v>933</v>
      </c>
      <c r="N4" t="s">
        <v>934</v>
      </c>
      <c r="O4">
        <v>5000</v>
      </c>
      <c r="P4">
        <v>214742.48</v>
      </c>
      <c r="Q4">
        <v>307836.34000000003</v>
      </c>
      <c r="R4">
        <v>288768.99</v>
      </c>
      <c r="S4" t="s">
        <v>136</v>
      </c>
      <c r="T4" t="s">
        <v>98</v>
      </c>
      <c r="U4" s="42">
        <v>46233</v>
      </c>
      <c r="V4" s="42"/>
      <c r="W4" t="s">
        <v>89</v>
      </c>
      <c r="X4" t="s">
        <v>104</v>
      </c>
      <c r="Y4" t="s">
        <v>95</v>
      </c>
      <c r="Z4" t="s">
        <v>96</v>
      </c>
      <c r="AA4" t="s">
        <v>6</v>
      </c>
      <c r="AB4" t="s">
        <v>105</v>
      </c>
      <c r="AF4" t="s">
        <v>98</v>
      </c>
      <c r="AG4">
        <v>1.12E-2</v>
      </c>
      <c r="AH4">
        <v>0.30199999999999999</v>
      </c>
      <c r="AI4" t="s">
        <v>141</v>
      </c>
      <c r="AJ4" t="s">
        <v>124</v>
      </c>
      <c r="AK4" t="s">
        <v>96</v>
      </c>
      <c r="AL4">
        <v>66</v>
      </c>
      <c r="AM4">
        <v>4559.8999999999996</v>
      </c>
      <c r="AO4">
        <v>46264</v>
      </c>
      <c r="AR4" t="s">
        <v>802</v>
      </c>
      <c r="AS4" t="s">
        <v>101</v>
      </c>
      <c r="AT4" t="s">
        <v>116</v>
      </c>
      <c r="AX4" t="s">
        <v>96</v>
      </c>
      <c r="BC4" s="42"/>
      <c r="BD4" t="s">
        <v>112</v>
      </c>
    </row>
    <row r="5" spans="1:58" x14ac:dyDescent="0.25">
      <c r="A5">
        <v>2026</v>
      </c>
      <c r="B5" s="42">
        <v>46274</v>
      </c>
      <c r="C5" s="42">
        <v>46224</v>
      </c>
      <c r="D5" s="42"/>
      <c r="E5" t="s">
        <v>152</v>
      </c>
      <c r="F5" t="s">
        <v>798</v>
      </c>
      <c r="G5" t="s">
        <v>147</v>
      </c>
      <c r="H5" t="s">
        <v>12</v>
      </c>
      <c r="I5" t="s">
        <v>799</v>
      </c>
      <c r="J5" t="s">
        <v>107</v>
      </c>
      <c r="K5" s="42">
        <v>46224</v>
      </c>
      <c r="L5" t="s">
        <v>92</v>
      </c>
      <c r="M5" t="s">
        <v>933</v>
      </c>
      <c r="N5" t="s">
        <v>934</v>
      </c>
      <c r="O5">
        <v>10000</v>
      </c>
      <c r="P5">
        <v>465030.99</v>
      </c>
      <c r="Q5">
        <v>516063.56</v>
      </c>
      <c r="R5">
        <v>118436.73</v>
      </c>
      <c r="S5" t="s">
        <v>136</v>
      </c>
      <c r="T5" t="s">
        <v>98</v>
      </c>
      <c r="U5" s="42">
        <v>46233</v>
      </c>
      <c r="V5" s="42"/>
      <c r="W5" t="s">
        <v>89</v>
      </c>
      <c r="X5" t="s">
        <v>140</v>
      </c>
      <c r="Y5" t="s">
        <v>95</v>
      </c>
      <c r="Z5" t="s">
        <v>96</v>
      </c>
      <c r="AA5" t="s">
        <v>6</v>
      </c>
      <c r="AB5" t="s">
        <v>105</v>
      </c>
      <c r="AF5" t="s">
        <v>98</v>
      </c>
      <c r="AG5">
        <v>1.0999999999999999E-2</v>
      </c>
      <c r="AH5">
        <v>9.9000000000000005E-2</v>
      </c>
      <c r="AI5" t="s">
        <v>141</v>
      </c>
      <c r="AJ5" t="s">
        <v>124</v>
      </c>
      <c r="AK5" t="s">
        <v>96</v>
      </c>
      <c r="AL5">
        <v>61</v>
      </c>
      <c r="AM5">
        <v>10400</v>
      </c>
      <c r="AO5">
        <v>46264</v>
      </c>
      <c r="AR5" t="s">
        <v>802</v>
      </c>
      <c r="AS5" t="s">
        <v>101</v>
      </c>
      <c r="AT5" t="s">
        <v>116</v>
      </c>
      <c r="AX5" t="s">
        <v>96</v>
      </c>
      <c r="BC5" s="42"/>
      <c r="BD5" t="s">
        <v>112</v>
      </c>
    </row>
    <row r="6" spans="1:58" x14ac:dyDescent="0.25">
      <c r="A6">
        <v>2026</v>
      </c>
      <c r="B6" s="42">
        <v>46274</v>
      </c>
      <c r="C6" s="42">
        <v>46231</v>
      </c>
      <c r="D6" s="42">
        <v>46268</v>
      </c>
      <c r="E6" t="s">
        <v>152</v>
      </c>
      <c r="F6" t="s">
        <v>798</v>
      </c>
      <c r="G6" t="s">
        <v>147</v>
      </c>
      <c r="H6" t="s">
        <v>12</v>
      </c>
      <c r="I6" t="s">
        <v>799</v>
      </c>
      <c r="J6" t="s">
        <v>91</v>
      </c>
      <c r="K6" s="42">
        <v>46231</v>
      </c>
      <c r="L6" t="s">
        <v>92</v>
      </c>
      <c r="M6" t="s">
        <v>941</v>
      </c>
      <c r="N6" t="s">
        <v>942</v>
      </c>
      <c r="O6">
        <v>40000</v>
      </c>
      <c r="P6">
        <v>122951.61</v>
      </c>
      <c r="Q6">
        <v>1120220.83</v>
      </c>
      <c r="R6">
        <v>905064.07</v>
      </c>
      <c r="S6" t="s">
        <v>93</v>
      </c>
      <c r="T6">
        <v>264698215</v>
      </c>
      <c r="U6" s="42">
        <v>46279</v>
      </c>
      <c r="V6" s="42"/>
      <c r="W6" t="s">
        <v>89</v>
      </c>
      <c r="X6" t="s">
        <v>104</v>
      </c>
      <c r="Y6" t="s">
        <v>95</v>
      </c>
      <c r="Z6" t="s">
        <v>96</v>
      </c>
      <c r="AA6" t="s">
        <v>6</v>
      </c>
      <c r="AB6" t="s">
        <v>105</v>
      </c>
      <c r="AF6" t="s">
        <v>98</v>
      </c>
      <c r="AG6">
        <v>0</v>
      </c>
      <c r="AH6">
        <v>0.89019999999999999</v>
      </c>
      <c r="AI6" t="s">
        <v>141</v>
      </c>
      <c r="AJ6" t="s">
        <v>126</v>
      </c>
      <c r="AK6" t="s">
        <v>96</v>
      </c>
      <c r="AL6">
        <v>4</v>
      </c>
      <c r="AM6">
        <v>30000</v>
      </c>
      <c r="AN6">
        <v>22951.61</v>
      </c>
      <c r="AO6">
        <v>46309</v>
      </c>
      <c r="AR6" t="s">
        <v>802</v>
      </c>
      <c r="AS6" t="s">
        <v>101</v>
      </c>
      <c r="AT6" t="s">
        <v>116</v>
      </c>
      <c r="AX6" t="s">
        <v>96</v>
      </c>
      <c r="BC6" s="42"/>
      <c r="BD6" t="s">
        <v>112</v>
      </c>
    </row>
    <row r="7" spans="1:58" x14ac:dyDescent="0.25">
      <c r="A7">
        <v>2026</v>
      </c>
      <c r="B7" s="42">
        <v>46274</v>
      </c>
      <c r="C7" s="42">
        <v>46244</v>
      </c>
      <c r="D7" s="42">
        <v>46245</v>
      </c>
      <c r="E7" t="s">
        <v>120</v>
      </c>
      <c r="F7" t="s">
        <v>795</v>
      </c>
      <c r="G7" t="s">
        <v>147</v>
      </c>
      <c r="H7" t="s">
        <v>12</v>
      </c>
      <c r="I7" t="s">
        <v>797</v>
      </c>
      <c r="J7" t="s">
        <v>91</v>
      </c>
      <c r="K7" s="42">
        <v>46244</v>
      </c>
      <c r="L7" t="s">
        <v>92</v>
      </c>
      <c r="M7" t="s">
        <v>574</v>
      </c>
      <c r="N7" t="s">
        <v>575</v>
      </c>
      <c r="O7">
        <v>19999.98</v>
      </c>
      <c r="P7">
        <v>114799.09</v>
      </c>
      <c r="Q7">
        <v>143498.85</v>
      </c>
      <c r="R7">
        <v>120135.81</v>
      </c>
      <c r="S7" t="s">
        <v>103</v>
      </c>
      <c r="T7">
        <v>264076746</v>
      </c>
      <c r="U7" s="42">
        <v>46259</v>
      </c>
      <c r="V7" s="42">
        <v>46269</v>
      </c>
      <c r="X7" t="s">
        <v>831</v>
      </c>
      <c r="Y7" t="s">
        <v>95</v>
      </c>
      <c r="Z7" t="s">
        <v>96</v>
      </c>
      <c r="AA7" t="s">
        <v>6</v>
      </c>
      <c r="AB7" t="s">
        <v>97</v>
      </c>
      <c r="AF7">
        <v>90</v>
      </c>
      <c r="AG7">
        <v>1.12E-2</v>
      </c>
      <c r="AH7">
        <v>0.2</v>
      </c>
      <c r="AI7" t="s">
        <v>801</v>
      </c>
      <c r="AJ7" t="s">
        <v>164</v>
      </c>
      <c r="AK7" t="s">
        <v>96</v>
      </c>
      <c r="AL7">
        <v>11</v>
      </c>
      <c r="AM7">
        <v>10155.42</v>
      </c>
      <c r="AO7">
        <v>46290</v>
      </c>
      <c r="AR7" t="s">
        <v>794</v>
      </c>
      <c r="AS7" t="s">
        <v>101</v>
      </c>
      <c r="AT7" t="s">
        <v>116</v>
      </c>
      <c r="AX7" t="s">
        <v>95</v>
      </c>
      <c r="AY7" t="s">
        <v>109</v>
      </c>
      <c r="BC7" s="42"/>
      <c r="BD7" t="s">
        <v>112</v>
      </c>
    </row>
    <row r="8" spans="1:58" x14ac:dyDescent="0.25">
      <c r="A8">
        <v>2026</v>
      </c>
      <c r="B8" s="42">
        <v>46274</v>
      </c>
      <c r="C8" s="42">
        <v>46244</v>
      </c>
      <c r="D8" s="42">
        <v>46244</v>
      </c>
      <c r="E8" t="s">
        <v>120</v>
      </c>
      <c r="F8" t="s">
        <v>795</v>
      </c>
      <c r="G8" t="s">
        <v>147</v>
      </c>
      <c r="H8" t="s">
        <v>12</v>
      </c>
      <c r="I8" t="s">
        <v>797</v>
      </c>
      <c r="J8" t="s">
        <v>91</v>
      </c>
      <c r="K8" s="42">
        <v>46244</v>
      </c>
      <c r="L8" t="s">
        <v>92</v>
      </c>
      <c r="M8" t="s">
        <v>1012</v>
      </c>
      <c r="N8" t="s">
        <v>1013</v>
      </c>
      <c r="O8">
        <v>4298.3999999999996</v>
      </c>
      <c r="P8">
        <v>4298.3999999999996</v>
      </c>
      <c r="Q8">
        <v>143279.94</v>
      </c>
      <c r="R8">
        <v>18442.12</v>
      </c>
      <c r="S8" t="s">
        <v>103</v>
      </c>
      <c r="T8">
        <v>264121285</v>
      </c>
      <c r="U8" s="42">
        <v>46259</v>
      </c>
      <c r="V8" s="42">
        <v>46269</v>
      </c>
      <c r="X8" t="s">
        <v>132</v>
      </c>
      <c r="Y8" t="s">
        <v>95</v>
      </c>
      <c r="Z8" t="s">
        <v>96</v>
      </c>
      <c r="AA8" t="s">
        <v>137</v>
      </c>
      <c r="AB8" t="s">
        <v>105</v>
      </c>
      <c r="AF8" t="s">
        <v>127</v>
      </c>
      <c r="AG8">
        <v>0</v>
      </c>
      <c r="AH8">
        <v>0.97</v>
      </c>
      <c r="AI8" t="s">
        <v>810</v>
      </c>
      <c r="AJ8" t="s">
        <v>128</v>
      </c>
      <c r="AK8" t="s">
        <v>96</v>
      </c>
      <c r="AL8" t="s">
        <v>99</v>
      </c>
      <c r="AM8" t="s">
        <v>99</v>
      </c>
      <c r="AO8" t="s">
        <v>99</v>
      </c>
      <c r="AX8" t="s">
        <v>96</v>
      </c>
      <c r="BC8" s="42"/>
      <c r="BD8" t="s">
        <v>112</v>
      </c>
    </row>
    <row r="9" spans="1:58" x14ac:dyDescent="0.25">
      <c r="A9">
        <v>2026</v>
      </c>
      <c r="B9" s="42">
        <v>46274</v>
      </c>
      <c r="C9" s="42">
        <v>46246</v>
      </c>
      <c r="D9" s="42">
        <v>46246</v>
      </c>
      <c r="E9" t="s">
        <v>120</v>
      </c>
      <c r="F9" t="s">
        <v>795</v>
      </c>
      <c r="G9" t="s">
        <v>147</v>
      </c>
      <c r="H9" t="s">
        <v>12</v>
      </c>
      <c r="I9" t="s">
        <v>797</v>
      </c>
      <c r="J9" t="s">
        <v>91</v>
      </c>
      <c r="K9" s="42">
        <v>46246</v>
      </c>
      <c r="L9" t="s">
        <v>92</v>
      </c>
      <c r="M9" t="s">
        <v>1017</v>
      </c>
      <c r="N9" t="s">
        <v>1018</v>
      </c>
      <c r="O9">
        <v>31000.9</v>
      </c>
      <c r="P9">
        <v>31000.9</v>
      </c>
      <c r="Q9">
        <v>310009.08</v>
      </c>
      <c r="R9">
        <v>173756.85</v>
      </c>
      <c r="S9" t="s">
        <v>103</v>
      </c>
      <c r="T9">
        <v>264168697</v>
      </c>
      <c r="U9" s="42">
        <v>46262</v>
      </c>
      <c r="V9" s="42">
        <v>46275</v>
      </c>
      <c r="X9" t="s">
        <v>815</v>
      </c>
      <c r="Y9" t="s">
        <v>95</v>
      </c>
      <c r="Z9" t="s">
        <v>96</v>
      </c>
      <c r="AA9" t="s">
        <v>7</v>
      </c>
      <c r="AB9" t="s">
        <v>97</v>
      </c>
      <c r="AF9" t="s">
        <v>127</v>
      </c>
      <c r="AG9">
        <v>0</v>
      </c>
      <c r="AH9">
        <v>0.9</v>
      </c>
      <c r="AI9" t="s">
        <v>810</v>
      </c>
      <c r="AJ9" t="s">
        <v>125</v>
      </c>
      <c r="AK9" t="s">
        <v>96</v>
      </c>
      <c r="AL9" t="s">
        <v>99</v>
      </c>
      <c r="AM9" t="s">
        <v>99</v>
      </c>
      <c r="AO9" t="s">
        <v>99</v>
      </c>
      <c r="AX9" t="s">
        <v>96</v>
      </c>
      <c r="BC9" s="42"/>
      <c r="BD9" t="s">
        <v>112</v>
      </c>
    </row>
    <row r="10" spans="1:58" x14ac:dyDescent="0.25">
      <c r="A10">
        <v>2026</v>
      </c>
      <c r="B10" s="42">
        <v>46274</v>
      </c>
      <c r="C10" s="42">
        <v>46247</v>
      </c>
      <c r="D10" s="42">
        <v>46247</v>
      </c>
      <c r="E10" t="s">
        <v>120</v>
      </c>
      <c r="F10" t="s">
        <v>795</v>
      </c>
      <c r="G10" t="s">
        <v>147</v>
      </c>
      <c r="H10" t="s">
        <v>12</v>
      </c>
      <c r="I10" t="s">
        <v>797</v>
      </c>
      <c r="J10" t="s">
        <v>91</v>
      </c>
      <c r="K10" s="42">
        <v>46247</v>
      </c>
      <c r="L10" t="s">
        <v>92</v>
      </c>
      <c r="M10" t="s">
        <v>1031</v>
      </c>
      <c r="N10" t="s">
        <v>1032</v>
      </c>
      <c r="O10">
        <v>9714.68</v>
      </c>
      <c r="P10">
        <v>9714.68</v>
      </c>
      <c r="Q10">
        <v>323822.81</v>
      </c>
      <c r="R10">
        <v>31657.39</v>
      </c>
      <c r="S10" t="s">
        <v>103</v>
      </c>
      <c r="T10">
        <v>264187804</v>
      </c>
      <c r="U10" s="42">
        <v>46265</v>
      </c>
      <c r="V10" s="42">
        <v>46276</v>
      </c>
      <c r="X10" t="s">
        <v>132</v>
      </c>
      <c r="Y10" t="s">
        <v>95</v>
      </c>
      <c r="Z10" t="s">
        <v>96</v>
      </c>
      <c r="AA10" t="s">
        <v>6</v>
      </c>
      <c r="AB10" t="s">
        <v>97</v>
      </c>
      <c r="AF10" t="s">
        <v>127</v>
      </c>
      <c r="AG10">
        <v>0</v>
      </c>
      <c r="AH10">
        <v>0.97</v>
      </c>
      <c r="AI10" t="s">
        <v>141</v>
      </c>
      <c r="AJ10" t="s">
        <v>123</v>
      </c>
      <c r="AK10" t="s">
        <v>96</v>
      </c>
      <c r="AL10" t="s">
        <v>99</v>
      </c>
      <c r="AM10" t="s">
        <v>99</v>
      </c>
      <c r="AO10" t="s">
        <v>99</v>
      </c>
      <c r="AX10" t="s">
        <v>96</v>
      </c>
      <c r="BC10" s="42"/>
      <c r="BD10" t="s">
        <v>112</v>
      </c>
    </row>
    <row r="11" spans="1:58" x14ac:dyDescent="0.25">
      <c r="A11">
        <v>2026</v>
      </c>
      <c r="B11" s="42">
        <v>46274</v>
      </c>
      <c r="C11" s="42">
        <v>46248</v>
      </c>
      <c r="D11" s="42">
        <v>46258</v>
      </c>
      <c r="E11" t="s">
        <v>148</v>
      </c>
      <c r="F11" t="s">
        <v>798</v>
      </c>
      <c r="G11" t="s">
        <v>147</v>
      </c>
      <c r="H11" t="s">
        <v>12</v>
      </c>
      <c r="I11" t="s">
        <v>799</v>
      </c>
      <c r="J11" t="s">
        <v>107</v>
      </c>
      <c r="K11" s="42">
        <v>46248</v>
      </c>
      <c r="L11" t="s">
        <v>92</v>
      </c>
      <c r="M11" t="s">
        <v>1033</v>
      </c>
      <c r="N11" t="s">
        <v>1034</v>
      </c>
      <c r="O11">
        <v>50000</v>
      </c>
      <c r="P11">
        <v>101181.96</v>
      </c>
      <c r="Q11">
        <v>248829.42</v>
      </c>
      <c r="R11">
        <v>235690.95</v>
      </c>
      <c r="S11" t="s">
        <v>93</v>
      </c>
      <c r="T11">
        <v>264650292</v>
      </c>
      <c r="U11" s="42">
        <v>46295</v>
      </c>
      <c r="V11" s="42"/>
      <c r="W11" t="s">
        <v>118</v>
      </c>
      <c r="X11" t="s">
        <v>104</v>
      </c>
      <c r="Y11" t="s">
        <v>95</v>
      </c>
      <c r="Z11" t="s">
        <v>95</v>
      </c>
      <c r="AA11" t="s">
        <v>6</v>
      </c>
      <c r="AB11" t="s">
        <v>105</v>
      </c>
      <c r="AF11">
        <v>90</v>
      </c>
      <c r="AG11">
        <v>1.12E-2</v>
      </c>
      <c r="AH11">
        <v>0.59340000000000004</v>
      </c>
      <c r="AI11" t="s">
        <v>141</v>
      </c>
      <c r="AJ11" t="s">
        <v>126</v>
      </c>
      <c r="AK11" t="s">
        <v>96</v>
      </c>
      <c r="AL11">
        <v>2</v>
      </c>
      <c r="AM11">
        <v>52785.95</v>
      </c>
      <c r="AO11">
        <v>46325</v>
      </c>
      <c r="AR11" t="s">
        <v>802</v>
      </c>
      <c r="AS11" t="s">
        <v>101</v>
      </c>
      <c r="AT11" t="s">
        <v>116</v>
      </c>
      <c r="AX11" t="s">
        <v>96</v>
      </c>
      <c r="BC11" s="42"/>
      <c r="BD11" t="s">
        <v>112</v>
      </c>
    </row>
    <row r="12" spans="1:58" x14ac:dyDescent="0.25">
      <c r="A12">
        <v>2026</v>
      </c>
      <c r="B12" s="42">
        <v>46274</v>
      </c>
      <c r="C12" s="42">
        <v>46248</v>
      </c>
      <c r="D12" s="42">
        <v>46248</v>
      </c>
      <c r="E12" t="s">
        <v>148</v>
      </c>
      <c r="F12" t="s">
        <v>798</v>
      </c>
      <c r="G12" t="s">
        <v>147</v>
      </c>
      <c r="H12" t="s">
        <v>12</v>
      </c>
      <c r="I12" t="s">
        <v>799</v>
      </c>
      <c r="J12" t="s">
        <v>91</v>
      </c>
      <c r="K12" s="42">
        <v>46248</v>
      </c>
      <c r="L12" t="s">
        <v>92</v>
      </c>
      <c r="M12" t="s">
        <v>921</v>
      </c>
      <c r="N12" t="s">
        <v>922</v>
      </c>
      <c r="O12">
        <v>18897.14</v>
      </c>
      <c r="P12">
        <v>18897.14</v>
      </c>
      <c r="Q12">
        <v>125980.92</v>
      </c>
      <c r="R12">
        <v>106252.9</v>
      </c>
      <c r="S12" t="s">
        <v>103</v>
      </c>
      <c r="T12">
        <v>264203739</v>
      </c>
      <c r="U12" s="42">
        <v>46255</v>
      </c>
      <c r="V12" s="42">
        <v>46267</v>
      </c>
      <c r="X12" t="s">
        <v>815</v>
      </c>
      <c r="Y12" t="s">
        <v>95</v>
      </c>
      <c r="Z12" t="s">
        <v>96</v>
      </c>
      <c r="AA12" t="s">
        <v>7</v>
      </c>
      <c r="AB12" t="s">
        <v>105</v>
      </c>
      <c r="AF12" t="s">
        <v>127</v>
      </c>
      <c r="AG12">
        <v>0</v>
      </c>
      <c r="AH12">
        <v>0.85</v>
      </c>
      <c r="AI12" t="s">
        <v>141</v>
      </c>
      <c r="AJ12" t="s">
        <v>168</v>
      </c>
      <c r="AK12" t="s">
        <v>96</v>
      </c>
      <c r="AL12" t="s">
        <v>99</v>
      </c>
      <c r="AM12" t="s">
        <v>99</v>
      </c>
      <c r="AO12" t="s">
        <v>99</v>
      </c>
      <c r="AR12" t="s">
        <v>802</v>
      </c>
      <c r="AS12" t="s">
        <v>101</v>
      </c>
      <c r="AT12" t="s">
        <v>800</v>
      </c>
      <c r="AU12" t="s">
        <v>122</v>
      </c>
      <c r="AX12" t="s">
        <v>96</v>
      </c>
      <c r="BC12" s="42"/>
      <c r="BD12" t="s">
        <v>112</v>
      </c>
    </row>
    <row r="13" spans="1:58" x14ac:dyDescent="0.25">
      <c r="A13">
        <v>2026</v>
      </c>
      <c r="B13" s="42">
        <v>46274</v>
      </c>
      <c r="C13" s="42">
        <v>46248</v>
      </c>
      <c r="D13" s="42">
        <v>46252</v>
      </c>
      <c r="E13" t="s">
        <v>120</v>
      </c>
      <c r="F13" t="s">
        <v>795</v>
      </c>
      <c r="G13" t="s">
        <v>147</v>
      </c>
      <c r="H13" t="s">
        <v>12</v>
      </c>
      <c r="I13" t="s">
        <v>797</v>
      </c>
      <c r="J13" t="s">
        <v>91</v>
      </c>
      <c r="K13" s="42">
        <v>46248</v>
      </c>
      <c r="L13" t="s">
        <v>92</v>
      </c>
      <c r="M13" t="s">
        <v>1035</v>
      </c>
      <c r="N13" t="s">
        <v>1036</v>
      </c>
      <c r="O13">
        <v>21515.53</v>
      </c>
      <c r="P13">
        <v>21515.53</v>
      </c>
      <c r="Q13">
        <v>143436.82999999999</v>
      </c>
      <c r="R13">
        <v>126904.1</v>
      </c>
      <c r="S13" t="s">
        <v>103</v>
      </c>
      <c r="T13">
        <v>264182019</v>
      </c>
      <c r="U13" s="42">
        <v>46258</v>
      </c>
      <c r="V13" s="42">
        <v>46268</v>
      </c>
      <c r="X13" t="s">
        <v>831</v>
      </c>
      <c r="Y13" t="s">
        <v>96</v>
      </c>
      <c r="Z13" t="s">
        <v>96</v>
      </c>
      <c r="AA13" t="s">
        <v>6</v>
      </c>
      <c r="AB13" t="s">
        <v>105</v>
      </c>
      <c r="AF13">
        <v>90</v>
      </c>
      <c r="AG13">
        <v>0</v>
      </c>
      <c r="AH13">
        <v>0.85</v>
      </c>
      <c r="AI13" t="s">
        <v>141</v>
      </c>
      <c r="AJ13" t="s">
        <v>126</v>
      </c>
      <c r="AK13" t="s">
        <v>96</v>
      </c>
      <c r="AL13" t="s">
        <v>99</v>
      </c>
      <c r="AM13" t="s">
        <v>99</v>
      </c>
      <c r="AO13" t="s">
        <v>99</v>
      </c>
      <c r="AX13" t="s">
        <v>96</v>
      </c>
      <c r="BC13" s="42"/>
      <c r="BD13" t="s">
        <v>112</v>
      </c>
    </row>
    <row r="14" spans="1:58" x14ac:dyDescent="0.25">
      <c r="A14">
        <v>2026</v>
      </c>
      <c r="B14" s="42">
        <v>46274</v>
      </c>
      <c r="C14" s="42">
        <v>46251</v>
      </c>
      <c r="D14" s="42"/>
      <c r="E14" t="s">
        <v>113</v>
      </c>
      <c r="F14" t="s">
        <v>795</v>
      </c>
      <c r="G14" t="s">
        <v>147</v>
      </c>
      <c r="H14" t="s">
        <v>11</v>
      </c>
      <c r="I14" t="s">
        <v>796</v>
      </c>
      <c r="J14" t="s">
        <v>91</v>
      </c>
      <c r="K14" s="42">
        <v>46251</v>
      </c>
      <c r="L14" t="s">
        <v>92</v>
      </c>
      <c r="M14" t="s">
        <v>1040</v>
      </c>
      <c r="N14" t="s">
        <v>1041</v>
      </c>
      <c r="O14">
        <v>30000.01</v>
      </c>
      <c r="P14">
        <v>30000.01</v>
      </c>
      <c r="Q14">
        <v>434608.46</v>
      </c>
      <c r="R14">
        <v>286225.43</v>
      </c>
      <c r="S14" t="s">
        <v>136</v>
      </c>
      <c r="T14">
        <v>264208943</v>
      </c>
      <c r="U14" s="42">
        <v>46254</v>
      </c>
      <c r="V14" s="42"/>
      <c r="W14" t="s">
        <v>118</v>
      </c>
      <c r="X14" t="s">
        <v>104</v>
      </c>
      <c r="Y14" t="s">
        <v>95</v>
      </c>
      <c r="Z14" t="s">
        <v>95</v>
      </c>
      <c r="AA14" t="s">
        <v>137</v>
      </c>
      <c r="AB14" t="s">
        <v>105</v>
      </c>
      <c r="AF14">
        <v>90</v>
      </c>
      <c r="AG14">
        <v>0</v>
      </c>
      <c r="AH14">
        <v>0.93100000000000005</v>
      </c>
      <c r="AI14" t="s">
        <v>143</v>
      </c>
      <c r="AJ14" t="s">
        <v>128</v>
      </c>
      <c r="AK14" t="s">
        <v>96</v>
      </c>
      <c r="AL14" t="s">
        <v>99</v>
      </c>
      <c r="AM14" t="s">
        <v>99</v>
      </c>
      <c r="AO14" t="s">
        <v>99</v>
      </c>
      <c r="AR14" t="s">
        <v>100</v>
      </c>
      <c r="AS14" t="s">
        <v>101</v>
      </c>
      <c r="AT14" t="s">
        <v>116</v>
      </c>
      <c r="AX14" t="s">
        <v>96</v>
      </c>
      <c r="BC14" s="42"/>
      <c r="BD14" t="s">
        <v>112</v>
      </c>
    </row>
    <row r="15" spans="1:58" x14ac:dyDescent="0.25">
      <c r="A15">
        <v>2026</v>
      </c>
      <c r="B15" s="42">
        <v>46274</v>
      </c>
      <c r="C15" s="42">
        <v>46251</v>
      </c>
      <c r="D15" s="42"/>
      <c r="E15" t="s">
        <v>148</v>
      </c>
      <c r="F15" t="s">
        <v>798</v>
      </c>
      <c r="G15" t="s">
        <v>147</v>
      </c>
      <c r="H15" t="s">
        <v>12</v>
      </c>
      <c r="I15" t="s">
        <v>799</v>
      </c>
      <c r="J15" t="s">
        <v>91</v>
      </c>
      <c r="K15" s="42">
        <v>46251</v>
      </c>
      <c r="L15" t="s">
        <v>92</v>
      </c>
      <c r="M15" t="s">
        <v>1042</v>
      </c>
      <c r="N15" t="s">
        <v>1043</v>
      </c>
      <c r="O15">
        <v>8000</v>
      </c>
      <c r="P15">
        <v>8000</v>
      </c>
      <c r="Q15">
        <v>50560.81</v>
      </c>
      <c r="R15">
        <v>44975.78</v>
      </c>
      <c r="S15" t="s">
        <v>136</v>
      </c>
      <c r="T15">
        <v>264211895</v>
      </c>
      <c r="U15" s="42">
        <v>46259</v>
      </c>
      <c r="V15" s="42"/>
      <c r="W15" t="s">
        <v>118</v>
      </c>
      <c r="X15" t="s">
        <v>104</v>
      </c>
      <c r="Y15" t="s">
        <v>96</v>
      </c>
      <c r="Z15" t="s">
        <v>95</v>
      </c>
      <c r="AA15" t="s">
        <v>7</v>
      </c>
      <c r="AB15" t="s">
        <v>105</v>
      </c>
      <c r="AF15">
        <v>90</v>
      </c>
      <c r="AG15">
        <v>0</v>
      </c>
      <c r="AH15">
        <v>0.84179999999999999</v>
      </c>
      <c r="AI15" t="s">
        <v>141</v>
      </c>
      <c r="AJ15" t="s">
        <v>173</v>
      </c>
      <c r="AK15" t="s">
        <v>96</v>
      </c>
      <c r="AL15" t="s">
        <v>99</v>
      </c>
      <c r="AM15" t="s">
        <v>99</v>
      </c>
      <c r="AO15" t="s">
        <v>99</v>
      </c>
      <c r="AX15" t="s">
        <v>96</v>
      </c>
      <c r="BC15" s="42"/>
      <c r="BD15" t="s">
        <v>112</v>
      </c>
    </row>
    <row r="16" spans="1:58" x14ac:dyDescent="0.25">
      <c r="A16">
        <v>2026</v>
      </c>
      <c r="B16" s="42">
        <v>46274</v>
      </c>
      <c r="C16" s="42">
        <v>46252</v>
      </c>
      <c r="D16" s="42">
        <v>46252</v>
      </c>
      <c r="E16" t="s">
        <v>113</v>
      </c>
      <c r="F16" t="s">
        <v>795</v>
      </c>
      <c r="G16" t="s">
        <v>147</v>
      </c>
      <c r="H16" t="s">
        <v>11</v>
      </c>
      <c r="I16" t="s">
        <v>796</v>
      </c>
      <c r="J16" t="s">
        <v>91</v>
      </c>
      <c r="K16" s="42">
        <v>46252</v>
      </c>
      <c r="L16" t="s">
        <v>92</v>
      </c>
      <c r="M16" t="s">
        <v>1044</v>
      </c>
      <c r="N16" t="s">
        <v>1045</v>
      </c>
      <c r="O16">
        <v>30308.48</v>
      </c>
      <c r="P16">
        <v>30308.48</v>
      </c>
      <c r="Q16">
        <v>378855.94</v>
      </c>
      <c r="R16">
        <v>86564.07</v>
      </c>
      <c r="S16" t="s">
        <v>103</v>
      </c>
      <c r="T16">
        <v>264254990</v>
      </c>
      <c r="U16" s="42">
        <v>46255</v>
      </c>
      <c r="V16" s="42">
        <v>46267</v>
      </c>
      <c r="W16" t="s">
        <v>118</v>
      </c>
      <c r="X16" t="s">
        <v>104</v>
      </c>
      <c r="Y16" t="s">
        <v>95</v>
      </c>
      <c r="Z16" t="s">
        <v>95</v>
      </c>
      <c r="AA16" t="s">
        <v>6</v>
      </c>
      <c r="AB16" t="s">
        <v>97</v>
      </c>
      <c r="AF16">
        <v>90</v>
      </c>
      <c r="AG16">
        <v>0</v>
      </c>
      <c r="AH16">
        <v>0.92</v>
      </c>
      <c r="AI16" t="s">
        <v>1046</v>
      </c>
      <c r="AJ16" t="s">
        <v>126</v>
      </c>
      <c r="AK16" t="s">
        <v>96</v>
      </c>
      <c r="AL16" t="s">
        <v>99</v>
      </c>
      <c r="AM16" t="s">
        <v>99</v>
      </c>
      <c r="AO16" t="s">
        <v>99</v>
      </c>
      <c r="AR16" t="s">
        <v>100</v>
      </c>
      <c r="AS16" t="s">
        <v>101</v>
      </c>
      <c r="AT16" t="s">
        <v>800</v>
      </c>
      <c r="AU16" t="s">
        <v>154</v>
      </c>
      <c r="AX16" t="s">
        <v>95</v>
      </c>
      <c r="AY16" t="s">
        <v>109</v>
      </c>
      <c r="BC16" s="42"/>
      <c r="BD16" t="s">
        <v>816</v>
      </c>
    </row>
    <row r="17" spans="1:56" x14ac:dyDescent="0.25">
      <c r="A17">
        <v>2026</v>
      </c>
      <c r="B17" s="42">
        <v>46274</v>
      </c>
      <c r="C17" s="42">
        <v>46252</v>
      </c>
      <c r="D17" s="42"/>
      <c r="E17" t="s">
        <v>152</v>
      </c>
      <c r="F17" t="s">
        <v>798</v>
      </c>
      <c r="G17" t="s">
        <v>147</v>
      </c>
      <c r="H17" t="s">
        <v>12</v>
      </c>
      <c r="I17" t="s">
        <v>799</v>
      </c>
      <c r="J17" t="s">
        <v>91</v>
      </c>
      <c r="K17" s="42">
        <v>46252</v>
      </c>
      <c r="L17" t="s">
        <v>92</v>
      </c>
      <c r="M17" t="s">
        <v>1049</v>
      </c>
      <c r="N17" t="s">
        <v>1050</v>
      </c>
      <c r="O17">
        <v>150000</v>
      </c>
      <c r="P17">
        <v>150000</v>
      </c>
      <c r="Q17">
        <v>1202714.26</v>
      </c>
      <c r="R17">
        <v>937305.53</v>
      </c>
      <c r="S17" t="s">
        <v>136</v>
      </c>
      <c r="T17" t="s">
        <v>98</v>
      </c>
      <c r="U17" s="42">
        <v>46254</v>
      </c>
      <c r="V17" s="42"/>
      <c r="W17" t="s">
        <v>89</v>
      </c>
      <c r="X17" t="s">
        <v>104</v>
      </c>
      <c r="Y17" t="s">
        <v>95</v>
      </c>
      <c r="Z17" t="s">
        <v>96</v>
      </c>
      <c r="AA17" t="s">
        <v>137</v>
      </c>
      <c r="AB17" t="s">
        <v>105</v>
      </c>
      <c r="AF17" t="s">
        <v>98</v>
      </c>
      <c r="AG17">
        <v>0</v>
      </c>
      <c r="AH17">
        <v>0.875</v>
      </c>
      <c r="AI17" t="s">
        <v>141</v>
      </c>
      <c r="AJ17" t="s">
        <v>111</v>
      </c>
      <c r="AK17" t="s">
        <v>96</v>
      </c>
      <c r="AL17" t="s">
        <v>99</v>
      </c>
      <c r="AM17" t="s">
        <v>99</v>
      </c>
      <c r="AO17" t="s">
        <v>99</v>
      </c>
      <c r="AR17" t="s">
        <v>802</v>
      </c>
      <c r="AS17" t="s">
        <v>101</v>
      </c>
      <c r="AT17" t="s">
        <v>800</v>
      </c>
      <c r="AU17" t="s">
        <v>122</v>
      </c>
      <c r="AX17" t="s">
        <v>95</v>
      </c>
      <c r="AY17" t="s">
        <v>133</v>
      </c>
      <c r="BC17" s="42"/>
      <c r="BD17" t="s">
        <v>112</v>
      </c>
    </row>
    <row r="18" spans="1:56" x14ac:dyDescent="0.25">
      <c r="A18">
        <v>2026</v>
      </c>
      <c r="B18" s="42">
        <v>46274</v>
      </c>
      <c r="C18" s="42">
        <v>46252</v>
      </c>
      <c r="D18" s="42"/>
      <c r="E18" t="s">
        <v>152</v>
      </c>
      <c r="F18" t="s">
        <v>798</v>
      </c>
      <c r="G18" t="s">
        <v>147</v>
      </c>
      <c r="H18" t="s">
        <v>12</v>
      </c>
      <c r="I18" t="s">
        <v>799</v>
      </c>
      <c r="J18" t="s">
        <v>91</v>
      </c>
      <c r="K18" s="42">
        <v>46252</v>
      </c>
      <c r="L18" t="s">
        <v>92</v>
      </c>
      <c r="M18" t="s">
        <v>1049</v>
      </c>
      <c r="N18" t="s">
        <v>1050</v>
      </c>
      <c r="O18">
        <v>200000</v>
      </c>
      <c r="P18">
        <v>200000</v>
      </c>
      <c r="Q18">
        <v>1021229.41</v>
      </c>
      <c r="R18">
        <v>214440.02</v>
      </c>
      <c r="S18" t="s">
        <v>136</v>
      </c>
      <c r="T18" t="s">
        <v>98</v>
      </c>
      <c r="U18" s="42">
        <v>46254</v>
      </c>
      <c r="V18" s="42"/>
      <c r="W18" t="s">
        <v>89</v>
      </c>
      <c r="X18" t="s">
        <v>140</v>
      </c>
      <c r="Y18" t="s">
        <v>95</v>
      </c>
      <c r="Z18" t="s">
        <v>96</v>
      </c>
      <c r="AA18" t="s">
        <v>137</v>
      </c>
      <c r="AB18" t="s">
        <v>105</v>
      </c>
      <c r="AF18" t="s">
        <v>98</v>
      </c>
      <c r="AG18">
        <v>0</v>
      </c>
      <c r="AH18">
        <v>0.80400000000000005</v>
      </c>
      <c r="AI18" t="s">
        <v>141</v>
      </c>
      <c r="AJ18" t="s">
        <v>111</v>
      </c>
      <c r="AK18" t="s">
        <v>96</v>
      </c>
      <c r="AL18" t="s">
        <v>99</v>
      </c>
      <c r="AM18" t="s">
        <v>99</v>
      </c>
      <c r="AO18" t="s">
        <v>99</v>
      </c>
      <c r="AR18" t="s">
        <v>802</v>
      </c>
      <c r="AS18" t="s">
        <v>101</v>
      </c>
      <c r="AT18" t="s">
        <v>800</v>
      </c>
      <c r="AU18" t="s">
        <v>122</v>
      </c>
      <c r="AX18" t="s">
        <v>96</v>
      </c>
      <c r="BC18" s="42"/>
      <c r="BD18" t="s">
        <v>112</v>
      </c>
    </row>
    <row r="19" spans="1:56" x14ac:dyDescent="0.25">
      <c r="A19">
        <v>2026</v>
      </c>
      <c r="B19" s="42">
        <v>46274</v>
      </c>
      <c r="C19" s="42">
        <v>46252</v>
      </c>
      <c r="D19" s="42">
        <v>46253</v>
      </c>
      <c r="E19" t="s">
        <v>120</v>
      </c>
      <c r="F19" t="s">
        <v>795</v>
      </c>
      <c r="G19" t="s">
        <v>147</v>
      </c>
      <c r="H19" t="s">
        <v>12</v>
      </c>
      <c r="I19" t="s">
        <v>797</v>
      </c>
      <c r="J19" t="s">
        <v>91</v>
      </c>
      <c r="K19" s="42">
        <v>46252</v>
      </c>
      <c r="L19" t="s">
        <v>92</v>
      </c>
      <c r="M19" t="s">
        <v>1051</v>
      </c>
      <c r="N19" t="s">
        <v>1052</v>
      </c>
      <c r="O19">
        <v>999.97</v>
      </c>
      <c r="P19">
        <v>47333.29</v>
      </c>
      <c r="Q19">
        <v>147916.45000000001</v>
      </c>
      <c r="R19">
        <v>61397.42</v>
      </c>
      <c r="S19" t="s">
        <v>103</v>
      </c>
      <c r="T19">
        <v>264198695</v>
      </c>
      <c r="U19" s="42">
        <v>46255</v>
      </c>
      <c r="V19" s="42">
        <v>46267</v>
      </c>
      <c r="X19" t="s">
        <v>831</v>
      </c>
      <c r="Y19" t="s">
        <v>96</v>
      </c>
      <c r="Z19" t="s">
        <v>96</v>
      </c>
      <c r="AA19" t="s">
        <v>6</v>
      </c>
      <c r="AB19" t="s">
        <v>97</v>
      </c>
      <c r="AF19">
        <v>90</v>
      </c>
      <c r="AG19">
        <v>1.12E-2</v>
      </c>
      <c r="AH19">
        <v>0.68</v>
      </c>
      <c r="AI19" t="s">
        <v>144</v>
      </c>
      <c r="AJ19" t="s">
        <v>124</v>
      </c>
      <c r="AK19" t="s">
        <v>96</v>
      </c>
      <c r="AL19">
        <v>96</v>
      </c>
      <c r="AM19">
        <v>796.94</v>
      </c>
      <c r="AO19">
        <v>46286</v>
      </c>
      <c r="AX19" t="s">
        <v>95</v>
      </c>
      <c r="AY19" t="s">
        <v>133</v>
      </c>
      <c r="BC19" s="42"/>
      <c r="BD19" t="s">
        <v>112</v>
      </c>
    </row>
    <row r="20" spans="1:56" x14ac:dyDescent="0.25">
      <c r="A20">
        <v>2026</v>
      </c>
      <c r="B20" s="42">
        <v>46274</v>
      </c>
      <c r="C20" s="42">
        <v>46252</v>
      </c>
      <c r="D20" s="42">
        <v>46253</v>
      </c>
      <c r="E20" t="s">
        <v>120</v>
      </c>
      <c r="F20" t="s">
        <v>795</v>
      </c>
      <c r="G20" t="s">
        <v>147</v>
      </c>
      <c r="H20" t="s">
        <v>12</v>
      </c>
      <c r="I20" t="s">
        <v>797</v>
      </c>
      <c r="J20" t="s">
        <v>91</v>
      </c>
      <c r="K20" s="42">
        <v>46252</v>
      </c>
      <c r="L20" t="s">
        <v>92</v>
      </c>
      <c r="M20" t="s">
        <v>937</v>
      </c>
      <c r="N20" t="s">
        <v>938</v>
      </c>
      <c r="O20">
        <v>6999.99</v>
      </c>
      <c r="P20">
        <v>56793.3</v>
      </c>
      <c r="Q20">
        <v>162266.53</v>
      </c>
      <c r="R20">
        <v>110786.79</v>
      </c>
      <c r="S20" t="s">
        <v>103</v>
      </c>
      <c r="T20">
        <v>264261599</v>
      </c>
      <c r="U20" s="42">
        <v>46255</v>
      </c>
      <c r="V20" s="42">
        <v>46267</v>
      </c>
      <c r="X20" t="s">
        <v>831</v>
      </c>
      <c r="Y20" t="s">
        <v>95</v>
      </c>
      <c r="Z20" t="s">
        <v>96</v>
      </c>
      <c r="AA20" t="s">
        <v>137</v>
      </c>
      <c r="AB20" t="s">
        <v>105</v>
      </c>
      <c r="AF20">
        <v>90</v>
      </c>
      <c r="AG20">
        <v>1.12E-2</v>
      </c>
      <c r="AH20">
        <v>0.65</v>
      </c>
      <c r="AI20" t="s">
        <v>142</v>
      </c>
      <c r="AJ20" t="s">
        <v>128</v>
      </c>
      <c r="AK20" t="s">
        <v>96</v>
      </c>
      <c r="AL20">
        <v>56</v>
      </c>
      <c r="AM20">
        <v>1219.08</v>
      </c>
      <c r="AO20">
        <v>46286</v>
      </c>
      <c r="AR20" t="s">
        <v>100</v>
      </c>
      <c r="AS20" t="s">
        <v>101</v>
      </c>
      <c r="AT20" t="s">
        <v>116</v>
      </c>
      <c r="AX20" t="s">
        <v>95</v>
      </c>
      <c r="AY20" t="s">
        <v>109</v>
      </c>
      <c r="BC20" s="42"/>
      <c r="BD20" t="s">
        <v>112</v>
      </c>
    </row>
    <row r="21" spans="1:56" x14ac:dyDescent="0.25">
      <c r="A21">
        <v>2026</v>
      </c>
      <c r="B21" s="42">
        <v>46274</v>
      </c>
      <c r="C21" s="42">
        <v>46253</v>
      </c>
      <c r="D21" s="42">
        <v>46253</v>
      </c>
      <c r="E21" t="s">
        <v>113</v>
      </c>
      <c r="F21" t="s">
        <v>795</v>
      </c>
      <c r="G21" t="s">
        <v>147</v>
      </c>
      <c r="H21" t="s">
        <v>11</v>
      </c>
      <c r="I21" t="s">
        <v>796</v>
      </c>
      <c r="J21" t="s">
        <v>91</v>
      </c>
      <c r="K21" s="42">
        <v>46253</v>
      </c>
      <c r="L21" t="s">
        <v>92</v>
      </c>
      <c r="M21" t="s">
        <v>1061</v>
      </c>
      <c r="N21" t="s">
        <v>1062</v>
      </c>
      <c r="O21">
        <v>3200</v>
      </c>
      <c r="P21">
        <v>98998.92</v>
      </c>
      <c r="Q21">
        <v>319351.32</v>
      </c>
      <c r="R21">
        <v>127722.55</v>
      </c>
      <c r="S21" t="s">
        <v>1014</v>
      </c>
      <c r="T21">
        <v>264288462</v>
      </c>
      <c r="U21" s="42">
        <v>46262</v>
      </c>
      <c r="V21" s="42"/>
      <c r="W21" t="s">
        <v>118</v>
      </c>
      <c r="X21" t="s">
        <v>815</v>
      </c>
      <c r="Y21" t="s">
        <v>95</v>
      </c>
      <c r="Z21" t="s">
        <v>95</v>
      </c>
      <c r="AA21" t="s">
        <v>6</v>
      </c>
      <c r="AB21" t="s">
        <v>97</v>
      </c>
      <c r="AF21" t="s">
        <v>127</v>
      </c>
      <c r="AG21">
        <v>0.01</v>
      </c>
      <c r="AH21">
        <v>0.69</v>
      </c>
      <c r="AI21" t="s">
        <v>160</v>
      </c>
      <c r="AJ21" t="s">
        <v>126</v>
      </c>
      <c r="AK21" t="s">
        <v>96</v>
      </c>
      <c r="AL21">
        <v>49</v>
      </c>
      <c r="AM21">
        <v>2530.54</v>
      </c>
      <c r="AO21">
        <v>46293</v>
      </c>
      <c r="AX21" t="s">
        <v>96</v>
      </c>
      <c r="BC21" s="42"/>
      <c r="BD21" t="s">
        <v>112</v>
      </c>
    </row>
    <row r="22" spans="1:56" x14ac:dyDescent="0.25">
      <c r="A22">
        <v>2026</v>
      </c>
      <c r="B22" s="42">
        <v>46274</v>
      </c>
      <c r="C22" s="42">
        <v>46253</v>
      </c>
      <c r="D22" s="42">
        <v>46253</v>
      </c>
      <c r="E22" t="s">
        <v>120</v>
      </c>
      <c r="F22" t="s">
        <v>795</v>
      </c>
      <c r="G22" t="s">
        <v>147</v>
      </c>
      <c r="H22" t="s">
        <v>12</v>
      </c>
      <c r="I22" t="s">
        <v>797</v>
      </c>
      <c r="J22" t="s">
        <v>91</v>
      </c>
      <c r="K22" s="42">
        <v>46253</v>
      </c>
      <c r="L22" t="s">
        <v>92</v>
      </c>
      <c r="M22" t="s">
        <v>1063</v>
      </c>
      <c r="N22" t="s">
        <v>1064</v>
      </c>
      <c r="O22">
        <v>4366.6400000000003</v>
      </c>
      <c r="P22">
        <v>4366.6400000000003</v>
      </c>
      <c r="Q22">
        <v>72777.27</v>
      </c>
      <c r="R22">
        <v>21821.43</v>
      </c>
      <c r="S22" t="s">
        <v>103</v>
      </c>
      <c r="T22">
        <v>264283592</v>
      </c>
      <c r="U22" s="42">
        <v>46261</v>
      </c>
      <c r="V22" s="42">
        <v>46274</v>
      </c>
      <c r="X22" t="s">
        <v>815</v>
      </c>
      <c r="Y22" t="s">
        <v>96</v>
      </c>
      <c r="Z22" t="s">
        <v>96</v>
      </c>
      <c r="AA22" t="s">
        <v>7</v>
      </c>
      <c r="AB22" t="s">
        <v>105</v>
      </c>
      <c r="AF22" t="s">
        <v>127</v>
      </c>
      <c r="AG22">
        <v>0</v>
      </c>
      <c r="AH22">
        <v>0.94</v>
      </c>
      <c r="AI22" t="s">
        <v>810</v>
      </c>
      <c r="AJ22" t="s">
        <v>173</v>
      </c>
      <c r="AK22" t="s">
        <v>96</v>
      </c>
      <c r="AL22" t="s">
        <v>99</v>
      </c>
      <c r="AM22" t="s">
        <v>99</v>
      </c>
      <c r="AO22" t="s">
        <v>99</v>
      </c>
      <c r="AX22" t="s">
        <v>96</v>
      </c>
      <c r="BC22" s="42"/>
      <c r="BD22" t="s">
        <v>112</v>
      </c>
    </row>
    <row r="23" spans="1:56" x14ac:dyDescent="0.25">
      <c r="A23">
        <v>2026</v>
      </c>
      <c r="B23" s="42">
        <v>46274</v>
      </c>
      <c r="C23" s="42">
        <v>46253</v>
      </c>
      <c r="D23" s="42">
        <v>46253</v>
      </c>
      <c r="E23" t="s">
        <v>120</v>
      </c>
      <c r="F23" t="s">
        <v>795</v>
      </c>
      <c r="G23" t="s">
        <v>147</v>
      </c>
      <c r="H23" t="s">
        <v>12</v>
      </c>
      <c r="I23" t="s">
        <v>797</v>
      </c>
      <c r="J23" t="s">
        <v>91</v>
      </c>
      <c r="K23" s="42">
        <v>46253</v>
      </c>
      <c r="L23" t="s">
        <v>92</v>
      </c>
      <c r="M23" t="s">
        <v>1065</v>
      </c>
      <c r="N23" t="s">
        <v>1066</v>
      </c>
      <c r="O23">
        <v>2000</v>
      </c>
      <c r="P23">
        <v>2000</v>
      </c>
      <c r="Q23">
        <v>136038.79</v>
      </c>
      <c r="R23">
        <v>0</v>
      </c>
      <c r="S23" t="s">
        <v>162</v>
      </c>
      <c r="T23" t="s">
        <v>98</v>
      </c>
      <c r="U23" s="42">
        <v>46265</v>
      </c>
      <c r="V23" s="42"/>
      <c r="X23" t="s">
        <v>104</v>
      </c>
      <c r="Y23" t="s">
        <v>96</v>
      </c>
      <c r="Z23" t="s">
        <v>96</v>
      </c>
      <c r="AA23" t="s">
        <v>6</v>
      </c>
      <c r="AB23" t="s">
        <v>105</v>
      </c>
      <c r="AF23" t="s">
        <v>98</v>
      </c>
      <c r="AG23">
        <v>0</v>
      </c>
      <c r="AH23">
        <v>0.98499999999999999</v>
      </c>
      <c r="AI23" t="s">
        <v>1023</v>
      </c>
      <c r="AJ23" t="s">
        <v>124</v>
      </c>
      <c r="AK23" t="s">
        <v>96</v>
      </c>
      <c r="AL23" t="s">
        <v>99</v>
      </c>
      <c r="AM23" t="s">
        <v>99</v>
      </c>
      <c r="AO23" t="s">
        <v>99</v>
      </c>
      <c r="AX23" t="s">
        <v>95</v>
      </c>
      <c r="AY23" t="s">
        <v>109</v>
      </c>
      <c r="BC23" s="42"/>
      <c r="BD23" t="s">
        <v>816</v>
      </c>
    </row>
    <row r="24" spans="1:56" x14ac:dyDescent="0.25">
      <c r="A24">
        <v>2026</v>
      </c>
      <c r="B24" s="42">
        <v>46274</v>
      </c>
      <c r="C24" s="42">
        <v>46254</v>
      </c>
      <c r="D24" s="42">
        <v>46254</v>
      </c>
      <c r="E24" t="s">
        <v>120</v>
      </c>
      <c r="F24" t="s">
        <v>795</v>
      </c>
      <c r="G24" t="s">
        <v>147</v>
      </c>
      <c r="H24" t="s">
        <v>12</v>
      </c>
      <c r="I24" t="s">
        <v>797</v>
      </c>
      <c r="J24" t="s">
        <v>91</v>
      </c>
      <c r="K24" s="42">
        <v>46254</v>
      </c>
      <c r="L24" t="s">
        <v>92</v>
      </c>
      <c r="M24" t="s">
        <v>1074</v>
      </c>
      <c r="N24" t="s">
        <v>1075</v>
      </c>
      <c r="O24">
        <v>9933.19</v>
      </c>
      <c r="P24">
        <v>9933.19</v>
      </c>
      <c r="Q24">
        <v>18741.849999999999</v>
      </c>
      <c r="R24">
        <v>11965.19</v>
      </c>
      <c r="S24" t="s">
        <v>103</v>
      </c>
      <c r="T24">
        <v>264305302</v>
      </c>
      <c r="U24" s="42">
        <v>46265</v>
      </c>
      <c r="V24" s="42">
        <v>46276</v>
      </c>
      <c r="X24" t="s">
        <v>815</v>
      </c>
      <c r="Y24" t="s">
        <v>96</v>
      </c>
      <c r="Z24" t="s">
        <v>96</v>
      </c>
      <c r="AA24" t="s">
        <v>7</v>
      </c>
      <c r="AB24" t="s">
        <v>97</v>
      </c>
      <c r="AF24" t="s">
        <v>127</v>
      </c>
      <c r="AG24">
        <v>0</v>
      </c>
      <c r="AH24">
        <v>0.47</v>
      </c>
      <c r="AI24" t="s">
        <v>1076</v>
      </c>
      <c r="AJ24" t="s">
        <v>640</v>
      </c>
      <c r="AK24" t="s">
        <v>96</v>
      </c>
      <c r="AL24" t="s">
        <v>99</v>
      </c>
      <c r="AM24" t="s">
        <v>99</v>
      </c>
      <c r="AO24" t="s">
        <v>99</v>
      </c>
      <c r="AX24" t="s">
        <v>96</v>
      </c>
      <c r="BC24" s="42"/>
      <c r="BD24" t="s">
        <v>112</v>
      </c>
    </row>
    <row r="25" spans="1:56" x14ac:dyDescent="0.25">
      <c r="A25">
        <v>2026</v>
      </c>
      <c r="B25" s="42">
        <v>46274</v>
      </c>
      <c r="C25" s="42">
        <v>46254</v>
      </c>
      <c r="D25" s="42">
        <v>46258</v>
      </c>
      <c r="E25" t="s">
        <v>120</v>
      </c>
      <c r="F25" t="s">
        <v>795</v>
      </c>
      <c r="G25" t="s">
        <v>147</v>
      </c>
      <c r="H25" t="s">
        <v>12</v>
      </c>
      <c r="I25" t="s">
        <v>797</v>
      </c>
      <c r="J25" t="s">
        <v>91</v>
      </c>
      <c r="K25" s="42">
        <v>46254</v>
      </c>
      <c r="L25" t="s">
        <v>92</v>
      </c>
      <c r="M25" t="s">
        <v>1077</v>
      </c>
      <c r="N25" t="s">
        <v>1078</v>
      </c>
      <c r="O25">
        <v>1999.99</v>
      </c>
      <c r="P25">
        <v>39615.49</v>
      </c>
      <c r="Q25">
        <v>39615.49</v>
      </c>
      <c r="R25">
        <v>23652.04</v>
      </c>
      <c r="S25" t="s">
        <v>103</v>
      </c>
      <c r="T25">
        <v>264301787</v>
      </c>
      <c r="U25" s="42">
        <v>46255</v>
      </c>
      <c r="V25" s="42">
        <v>46267</v>
      </c>
      <c r="X25" t="s">
        <v>815</v>
      </c>
      <c r="Y25" t="s">
        <v>95</v>
      </c>
      <c r="Z25" t="s">
        <v>96</v>
      </c>
      <c r="AA25" t="s">
        <v>137</v>
      </c>
      <c r="AB25" t="s">
        <v>105</v>
      </c>
      <c r="AF25" t="s">
        <v>127</v>
      </c>
      <c r="AG25">
        <v>1.12E-2</v>
      </c>
      <c r="AH25">
        <v>0</v>
      </c>
      <c r="AI25" t="s">
        <v>810</v>
      </c>
      <c r="AJ25" t="s">
        <v>128</v>
      </c>
      <c r="AK25" t="s">
        <v>96</v>
      </c>
      <c r="AL25">
        <v>49</v>
      </c>
      <c r="AM25">
        <v>1017.39</v>
      </c>
      <c r="AO25">
        <v>46285</v>
      </c>
      <c r="AR25" t="s">
        <v>794</v>
      </c>
      <c r="AS25" t="s">
        <v>101</v>
      </c>
      <c r="AT25" t="s">
        <v>800</v>
      </c>
      <c r="AU25" t="s">
        <v>122</v>
      </c>
      <c r="AX25" t="s">
        <v>95</v>
      </c>
      <c r="AY25" t="s">
        <v>109</v>
      </c>
      <c r="BC25" s="42"/>
      <c r="BD25" t="s">
        <v>112</v>
      </c>
    </row>
    <row r="26" spans="1:56" x14ac:dyDescent="0.25">
      <c r="A26">
        <v>2026</v>
      </c>
      <c r="B26" s="42">
        <v>46274</v>
      </c>
      <c r="C26" s="42">
        <v>46254</v>
      </c>
      <c r="D26" s="42">
        <v>46258</v>
      </c>
      <c r="E26" t="s">
        <v>120</v>
      </c>
      <c r="F26" t="s">
        <v>795</v>
      </c>
      <c r="G26" t="s">
        <v>147</v>
      </c>
      <c r="H26" t="s">
        <v>12</v>
      </c>
      <c r="I26" t="s">
        <v>797</v>
      </c>
      <c r="J26" t="s">
        <v>91</v>
      </c>
      <c r="K26" s="42">
        <v>46254</v>
      </c>
      <c r="L26" t="s">
        <v>92</v>
      </c>
      <c r="M26" t="s">
        <v>1070</v>
      </c>
      <c r="N26" t="s">
        <v>1071</v>
      </c>
      <c r="O26">
        <v>60000</v>
      </c>
      <c r="P26">
        <v>60000</v>
      </c>
      <c r="Q26">
        <v>152853.79999999999</v>
      </c>
      <c r="R26">
        <v>120854.79</v>
      </c>
      <c r="S26" t="s">
        <v>103</v>
      </c>
      <c r="T26">
        <v>264297212</v>
      </c>
      <c r="U26" s="42">
        <v>46262</v>
      </c>
      <c r="V26" s="42">
        <v>46275</v>
      </c>
      <c r="X26" t="s">
        <v>104</v>
      </c>
      <c r="Y26" t="s">
        <v>95</v>
      </c>
      <c r="Z26" t="s">
        <v>96</v>
      </c>
      <c r="AA26" t="s">
        <v>137</v>
      </c>
      <c r="AB26" t="s">
        <v>105</v>
      </c>
      <c r="AF26">
        <v>90</v>
      </c>
      <c r="AG26">
        <v>0</v>
      </c>
      <c r="AH26">
        <v>0.60750000000000004</v>
      </c>
      <c r="AI26" t="s">
        <v>987</v>
      </c>
      <c r="AJ26" t="s">
        <v>111</v>
      </c>
      <c r="AK26" t="s">
        <v>95</v>
      </c>
      <c r="AL26" t="s">
        <v>99</v>
      </c>
      <c r="AM26" t="s">
        <v>99</v>
      </c>
      <c r="AO26" t="s">
        <v>99</v>
      </c>
      <c r="AR26" t="s">
        <v>794</v>
      </c>
      <c r="AS26" t="s">
        <v>101</v>
      </c>
      <c r="AT26" t="s">
        <v>116</v>
      </c>
      <c r="AX26" t="s">
        <v>95</v>
      </c>
      <c r="AY26" t="s">
        <v>109</v>
      </c>
      <c r="BC26" s="42"/>
      <c r="BD26" t="s">
        <v>112</v>
      </c>
    </row>
    <row r="27" spans="1:56" x14ac:dyDescent="0.25">
      <c r="A27">
        <v>2026</v>
      </c>
      <c r="B27" s="42">
        <v>46274</v>
      </c>
      <c r="C27" s="42">
        <v>46254</v>
      </c>
      <c r="D27" s="42">
        <v>46258</v>
      </c>
      <c r="E27" t="s">
        <v>120</v>
      </c>
      <c r="F27" t="s">
        <v>795</v>
      </c>
      <c r="G27" t="s">
        <v>147</v>
      </c>
      <c r="H27" t="s">
        <v>12</v>
      </c>
      <c r="I27" t="s">
        <v>797</v>
      </c>
      <c r="J27" t="s">
        <v>107</v>
      </c>
      <c r="K27" s="42">
        <v>46254</v>
      </c>
      <c r="L27" t="s">
        <v>92</v>
      </c>
      <c r="M27" t="s">
        <v>1053</v>
      </c>
      <c r="N27" t="s">
        <v>1054</v>
      </c>
      <c r="O27">
        <v>2500</v>
      </c>
      <c r="P27">
        <v>100655.54</v>
      </c>
      <c r="Q27">
        <v>107893.95</v>
      </c>
      <c r="R27">
        <v>27636.03</v>
      </c>
      <c r="S27" t="s">
        <v>103</v>
      </c>
      <c r="T27">
        <v>264349219</v>
      </c>
      <c r="U27" s="42">
        <v>46258</v>
      </c>
      <c r="V27" s="42">
        <v>46268</v>
      </c>
      <c r="X27" t="s">
        <v>140</v>
      </c>
      <c r="Y27" t="s">
        <v>96</v>
      </c>
      <c r="Z27" t="s">
        <v>96</v>
      </c>
      <c r="AA27" t="s">
        <v>137</v>
      </c>
      <c r="AB27" t="s">
        <v>97</v>
      </c>
      <c r="AF27" t="s">
        <v>98</v>
      </c>
      <c r="AG27">
        <v>4.8999999999999998E-3</v>
      </c>
      <c r="AH27">
        <v>6.7100000000000007E-2</v>
      </c>
      <c r="AI27" t="s">
        <v>801</v>
      </c>
      <c r="AJ27" t="s">
        <v>117</v>
      </c>
      <c r="AK27" t="s">
        <v>96</v>
      </c>
      <c r="AL27">
        <v>70</v>
      </c>
      <c r="AM27">
        <v>1684.38</v>
      </c>
      <c r="AO27">
        <v>46304</v>
      </c>
      <c r="AX27" t="s">
        <v>96</v>
      </c>
      <c r="BC27" s="42"/>
      <c r="BD27" t="s">
        <v>112</v>
      </c>
    </row>
    <row r="28" spans="1:56" x14ac:dyDescent="0.25">
      <c r="A28">
        <v>2026</v>
      </c>
      <c r="B28" s="42">
        <v>46274</v>
      </c>
      <c r="C28" s="42">
        <v>46255</v>
      </c>
      <c r="D28" s="42">
        <v>46258</v>
      </c>
      <c r="E28" t="s">
        <v>113</v>
      </c>
      <c r="F28" t="s">
        <v>795</v>
      </c>
      <c r="G28" t="s">
        <v>147</v>
      </c>
      <c r="H28" t="s">
        <v>11</v>
      </c>
      <c r="I28" t="s">
        <v>796</v>
      </c>
      <c r="J28" t="s">
        <v>91</v>
      </c>
      <c r="K28" s="42">
        <v>46255</v>
      </c>
      <c r="L28" t="s">
        <v>92</v>
      </c>
      <c r="M28" t="s">
        <v>1083</v>
      </c>
      <c r="N28" t="s">
        <v>1084</v>
      </c>
      <c r="O28">
        <v>20000.02</v>
      </c>
      <c r="P28">
        <v>20000.02</v>
      </c>
      <c r="Q28">
        <v>135897.79999999999</v>
      </c>
      <c r="R28">
        <v>59939.67</v>
      </c>
      <c r="S28" t="s">
        <v>103</v>
      </c>
      <c r="T28">
        <v>264312813</v>
      </c>
      <c r="U28" s="42">
        <v>46258</v>
      </c>
      <c r="V28" s="42">
        <v>46268</v>
      </c>
      <c r="X28" t="s">
        <v>831</v>
      </c>
      <c r="Y28" t="s">
        <v>96</v>
      </c>
      <c r="Z28" t="s">
        <v>96</v>
      </c>
      <c r="AA28" t="s">
        <v>137</v>
      </c>
      <c r="AB28" t="s">
        <v>105</v>
      </c>
      <c r="AF28">
        <v>90</v>
      </c>
      <c r="AG28">
        <v>0</v>
      </c>
      <c r="AH28">
        <v>0.8528</v>
      </c>
      <c r="AI28" t="s">
        <v>160</v>
      </c>
      <c r="AJ28" t="s">
        <v>117</v>
      </c>
      <c r="AK28" t="s">
        <v>96</v>
      </c>
      <c r="AL28" t="s">
        <v>99</v>
      </c>
      <c r="AM28" t="s">
        <v>99</v>
      </c>
      <c r="AO28" t="s">
        <v>99</v>
      </c>
      <c r="AR28" t="s">
        <v>802</v>
      </c>
      <c r="AS28" t="s">
        <v>101</v>
      </c>
      <c r="AT28" t="s">
        <v>116</v>
      </c>
      <c r="AX28" t="s">
        <v>96</v>
      </c>
      <c r="BC28" s="42"/>
      <c r="BD28" t="s">
        <v>112</v>
      </c>
    </row>
    <row r="29" spans="1:56" x14ac:dyDescent="0.25">
      <c r="A29">
        <v>2026</v>
      </c>
      <c r="B29" s="42">
        <v>46274</v>
      </c>
      <c r="C29" s="42">
        <v>46255</v>
      </c>
      <c r="D29" s="42">
        <v>46258</v>
      </c>
      <c r="E29" t="s">
        <v>120</v>
      </c>
      <c r="F29" t="s">
        <v>795</v>
      </c>
      <c r="G29" t="s">
        <v>147</v>
      </c>
      <c r="H29" t="s">
        <v>12</v>
      </c>
      <c r="I29" t="s">
        <v>797</v>
      </c>
      <c r="J29" t="s">
        <v>91</v>
      </c>
      <c r="K29" s="42">
        <v>46255</v>
      </c>
      <c r="L29" t="s">
        <v>92</v>
      </c>
      <c r="M29" t="s">
        <v>1079</v>
      </c>
      <c r="N29" t="s">
        <v>1080</v>
      </c>
      <c r="O29">
        <v>30000.639999999999</v>
      </c>
      <c r="P29">
        <v>30000.639999999999</v>
      </c>
      <c r="Q29">
        <v>71860.67</v>
      </c>
      <c r="R29">
        <v>61229.49</v>
      </c>
      <c r="S29" t="s">
        <v>103</v>
      </c>
      <c r="T29">
        <v>264313961</v>
      </c>
      <c r="U29" s="42">
        <v>46258</v>
      </c>
      <c r="V29" s="42">
        <v>46268</v>
      </c>
      <c r="X29" t="s">
        <v>104</v>
      </c>
      <c r="Y29" t="s">
        <v>95</v>
      </c>
      <c r="Z29" t="s">
        <v>96</v>
      </c>
      <c r="AA29" t="s">
        <v>7</v>
      </c>
      <c r="AB29" t="s">
        <v>105</v>
      </c>
      <c r="AF29">
        <v>90</v>
      </c>
      <c r="AG29">
        <v>0</v>
      </c>
      <c r="AH29">
        <v>0.58250000000000002</v>
      </c>
      <c r="AI29" t="s">
        <v>178</v>
      </c>
      <c r="AJ29" t="s">
        <v>130</v>
      </c>
      <c r="AK29" t="s">
        <v>95</v>
      </c>
      <c r="AL29" t="s">
        <v>99</v>
      </c>
      <c r="AM29" t="s">
        <v>99</v>
      </c>
      <c r="AO29" t="s">
        <v>99</v>
      </c>
      <c r="AR29" t="s">
        <v>794</v>
      </c>
      <c r="AS29" t="s">
        <v>101</v>
      </c>
      <c r="AT29" t="s">
        <v>116</v>
      </c>
      <c r="AX29" t="s">
        <v>95</v>
      </c>
      <c r="AY29" t="s">
        <v>109</v>
      </c>
      <c r="BC29" s="42"/>
      <c r="BD29" t="s">
        <v>816</v>
      </c>
    </row>
    <row r="30" spans="1:56" x14ac:dyDescent="0.25">
      <c r="A30">
        <v>2026</v>
      </c>
      <c r="B30" s="42">
        <v>46274</v>
      </c>
      <c r="C30" s="42">
        <v>46258</v>
      </c>
      <c r="D30" s="42">
        <v>46258</v>
      </c>
      <c r="E30" t="s">
        <v>113</v>
      </c>
      <c r="F30" t="s">
        <v>795</v>
      </c>
      <c r="G30" t="s">
        <v>147</v>
      </c>
      <c r="H30" t="s">
        <v>11</v>
      </c>
      <c r="I30" t="s">
        <v>796</v>
      </c>
      <c r="J30" t="s">
        <v>91</v>
      </c>
      <c r="K30" s="42">
        <v>46258</v>
      </c>
      <c r="L30" t="s">
        <v>92</v>
      </c>
      <c r="M30" t="s">
        <v>1090</v>
      </c>
      <c r="N30" t="s">
        <v>1091</v>
      </c>
      <c r="O30">
        <v>74312.31</v>
      </c>
      <c r="P30">
        <v>74312.31</v>
      </c>
      <c r="Q30">
        <v>495415.39</v>
      </c>
      <c r="R30">
        <v>125693.26</v>
      </c>
      <c r="S30" t="s">
        <v>103</v>
      </c>
      <c r="T30">
        <v>264341359</v>
      </c>
      <c r="U30" s="42">
        <v>46262</v>
      </c>
      <c r="V30" s="42">
        <v>46269</v>
      </c>
      <c r="X30" t="s">
        <v>1087</v>
      </c>
      <c r="Y30" t="s">
        <v>95</v>
      </c>
      <c r="Z30" t="s">
        <v>96</v>
      </c>
      <c r="AA30" t="s">
        <v>7</v>
      </c>
      <c r="AB30" t="s">
        <v>105</v>
      </c>
      <c r="AF30">
        <v>90</v>
      </c>
      <c r="AG30">
        <v>0</v>
      </c>
      <c r="AH30">
        <v>0.85</v>
      </c>
      <c r="AI30" t="s">
        <v>988</v>
      </c>
      <c r="AJ30" t="s">
        <v>125</v>
      </c>
      <c r="AK30" t="s">
        <v>96</v>
      </c>
      <c r="AL30" t="s">
        <v>99</v>
      </c>
      <c r="AM30" t="s">
        <v>99</v>
      </c>
      <c r="AO30" t="s">
        <v>99</v>
      </c>
      <c r="AR30" t="s">
        <v>802</v>
      </c>
      <c r="AS30" t="s">
        <v>101</v>
      </c>
      <c r="AT30" t="s">
        <v>116</v>
      </c>
      <c r="AX30" t="s">
        <v>96</v>
      </c>
      <c r="BC30" s="42"/>
      <c r="BD30" t="s">
        <v>112</v>
      </c>
    </row>
    <row r="31" spans="1:56" x14ac:dyDescent="0.25">
      <c r="A31">
        <v>2026</v>
      </c>
      <c r="B31" s="42">
        <v>46274</v>
      </c>
      <c r="C31" s="42">
        <v>46258</v>
      </c>
      <c r="D31" s="42">
        <v>46258</v>
      </c>
      <c r="E31" t="s">
        <v>148</v>
      </c>
      <c r="F31" t="s">
        <v>798</v>
      </c>
      <c r="G31" t="s">
        <v>147</v>
      </c>
      <c r="H31" t="s">
        <v>12</v>
      </c>
      <c r="I31" t="s">
        <v>799</v>
      </c>
      <c r="J31" t="s">
        <v>91</v>
      </c>
      <c r="K31" s="42">
        <v>46258</v>
      </c>
      <c r="L31" t="s">
        <v>92</v>
      </c>
      <c r="M31" t="s">
        <v>1092</v>
      </c>
      <c r="N31" t="s">
        <v>1093</v>
      </c>
      <c r="O31">
        <v>50000</v>
      </c>
      <c r="P31">
        <v>150000</v>
      </c>
      <c r="Q31">
        <v>590671.99</v>
      </c>
      <c r="R31">
        <v>559963.11</v>
      </c>
      <c r="S31" t="s">
        <v>93</v>
      </c>
      <c r="T31">
        <v>264643979</v>
      </c>
      <c r="U31" s="42">
        <v>46286</v>
      </c>
      <c r="V31" s="42"/>
      <c r="X31" t="s">
        <v>1087</v>
      </c>
      <c r="Y31" t="s">
        <v>95</v>
      </c>
      <c r="Z31" t="s">
        <v>96</v>
      </c>
      <c r="AA31" t="s">
        <v>7</v>
      </c>
      <c r="AB31" t="s">
        <v>105</v>
      </c>
      <c r="AF31">
        <v>90</v>
      </c>
      <c r="AG31">
        <v>0</v>
      </c>
      <c r="AH31">
        <v>0.74609999999999999</v>
      </c>
      <c r="AI31" t="s">
        <v>141</v>
      </c>
      <c r="AJ31" t="s">
        <v>119</v>
      </c>
      <c r="AK31" t="s">
        <v>96</v>
      </c>
      <c r="AL31">
        <v>3</v>
      </c>
      <c r="AM31">
        <v>49999.99</v>
      </c>
      <c r="AO31">
        <v>46316</v>
      </c>
      <c r="AR31" t="s">
        <v>802</v>
      </c>
      <c r="AS31" t="s">
        <v>101</v>
      </c>
      <c r="AT31" t="s">
        <v>800</v>
      </c>
      <c r="AU31" t="s">
        <v>154</v>
      </c>
      <c r="AX31" t="s">
        <v>96</v>
      </c>
      <c r="BC31" s="42"/>
      <c r="BD31" t="s">
        <v>112</v>
      </c>
    </row>
    <row r="32" spans="1:56" x14ac:dyDescent="0.25">
      <c r="A32">
        <v>2026</v>
      </c>
      <c r="B32" s="42">
        <v>46274</v>
      </c>
      <c r="C32" s="42">
        <v>46259</v>
      </c>
      <c r="D32" s="42">
        <v>46261</v>
      </c>
      <c r="E32" t="s">
        <v>148</v>
      </c>
      <c r="F32" t="s">
        <v>798</v>
      </c>
      <c r="G32" t="s">
        <v>147</v>
      </c>
      <c r="H32" t="s">
        <v>12</v>
      </c>
      <c r="I32" t="s">
        <v>799</v>
      </c>
      <c r="J32" t="s">
        <v>91</v>
      </c>
      <c r="K32" s="42">
        <v>46259</v>
      </c>
      <c r="L32" t="s">
        <v>92</v>
      </c>
      <c r="M32" t="s">
        <v>917</v>
      </c>
      <c r="N32" t="s">
        <v>918</v>
      </c>
      <c r="O32">
        <v>25000</v>
      </c>
      <c r="P32">
        <v>25000</v>
      </c>
      <c r="Q32">
        <v>138759.91</v>
      </c>
      <c r="R32">
        <v>103783.54</v>
      </c>
      <c r="S32" t="s">
        <v>103</v>
      </c>
      <c r="T32">
        <v>264402961</v>
      </c>
      <c r="U32" s="42">
        <v>46265</v>
      </c>
      <c r="V32" s="42">
        <v>46276</v>
      </c>
      <c r="X32" t="s">
        <v>104</v>
      </c>
      <c r="Y32" t="s">
        <v>96</v>
      </c>
      <c r="Z32" t="s">
        <v>96</v>
      </c>
      <c r="AA32" t="s">
        <v>137</v>
      </c>
      <c r="AB32" t="s">
        <v>105</v>
      </c>
      <c r="AF32" t="s">
        <v>98</v>
      </c>
      <c r="AG32">
        <v>0</v>
      </c>
      <c r="AH32">
        <v>0.81979999999999997</v>
      </c>
      <c r="AI32" t="s">
        <v>141</v>
      </c>
      <c r="AJ32" t="s">
        <v>134</v>
      </c>
      <c r="AK32" t="s">
        <v>96</v>
      </c>
      <c r="AL32" t="s">
        <v>99</v>
      </c>
      <c r="AM32" t="s">
        <v>99</v>
      </c>
      <c r="AO32" t="s">
        <v>99</v>
      </c>
      <c r="AX32" t="s">
        <v>96</v>
      </c>
      <c r="BC32" s="42"/>
      <c r="BD32" t="s">
        <v>112</v>
      </c>
    </row>
    <row r="33" spans="1:56" x14ac:dyDescent="0.25">
      <c r="A33">
        <v>2026</v>
      </c>
      <c r="B33" s="42">
        <v>46274</v>
      </c>
      <c r="C33" s="42">
        <v>46259</v>
      </c>
      <c r="D33" s="42">
        <v>46260</v>
      </c>
      <c r="E33" t="s">
        <v>120</v>
      </c>
      <c r="F33" t="s">
        <v>795</v>
      </c>
      <c r="G33" t="s">
        <v>147</v>
      </c>
      <c r="H33" t="s">
        <v>12</v>
      </c>
      <c r="I33" t="s">
        <v>797</v>
      </c>
      <c r="J33" t="s">
        <v>91</v>
      </c>
      <c r="K33" s="42">
        <v>46259</v>
      </c>
      <c r="L33" t="s">
        <v>92</v>
      </c>
      <c r="M33" t="s">
        <v>1096</v>
      </c>
      <c r="N33" t="s">
        <v>1097</v>
      </c>
      <c r="O33">
        <v>49106.41</v>
      </c>
      <c r="P33">
        <v>49106.41</v>
      </c>
      <c r="Q33">
        <v>211287.2</v>
      </c>
      <c r="R33">
        <v>186425.44</v>
      </c>
      <c r="S33" t="s">
        <v>103</v>
      </c>
      <c r="T33">
        <v>264319308</v>
      </c>
      <c r="U33" s="42">
        <v>46262</v>
      </c>
      <c r="V33" s="42">
        <v>46275</v>
      </c>
      <c r="X33" t="s">
        <v>831</v>
      </c>
      <c r="Y33" t="s">
        <v>95</v>
      </c>
      <c r="Z33" t="s">
        <v>96</v>
      </c>
      <c r="AA33" t="s">
        <v>137</v>
      </c>
      <c r="AB33" t="s">
        <v>97</v>
      </c>
      <c r="AF33">
        <v>90</v>
      </c>
      <c r="AG33">
        <v>0</v>
      </c>
      <c r="AH33">
        <v>0.76759999999999995</v>
      </c>
      <c r="AI33" t="s">
        <v>801</v>
      </c>
      <c r="AJ33" t="s">
        <v>117</v>
      </c>
      <c r="AK33" t="s">
        <v>96</v>
      </c>
      <c r="AL33" t="s">
        <v>99</v>
      </c>
      <c r="AM33" t="s">
        <v>99</v>
      </c>
      <c r="AO33" t="s">
        <v>99</v>
      </c>
      <c r="AR33" t="s">
        <v>802</v>
      </c>
      <c r="AS33" t="s">
        <v>101</v>
      </c>
      <c r="AT33" t="s">
        <v>116</v>
      </c>
      <c r="AX33" t="s">
        <v>95</v>
      </c>
      <c r="AY33" t="s">
        <v>109</v>
      </c>
      <c r="BC33" s="42"/>
      <c r="BD33" t="s">
        <v>112</v>
      </c>
    </row>
    <row r="34" spans="1:56" x14ac:dyDescent="0.25">
      <c r="A34">
        <v>2026</v>
      </c>
      <c r="B34" s="42">
        <v>46274</v>
      </c>
      <c r="C34" s="42">
        <v>46260</v>
      </c>
      <c r="D34" s="42">
        <v>46260</v>
      </c>
      <c r="E34" t="s">
        <v>120</v>
      </c>
      <c r="F34" t="s">
        <v>795</v>
      </c>
      <c r="G34" t="s">
        <v>147</v>
      </c>
      <c r="H34" t="s">
        <v>12</v>
      </c>
      <c r="I34" t="s">
        <v>797</v>
      </c>
      <c r="J34" t="s">
        <v>91</v>
      </c>
      <c r="K34" s="42">
        <v>46260</v>
      </c>
      <c r="L34" t="s">
        <v>92</v>
      </c>
      <c r="M34" t="s">
        <v>935</v>
      </c>
      <c r="N34" t="s">
        <v>936</v>
      </c>
      <c r="O34">
        <v>3002.93</v>
      </c>
      <c r="P34">
        <v>83104</v>
      </c>
      <c r="Q34">
        <v>103851.94</v>
      </c>
      <c r="R34">
        <v>13314.5</v>
      </c>
      <c r="S34" t="s">
        <v>93</v>
      </c>
      <c r="T34">
        <v>264397578</v>
      </c>
      <c r="U34" s="42">
        <v>46267</v>
      </c>
      <c r="V34" s="42"/>
      <c r="X34" t="s">
        <v>140</v>
      </c>
      <c r="Y34" t="s">
        <v>95</v>
      </c>
      <c r="Z34" t="s">
        <v>96</v>
      </c>
      <c r="AA34" t="s">
        <v>7</v>
      </c>
      <c r="AB34" t="s">
        <v>97</v>
      </c>
      <c r="AF34" t="s">
        <v>98</v>
      </c>
      <c r="AG34">
        <v>4.8999999999999998E-3</v>
      </c>
      <c r="AH34">
        <v>0.19980000000000001</v>
      </c>
      <c r="AI34" t="s">
        <v>142</v>
      </c>
      <c r="AJ34" t="s">
        <v>168</v>
      </c>
      <c r="AK34" t="s">
        <v>96</v>
      </c>
      <c r="AL34">
        <v>59</v>
      </c>
      <c r="AM34">
        <v>1595.45</v>
      </c>
      <c r="AO34">
        <v>46312</v>
      </c>
      <c r="AR34" t="s">
        <v>100</v>
      </c>
      <c r="AS34" t="s">
        <v>101</v>
      </c>
      <c r="AT34" t="s">
        <v>116</v>
      </c>
      <c r="AX34" t="s">
        <v>96</v>
      </c>
      <c r="BC34" s="42"/>
      <c r="BD34" t="s">
        <v>112</v>
      </c>
    </row>
    <row r="35" spans="1:56" x14ac:dyDescent="0.25">
      <c r="A35">
        <v>2026</v>
      </c>
      <c r="B35" s="42">
        <v>46274</v>
      </c>
      <c r="C35" s="42">
        <v>46261</v>
      </c>
      <c r="D35" s="42">
        <v>46268</v>
      </c>
      <c r="E35" t="s">
        <v>152</v>
      </c>
      <c r="F35" t="s">
        <v>798</v>
      </c>
      <c r="G35" t="s">
        <v>147</v>
      </c>
      <c r="H35" t="s">
        <v>12</v>
      </c>
      <c r="I35" t="s">
        <v>799</v>
      </c>
      <c r="J35" t="s">
        <v>91</v>
      </c>
      <c r="K35" s="42">
        <v>46261</v>
      </c>
      <c r="L35" t="s">
        <v>92</v>
      </c>
      <c r="M35" t="s">
        <v>1100</v>
      </c>
      <c r="N35" t="s">
        <v>1101</v>
      </c>
      <c r="O35">
        <v>56259.199999999997</v>
      </c>
      <c r="P35">
        <v>55000</v>
      </c>
      <c r="Q35">
        <v>1009193.01</v>
      </c>
      <c r="R35">
        <v>622726.26</v>
      </c>
      <c r="S35" t="s">
        <v>93</v>
      </c>
      <c r="T35">
        <v>264723763</v>
      </c>
      <c r="U35" s="42">
        <v>46275</v>
      </c>
      <c r="V35" s="42"/>
      <c r="W35" t="s">
        <v>89</v>
      </c>
      <c r="X35" t="s">
        <v>104</v>
      </c>
      <c r="Y35" t="s">
        <v>95</v>
      </c>
      <c r="Z35" t="s">
        <v>96</v>
      </c>
      <c r="AA35" t="s">
        <v>7</v>
      </c>
      <c r="AB35" t="s">
        <v>105</v>
      </c>
      <c r="AF35" t="s">
        <v>98</v>
      </c>
      <c r="AG35">
        <v>0</v>
      </c>
      <c r="AH35">
        <v>0.94550000000000001</v>
      </c>
      <c r="AI35" t="s">
        <v>141</v>
      </c>
      <c r="AJ35" t="s">
        <v>130</v>
      </c>
      <c r="AK35" t="s">
        <v>96</v>
      </c>
      <c r="AL35" t="s">
        <v>99</v>
      </c>
      <c r="AM35" t="s">
        <v>99</v>
      </c>
      <c r="AO35" t="s">
        <v>99</v>
      </c>
      <c r="AR35" t="s">
        <v>802</v>
      </c>
      <c r="AS35" t="s">
        <v>101</v>
      </c>
      <c r="AT35" t="s">
        <v>800</v>
      </c>
      <c r="AU35" t="s">
        <v>122</v>
      </c>
      <c r="AX35" t="s">
        <v>96</v>
      </c>
      <c r="BC35" s="42"/>
      <c r="BD35" t="s">
        <v>112</v>
      </c>
    </row>
    <row r="36" spans="1:56" x14ac:dyDescent="0.25">
      <c r="A36">
        <v>2026</v>
      </c>
      <c r="B36" s="42">
        <v>46274</v>
      </c>
      <c r="C36" s="42">
        <v>46261</v>
      </c>
      <c r="D36" s="42">
        <v>46268</v>
      </c>
      <c r="E36" t="s">
        <v>152</v>
      </c>
      <c r="F36" t="s">
        <v>798</v>
      </c>
      <c r="G36" t="s">
        <v>147</v>
      </c>
      <c r="H36" t="s">
        <v>12</v>
      </c>
      <c r="I36" t="s">
        <v>799</v>
      </c>
      <c r="J36" t="s">
        <v>91</v>
      </c>
      <c r="K36" s="42">
        <v>46261</v>
      </c>
      <c r="L36" t="s">
        <v>92</v>
      </c>
      <c r="M36" t="s">
        <v>1100</v>
      </c>
      <c r="N36" t="s">
        <v>1101</v>
      </c>
      <c r="O36">
        <v>90000</v>
      </c>
      <c r="P36">
        <v>90000</v>
      </c>
      <c r="Q36">
        <v>862802.62</v>
      </c>
      <c r="R36">
        <v>136054.84</v>
      </c>
      <c r="S36" t="s">
        <v>93</v>
      </c>
      <c r="T36">
        <v>264665211</v>
      </c>
      <c r="U36" s="42">
        <v>46274</v>
      </c>
      <c r="V36" s="42"/>
      <c r="W36" t="s">
        <v>89</v>
      </c>
      <c r="X36" t="s">
        <v>140</v>
      </c>
      <c r="Y36" t="s">
        <v>95</v>
      </c>
      <c r="Z36" t="s">
        <v>96</v>
      </c>
      <c r="AA36" t="s">
        <v>7</v>
      </c>
      <c r="AB36" t="s">
        <v>105</v>
      </c>
      <c r="AF36" t="s">
        <v>98</v>
      </c>
      <c r="AG36">
        <v>0</v>
      </c>
      <c r="AH36">
        <v>0.89570000000000005</v>
      </c>
      <c r="AI36" t="s">
        <v>141</v>
      </c>
      <c r="AJ36" t="s">
        <v>130</v>
      </c>
      <c r="AK36" t="s">
        <v>96</v>
      </c>
      <c r="AL36" t="s">
        <v>99</v>
      </c>
      <c r="AM36" t="s">
        <v>99</v>
      </c>
      <c r="AO36" t="s">
        <v>99</v>
      </c>
      <c r="AR36" t="s">
        <v>802</v>
      </c>
      <c r="AS36" t="s">
        <v>101</v>
      </c>
      <c r="AT36" t="s">
        <v>800</v>
      </c>
      <c r="AU36" t="s">
        <v>122</v>
      </c>
      <c r="AX36" t="s">
        <v>96</v>
      </c>
      <c r="BC36" s="42"/>
      <c r="BD36" t="s">
        <v>112</v>
      </c>
    </row>
    <row r="37" spans="1:56" x14ac:dyDescent="0.25">
      <c r="A37">
        <v>2026</v>
      </c>
      <c r="B37" s="42">
        <v>46274</v>
      </c>
      <c r="C37" s="42">
        <v>46261</v>
      </c>
      <c r="D37" s="42">
        <v>46268</v>
      </c>
      <c r="E37" t="s">
        <v>152</v>
      </c>
      <c r="F37" t="s">
        <v>798</v>
      </c>
      <c r="G37" t="s">
        <v>147</v>
      </c>
      <c r="H37" t="s">
        <v>12</v>
      </c>
      <c r="I37" t="s">
        <v>799</v>
      </c>
      <c r="J37" t="s">
        <v>91</v>
      </c>
      <c r="K37" s="42">
        <v>46261</v>
      </c>
      <c r="L37" t="s">
        <v>92</v>
      </c>
      <c r="M37" t="s">
        <v>1100</v>
      </c>
      <c r="N37" t="s">
        <v>1101</v>
      </c>
      <c r="O37">
        <v>5000</v>
      </c>
      <c r="P37">
        <v>5000</v>
      </c>
      <c r="Q37">
        <v>77791.45</v>
      </c>
      <c r="R37">
        <v>10611.95</v>
      </c>
      <c r="S37" t="s">
        <v>93</v>
      </c>
      <c r="T37">
        <v>264665250</v>
      </c>
      <c r="U37" s="42">
        <v>46274</v>
      </c>
      <c r="V37" s="42"/>
      <c r="W37" t="s">
        <v>89</v>
      </c>
      <c r="X37" t="s">
        <v>140</v>
      </c>
      <c r="Y37" t="s">
        <v>95</v>
      </c>
      <c r="Z37" t="s">
        <v>96</v>
      </c>
      <c r="AA37" t="s">
        <v>7</v>
      </c>
      <c r="AB37" t="s">
        <v>105</v>
      </c>
      <c r="AF37" t="s">
        <v>98</v>
      </c>
      <c r="AG37">
        <v>0</v>
      </c>
      <c r="AH37">
        <v>0.93569999999999998</v>
      </c>
      <c r="AI37" t="s">
        <v>141</v>
      </c>
      <c r="AJ37" t="s">
        <v>130</v>
      </c>
      <c r="AK37" t="s">
        <v>96</v>
      </c>
      <c r="AL37" t="s">
        <v>99</v>
      </c>
      <c r="AM37" t="s">
        <v>99</v>
      </c>
      <c r="AO37" t="s">
        <v>99</v>
      </c>
      <c r="AR37" t="s">
        <v>802</v>
      </c>
      <c r="AS37" t="s">
        <v>101</v>
      </c>
      <c r="AT37" t="s">
        <v>800</v>
      </c>
      <c r="AU37" t="s">
        <v>122</v>
      </c>
      <c r="AX37" t="s">
        <v>96</v>
      </c>
      <c r="BC37" s="42"/>
      <c r="BD37" t="s">
        <v>112</v>
      </c>
    </row>
    <row r="38" spans="1:56" x14ac:dyDescent="0.25">
      <c r="A38">
        <v>2026</v>
      </c>
      <c r="B38" s="42">
        <v>46274</v>
      </c>
      <c r="C38" s="42">
        <v>46261</v>
      </c>
      <c r="D38" s="42">
        <v>46261</v>
      </c>
      <c r="E38" t="s">
        <v>120</v>
      </c>
      <c r="F38" t="s">
        <v>795</v>
      </c>
      <c r="G38" t="s">
        <v>147</v>
      </c>
      <c r="H38" t="s">
        <v>12</v>
      </c>
      <c r="I38" t="s">
        <v>797</v>
      </c>
      <c r="J38" t="s">
        <v>91</v>
      </c>
      <c r="K38" s="42">
        <v>46261</v>
      </c>
      <c r="L38" t="s">
        <v>92</v>
      </c>
      <c r="M38" t="s">
        <v>1047</v>
      </c>
      <c r="N38" t="s">
        <v>1048</v>
      </c>
      <c r="O38">
        <v>67000</v>
      </c>
      <c r="P38">
        <v>67000</v>
      </c>
      <c r="Q38">
        <v>118864.23</v>
      </c>
      <c r="R38">
        <v>21090.71</v>
      </c>
      <c r="S38" t="s">
        <v>110</v>
      </c>
      <c r="T38">
        <v>264416412</v>
      </c>
      <c r="U38" s="42">
        <v>46262</v>
      </c>
      <c r="V38" s="42"/>
      <c r="X38" t="s">
        <v>140</v>
      </c>
      <c r="Y38" t="s">
        <v>95</v>
      </c>
      <c r="Z38" t="s">
        <v>96</v>
      </c>
      <c r="AA38" t="s">
        <v>137</v>
      </c>
      <c r="AB38" t="s">
        <v>105</v>
      </c>
      <c r="AF38" t="s">
        <v>98</v>
      </c>
      <c r="AG38">
        <v>0</v>
      </c>
      <c r="AH38">
        <v>0.43630000000000002</v>
      </c>
      <c r="AI38" t="s">
        <v>141</v>
      </c>
      <c r="AJ38" t="s">
        <v>117</v>
      </c>
      <c r="AK38" t="s">
        <v>95</v>
      </c>
      <c r="AL38" t="s">
        <v>99</v>
      </c>
      <c r="AM38" t="s">
        <v>99</v>
      </c>
      <c r="AO38" t="s">
        <v>99</v>
      </c>
      <c r="AX38" t="s">
        <v>96</v>
      </c>
      <c r="BC38" s="42">
        <v>46266</v>
      </c>
      <c r="BD38" t="s">
        <v>112</v>
      </c>
    </row>
    <row r="39" spans="1:56" x14ac:dyDescent="0.25">
      <c r="A39">
        <v>2026</v>
      </c>
      <c r="B39" s="42">
        <v>46274</v>
      </c>
      <c r="C39" s="42">
        <v>46261</v>
      </c>
      <c r="D39" s="42">
        <v>46261</v>
      </c>
      <c r="E39" t="s">
        <v>120</v>
      </c>
      <c r="F39" t="s">
        <v>795</v>
      </c>
      <c r="G39" t="s">
        <v>147</v>
      </c>
      <c r="H39" t="s">
        <v>12</v>
      </c>
      <c r="I39" t="s">
        <v>797</v>
      </c>
      <c r="J39" t="s">
        <v>91</v>
      </c>
      <c r="K39" s="42">
        <v>46261</v>
      </c>
      <c r="L39" t="s">
        <v>92</v>
      </c>
      <c r="M39" t="s">
        <v>1006</v>
      </c>
      <c r="N39" t="s">
        <v>1007</v>
      </c>
      <c r="O39">
        <v>52595.13</v>
      </c>
      <c r="P39">
        <v>52595.13</v>
      </c>
      <c r="Q39">
        <v>211041.47</v>
      </c>
      <c r="R39">
        <v>38113.26</v>
      </c>
      <c r="S39" t="s">
        <v>103</v>
      </c>
      <c r="T39">
        <v>264405002</v>
      </c>
      <c r="U39" s="42">
        <v>46265</v>
      </c>
      <c r="V39" s="42">
        <v>46276</v>
      </c>
      <c r="X39" t="s">
        <v>140</v>
      </c>
      <c r="Y39" t="s">
        <v>96</v>
      </c>
      <c r="Z39" t="s">
        <v>96</v>
      </c>
      <c r="AA39" t="s">
        <v>7</v>
      </c>
      <c r="AB39" t="s">
        <v>105</v>
      </c>
      <c r="AF39" t="s">
        <v>98</v>
      </c>
      <c r="AG39">
        <v>0</v>
      </c>
      <c r="AH39">
        <v>0.75080000000000002</v>
      </c>
      <c r="AI39" t="s">
        <v>144</v>
      </c>
      <c r="AJ39" t="s">
        <v>130</v>
      </c>
      <c r="AK39" t="s">
        <v>95</v>
      </c>
      <c r="AL39" t="s">
        <v>99</v>
      </c>
      <c r="AM39" t="s">
        <v>99</v>
      </c>
      <c r="AO39" t="s">
        <v>99</v>
      </c>
      <c r="AX39" t="s">
        <v>96</v>
      </c>
      <c r="BC39" s="42"/>
      <c r="BD39" t="s">
        <v>112</v>
      </c>
    </row>
    <row r="40" spans="1:56" x14ac:dyDescent="0.25">
      <c r="A40">
        <v>2026</v>
      </c>
      <c r="B40" s="42">
        <v>46274</v>
      </c>
      <c r="C40" s="42">
        <v>46261</v>
      </c>
      <c r="D40" s="42">
        <v>46261</v>
      </c>
      <c r="E40" t="s">
        <v>120</v>
      </c>
      <c r="F40" t="s">
        <v>795</v>
      </c>
      <c r="G40" t="s">
        <v>147</v>
      </c>
      <c r="H40" t="s">
        <v>12</v>
      </c>
      <c r="I40" t="s">
        <v>797</v>
      </c>
      <c r="J40" t="s">
        <v>91</v>
      </c>
      <c r="K40" s="42">
        <v>46261</v>
      </c>
      <c r="L40" t="s">
        <v>92</v>
      </c>
      <c r="M40" t="s">
        <v>1102</v>
      </c>
      <c r="N40" t="s">
        <v>1103</v>
      </c>
      <c r="O40">
        <v>17498.79</v>
      </c>
      <c r="P40">
        <v>17498.79</v>
      </c>
      <c r="Q40">
        <v>583293.01</v>
      </c>
      <c r="R40">
        <v>83001.710000000006</v>
      </c>
      <c r="S40" t="s">
        <v>93</v>
      </c>
      <c r="T40">
        <v>264398253</v>
      </c>
      <c r="U40" s="42">
        <v>46275</v>
      </c>
      <c r="V40" s="42"/>
      <c r="W40" t="s">
        <v>118</v>
      </c>
      <c r="X40" t="s">
        <v>815</v>
      </c>
      <c r="Y40" t="s">
        <v>95</v>
      </c>
      <c r="Z40" t="s">
        <v>95</v>
      </c>
      <c r="AA40" t="s">
        <v>7</v>
      </c>
      <c r="AB40" t="s">
        <v>97</v>
      </c>
      <c r="AF40" t="s">
        <v>127</v>
      </c>
      <c r="AG40">
        <v>0</v>
      </c>
      <c r="AH40">
        <v>0.97</v>
      </c>
      <c r="AI40" t="s">
        <v>810</v>
      </c>
      <c r="AJ40" t="s">
        <v>119</v>
      </c>
      <c r="AK40" t="s">
        <v>96</v>
      </c>
      <c r="AL40" t="s">
        <v>99</v>
      </c>
      <c r="AM40" t="s">
        <v>99</v>
      </c>
      <c r="AO40" t="s">
        <v>99</v>
      </c>
      <c r="AX40" t="s">
        <v>96</v>
      </c>
      <c r="BC40" s="42"/>
      <c r="BD40" t="s">
        <v>112</v>
      </c>
    </row>
    <row r="41" spans="1:56" x14ac:dyDescent="0.25">
      <c r="A41">
        <v>2026</v>
      </c>
      <c r="B41" s="42">
        <v>46274</v>
      </c>
      <c r="C41" s="42">
        <v>46262</v>
      </c>
      <c r="D41" s="42">
        <v>46265</v>
      </c>
      <c r="E41" t="s">
        <v>120</v>
      </c>
      <c r="F41" t="s">
        <v>795</v>
      </c>
      <c r="G41" t="s">
        <v>147</v>
      </c>
      <c r="H41" t="s">
        <v>12</v>
      </c>
      <c r="I41" t="s">
        <v>797</v>
      </c>
      <c r="J41" t="s">
        <v>91</v>
      </c>
      <c r="K41" s="42">
        <v>46262</v>
      </c>
      <c r="L41" t="s">
        <v>92</v>
      </c>
      <c r="M41" t="s">
        <v>1114</v>
      </c>
      <c r="N41" t="s">
        <v>1115</v>
      </c>
      <c r="O41">
        <v>21827.31</v>
      </c>
      <c r="P41">
        <v>21827.31</v>
      </c>
      <c r="Q41">
        <v>145515.29999999999</v>
      </c>
      <c r="R41">
        <v>131427</v>
      </c>
      <c r="S41" t="s">
        <v>110</v>
      </c>
      <c r="T41">
        <v>264404647</v>
      </c>
      <c r="U41" s="42">
        <v>46274</v>
      </c>
      <c r="V41" s="42"/>
      <c r="X41" t="s">
        <v>831</v>
      </c>
      <c r="Y41" t="s">
        <v>95</v>
      </c>
      <c r="Z41" t="s">
        <v>96</v>
      </c>
      <c r="AA41" t="s">
        <v>137</v>
      </c>
      <c r="AB41" t="s">
        <v>105</v>
      </c>
      <c r="AF41">
        <v>90</v>
      </c>
      <c r="AG41">
        <v>0</v>
      </c>
      <c r="AH41">
        <v>0.85</v>
      </c>
      <c r="AI41" t="s">
        <v>141</v>
      </c>
      <c r="AJ41" t="s">
        <v>117</v>
      </c>
      <c r="AK41" t="s">
        <v>96</v>
      </c>
      <c r="AL41" t="s">
        <v>99</v>
      </c>
      <c r="AM41" t="s">
        <v>99</v>
      </c>
      <c r="AO41" t="s">
        <v>99</v>
      </c>
      <c r="AR41" t="s">
        <v>802</v>
      </c>
      <c r="AS41" t="s">
        <v>101</v>
      </c>
      <c r="AT41" t="s">
        <v>116</v>
      </c>
      <c r="AX41" t="s">
        <v>96</v>
      </c>
      <c r="BC41" s="42">
        <v>46274</v>
      </c>
      <c r="BD41" t="s">
        <v>112</v>
      </c>
    </row>
    <row r="42" spans="1:56" x14ac:dyDescent="0.25">
      <c r="A42">
        <v>2026</v>
      </c>
      <c r="B42" s="42">
        <v>46274</v>
      </c>
      <c r="C42" s="42">
        <v>46262</v>
      </c>
      <c r="D42" s="42">
        <v>46265</v>
      </c>
      <c r="E42" t="s">
        <v>120</v>
      </c>
      <c r="F42" t="s">
        <v>795</v>
      </c>
      <c r="G42" t="s">
        <v>147</v>
      </c>
      <c r="H42" t="s">
        <v>12</v>
      </c>
      <c r="I42" t="s">
        <v>797</v>
      </c>
      <c r="J42" t="s">
        <v>91</v>
      </c>
      <c r="K42" s="42">
        <v>46262</v>
      </c>
      <c r="L42" t="s">
        <v>92</v>
      </c>
      <c r="M42" t="s">
        <v>1116</v>
      </c>
      <c r="N42" t="s">
        <v>1117</v>
      </c>
      <c r="O42">
        <v>4999.99</v>
      </c>
      <c r="P42">
        <v>84748.45</v>
      </c>
      <c r="Q42">
        <v>423742.22</v>
      </c>
      <c r="R42">
        <v>347354.62</v>
      </c>
      <c r="S42" t="s">
        <v>110</v>
      </c>
      <c r="T42">
        <v>264397106</v>
      </c>
      <c r="U42" s="42">
        <v>46275</v>
      </c>
      <c r="V42" s="42"/>
      <c r="X42" t="s">
        <v>831</v>
      </c>
      <c r="Y42" t="s">
        <v>96</v>
      </c>
      <c r="Z42" t="s">
        <v>96</v>
      </c>
      <c r="AA42" t="s">
        <v>137</v>
      </c>
      <c r="AB42" t="s">
        <v>97</v>
      </c>
      <c r="AF42">
        <v>90</v>
      </c>
      <c r="AG42">
        <v>1.12E-2</v>
      </c>
      <c r="AH42">
        <v>0.8</v>
      </c>
      <c r="AI42" t="s">
        <v>810</v>
      </c>
      <c r="AJ42" t="s">
        <v>117</v>
      </c>
      <c r="AK42" t="s">
        <v>96</v>
      </c>
      <c r="AL42">
        <v>49</v>
      </c>
      <c r="AM42">
        <v>2168.04</v>
      </c>
      <c r="AO42">
        <v>46304</v>
      </c>
      <c r="AX42" t="s">
        <v>95</v>
      </c>
      <c r="AY42" t="s">
        <v>109</v>
      </c>
      <c r="BC42" s="42">
        <v>46273</v>
      </c>
      <c r="BD42" t="s">
        <v>112</v>
      </c>
    </row>
    <row r="43" spans="1:56" x14ac:dyDescent="0.25">
      <c r="A43">
        <v>2026</v>
      </c>
      <c r="B43" s="42">
        <v>46274</v>
      </c>
      <c r="C43" s="42">
        <v>46262</v>
      </c>
      <c r="D43" s="42">
        <v>46275</v>
      </c>
      <c r="E43" t="s">
        <v>152</v>
      </c>
      <c r="F43" t="s">
        <v>798</v>
      </c>
      <c r="G43" t="s">
        <v>147</v>
      </c>
      <c r="H43" t="s">
        <v>12</v>
      </c>
      <c r="I43" t="s">
        <v>799</v>
      </c>
      <c r="J43" t="s">
        <v>91</v>
      </c>
      <c r="K43" s="42">
        <v>46262</v>
      </c>
      <c r="L43" t="s">
        <v>92</v>
      </c>
      <c r="M43" t="s">
        <v>1118</v>
      </c>
      <c r="N43" t="s">
        <v>1119</v>
      </c>
      <c r="O43">
        <v>40000</v>
      </c>
      <c r="P43">
        <v>279286.09999999998</v>
      </c>
      <c r="Q43">
        <v>410996.05</v>
      </c>
      <c r="R43">
        <v>90887.360000000001</v>
      </c>
      <c r="S43" t="s">
        <v>162</v>
      </c>
      <c r="T43" t="s">
        <v>98</v>
      </c>
      <c r="U43" s="42">
        <v>46269</v>
      </c>
      <c r="V43" s="42"/>
      <c r="W43" t="s">
        <v>89</v>
      </c>
      <c r="X43" t="s">
        <v>140</v>
      </c>
      <c r="Y43" t="s">
        <v>95</v>
      </c>
      <c r="Z43" t="s">
        <v>96</v>
      </c>
      <c r="AA43" t="s">
        <v>6</v>
      </c>
      <c r="AB43" t="s">
        <v>105</v>
      </c>
      <c r="AF43" t="s">
        <v>98</v>
      </c>
      <c r="AG43">
        <v>1.7500000000000002E-2</v>
      </c>
      <c r="AH43">
        <v>0.32</v>
      </c>
      <c r="AI43" t="s">
        <v>987</v>
      </c>
      <c r="AJ43" t="s">
        <v>106</v>
      </c>
      <c r="AK43" t="s">
        <v>96</v>
      </c>
      <c r="AL43">
        <v>70</v>
      </c>
      <c r="AM43">
        <v>6000</v>
      </c>
      <c r="AO43">
        <v>46299</v>
      </c>
      <c r="AR43" t="s">
        <v>802</v>
      </c>
      <c r="AS43" t="s">
        <v>101</v>
      </c>
      <c r="AT43" t="s">
        <v>116</v>
      </c>
      <c r="AX43" t="s">
        <v>96</v>
      </c>
      <c r="BC43" s="42"/>
      <c r="BD43" t="s">
        <v>112</v>
      </c>
    </row>
    <row r="44" spans="1:56" x14ac:dyDescent="0.25">
      <c r="A44">
        <v>2026</v>
      </c>
      <c r="B44" s="42">
        <v>46274</v>
      </c>
      <c r="C44" s="42">
        <v>46262</v>
      </c>
      <c r="D44" s="42">
        <v>46275</v>
      </c>
      <c r="E44" t="s">
        <v>152</v>
      </c>
      <c r="F44" t="s">
        <v>798</v>
      </c>
      <c r="G44" t="s">
        <v>147</v>
      </c>
      <c r="H44" t="s">
        <v>12</v>
      </c>
      <c r="I44" t="s">
        <v>799</v>
      </c>
      <c r="J44" t="s">
        <v>91</v>
      </c>
      <c r="K44" s="42">
        <v>46262</v>
      </c>
      <c r="L44" t="s">
        <v>92</v>
      </c>
      <c r="M44" t="s">
        <v>1118</v>
      </c>
      <c r="N44" t="s">
        <v>1119</v>
      </c>
      <c r="O44">
        <v>10000</v>
      </c>
      <c r="P44">
        <v>41617.910000000003</v>
      </c>
      <c r="Q44">
        <v>118648.65</v>
      </c>
      <c r="R44">
        <v>103484.87</v>
      </c>
      <c r="S44" t="s">
        <v>162</v>
      </c>
      <c r="T44" t="s">
        <v>98</v>
      </c>
      <c r="U44" s="42">
        <v>46269</v>
      </c>
      <c r="V44" s="42"/>
      <c r="W44" t="s">
        <v>89</v>
      </c>
      <c r="X44" t="s">
        <v>104</v>
      </c>
      <c r="Y44" t="s">
        <v>95</v>
      </c>
      <c r="Z44" t="s">
        <v>96</v>
      </c>
      <c r="AA44" t="s">
        <v>6</v>
      </c>
      <c r="AB44" t="s">
        <v>105</v>
      </c>
      <c r="AF44" t="s">
        <v>98</v>
      </c>
      <c r="AG44">
        <v>1.12E-2</v>
      </c>
      <c r="AH44">
        <v>0.64900000000000002</v>
      </c>
      <c r="AI44" t="s">
        <v>987</v>
      </c>
      <c r="AJ44" t="s">
        <v>106</v>
      </c>
      <c r="AK44" t="s">
        <v>96</v>
      </c>
      <c r="AL44">
        <v>43</v>
      </c>
      <c r="AM44">
        <v>947.83</v>
      </c>
      <c r="AO44">
        <v>46299</v>
      </c>
      <c r="AR44" t="s">
        <v>802</v>
      </c>
      <c r="AS44" t="s">
        <v>101</v>
      </c>
      <c r="AT44" t="s">
        <v>116</v>
      </c>
      <c r="AX44" t="s">
        <v>96</v>
      </c>
      <c r="BC44" s="42"/>
      <c r="BD44" t="s">
        <v>112</v>
      </c>
    </row>
    <row r="45" spans="1:56" x14ac:dyDescent="0.25">
      <c r="A45">
        <v>2026</v>
      </c>
      <c r="B45" s="42">
        <v>46274</v>
      </c>
      <c r="C45" s="42">
        <v>46262</v>
      </c>
      <c r="D45" s="42"/>
      <c r="E45" t="s">
        <v>152</v>
      </c>
      <c r="F45" t="s">
        <v>798</v>
      </c>
      <c r="G45" t="s">
        <v>147</v>
      </c>
      <c r="H45" t="s">
        <v>12</v>
      </c>
      <c r="I45" t="s">
        <v>799</v>
      </c>
      <c r="J45" t="s">
        <v>91</v>
      </c>
      <c r="K45" s="42">
        <v>46262</v>
      </c>
      <c r="L45" t="s">
        <v>92</v>
      </c>
      <c r="M45" t="s">
        <v>1120</v>
      </c>
      <c r="N45" t="s">
        <v>1121</v>
      </c>
      <c r="O45">
        <v>10000</v>
      </c>
      <c r="P45">
        <v>147468.35999999999</v>
      </c>
      <c r="Q45">
        <v>323676.51</v>
      </c>
      <c r="R45">
        <v>289167.52</v>
      </c>
      <c r="S45" t="s">
        <v>129</v>
      </c>
      <c r="T45" t="s">
        <v>98</v>
      </c>
      <c r="U45" s="42">
        <v>46269</v>
      </c>
      <c r="V45" s="42"/>
      <c r="W45" t="s">
        <v>89</v>
      </c>
      <c r="X45" t="s">
        <v>104</v>
      </c>
      <c r="Y45" t="s">
        <v>96</v>
      </c>
      <c r="Z45" t="s">
        <v>96</v>
      </c>
      <c r="AA45" t="s">
        <v>6</v>
      </c>
      <c r="AB45" t="s">
        <v>105</v>
      </c>
      <c r="AE45" t="s">
        <v>1564</v>
      </c>
      <c r="AF45" t="s">
        <v>98</v>
      </c>
      <c r="AG45">
        <v>1.12E-2</v>
      </c>
      <c r="AH45">
        <v>0.54400000000000004</v>
      </c>
      <c r="AI45" t="s">
        <v>987</v>
      </c>
      <c r="AJ45" t="s">
        <v>124</v>
      </c>
      <c r="AK45" t="s">
        <v>96</v>
      </c>
      <c r="AL45">
        <v>89</v>
      </c>
      <c r="AM45">
        <v>2464.48</v>
      </c>
      <c r="AO45">
        <v>46299</v>
      </c>
      <c r="AR45" t="s">
        <v>794</v>
      </c>
      <c r="AS45" t="s">
        <v>101</v>
      </c>
      <c r="AT45" t="s">
        <v>116</v>
      </c>
      <c r="AX45" t="s">
        <v>95</v>
      </c>
      <c r="AY45" t="s">
        <v>109</v>
      </c>
      <c r="BC45" s="42"/>
      <c r="BD45" t="s">
        <v>112</v>
      </c>
    </row>
    <row r="46" spans="1:56" x14ac:dyDescent="0.25">
      <c r="A46">
        <v>2026</v>
      </c>
      <c r="B46" s="42">
        <v>46274</v>
      </c>
      <c r="C46" s="42">
        <v>46262</v>
      </c>
      <c r="D46" s="42">
        <v>46262</v>
      </c>
      <c r="E46" t="s">
        <v>120</v>
      </c>
      <c r="F46" t="s">
        <v>795</v>
      </c>
      <c r="G46" t="s">
        <v>147</v>
      </c>
      <c r="H46" t="s">
        <v>12</v>
      </c>
      <c r="I46" t="s">
        <v>797</v>
      </c>
      <c r="J46" t="s">
        <v>107</v>
      </c>
      <c r="K46" s="42">
        <v>46262</v>
      </c>
      <c r="L46" t="s">
        <v>92</v>
      </c>
      <c r="M46" t="s">
        <v>1026</v>
      </c>
      <c r="N46" t="s">
        <v>701</v>
      </c>
      <c r="O46">
        <v>2000</v>
      </c>
      <c r="P46">
        <v>16700.259999999998</v>
      </c>
      <c r="Q46">
        <v>41750.65</v>
      </c>
      <c r="R46">
        <v>39659.910000000003</v>
      </c>
      <c r="S46" t="s">
        <v>110</v>
      </c>
      <c r="T46">
        <v>264414653</v>
      </c>
      <c r="U46" s="42">
        <v>46269</v>
      </c>
      <c r="V46" s="42"/>
      <c r="X46" t="s">
        <v>815</v>
      </c>
      <c r="Y46" t="s">
        <v>96</v>
      </c>
      <c r="Z46" t="s">
        <v>96</v>
      </c>
      <c r="AA46" t="s">
        <v>7</v>
      </c>
      <c r="AB46" t="s">
        <v>97</v>
      </c>
      <c r="AF46" t="s">
        <v>127</v>
      </c>
      <c r="AG46">
        <v>1.1599999999999999E-2</v>
      </c>
      <c r="AH46">
        <v>0.6</v>
      </c>
      <c r="AI46" t="s">
        <v>814</v>
      </c>
      <c r="AJ46" t="s">
        <v>108</v>
      </c>
      <c r="AK46" t="s">
        <v>96</v>
      </c>
      <c r="AL46">
        <v>12</v>
      </c>
      <c r="AM46">
        <v>1435.13</v>
      </c>
      <c r="AO46">
        <v>46299</v>
      </c>
      <c r="AX46" t="s">
        <v>96</v>
      </c>
      <c r="BC46" s="42">
        <v>46269</v>
      </c>
      <c r="BD46" t="s">
        <v>112</v>
      </c>
    </row>
    <row r="47" spans="1:56" x14ac:dyDescent="0.25">
      <c r="A47">
        <v>2026</v>
      </c>
      <c r="B47" s="42">
        <v>46274</v>
      </c>
      <c r="C47" s="42">
        <v>46262</v>
      </c>
      <c r="D47" s="42">
        <v>46262</v>
      </c>
      <c r="E47" t="s">
        <v>120</v>
      </c>
      <c r="F47" t="s">
        <v>795</v>
      </c>
      <c r="G47" t="s">
        <v>147</v>
      </c>
      <c r="H47" t="s">
        <v>12</v>
      </c>
      <c r="I47" t="s">
        <v>797</v>
      </c>
      <c r="J47" t="s">
        <v>91</v>
      </c>
      <c r="K47" s="42">
        <v>46262</v>
      </c>
      <c r="L47" t="s">
        <v>92</v>
      </c>
      <c r="M47" t="s">
        <v>1122</v>
      </c>
      <c r="N47" t="s">
        <v>1123</v>
      </c>
      <c r="O47">
        <v>41944.39</v>
      </c>
      <c r="P47">
        <v>41944.39</v>
      </c>
      <c r="Q47">
        <v>279536.61</v>
      </c>
      <c r="R47">
        <v>208693.26</v>
      </c>
      <c r="S47" t="s">
        <v>103</v>
      </c>
      <c r="T47">
        <v>264414250</v>
      </c>
      <c r="U47" s="42">
        <v>46266</v>
      </c>
      <c r="V47" s="42">
        <v>46279</v>
      </c>
      <c r="X47" t="s">
        <v>815</v>
      </c>
      <c r="Y47" t="s">
        <v>95</v>
      </c>
      <c r="Z47" t="s">
        <v>96</v>
      </c>
      <c r="AA47" t="s">
        <v>7</v>
      </c>
      <c r="AB47" t="s">
        <v>105</v>
      </c>
      <c r="AF47" t="s">
        <v>127</v>
      </c>
      <c r="AG47">
        <v>0</v>
      </c>
      <c r="AH47">
        <v>0.85</v>
      </c>
      <c r="AI47" t="s">
        <v>814</v>
      </c>
      <c r="AJ47" t="s">
        <v>125</v>
      </c>
      <c r="AK47" t="s">
        <v>96</v>
      </c>
      <c r="AL47" t="s">
        <v>99</v>
      </c>
      <c r="AM47" t="s">
        <v>99</v>
      </c>
      <c r="AO47" t="s">
        <v>99</v>
      </c>
      <c r="AX47" t="s">
        <v>96</v>
      </c>
      <c r="BC47" s="42"/>
      <c r="BD47" t="s">
        <v>112</v>
      </c>
    </row>
    <row r="48" spans="1:56" x14ac:dyDescent="0.25">
      <c r="A48">
        <v>2026</v>
      </c>
      <c r="B48" s="42">
        <v>46274</v>
      </c>
      <c r="C48" s="42">
        <v>46262</v>
      </c>
      <c r="D48" s="42">
        <v>46262</v>
      </c>
      <c r="E48" t="s">
        <v>120</v>
      </c>
      <c r="F48" t="s">
        <v>795</v>
      </c>
      <c r="G48" t="s">
        <v>147</v>
      </c>
      <c r="H48" t="s">
        <v>12</v>
      </c>
      <c r="I48" t="s">
        <v>797</v>
      </c>
      <c r="J48" t="s">
        <v>91</v>
      </c>
      <c r="K48" s="42">
        <v>46262</v>
      </c>
      <c r="L48" t="s">
        <v>92</v>
      </c>
      <c r="M48" t="s">
        <v>1124</v>
      </c>
      <c r="N48" t="s">
        <v>1125</v>
      </c>
      <c r="O48">
        <v>902.54</v>
      </c>
      <c r="P48">
        <v>902.54</v>
      </c>
      <c r="Q48">
        <v>6016.89</v>
      </c>
      <c r="R48">
        <v>2086.34</v>
      </c>
      <c r="S48" t="s">
        <v>110</v>
      </c>
      <c r="T48">
        <v>264416037</v>
      </c>
      <c r="U48" s="42">
        <v>46265</v>
      </c>
      <c r="V48" s="42"/>
      <c r="X48" t="s">
        <v>815</v>
      </c>
      <c r="Y48" t="s">
        <v>96</v>
      </c>
      <c r="Z48" t="s">
        <v>96</v>
      </c>
      <c r="AA48" t="s">
        <v>6</v>
      </c>
      <c r="AB48" t="s">
        <v>97</v>
      </c>
      <c r="AF48" t="s">
        <v>127</v>
      </c>
      <c r="AG48">
        <v>0</v>
      </c>
      <c r="AH48">
        <v>0.85</v>
      </c>
      <c r="AI48" t="s">
        <v>828</v>
      </c>
      <c r="AJ48" t="s">
        <v>164</v>
      </c>
      <c r="AK48" t="s">
        <v>96</v>
      </c>
      <c r="AL48" t="s">
        <v>99</v>
      </c>
      <c r="AM48" t="s">
        <v>99</v>
      </c>
      <c r="AO48" t="s">
        <v>99</v>
      </c>
      <c r="AX48" t="s">
        <v>96</v>
      </c>
      <c r="BC48" s="42">
        <v>46267</v>
      </c>
      <c r="BD48" t="s">
        <v>112</v>
      </c>
    </row>
    <row r="49" spans="1:56" x14ac:dyDescent="0.25">
      <c r="A49">
        <v>2026</v>
      </c>
      <c r="B49" s="42">
        <v>46274</v>
      </c>
      <c r="C49" s="42">
        <v>46262</v>
      </c>
      <c r="D49" s="42">
        <v>46268</v>
      </c>
      <c r="E49" t="s">
        <v>152</v>
      </c>
      <c r="F49" t="s">
        <v>798</v>
      </c>
      <c r="G49" t="s">
        <v>147</v>
      </c>
      <c r="H49" t="s">
        <v>12</v>
      </c>
      <c r="I49" t="s">
        <v>799</v>
      </c>
      <c r="J49" t="s">
        <v>91</v>
      </c>
      <c r="K49" s="42">
        <v>46262</v>
      </c>
      <c r="L49" t="s">
        <v>92</v>
      </c>
      <c r="M49" t="s">
        <v>1126</v>
      </c>
      <c r="N49" t="s">
        <v>1127</v>
      </c>
      <c r="O49">
        <v>85000</v>
      </c>
      <c r="P49">
        <v>85000</v>
      </c>
      <c r="Q49">
        <v>134587.06</v>
      </c>
      <c r="R49">
        <v>33523.07</v>
      </c>
      <c r="S49" t="s">
        <v>110</v>
      </c>
      <c r="T49">
        <v>264664187</v>
      </c>
      <c r="U49" s="42">
        <v>46273</v>
      </c>
      <c r="V49" s="42"/>
      <c r="W49" t="s">
        <v>89</v>
      </c>
      <c r="X49" t="s">
        <v>140</v>
      </c>
      <c r="Y49" t="s">
        <v>95</v>
      </c>
      <c r="Z49" t="s">
        <v>96</v>
      </c>
      <c r="AA49" t="s">
        <v>7</v>
      </c>
      <c r="AB49" t="s">
        <v>105</v>
      </c>
      <c r="AF49" t="s">
        <v>98</v>
      </c>
      <c r="AG49">
        <v>0</v>
      </c>
      <c r="AH49">
        <v>0.36840000000000001</v>
      </c>
      <c r="AI49" t="s">
        <v>178</v>
      </c>
      <c r="AJ49" t="s">
        <v>119</v>
      </c>
      <c r="AK49" t="s">
        <v>95</v>
      </c>
      <c r="AL49" t="s">
        <v>99</v>
      </c>
      <c r="AM49" t="s">
        <v>99</v>
      </c>
      <c r="AO49" t="s">
        <v>99</v>
      </c>
      <c r="AR49" t="s">
        <v>802</v>
      </c>
      <c r="AS49" t="s">
        <v>101</v>
      </c>
      <c r="AT49" t="s">
        <v>116</v>
      </c>
      <c r="AX49" t="s">
        <v>96</v>
      </c>
      <c r="BC49" s="42">
        <v>46273</v>
      </c>
      <c r="BD49" t="s">
        <v>112</v>
      </c>
    </row>
    <row r="50" spans="1:56" x14ac:dyDescent="0.25">
      <c r="A50">
        <v>2026</v>
      </c>
      <c r="B50" s="42">
        <v>46274</v>
      </c>
      <c r="C50" s="42">
        <v>46262</v>
      </c>
      <c r="D50" s="42"/>
      <c r="E50" t="s">
        <v>152</v>
      </c>
      <c r="F50" t="s">
        <v>798</v>
      </c>
      <c r="G50" t="s">
        <v>147</v>
      </c>
      <c r="H50" t="s">
        <v>12</v>
      </c>
      <c r="I50" t="s">
        <v>799</v>
      </c>
      <c r="J50" t="s">
        <v>91</v>
      </c>
      <c r="K50" s="42">
        <v>46262</v>
      </c>
      <c r="L50" t="s">
        <v>92</v>
      </c>
      <c r="M50" t="s">
        <v>1128</v>
      </c>
      <c r="N50" t="s">
        <v>1129</v>
      </c>
      <c r="O50">
        <v>150000</v>
      </c>
      <c r="P50">
        <v>150000</v>
      </c>
      <c r="Q50">
        <v>1580922.71</v>
      </c>
      <c r="R50">
        <v>761157.15</v>
      </c>
      <c r="S50" t="s">
        <v>129</v>
      </c>
      <c r="T50" t="s">
        <v>98</v>
      </c>
      <c r="U50" s="42">
        <v>46265</v>
      </c>
      <c r="V50" s="42"/>
      <c r="W50" t="s">
        <v>89</v>
      </c>
      <c r="X50" t="s">
        <v>104</v>
      </c>
      <c r="Y50" t="s">
        <v>95</v>
      </c>
      <c r="Z50" t="s">
        <v>96</v>
      </c>
      <c r="AA50" t="s">
        <v>7</v>
      </c>
      <c r="AB50" t="s">
        <v>105</v>
      </c>
      <c r="AE50" t="s">
        <v>1263</v>
      </c>
      <c r="AF50" t="s">
        <v>98</v>
      </c>
      <c r="AG50">
        <v>0</v>
      </c>
      <c r="AH50">
        <v>0.90500000000000003</v>
      </c>
      <c r="AI50" t="s">
        <v>141</v>
      </c>
      <c r="AJ50" t="s">
        <v>119</v>
      </c>
      <c r="AK50" t="s">
        <v>96</v>
      </c>
      <c r="AL50" t="s">
        <v>99</v>
      </c>
      <c r="AM50" t="s">
        <v>99</v>
      </c>
      <c r="AO50" t="s">
        <v>99</v>
      </c>
      <c r="AR50" t="s">
        <v>802</v>
      </c>
      <c r="AS50" t="s">
        <v>101</v>
      </c>
      <c r="AT50" t="s">
        <v>800</v>
      </c>
      <c r="AU50" t="s">
        <v>122</v>
      </c>
      <c r="AX50" t="s">
        <v>95</v>
      </c>
      <c r="AY50" t="s">
        <v>109</v>
      </c>
      <c r="BC50" s="42"/>
      <c r="BD50" t="s">
        <v>112</v>
      </c>
    </row>
    <row r="51" spans="1:56" x14ac:dyDescent="0.25">
      <c r="A51">
        <v>2026</v>
      </c>
      <c r="B51" s="42">
        <v>46274</v>
      </c>
      <c r="C51" s="42">
        <v>46262</v>
      </c>
      <c r="D51" s="42"/>
      <c r="E51" t="s">
        <v>152</v>
      </c>
      <c r="F51" t="s">
        <v>798</v>
      </c>
      <c r="G51" t="s">
        <v>147</v>
      </c>
      <c r="H51" t="s">
        <v>12</v>
      </c>
      <c r="I51" t="s">
        <v>799</v>
      </c>
      <c r="J51" t="s">
        <v>91</v>
      </c>
      <c r="K51" s="42">
        <v>46262</v>
      </c>
      <c r="L51" t="s">
        <v>92</v>
      </c>
      <c r="M51" t="s">
        <v>1130</v>
      </c>
      <c r="N51" t="s">
        <v>1131</v>
      </c>
      <c r="O51">
        <v>8000</v>
      </c>
      <c r="P51">
        <v>8000</v>
      </c>
      <c r="Q51">
        <v>108890.98</v>
      </c>
      <c r="R51">
        <v>92753.58</v>
      </c>
      <c r="S51" t="s">
        <v>136</v>
      </c>
      <c r="T51" t="s">
        <v>98</v>
      </c>
      <c r="U51" s="42">
        <v>46269</v>
      </c>
      <c r="V51" s="42"/>
      <c r="W51" t="s">
        <v>89</v>
      </c>
      <c r="X51" t="s">
        <v>104</v>
      </c>
      <c r="Y51" t="s">
        <v>96</v>
      </c>
      <c r="Z51" t="s">
        <v>96</v>
      </c>
      <c r="AA51" t="s">
        <v>7</v>
      </c>
      <c r="AB51" t="s">
        <v>105</v>
      </c>
      <c r="AF51" t="s">
        <v>98</v>
      </c>
      <c r="AG51">
        <v>0</v>
      </c>
      <c r="AH51">
        <v>0.92700000000000005</v>
      </c>
      <c r="AI51" t="s">
        <v>141</v>
      </c>
      <c r="AJ51" t="s">
        <v>119</v>
      </c>
      <c r="AK51" t="s">
        <v>96</v>
      </c>
      <c r="AL51" t="s">
        <v>99</v>
      </c>
      <c r="AM51" t="s">
        <v>99</v>
      </c>
      <c r="AO51" t="s">
        <v>99</v>
      </c>
      <c r="AX51" t="s">
        <v>96</v>
      </c>
      <c r="BC51" s="42"/>
      <c r="BD51" t="s">
        <v>112</v>
      </c>
    </row>
    <row r="52" spans="1:56" x14ac:dyDescent="0.25">
      <c r="A52">
        <v>2026</v>
      </c>
      <c r="B52" s="42">
        <v>46274</v>
      </c>
      <c r="C52" s="42">
        <v>46262</v>
      </c>
      <c r="D52" s="42"/>
      <c r="E52" t="s">
        <v>152</v>
      </c>
      <c r="F52" t="s">
        <v>798</v>
      </c>
      <c r="G52" t="s">
        <v>147</v>
      </c>
      <c r="H52" t="s">
        <v>12</v>
      </c>
      <c r="I52" t="s">
        <v>799</v>
      </c>
      <c r="J52" t="s">
        <v>91</v>
      </c>
      <c r="K52" s="42">
        <v>46262</v>
      </c>
      <c r="L52" t="s">
        <v>92</v>
      </c>
      <c r="M52" t="s">
        <v>1132</v>
      </c>
      <c r="N52" t="s">
        <v>1133</v>
      </c>
      <c r="O52">
        <v>4000</v>
      </c>
      <c r="P52">
        <v>4000</v>
      </c>
      <c r="Q52">
        <v>69432.350000000006</v>
      </c>
      <c r="R52">
        <v>56386.02</v>
      </c>
      <c r="S52" t="s">
        <v>136</v>
      </c>
      <c r="T52" t="s">
        <v>98</v>
      </c>
      <c r="U52" s="42">
        <v>46269</v>
      </c>
      <c r="V52" s="42"/>
      <c r="W52" t="s">
        <v>89</v>
      </c>
      <c r="X52" t="s">
        <v>104</v>
      </c>
      <c r="Y52" t="s">
        <v>96</v>
      </c>
      <c r="Z52" t="s">
        <v>96</v>
      </c>
      <c r="AA52" t="s">
        <v>7</v>
      </c>
      <c r="AB52" t="s">
        <v>105</v>
      </c>
      <c r="AF52" t="s">
        <v>98</v>
      </c>
      <c r="AG52">
        <v>0</v>
      </c>
      <c r="AH52">
        <v>0.92200000000000004</v>
      </c>
      <c r="AI52" t="s">
        <v>141</v>
      </c>
      <c r="AJ52" t="s">
        <v>119</v>
      </c>
      <c r="AK52" t="s">
        <v>96</v>
      </c>
      <c r="AL52" t="s">
        <v>99</v>
      </c>
      <c r="AM52" t="s">
        <v>99</v>
      </c>
      <c r="AO52" t="s">
        <v>99</v>
      </c>
      <c r="AX52" t="s">
        <v>96</v>
      </c>
      <c r="BC52" s="42"/>
      <c r="BD52" t="s">
        <v>112</v>
      </c>
    </row>
    <row r="53" spans="1:56" x14ac:dyDescent="0.25">
      <c r="A53">
        <v>2026</v>
      </c>
      <c r="B53" s="42">
        <v>46274</v>
      </c>
      <c r="C53" s="42">
        <v>46262</v>
      </c>
      <c r="D53" s="42"/>
      <c r="E53" t="s">
        <v>152</v>
      </c>
      <c r="F53" t="s">
        <v>798</v>
      </c>
      <c r="G53" t="s">
        <v>147</v>
      </c>
      <c r="H53" t="s">
        <v>12</v>
      </c>
      <c r="I53" t="s">
        <v>799</v>
      </c>
      <c r="J53" t="s">
        <v>91</v>
      </c>
      <c r="K53" s="42">
        <v>46262</v>
      </c>
      <c r="L53" t="s">
        <v>92</v>
      </c>
      <c r="M53" t="s">
        <v>1134</v>
      </c>
      <c r="N53" t="s">
        <v>1135</v>
      </c>
      <c r="O53">
        <v>3000</v>
      </c>
      <c r="P53">
        <v>3000</v>
      </c>
      <c r="Q53">
        <v>46620.81</v>
      </c>
      <c r="R53">
        <v>37860.769999999997</v>
      </c>
      <c r="S53" t="s">
        <v>136</v>
      </c>
      <c r="T53" t="s">
        <v>98</v>
      </c>
      <c r="U53" s="42">
        <v>46269</v>
      </c>
      <c r="V53" s="42"/>
      <c r="W53" t="s">
        <v>89</v>
      </c>
      <c r="X53" t="s">
        <v>104</v>
      </c>
      <c r="Y53" t="s">
        <v>96</v>
      </c>
      <c r="Z53" t="s">
        <v>96</v>
      </c>
      <c r="AA53" t="s">
        <v>7</v>
      </c>
      <c r="AB53" t="s">
        <v>105</v>
      </c>
      <c r="AF53" t="s">
        <v>98</v>
      </c>
      <c r="AG53">
        <v>0</v>
      </c>
      <c r="AH53">
        <v>0.93600000000000005</v>
      </c>
      <c r="AI53" t="s">
        <v>141</v>
      </c>
      <c r="AJ53" t="s">
        <v>119</v>
      </c>
      <c r="AK53" t="s">
        <v>96</v>
      </c>
      <c r="AL53" t="s">
        <v>99</v>
      </c>
      <c r="AM53" t="s">
        <v>99</v>
      </c>
      <c r="AO53" t="s">
        <v>99</v>
      </c>
      <c r="AX53" t="s">
        <v>96</v>
      </c>
      <c r="BC53" s="42"/>
      <c r="BD53" t="s">
        <v>112</v>
      </c>
    </row>
    <row r="54" spans="1:56" x14ac:dyDescent="0.25">
      <c r="A54">
        <v>2026</v>
      </c>
      <c r="B54" s="42">
        <v>46274</v>
      </c>
      <c r="C54" s="42">
        <v>46262</v>
      </c>
      <c r="D54" s="42"/>
      <c r="E54" t="s">
        <v>152</v>
      </c>
      <c r="F54" t="s">
        <v>798</v>
      </c>
      <c r="G54" t="s">
        <v>147</v>
      </c>
      <c r="H54" t="s">
        <v>12</v>
      </c>
      <c r="I54" t="s">
        <v>799</v>
      </c>
      <c r="J54" t="s">
        <v>91</v>
      </c>
      <c r="K54" s="42">
        <v>46262</v>
      </c>
      <c r="L54" t="s">
        <v>92</v>
      </c>
      <c r="M54" t="s">
        <v>1136</v>
      </c>
      <c r="N54" t="s">
        <v>1137</v>
      </c>
      <c r="O54">
        <v>1000</v>
      </c>
      <c r="P54">
        <v>1000</v>
      </c>
      <c r="Q54">
        <v>14247.65</v>
      </c>
      <c r="R54">
        <v>11692.18</v>
      </c>
      <c r="S54" t="s">
        <v>136</v>
      </c>
      <c r="T54" t="s">
        <v>98</v>
      </c>
      <c r="U54" s="42">
        <v>46269</v>
      </c>
      <c r="V54" s="42"/>
      <c r="W54" t="s">
        <v>89</v>
      </c>
      <c r="X54" t="s">
        <v>104</v>
      </c>
      <c r="Y54" t="s">
        <v>96</v>
      </c>
      <c r="Z54" t="s">
        <v>96</v>
      </c>
      <c r="AA54" t="s">
        <v>7</v>
      </c>
      <c r="AB54" t="s">
        <v>105</v>
      </c>
      <c r="AF54" t="s">
        <v>98</v>
      </c>
      <c r="AG54">
        <v>0</v>
      </c>
      <c r="AH54">
        <v>0.93</v>
      </c>
      <c r="AI54" t="s">
        <v>141</v>
      </c>
      <c r="AJ54" t="s">
        <v>119</v>
      </c>
      <c r="AK54" t="s">
        <v>96</v>
      </c>
      <c r="AL54" t="s">
        <v>99</v>
      </c>
      <c r="AM54" t="s">
        <v>99</v>
      </c>
      <c r="AO54" t="s">
        <v>99</v>
      </c>
      <c r="AX54" t="s">
        <v>96</v>
      </c>
      <c r="BC54" s="42"/>
      <c r="BD54" t="s">
        <v>112</v>
      </c>
    </row>
    <row r="55" spans="1:56" x14ac:dyDescent="0.25">
      <c r="A55">
        <v>2026</v>
      </c>
      <c r="B55" s="42">
        <v>46274</v>
      </c>
      <c r="C55" s="42">
        <v>46262</v>
      </c>
      <c r="D55" s="42"/>
      <c r="E55" t="s">
        <v>152</v>
      </c>
      <c r="F55" t="s">
        <v>798</v>
      </c>
      <c r="G55" t="s">
        <v>147</v>
      </c>
      <c r="H55" t="s">
        <v>12</v>
      </c>
      <c r="I55" t="s">
        <v>799</v>
      </c>
      <c r="J55" t="s">
        <v>91</v>
      </c>
      <c r="K55" s="42">
        <v>46262</v>
      </c>
      <c r="L55" t="s">
        <v>92</v>
      </c>
      <c r="M55" t="s">
        <v>1138</v>
      </c>
      <c r="N55" t="s">
        <v>1139</v>
      </c>
      <c r="O55">
        <v>30000</v>
      </c>
      <c r="P55">
        <v>30000</v>
      </c>
      <c r="Q55">
        <v>384054.21</v>
      </c>
      <c r="R55">
        <v>315898.65000000002</v>
      </c>
      <c r="S55" t="s">
        <v>136</v>
      </c>
      <c r="T55" t="s">
        <v>98</v>
      </c>
      <c r="U55" s="42">
        <v>46269</v>
      </c>
      <c r="V55" s="42"/>
      <c r="W55" t="s">
        <v>89</v>
      </c>
      <c r="X55" t="s">
        <v>104</v>
      </c>
      <c r="Y55" t="s">
        <v>95</v>
      </c>
      <c r="Z55" t="s">
        <v>96</v>
      </c>
      <c r="AA55" t="s">
        <v>7</v>
      </c>
      <c r="AB55" t="s">
        <v>105</v>
      </c>
      <c r="AF55" t="s">
        <v>98</v>
      </c>
      <c r="AG55">
        <v>0</v>
      </c>
      <c r="AH55">
        <v>0.92200000000000004</v>
      </c>
      <c r="AI55" t="s">
        <v>141</v>
      </c>
      <c r="AJ55" t="s">
        <v>119</v>
      </c>
      <c r="AK55" t="s">
        <v>96</v>
      </c>
      <c r="AL55" t="s">
        <v>99</v>
      </c>
      <c r="AM55" t="s">
        <v>99</v>
      </c>
      <c r="AO55" t="s">
        <v>99</v>
      </c>
      <c r="AR55" t="s">
        <v>802</v>
      </c>
      <c r="AS55" t="s">
        <v>101</v>
      </c>
      <c r="AT55" t="s">
        <v>116</v>
      </c>
      <c r="AX55" t="s">
        <v>96</v>
      </c>
      <c r="BC55" s="42"/>
      <c r="BD55" t="s">
        <v>112</v>
      </c>
    </row>
    <row r="56" spans="1:56" x14ac:dyDescent="0.25">
      <c r="A56">
        <v>2026</v>
      </c>
      <c r="B56" s="42">
        <v>46274</v>
      </c>
      <c r="C56" s="42">
        <v>46262</v>
      </c>
      <c r="D56" s="42"/>
      <c r="E56" t="s">
        <v>152</v>
      </c>
      <c r="F56" t="s">
        <v>798</v>
      </c>
      <c r="G56" t="s">
        <v>147</v>
      </c>
      <c r="H56" t="s">
        <v>12</v>
      </c>
      <c r="I56" t="s">
        <v>799</v>
      </c>
      <c r="J56" t="s">
        <v>91</v>
      </c>
      <c r="K56" s="42">
        <v>46262</v>
      </c>
      <c r="L56" t="s">
        <v>92</v>
      </c>
      <c r="M56" t="s">
        <v>1138</v>
      </c>
      <c r="N56" t="s">
        <v>1140</v>
      </c>
      <c r="O56">
        <v>10000</v>
      </c>
      <c r="P56">
        <v>10000</v>
      </c>
      <c r="Q56">
        <v>108304.6</v>
      </c>
      <c r="R56">
        <v>87954.18</v>
      </c>
      <c r="S56" t="s">
        <v>136</v>
      </c>
      <c r="T56" t="s">
        <v>98</v>
      </c>
      <c r="U56" s="42">
        <v>46269</v>
      </c>
      <c r="V56" s="42"/>
      <c r="W56" t="s">
        <v>89</v>
      </c>
      <c r="X56" t="s">
        <v>104</v>
      </c>
      <c r="Y56" t="s">
        <v>95</v>
      </c>
      <c r="Z56" t="s">
        <v>96</v>
      </c>
      <c r="AA56" t="s">
        <v>7</v>
      </c>
      <c r="AB56" t="s">
        <v>105</v>
      </c>
      <c r="AF56" t="s">
        <v>98</v>
      </c>
      <c r="AG56">
        <v>0</v>
      </c>
      <c r="AH56">
        <v>0.90800000000000003</v>
      </c>
      <c r="AI56" t="s">
        <v>141</v>
      </c>
      <c r="AJ56" t="s">
        <v>119</v>
      </c>
      <c r="AK56" t="s">
        <v>96</v>
      </c>
      <c r="AL56" t="s">
        <v>99</v>
      </c>
      <c r="AM56" t="s">
        <v>99</v>
      </c>
      <c r="AO56" t="s">
        <v>99</v>
      </c>
      <c r="AR56" t="s">
        <v>135</v>
      </c>
      <c r="AS56" t="s">
        <v>101</v>
      </c>
      <c r="AT56" t="s">
        <v>116</v>
      </c>
      <c r="AX56" t="s">
        <v>96</v>
      </c>
      <c r="BC56" s="42"/>
      <c r="BD56" t="s">
        <v>112</v>
      </c>
    </row>
    <row r="57" spans="1:56" x14ac:dyDescent="0.25">
      <c r="A57">
        <v>2026</v>
      </c>
      <c r="B57" s="42">
        <v>46274</v>
      </c>
      <c r="C57" s="42">
        <v>46262</v>
      </c>
      <c r="D57" s="42"/>
      <c r="E57" t="s">
        <v>152</v>
      </c>
      <c r="F57" t="s">
        <v>798</v>
      </c>
      <c r="G57" t="s">
        <v>147</v>
      </c>
      <c r="H57" t="s">
        <v>12</v>
      </c>
      <c r="I57" t="s">
        <v>799</v>
      </c>
      <c r="J57" t="s">
        <v>91</v>
      </c>
      <c r="K57" s="42">
        <v>46262</v>
      </c>
      <c r="L57" t="s">
        <v>92</v>
      </c>
      <c r="M57" t="s">
        <v>1138</v>
      </c>
      <c r="N57" t="s">
        <v>1141</v>
      </c>
      <c r="O57">
        <v>25000</v>
      </c>
      <c r="P57">
        <v>25000</v>
      </c>
      <c r="Q57">
        <v>265029.08</v>
      </c>
      <c r="R57">
        <v>217838.81</v>
      </c>
      <c r="S57" t="s">
        <v>136</v>
      </c>
      <c r="T57" t="s">
        <v>98</v>
      </c>
      <c r="U57" s="42">
        <v>46269</v>
      </c>
      <c r="V57" s="42"/>
      <c r="W57" t="s">
        <v>89</v>
      </c>
      <c r="X57" t="s">
        <v>104</v>
      </c>
      <c r="Y57" t="s">
        <v>95</v>
      </c>
      <c r="Z57" t="s">
        <v>96</v>
      </c>
      <c r="AA57" t="s">
        <v>7</v>
      </c>
      <c r="AB57" t="s">
        <v>105</v>
      </c>
      <c r="AF57" t="s">
        <v>98</v>
      </c>
      <c r="AG57">
        <v>0</v>
      </c>
      <c r="AH57">
        <v>0.90600000000000003</v>
      </c>
      <c r="AI57" t="s">
        <v>141</v>
      </c>
      <c r="AJ57" t="s">
        <v>119</v>
      </c>
      <c r="AK57" t="s">
        <v>96</v>
      </c>
      <c r="AL57" t="s">
        <v>99</v>
      </c>
      <c r="AM57" t="s">
        <v>99</v>
      </c>
      <c r="AO57" t="s">
        <v>99</v>
      </c>
      <c r="AR57" t="s">
        <v>135</v>
      </c>
      <c r="AS57" t="s">
        <v>101</v>
      </c>
      <c r="AT57" t="s">
        <v>116</v>
      </c>
      <c r="AX57" t="s">
        <v>96</v>
      </c>
      <c r="BC57" s="42"/>
      <c r="BD57" t="s">
        <v>112</v>
      </c>
    </row>
    <row r="58" spans="1:56" x14ac:dyDescent="0.25">
      <c r="A58">
        <v>2026</v>
      </c>
      <c r="B58" s="42">
        <v>46274</v>
      </c>
      <c r="C58" s="42">
        <v>46262</v>
      </c>
      <c r="D58" s="42"/>
      <c r="E58" t="s">
        <v>152</v>
      </c>
      <c r="F58" t="s">
        <v>798</v>
      </c>
      <c r="G58" t="s">
        <v>147</v>
      </c>
      <c r="H58" t="s">
        <v>12</v>
      </c>
      <c r="I58" t="s">
        <v>799</v>
      </c>
      <c r="J58" t="s">
        <v>91</v>
      </c>
      <c r="K58" s="42">
        <v>46262</v>
      </c>
      <c r="L58" t="s">
        <v>92</v>
      </c>
      <c r="M58" t="s">
        <v>1142</v>
      </c>
      <c r="N58" t="s">
        <v>1143</v>
      </c>
      <c r="O58">
        <v>39000</v>
      </c>
      <c r="P58">
        <v>39000</v>
      </c>
      <c r="Q58">
        <v>473973.6</v>
      </c>
      <c r="R58">
        <v>388555.96</v>
      </c>
      <c r="S58" t="s">
        <v>136</v>
      </c>
      <c r="T58" t="s">
        <v>98</v>
      </c>
      <c r="U58" s="42">
        <v>46269</v>
      </c>
      <c r="V58" s="42"/>
      <c r="W58" t="s">
        <v>89</v>
      </c>
      <c r="X58" t="s">
        <v>104</v>
      </c>
      <c r="Y58" t="s">
        <v>95</v>
      </c>
      <c r="Z58" t="s">
        <v>96</v>
      </c>
      <c r="AA58" t="s">
        <v>7</v>
      </c>
      <c r="AB58" t="s">
        <v>105</v>
      </c>
      <c r="AF58" t="s">
        <v>98</v>
      </c>
      <c r="AG58">
        <v>0</v>
      </c>
      <c r="AH58">
        <v>0.91800000000000004</v>
      </c>
      <c r="AI58" t="s">
        <v>141</v>
      </c>
      <c r="AJ58" t="s">
        <v>119</v>
      </c>
      <c r="AK58" t="s">
        <v>96</v>
      </c>
      <c r="AL58" t="s">
        <v>99</v>
      </c>
      <c r="AM58" t="s">
        <v>99</v>
      </c>
      <c r="AO58" t="s">
        <v>99</v>
      </c>
      <c r="AR58" t="s">
        <v>802</v>
      </c>
      <c r="AS58" t="s">
        <v>101</v>
      </c>
      <c r="AT58" t="s">
        <v>116</v>
      </c>
      <c r="AX58" t="s">
        <v>96</v>
      </c>
      <c r="BC58" s="42"/>
      <c r="BD58" t="s">
        <v>112</v>
      </c>
    </row>
    <row r="59" spans="1:56" x14ac:dyDescent="0.25">
      <c r="A59">
        <v>2026</v>
      </c>
      <c r="B59" s="42">
        <v>46274</v>
      </c>
      <c r="C59" s="42">
        <v>46262</v>
      </c>
      <c r="D59" s="42"/>
      <c r="E59" t="s">
        <v>113</v>
      </c>
      <c r="F59" t="s">
        <v>795</v>
      </c>
      <c r="G59" t="s">
        <v>147</v>
      </c>
      <c r="H59" t="s">
        <v>11</v>
      </c>
      <c r="I59" t="s">
        <v>796</v>
      </c>
      <c r="J59" t="s">
        <v>91</v>
      </c>
      <c r="K59" s="42">
        <v>46262</v>
      </c>
      <c r="L59" t="s">
        <v>92</v>
      </c>
      <c r="M59" t="s">
        <v>1144</v>
      </c>
      <c r="N59" t="s">
        <v>1145</v>
      </c>
      <c r="O59">
        <v>1000</v>
      </c>
      <c r="P59">
        <v>25236.53</v>
      </c>
      <c r="Q59">
        <v>252365.23</v>
      </c>
      <c r="R59">
        <v>151217.29</v>
      </c>
      <c r="S59" t="s">
        <v>129</v>
      </c>
      <c r="T59">
        <v>264418759</v>
      </c>
      <c r="U59" s="42">
        <v>46262</v>
      </c>
      <c r="V59" s="42"/>
      <c r="W59" t="s">
        <v>118</v>
      </c>
      <c r="X59" t="s">
        <v>104</v>
      </c>
      <c r="Y59" t="s">
        <v>95</v>
      </c>
      <c r="Z59" t="s">
        <v>95</v>
      </c>
      <c r="AA59" t="s">
        <v>6</v>
      </c>
      <c r="AB59" t="s">
        <v>105</v>
      </c>
      <c r="AE59" t="s">
        <v>1264</v>
      </c>
      <c r="AF59">
        <v>90</v>
      </c>
      <c r="AG59">
        <v>0.01</v>
      </c>
      <c r="AH59">
        <v>0.9</v>
      </c>
      <c r="AI59" t="s">
        <v>160</v>
      </c>
      <c r="AJ59" t="s">
        <v>489</v>
      </c>
      <c r="AK59" t="s">
        <v>96</v>
      </c>
      <c r="AL59">
        <v>49</v>
      </c>
      <c r="AM59">
        <v>638.24</v>
      </c>
      <c r="AO59">
        <v>46293</v>
      </c>
      <c r="AR59" t="s">
        <v>100</v>
      </c>
      <c r="AS59" t="s">
        <v>101</v>
      </c>
      <c r="AT59" t="s">
        <v>800</v>
      </c>
      <c r="AU59" t="s">
        <v>154</v>
      </c>
      <c r="AX59" t="s">
        <v>96</v>
      </c>
      <c r="BC59" s="42"/>
      <c r="BD59" t="s">
        <v>112</v>
      </c>
    </row>
    <row r="60" spans="1:56" x14ac:dyDescent="0.25">
      <c r="A60">
        <v>2026</v>
      </c>
      <c r="B60" s="42">
        <v>46274</v>
      </c>
      <c r="C60" s="42">
        <v>46262</v>
      </c>
      <c r="D60" s="42">
        <v>46262</v>
      </c>
      <c r="E60" t="s">
        <v>120</v>
      </c>
      <c r="F60" t="s">
        <v>795</v>
      </c>
      <c r="G60" t="s">
        <v>147</v>
      </c>
      <c r="H60" t="s">
        <v>12</v>
      </c>
      <c r="I60" t="s">
        <v>797</v>
      </c>
      <c r="J60" t="s">
        <v>91</v>
      </c>
      <c r="K60" s="42">
        <v>46262</v>
      </c>
      <c r="L60" t="s">
        <v>92</v>
      </c>
      <c r="M60" t="s">
        <v>440</v>
      </c>
      <c r="N60" t="s">
        <v>441</v>
      </c>
      <c r="O60">
        <v>21902.799999999999</v>
      </c>
      <c r="P60">
        <v>21902.799999999999</v>
      </c>
      <c r="Q60">
        <v>365046.71</v>
      </c>
      <c r="R60">
        <v>241252.85</v>
      </c>
      <c r="S60" t="s">
        <v>93</v>
      </c>
      <c r="T60">
        <v>264414203</v>
      </c>
      <c r="U60" s="42">
        <v>46283</v>
      </c>
      <c r="V60" s="42"/>
      <c r="X60" t="s">
        <v>815</v>
      </c>
      <c r="Y60" t="s">
        <v>95</v>
      </c>
      <c r="Z60" t="s">
        <v>96</v>
      </c>
      <c r="AA60" t="s">
        <v>7</v>
      </c>
      <c r="AB60" t="s">
        <v>105</v>
      </c>
      <c r="AF60" t="s">
        <v>127</v>
      </c>
      <c r="AG60">
        <v>0</v>
      </c>
      <c r="AH60">
        <v>0.94</v>
      </c>
      <c r="AI60" t="s">
        <v>810</v>
      </c>
      <c r="AJ60" t="s">
        <v>119</v>
      </c>
      <c r="AK60" t="s">
        <v>96</v>
      </c>
      <c r="AL60" t="s">
        <v>99</v>
      </c>
      <c r="AM60" t="s">
        <v>99</v>
      </c>
      <c r="AO60" t="s">
        <v>99</v>
      </c>
      <c r="AX60" t="s">
        <v>96</v>
      </c>
      <c r="BC60" s="42"/>
      <c r="BD60" t="s">
        <v>816</v>
      </c>
    </row>
    <row r="61" spans="1:56" x14ac:dyDescent="0.25">
      <c r="A61">
        <v>2026</v>
      </c>
      <c r="B61" s="42">
        <v>46274</v>
      </c>
      <c r="C61" s="42">
        <v>46265</v>
      </c>
      <c r="D61" s="42">
        <v>46265</v>
      </c>
      <c r="E61" t="s">
        <v>120</v>
      </c>
      <c r="F61" t="s">
        <v>795</v>
      </c>
      <c r="G61" t="s">
        <v>147</v>
      </c>
      <c r="H61" t="s">
        <v>12</v>
      </c>
      <c r="I61" t="s">
        <v>797</v>
      </c>
      <c r="J61" t="s">
        <v>91</v>
      </c>
      <c r="K61" s="42">
        <v>46265</v>
      </c>
      <c r="L61" t="s">
        <v>92</v>
      </c>
      <c r="M61" t="s">
        <v>1047</v>
      </c>
      <c r="N61" t="s">
        <v>1048</v>
      </c>
      <c r="O61">
        <v>28622.63</v>
      </c>
      <c r="P61">
        <v>28622.63</v>
      </c>
      <c r="Q61">
        <v>190817.42</v>
      </c>
      <c r="R61">
        <v>173068.27</v>
      </c>
      <c r="S61" t="s">
        <v>110</v>
      </c>
      <c r="T61">
        <v>264398854</v>
      </c>
      <c r="U61" s="42">
        <v>46265</v>
      </c>
      <c r="V61" s="42"/>
      <c r="X61" t="s">
        <v>104</v>
      </c>
      <c r="Y61" t="s">
        <v>95</v>
      </c>
      <c r="Z61" t="s">
        <v>96</v>
      </c>
      <c r="AA61" t="s">
        <v>137</v>
      </c>
      <c r="AB61" t="s">
        <v>105</v>
      </c>
      <c r="AF61">
        <v>90</v>
      </c>
      <c r="AG61">
        <v>0</v>
      </c>
      <c r="AH61">
        <v>0.85</v>
      </c>
      <c r="AI61" t="s">
        <v>141</v>
      </c>
      <c r="AJ61" t="s">
        <v>117</v>
      </c>
      <c r="AK61" t="s">
        <v>95</v>
      </c>
      <c r="AL61" t="s">
        <v>99</v>
      </c>
      <c r="AM61" t="s">
        <v>99</v>
      </c>
      <c r="AO61" t="s">
        <v>99</v>
      </c>
      <c r="AR61" t="s">
        <v>802</v>
      </c>
      <c r="AS61" t="s">
        <v>101</v>
      </c>
      <c r="AT61" t="s">
        <v>116</v>
      </c>
      <c r="AX61" t="s">
        <v>96</v>
      </c>
      <c r="BC61" s="42">
        <v>46267</v>
      </c>
      <c r="BD61" t="s">
        <v>112</v>
      </c>
    </row>
    <row r="62" spans="1:56" x14ac:dyDescent="0.25">
      <c r="A62">
        <v>2026</v>
      </c>
      <c r="B62" s="42">
        <v>46274</v>
      </c>
      <c r="C62" s="42">
        <v>46265</v>
      </c>
      <c r="D62" s="42">
        <v>46266</v>
      </c>
      <c r="E62" t="s">
        <v>148</v>
      </c>
      <c r="F62" t="s">
        <v>798</v>
      </c>
      <c r="G62" t="s">
        <v>147</v>
      </c>
      <c r="H62" t="s">
        <v>12</v>
      </c>
      <c r="I62" t="s">
        <v>799</v>
      </c>
      <c r="J62" t="s">
        <v>107</v>
      </c>
      <c r="K62" s="42">
        <v>46265</v>
      </c>
      <c r="L62" t="s">
        <v>92</v>
      </c>
      <c r="M62" t="s">
        <v>1147</v>
      </c>
      <c r="N62" t="s">
        <v>1148</v>
      </c>
      <c r="O62">
        <v>4999.99</v>
      </c>
      <c r="P62">
        <v>126316.15</v>
      </c>
      <c r="Q62">
        <v>180451.63</v>
      </c>
      <c r="R62">
        <v>169085.96</v>
      </c>
      <c r="S62" t="s">
        <v>93</v>
      </c>
      <c r="T62">
        <v>264414628</v>
      </c>
      <c r="U62" s="42">
        <v>46281</v>
      </c>
      <c r="V62" s="42"/>
      <c r="W62" t="s">
        <v>118</v>
      </c>
      <c r="X62" t="s">
        <v>104</v>
      </c>
      <c r="Y62" t="s">
        <v>95</v>
      </c>
      <c r="Z62" t="s">
        <v>95</v>
      </c>
      <c r="AA62" t="s">
        <v>137</v>
      </c>
      <c r="AB62" t="s">
        <v>105</v>
      </c>
      <c r="AF62">
        <v>90</v>
      </c>
      <c r="AG62">
        <v>1.12E-2</v>
      </c>
      <c r="AH62">
        <v>0.3</v>
      </c>
      <c r="AI62" t="s">
        <v>141</v>
      </c>
      <c r="AJ62" t="s">
        <v>111</v>
      </c>
      <c r="AK62" t="s">
        <v>96</v>
      </c>
      <c r="AL62">
        <v>61</v>
      </c>
      <c r="AM62">
        <v>2808.26</v>
      </c>
      <c r="AO62">
        <v>46311</v>
      </c>
      <c r="AR62" t="s">
        <v>802</v>
      </c>
      <c r="AS62" t="s">
        <v>101</v>
      </c>
      <c r="AT62" t="s">
        <v>116</v>
      </c>
      <c r="AX62" t="s">
        <v>96</v>
      </c>
      <c r="BC62" s="42"/>
      <c r="BD62" t="s">
        <v>112</v>
      </c>
    </row>
    <row r="63" spans="1:56" x14ac:dyDescent="0.25">
      <c r="A63">
        <v>2026</v>
      </c>
      <c r="B63" s="42">
        <v>46274</v>
      </c>
      <c r="C63" s="42">
        <v>46265</v>
      </c>
      <c r="D63" s="42">
        <v>46266</v>
      </c>
      <c r="E63" t="s">
        <v>148</v>
      </c>
      <c r="F63" t="s">
        <v>798</v>
      </c>
      <c r="G63" t="s">
        <v>147</v>
      </c>
      <c r="H63" t="s">
        <v>12</v>
      </c>
      <c r="I63" t="s">
        <v>799</v>
      </c>
      <c r="J63" t="s">
        <v>107</v>
      </c>
      <c r="K63" s="42">
        <v>46265</v>
      </c>
      <c r="L63" t="s">
        <v>92</v>
      </c>
      <c r="M63" t="s">
        <v>1147</v>
      </c>
      <c r="N63" t="s">
        <v>1148</v>
      </c>
      <c r="O63">
        <v>7060.98</v>
      </c>
      <c r="P63">
        <v>298131.42</v>
      </c>
      <c r="Q63">
        <v>331198.15000000002</v>
      </c>
      <c r="R63">
        <v>79599.48</v>
      </c>
      <c r="S63" t="s">
        <v>93</v>
      </c>
      <c r="T63">
        <v>264620649</v>
      </c>
      <c r="U63" s="42">
        <v>46281</v>
      </c>
      <c r="V63" s="42"/>
      <c r="W63" t="s">
        <v>118</v>
      </c>
      <c r="X63" t="s">
        <v>140</v>
      </c>
      <c r="Y63" t="s">
        <v>95</v>
      </c>
      <c r="Z63" t="s">
        <v>95</v>
      </c>
      <c r="AA63" t="s">
        <v>137</v>
      </c>
      <c r="AB63" t="s">
        <v>105</v>
      </c>
      <c r="AF63" t="s">
        <v>98</v>
      </c>
      <c r="AG63">
        <v>1.7500000000000002E-2</v>
      </c>
      <c r="AH63">
        <v>9.98E-2</v>
      </c>
      <c r="AI63" t="s">
        <v>141</v>
      </c>
      <c r="AJ63" t="s">
        <v>111</v>
      </c>
      <c r="AK63" t="s">
        <v>96</v>
      </c>
      <c r="AL63">
        <v>70</v>
      </c>
      <c r="AM63">
        <v>7363.6</v>
      </c>
      <c r="AO63">
        <v>46311</v>
      </c>
      <c r="AR63" t="s">
        <v>802</v>
      </c>
      <c r="AS63" t="s">
        <v>101</v>
      </c>
      <c r="AT63" t="s">
        <v>116</v>
      </c>
      <c r="AX63" t="s">
        <v>95</v>
      </c>
      <c r="AY63" t="s">
        <v>109</v>
      </c>
      <c r="BC63" s="42"/>
      <c r="BD63" t="s">
        <v>112</v>
      </c>
    </row>
    <row r="64" spans="1:56" x14ac:dyDescent="0.25">
      <c r="A64">
        <v>2026</v>
      </c>
      <c r="B64" s="42">
        <v>46274</v>
      </c>
      <c r="C64" s="42">
        <v>46265</v>
      </c>
      <c r="D64" s="42"/>
      <c r="E64" t="s">
        <v>148</v>
      </c>
      <c r="F64" t="s">
        <v>798</v>
      </c>
      <c r="G64" t="s">
        <v>147</v>
      </c>
      <c r="H64" t="s">
        <v>12</v>
      </c>
      <c r="I64" t="s">
        <v>799</v>
      </c>
      <c r="J64" t="s">
        <v>91</v>
      </c>
      <c r="K64" s="42">
        <v>46265</v>
      </c>
      <c r="L64" t="s">
        <v>92</v>
      </c>
      <c r="M64" t="s">
        <v>1108</v>
      </c>
      <c r="N64" t="s">
        <v>1109</v>
      </c>
      <c r="O64">
        <v>90000</v>
      </c>
      <c r="P64">
        <v>90000</v>
      </c>
      <c r="Q64">
        <v>296233.95</v>
      </c>
      <c r="R64">
        <v>263403.32</v>
      </c>
      <c r="S64" t="s">
        <v>129</v>
      </c>
      <c r="T64">
        <v>264423494</v>
      </c>
      <c r="U64" s="42">
        <v>46268</v>
      </c>
      <c r="V64" s="42"/>
      <c r="W64" t="s">
        <v>118</v>
      </c>
      <c r="X64" t="s">
        <v>104</v>
      </c>
      <c r="Y64" t="s">
        <v>95</v>
      </c>
      <c r="Z64" t="s">
        <v>95</v>
      </c>
      <c r="AA64" t="s">
        <v>6</v>
      </c>
      <c r="AB64" t="s">
        <v>105</v>
      </c>
      <c r="AE64" t="s">
        <v>1265</v>
      </c>
      <c r="AF64">
        <v>90</v>
      </c>
      <c r="AG64">
        <v>0</v>
      </c>
      <c r="AH64">
        <v>0.69620000000000004</v>
      </c>
      <c r="AI64" t="s">
        <v>141</v>
      </c>
      <c r="AJ64" t="s">
        <v>124</v>
      </c>
      <c r="AK64" t="s">
        <v>96</v>
      </c>
      <c r="AL64" t="s">
        <v>99</v>
      </c>
      <c r="AM64" t="s">
        <v>99</v>
      </c>
      <c r="AO64" t="s">
        <v>99</v>
      </c>
      <c r="AR64" t="s">
        <v>802</v>
      </c>
      <c r="AS64" t="s">
        <v>101</v>
      </c>
      <c r="AT64" t="s">
        <v>800</v>
      </c>
      <c r="AU64" t="s">
        <v>154</v>
      </c>
      <c r="AX64" t="s">
        <v>96</v>
      </c>
      <c r="BC64" s="42"/>
      <c r="BD64" t="s">
        <v>112</v>
      </c>
    </row>
    <row r="65" spans="1:56" x14ac:dyDescent="0.25">
      <c r="A65">
        <v>2026</v>
      </c>
      <c r="B65" s="42">
        <v>46274</v>
      </c>
      <c r="C65" s="42">
        <v>46265</v>
      </c>
      <c r="D65" s="42">
        <v>46265</v>
      </c>
      <c r="E65" t="s">
        <v>120</v>
      </c>
      <c r="F65" t="s">
        <v>795</v>
      </c>
      <c r="G65" t="s">
        <v>147</v>
      </c>
      <c r="H65" t="s">
        <v>12</v>
      </c>
      <c r="I65" t="s">
        <v>797</v>
      </c>
      <c r="J65" t="s">
        <v>91</v>
      </c>
      <c r="K65" s="42">
        <v>46265</v>
      </c>
      <c r="L65" t="s">
        <v>92</v>
      </c>
      <c r="M65" t="s">
        <v>1149</v>
      </c>
      <c r="N65" t="s">
        <v>1150</v>
      </c>
      <c r="O65">
        <v>50000</v>
      </c>
      <c r="P65">
        <v>50000</v>
      </c>
      <c r="Q65">
        <v>131469.35999999999</v>
      </c>
      <c r="R65">
        <v>11011.21</v>
      </c>
      <c r="S65" t="s">
        <v>93</v>
      </c>
      <c r="T65">
        <v>264604491</v>
      </c>
      <c r="U65" s="42">
        <v>46269</v>
      </c>
      <c r="V65" s="42"/>
      <c r="X65" t="s">
        <v>140</v>
      </c>
      <c r="Y65" t="s">
        <v>95</v>
      </c>
      <c r="Z65" t="s">
        <v>96</v>
      </c>
      <c r="AA65" t="s">
        <v>6</v>
      </c>
      <c r="AB65" t="s">
        <v>105</v>
      </c>
      <c r="AE65" t="s">
        <v>1266</v>
      </c>
      <c r="AF65" t="s">
        <v>98</v>
      </c>
      <c r="AG65">
        <v>0</v>
      </c>
      <c r="AH65">
        <v>0.61899999999999999</v>
      </c>
      <c r="AI65" t="s">
        <v>141</v>
      </c>
      <c r="AJ65" t="s">
        <v>126</v>
      </c>
      <c r="AK65" t="s">
        <v>95</v>
      </c>
      <c r="AL65" t="s">
        <v>99</v>
      </c>
      <c r="AM65" t="s">
        <v>99</v>
      </c>
      <c r="AO65" t="s">
        <v>99</v>
      </c>
      <c r="AR65" t="s">
        <v>100</v>
      </c>
      <c r="AS65" t="s">
        <v>101</v>
      </c>
      <c r="AT65" t="s">
        <v>116</v>
      </c>
      <c r="AX65" t="s">
        <v>96</v>
      </c>
      <c r="BC65" s="42"/>
      <c r="BD65" t="s">
        <v>112</v>
      </c>
    </row>
    <row r="66" spans="1:56" x14ac:dyDescent="0.25">
      <c r="A66">
        <v>2026</v>
      </c>
      <c r="B66" s="42">
        <v>46274</v>
      </c>
      <c r="C66" s="42">
        <v>46265</v>
      </c>
      <c r="D66" s="42">
        <v>46265</v>
      </c>
      <c r="E66" t="s">
        <v>113</v>
      </c>
      <c r="F66" t="s">
        <v>795</v>
      </c>
      <c r="G66" t="s">
        <v>147</v>
      </c>
      <c r="H66" t="s">
        <v>11</v>
      </c>
      <c r="I66" t="s">
        <v>796</v>
      </c>
      <c r="J66" t="s">
        <v>91</v>
      </c>
      <c r="K66" s="42">
        <v>46265</v>
      </c>
      <c r="L66" t="s">
        <v>92</v>
      </c>
      <c r="M66" t="s">
        <v>1151</v>
      </c>
      <c r="N66" t="s">
        <v>1152</v>
      </c>
      <c r="O66">
        <v>5550.54</v>
      </c>
      <c r="P66">
        <v>92508.93</v>
      </c>
      <c r="Q66">
        <v>370035.74</v>
      </c>
      <c r="R66">
        <v>46981.23</v>
      </c>
      <c r="S66" t="s">
        <v>93</v>
      </c>
      <c r="T66">
        <v>264422134</v>
      </c>
      <c r="U66" s="42">
        <v>46275</v>
      </c>
      <c r="V66" s="42"/>
      <c r="W66" t="s">
        <v>118</v>
      </c>
      <c r="X66" t="s">
        <v>104</v>
      </c>
      <c r="Y66" t="s">
        <v>96</v>
      </c>
      <c r="Z66" t="s">
        <v>95</v>
      </c>
      <c r="AA66" t="s">
        <v>7</v>
      </c>
      <c r="AB66" t="s">
        <v>97</v>
      </c>
      <c r="AF66">
        <v>90</v>
      </c>
      <c r="AG66">
        <v>0</v>
      </c>
      <c r="AH66">
        <v>0.75</v>
      </c>
      <c r="AI66" t="s">
        <v>1046</v>
      </c>
      <c r="AJ66" t="s">
        <v>130</v>
      </c>
      <c r="AK66" t="s">
        <v>96</v>
      </c>
      <c r="AL66">
        <v>48</v>
      </c>
      <c r="AM66">
        <v>1850.48</v>
      </c>
      <c r="AO66">
        <v>46305</v>
      </c>
      <c r="AX66" t="s">
        <v>95</v>
      </c>
      <c r="AY66" t="s">
        <v>109</v>
      </c>
      <c r="BC66" s="42"/>
      <c r="BD66" t="s">
        <v>112</v>
      </c>
    </row>
    <row r="67" spans="1:56" x14ac:dyDescent="0.25">
      <c r="A67">
        <v>2026</v>
      </c>
      <c r="B67" s="42">
        <v>46274</v>
      </c>
      <c r="C67" s="42">
        <v>46265</v>
      </c>
      <c r="D67" s="42">
        <v>46265</v>
      </c>
      <c r="E67" t="s">
        <v>120</v>
      </c>
      <c r="F67" t="s">
        <v>795</v>
      </c>
      <c r="G67" t="s">
        <v>147</v>
      </c>
      <c r="H67" t="s">
        <v>12</v>
      </c>
      <c r="I67" t="s">
        <v>797</v>
      </c>
      <c r="J67" t="s">
        <v>91</v>
      </c>
      <c r="K67" s="42">
        <v>46265</v>
      </c>
      <c r="L67" t="s">
        <v>92</v>
      </c>
      <c r="M67" t="s">
        <v>829</v>
      </c>
      <c r="N67" t="s">
        <v>830</v>
      </c>
      <c r="O67">
        <v>5000</v>
      </c>
      <c r="P67">
        <v>98481.47</v>
      </c>
      <c r="Q67">
        <v>121466.69</v>
      </c>
      <c r="R67">
        <v>20104.93</v>
      </c>
      <c r="S67" t="s">
        <v>110</v>
      </c>
      <c r="T67">
        <v>264599622</v>
      </c>
      <c r="U67" s="42">
        <v>46265</v>
      </c>
      <c r="V67" s="42"/>
      <c r="X67" t="s">
        <v>140</v>
      </c>
      <c r="Y67" t="s">
        <v>95</v>
      </c>
      <c r="Z67" t="s">
        <v>96</v>
      </c>
      <c r="AA67" t="s">
        <v>7</v>
      </c>
      <c r="AB67" t="s">
        <v>105</v>
      </c>
      <c r="AF67" t="s">
        <v>98</v>
      </c>
      <c r="AG67">
        <v>4.8999999999999998E-3</v>
      </c>
      <c r="AH67">
        <v>0.18920000000000001</v>
      </c>
      <c r="AI67" t="s">
        <v>144</v>
      </c>
      <c r="AJ67" t="s">
        <v>723</v>
      </c>
      <c r="AK67" t="s">
        <v>96</v>
      </c>
      <c r="AL67">
        <v>70</v>
      </c>
      <c r="AM67">
        <v>1600</v>
      </c>
      <c r="AO67">
        <v>46295</v>
      </c>
      <c r="AX67" t="s">
        <v>96</v>
      </c>
      <c r="BC67" s="42">
        <v>46266</v>
      </c>
      <c r="BD67" t="s">
        <v>112</v>
      </c>
    </row>
    <row r="68" spans="1:56" x14ac:dyDescent="0.25">
      <c r="A68">
        <v>2026</v>
      </c>
      <c r="B68" s="42">
        <v>46274</v>
      </c>
      <c r="C68" s="42">
        <v>46265</v>
      </c>
      <c r="D68" s="42">
        <v>46266</v>
      </c>
      <c r="E68" t="s">
        <v>120</v>
      </c>
      <c r="F68" t="s">
        <v>795</v>
      </c>
      <c r="G68" t="s">
        <v>147</v>
      </c>
      <c r="H68" t="s">
        <v>12</v>
      </c>
      <c r="I68" t="s">
        <v>797</v>
      </c>
      <c r="J68" t="s">
        <v>91</v>
      </c>
      <c r="K68" s="42">
        <v>46265</v>
      </c>
      <c r="L68" t="s">
        <v>92</v>
      </c>
      <c r="M68" t="s">
        <v>1153</v>
      </c>
      <c r="N68" t="s">
        <v>1154</v>
      </c>
      <c r="O68">
        <v>10014.67</v>
      </c>
      <c r="P68">
        <v>82448.14</v>
      </c>
      <c r="Q68">
        <v>103151.71</v>
      </c>
      <c r="R68">
        <v>19293.060000000001</v>
      </c>
      <c r="S68" t="s">
        <v>110</v>
      </c>
      <c r="T68">
        <v>264620642</v>
      </c>
      <c r="U68" s="42">
        <v>46275</v>
      </c>
      <c r="V68" s="42"/>
      <c r="X68" t="s">
        <v>140</v>
      </c>
      <c r="Y68" t="s">
        <v>95</v>
      </c>
      <c r="Z68" t="s">
        <v>96</v>
      </c>
      <c r="AA68" t="s">
        <v>6</v>
      </c>
      <c r="AB68" t="s">
        <v>105</v>
      </c>
      <c r="AF68" t="s">
        <v>98</v>
      </c>
      <c r="AG68">
        <v>4.8999999999999998E-3</v>
      </c>
      <c r="AH68">
        <v>0.20069999999999999</v>
      </c>
      <c r="AI68" t="s">
        <v>987</v>
      </c>
      <c r="AJ68" t="s">
        <v>106</v>
      </c>
      <c r="AK68" t="s">
        <v>96</v>
      </c>
      <c r="AL68">
        <v>70</v>
      </c>
      <c r="AM68">
        <v>1241.82</v>
      </c>
      <c r="AO68">
        <v>46305</v>
      </c>
      <c r="AX68" t="s">
        <v>96</v>
      </c>
      <c r="BC68" s="42">
        <v>46275</v>
      </c>
      <c r="BD68" t="s">
        <v>112</v>
      </c>
    </row>
    <row r="69" spans="1:56" x14ac:dyDescent="0.25">
      <c r="A69">
        <v>2026</v>
      </c>
      <c r="B69" s="42">
        <v>46274</v>
      </c>
      <c r="C69" s="42">
        <v>46265</v>
      </c>
      <c r="D69" s="42">
        <v>46265</v>
      </c>
      <c r="E69" t="s">
        <v>120</v>
      </c>
      <c r="F69" t="s">
        <v>795</v>
      </c>
      <c r="G69" t="s">
        <v>147</v>
      </c>
      <c r="H69" t="s">
        <v>12</v>
      </c>
      <c r="I69" t="s">
        <v>797</v>
      </c>
      <c r="J69" t="s">
        <v>107</v>
      </c>
      <c r="K69" s="42">
        <v>46265</v>
      </c>
      <c r="L69" t="s">
        <v>92</v>
      </c>
      <c r="M69" t="s">
        <v>1037</v>
      </c>
      <c r="N69" t="s">
        <v>1155</v>
      </c>
      <c r="O69">
        <v>11262.32</v>
      </c>
      <c r="P69">
        <v>11262.32</v>
      </c>
      <c r="Q69">
        <v>56311.47</v>
      </c>
      <c r="R69">
        <v>55230.27</v>
      </c>
      <c r="S69" t="s">
        <v>103</v>
      </c>
      <c r="T69">
        <v>264180490</v>
      </c>
      <c r="U69" s="42">
        <v>46265</v>
      </c>
      <c r="V69" s="42">
        <v>46276</v>
      </c>
      <c r="X69" t="s">
        <v>815</v>
      </c>
      <c r="Y69" t="s">
        <v>96</v>
      </c>
      <c r="Z69" t="s">
        <v>96</v>
      </c>
      <c r="AA69" t="s">
        <v>6</v>
      </c>
      <c r="AB69" t="s">
        <v>97</v>
      </c>
      <c r="AF69" t="s">
        <v>127</v>
      </c>
      <c r="AG69">
        <v>0</v>
      </c>
      <c r="AH69">
        <v>0.8</v>
      </c>
      <c r="AI69" t="s">
        <v>801</v>
      </c>
      <c r="AJ69" t="s">
        <v>126</v>
      </c>
      <c r="AK69" t="s">
        <v>96</v>
      </c>
      <c r="AL69" t="s">
        <v>99</v>
      </c>
      <c r="AM69" t="s">
        <v>99</v>
      </c>
      <c r="AO69" t="s">
        <v>99</v>
      </c>
      <c r="AX69" t="s">
        <v>96</v>
      </c>
      <c r="BC69" s="42"/>
      <c r="BD69" t="s">
        <v>112</v>
      </c>
    </row>
    <row r="70" spans="1:56" x14ac:dyDescent="0.25">
      <c r="A70">
        <v>2026</v>
      </c>
      <c r="B70" s="42">
        <v>46274</v>
      </c>
      <c r="C70" s="42">
        <v>46265</v>
      </c>
      <c r="D70" s="42">
        <v>46266</v>
      </c>
      <c r="E70" t="s">
        <v>120</v>
      </c>
      <c r="F70" t="s">
        <v>795</v>
      </c>
      <c r="G70" t="s">
        <v>147</v>
      </c>
      <c r="H70" t="s">
        <v>12</v>
      </c>
      <c r="I70" t="s">
        <v>797</v>
      </c>
      <c r="J70" t="s">
        <v>107</v>
      </c>
      <c r="K70" s="42">
        <v>46265</v>
      </c>
      <c r="L70" t="s">
        <v>92</v>
      </c>
      <c r="M70" t="s">
        <v>1156</v>
      </c>
      <c r="N70" t="s">
        <v>1157</v>
      </c>
      <c r="O70">
        <v>5000.8100000000004</v>
      </c>
      <c r="P70">
        <v>195993.06</v>
      </c>
      <c r="Q70">
        <v>217838.44</v>
      </c>
      <c r="R70">
        <v>42926.58</v>
      </c>
      <c r="S70" t="s">
        <v>110</v>
      </c>
      <c r="T70">
        <v>264620643</v>
      </c>
      <c r="U70" s="42">
        <v>46267</v>
      </c>
      <c r="V70" s="42"/>
      <c r="X70" t="s">
        <v>140</v>
      </c>
      <c r="Y70" t="s">
        <v>95</v>
      </c>
      <c r="Z70" t="s">
        <v>96</v>
      </c>
      <c r="AA70" t="s">
        <v>6</v>
      </c>
      <c r="AB70" t="s">
        <v>105</v>
      </c>
      <c r="AF70" t="s">
        <v>98</v>
      </c>
      <c r="AG70">
        <v>4.8999999999999998E-3</v>
      </c>
      <c r="AH70">
        <v>0.1003</v>
      </c>
      <c r="AI70" t="s">
        <v>987</v>
      </c>
      <c r="AJ70" t="s">
        <v>126</v>
      </c>
      <c r="AK70" t="s">
        <v>96</v>
      </c>
      <c r="AL70">
        <v>37</v>
      </c>
      <c r="AM70">
        <v>5800.94</v>
      </c>
      <c r="AO70">
        <v>46297</v>
      </c>
      <c r="AX70" t="s">
        <v>96</v>
      </c>
      <c r="BC70" s="42">
        <v>46267</v>
      </c>
      <c r="BD70" t="s">
        <v>112</v>
      </c>
    </row>
    <row r="71" spans="1:56" x14ac:dyDescent="0.25">
      <c r="A71">
        <v>2026</v>
      </c>
      <c r="B71" s="42">
        <v>46274</v>
      </c>
      <c r="C71" s="42">
        <v>46265</v>
      </c>
      <c r="D71" s="42">
        <v>46265</v>
      </c>
      <c r="E71" t="s">
        <v>120</v>
      </c>
      <c r="F71" t="s">
        <v>795</v>
      </c>
      <c r="G71" t="s">
        <v>147</v>
      </c>
      <c r="H71" t="s">
        <v>12</v>
      </c>
      <c r="I71" t="s">
        <v>797</v>
      </c>
      <c r="J71" t="s">
        <v>91</v>
      </c>
      <c r="K71" s="42">
        <v>46265</v>
      </c>
      <c r="L71" t="s">
        <v>92</v>
      </c>
      <c r="M71" t="s">
        <v>1004</v>
      </c>
      <c r="N71" t="s">
        <v>1005</v>
      </c>
      <c r="O71">
        <v>1999.99</v>
      </c>
      <c r="P71">
        <v>93630.66</v>
      </c>
      <c r="Q71">
        <v>197117.16</v>
      </c>
      <c r="R71">
        <v>183287.2</v>
      </c>
      <c r="S71" t="s">
        <v>110</v>
      </c>
      <c r="T71">
        <v>264589593</v>
      </c>
      <c r="U71" s="42">
        <v>46269</v>
      </c>
      <c r="V71" s="42"/>
      <c r="X71" t="s">
        <v>104</v>
      </c>
      <c r="Y71" t="s">
        <v>95</v>
      </c>
      <c r="Z71" t="s">
        <v>96</v>
      </c>
      <c r="AA71" t="s">
        <v>137</v>
      </c>
      <c r="AB71" t="s">
        <v>105</v>
      </c>
      <c r="AF71">
        <v>90</v>
      </c>
      <c r="AG71">
        <v>1.12E-2</v>
      </c>
      <c r="AH71">
        <v>0.52500000000000002</v>
      </c>
      <c r="AI71" t="s">
        <v>141</v>
      </c>
      <c r="AJ71" t="s">
        <v>117</v>
      </c>
      <c r="AK71" t="s">
        <v>96</v>
      </c>
      <c r="AL71">
        <v>61</v>
      </c>
      <c r="AM71">
        <v>2108.77</v>
      </c>
      <c r="AO71">
        <v>46299</v>
      </c>
      <c r="AR71" t="s">
        <v>802</v>
      </c>
      <c r="AS71" t="s">
        <v>101</v>
      </c>
      <c r="AT71" t="s">
        <v>116</v>
      </c>
      <c r="AX71" t="s">
        <v>96</v>
      </c>
      <c r="BC71" s="42">
        <v>46273</v>
      </c>
      <c r="BD71" t="s">
        <v>112</v>
      </c>
    </row>
    <row r="72" spans="1:56" x14ac:dyDescent="0.25">
      <c r="A72">
        <v>2026</v>
      </c>
      <c r="B72" s="42">
        <v>46274</v>
      </c>
      <c r="C72" s="42">
        <v>46265</v>
      </c>
      <c r="D72" s="42">
        <v>46266</v>
      </c>
      <c r="E72" t="s">
        <v>120</v>
      </c>
      <c r="F72" t="s">
        <v>795</v>
      </c>
      <c r="G72" t="s">
        <v>147</v>
      </c>
      <c r="H72" t="s">
        <v>12</v>
      </c>
      <c r="I72" t="s">
        <v>797</v>
      </c>
      <c r="J72" t="s">
        <v>91</v>
      </c>
      <c r="K72" s="42">
        <v>46265</v>
      </c>
      <c r="L72" t="s">
        <v>92</v>
      </c>
      <c r="M72" t="s">
        <v>1104</v>
      </c>
      <c r="N72" t="s">
        <v>1105</v>
      </c>
      <c r="O72">
        <v>2500.4</v>
      </c>
      <c r="P72">
        <v>132379.31</v>
      </c>
      <c r="Q72">
        <v>139527.57</v>
      </c>
      <c r="R72">
        <v>22932.66</v>
      </c>
      <c r="S72" t="s">
        <v>110</v>
      </c>
      <c r="T72">
        <v>264620651</v>
      </c>
      <c r="U72" s="42">
        <v>46267</v>
      </c>
      <c r="V72" s="42"/>
      <c r="X72" t="s">
        <v>140</v>
      </c>
      <c r="Y72" t="s">
        <v>95</v>
      </c>
      <c r="Z72" t="s">
        <v>96</v>
      </c>
      <c r="AA72" t="s">
        <v>137</v>
      </c>
      <c r="AB72" t="s">
        <v>105</v>
      </c>
      <c r="AF72" t="s">
        <v>98</v>
      </c>
      <c r="AG72">
        <v>4.8999999999999998E-3</v>
      </c>
      <c r="AH72">
        <v>5.1200000000000002E-2</v>
      </c>
      <c r="AI72" t="s">
        <v>144</v>
      </c>
      <c r="AJ72" t="s">
        <v>128</v>
      </c>
      <c r="AK72" t="s">
        <v>96</v>
      </c>
      <c r="AL72">
        <v>59</v>
      </c>
      <c r="AM72">
        <v>2578.42</v>
      </c>
      <c r="AO72">
        <v>46297</v>
      </c>
      <c r="AX72" t="s">
        <v>96</v>
      </c>
      <c r="BC72" s="42">
        <v>46273</v>
      </c>
      <c r="BD72" t="s">
        <v>112</v>
      </c>
    </row>
    <row r="73" spans="1:56" x14ac:dyDescent="0.25">
      <c r="A73">
        <v>2026</v>
      </c>
      <c r="B73" s="42">
        <v>46274</v>
      </c>
      <c r="C73" s="42">
        <v>46265</v>
      </c>
      <c r="D73" s="42">
        <v>46265</v>
      </c>
      <c r="E73" t="s">
        <v>120</v>
      </c>
      <c r="F73" t="s">
        <v>795</v>
      </c>
      <c r="G73" t="s">
        <v>147</v>
      </c>
      <c r="H73" t="s">
        <v>12</v>
      </c>
      <c r="I73" t="s">
        <v>797</v>
      </c>
      <c r="J73" t="s">
        <v>107</v>
      </c>
      <c r="K73" s="42">
        <v>46265</v>
      </c>
      <c r="L73" t="s">
        <v>92</v>
      </c>
      <c r="M73" t="s">
        <v>1112</v>
      </c>
      <c r="N73" t="s">
        <v>1113</v>
      </c>
      <c r="O73">
        <v>80000</v>
      </c>
      <c r="P73">
        <v>80000</v>
      </c>
      <c r="Q73">
        <v>175845.75</v>
      </c>
      <c r="R73">
        <v>162979.22</v>
      </c>
      <c r="S73" t="s">
        <v>103</v>
      </c>
      <c r="T73">
        <v>264591609</v>
      </c>
      <c r="U73" s="42">
        <v>46265</v>
      </c>
      <c r="V73" s="42">
        <v>46276</v>
      </c>
      <c r="X73" t="s">
        <v>104</v>
      </c>
      <c r="Y73" t="s">
        <v>95</v>
      </c>
      <c r="Z73" t="s">
        <v>96</v>
      </c>
      <c r="AA73" t="s">
        <v>7</v>
      </c>
      <c r="AB73" t="s">
        <v>97</v>
      </c>
      <c r="AF73">
        <v>90</v>
      </c>
      <c r="AG73">
        <v>0</v>
      </c>
      <c r="AH73">
        <v>0.54510000000000003</v>
      </c>
      <c r="AI73" t="s">
        <v>142</v>
      </c>
      <c r="AJ73" t="s">
        <v>130</v>
      </c>
      <c r="AK73" t="s">
        <v>95</v>
      </c>
      <c r="AL73" t="s">
        <v>99</v>
      </c>
      <c r="AM73" t="s">
        <v>99</v>
      </c>
      <c r="AO73" t="s">
        <v>99</v>
      </c>
      <c r="AR73" t="s">
        <v>794</v>
      </c>
      <c r="AS73" t="s">
        <v>101</v>
      </c>
      <c r="AT73" t="s">
        <v>116</v>
      </c>
      <c r="AX73" t="s">
        <v>95</v>
      </c>
      <c r="AY73" t="s">
        <v>109</v>
      </c>
      <c r="BC73" s="42"/>
      <c r="BD73" t="s">
        <v>112</v>
      </c>
    </row>
    <row r="74" spans="1:56" x14ac:dyDescent="0.25">
      <c r="A74">
        <v>2026</v>
      </c>
      <c r="B74" s="42">
        <v>46274</v>
      </c>
      <c r="C74" s="42">
        <v>46266</v>
      </c>
      <c r="D74" s="42"/>
      <c r="E74" t="s">
        <v>120</v>
      </c>
      <c r="F74" t="s">
        <v>795</v>
      </c>
      <c r="G74" t="s">
        <v>147</v>
      </c>
      <c r="H74" t="s">
        <v>12</v>
      </c>
      <c r="I74" t="s">
        <v>797</v>
      </c>
      <c r="J74" t="s">
        <v>91</v>
      </c>
      <c r="K74" s="42">
        <v>46266</v>
      </c>
      <c r="L74">
        <v>1</v>
      </c>
      <c r="M74" t="s">
        <v>1267</v>
      </c>
      <c r="N74" t="s">
        <v>1268</v>
      </c>
      <c r="O74">
        <v>10001.65</v>
      </c>
      <c r="P74">
        <v>10001.65</v>
      </c>
      <c r="Q74">
        <v>328107.42</v>
      </c>
      <c r="R74">
        <v>216241.43</v>
      </c>
      <c r="S74" t="s">
        <v>129</v>
      </c>
      <c r="T74">
        <v>264420306</v>
      </c>
      <c r="U74" s="42">
        <v>46269</v>
      </c>
      <c r="V74" s="42"/>
      <c r="X74" t="s">
        <v>831</v>
      </c>
      <c r="Y74" t="s">
        <v>96</v>
      </c>
      <c r="Z74" t="s">
        <v>96</v>
      </c>
      <c r="AA74" t="s">
        <v>6</v>
      </c>
      <c r="AB74" t="s">
        <v>105</v>
      </c>
      <c r="AE74" t="s">
        <v>1269</v>
      </c>
      <c r="AF74">
        <v>90</v>
      </c>
      <c r="AG74">
        <v>0</v>
      </c>
      <c r="AH74">
        <v>0.96970000000000001</v>
      </c>
      <c r="AI74" t="s">
        <v>142</v>
      </c>
      <c r="AJ74" t="s">
        <v>126</v>
      </c>
      <c r="AK74" t="s">
        <v>96</v>
      </c>
      <c r="AL74" t="s">
        <v>99</v>
      </c>
      <c r="AM74" t="s">
        <v>99</v>
      </c>
      <c r="AO74" t="s">
        <v>99</v>
      </c>
      <c r="AX74" t="s">
        <v>96</v>
      </c>
      <c r="BC74" s="42"/>
      <c r="BD74" t="s">
        <v>112</v>
      </c>
    </row>
    <row r="75" spans="1:56" x14ac:dyDescent="0.25">
      <c r="A75">
        <v>2026</v>
      </c>
      <c r="B75" s="42">
        <v>46274</v>
      </c>
      <c r="C75" s="42">
        <v>46266</v>
      </c>
      <c r="D75" s="42"/>
      <c r="E75" t="s">
        <v>148</v>
      </c>
      <c r="F75" t="s">
        <v>798</v>
      </c>
      <c r="G75" t="s">
        <v>147</v>
      </c>
      <c r="H75" t="s">
        <v>12</v>
      </c>
      <c r="I75" t="s">
        <v>799</v>
      </c>
      <c r="J75" t="s">
        <v>91</v>
      </c>
      <c r="K75" s="42">
        <v>46266</v>
      </c>
      <c r="L75">
        <v>1</v>
      </c>
      <c r="M75" t="s">
        <v>1270</v>
      </c>
      <c r="N75" t="s">
        <v>1271</v>
      </c>
      <c r="O75">
        <v>19283.57</v>
      </c>
      <c r="P75">
        <v>19283.57</v>
      </c>
      <c r="Q75">
        <v>480886.98</v>
      </c>
      <c r="R75">
        <v>147690.48000000001</v>
      </c>
      <c r="S75" t="s">
        <v>129</v>
      </c>
      <c r="T75">
        <v>264416184</v>
      </c>
      <c r="U75" s="42">
        <v>46275</v>
      </c>
      <c r="V75" s="42"/>
      <c r="X75" t="s">
        <v>831</v>
      </c>
      <c r="Y75" t="s">
        <v>95</v>
      </c>
      <c r="Z75" t="s">
        <v>96</v>
      </c>
      <c r="AA75" t="s">
        <v>7</v>
      </c>
      <c r="AB75" t="s">
        <v>105</v>
      </c>
      <c r="AE75" t="s">
        <v>994</v>
      </c>
      <c r="AF75">
        <v>90</v>
      </c>
      <c r="AG75">
        <v>0</v>
      </c>
      <c r="AH75">
        <v>0.95989999999999998</v>
      </c>
      <c r="AI75" t="s">
        <v>141</v>
      </c>
      <c r="AJ75" t="s">
        <v>130</v>
      </c>
      <c r="AK75" t="s">
        <v>96</v>
      </c>
      <c r="AL75" t="s">
        <v>99</v>
      </c>
      <c r="AM75" t="s">
        <v>99</v>
      </c>
      <c r="AO75" t="s">
        <v>99</v>
      </c>
      <c r="AR75" t="s">
        <v>802</v>
      </c>
      <c r="AS75" t="s">
        <v>101</v>
      </c>
      <c r="AT75" t="s">
        <v>116</v>
      </c>
      <c r="AX75" t="s">
        <v>96</v>
      </c>
      <c r="BC75" s="42"/>
      <c r="BD75" t="s">
        <v>112</v>
      </c>
    </row>
    <row r="76" spans="1:56" x14ac:dyDescent="0.25">
      <c r="A76">
        <v>2026</v>
      </c>
      <c r="B76" s="42">
        <v>46274</v>
      </c>
      <c r="C76" s="42">
        <v>46266</v>
      </c>
      <c r="D76" s="42">
        <v>46268</v>
      </c>
      <c r="E76" t="s">
        <v>148</v>
      </c>
      <c r="F76" t="s">
        <v>798</v>
      </c>
      <c r="G76" t="s">
        <v>147</v>
      </c>
      <c r="H76" t="s">
        <v>12</v>
      </c>
      <c r="I76" t="s">
        <v>799</v>
      </c>
      <c r="J76" t="s">
        <v>107</v>
      </c>
      <c r="K76" s="42">
        <v>46266</v>
      </c>
      <c r="L76">
        <v>1</v>
      </c>
      <c r="M76" t="s">
        <v>1024</v>
      </c>
      <c r="N76" t="s">
        <v>1025</v>
      </c>
      <c r="O76">
        <v>23500</v>
      </c>
      <c r="P76">
        <v>46727.25</v>
      </c>
      <c r="Q76">
        <v>134854.95000000001</v>
      </c>
      <c r="R76">
        <v>122026.82</v>
      </c>
      <c r="S76" t="s">
        <v>93</v>
      </c>
      <c r="T76">
        <v>264609634</v>
      </c>
      <c r="U76" s="42">
        <v>46289</v>
      </c>
      <c r="V76" s="42"/>
      <c r="X76" t="s">
        <v>831</v>
      </c>
      <c r="Y76" t="s">
        <v>96</v>
      </c>
      <c r="Z76" t="s">
        <v>96</v>
      </c>
      <c r="AA76" t="s">
        <v>7</v>
      </c>
      <c r="AB76" t="s">
        <v>105</v>
      </c>
      <c r="AF76">
        <v>90</v>
      </c>
      <c r="AG76">
        <v>1.12E-2</v>
      </c>
      <c r="AH76">
        <v>0.65349999999999997</v>
      </c>
      <c r="AI76" t="s">
        <v>141</v>
      </c>
      <c r="AJ76" t="s">
        <v>119</v>
      </c>
      <c r="AK76" t="s">
        <v>96</v>
      </c>
      <c r="AL76">
        <v>2</v>
      </c>
      <c r="AM76">
        <v>23892.59</v>
      </c>
      <c r="AO76">
        <v>46319</v>
      </c>
      <c r="AX76" t="s">
        <v>96</v>
      </c>
      <c r="BC76" s="42"/>
      <c r="BD76" t="s">
        <v>112</v>
      </c>
    </row>
    <row r="77" spans="1:56" x14ac:dyDescent="0.25">
      <c r="A77">
        <v>2026</v>
      </c>
      <c r="B77" s="42">
        <v>46274</v>
      </c>
      <c r="C77" s="42">
        <v>46266</v>
      </c>
      <c r="D77" s="42">
        <v>46266</v>
      </c>
      <c r="E77" t="s">
        <v>120</v>
      </c>
      <c r="F77" t="s">
        <v>795</v>
      </c>
      <c r="G77" t="s">
        <v>147</v>
      </c>
      <c r="H77" t="s">
        <v>12</v>
      </c>
      <c r="I77" t="s">
        <v>797</v>
      </c>
      <c r="J77" t="s">
        <v>91</v>
      </c>
      <c r="K77" s="42">
        <v>46266</v>
      </c>
      <c r="L77">
        <v>1</v>
      </c>
      <c r="M77" t="s">
        <v>1272</v>
      </c>
      <c r="N77" t="s">
        <v>1273</v>
      </c>
      <c r="O77">
        <v>5506.27</v>
      </c>
      <c r="P77">
        <v>105490.02</v>
      </c>
      <c r="Q77">
        <v>130032.81</v>
      </c>
      <c r="R77">
        <v>21207.47</v>
      </c>
      <c r="S77" t="s">
        <v>110</v>
      </c>
      <c r="T77">
        <v>264644809</v>
      </c>
      <c r="U77" s="42">
        <v>46275</v>
      </c>
      <c r="V77" s="42"/>
      <c r="X77" t="s">
        <v>140</v>
      </c>
      <c r="Y77" t="s">
        <v>95</v>
      </c>
      <c r="Z77" t="s">
        <v>96</v>
      </c>
      <c r="AA77" t="s">
        <v>7</v>
      </c>
      <c r="AB77" t="s">
        <v>97</v>
      </c>
      <c r="AF77" t="s">
        <v>98</v>
      </c>
      <c r="AG77">
        <v>4.8999999999999998E-3</v>
      </c>
      <c r="AH77">
        <v>0.18870000000000001</v>
      </c>
      <c r="AI77" t="s">
        <v>948</v>
      </c>
      <c r="AJ77" t="s">
        <v>108</v>
      </c>
      <c r="AK77" t="s">
        <v>96</v>
      </c>
      <c r="AL77">
        <v>66</v>
      </c>
      <c r="AM77">
        <v>1802.05</v>
      </c>
      <c r="AO77">
        <v>46305</v>
      </c>
      <c r="AX77" t="s">
        <v>96</v>
      </c>
      <c r="BC77" s="42">
        <v>46275</v>
      </c>
      <c r="BD77" t="s">
        <v>112</v>
      </c>
    </row>
    <row r="78" spans="1:56" x14ac:dyDescent="0.25">
      <c r="A78">
        <v>2026</v>
      </c>
      <c r="B78" s="42">
        <v>46274</v>
      </c>
      <c r="C78" s="42">
        <v>46266</v>
      </c>
      <c r="D78" s="42">
        <v>46266</v>
      </c>
      <c r="E78" t="s">
        <v>120</v>
      </c>
      <c r="F78" t="s">
        <v>795</v>
      </c>
      <c r="G78" t="s">
        <v>147</v>
      </c>
      <c r="H78" t="s">
        <v>12</v>
      </c>
      <c r="I78" t="s">
        <v>797</v>
      </c>
      <c r="J78" t="s">
        <v>107</v>
      </c>
      <c r="K78" s="42">
        <v>46266</v>
      </c>
      <c r="L78">
        <v>1</v>
      </c>
      <c r="M78" t="s">
        <v>1072</v>
      </c>
      <c r="N78" t="s">
        <v>1073</v>
      </c>
      <c r="O78">
        <v>5000</v>
      </c>
      <c r="P78">
        <v>26500.74</v>
      </c>
      <c r="Q78">
        <v>29379.599999999999</v>
      </c>
      <c r="R78">
        <v>7535.05</v>
      </c>
      <c r="S78" t="s">
        <v>110</v>
      </c>
      <c r="T78">
        <v>264644887</v>
      </c>
      <c r="U78" s="42">
        <v>46268</v>
      </c>
      <c r="V78" s="42"/>
      <c r="X78" t="s">
        <v>140</v>
      </c>
      <c r="Y78" t="s">
        <v>96</v>
      </c>
      <c r="Z78" t="s">
        <v>96</v>
      </c>
      <c r="AA78" t="s">
        <v>7</v>
      </c>
      <c r="AB78" t="s">
        <v>105</v>
      </c>
      <c r="AF78" t="s">
        <v>98</v>
      </c>
      <c r="AG78">
        <v>4.8999999999999998E-3</v>
      </c>
      <c r="AH78">
        <v>9.8000000000000004E-2</v>
      </c>
      <c r="AI78" t="s">
        <v>810</v>
      </c>
      <c r="AJ78" t="s">
        <v>119</v>
      </c>
      <c r="AK78" t="s">
        <v>96</v>
      </c>
      <c r="AL78">
        <v>70</v>
      </c>
      <c r="AM78">
        <v>368</v>
      </c>
      <c r="AO78">
        <v>46298</v>
      </c>
      <c r="AX78" t="s">
        <v>96</v>
      </c>
      <c r="BC78" s="42">
        <v>46269</v>
      </c>
      <c r="BD78" t="s">
        <v>112</v>
      </c>
    </row>
    <row r="79" spans="1:56" x14ac:dyDescent="0.25">
      <c r="A79">
        <v>2026</v>
      </c>
      <c r="B79" s="42">
        <v>46274</v>
      </c>
      <c r="C79" s="42">
        <v>46266</v>
      </c>
      <c r="D79" s="42">
        <v>46266</v>
      </c>
      <c r="E79" t="s">
        <v>120</v>
      </c>
      <c r="F79" t="s">
        <v>795</v>
      </c>
      <c r="G79" t="s">
        <v>147</v>
      </c>
      <c r="H79" t="s">
        <v>12</v>
      </c>
      <c r="I79" t="s">
        <v>797</v>
      </c>
      <c r="J79" t="s">
        <v>107</v>
      </c>
      <c r="K79" s="42">
        <v>46266</v>
      </c>
      <c r="L79">
        <v>1</v>
      </c>
      <c r="M79" t="s">
        <v>989</v>
      </c>
      <c r="N79" t="s">
        <v>990</v>
      </c>
      <c r="O79">
        <v>2239.64</v>
      </c>
      <c r="P79">
        <v>2239.64</v>
      </c>
      <c r="Q79">
        <v>2799.54</v>
      </c>
      <c r="R79">
        <v>2418.9299999999998</v>
      </c>
      <c r="S79" t="s">
        <v>103</v>
      </c>
      <c r="T79">
        <v>264614939</v>
      </c>
      <c r="U79" s="42">
        <v>46266</v>
      </c>
      <c r="V79" s="42">
        <v>46279</v>
      </c>
      <c r="X79" t="s">
        <v>815</v>
      </c>
      <c r="Y79" t="s">
        <v>96</v>
      </c>
      <c r="Z79" t="s">
        <v>96</v>
      </c>
      <c r="AA79" t="s">
        <v>6</v>
      </c>
      <c r="AB79" t="s">
        <v>97</v>
      </c>
      <c r="AF79" t="s">
        <v>127</v>
      </c>
      <c r="AG79">
        <v>0</v>
      </c>
      <c r="AH79">
        <v>0.2</v>
      </c>
      <c r="AI79" t="s">
        <v>822</v>
      </c>
      <c r="AJ79" t="s">
        <v>126</v>
      </c>
      <c r="AK79" t="s">
        <v>96</v>
      </c>
      <c r="AL79" t="s">
        <v>99</v>
      </c>
      <c r="AM79" t="s">
        <v>99</v>
      </c>
      <c r="AO79" t="s">
        <v>99</v>
      </c>
      <c r="AX79" t="s">
        <v>96</v>
      </c>
      <c r="BC79" s="42"/>
      <c r="BD79" t="s">
        <v>112</v>
      </c>
    </row>
    <row r="80" spans="1:56" x14ac:dyDescent="0.25">
      <c r="A80">
        <v>2026</v>
      </c>
      <c r="B80" s="42">
        <v>46274</v>
      </c>
      <c r="C80" s="42">
        <v>46266</v>
      </c>
      <c r="D80" s="42">
        <v>46267</v>
      </c>
      <c r="E80" t="s">
        <v>113</v>
      </c>
      <c r="F80" t="s">
        <v>795</v>
      </c>
      <c r="G80" t="s">
        <v>147</v>
      </c>
      <c r="H80" t="s">
        <v>11</v>
      </c>
      <c r="I80" t="s">
        <v>796</v>
      </c>
      <c r="J80" t="s">
        <v>91</v>
      </c>
      <c r="K80" s="42">
        <v>46266</v>
      </c>
      <c r="L80">
        <v>1</v>
      </c>
      <c r="M80" t="s">
        <v>1274</v>
      </c>
      <c r="N80" t="s">
        <v>1275</v>
      </c>
      <c r="O80">
        <v>30117.37</v>
      </c>
      <c r="P80">
        <v>30117.37</v>
      </c>
      <c r="Q80">
        <v>120969.21</v>
      </c>
      <c r="R80">
        <v>70521.179999999993</v>
      </c>
      <c r="S80" t="s">
        <v>93</v>
      </c>
      <c r="T80">
        <v>264629534</v>
      </c>
      <c r="U80" s="42">
        <v>46267</v>
      </c>
      <c r="V80" s="42"/>
      <c r="X80" t="s">
        <v>815</v>
      </c>
      <c r="Y80" t="s">
        <v>95</v>
      </c>
      <c r="Z80" t="s">
        <v>96</v>
      </c>
      <c r="AA80" t="s">
        <v>7</v>
      </c>
      <c r="AB80" t="s">
        <v>97</v>
      </c>
      <c r="AF80" t="s">
        <v>127</v>
      </c>
      <c r="AG80">
        <v>0</v>
      </c>
      <c r="AH80">
        <v>0.752</v>
      </c>
      <c r="AI80" t="s">
        <v>143</v>
      </c>
      <c r="AJ80" t="s">
        <v>119</v>
      </c>
      <c r="AK80" t="s">
        <v>96</v>
      </c>
      <c r="AL80" t="s">
        <v>99</v>
      </c>
      <c r="AM80" t="s">
        <v>99</v>
      </c>
      <c r="AO80" t="s">
        <v>99</v>
      </c>
      <c r="AR80" t="s">
        <v>794</v>
      </c>
      <c r="AS80" t="s">
        <v>101</v>
      </c>
      <c r="AT80" t="s">
        <v>116</v>
      </c>
      <c r="AX80" t="s">
        <v>95</v>
      </c>
      <c r="AY80" t="s">
        <v>109</v>
      </c>
      <c r="BC80" s="42"/>
      <c r="BD80" t="s">
        <v>112</v>
      </c>
    </row>
    <row r="81" spans="1:56" x14ac:dyDescent="0.25">
      <c r="A81">
        <v>2026</v>
      </c>
      <c r="B81" s="42">
        <v>46274</v>
      </c>
      <c r="C81" s="42">
        <v>46266</v>
      </c>
      <c r="D81" s="42">
        <v>46266</v>
      </c>
      <c r="E81" t="s">
        <v>120</v>
      </c>
      <c r="F81" t="s">
        <v>795</v>
      </c>
      <c r="G81" t="s">
        <v>147</v>
      </c>
      <c r="H81" t="s">
        <v>12</v>
      </c>
      <c r="I81" t="s">
        <v>797</v>
      </c>
      <c r="J81" t="s">
        <v>107</v>
      </c>
      <c r="K81" s="42">
        <v>46266</v>
      </c>
      <c r="L81">
        <v>1</v>
      </c>
      <c r="M81" t="s">
        <v>1276</v>
      </c>
      <c r="N81" t="s">
        <v>1277</v>
      </c>
      <c r="O81">
        <v>2552.6</v>
      </c>
      <c r="P81">
        <v>2552.6</v>
      </c>
      <c r="Q81">
        <v>10207.9</v>
      </c>
      <c r="R81">
        <v>9751.11</v>
      </c>
      <c r="S81" t="s">
        <v>110</v>
      </c>
      <c r="T81">
        <v>264611585</v>
      </c>
      <c r="U81" s="42">
        <v>46269</v>
      </c>
      <c r="V81" s="42"/>
      <c r="X81" t="s">
        <v>132</v>
      </c>
      <c r="Y81" t="s">
        <v>96</v>
      </c>
      <c r="Z81" t="s">
        <v>96</v>
      </c>
      <c r="AA81" t="s">
        <v>7</v>
      </c>
      <c r="AB81" t="s">
        <v>97</v>
      </c>
      <c r="AF81" t="s">
        <v>127</v>
      </c>
      <c r="AG81">
        <v>0</v>
      </c>
      <c r="AH81">
        <v>0.75</v>
      </c>
      <c r="AI81" t="s">
        <v>814</v>
      </c>
      <c r="AJ81" t="s">
        <v>165</v>
      </c>
      <c r="AK81" t="s">
        <v>96</v>
      </c>
      <c r="AL81" t="s">
        <v>99</v>
      </c>
      <c r="AM81" t="s">
        <v>99</v>
      </c>
      <c r="AO81" t="s">
        <v>99</v>
      </c>
      <c r="AX81" t="s">
        <v>96</v>
      </c>
      <c r="BC81" s="42">
        <v>46267</v>
      </c>
      <c r="BD81" t="s">
        <v>112</v>
      </c>
    </row>
    <row r="82" spans="1:56" x14ac:dyDescent="0.25">
      <c r="A82">
        <v>2026</v>
      </c>
      <c r="B82" s="42">
        <v>46274</v>
      </c>
      <c r="C82" s="42">
        <v>46266</v>
      </c>
      <c r="D82" s="42">
        <v>46266</v>
      </c>
      <c r="E82" t="s">
        <v>120</v>
      </c>
      <c r="F82" t="s">
        <v>795</v>
      </c>
      <c r="G82" t="s">
        <v>147</v>
      </c>
      <c r="H82" t="s">
        <v>12</v>
      </c>
      <c r="I82" t="s">
        <v>797</v>
      </c>
      <c r="J82" t="s">
        <v>107</v>
      </c>
      <c r="K82" s="42">
        <v>46266</v>
      </c>
      <c r="L82">
        <v>1</v>
      </c>
      <c r="M82" t="s">
        <v>1278</v>
      </c>
      <c r="N82" t="s">
        <v>1279</v>
      </c>
      <c r="O82">
        <v>163.88</v>
      </c>
      <c r="P82">
        <v>163.88</v>
      </c>
      <c r="Q82">
        <v>163.88</v>
      </c>
      <c r="R82">
        <v>151.55000000000001</v>
      </c>
      <c r="S82" t="s">
        <v>103</v>
      </c>
      <c r="T82">
        <v>264611633</v>
      </c>
      <c r="U82" s="42">
        <v>46266</v>
      </c>
      <c r="V82" s="42">
        <v>46279</v>
      </c>
      <c r="X82" t="s">
        <v>815</v>
      </c>
      <c r="Y82" t="s">
        <v>96</v>
      </c>
      <c r="Z82" t="s">
        <v>96</v>
      </c>
      <c r="AA82" t="s">
        <v>137</v>
      </c>
      <c r="AB82" t="s">
        <v>97</v>
      </c>
      <c r="AF82" t="s">
        <v>127</v>
      </c>
      <c r="AG82">
        <v>0</v>
      </c>
      <c r="AH82">
        <v>0</v>
      </c>
      <c r="AI82" t="s">
        <v>801</v>
      </c>
      <c r="AJ82" t="s">
        <v>131</v>
      </c>
      <c r="AK82" t="s">
        <v>96</v>
      </c>
      <c r="AL82" t="s">
        <v>99</v>
      </c>
      <c r="AM82" t="s">
        <v>99</v>
      </c>
      <c r="AO82" t="s">
        <v>99</v>
      </c>
      <c r="AX82" t="s">
        <v>96</v>
      </c>
      <c r="BC82" s="42"/>
      <c r="BD82" t="s">
        <v>112</v>
      </c>
    </row>
    <row r="83" spans="1:56" x14ac:dyDescent="0.25">
      <c r="A83">
        <v>2026</v>
      </c>
      <c r="B83" s="42">
        <v>46274</v>
      </c>
      <c r="C83" s="42">
        <v>46266</v>
      </c>
      <c r="D83" s="42">
        <v>46266</v>
      </c>
      <c r="E83" t="s">
        <v>120</v>
      </c>
      <c r="F83" t="s">
        <v>795</v>
      </c>
      <c r="G83" t="s">
        <v>147</v>
      </c>
      <c r="H83" t="s">
        <v>12</v>
      </c>
      <c r="I83" t="s">
        <v>797</v>
      </c>
      <c r="J83" t="s">
        <v>91</v>
      </c>
      <c r="K83" s="42">
        <v>46266</v>
      </c>
      <c r="L83">
        <v>1</v>
      </c>
      <c r="M83" t="s">
        <v>1280</v>
      </c>
      <c r="N83" t="s">
        <v>1281</v>
      </c>
      <c r="O83">
        <v>5000</v>
      </c>
      <c r="P83">
        <v>5000</v>
      </c>
      <c r="Q83">
        <v>19837.810000000001</v>
      </c>
      <c r="R83">
        <v>8249.6</v>
      </c>
      <c r="S83" t="s">
        <v>103</v>
      </c>
      <c r="T83">
        <v>264612258</v>
      </c>
      <c r="U83" s="42">
        <v>46266</v>
      </c>
      <c r="V83" s="42">
        <v>46279</v>
      </c>
      <c r="X83" t="s">
        <v>815</v>
      </c>
      <c r="Y83" t="s">
        <v>96</v>
      </c>
      <c r="Z83" t="s">
        <v>96</v>
      </c>
      <c r="AA83" t="s">
        <v>7</v>
      </c>
      <c r="AB83" t="s">
        <v>105</v>
      </c>
      <c r="AF83" t="s">
        <v>127</v>
      </c>
      <c r="AG83">
        <v>0</v>
      </c>
      <c r="AH83">
        <v>0.748</v>
      </c>
      <c r="AI83" t="s">
        <v>987</v>
      </c>
      <c r="AJ83" t="s">
        <v>108</v>
      </c>
      <c r="AK83" t="s">
        <v>96</v>
      </c>
      <c r="AL83" t="s">
        <v>99</v>
      </c>
      <c r="AM83" t="s">
        <v>99</v>
      </c>
      <c r="AO83" t="s">
        <v>99</v>
      </c>
      <c r="AX83" t="s">
        <v>96</v>
      </c>
      <c r="BC83" s="42"/>
      <c r="BD83" t="s">
        <v>112</v>
      </c>
    </row>
    <row r="84" spans="1:56" x14ac:dyDescent="0.25">
      <c r="A84">
        <v>2026</v>
      </c>
      <c r="B84" s="42">
        <v>46274</v>
      </c>
      <c r="C84" s="42">
        <v>46266</v>
      </c>
      <c r="D84" s="42"/>
      <c r="E84" t="s">
        <v>120</v>
      </c>
      <c r="F84" t="s">
        <v>795</v>
      </c>
      <c r="G84" t="s">
        <v>147</v>
      </c>
      <c r="H84" t="s">
        <v>12</v>
      </c>
      <c r="I84" t="s">
        <v>797</v>
      </c>
      <c r="J84" t="s">
        <v>91</v>
      </c>
      <c r="K84" s="42">
        <v>46266</v>
      </c>
      <c r="L84">
        <v>1</v>
      </c>
      <c r="M84" t="s">
        <v>1106</v>
      </c>
      <c r="N84" t="s">
        <v>1107</v>
      </c>
      <c r="O84">
        <v>15003.76</v>
      </c>
      <c r="P84">
        <v>15003.76</v>
      </c>
      <c r="Q84">
        <v>76490.3</v>
      </c>
      <c r="R84">
        <v>68020</v>
      </c>
      <c r="S84" t="s">
        <v>129</v>
      </c>
      <c r="T84">
        <v>264609048</v>
      </c>
      <c r="U84" s="42">
        <v>46269</v>
      </c>
      <c r="V84" s="42"/>
      <c r="X84" t="s">
        <v>104</v>
      </c>
      <c r="Y84" t="s">
        <v>96</v>
      </c>
      <c r="Z84" t="s">
        <v>96</v>
      </c>
      <c r="AA84" t="s">
        <v>7</v>
      </c>
      <c r="AB84" t="s">
        <v>105</v>
      </c>
      <c r="AE84" t="s">
        <v>1282</v>
      </c>
      <c r="AF84">
        <v>90</v>
      </c>
      <c r="AG84">
        <v>0</v>
      </c>
      <c r="AH84">
        <v>0.81169999999999998</v>
      </c>
      <c r="AI84" t="s">
        <v>142</v>
      </c>
      <c r="AJ84" t="s">
        <v>125</v>
      </c>
      <c r="AK84" t="s">
        <v>95</v>
      </c>
      <c r="AL84" t="s">
        <v>99</v>
      </c>
      <c r="AM84" t="s">
        <v>99</v>
      </c>
      <c r="AO84" t="s">
        <v>99</v>
      </c>
      <c r="AX84" t="s">
        <v>96</v>
      </c>
      <c r="BC84" s="42"/>
      <c r="BD84" t="s">
        <v>816</v>
      </c>
    </row>
    <row r="85" spans="1:56" x14ac:dyDescent="0.25">
      <c r="A85">
        <v>2026</v>
      </c>
      <c r="B85" s="42">
        <v>46274</v>
      </c>
      <c r="C85" s="42">
        <v>46266</v>
      </c>
      <c r="D85" s="42">
        <v>46266</v>
      </c>
      <c r="E85" t="s">
        <v>148</v>
      </c>
      <c r="F85" t="s">
        <v>798</v>
      </c>
      <c r="G85" t="s">
        <v>147</v>
      </c>
      <c r="H85" t="s">
        <v>12</v>
      </c>
      <c r="I85" t="s">
        <v>799</v>
      </c>
      <c r="J85" t="s">
        <v>91</v>
      </c>
      <c r="K85" s="42">
        <v>46266</v>
      </c>
      <c r="L85">
        <v>1</v>
      </c>
      <c r="M85" t="s">
        <v>1283</v>
      </c>
      <c r="N85" t="s">
        <v>1284</v>
      </c>
      <c r="O85">
        <v>57697.26</v>
      </c>
      <c r="P85">
        <v>57697.26</v>
      </c>
      <c r="Q85">
        <v>384648.37</v>
      </c>
      <c r="R85">
        <v>354701.99</v>
      </c>
      <c r="S85" t="s">
        <v>110</v>
      </c>
      <c r="T85">
        <v>264608760</v>
      </c>
      <c r="U85" s="42">
        <v>46268</v>
      </c>
      <c r="V85" s="42"/>
      <c r="X85" t="s">
        <v>815</v>
      </c>
      <c r="Y85" t="s">
        <v>96</v>
      </c>
      <c r="Z85" t="s">
        <v>96</v>
      </c>
      <c r="AA85" t="s">
        <v>137</v>
      </c>
      <c r="AB85" t="s">
        <v>105</v>
      </c>
      <c r="AF85" t="s">
        <v>127</v>
      </c>
      <c r="AG85">
        <v>0</v>
      </c>
      <c r="AH85">
        <v>0.85</v>
      </c>
      <c r="AI85" t="s">
        <v>987</v>
      </c>
      <c r="AJ85" t="s">
        <v>117</v>
      </c>
      <c r="AK85" t="s">
        <v>96</v>
      </c>
      <c r="AL85" t="s">
        <v>99</v>
      </c>
      <c r="AM85" t="s">
        <v>99</v>
      </c>
      <c r="AO85" t="s">
        <v>99</v>
      </c>
      <c r="AX85" t="s">
        <v>96</v>
      </c>
      <c r="BC85" s="42">
        <v>46266</v>
      </c>
      <c r="BD85" t="s">
        <v>816</v>
      </c>
    </row>
    <row r="86" spans="1:56" x14ac:dyDescent="0.25">
      <c r="A86">
        <v>2026</v>
      </c>
      <c r="B86" s="42">
        <v>46274</v>
      </c>
      <c r="C86" s="42">
        <v>46267</v>
      </c>
      <c r="D86" s="42">
        <v>46267</v>
      </c>
      <c r="E86" t="s">
        <v>113</v>
      </c>
      <c r="F86" t="s">
        <v>795</v>
      </c>
      <c r="G86" t="s">
        <v>147</v>
      </c>
      <c r="H86" t="s">
        <v>11</v>
      </c>
      <c r="I86" t="s">
        <v>796</v>
      </c>
      <c r="J86" t="s">
        <v>107</v>
      </c>
      <c r="K86" s="42">
        <v>46267</v>
      </c>
      <c r="L86">
        <v>2</v>
      </c>
      <c r="M86" t="s">
        <v>1285</v>
      </c>
      <c r="N86" t="s">
        <v>1286</v>
      </c>
      <c r="O86">
        <v>25000</v>
      </c>
      <c r="P86">
        <v>121754.58</v>
      </c>
      <c r="Q86">
        <v>163746.85999999999</v>
      </c>
      <c r="R86">
        <v>160952.71</v>
      </c>
      <c r="S86" t="s">
        <v>93</v>
      </c>
      <c r="T86">
        <v>264620361</v>
      </c>
      <c r="U86" s="42">
        <v>46269</v>
      </c>
      <c r="V86" s="42"/>
      <c r="X86" t="s">
        <v>815</v>
      </c>
      <c r="Y86" t="s">
        <v>95</v>
      </c>
      <c r="Z86" t="s">
        <v>96</v>
      </c>
      <c r="AA86" t="s">
        <v>6</v>
      </c>
      <c r="AB86" t="s">
        <v>97</v>
      </c>
      <c r="AF86" t="s">
        <v>127</v>
      </c>
      <c r="AG86">
        <v>0</v>
      </c>
      <c r="AH86">
        <v>0.25640000000000002</v>
      </c>
      <c r="AI86" t="s">
        <v>947</v>
      </c>
      <c r="AJ86" t="s">
        <v>126</v>
      </c>
      <c r="AK86" t="s">
        <v>96</v>
      </c>
      <c r="AL86">
        <v>48</v>
      </c>
      <c r="AM86">
        <v>2082.39</v>
      </c>
      <c r="AO86">
        <v>46299</v>
      </c>
      <c r="AX86" t="s">
        <v>96</v>
      </c>
      <c r="BC86" s="42"/>
      <c r="BD86" t="s">
        <v>112</v>
      </c>
    </row>
    <row r="87" spans="1:56" x14ac:dyDescent="0.25">
      <c r="A87">
        <v>2026</v>
      </c>
      <c r="B87" s="42">
        <v>46274</v>
      </c>
      <c r="C87" s="42">
        <v>46267</v>
      </c>
      <c r="D87" s="42">
        <v>46273</v>
      </c>
      <c r="E87" t="s">
        <v>120</v>
      </c>
      <c r="F87" t="s">
        <v>795</v>
      </c>
      <c r="G87" t="s">
        <v>147</v>
      </c>
      <c r="H87" t="s">
        <v>12</v>
      </c>
      <c r="I87" t="s">
        <v>797</v>
      </c>
      <c r="J87" t="s">
        <v>91</v>
      </c>
      <c r="K87" s="42">
        <v>46267</v>
      </c>
      <c r="L87">
        <v>2</v>
      </c>
      <c r="M87" t="s">
        <v>1287</v>
      </c>
      <c r="N87" t="s">
        <v>1288</v>
      </c>
      <c r="O87">
        <v>14999.98</v>
      </c>
      <c r="P87">
        <v>24780.63</v>
      </c>
      <c r="Q87">
        <v>630482.63</v>
      </c>
      <c r="R87">
        <v>52411.38</v>
      </c>
      <c r="S87" t="s">
        <v>110</v>
      </c>
      <c r="T87">
        <v>264629517</v>
      </c>
      <c r="U87" s="42">
        <v>46280</v>
      </c>
      <c r="V87" s="42"/>
      <c r="W87" t="s">
        <v>118</v>
      </c>
      <c r="X87" t="s">
        <v>104</v>
      </c>
      <c r="Y87" t="s">
        <v>95</v>
      </c>
      <c r="Z87" t="s">
        <v>95</v>
      </c>
      <c r="AA87" t="s">
        <v>7</v>
      </c>
      <c r="AB87" t="s">
        <v>105</v>
      </c>
      <c r="AF87">
        <v>90</v>
      </c>
      <c r="AG87">
        <v>1.12E-2</v>
      </c>
      <c r="AH87">
        <v>0.9607</v>
      </c>
      <c r="AI87" t="s">
        <v>141</v>
      </c>
      <c r="AJ87" t="s">
        <v>173</v>
      </c>
      <c r="AK87" t="s">
        <v>96</v>
      </c>
      <c r="AL87">
        <v>2</v>
      </c>
      <c r="AM87">
        <v>10011.42</v>
      </c>
      <c r="AO87">
        <v>46310</v>
      </c>
      <c r="AR87" t="s">
        <v>794</v>
      </c>
      <c r="AS87" t="s">
        <v>101</v>
      </c>
      <c r="AT87" t="s">
        <v>116</v>
      </c>
      <c r="AX87" t="s">
        <v>95</v>
      </c>
      <c r="AY87" t="s">
        <v>109</v>
      </c>
      <c r="BC87" s="42">
        <v>46273</v>
      </c>
      <c r="BD87" t="s">
        <v>112</v>
      </c>
    </row>
    <row r="88" spans="1:56" x14ac:dyDescent="0.25">
      <c r="A88">
        <v>2026</v>
      </c>
      <c r="B88" s="42">
        <v>46274</v>
      </c>
      <c r="C88" s="42">
        <v>46267</v>
      </c>
      <c r="D88" s="42">
        <v>46267</v>
      </c>
      <c r="E88" t="s">
        <v>120</v>
      </c>
      <c r="F88" t="s">
        <v>795</v>
      </c>
      <c r="G88" t="s">
        <v>147</v>
      </c>
      <c r="H88" t="s">
        <v>12</v>
      </c>
      <c r="I88" t="s">
        <v>797</v>
      </c>
      <c r="J88" t="s">
        <v>91</v>
      </c>
      <c r="K88" s="42">
        <v>46267</v>
      </c>
      <c r="L88">
        <v>2</v>
      </c>
      <c r="M88" t="s">
        <v>949</v>
      </c>
      <c r="N88" t="s">
        <v>950</v>
      </c>
      <c r="O88">
        <v>2179.5</v>
      </c>
      <c r="P88">
        <v>2179.5</v>
      </c>
      <c r="Q88">
        <v>21794.95</v>
      </c>
      <c r="R88">
        <v>17781.45</v>
      </c>
      <c r="S88" t="s">
        <v>93</v>
      </c>
      <c r="T88">
        <v>264620199</v>
      </c>
      <c r="U88" s="42">
        <v>46268</v>
      </c>
      <c r="V88" s="42"/>
      <c r="X88" t="s">
        <v>815</v>
      </c>
      <c r="Y88" t="s">
        <v>96</v>
      </c>
      <c r="Z88" t="s">
        <v>96</v>
      </c>
      <c r="AA88" t="s">
        <v>7</v>
      </c>
      <c r="AB88" t="s">
        <v>105</v>
      </c>
      <c r="AF88" t="s">
        <v>127</v>
      </c>
      <c r="AG88">
        <v>0</v>
      </c>
      <c r="AH88">
        <v>0.9</v>
      </c>
      <c r="AI88" t="s">
        <v>810</v>
      </c>
      <c r="AJ88" t="s">
        <v>168</v>
      </c>
      <c r="AK88" t="s">
        <v>96</v>
      </c>
      <c r="AL88" t="s">
        <v>99</v>
      </c>
      <c r="AM88" t="s">
        <v>99</v>
      </c>
      <c r="AO88" t="s">
        <v>99</v>
      </c>
      <c r="AX88" t="s">
        <v>95</v>
      </c>
      <c r="AY88" t="s">
        <v>109</v>
      </c>
      <c r="BC88" s="42"/>
      <c r="BD88" t="s">
        <v>112</v>
      </c>
    </row>
    <row r="89" spans="1:56" x14ac:dyDescent="0.25">
      <c r="A89">
        <v>2026</v>
      </c>
      <c r="B89" s="42">
        <v>46274</v>
      </c>
      <c r="C89" s="42">
        <v>46267</v>
      </c>
      <c r="D89" s="42">
        <v>46267</v>
      </c>
      <c r="E89" t="s">
        <v>120</v>
      </c>
      <c r="F89" t="s">
        <v>795</v>
      </c>
      <c r="G89" t="s">
        <v>147</v>
      </c>
      <c r="H89" t="s">
        <v>12</v>
      </c>
      <c r="I89" t="s">
        <v>797</v>
      </c>
      <c r="J89" t="s">
        <v>107</v>
      </c>
      <c r="K89" s="42">
        <v>46267</v>
      </c>
      <c r="L89">
        <v>2</v>
      </c>
      <c r="M89" t="s">
        <v>991</v>
      </c>
      <c r="N89" t="s">
        <v>992</v>
      </c>
      <c r="O89">
        <v>2500</v>
      </c>
      <c r="P89">
        <v>64114.58</v>
      </c>
      <c r="Q89">
        <v>71238.41</v>
      </c>
      <c r="R89">
        <v>65597.86</v>
      </c>
      <c r="S89" t="s">
        <v>93</v>
      </c>
      <c r="T89">
        <v>264627978</v>
      </c>
      <c r="U89" s="42">
        <v>46273</v>
      </c>
      <c r="V89" s="42"/>
      <c r="X89" t="s">
        <v>815</v>
      </c>
      <c r="Y89" t="s">
        <v>96</v>
      </c>
      <c r="Z89" t="s">
        <v>96</v>
      </c>
      <c r="AA89" t="s">
        <v>137</v>
      </c>
      <c r="AB89" t="s">
        <v>105</v>
      </c>
      <c r="AF89" t="s">
        <v>127</v>
      </c>
      <c r="AG89">
        <v>1.12E-2</v>
      </c>
      <c r="AH89">
        <v>0.1</v>
      </c>
      <c r="AI89" t="s">
        <v>810</v>
      </c>
      <c r="AJ89" t="s">
        <v>111</v>
      </c>
      <c r="AK89" t="s">
        <v>96</v>
      </c>
      <c r="AL89">
        <v>49</v>
      </c>
      <c r="AM89">
        <v>1670.32</v>
      </c>
      <c r="AO89">
        <v>46303</v>
      </c>
      <c r="AX89" t="s">
        <v>96</v>
      </c>
      <c r="BC89" s="42"/>
      <c r="BD89" t="s">
        <v>174</v>
      </c>
    </row>
    <row r="90" spans="1:56" x14ac:dyDescent="0.25">
      <c r="A90">
        <v>2026</v>
      </c>
      <c r="B90" s="42">
        <v>46274</v>
      </c>
      <c r="C90" s="42">
        <v>46268</v>
      </c>
      <c r="D90" s="42"/>
      <c r="E90" t="s">
        <v>148</v>
      </c>
      <c r="F90" t="s">
        <v>798</v>
      </c>
      <c r="G90" t="s">
        <v>147</v>
      </c>
      <c r="H90" t="s">
        <v>12</v>
      </c>
      <c r="I90" t="s">
        <v>799</v>
      </c>
      <c r="J90" t="s">
        <v>91</v>
      </c>
      <c r="K90" s="42">
        <v>46268</v>
      </c>
      <c r="L90">
        <v>3</v>
      </c>
      <c r="M90" t="s">
        <v>1289</v>
      </c>
      <c r="N90" t="s">
        <v>1290</v>
      </c>
      <c r="O90">
        <v>70000.009999999995</v>
      </c>
      <c r="P90">
        <v>70000.009999999995</v>
      </c>
      <c r="Q90">
        <v>465156.28</v>
      </c>
      <c r="R90">
        <v>443721.9</v>
      </c>
      <c r="S90" t="s">
        <v>129</v>
      </c>
      <c r="T90">
        <v>264615233</v>
      </c>
      <c r="U90" s="42">
        <v>46290</v>
      </c>
      <c r="V90" s="42"/>
      <c r="X90" t="s">
        <v>831</v>
      </c>
      <c r="Y90" t="s">
        <v>95</v>
      </c>
      <c r="Z90" t="s">
        <v>96</v>
      </c>
      <c r="AA90" t="s">
        <v>137</v>
      </c>
      <c r="AB90" t="s">
        <v>105</v>
      </c>
      <c r="AE90" t="s">
        <v>1291</v>
      </c>
      <c r="AF90">
        <v>90</v>
      </c>
      <c r="AG90">
        <v>0</v>
      </c>
      <c r="AH90">
        <v>0.84950000000000003</v>
      </c>
      <c r="AI90" t="s">
        <v>141</v>
      </c>
      <c r="AJ90" t="s">
        <v>131</v>
      </c>
      <c r="AK90" t="s">
        <v>96</v>
      </c>
      <c r="AL90" t="s">
        <v>99</v>
      </c>
      <c r="AM90" t="s">
        <v>99</v>
      </c>
      <c r="AO90" t="s">
        <v>99</v>
      </c>
      <c r="AR90" t="s">
        <v>802</v>
      </c>
      <c r="AS90" t="s">
        <v>101</v>
      </c>
      <c r="AT90" t="s">
        <v>116</v>
      </c>
      <c r="AX90" t="s">
        <v>96</v>
      </c>
      <c r="BC90" s="42"/>
      <c r="BD90" t="s">
        <v>112</v>
      </c>
    </row>
    <row r="91" spans="1:56" x14ac:dyDescent="0.25">
      <c r="A91">
        <v>2026</v>
      </c>
      <c r="B91" s="42">
        <v>46274</v>
      </c>
      <c r="C91" s="42">
        <v>46268</v>
      </c>
      <c r="D91" s="42">
        <v>46269</v>
      </c>
      <c r="E91" t="s">
        <v>120</v>
      </c>
      <c r="F91" t="s">
        <v>795</v>
      </c>
      <c r="G91" t="s">
        <v>147</v>
      </c>
      <c r="H91" t="s">
        <v>12</v>
      </c>
      <c r="I91" t="s">
        <v>797</v>
      </c>
      <c r="J91" t="s">
        <v>91</v>
      </c>
      <c r="K91" s="42">
        <v>46268</v>
      </c>
      <c r="L91">
        <v>3</v>
      </c>
      <c r="M91" t="s">
        <v>1094</v>
      </c>
      <c r="N91" t="s">
        <v>1095</v>
      </c>
      <c r="O91">
        <v>4999.9799999999996</v>
      </c>
      <c r="P91">
        <v>109895.26</v>
      </c>
      <c r="Q91">
        <v>313986.39</v>
      </c>
      <c r="R91">
        <v>255773.36</v>
      </c>
      <c r="S91" t="s">
        <v>110</v>
      </c>
      <c r="T91">
        <v>264628120</v>
      </c>
      <c r="U91" s="42">
        <v>46275</v>
      </c>
      <c r="V91" s="42"/>
      <c r="X91" t="s">
        <v>831</v>
      </c>
      <c r="Y91" t="s">
        <v>95</v>
      </c>
      <c r="Z91" t="s">
        <v>96</v>
      </c>
      <c r="AA91" t="s">
        <v>6</v>
      </c>
      <c r="AB91" t="s">
        <v>105</v>
      </c>
      <c r="AF91">
        <v>90</v>
      </c>
      <c r="AG91">
        <v>1.12E-2</v>
      </c>
      <c r="AH91">
        <v>0.65</v>
      </c>
      <c r="AI91" t="s">
        <v>142</v>
      </c>
      <c r="AJ91" t="s">
        <v>123</v>
      </c>
      <c r="AK91" t="s">
        <v>96</v>
      </c>
      <c r="AL91">
        <v>46</v>
      </c>
      <c r="AM91">
        <v>2989.59</v>
      </c>
      <c r="AO91">
        <v>46305</v>
      </c>
      <c r="AR91" t="s">
        <v>802</v>
      </c>
      <c r="AS91" t="s">
        <v>101</v>
      </c>
      <c r="AT91" t="s">
        <v>116</v>
      </c>
      <c r="AX91" t="s">
        <v>95</v>
      </c>
      <c r="AY91" t="s">
        <v>133</v>
      </c>
      <c r="BC91" s="42">
        <v>46275</v>
      </c>
      <c r="BD91" t="s">
        <v>112</v>
      </c>
    </row>
    <row r="92" spans="1:56" x14ac:dyDescent="0.25">
      <c r="A92">
        <v>2026</v>
      </c>
      <c r="B92" s="42">
        <v>46274</v>
      </c>
      <c r="C92" s="42">
        <v>46268</v>
      </c>
      <c r="D92" s="42"/>
      <c r="E92" t="s">
        <v>113</v>
      </c>
      <c r="F92" t="s">
        <v>795</v>
      </c>
      <c r="G92" t="s">
        <v>147</v>
      </c>
      <c r="H92" t="s">
        <v>11</v>
      </c>
      <c r="I92" t="s">
        <v>796</v>
      </c>
      <c r="J92" t="s">
        <v>107</v>
      </c>
      <c r="K92" s="42">
        <v>46268</v>
      </c>
      <c r="L92">
        <v>3</v>
      </c>
      <c r="M92" t="s">
        <v>1292</v>
      </c>
      <c r="N92" t="s">
        <v>1293</v>
      </c>
      <c r="O92">
        <v>43005.13</v>
      </c>
      <c r="P92">
        <v>43005.13</v>
      </c>
      <c r="Q92">
        <v>150005.34</v>
      </c>
      <c r="R92">
        <v>142661.89000000001</v>
      </c>
      <c r="S92" t="s">
        <v>129</v>
      </c>
      <c r="T92">
        <v>264630130</v>
      </c>
      <c r="U92" s="42">
        <v>46275</v>
      </c>
      <c r="V92" s="42"/>
      <c r="X92" t="s">
        <v>831</v>
      </c>
      <c r="Y92" t="s">
        <v>95</v>
      </c>
      <c r="Z92" t="s">
        <v>96</v>
      </c>
      <c r="AA92" t="s">
        <v>137</v>
      </c>
      <c r="AB92" t="s">
        <v>105</v>
      </c>
      <c r="AE92" t="s">
        <v>1294</v>
      </c>
      <c r="AF92">
        <v>90</v>
      </c>
      <c r="AG92">
        <v>0</v>
      </c>
      <c r="AH92">
        <v>0.71330000000000005</v>
      </c>
      <c r="AI92" t="s">
        <v>143</v>
      </c>
      <c r="AJ92" t="s">
        <v>128</v>
      </c>
      <c r="AK92" t="s">
        <v>96</v>
      </c>
      <c r="AL92" t="s">
        <v>99</v>
      </c>
      <c r="AM92" t="s">
        <v>99</v>
      </c>
      <c r="AO92" t="s">
        <v>99</v>
      </c>
      <c r="AR92" t="s">
        <v>135</v>
      </c>
      <c r="AS92" t="s">
        <v>101</v>
      </c>
      <c r="AT92" t="s">
        <v>116</v>
      </c>
      <c r="AX92" t="s">
        <v>96</v>
      </c>
      <c r="BC92" s="42"/>
      <c r="BD92" t="s">
        <v>112</v>
      </c>
    </row>
    <row r="93" spans="1:56" x14ac:dyDescent="0.25">
      <c r="A93">
        <v>2026</v>
      </c>
      <c r="B93" s="42">
        <v>46274</v>
      </c>
      <c r="C93" s="42">
        <v>46268</v>
      </c>
      <c r="D93" s="42"/>
      <c r="E93" t="s">
        <v>120</v>
      </c>
      <c r="F93" t="s">
        <v>795</v>
      </c>
      <c r="G93" t="s">
        <v>147</v>
      </c>
      <c r="H93" t="s">
        <v>12</v>
      </c>
      <c r="I93" t="s">
        <v>797</v>
      </c>
      <c r="J93" t="s">
        <v>91</v>
      </c>
      <c r="K93" s="42">
        <v>46268</v>
      </c>
      <c r="L93">
        <v>3</v>
      </c>
      <c r="M93" t="s">
        <v>1295</v>
      </c>
      <c r="N93" t="s">
        <v>1296</v>
      </c>
      <c r="O93">
        <v>12302.76</v>
      </c>
      <c r="P93">
        <v>12302.76</v>
      </c>
      <c r="Q93">
        <v>82018.210000000006</v>
      </c>
      <c r="R93">
        <v>35769.879999999997</v>
      </c>
      <c r="S93" t="s">
        <v>129</v>
      </c>
      <c r="T93">
        <v>264617230</v>
      </c>
      <c r="U93" s="42">
        <v>46280</v>
      </c>
      <c r="V93" s="42"/>
      <c r="X93" t="s">
        <v>831</v>
      </c>
      <c r="Y93" t="s">
        <v>95</v>
      </c>
      <c r="Z93" t="s">
        <v>96</v>
      </c>
      <c r="AA93" t="s">
        <v>6</v>
      </c>
      <c r="AB93" t="s">
        <v>105</v>
      </c>
      <c r="AE93" t="s">
        <v>1060</v>
      </c>
      <c r="AF93">
        <v>90</v>
      </c>
      <c r="AG93">
        <v>0</v>
      </c>
      <c r="AH93">
        <v>0.85</v>
      </c>
      <c r="AI93" t="s">
        <v>144</v>
      </c>
      <c r="AJ93" t="s">
        <v>126</v>
      </c>
      <c r="AK93" t="s">
        <v>96</v>
      </c>
      <c r="AL93" t="s">
        <v>99</v>
      </c>
      <c r="AM93" t="s">
        <v>99</v>
      </c>
      <c r="AO93" t="s">
        <v>99</v>
      </c>
      <c r="AR93" t="s">
        <v>794</v>
      </c>
      <c r="AS93" t="s">
        <v>101</v>
      </c>
      <c r="AT93" t="s">
        <v>116</v>
      </c>
      <c r="AX93" t="s">
        <v>95</v>
      </c>
      <c r="AY93" t="s">
        <v>109</v>
      </c>
      <c r="BC93" s="42"/>
      <c r="BD93" t="s">
        <v>112</v>
      </c>
    </row>
    <row r="94" spans="1:56" x14ac:dyDescent="0.25">
      <c r="A94">
        <v>2026</v>
      </c>
      <c r="B94" s="42">
        <v>46274</v>
      </c>
      <c r="C94" s="42">
        <v>46268</v>
      </c>
      <c r="D94" s="42"/>
      <c r="E94" t="s">
        <v>148</v>
      </c>
      <c r="F94" t="s">
        <v>798</v>
      </c>
      <c r="G94" t="s">
        <v>147</v>
      </c>
      <c r="H94" t="s">
        <v>12</v>
      </c>
      <c r="I94" t="s">
        <v>799</v>
      </c>
      <c r="J94" t="s">
        <v>107</v>
      </c>
      <c r="K94" s="42">
        <v>46268</v>
      </c>
      <c r="L94">
        <v>3</v>
      </c>
      <c r="M94" t="s">
        <v>1297</v>
      </c>
      <c r="N94" t="s">
        <v>1298</v>
      </c>
      <c r="O94">
        <v>20000</v>
      </c>
      <c r="P94">
        <v>36493.9</v>
      </c>
      <c r="Q94">
        <v>89009.49</v>
      </c>
      <c r="R94">
        <v>85995.94</v>
      </c>
      <c r="S94" t="s">
        <v>129</v>
      </c>
      <c r="T94">
        <v>264613398</v>
      </c>
      <c r="U94" s="42">
        <v>46276</v>
      </c>
      <c r="V94" s="42"/>
      <c r="X94" t="s">
        <v>831</v>
      </c>
      <c r="Y94" t="s">
        <v>96</v>
      </c>
      <c r="Z94" t="s">
        <v>96</v>
      </c>
      <c r="AA94" t="s">
        <v>6</v>
      </c>
      <c r="AB94" t="s">
        <v>105</v>
      </c>
      <c r="AE94" t="s">
        <v>1299</v>
      </c>
      <c r="AF94">
        <v>90</v>
      </c>
      <c r="AG94">
        <v>1.12E-2</v>
      </c>
      <c r="AH94">
        <v>0.59</v>
      </c>
      <c r="AI94" t="s">
        <v>141</v>
      </c>
      <c r="AJ94" t="s">
        <v>124</v>
      </c>
      <c r="AK94" t="s">
        <v>96</v>
      </c>
      <c r="AL94">
        <v>2</v>
      </c>
      <c r="AM94">
        <v>16772.240000000002</v>
      </c>
      <c r="AO94">
        <v>46299</v>
      </c>
      <c r="AX94" t="s">
        <v>96</v>
      </c>
      <c r="BC94" s="42"/>
      <c r="BD94" t="s">
        <v>112</v>
      </c>
    </row>
    <row r="95" spans="1:56" x14ac:dyDescent="0.25">
      <c r="A95">
        <v>2026</v>
      </c>
      <c r="B95" s="42">
        <v>46274</v>
      </c>
      <c r="C95" s="42">
        <v>46268</v>
      </c>
      <c r="D95" s="42"/>
      <c r="E95" t="s">
        <v>113</v>
      </c>
      <c r="F95" t="s">
        <v>795</v>
      </c>
      <c r="G95" t="s">
        <v>147</v>
      </c>
      <c r="H95" t="s">
        <v>11</v>
      </c>
      <c r="I95" t="s">
        <v>796</v>
      </c>
      <c r="J95" t="s">
        <v>107</v>
      </c>
      <c r="K95" s="42">
        <v>46268</v>
      </c>
      <c r="L95">
        <v>3</v>
      </c>
      <c r="M95" t="s">
        <v>1300</v>
      </c>
      <c r="N95" t="s">
        <v>1301</v>
      </c>
      <c r="O95">
        <v>33451.83</v>
      </c>
      <c r="P95">
        <v>33451.83</v>
      </c>
      <c r="Q95">
        <v>128660.83</v>
      </c>
      <c r="R95">
        <v>121214.85</v>
      </c>
      <c r="S95" t="s">
        <v>129</v>
      </c>
      <c r="T95">
        <v>264647266</v>
      </c>
      <c r="U95" s="42">
        <v>46274</v>
      </c>
      <c r="V95" s="42"/>
      <c r="X95" t="s">
        <v>831</v>
      </c>
      <c r="Y95" t="s">
        <v>95</v>
      </c>
      <c r="Z95" t="s">
        <v>96</v>
      </c>
      <c r="AA95" t="s">
        <v>137</v>
      </c>
      <c r="AB95" t="s">
        <v>97</v>
      </c>
      <c r="AE95" t="s">
        <v>1302</v>
      </c>
      <c r="AF95">
        <v>90</v>
      </c>
      <c r="AG95">
        <v>0</v>
      </c>
      <c r="AH95">
        <v>0.74</v>
      </c>
      <c r="AI95" t="s">
        <v>947</v>
      </c>
      <c r="AJ95" t="s">
        <v>111</v>
      </c>
      <c r="AK95" t="s">
        <v>96</v>
      </c>
      <c r="AL95" t="s">
        <v>99</v>
      </c>
      <c r="AM95" t="s">
        <v>99</v>
      </c>
      <c r="AO95" t="s">
        <v>99</v>
      </c>
      <c r="AR95" t="s">
        <v>135</v>
      </c>
      <c r="AS95" t="s">
        <v>101</v>
      </c>
      <c r="AT95" t="s">
        <v>116</v>
      </c>
      <c r="AX95" t="s">
        <v>96</v>
      </c>
      <c r="BC95" s="42"/>
      <c r="BD95" t="s">
        <v>112</v>
      </c>
    </row>
    <row r="96" spans="1:56" x14ac:dyDescent="0.25">
      <c r="A96">
        <v>2026</v>
      </c>
      <c r="B96" s="42">
        <v>46274</v>
      </c>
      <c r="C96" s="42">
        <v>46268</v>
      </c>
      <c r="D96" s="42"/>
      <c r="E96" t="s">
        <v>120</v>
      </c>
      <c r="F96" t="s">
        <v>795</v>
      </c>
      <c r="G96" t="s">
        <v>147</v>
      </c>
      <c r="H96" t="s">
        <v>12</v>
      </c>
      <c r="I96" t="s">
        <v>797</v>
      </c>
      <c r="J96" t="s">
        <v>107</v>
      </c>
      <c r="K96" s="42">
        <v>46268</v>
      </c>
      <c r="L96">
        <v>3</v>
      </c>
      <c r="M96" t="s">
        <v>1021</v>
      </c>
      <c r="N96" t="s">
        <v>1022</v>
      </c>
      <c r="O96">
        <v>1499.98</v>
      </c>
      <c r="P96">
        <v>79957.78</v>
      </c>
      <c r="Q96">
        <v>114225.39</v>
      </c>
      <c r="R96">
        <v>107067.64</v>
      </c>
      <c r="S96" t="s">
        <v>129</v>
      </c>
      <c r="T96">
        <v>264625705</v>
      </c>
      <c r="U96" s="42">
        <v>46275</v>
      </c>
      <c r="V96" s="42"/>
      <c r="X96" t="s">
        <v>831</v>
      </c>
      <c r="Y96" t="s">
        <v>96</v>
      </c>
      <c r="Z96" t="s">
        <v>96</v>
      </c>
      <c r="AA96" t="s">
        <v>6</v>
      </c>
      <c r="AB96" t="s">
        <v>97</v>
      </c>
      <c r="AE96" t="s">
        <v>1146</v>
      </c>
      <c r="AF96">
        <v>90</v>
      </c>
      <c r="AG96">
        <v>1.12E-2</v>
      </c>
      <c r="AH96">
        <v>0.3</v>
      </c>
      <c r="AI96" t="s">
        <v>948</v>
      </c>
      <c r="AJ96" t="s">
        <v>124</v>
      </c>
      <c r="AK96" t="s">
        <v>96</v>
      </c>
      <c r="AL96">
        <v>121</v>
      </c>
      <c r="AM96">
        <v>1195.07</v>
      </c>
      <c r="AO96">
        <v>46304</v>
      </c>
      <c r="AX96" t="s">
        <v>96</v>
      </c>
      <c r="BC96" s="42"/>
      <c r="BD96" t="s">
        <v>112</v>
      </c>
    </row>
    <row r="97" spans="1:56" x14ac:dyDescent="0.25">
      <c r="A97">
        <v>2026</v>
      </c>
      <c r="B97" s="42">
        <v>46274</v>
      </c>
      <c r="C97" s="42">
        <v>46268</v>
      </c>
      <c r="D97" s="42"/>
      <c r="E97" t="s">
        <v>148</v>
      </c>
      <c r="F97" t="s">
        <v>798</v>
      </c>
      <c r="G97" t="s">
        <v>147</v>
      </c>
      <c r="H97" t="s">
        <v>12</v>
      </c>
      <c r="I97" t="s">
        <v>799</v>
      </c>
      <c r="J97" t="s">
        <v>107</v>
      </c>
      <c r="K97" s="42">
        <v>46268</v>
      </c>
      <c r="L97">
        <v>3</v>
      </c>
      <c r="M97" t="s">
        <v>1303</v>
      </c>
      <c r="N97" t="s">
        <v>1304</v>
      </c>
      <c r="O97">
        <v>4999.99</v>
      </c>
      <c r="P97">
        <v>196321.29</v>
      </c>
      <c r="Q97">
        <v>214558.78</v>
      </c>
      <c r="R97">
        <v>204329.83</v>
      </c>
      <c r="S97" t="s">
        <v>129</v>
      </c>
      <c r="T97">
        <v>264644981</v>
      </c>
      <c r="U97" s="42">
        <v>46272</v>
      </c>
      <c r="V97" s="42"/>
      <c r="X97" t="s">
        <v>831</v>
      </c>
      <c r="Y97" t="s">
        <v>96</v>
      </c>
      <c r="Z97" t="s">
        <v>96</v>
      </c>
      <c r="AA97" t="s">
        <v>6</v>
      </c>
      <c r="AB97" t="s">
        <v>97</v>
      </c>
      <c r="AE97" t="s">
        <v>1269</v>
      </c>
      <c r="AF97">
        <v>90</v>
      </c>
      <c r="AG97">
        <v>1.12E-2</v>
      </c>
      <c r="AH97">
        <v>8.5000000000000006E-2</v>
      </c>
      <c r="AI97" t="s">
        <v>141</v>
      </c>
      <c r="AJ97" t="s">
        <v>106</v>
      </c>
      <c r="AK97" t="s">
        <v>96</v>
      </c>
      <c r="AL97">
        <v>24</v>
      </c>
      <c r="AM97">
        <v>9496.36</v>
      </c>
      <c r="AO97">
        <v>46302</v>
      </c>
      <c r="AX97" t="s">
        <v>96</v>
      </c>
      <c r="BC97" s="42"/>
      <c r="BD97" t="s">
        <v>112</v>
      </c>
    </row>
    <row r="98" spans="1:56" x14ac:dyDescent="0.25">
      <c r="A98">
        <v>2026</v>
      </c>
      <c r="B98" s="42">
        <v>46274</v>
      </c>
      <c r="C98" s="42">
        <v>46268</v>
      </c>
      <c r="D98" s="42">
        <v>46268</v>
      </c>
      <c r="E98" t="s">
        <v>148</v>
      </c>
      <c r="F98" t="s">
        <v>798</v>
      </c>
      <c r="G98" t="s">
        <v>147</v>
      </c>
      <c r="H98" t="s">
        <v>12</v>
      </c>
      <c r="I98" t="s">
        <v>799</v>
      </c>
      <c r="J98" t="s">
        <v>107</v>
      </c>
      <c r="K98" s="42">
        <v>46268</v>
      </c>
      <c r="L98">
        <v>3</v>
      </c>
      <c r="M98" t="s">
        <v>1303</v>
      </c>
      <c r="N98" t="s">
        <v>1304</v>
      </c>
      <c r="O98">
        <v>10005.780000000001</v>
      </c>
      <c r="P98">
        <v>309107.62</v>
      </c>
      <c r="Q98">
        <v>325069.81</v>
      </c>
      <c r="R98">
        <v>80464.97</v>
      </c>
      <c r="S98" t="s">
        <v>110</v>
      </c>
      <c r="T98">
        <v>264696872</v>
      </c>
      <c r="U98" s="42">
        <v>46274</v>
      </c>
      <c r="V98" s="42"/>
      <c r="X98" t="s">
        <v>140</v>
      </c>
      <c r="Y98" t="s">
        <v>96</v>
      </c>
      <c r="Z98" t="s">
        <v>96</v>
      </c>
      <c r="AA98" t="s">
        <v>6</v>
      </c>
      <c r="AB98" t="s">
        <v>97</v>
      </c>
      <c r="AF98" t="s">
        <v>98</v>
      </c>
      <c r="AG98">
        <v>1.7500000000000002E-2</v>
      </c>
      <c r="AH98">
        <v>4.9099999999999998E-2</v>
      </c>
      <c r="AI98" t="s">
        <v>141</v>
      </c>
      <c r="AJ98" t="s">
        <v>106</v>
      </c>
      <c r="AK98" t="s">
        <v>96</v>
      </c>
      <c r="AL98">
        <v>70</v>
      </c>
      <c r="AM98">
        <v>7504.34</v>
      </c>
      <c r="AO98">
        <v>46304</v>
      </c>
      <c r="AX98" t="s">
        <v>96</v>
      </c>
      <c r="BC98" s="42">
        <v>46275</v>
      </c>
      <c r="BD98" t="s">
        <v>112</v>
      </c>
    </row>
    <row r="99" spans="1:56" x14ac:dyDescent="0.25">
      <c r="A99">
        <v>2026</v>
      </c>
      <c r="B99" s="42">
        <v>46274</v>
      </c>
      <c r="C99" s="42">
        <v>46268</v>
      </c>
      <c r="D99" s="42"/>
      <c r="E99" t="s">
        <v>120</v>
      </c>
      <c r="F99" t="s">
        <v>795</v>
      </c>
      <c r="G99" t="s">
        <v>147</v>
      </c>
      <c r="H99" t="s">
        <v>12</v>
      </c>
      <c r="I99" t="s">
        <v>797</v>
      </c>
      <c r="J99" t="s">
        <v>107</v>
      </c>
      <c r="K99" s="42">
        <v>46268</v>
      </c>
      <c r="L99">
        <v>3</v>
      </c>
      <c r="M99" t="s">
        <v>927</v>
      </c>
      <c r="N99" t="s">
        <v>928</v>
      </c>
      <c r="O99">
        <v>20272.22</v>
      </c>
      <c r="P99">
        <v>20272.22</v>
      </c>
      <c r="Q99">
        <v>128504.36</v>
      </c>
      <c r="R99">
        <v>113894.14</v>
      </c>
      <c r="S99" t="s">
        <v>129</v>
      </c>
      <c r="T99">
        <v>264631029</v>
      </c>
      <c r="U99" s="42">
        <v>46269</v>
      </c>
      <c r="V99" s="42"/>
      <c r="X99" t="s">
        <v>831</v>
      </c>
      <c r="Y99" t="s">
        <v>96</v>
      </c>
      <c r="Z99" t="s">
        <v>96</v>
      </c>
      <c r="AA99" t="s">
        <v>6</v>
      </c>
      <c r="AB99" t="s">
        <v>97</v>
      </c>
      <c r="AE99" t="s">
        <v>1305</v>
      </c>
      <c r="AF99">
        <v>90</v>
      </c>
      <c r="AG99">
        <v>0</v>
      </c>
      <c r="AH99">
        <v>0.84440000000000004</v>
      </c>
      <c r="AI99" t="s">
        <v>141</v>
      </c>
      <c r="AJ99" t="s">
        <v>126</v>
      </c>
      <c r="AK99" t="s">
        <v>96</v>
      </c>
      <c r="AL99" t="s">
        <v>99</v>
      </c>
      <c r="AM99" t="s">
        <v>99</v>
      </c>
      <c r="AO99" t="s">
        <v>99</v>
      </c>
      <c r="AX99" t="s">
        <v>96</v>
      </c>
      <c r="BC99" s="42"/>
      <c r="BD99" t="s">
        <v>112</v>
      </c>
    </row>
    <row r="100" spans="1:56" x14ac:dyDescent="0.25">
      <c r="A100">
        <v>2026</v>
      </c>
      <c r="B100" s="42">
        <v>46274</v>
      </c>
      <c r="C100" s="42">
        <v>46268</v>
      </c>
      <c r="D100" s="42"/>
      <c r="E100" t="s">
        <v>148</v>
      </c>
      <c r="F100" t="s">
        <v>798</v>
      </c>
      <c r="G100" t="s">
        <v>147</v>
      </c>
      <c r="H100" t="s">
        <v>12</v>
      </c>
      <c r="I100" t="s">
        <v>799</v>
      </c>
      <c r="J100" t="s">
        <v>91</v>
      </c>
      <c r="K100" s="42">
        <v>46268</v>
      </c>
      <c r="L100">
        <v>3</v>
      </c>
      <c r="M100" t="s">
        <v>1306</v>
      </c>
      <c r="N100" t="s">
        <v>1307</v>
      </c>
      <c r="O100">
        <v>3999.98</v>
      </c>
      <c r="P100">
        <v>14260.67</v>
      </c>
      <c r="Q100">
        <v>442223.54</v>
      </c>
      <c r="R100">
        <v>16364.86</v>
      </c>
      <c r="S100" t="s">
        <v>129</v>
      </c>
      <c r="T100">
        <v>264631190</v>
      </c>
      <c r="U100" s="42">
        <v>46276</v>
      </c>
      <c r="V100" s="42"/>
      <c r="X100" t="s">
        <v>831</v>
      </c>
      <c r="Y100" t="s">
        <v>96</v>
      </c>
      <c r="Z100" t="s">
        <v>96</v>
      </c>
      <c r="AA100" t="s">
        <v>6</v>
      </c>
      <c r="AB100" t="s">
        <v>105</v>
      </c>
      <c r="AE100" t="s">
        <v>1308</v>
      </c>
      <c r="AF100">
        <v>90</v>
      </c>
      <c r="AG100">
        <v>0.01</v>
      </c>
      <c r="AH100">
        <v>0.96779999999999999</v>
      </c>
      <c r="AI100" t="s">
        <v>141</v>
      </c>
      <c r="AJ100" t="s">
        <v>126</v>
      </c>
      <c r="AK100" t="s">
        <v>96</v>
      </c>
      <c r="AL100">
        <v>4</v>
      </c>
      <c r="AM100">
        <v>3503.36</v>
      </c>
      <c r="AO100">
        <v>46306</v>
      </c>
      <c r="AX100" t="s">
        <v>95</v>
      </c>
      <c r="AY100" t="s">
        <v>109</v>
      </c>
      <c r="BC100" s="42"/>
      <c r="BD100" t="s">
        <v>112</v>
      </c>
    </row>
    <row r="101" spans="1:56" x14ac:dyDescent="0.25">
      <c r="A101">
        <v>2026</v>
      </c>
      <c r="B101" s="42">
        <v>46274</v>
      </c>
      <c r="C101" s="42">
        <v>46268</v>
      </c>
      <c r="D101" s="42"/>
      <c r="E101" t="s">
        <v>148</v>
      </c>
      <c r="F101" t="s">
        <v>798</v>
      </c>
      <c r="G101" t="s">
        <v>147</v>
      </c>
      <c r="H101" t="s">
        <v>12</v>
      </c>
      <c r="I101" t="s">
        <v>799</v>
      </c>
      <c r="J101" t="s">
        <v>107</v>
      </c>
      <c r="K101" s="42">
        <v>46268</v>
      </c>
      <c r="L101">
        <v>3</v>
      </c>
      <c r="M101" t="s">
        <v>1088</v>
      </c>
      <c r="N101" t="s">
        <v>1089</v>
      </c>
      <c r="O101">
        <v>80000.009999999995</v>
      </c>
      <c r="P101">
        <v>80000.009999999995</v>
      </c>
      <c r="Q101">
        <v>456584.33</v>
      </c>
      <c r="R101">
        <v>421849.09</v>
      </c>
      <c r="S101" t="s">
        <v>129</v>
      </c>
      <c r="T101">
        <v>264635764</v>
      </c>
      <c r="U101" s="42">
        <v>46280</v>
      </c>
      <c r="V101" s="42"/>
      <c r="X101" t="s">
        <v>831</v>
      </c>
      <c r="Y101" t="s">
        <v>96</v>
      </c>
      <c r="Z101" t="s">
        <v>96</v>
      </c>
      <c r="AA101" t="s">
        <v>7</v>
      </c>
      <c r="AB101" t="s">
        <v>105</v>
      </c>
      <c r="AE101" t="s">
        <v>1309</v>
      </c>
      <c r="AF101">
        <v>90</v>
      </c>
      <c r="AG101">
        <v>0</v>
      </c>
      <c r="AH101">
        <v>0.82479999999999998</v>
      </c>
      <c r="AI101" t="s">
        <v>141</v>
      </c>
      <c r="AJ101" t="s">
        <v>119</v>
      </c>
      <c r="AK101" t="s">
        <v>96</v>
      </c>
      <c r="AL101" t="s">
        <v>99</v>
      </c>
      <c r="AM101" t="s">
        <v>99</v>
      </c>
      <c r="AO101" t="s">
        <v>99</v>
      </c>
      <c r="AX101" t="s">
        <v>95</v>
      </c>
      <c r="AY101" t="s">
        <v>109</v>
      </c>
      <c r="BC101" s="42"/>
      <c r="BD101" t="s">
        <v>112</v>
      </c>
    </row>
    <row r="102" spans="1:56" x14ac:dyDescent="0.25">
      <c r="A102">
        <v>2026</v>
      </c>
      <c r="B102" s="42">
        <v>46274</v>
      </c>
      <c r="C102" s="42">
        <v>46268</v>
      </c>
      <c r="D102" s="42">
        <v>46269</v>
      </c>
      <c r="E102" t="s">
        <v>120</v>
      </c>
      <c r="F102" t="s">
        <v>795</v>
      </c>
      <c r="G102" t="s">
        <v>147</v>
      </c>
      <c r="H102" t="s">
        <v>12</v>
      </c>
      <c r="I102" t="s">
        <v>797</v>
      </c>
      <c r="J102" t="s">
        <v>107</v>
      </c>
      <c r="K102" s="42">
        <v>46268</v>
      </c>
      <c r="L102">
        <v>3</v>
      </c>
      <c r="M102" t="s">
        <v>1310</v>
      </c>
      <c r="N102" t="s">
        <v>1311</v>
      </c>
      <c r="O102">
        <v>22705.52</v>
      </c>
      <c r="P102">
        <v>22705.52</v>
      </c>
      <c r="Q102">
        <v>55379.3</v>
      </c>
      <c r="R102">
        <v>50523.4</v>
      </c>
      <c r="S102" t="s">
        <v>110</v>
      </c>
      <c r="T102">
        <v>264643599</v>
      </c>
      <c r="U102" s="42">
        <v>46273</v>
      </c>
      <c r="V102" s="42"/>
      <c r="X102" t="s">
        <v>831</v>
      </c>
      <c r="Y102" t="s">
        <v>96</v>
      </c>
      <c r="Z102" t="s">
        <v>96</v>
      </c>
      <c r="AA102" t="s">
        <v>7</v>
      </c>
      <c r="AB102" t="s">
        <v>105</v>
      </c>
      <c r="AF102">
        <v>90</v>
      </c>
      <c r="AG102">
        <v>0</v>
      </c>
      <c r="AH102">
        <v>0.59</v>
      </c>
      <c r="AI102" t="s">
        <v>178</v>
      </c>
      <c r="AJ102" t="s">
        <v>119</v>
      </c>
      <c r="AK102" t="s">
        <v>96</v>
      </c>
      <c r="AL102" t="s">
        <v>99</v>
      </c>
      <c r="AM102" t="s">
        <v>99</v>
      </c>
      <c r="AO102" t="s">
        <v>99</v>
      </c>
      <c r="AX102" t="s">
        <v>96</v>
      </c>
      <c r="BC102" s="42">
        <v>46274</v>
      </c>
      <c r="BD102" t="s">
        <v>112</v>
      </c>
    </row>
    <row r="103" spans="1:56" x14ac:dyDescent="0.25">
      <c r="A103">
        <v>2026</v>
      </c>
      <c r="B103" s="42">
        <v>46274</v>
      </c>
      <c r="C103" s="42">
        <v>46268</v>
      </c>
      <c r="D103" s="42">
        <v>46274</v>
      </c>
      <c r="E103" t="s">
        <v>120</v>
      </c>
      <c r="F103" t="s">
        <v>795</v>
      </c>
      <c r="G103" t="s">
        <v>147</v>
      </c>
      <c r="H103" t="s">
        <v>12</v>
      </c>
      <c r="I103" t="s">
        <v>797</v>
      </c>
      <c r="J103" t="s">
        <v>107</v>
      </c>
      <c r="K103" s="42">
        <v>46268</v>
      </c>
      <c r="L103">
        <v>3</v>
      </c>
      <c r="M103" t="s">
        <v>1310</v>
      </c>
      <c r="N103" t="s">
        <v>1311</v>
      </c>
      <c r="O103">
        <v>30115</v>
      </c>
      <c r="P103">
        <v>30115</v>
      </c>
      <c r="Q103">
        <v>54481.14</v>
      </c>
      <c r="R103">
        <v>12602.41</v>
      </c>
      <c r="S103" t="s">
        <v>110</v>
      </c>
      <c r="T103">
        <v>264712837</v>
      </c>
      <c r="U103" s="42">
        <v>46274</v>
      </c>
      <c r="V103" s="42"/>
      <c r="X103" t="s">
        <v>140</v>
      </c>
      <c r="Y103" t="s">
        <v>96</v>
      </c>
      <c r="Z103" t="s">
        <v>96</v>
      </c>
      <c r="AA103" t="s">
        <v>7</v>
      </c>
      <c r="AB103" t="s">
        <v>105</v>
      </c>
      <c r="AF103" t="s">
        <v>98</v>
      </c>
      <c r="AG103">
        <v>0</v>
      </c>
      <c r="AH103">
        <v>0.44719999999999999</v>
      </c>
      <c r="AI103" t="s">
        <v>178</v>
      </c>
      <c r="AJ103" t="s">
        <v>119</v>
      </c>
      <c r="AK103" t="s">
        <v>95</v>
      </c>
      <c r="AL103" t="s">
        <v>99</v>
      </c>
      <c r="AM103" t="s">
        <v>99</v>
      </c>
      <c r="AO103" t="s">
        <v>99</v>
      </c>
      <c r="AX103" t="s">
        <v>96</v>
      </c>
      <c r="BC103" s="42">
        <v>46274</v>
      </c>
      <c r="BD103" t="s">
        <v>112</v>
      </c>
    </row>
    <row r="104" spans="1:56" x14ac:dyDescent="0.25">
      <c r="A104">
        <v>2026</v>
      </c>
      <c r="B104" s="42">
        <v>46274</v>
      </c>
      <c r="C104" s="42">
        <v>46268</v>
      </c>
      <c r="D104" s="42">
        <v>46274</v>
      </c>
      <c r="E104" t="s">
        <v>120</v>
      </c>
      <c r="F104" t="s">
        <v>795</v>
      </c>
      <c r="G104" t="s">
        <v>147</v>
      </c>
      <c r="H104" t="s">
        <v>12</v>
      </c>
      <c r="I104" t="s">
        <v>797</v>
      </c>
      <c r="J104" t="s">
        <v>107</v>
      </c>
      <c r="K104" s="42">
        <v>46268</v>
      </c>
      <c r="L104">
        <v>3</v>
      </c>
      <c r="M104" t="s">
        <v>1310</v>
      </c>
      <c r="N104" t="s">
        <v>1311</v>
      </c>
      <c r="O104">
        <v>67179.67</v>
      </c>
      <c r="P104">
        <v>67179.67</v>
      </c>
      <c r="Q104">
        <v>122802.29</v>
      </c>
      <c r="R104">
        <v>23607.38</v>
      </c>
      <c r="S104" t="s">
        <v>110</v>
      </c>
      <c r="T104">
        <v>264712792</v>
      </c>
      <c r="U104" s="42">
        <v>46274</v>
      </c>
      <c r="V104" s="42"/>
      <c r="X104" t="s">
        <v>140</v>
      </c>
      <c r="Y104" t="s">
        <v>95</v>
      </c>
      <c r="Z104" t="s">
        <v>96</v>
      </c>
      <c r="AA104" t="s">
        <v>7</v>
      </c>
      <c r="AB104" t="s">
        <v>105</v>
      </c>
      <c r="AF104" t="s">
        <v>98</v>
      </c>
      <c r="AG104">
        <v>0</v>
      </c>
      <c r="AH104">
        <v>0.45290000000000002</v>
      </c>
      <c r="AI104" t="s">
        <v>178</v>
      </c>
      <c r="AJ104" t="s">
        <v>119</v>
      </c>
      <c r="AK104" t="s">
        <v>95</v>
      </c>
      <c r="AL104" t="s">
        <v>99</v>
      </c>
      <c r="AM104" t="s">
        <v>99</v>
      </c>
      <c r="AO104" t="s">
        <v>99</v>
      </c>
      <c r="AR104" t="s">
        <v>100</v>
      </c>
      <c r="AS104" t="s">
        <v>101</v>
      </c>
      <c r="AT104" t="s">
        <v>116</v>
      </c>
      <c r="AX104" t="s">
        <v>96</v>
      </c>
      <c r="BC104" s="42">
        <v>46274</v>
      </c>
      <c r="BD104" t="s">
        <v>112</v>
      </c>
    </row>
    <row r="105" spans="1:56" x14ac:dyDescent="0.25">
      <c r="A105">
        <v>2026</v>
      </c>
      <c r="B105" s="42">
        <v>46274</v>
      </c>
      <c r="C105" s="42">
        <v>46268</v>
      </c>
      <c r="D105" s="42"/>
      <c r="E105" t="s">
        <v>148</v>
      </c>
      <c r="F105" t="s">
        <v>798</v>
      </c>
      <c r="G105" t="s">
        <v>147</v>
      </c>
      <c r="H105" t="s">
        <v>12</v>
      </c>
      <c r="I105" t="s">
        <v>799</v>
      </c>
      <c r="J105" t="s">
        <v>107</v>
      </c>
      <c r="K105" s="42">
        <v>46268</v>
      </c>
      <c r="L105">
        <v>3</v>
      </c>
      <c r="M105" t="s">
        <v>1312</v>
      </c>
      <c r="N105" t="s">
        <v>1313</v>
      </c>
      <c r="O105">
        <v>110183.24</v>
      </c>
      <c r="P105">
        <v>110183.24</v>
      </c>
      <c r="Q105">
        <v>190854.89</v>
      </c>
      <c r="R105">
        <v>180350.61</v>
      </c>
      <c r="S105" t="s">
        <v>129</v>
      </c>
      <c r="T105">
        <v>264655336</v>
      </c>
      <c r="U105" s="42">
        <v>46290</v>
      </c>
      <c r="V105" s="42"/>
      <c r="X105" t="s">
        <v>831</v>
      </c>
      <c r="Y105" t="s">
        <v>96</v>
      </c>
      <c r="Z105" t="s">
        <v>96</v>
      </c>
      <c r="AA105" t="s">
        <v>137</v>
      </c>
      <c r="AB105" t="s">
        <v>105</v>
      </c>
      <c r="AE105" t="s">
        <v>1314</v>
      </c>
      <c r="AF105">
        <v>90</v>
      </c>
      <c r="AG105">
        <v>0</v>
      </c>
      <c r="AH105">
        <v>0.42270000000000002</v>
      </c>
      <c r="AI105" t="s">
        <v>987</v>
      </c>
      <c r="AJ105" t="s">
        <v>117</v>
      </c>
      <c r="AK105" t="s">
        <v>96</v>
      </c>
      <c r="AL105" t="s">
        <v>99</v>
      </c>
      <c r="AM105" t="s">
        <v>99</v>
      </c>
      <c r="AO105" t="s">
        <v>99</v>
      </c>
      <c r="AX105" t="s">
        <v>96</v>
      </c>
      <c r="BC105" s="42"/>
      <c r="BD105" t="s">
        <v>112</v>
      </c>
    </row>
    <row r="106" spans="1:56" x14ac:dyDescent="0.25">
      <c r="A106">
        <v>2026</v>
      </c>
      <c r="B106" s="42">
        <v>46274</v>
      </c>
      <c r="C106" s="42">
        <v>46268</v>
      </c>
      <c r="D106" s="42">
        <v>46268</v>
      </c>
      <c r="E106" t="s">
        <v>120</v>
      </c>
      <c r="F106" t="s">
        <v>795</v>
      </c>
      <c r="G106" t="s">
        <v>147</v>
      </c>
      <c r="H106" t="s">
        <v>12</v>
      </c>
      <c r="I106" t="s">
        <v>797</v>
      </c>
      <c r="J106" t="s">
        <v>107</v>
      </c>
      <c r="K106" s="42">
        <v>46268</v>
      </c>
      <c r="L106">
        <v>3</v>
      </c>
      <c r="M106" t="s">
        <v>1315</v>
      </c>
      <c r="N106" t="s">
        <v>1316</v>
      </c>
      <c r="O106">
        <v>80000</v>
      </c>
      <c r="P106">
        <v>80000</v>
      </c>
      <c r="Q106">
        <v>128961.58</v>
      </c>
      <c r="R106">
        <v>17947.740000000002</v>
      </c>
      <c r="S106" t="s">
        <v>110</v>
      </c>
      <c r="T106">
        <v>264664329</v>
      </c>
      <c r="U106" s="42">
        <v>46276</v>
      </c>
      <c r="V106" s="42"/>
      <c r="X106" t="s">
        <v>140</v>
      </c>
      <c r="Y106" t="s">
        <v>95</v>
      </c>
      <c r="Z106" t="s">
        <v>96</v>
      </c>
      <c r="AA106" t="s">
        <v>137</v>
      </c>
      <c r="AB106" t="s">
        <v>105</v>
      </c>
      <c r="AF106" t="s">
        <v>98</v>
      </c>
      <c r="AG106">
        <v>0</v>
      </c>
      <c r="AH106">
        <v>0.37969999999999998</v>
      </c>
      <c r="AI106" t="s">
        <v>142</v>
      </c>
      <c r="AJ106" t="s">
        <v>131</v>
      </c>
      <c r="AK106" t="s">
        <v>95</v>
      </c>
      <c r="AL106" t="s">
        <v>99</v>
      </c>
      <c r="AM106" t="s">
        <v>99</v>
      </c>
      <c r="AO106" t="s">
        <v>99</v>
      </c>
      <c r="AR106" t="s">
        <v>100</v>
      </c>
      <c r="AS106" t="s">
        <v>101</v>
      </c>
      <c r="AT106" t="s">
        <v>116</v>
      </c>
      <c r="AX106" t="s">
        <v>96</v>
      </c>
      <c r="BC106" s="42">
        <v>46276</v>
      </c>
      <c r="BD106" t="s">
        <v>112</v>
      </c>
    </row>
    <row r="107" spans="1:56" x14ac:dyDescent="0.25">
      <c r="A107">
        <v>2026</v>
      </c>
      <c r="B107" s="42">
        <v>46274</v>
      </c>
      <c r="C107" s="42">
        <v>46268</v>
      </c>
      <c r="D107" s="42">
        <v>46268</v>
      </c>
      <c r="E107" t="s">
        <v>120</v>
      </c>
      <c r="F107" t="s">
        <v>795</v>
      </c>
      <c r="G107" t="s">
        <v>147</v>
      </c>
      <c r="H107" t="s">
        <v>12</v>
      </c>
      <c r="I107" t="s">
        <v>797</v>
      </c>
      <c r="J107" t="s">
        <v>91</v>
      </c>
      <c r="K107" s="42">
        <v>46268</v>
      </c>
      <c r="L107">
        <v>3</v>
      </c>
      <c r="M107" t="s">
        <v>1317</v>
      </c>
      <c r="N107" t="s">
        <v>1318</v>
      </c>
      <c r="O107">
        <v>15000</v>
      </c>
      <c r="P107">
        <v>15000</v>
      </c>
      <c r="Q107">
        <v>45191.42</v>
      </c>
      <c r="R107">
        <v>10181.61</v>
      </c>
      <c r="S107" t="s">
        <v>110</v>
      </c>
      <c r="T107">
        <v>264664012</v>
      </c>
      <c r="U107" s="42">
        <v>46269</v>
      </c>
      <c r="V107" s="42"/>
      <c r="X107" t="s">
        <v>140</v>
      </c>
      <c r="Y107" t="s">
        <v>96</v>
      </c>
      <c r="Z107" t="s">
        <v>96</v>
      </c>
      <c r="AA107" t="s">
        <v>137</v>
      </c>
      <c r="AB107" t="s">
        <v>97</v>
      </c>
      <c r="AF107" t="s">
        <v>98</v>
      </c>
      <c r="AG107">
        <v>0</v>
      </c>
      <c r="AH107">
        <v>0.66810000000000003</v>
      </c>
      <c r="AI107" t="s">
        <v>801</v>
      </c>
      <c r="AJ107" t="s">
        <v>117</v>
      </c>
      <c r="AK107" t="s">
        <v>95</v>
      </c>
      <c r="AL107" t="s">
        <v>99</v>
      </c>
      <c r="AM107" t="s">
        <v>99</v>
      </c>
      <c r="AO107" t="s">
        <v>99</v>
      </c>
      <c r="AX107" t="s">
        <v>96</v>
      </c>
      <c r="BC107" s="42">
        <v>46269</v>
      </c>
      <c r="BD107" t="s">
        <v>112</v>
      </c>
    </row>
    <row r="108" spans="1:56" x14ac:dyDescent="0.25">
      <c r="A108">
        <v>2026</v>
      </c>
      <c r="B108" s="42">
        <v>46274</v>
      </c>
      <c r="C108" s="42">
        <v>46268</v>
      </c>
      <c r="D108" s="42">
        <v>46268</v>
      </c>
      <c r="E108" t="s">
        <v>120</v>
      </c>
      <c r="F108" t="s">
        <v>795</v>
      </c>
      <c r="G108" t="s">
        <v>147</v>
      </c>
      <c r="H108" t="s">
        <v>12</v>
      </c>
      <c r="I108" t="s">
        <v>797</v>
      </c>
      <c r="J108" t="s">
        <v>91</v>
      </c>
      <c r="K108" s="42">
        <v>46268</v>
      </c>
      <c r="L108">
        <v>3</v>
      </c>
      <c r="M108" t="s">
        <v>1317</v>
      </c>
      <c r="N108" t="s">
        <v>1318</v>
      </c>
      <c r="O108">
        <v>50017.73</v>
      </c>
      <c r="P108">
        <v>50017.73</v>
      </c>
      <c r="Q108">
        <v>77338.899999999994</v>
      </c>
      <c r="R108">
        <v>14151.2</v>
      </c>
      <c r="S108" t="s">
        <v>110</v>
      </c>
      <c r="T108">
        <v>264663940</v>
      </c>
      <c r="U108" s="42">
        <v>46269</v>
      </c>
      <c r="V108" s="42"/>
      <c r="X108" t="s">
        <v>140</v>
      </c>
      <c r="Y108" t="s">
        <v>96</v>
      </c>
      <c r="Z108" t="s">
        <v>96</v>
      </c>
      <c r="AA108" t="s">
        <v>137</v>
      </c>
      <c r="AB108" t="s">
        <v>97</v>
      </c>
      <c r="AF108" t="s">
        <v>98</v>
      </c>
      <c r="AG108">
        <v>0</v>
      </c>
      <c r="AH108">
        <v>0.3533</v>
      </c>
      <c r="AI108" t="s">
        <v>801</v>
      </c>
      <c r="AJ108" t="s">
        <v>117</v>
      </c>
      <c r="AK108" t="s">
        <v>95</v>
      </c>
      <c r="AL108" t="s">
        <v>99</v>
      </c>
      <c r="AM108" t="s">
        <v>99</v>
      </c>
      <c r="AO108" t="s">
        <v>99</v>
      </c>
      <c r="AX108" t="s">
        <v>96</v>
      </c>
      <c r="BC108" s="42">
        <v>46269</v>
      </c>
      <c r="BD108" t="s">
        <v>112</v>
      </c>
    </row>
    <row r="109" spans="1:56" x14ac:dyDescent="0.25">
      <c r="A109">
        <v>2026</v>
      </c>
      <c r="B109" s="42">
        <v>46274</v>
      </c>
      <c r="C109" s="42">
        <v>46268</v>
      </c>
      <c r="D109" s="42"/>
      <c r="E109" t="s">
        <v>152</v>
      </c>
      <c r="F109" t="s">
        <v>798</v>
      </c>
      <c r="G109" t="s">
        <v>147</v>
      </c>
      <c r="H109" t="s">
        <v>12</v>
      </c>
      <c r="I109" t="s">
        <v>799</v>
      </c>
      <c r="J109" t="s">
        <v>107</v>
      </c>
      <c r="K109" s="42">
        <v>46268</v>
      </c>
      <c r="L109">
        <v>3</v>
      </c>
      <c r="M109" t="s">
        <v>1319</v>
      </c>
      <c r="N109" t="s">
        <v>1320</v>
      </c>
      <c r="O109">
        <v>3500</v>
      </c>
      <c r="P109">
        <v>190570.73</v>
      </c>
      <c r="Q109">
        <v>1162093.01</v>
      </c>
      <c r="R109">
        <v>185311.3</v>
      </c>
      <c r="S109" t="s">
        <v>136</v>
      </c>
      <c r="T109" t="s">
        <v>98</v>
      </c>
      <c r="U109" s="42">
        <v>46279</v>
      </c>
      <c r="V109" s="42"/>
      <c r="W109" t="s">
        <v>89</v>
      </c>
      <c r="X109" t="s">
        <v>104</v>
      </c>
      <c r="Y109" t="s">
        <v>95</v>
      </c>
      <c r="Z109" t="s">
        <v>96</v>
      </c>
      <c r="AA109" t="s">
        <v>6</v>
      </c>
      <c r="AB109" t="s">
        <v>105</v>
      </c>
      <c r="AF109" t="s">
        <v>98</v>
      </c>
      <c r="AG109">
        <v>1.12E-2</v>
      </c>
      <c r="AH109">
        <v>0.83599999999999997</v>
      </c>
      <c r="AI109" t="s">
        <v>178</v>
      </c>
      <c r="AJ109" t="s">
        <v>126</v>
      </c>
      <c r="AK109" t="s">
        <v>96</v>
      </c>
      <c r="AL109">
        <v>110</v>
      </c>
      <c r="AM109">
        <v>2980.37</v>
      </c>
      <c r="AO109">
        <v>46309</v>
      </c>
      <c r="AR109" t="s">
        <v>802</v>
      </c>
      <c r="AS109" t="s">
        <v>101</v>
      </c>
      <c r="AT109" t="s">
        <v>800</v>
      </c>
      <c r="AU109" t="s">
        <v>154</v>
      </c>
      <c r="AX109" t="s">
        <v>95</v>
      </c>
      <c r="AY109" t="s">
        <v>109</v>
      </c>
      <c r="BC109" s="42"/>
      <c r="BD109" t="s">
        <v>112</v>
      </c>
    </row>
    <row r="110" spans="1:56" x14ac:dyDescent="0.25">
      <c r="A110">
        <v>2026</v>
      </c>
      <c r="B110" s="42">
        <v>46274</v>
      </c>
      <c r="C110" s="42">
        <v>46268</v>
      </c>
      <c r="D110" s="42">
        <v>46268</v>
      </c>
      <c r="E110" t="s">
        <v>120</v>
      </c>
      <c r="F110" t="s">
        <v>795</v>
      </c>
      <c r="G110" t="s">
        <v>147</v>
      </c>
      <c r="H110" t="s">
        <v>12</v>
      </c>
      <c r="I110" t="s">
        <v>797</v>
      </c>
      <c r="J110" t="s">
        <v>91</v>
      </c>
      <c r="K110" s="42">
        <v>46268</v>
      </c>
      <c r="L110">
        <v>3</v>
      </c>
      <c r="M110" t="s">
        <v>1321</v>
      </c>
      <c r="N110" t="s">
        <v>1322</v>
      </c>
      <c r="O110">
        <v>4418.25</v>
      </c>
      <c r="P110">
        <v>4418.25</v>
      </c>
      <c r="Q110">
        <v>73637.460000000006</v>
      </c>
      <c r="R110">
        <v>21430.5</v>
      </c>
      <c r="S110" t="s">
        <v>93</v>
      </c>
      <c r="T110">
        <v>264647789</v>
      </c>
      <c r="U110" s="42">
        <v>46279</v>
      </c>
      <c r="V110" s="42"/>
      <c r="X110" t="s">
        <v>815</v>
      </c>
      <c r="Y110" t="s">
        <v>96</v>
      </c>
      <c r="Z110" t="s">
        <v>96</v>
      </c>
      <c r="AA110" t="s">
        <v>137</v>
      </c>
      <c r="AB110" t="s">
        <v>97</v>
      </c>
      <c r="AF110" t="s">
        <v>127</v>
      </c>
      <c r="AG110">
        <v>0</v>
      </c>
      <c r="AH110">
        <v>0.94</v>
      </c>
      <c r="AI110" t="s">
        <v>1076</v>
      </c>
      <c r="AJ110" t="s">
        <v>117</v>
      </c>
      <c r="AK110" t="s">
        <v>96</v>
      </c>
      <c r="AL110" t="s">
        <v>99</v>
      </c>
      <c r="AM110" t="s">
        <v>99</v>
      </c>
      <c r="AO110" t="s">
        <v>99</v>
      </c>
      <c r="AX110" t="s">
        <v>96</v>
      </c>
      <c r="BC110" s="42"/>
      <c r="BD110" t="s">
        <v>112</v>
      </c>
    </row>
    <row r="111" spans="1:56" x14ac:dyDescent="0.25">
      <c r="A111">
        <v>2026</v>
      </c>
      <c r="B111" s="42">
        <v>46274</v>
      </c>
      <c r="C111" s="42">
        <v>46268</v>
      </c>
      <c r="D111" s="42">
        <v>46268</v>
      </c>
      <c r="E111" t="s">
        <v>120</v>
      </c>
      <c r="F111" t="s">
        <v>795</v>
      </c>
      <c r="G111" t="s">
        <v>147</v>
      </c>
      <c r="H111" t="s">
        <v>12</v>
      </c>
      <c r="I111" t="s">
        <v>797</v>
      </c>
      <c r="J111" t="s">
        <v>91</v>
      </c>
      <c r="K111" s="42">
        <v>46268</v>
      </c>
      <c r="L111">
        <v>3</v>
      </c>
      <c r="M111" t="s">
        <v>1323</v>
      </c>
      <c r="N111" t="s">
        <v>1324</v>
      </c>
      <c r="O111">
        <v>11102.2</v>
      </c>
      <c r="P111">
        <v>11102.2</v>
      </c>
      <c r="Q111">
        <v>185036.75</v>
      </c>
      <c r="R111">
        <v>153988.72</v>
      </c>
      <c r="S111" t="s">
        <v>93</v>
      </c>
      <c r="T111">
        <v>264646700</v>
      </c>
      <c r="U111" s="42">
        <v>46280</v>
      </c>
      <c r="V111" s="42"/>
      <c r="X111" t="s">
        <v>132</v>
      </c>
      <c r="Y111" t="s">
        <v>95</v>
      </c>
      <c r="Z111" t="s">
        <v>96</v>
      </c>
      <c r="AA111" t="s">
        <v>6</v>
      </c>
      <c r="AB111" t="s">
        <v>105</v>
      </c>
      <c r="AF111" t="s">
        <v>127</v>
      </c>
      <c r="AG111">
        <v>0</v>
      </c>
      <c r="AH111">
        <v>0.94</v>
      </c>
      <c r="AI111" t="s">
        <v>144</v>
      </c>
      <c r="AJ111" t="s">
        <v>164</v>
      </c>
      <c r="AK111" t="s">
        <v>96</v>
      </c>
      <c r="AL111" t="s">
        <v>99</v>
      </c>
      <c r="AM111" t="s">
        <v>99</v>
      </c>
      <c r="AO111" t="s">
        <v>99</v>
      </c>
      <c r="AX111" t="s">
        <v>96</v>
      </c>
      <c r="BC111" s="42"/>
      <c r="BD111" t="s">
        <v>112</v>
      </c>
    </row>
    <row r="112" spans="1:56" x14ac:dyDescent="0.25">
      <c r="A112">
        <v>2026</v>
      </c>
      <c r="B112" s="42">
        <v>46274</v>
      </c>
      <c r="C112" s="42">
        <v>46268</v>
      </c>
      <c r="D112" s="42">
        <v>46268</v>
      </c>
      <c r="E112" t="s">
        <v>120</v>
      </c>
      <c r="F112" t="s">
        <v>795</v>
      </c>
      <c r="G112" t="s">
        <v>147</v>
      </c>
      <c r="H112" t="s">
        <v>12</v>
      </c>
      <c r="I112" t="s">
        <v>797</v>
      </c>
      <c r="J112" t="s">
        <v>91</v>
      </c>
      <c r="K112" s="42">
        <v>46268</v>
      </c>
      <c r="L112">
        <v>3</v>
      </c>
      <c r="M112" t="s">
        <v>1325</v>
      </c>
      <c r="N112" t="s">
        <v>1326</v>
      </c>
      <c r="O112">
        <v>9000</v>
      </c>
      <c r="P112">
        <v>9000</v>
      </c>
      <c r="Q112">
        <v>190190.59</v>
      </c>
      <c r="R112">
        <v>170539.9</v>
      </c>
      <c r="S112" t="s">
        <v>93</v>
      </c>
      <c r="T112">
        <v>264646892</v>
      </c>
      <c r="U112" s="42">
        <v>46280</v>
      </c>
      <c r="V112" s="42"/>
      <c r="X112" t="s">
        <v>815</v>
      </c>
      <c r="Y112" t="s">
        <v>95</v>
      </c>
      <c r="Z112" t="s">
        <v>96</v>
      </c>
      <c r="AA112" t="s">
        <v>6</v>
      </c>
      <c r="AB112" t="s">
        <v>105</v>
      </c>
      <c r="AF112" t="s">
        <v>127</v>
      </c>
      <c r="AG112">
        <v>0</v>
      </c>
      <c r="AH112">
        <v>0.95269999999999999</v>
      </c>
      <c r="AI112" t="s">
        <v>144</v>
      </c>
      <c r="AJ112" t="s">
        <v>164</v>
      </c>
      <c r="AK112" t="s">
        <v>96</v>
      </c>
      <c r="AL112" t="s">
        <v>99</v>
      </c>
      <c r="AM112" t="s">
        <v>99</v>
      </c>
      <c r="AO112" t="s">
        <v>99</v>
      </c>
      <c r="AX112" t="s">
        <v>96</v>
      </c>
      <c r="BC112" s="42"/>
      <c r="BD112" t="s">
        <v>112</v>
      </c>
    </row>
    <row r="113" spans="1:56" x14ac:dyDescent="0.25">
      <c r="A113">
        <v>2026</v>
      </c>
      <c r="B113" s="42">
        <v>46274</v>
      </c>
      <c r="C113" s="42">
        <v>46268</v>
      </c>
      <c r="D113" s="42">
        <v>46269</v>
      </c>
      <c r="E113" t="s">
        <v>120</v>
      </c>
      <c r="F113" t="s">
        <v>795</v>
      </c>
      <c r="G113" t="s">
        <v>147</v>
      </c>
      <c r="H113" t="s">
        <v>12</v>
      </c>
      <c r="I113" t="s">
        <v>797</v>
      </c>
      <c r="J113" t="s">
        <v>91</v>
      </c>
      <c r="K113" s="42">
        <v>46268</v>
      </c>
      <c r="L113">
        <v>3</v>
      </c>
      <c r="M113" t="s">
        <v>1327</v>
      </c>
      <c r="N113" t="s">
        <v>1328</v>
      </c>
      <c r="O113">
        <v>5005.7</v>
      </c>
      <c r="P113">
        <v>94964.52</v>
      </c>
      <c r="Q113">
        <v>118689.81</v>
      </c>
      <c r="R113">
        <v>18834.39</v>
      </c>
      <c r="S113" t="s">
        <v>110</v>
      </c>
      <c r="T113">
        <v>264669222</v>
      </c>
      <c r="U113" s="42">
        <v>46276</v>
      </c>
      <c r="V113" s="42"/>
      <c r="X113" t="s">
        <v>140</v>
      </c>
      <c r="Y113" t="s">
        <v>95</v>
      </c>
      <c r="Z113" t="s">
        <v>96</v>
      </c>
      <c r="AA113" t="s">
        <v>137</v>
      </c>
      <c r="AB113" t="s">
        <v>97</v>
      </c>
      <c r="AF113" t="s">
        <v>98</v>
      </c>
      <c r="AG113">
        <v>4.8999999999999998E-3</v>
      </c>
      <c r="AH113">
        <v>0.19989999999999999</v>
      </c>
      <c r="AI113" t="s">
        <v>142</v>
      </c>
      <c r="AJ113" t="s">
        <v>117</v>
      </c>
      <c r="AK113" t="s">
        <v>96</v>
      </c>
      <c r="AL113">
        <v>56</v>
      </c>
      <c r="AM113">
        <v>1876.71</v>
      </c>
      <c r="AO113">
        <v>46321</v>
      </c>
      <c r="AX113" t="s">
        <v>96</v>
      </c>
      <c r="BC113" s="42">
        <v>46269</v>
      </c>
      <c r="BD113" t="s">
        <v>112</v>
      </c>
    </row>
    <row r="114" spans="1:56" x14ac:dyDescent="0.25">
      <c r="A114">
        <v>2026</v>
      </c>
      <c r="B114" s="42">
        <v>46274</v>
      </c>
      <c r="C114" s="42">
        <v>46268</v>
      </c>
      <c r="D114" s="42">
        <v>46268</v>
      </c>
      <c r="E114" t="s">
        <v>120</v>
      </c>
      <c r="F114" t="s">
        <v>795</v>
      </c>
      <c r="G114" t="s">
        <v>147</v>
      </c>
      <c r="H114" t="s">
        <v>12</v>
      </c>
      <c r="I114" t="s">
        <v>797</v>
      </c>
      <c r="J114" t="s">
        <v>107</v>
      </c>
      <c r="K114" s="42">
        <v>46268</v>
      </c>
      <c r="L114">
        <v>3</v>
      </c>
      <c r="M114" t="s">
        <v>1329</v>
      </c>
      <c r="N114" t="s">
        <v>1330</v>
      </c>
      <c r="O114">
        <v>3003.42</v>
      </c>
      <c r="P114">
        <v>88594</v>
      </c>
      <c r="Q114">
        <v>98432.18</v>
      </c>
      <c r="R114">
        <v>22603.02</v>
      </c>
      <c r="S114" t="s">
        <v>93</v>
      </c>
      <c r="T114">
        <v>264662704</v>
      </c>
      <c r="U114" s="42">
        <v>46276</v>
      </c>
      <c r="V114" s="42"/>
      <c r="X114" t="s">
        <v>140</v>
      </c>
      <c r="Y114" t="s">
        <v>96</v>
      </c>
      <c r="Z114" t="s">
        <v>96</v>
      </c>
      <c r="AA114" t="s">
        <v>7</v>
      </c>
      <c r="AB114" t="s">
        <v>105</v>
      </c>
      <c r="AF114" t="s">
        <v>98</v>
      </c>
      <c r="AG114">
        <v>4.8999999999999998E-3</v>
      </c>
      <c r="AH114">
        <v>9.9900000000000003E-2</v>
      </c>
      <c r="AI114" t="s">
        <v>142</v>
      </c>
      <c r="AJ114" t="s">
        <v>168</v>
      </c>
      <c r="AK114" t="s">
        <v>96</v>
      </c>
      <c r="AL114">
        <v>61</v>
      </c>
      <c r="AM114">
        <v>1655.92</v>
      </c>
      <c r="AO114">
        <v>46321</v>
      </c>
      <c r="AX114" t="s">
        <v>96</v>
      </c>
      <c r="BC114" s="42"/>
      <c r="BD114" t="s">
        <v>816</v>
      </c>
    </row>
    <row r="115" spans="1:56" x14ac:dyDescent="0.25">
      <c r="A115">
        <v>2026</v>
      </c>
      <c r="B115" s="42">
        <v>46274</v>
      </c>
      <c r="C115" s="42">
        <v>46268</v>
      </c>
      <c r="D115" s="42"/>
      <c r="E115" t="s">
        <v>148</v>
      </c>
      <c r="F115" t="s">
        <v>798</v>
      </c>
      <c r="G115" t="s">
        <v>147</v>
      </c>
      <c r="H115" t="s">
        <v>12</v>
      </c>
      <c r="I115" t="s">
        <v>799</v>
      </c>
      <c r="J115" t="s">
        <v>91</v>
      </c>
      <c r="K115" s="42">
        <v>46268</v>
      </c>
      <c r="L115">
        <v>3</v>
      </c>
      <c r="M115" t="s">
        <v>1331</v>
      </c>
      <c r="N115" t="s">
        <v>1332</v>
      </c>
      <c r="O115">
        <v>50000</v>
      </c>
      <c r="P115">
        <v>50000</v>
      </c>
      <c r="Q115">
        <v>226891.01</v>
      </c>
      <c r="R115">
        <v>191601.9</v>
      </c>
      <c r="S115" t="s">
        <v>129</v>
      </c>
      <c r="T115">
        <v>264420450</v>
      </c>
      <c r="U115" s="42">
        <v>46290</v>
      </c>
      <c r="V115" s="42"/>
      <c r="W115" t="s">
        <v>118</v>
      </c>
      <c r="X115" t="s">
        <v>104</v>
      </c>
      <c r="Y115" t="s">
        <v>95</v>
      </c>
      <c r="Z115" t="s">
        <v>95</v>
      </c>
      <c r="AA115" t="s">
        <v>6</v>
      </c>
      <c r="AB115" t="s">
        <v>105</v>
      </c>
      <c r="AE115" t="s">
        <v>1333</v>
      </c>
      <c r="AF115">
        <v>90</v>
      </c>
      <c r="AG115">
        <v>0</v>
      </c>
      <c r="AH115">
        <v>0.77959999999999996</v>
      </c>
      <c r="AI115" t="s">
        <v>141</v>
      </c>
      <c r="AJ115" t="s">
        <v>123</v>
      </c>
      <c r="AK115" t="s">
        <v>96</v>
      </c>
      <c r="AL115" t="s">
        <v>99</v>
      </c>
      <c r="AM115" t="s">
        <v>99</v>
      </c>
      <c r="AO115" t="s">
        <v>99</v>
      </c>
      <c r="AR115" t="s">
        <v>802</v>
      </c>
      <c r="AS115" t="s">
        <v>101</v>
      </c>
      <c r="AT115" t="s">
        <v>800</v>
      </c>
      <c r="AU115" t="s">
        <v>122</v>
      </c>
      <c r="AX115" t="s">
        <v>96</v>
      </c>
      <c r="BC115" s="42"/>
      <c r="BD115" t="s">
        <v>112</v>
      </c>
    </row>
    <row r="116" spans="1:56" x14ac:dyDescent="0.25">
      <c r="A116">
        <v>2026</v>
      </c>
      <c r="B116" s="42">
        <v>46274</v>
      </c>
      <c r="C116" s="42">
        <v>46268</v>
      </c>
      <c r="D116" s="42"/>
      <c r="E116" t="s">
        <v>148</v>
      </c>
      <c r="F116" t="s">
        <v>798</v>
      </c>
      <c r="G116" t="s">
        <v>147</v>
      </c>
      <c r="H116" t="s">
        <v>12</v>
      </c>
      <c r="I116" t="s">
        <v>799</v>
      </c>
      <c r="J116" t="s">
        <v>91</v>
      </c>
      <c r="K116" s="42">
        <v>46268</v>
      </c>
      <c r="L116">
        <v>3</v>
      </c>
      <c r="M116" t="s">
        <v>1331</v>
      </c>
      <c r="N116" t="s">
        <v>1332</v>
      </c>
      <c r="O116">
        <v>40000</v>
      </c>
      <c r="P116">
        <v>40000</v>
      </c>
      <c r="Q116">
        <v>433063.36</v>
      </c>
      <c r="R116">
        <v>85070.57</v>
      </c>
      <c r="S116" t="s">
        <v>129</v>
      </c>
      <c r="T116" t="s">
        <v>98</v>
      </c>
      <c r="U116" s="42">
        <v>46290</v>
      </c>
      <c r="V116" s="42"/>
      <c r="W116" t="s">
        <v>118</v>
      </c>
      <c r="X116" t="s">
        <v>140</v>
      </c>
      <c r="Y116" t="s">
        <v>95</v>
      </c>
      <c r="Z116" t="s">
        <v>95</v>
      </c>
      <c r="AA116" t="s">
        <v>6</v>
      </c>
      <c r="AB116" t="s">
        <v>105</v>
      </c>
      <c r="AE116" t="s">
        <v>1333</v>
      </c>
      <c r="AF116" t="s">
        <v>98</v>
      </c>
      <c r="AG116">
        <v>0</v>
      </c>
      <c r="AH116">
        <v>0.90700000000000003</v>
      </c>
      <c r="AI116" t="s">
        <v>141</v>
      </c>
      <c r="AJ116" t="s">
        <v>123</v>
      </c>
      <c r="AK116" t="s">
        <v>95</v>
      </c>
      <c r="AL116" t="s">
        <v>99</v>
      </c>
      <c r="AM116" t="s">
        <v>99</v>
      </c>
      <c r="AO116" t="s">
        <v>99</v>
      </c>
      <c r="AR116" t="s">
        <v>802</v>
      </c>
      <c r="AS116" t="s">
        <v>101</v>
      </c>
      <c r="AT116" t="s">
        <v>800</v>
      </c>
      <c r="AU116" t="s">
        <v>122</v>
      </c>
      <c r="AX116" t="s">
        <v>95</v>
      </c>
      <c r="AY116" t="s">
        <v>109</v>
      </c>
      <c r="BC116" s="42"/>
      <c r="BD116" t="s">
        <v>112</v>
      </c>
    </row>
    <row r="117" spans="1:56" x14ac:dyDescent="0.25">
      <c r="A117">
        <v>2026</v>
      </c>
      <c r="B117" s="42">
        <v>46274</v>
      </c>
      <c r="C117" s="42">
        <v>46268</v>
      </c>
      <c r="D117" s="42"/>
      <c r="E117" t="s">
        <v>152</v>
      </c>
      <c r="F117" t="s">
        <v>798</v>
      </c>
      <c r="G117" t="s">
        <v>147</v>
      </c>
      <c r="H117" t="s">
        <v>12</v>
      </c>
      <c r="I117" t="s">
        <v>799</v>
      </c>
      <c r="J117" t="s">
        <v>107</v>
      </c>
      <c r="K117" s="42">
        <v>46268</v>
      </c>
      <c r="L117">
        <v>3</v>
      </c>
      <c r="M117" t="s">
        <v>1334</v>
      </c>
      <c r="N117" t="s">
        <v>1335</v>
      </c>
      <c r="O117">
        <v>50000</v>
      </c>
      <c r="P117">
        <v>2586416.9300000002</v>
      </c>
      <c r="Q117">
        <v>2645871.4500000002</v>
      </c>
      <c r="R117">
        <v>2588008.48</v>
      </c>
      <c r="S117" t="s">
        <v>136</v>
      </c>
      <c r="T117" t="s">
        <v>98</v>
      </c>
      <c r="U117" s="42">
        <v>46283</v>
      </c>
      <c r="V117" s="42"/>
      <c r="W117" t="s">
        <v>89</v>
      </c>
      <c r="X117" t="s">
        <v>104</v>
      </c>
      <c r="Y117" t="s">
        <v>96</v>
      </c>
      <c r="Z117" t="s">
        <v>96</v>
      </c>
      <c r="AA117" t="s">
        <v>6</v>
      </c>
      <c r="AB117" t="s">
        <v>105</v>
      </c>
      <c r="AF117" t="s">
        <v>98</v>
      </c>
      <c r="AG117">
        <v>1.12E-2</v>
      </c>
      <c r="AH117">
        <v>0.02</v>
      </c>
      <c r="AI117" t="s">
        <v>141</v>
      </c>
      <c r="AJ117" t="s">
        <v>126</v>
      </c>
      <c r="AK117" t="s">
        <v>96</v>
      </c>
      <c r="AL117">
        <v>72</v>
      </c>
      <c r="AM117">
        <v>20000</v>
      </c>
      <c r="AN117">
        <v>75000</v>
      </c>
      <c r="AO117">
        <v>46313</v>
      </c>
      <c r="AX117" t="s">
        <v>95</v>
      </c>
      <c r="AY117" t="s">
        <v>1336</v>
      </c>
      <c r="BC117" s="42"/>
      <c r="BD117" t="s">
        <v>112</v>
      </c>
    </row>
    <row r="118" spans="1:56" x14ac:dyDescent="0.25">
      <c r="A118">
        <v>2026</v>
      </c>
      <c r="B118" s="42">
        <v>46274</v>
      </c>
      <c r="C118" s="42">
        <v>46268</v>
      </c>
      <c r="D118" s="42">
        <v>46268</v>
      </c>
      <c r="E118" t="s">
        <v>113</v>
      </c>
      <c r="F118" t="s">
        <v>795</v>
      </c>
      <c r="G118" t="s">
        <v>147</v>
      </c>
      <c r="H118" t="s">
        <v>11</v>
      </c>
      <c r="I118" t="s">
        <v>796</v>
      </c>
      <c r="J118" t="s">
        <v>107</v>
      </c>
      <c r="K118" s="42">
        <v>46268</v>
      </c>
      <c r="L118">
        <v>3</v>
      </c>
      <c r="M118" t="s">
        <v>1337</v>
      </c>
      <c r="N118" t="s">
        <v>1338</v>
      </c>
      <c r="O118">
        <v>5443.66</v>
      </c>
      <c r="P118">
        <v>5443.66</v>
      </c>
      <c r="Q118">
        <v>18144.91</v>
      </c>
      <c r="R118">
        <v>15976.45</v>
      </c>
      <c r="S118" t="s">
        <v>110</v>
      </c>
      <c r="T118">
        <v>264632674</v>
      </c>
      <c r="U118" s="42">
        <v>46274</v>
      </c>
      <c r="V118" s="42"/>
      <c r="X118" t="s">
        <v>815</v>
      </c>
      <c r="Y118" t="s">
        <v>95</v>
      </c>
      <c r="Z118" t="s">
        <v>96</v>
      </c>
      <c r="AA118" t="s">
        <v>137</v>
      </c>
      <c r="AB118" t="s">
        <v>97</v>
      </c>
      <c r="AF118" t="s">
        <v>127</v>
      </c>
      <c r="AG118">
        <v>0</v>
      </c>
      <c r="AH118">
        <v>0.7</v>
      </c>
      <c r="AI118" t="s">
        <v>1069</v>
      </c>
      <c r="AJ118" t="s">
        <v>117</v>
      </c>
      <c r="AK118" t="s">
        <v>96</v>
      </c>
      <c r="AL118" t="s">
        <v>99</v>
      </c>
      <c r="AM118" t="s">
        <v>99</v>
      </c>
      <c r="AO118" t="s">
        <v>99</v>
      </c>
      <c r="AX118" t="s">
        <v>96</v>
      </c>
      <c r="BC118" s="42">
        <v>46274</v>
      </c>
      <c r="BD118" t="s">
        <v>112</v>
      </c>
    </row>
    <row r="119" spans="1:56" x14ac:dyDescent="0.25">
      <c r="A119">
        <v>2026</v>
      </c>
      <c r="B119" s="42">
        <v>46274</v>
      </c>
      <c r="C119" s="42">
        <v>46268</v>
      </c>
      <c r="D119" s="42">
        <v>46268</v>
      </c>
      <c r="E119" t="s">
        <v>120</v>
      </c>
      <c r="F119" t="s">
        <v>795</v>
      </c>
      <c r="G119" t="s">
        <v>147</v>
      </c>
      <c r="H119" t="s">
        <v>12</v>
      </c>
      <c r="I119" t="s">
        <v>797</v>
      </c>
      <c r="J119" t="s">
        <v>91</v>
      </c>
      <c r="K119" s="42">
        <v>46268</v>
      </c>
      <c r="L119">
        <v>3</v>
      </c>
      <c r="M119" t="s">
        <v>951</v>
      </c>
      <c r="N119" t="s">
        <v>952</v>
      </c>
      <c r="O119">
        <v>2059.63</v>
      </c>
      <c r="P119">
        <v>2059.63</v>
      </c>
      <c r="Q119">
        <v>34327.019999999997</v>
      </c>
      <c r="R119">
        <v>13301.7</v>
      </c>
      <c r="S119" t="s">
        <v>93</v>
      </c>
      <c r="T119">
        <v>264626217</v>
      </c>
      <c r="U119" s="42">
        <v>46273</v>
      </c>
      <c r="V119" s="42"/>
      <c r="X119" t="s">
        <v>815</v>
      </c>
      <c r="Y119" t="s">
        <v>96</v>
      </c>
      <c r="Z119" t="s">
        <v>96</v>
      </c>
      <c r="AA119" t="s">
        <v>137</v>
      </c>
      <c r="AB119" t="s">
        <v>105</v>
      </c>
      <c r="AF119" t="s">
        <v>127</v>
      </c>
      <c r="AG119">
        <v>0</v>
      </c>
      <c r="AH119">
        <v>0.94</v>
      </c>
      <c r="AI119" t="s">
        <v>810</v>
      </c>
      <c r="AJ119" t="s">
        <v>134</v>
      </c>
      <c r="AK119" t="s">
        <v>96</v>
      </c>
      <c r="AL119" t="s">
        <v>99</v>
      </c>
      <c r="AM119" t="s">
        <v>99</v>
      </c>
      <c r="AO119" t="s">
        <v>99</v>
      </c>
      <c r="AX119" t="s">
        <v>96</v>
      </c>
      <c r="BC119" s="42"/>
      <c r="BD119" t="s">
        <v>112</v>
      </c>
    </row>
    <row r="120" spans="1:56" x14ac:dyDescent="0.25">
      <c r="A120">
        <v>2026</v>
      </c>
      <c r="B120" s="42">
        <v>46274</v>
      </c>
      <c r="C120" s="42">
        <v>46268</v>
      </c>
      <c r="D120" s="42">
        <v>46268</v>
      </c>
      <c r="E120" t="s">
        <v>113</v>
      </c>
      <c r="F120" t="s">
        <v>795</v>
      </c>
      <c r="G120" t="s">
        <v>147</v>
      </c>
      <c r="H120" t="s">
        <v>11</v>
      </c>
      <c r="I120" t="s">
        <v>796</v>
      </c>
      <c r="J120" t="s">
        <v>91</v>
      </c>
      <c r="K120" s="42">
        <v>46268</v>
      </c>
      <c r="L120">
        <v>3</v>
      </c>
      <c r="M120" t="s">
        <v>1339</v>
      </c>
      <c r="N120" t="s">
        <v>1340</v>
      </c>
      <c r="O120">
        <v>2230.4699999999998</v>
      </c>
      <c r="P120">
        <v>2230.4699999999998</v>
      </c>
      <c r="Q120">
        <v>54635.16</v>
      </c>
      <c r="R120">
        <v>32194</v>
      </c>
      <c r="S120" t="s">
        <v>93</v>
      </c>
      <c r="T120">
        <v>264625386</v>
      </c>
      <c r="U120" s="42">
        <v>46273</v>
      </c>
      <c r="V120" s="42"/>
      <c r="X120" t="s">
        <v>815</v>
      </c>
      <c r="Y120" t="s">
        <v>96</v>
      </c>
      <c r="Z120" t="s">
        <v>96</v>
      </c>
      <c r="AA120" t="s">
        <v>6</v>
      </c>
      <c r="AB120" t="s">
        <v>97</v>
      </c>
      <c r="AF120" t="s">
        <v>127</v>
      </c>
      <c r="AG120">
        <v>0</v>
      </c>
      <c r="AH120">
        <v>0.95920000000000005</v>
      </c>
      <c r="AI120" t="s">
        <v>1341</v>
      </c>
      <c r="AJ120" t="s">
        <v>126</v>
      </c>
      <c r="AK120" t="s">
        <v>96</v>
      </c>
      <c r="AL120" t="s">
        <v>99</v>
      </c>
      <c r="AM120" t="s">
        <v>99</v>
      </c>
      <c r="AO120" t="s">
        <v>99</v>
      </c>
      <c r="AX120" t="s">
        <v>96</v>
      </c>
      <c r="BC120" s="42"/>
      <c r="BD120" t="s">
        <v>112</v>
      </c>
    </row>
    <row r="121" spans="1:56" x14ac:dyDescent="0.25">
      <c r="A121">
        <v>2026</v>
      </c>
      <c r="B121" s="42">
        <v>46274</v>
      </c>
      <c r="C121" s="42">
        <v>46269</v>
      </c>
      <c r="D121" s="42"/>
      <c r="E121" t="s">
        <v>120</v>
      </c>
      <c r="F121" t="s">
        <v>795</v>
      </c>
      <c r="G121" t="s">
        <v>147</v>
      </c>
      <c r="H121" t="s">
        <v>12</v>
      </c>
      <c r="I121" t="s">
        <v>797</v>
      </c>
      <c r="J121" t="s">
        <v>91</v>
      </c>
      <c r="K121" s="42">
        <v>46269</v>
      </c>
      <c r="L121">
        <v>4</v>
      </c>
      <c r="M121" t="s">
        <v>1081</v>
      </c>
      <c r="N121" t="s">
        <v>1082</v>
      </c>
      <c r="O121">
        <v>10002.02</v>
      </c>
      <c r="P121">
        <v>10002.02</v>
      </c>
      <c r="Q121">
        <v>86809.27</v>
      </c>
      <c r="R121">
        <v>67832.58</v>
      </c>
      <c r="S121" t="s">
        <v>129</v>
      </c>
      <c r="T121">
        <v>264654215</v>
      </c>
      <c r="U121" s="42">
        <v>46279</v>
      </c>
      <c r="V121" s="42"/>
      <c r="X121" t="s">
        <v>831</v>
      </c>
      <c r="Y121" t="s">
        <v>96</v>
      </c>
      <c r="Z121" t="s">
        <v>96</v>
      </c>
      <c r="AA121" t="s">
        <v>6</v>
      </c>
      <c r="AB121" t="s">
        <v>97</v>
      </c>
      <c r="AE121" t="s">
        <v>1011</v>
      </c>
      <c r="AF121">
        <v>90</v>
      </c>
      <c r="AG121">
        <v>0</v>
      </c>
      <c r="AH121">
        <v>0.88480000000000003</v>
      </c>
      <c r="AI121" t="s">
        <v>1076</v>
      </c>
      <c r="AJ121" t="s">
        <v>106</v>
      </c>
      <c r="AK121" t="s">
        <v>96</v>
      </c>
      <c r="AL121" t="s">
        <v>99</v>
      </c>
      <c r="AM121" t="s">
        <v>99</v>
      </c>
      <c r="AO121" t="s">
        <v>99</v>
      </c>
      <c r="AX121" t="s">
        <v>96</v>
      </c>
      <c r="BC121" s="42"/>
      <c r="BD121" t="s">
        <v>112</v>
      </c>
    </row>
    <row r="122" spans="1:56" x14ac:dyDescent="0.25">
      <c r="A122">
        <v>2026</v>
      </c>
      <c r="B122" s="42">
        <v>46274</v>
      </c>
      <c r="C122" s="42">
        <v>46269</v>
      </c>
      <c r="D122" s="42"/>
      <c r="E122" t="s">
        <v>120</v>
      </c>
      <c r="F122" t="s">
        <v>795</v>
      </c>
      <c r="G122" t="s">
        <v>147</v>
      </c>
      <c r="H122" t="s">
        <v>12</v>
      </c>
      <c r="I122" t="s">
        <v>797</v>
      </c>
      <c r="J122" t="s">
        <v>91</v>
      </c>
      <c r="K122" s="42">
        <v>46269</v>
      </c>
      <c r="L122">
        <v>4</v>
      </c>
      <c r="M122" t="s">
        <v>1342</v>
      </c>
      <c r="N122" t="s">
        <v>1343</v>
      </c>
      <c r="O122">
        <v>11699.99</v>
      </c>
      <c r="P122">
        <v>34999.81</v>
      </c>
      <c r="Q122">
        <v>249998.56</v>
      </c>
      <c r="R122">
        <v>215014.28</v>
      </c>
      <c r="S122" t="s">
        <v>129</v>
      </c>
      <c r="T122">
        <v>264645962</v>
      </c>
      <c r="U122" s="42">
        <v>46273</v>
      </c>
      <c r="V122" s="42"/>
      <c r="X122" t="s">
        <v>831</v>
      </c>
      <c r="Y122" t="s">
        <v>95</v>
      </c>
      <c r="Z122" t="s">
        <v>96</v>
      </c>
      <c r="AA122" t="s">
        <v>7</v>
      </c>
      <c r="AB122" t="s">
        <v>105</v>
      </c>
      <c r="AE122" t="s">
        <v>1344</v>
      </c>
      <c r="AF122">
        <v>90</v>
      </c>
      <c r="AG122">
        <v>1.12E-2</v>
      </c>
      <c r="AH122">
        <v>0.86</v>
      </c>
      <c r="AI122" t="s">
        <v>810</v>
      </c>
      <c r="AJ122" t="s">
        <v>108</v>
      </c>
      <c r="AK122" t="s">
        <v>96</v>
      </c>
      <c r="AL122">
        <v>3</v>
      </c>
      <c r="AM122">
        <v>11879.05</v>
      </c>
      <c r="AO122">
        <v>46303</v>
      </c>
      <c r="AR122" t="s">
        <v>802</v>
      </c>
      <c r="AS122" t="s">
        <v>101</v>
      </c>
      <c r="AT122" t="s">
        <v>116</v>
      </c>
      <c r="AX122" t="s">
        <v>96</v>
      </c>
      <c r="BC122" s="42"/>
      <c r="BD122" t="s">
        <v>112</v>
      </c>
    </row>
    <row r="123" spans="1:56" x14ac:dyDescent="0.25">
      <c r="A123">
        <v>2026</v>
      </c>
      <c r="B123" s="42">
        <v>46274</v>
      </c>
      <c r="C123" s="42">
        <v>46269</v>
      </c>
      <c r="D123" s="42">
        <v>46273</v>
      </c>
      <c r="E123" t="s">
        <v>120</v>
      </c>
      <c r="F123" t="s">
        <v>795</v>
      </c>
      <c r="G123" t="s">
        <v>147</v>
      </c>
      <c r="H123" t="s">
        <v>12</v>
      </c>
      <c r="I123" t="s">
        <v>797</v>
      </c>
      <c r="J123" t="s">
        <v>91</v>
      </c>
      <c r="K123" s="42">
        <v>46269</v>
      </c>
      <c r="L123">
        <v>4</v>
      </c>
      <c r="M123" t="s">
        <v>1345</v>
      </c>
      <c r="N123" t="s">
        <v>193</v>
      </c>
      <c r="O123">
        <v>30181.13</v>
      </c>
      <c r="P123">
        <v>30181.13</v>
      </c>
      <c r="Q123">
        <v>313074.31</v>
      </c>
      <c r="R123">
        <v>245176.54</v>
      </c>
      <c r="S123" t="s">
        <v>93</v>
      </c>
      <c r="T123">
        <v>264693811</v>
      </c>
      <c r="U123" s="42">
        <v>46274</v>
      </c>
      <c r="V123" s="42"/>
      <c r="X123" t="s">
        <v>831</v>
      </c>
      <c r="Y123" t="s">
        <v>95</v>
      </c>
      <c r="Z123" t="s">
        <v>96</v>
      </c>
      <c r="AA123" t="s">
        <v>7</v>
      </c>
      <c r="AB123" t="s">
        <v>105</v>
      </c>
      <c r="AF123">
        <v>90</v>
      </c>
      <c r="AG123">
        <v>0</v>
      </c>
      <c r="AH123">
        <v>0.90300000000000002</v>
      </c>
      <c r="AI123" t="s">
        <v>810</v>
      </c>
      <c r="AJ123" t="s">
        <v>119</v>
      </c>
      <c r="AK123" t="s">
        <v>96</v>
      </c>
      <c r="AL123" t="s">
        <v>99</v>
      </c>
      <c r="AM123" t="s">
        <v>99</v>
      </c>
      <c r="AO123" t="s">
        <v>99</v>
      </c>
      <c r="AR123" t="s">
        <v>802</v>
      </c>
      <c r="AS123" t="s">
        <v>101</v>
      </c>
      <c r="AT123" t="s">
        <v>800</v>
      </c>
      <c r="AU123" t="s">
        <v>154</v>
      </c>
      <c r="AX123" t="s">
        <v>96</v>
      </c>
      <c r="BC123" s="42"/>
      <c r="BD123" t="s">
        <v>112</v>
      </c>
    </row>
    <row r="124" spans="1:56" x14ac:dyDescent="0.25">
      <c r="A124">
        <v>2026</v>
      </c>
      <c r="B124" s="42">
        <v>46274</v>
      </c>
      <c r="C124" s="42">
        <v>46269</v>
      </c>
      <c r="D124" s="42"/>
      <c r="E124" t="s">
        <v>120</v>
      </c>
      <c r="F124" t="s">
        <v>795</v>
      </c>
      <c r="G124" t="s">
        <v>147</v>
      </c>
      <c r="H124" t="s">
        <v>12</v>
      </c>
      <c r="I124" t="s">
        <v>797</v>
      </c>
      <c r="J124" t="s">
        <v>91</v>
      </c>
      <c r="K124" s="42">
        <v>46269</v>
      </c>
      <c r="L124">
        <v>4</v>
      </c>
      <c r="M124" t="s">
        <v>1346</v>
      </c>
      <c r="N124" t="s">
        <v>1347</v>
      </c>
      <c r="O124">
        <v>3500</v>
      </c>
      <c r="P124">
        <v>18193.5</v>
      </c>
      <c r="Q124">
        <v>90967.47</v>
      </c>
      <c r="R124">
        <v>90892.64</v>
      </c>
      <c r="S124" t="s">
        <v>129</v>
      </c>
      <c r="T124">
        <v>264646025</v>
      </c>
      <c r="U124" s="42">
        <v>46275</v>
      </c>
      <c r="V124" s="42"/>
      <c r="X124" t="s">
        <v>831</v>
      </c>
      <c r="Y124" t="s">
        <v>96</v>
      </c>
      <c r="Z124" t="s">
        <v>96</v>
      </c>
      <c r="AA124" t="s">
        <v>137</v>
      </c>
      <c r="AB124" t="s">
        <v>105</v>
      </c>
      <c r="AE124" t="s">
        <v>1003</v>
      </c>
      <c r="AF124">
        <v>90</v>
      </c>
      <c r="AG124">
        <v>1.12E-2</v>
      </c>
      <c r="AH124">
        <v>0.8</v>
      </c>
      <c r="AI124" t="s">
        <v>144</v>
      </c>
      <c r="AJ124" t="s">
        <v>134</v>
      </c>
      <c r="AK124" t="s">
        <v>96</v>
      </c>
      <c r="AL124">
        <v>6</v>
      </c>
      <c r="AM124">
        <v>3047.96</v>
      </c>
      <c r="AO124">
        <v>46305</v>
      </c>
      <c r="AX124" t="s">
        <v>96</v>
      </c>
      <c r="BC124" s="42"/>
      <c r="BD124" t="s">
        <v>112</v>
      </c>
    </row>
    <row r="125" spans="1:56" x14ac:dyDescent="0.25">
      <c r="A125">
        <v>2026</v>
      </c>
      <c r="B125" s="42">
        <v>46274</v>
      </c>
      <c r="C125" s="42">
        <v>46269</v>
      </c>
      <c r="D125" s="42">
        <v>46273</v>
      </c>
      <c r="E125" t="s">
        <v>113</v>
      </c>
      <c r="F125" t="s">
        <v>795</v>
      </c>
      <c r="G125" t="s">
        <v>147</v>
      </c>
      <c r="H125" t="s">
        <v>11</v>
      </c>
      <c r="I125" t="s">
        <v>796</v>
      </c>
      <c r="J125" t="s">
        <v>91</v>
      </c>
      <c r="K125" s="42">
        <v>46269</v>
      </c>
      <c r="L125">
        <v>4</v>
      </c>
      <c r="M125" t="s">
        <v>1348</v>
      </c>
      <c r="N125" t="s">
        <v>1349</v>
      </c>
      <c r="O125">
        <v>15000</v>
      </c>
      <c r="P125">
        <v>15000</v>
      </c>
      <c r="Q125">
        <v>160847.45000000001</v>
      </c>
      <c r="R125">
        <v>17708.169999999998</v>
      </c>
      <c r="S125" t="s">
        <v>110</v>
      </c>
      <c r="T125">
        <v>264705270</v>
      </c>
      <c r="U125" s="42">
        <v>46274</v>
      </c>
      <c r="V125" s="42"/>
      <c r="X125" t="s">
        <v>104</v>
      </c>
      <c r="Y125" t="s">
        <v>95</v>
      </c>
      <c r="Z125" t="s">
        <v>96</v>
      </c>
      <c r="AA125" t="s">
        <v>137</v>
      </c>
      <c r="AB125" t="s">
        <v>105</v>
      </c>
      <c r="AF125" t="s">
        <v>98</v>
      </c>
      <c r="AG125">
        <v>0</v>
      </c>
      <c r="AH125">
        <v>0.90669999999999995</v>
      </c>
      <c r="AI125" t="s">
        <v>1341</v>
      </c>
      <c r="AJ125" t="s">
        <v>111</v>
      </c>
      <c r="AK125" t="s">
        <v>96</v>
      </c>
      <c r="AL125" t="s">
        <v>99</v>
      </c>
      <c r="AM125" t="s">
        <v>99</v>
      </c>
      <c r="AO125" t="s">
        <v>99</v>
      </c>
      <c r="AR125" t="s">
        <v>100</v>
      </c>
      <c r="AS125" t="s">
        <v>101</v>
      </c>
      <c r="AT125" t="s">
        <v>800</v>
      </c>
      <c r="AU125" t="s">
        <v>122</v>
      </c>
      <c r="AX125" t="s">
        <v>96</v>
      </c>
      <c r="BC125" s="42">
        <v>46274</v>
      </c>
      <c r="BD125" t="s">
        <v>112</v>
      </c>
    </row>
    <row r="126" spans="1:56" x14ac:dyDescent="0.25">
      <c r="A126">
        <v>2026</v>
      </c>
      <c r="B126" s="42">
        <v>46274</v>
      </c>
      <c r="C126" s="42">
        <v>46269</v>
      </c>
      <c r="D126" s="42">
        <v>46274</v>
      </c>
      <c r="E126" t="s">
        <v>120</v>
      </c>
      <c r="F126" t="s">
        <v>795</v>
      </c>
      <c r="G126" t="s">
        <v>147</v>
      </c>
      <c r="H126" t="s">
        <v>12</v>
      </c>
      <c r="I126" t="s">
        <v>797</v>
      </c>
      <c r="J126" t="s">
        <v>107</v>
      </c>
      <c r="K126" s="42">
        <v>46269</v>
      </c>
      <c r="L126">
        <v>4</v>
      </c>
      <c r="M126" t="s">
        <v>1350</v>
      </c>
      <c r="N126" t="s">
        <v>1351</v>
      </c>
      <c r="O126">
        <v>3999.99</v>
      </c>
      <c r="P126">
        <v>153280.38</v>
      </c>
      <c r="Q126">
        <v>155390.25</v>
      </c>
      <c r="R126">
        <v>141703.17000000001</v>
      </c>
      <c r="S126" t="s">
        <v>93</v>
      </c>
      <c r="T126">
        <v>264648098</v>
      </c>
      <c r="U126" s="42">
        <v>46275</v>
      </c>
      <c r="V126" s="42"/>
      <c r="X126" t="s">
        <v>815</v>
      </c>
      <c r="Y126" t="s">
        <v>96</v>
      </c>
      <c r="Z126" t="s">
        <v>96</v>
      </c>
      <c r="AA126" t="s">
        <v>7</v>
      </c>
      <c r="AB126" t="s">
        <v>105</v>
      </c>
      <c r="AF126" t="s">
        <v>127</v>
      </c>
      <c r="AG126">
        <v>1.12E-2</v>
      </c>
      <c r="AH126">
        <v>1.3599999999999999E-2</v>
      </c>
      <c r="AI126" t="s">
        <v>144</v>
      </c>
      <c r="AJ126" t="s">
        <v>640</v>
      </c>
      <c r="AK126" t="s">
        <v>96</v>
      </c>
      <c r="AL126">
        <v>71</v>
      </c>
      <c r="AM126">
        <v>3096.26</v>
      </c>
      <c r="AO126">
        <v>46305</v>
      </c>
      <c r="AX126" t="s">
        <v>95</v>
      </c>
      <c r="AY126" t="s">
        <v>109</v>
      </c>
      <c r="BC126" s="42"/>
      <c r="BD126" t="s">
        <v>112</v>
      </c>
    </row>
    <row r="127" spans="1:56" x14ac:dyDescent="0.25">
      <c r="A127">
        <v>2026</v>
      </c>
      <c r="B127" s="42">
        <v>46274</v>
      </c>
      <c r="C127" s="42">
        <v>46269</v>
      </c>
      <c r="D127" s="42"/>
      <c r="E127" t="s">
        <v>152</v>
      </c>
      <c r="F127" t="s">
        <v>798</v>
      </c>
      <c r="G127" t="s">
        <v>147</v>
      </c>
      <c r="H127" t="s">
        <v>12</v>
      </c>
      <c r="I127" t="s">
        <v>799</v>
      </c>
      <c r="J127" t="s">
        <v>91</v>
      </c>
      <c r="K127" s="42">
        <v>46269</v>
      </c>
      <c r="L127">
        <v>4</v>
      </c>
      <c r="M127" t="s">
        <v>1067</v>
      </c>
      <c r="N127" t="s">
        <v>1068</v>
      </c>
      <c r="O127">
        <v>270044.17</v>
      </c>
      <c r="P127">
        <v>270044.17</v>
      </c>
      <c r="Q127">
        <v>2359359.44</v>
      </c>
      <c r="R127">
        <v>1067694.7</v>
      </c>
      <c r="S127" t="s">
        <v>136</v>
      </c>
      <c r="T127" t="s">
        <v>98</v>
      </c>
      <c r="U127" s="42">
        <v>46286</v>
      </c>
      <c r="V127" s="42"/>
      <c r="W127" t="s">
        <v>89</v>
      </c>
      <c r="X127" t="s">
        <v>104</v>
      </c>
      <c r="Y127" t="s">
        <v>95</v>
      </c>
      <c r="Z127" t="s">
        <v>96</v>
      </c>
      <c r="AA127" t="s">
        <v>7</v>
      </c>
      <c r="AB127" t="s">
        <v>105</v>
      </c>
      <c r="AF127" t="s">
        <v>98</v>
      </c>
      <c r="AG127">
        <v>0</v>
      </c>
      <c r="AH127">
        <v>0.88500000000000001</v>
      </c>
      <c r="AI127" t="s">
        <v>987</v>
      </c>
      <c r="AJ127" t="s">
        <v>125</v>
      </c>
      <c r="AK127" t="s">
        <v>96</v>
      </c>
      <c r="AL127" t="s">
        <v>99</v>
      </c>
      <c r="AM127" t="s">
        <v>99</v>
      </c>
      <c r="AO127" t="s">
        <v>99</v>
      </c>
      <c r="AR127" t="s">
        <v>794</v>
      </c>
      <c r="AS127" t="s">
        <v>101</v>
      </c>
      <c r="AT127" t="s">
        <v>800</v>
      </c>
      <c r="AU127" t="s">
        <v>154</v>
      </c>
      <c r="AX127" t="s">
        <v>95</v>
      </c>
      <c r="AY127" t="s">
        <v>109</v>
      </c>
      <c r="BC127" s="42"/>
      <c r="BD127" t="s">
        <v>112</v>
      </c>
    </row>
    <row r="128" spans="1:56" x14ac:dyDescent="0.25">
      <c r="A128">
        <v>2026</v>
      </c>
      <c r="B128" s="42">
        <v>46274</v>
      </c>
      <c r="C128" s="42">
        <v>46269</v>
      </c>
      <c r="D128" s="42"/>
      <c r="E128" t="s">
        <v>152</v>
      </c>
      <c r="F128" t="s">
        <v>798</v>
      </c>
      <c r="G128" t="s">
        <v>147</v>
      </c>
      <c r="H128" t="s">
        <v>12</v>
      </c>
      <c r="I128" t="s">
        <v>799</v>
      </c>
      <c r="J128" t="s">
        <v>91</v>
      </c>
      <c r="K128" s="42">
        <v>46269</v>
      </c>
      <c r="L128">
        <v>4</v>
      </c>
      <c r="M128" t="s">
        <v>1352</v>
      </c>
      <c r="N128" t="s">
        <v>1353</v>
      </c>
      <c r="O128">
        <v>350000</v>
      </c>
      <c r="P128">
        <v>350000</v>
      </c>
      <c r="Q128">
        <v>1871141.34</v>
      </c>
      <c r="R128">
        <v>454228.08</v>
      </c>
      <c r="S128" t="s">
        <v>136</v>
      </c>
      <c r="T128" t="s">
        <v>98</v>
      </c>
      <c r="U128" s="42">
        <v>46286</v>
      </c>
      <c r="V128" s="42"/>
      <c r="W128" t="s">
        <v>89</v>
      </c>
      <c r="X128" t="s">
        <v>140</v>
      </c>
      <c r="Y128" t="s">
        <v>95</v>
      </c>
      <c r="Z128" t="s">
        <v>96</v>
      </c>
      <c r="AA128" t="s">
        <v>7</v>
      </c>
      <c r="AB128" t="s">
        <v>105</v>
      </c>
      <c r="AF128" t="s">
        <v>98</v>
      </c>
      <c r="AG128">
        <v>0</v>
      </c>
      <c r="AH128">
        <v>0.81299999999999994</v>
      </c>
      <c r="AI128" t="s">
        <v>141</v>
      </c>
      <c r="AJ128" t="s">
        <v>130</v>
      </c>
      <c r="AK128" t="s">
        <v>95</v>
      </c>
      <c r="AL128" t="s">
        <v>99</v>
      </c>
      <c r="AM128" t="s">
        <v>99</v>
      </c>
      <c r="AO128" t="s">
        <v>99</v>
      </c>
      <c r="AR128" t="s">
        <v>802</v>
      </c>
      <c r="AS128" t="s">
        <v>101</v>
      </c>
      <c r="AT128" t="s">
        <v>800</v>
      </c>
      <c r="AU128" t="s">
        <v>122</v>
      </c>
      <c r="AX128" t="s">
        <v>95</v>
      </c>
      <c r="AY128" t="s">
        <v>109</v>
      </c>
      <c r="BC128" s="42"/>
      <c r="BD128" t="s">
        <v>112</v>
      </c>
    </row>
    <row r="129" spans="1:56" x14ac:dyDescent="0.25">
      <c r="A129">
        <v>2026</v>
      </c>
      <c r="B129" s="42">
        <v>46274</v>
      </c>
      <c r="C129" s="42">
        <v>46269</v>
      </c>
      <c r="D129" s="42">
        <v>46269</v>
      </c>
      <c r="E129" t="s">
        <v>120</v>
      </c>
      <c r="F129" t="s">
        <v>795</v>
      </c>
      <c r="G129" t="s">
        <v>147</v>
      </c>
      <c r="H129" t="s">
        <v>12</v>
      </c>
      <c r="I129" t="s">
        <v>797</v>
      </c>
      <c r="J129" t="s">
        <v>107</v>
      </c>
      <c r="K129" s="42">
        <v>46269</v>
      </c>
      <c r="L129">
        <v>4</v>
      </c>
      <c r="M129" t="s">
        <v>1354</v>
      </c>
      <c r="N129" t="s">
        <v>1355</v>
      </c>
      <c r="O129">
        <v>3001.95</v>
      </c>
      <c r="P129">
        <v>91515.26</v>
      </c>
      <c r="Q129">
        <v>101582.27</v>
      </c>
      <c r="R129">
        <v>26416.19</v>
      </c>
      <c r="S129" t="s">
        <v>110</v>
      </c>
      <c r="T129">
        <v>264669363</v>
      </c>
      <c r="U129" s="42">
        <v>46273</v>
      </c>
      <c r="V129" s="42"/>
      <c r="X129" t="s">
        <v>140</v>
      </c>
      <c r="Y129" t="s">
        <v>96</v>
      </c>
      <c r="Z129" t="s">
        <v>96</v>
      </c>
      <c r="AA129" t="s">
        <v>137</v>
      </c>
      <c r="AB129" t="s">
        <v>97</v>
      </c>
      <c r="AF129" t="s">
        <v>98</v>
      </c>
      <c r="AG129">
        <v>4.8999999999999998E-3</v>
      </c>
      <c r="AH129">
        <v>9.9099999999999994E-2</v>
      </c>
      <c r="AI129" t="s">
        <v>141</v>
      </c>
      <c r="AJ129" t="s">
        <v>134</v>
      </c>
      <c r="AK129" t="s">
        <v>96</v>
      </c>
      <c r="AL129">
        <v>70</v>
      </c>
      <c r="AM129">
        <v>1519.7</v>
      </c>
      <c r="AO129">
        <v>46318</v>
      </c>
      <c r="AX129" t="s">
        <v>96</v>
      </c>
      <c r="BC129" s="42">
        <v>46273</v>
      </c>
      <c r="BD129" t="s">
        <v>816</v>
      </c>
    </row>
    <row r="130" spans="1:56" x14ac:dyDescent="0.25">
      <c r="A130">
        <v>2026</v>
      </c>
      <c r="B130" s="42">
        <v>46274</v>
      </c>
      <c r="C130" s="42">
        <v>46269</v>
      </c>
      <c r="D130" s="42">
        <v>46273</v>
      </c>
      <c r="E130" t="s">
        <v>148</v>
      </c>
      <c r="F130" t="s">
        <v>798</v>
      </c>
      <c r="G130" t="s">
        <v>147</v>
      </c>
      <c r="H130" t="s">
        <v>12</v>
      </c>
      <c r="I130" t="s">
        <v>799</v>
      </c>
      <c r="J130" t="s">
        <v>91</v>
      </c>
      <c r="K130" s="42">
        <v>46269</v>
      </c>
      <c r="L130">
        <v>4</v>
      </c>
      <c r="M130" t="s">
        <v>1356</v>
      </c>
      <c r="N130" t="s">
        <v>1357</v>
      </c>
      <c r="O130">
        <v>1500.48</v>
      </c>
      <c r="P130">
        <v>54112.54</v>
      </c>
      <c r="Q130">
        <v>67734.759999999995</v>
      </c>
      <c r="R130">
        <v>12056.86</v>
      </c>
      <c r="S130" t="s">
        <v>93</v>
      </c>
      <c r="T130">
        <v>264696559</v>
      </c>
      <c r="U130" s="42">
        <v>46275</v>
      </c>
      <c r="V130" s="42"/>
      <c r="X130" t="s">
        <v>140</v>
      </c>
      <c r="Y130" t="s">
        <v>96</v>
      </c>
      <c r="Z130" t="s">
        <v>96</v>
      </c>
      <c r="AA130" t="s">
        <v>6</v>
      </c>
      <c r="AB130" t="s">
        <v>105</v>
      </c>
      <c r="AF130" t="s">
        <v>98</v>
      </c>
      <c r="AG130">
        <v>4.8999999999999998E-3</v>
      </c>
      <c r="AH130">
        <v>0.2011</v>
      </c>
      <c r="AI130" t="s">
        <v>141</v>
      </c>
      <c r="AJ130" t="s">
        <v>164</v>
      </c>
      <c r="AK130" t="s">
        <v>96</v>
      </c>
      <c r="AL130">
        <v>70</v>
      </c>
      <c r="AM130">
        <v>900.79</v>
      </c>
      <c r="AO130">
        <v>46305</v>
      </c>
      <c r="AX130" t="s">
        <v>96</v>
      </c>
      <c r="BC130" s="42"/>
      <c r="BD130" t="s">
        <v>112</v>
      </c>
    </row>
    <row r="131" spans="1:56" x14ac:dyDescent="0.25">
      <c r="A131">
        <v>2026</v>
      </c>
      <c r="B131" s="42">
        <v>46274</v>
      </c>
      <c r="C131" s="42">
        <v>46269</v>
      </c>
      <c r="D131" s="42">
        <v>46273</v>
      </c>
      <c r="E131" t="s">
        <v>148</v>
      </c>
      <c r="F131" t="s">
        <v>798</v>
      </c>
      <c r="G131" t="s">
        <v>147</v>
      </c>
      <c r="H131" t="s">
        <v>12</v>
      </c>
      <c r="I131" t="s">
        <v>799</v>
      </c>
      <c r="J131" t="s">
        <v>91</v>
      </c>
      <c r="K131" s="42">
        <v>46269</v>
      </c>
      <c r="L131">
        <v>4</v>
      </c>
      <c r="M131" t="s">
        <v>1356</v>
      </c>
      <c r="N131" t="s">
        <v>1357</v>
      </c>
      <c r="O131">
        <v>10000</v>
      </c>
      <c r="P131">
        <v>84785.17</v>
      </c>
      <c r="Q131">
        <v>102681.5</v>
      </c>
      <c r="R131">
        <v>21086.32</v>
      </c>
      <c r="S131" t="s">
        <v>110</v>
      </c>
      <c r="T131">
        <v>264696847</v>
      </c>
      <c r="U131" s="42">
        <v>46273</v>
      </c>
      <c r="V131" s="42"/>
      <c r="X131" t="s">
        <v>140</v>
      </c>
      <c r="Y131" t="s">
        <v>95</v>
      </c>
      <c r="Z131" t="s">
        <v>96</v>
      </c>
      <c r="AA131" t="s">
        <v>6</v>
      </c>
      <c r="AB131" t="s">
        <v>105</v>
      </c>
      <c r="AF131" t="s">
        <v>98</v>
      </c>
      <c r="AG131">
        <v>4.8999999999999998E-3</v>
      </c>
      <c r="AH131">
        <v>0.17430000000000001</v>
      </c>
      <c r="AI131" t="s">
        <v>141</v>
      </c>
      <c r="AJ131" t="s">
        <v>164</v>
      </c>
      <c r="AK131" t="s">
        <v>96</v>
      </c>
      <c r="AL131">
        <v>70</v>
      </c>
      <c r="AM131">
        <v>1280</v>
      </c>
      <c r="AO131">
        <v>46303</v>
      </c>
      <c r="AX131" t="s">
        <v>96</v>
      </c>
      <c r="BC131" s="42">
        <v>46274</v>
      </c>
      <c r="BD131" t="s">
        <v>112</v>
      </c>
    </row>
    <row r="132" spans="1:56" x14ac:dyDescent="0.25">
      <c r="A132">
        <v>2026</v>
      </c>
      <c r="B132" s="42">
        <v>46274</v>
      </c>
      <c r="C132" s="42">
        <v>46269</v>
      </c>
      <c r="D132" s="42">
        <v>46273</v>
      </c>
      <c r="E132" t="s">
        <v>148</v>
      </c>
      <c r="F132" t="s">
        <v>798</v>
      </c>
      <c r="G132" t="s">
        <v>147</v>
      </c>
      <c r="H132" t="s">
        <v>12</v>
      </c>
      <c r="I132" t="s">
        <v>799</v>
      </c>
      <c r="J132" t="s">
        <v>91</v>
      </c>
      <c r="K132" s="42">
        <v>46269</v>
      </c>
      <c r="L132">
        <v>4</v>
      </c>
      <c r="M132" t="s">
        <v>1356</v>
      </c>
      <c r="N132" t="s">
        <v>1357</v>
      </c>
      <c r="O132">
        <v>1000.48</v>
      </c>
      <c r="P132">
        <v>25182.34</v>
      </c>
      <c r="Q132">
        <v>30761.16</v>
      </c>
      <c r="R132">
        <v>6892.21</v>
      </c>
      <c r="S132" t="s">
        <v>93</v>
      </c>
      <c r="T132">
        <v>264696809</v>
      </c>
      <c r="U132" s="42">
        <v>46276</v>
      </c>
      <c r="V132" s="42"/>
      <c r="X132" t="s">
        <v>140</v>
      </c>
      <c r="Y132" t="s">
        <v>96</v>
      </c>
      <c r="Z132" t="s">
        <v>96</v>
      </c>
      <c r="AA132" t="s">
        <v>6</v>
      </c>
      <c r="AB132" t="s">
        <v>105</v>
      </c>
      <c r="AF132" t="s">
        <v>98</v>
      </c>
      <c r="AG132">
        <v>4.8999999999999998E-3</v>
      </c>
      <c r="AH132">
        <v>0.18140000000000001</v>
      </c>
      <c r="AI132" t="s">
        <v>141</v>
      </c>
      <c r="AJ132" t="s">
        <v>164</v>
      </c>
      <c r="AK132" t="s">
        <v>96</v>
      </c>
      <c r="AL132">
        <v>59</v>
      </c>
      <c r="AM132">
        <v>480.23</v>
      </c>
      <c r="AO132">
        <v>46306</v>
      </c>
      <c r="AX132" t="s">
        <v>96</v>
      </c>
      <c r="BC132" s="42"/>
      <c r="BD132" t="s">
        <v>112</v>
      </c>
    </row>
    <row r="133" spans="1:56" x14ac:dyDescent="0.25">
      <c r="A133">
        <v>2026</v>
      </c>
      <c r="B133" s="42">
        <v>46274</v>
      </c>
      <c r="C133" s="42">
        <v>46269</v>
      </c>
      <c r="D133" s="42">
        <v>46269</v>
      </c>
      <c r="E133" t="s">
        <v>120</v>
      </c>
      <c r="F133" t="s">
        <v>795</v>
      </c>
      <c r="G133" t="s">
        <v>147</v>
      </c>
      <c r="H133" t="s">
        <v>12</v>
      </c>
      <c r="I133" t="s">
        <v>797</v>
      </c>
      <c r="J133" t="s">
        <v>91</v>
      </c>
      <c r="K133" s="42">
        <v>46269</v>
      </c>
      <c r="L133">
        <v>4</v>
      </c>
      <c r="M133" t="s">
        <v>1358</v>
      </c>
      <c r="N133" t="s">
        <v>1359</v>
      </c>
      <c r="O133">
        <v>6882.88</v>
      </c>
      <c r="P133">
        <v>6882.88</v>
      </c>
      <c r="Q133">
        <v>64828.75</v>
      </c>
      <c r="R133">
        <v>29885.59</v>
      </c>
      <c r="S133" t="s">
        <v>110</v>
      </c>
      <c r="T133">
        <v>264663300</v>
      </c>
      <c r="U133" s="42">
        <v>46275</v>
      </c>
      <c r="V133" s="42"/>
      <c r="X133" t="s">
        <v>815</v>
      </c>
      <c r="Y133" t="s">
        <v>96</v>
      </c>
      <c r="Z133" t="s">
        <v>96</v>
      </c>
      <c r="AA133" t="s">
        <v>7</v>
      </c>
      <c r="AB133" t="s">
        <v>97</v>
      </c>
      <c r="AF133" t="s">
        <v>127</v>
      </c>
      <c r="AG133">
        <v>0</v>
      </c>
      <c r="AH133">
        <v>0.9</v>
      </c>
      <c r="AI133" t="s">
        <v>1076</v>
      </c>
      <c r="AJ133" t="s">
        <v>723</v>
      </c>
      <c r="AK133" t="s">
        <v>96</v>
      </c>
      <c r="AL133" t="s">
        <v>99</v>
      </c>
      <c r="AM133" t="s">
        <v>99</v>
      </c>
      <c r="AO133" t="s">
        <v>99</v>
      </c>
      <c r="AX133" t="s">
        <v>96</v>
      </c>
      <c r="BC133" s="42">
        <v>46273</v>
      </c>
      <c r="BD133" t="s">
        <v>112</v>
      </c>
    </row>
    <row r="134" spans="1:56" x14ac:dyDescent="0.25">
      <c r="A134">
        <v>2026</v>
      </c>
      <c r="B134" s="42">
        <v>46274</v>
      </c>
      <c r="C134" s="42">
        <v>46269</v>
      </c>
      <c r="D134" s="42">
        <v>46269</v>
      </c>
      <c r="E134" t="s">
        <v>113</v>
      </c>
      <c r="F134" t="s">
        <v>795</v>
      </c>
      <c r="G134" t="s">
        <v>147</v>
      </c>
      <c r="H134" t="s">
        <v>11</v>
      </c>
      <c r="I134" t="s">
        <v>796</v>
      </c>
      <c r="J134" t="s">
        <v>91</v>
      </c>
      <c r="K134" s="42">
        <v>46269</v>
      </c>
      <c r="L134">
        <v>4</v>
      </c>
      <c r="M134" t="s">
        <v>1028</v>
      </c>
      <c r="N134" t="s">
        <v>1029</v>
      </c>
      <c r="O134">
        <v>7735.51</v>
      </c>
      <c r="P134">
        <v>7735.51</v>
      </c>
      <c r="Q134">
        <v>154710.41</v>
      </c>
      <c r="R134">
        <v>69713.73</v>
      </c>
      <c r="S134" t="s">
        <v>110</v>
      </c>
      <c r="T134">
        <v>264663239</v>
      </c>
      <c r="U134" s="42">
        <v>46273</v>
      </c>
      <c r="V134" s="42"/>
      <c r="X134" t="s">
        <v>132</v>
      </c>
      <c r="Y134" t="s">
        <v>96</v>
      </c>
      <c r="Z134" t="s">
        <v>96</v>
      </c>
      <c r="AA134" t="s">
        <v>7</v>
      </c>
      <c r="AB134" t="s">
        <v>105</v>
      </c>
      <c r="AF134" t="s">
        <v>127</v>
      </c>
      <c r="AG134">
        <v>0</v>
      </c>
      <c r="AH134">
        <v>0.95</v>
      </c>
      <c r="AI134" t="s">
        <v>1030</v>
      </c>
      <c r="AJ134" t="s">
        <v>125</v>
      </c>
      <c r="AK134" t="s">
        <v>96</v>
      </c>
      <c r="AL134" t="s">
        <v>99</v>
      </c>
      <c r="AM134" t="s">
        <v>99</v>
      </c>
      <c r="AO134" t="s">
        <v>99</v>
      </c>
      <c r="AX134" t="s">
        <v>96</v>
      </c>
      <c r="BC134" s="42">
        <v>46273</v>
      </c>
      <c r="BD134" t="s">
        <v>816</v>
      </c>
    </row>
    <row r="135" spans="1:56" x14ac:dyDescent="0.25">
      <c r="A135">
        <v>2026</v>
      </c>
      <c r="B135" s="42">
        <v>46274</v>
      </c>
      <c r="C135" s="42">
        <v>46269</v>
      </c>
      <c r="D135" s="42">
        <v>46269</v>
      </c>
      <c r="E135" t="s">
        <v>120</v>
      </c>
      <c r="F135" t="s">
        <v>795</v>
      </c>
      <c r="G135" t="s">
        <v>147</v>
      </c>
      <c r="H135" t="s">
        <v>12</v>
      </c>
      <c r="I135" t="s">
        <v>797</v>
      </c>
      <c r="J135" t="s">
        <v>91</v>
      </c>
      <c r="K135" s="42">
        <v>46269</v>
      </c>
      <c r="L135">
        <v>4</v>
      </c>
      <c r="M135" t="s">
        <v>507</v>
      </c>
      <c r="N135" t="s">
        <v>508</v>
      </c>
      <c r="O135">
        <v>1999.98</v>
      </c>
      <c r="P135">
        <v>29030.79</v>
      </c>
      <c r="Q135">
        <v>60480.800000000003</v>
      </c>
      <c r="R135">
        <v>57698.9</v>
      </c>
      <c r="S135" t="s">
        <v>93</v>
      </c>
      <c r="T135">
        <v>264651261</v>
      </c>
      <c r="U135" s="42">
        <v>46282</v>
      </c>
      <c r="V135" s="42"/>
      <c r="X135" t="s">
        <v>132</v>
      </c>
      <c r="Y135" t="s">
        <v>96</v>
      </c>
      <c r="Z135" t="s">
        <v>96</v>
      </c>
      <c r="AA135" t="s">
        <v>7</v>
      </c>
      <c r="AB135" t="s">
        <v>97</v>
      </c>
      <c r="AF135" t="s">
        <v>127</v>
      </c>
      <c r="AG135">
        <v>1.3299999999999999E-2</v>
      </c>
      <c r="AH135">
        <v>0.52</v>
      </c>
      <c r="AI135" t="s">
        <v>142</v>
      </c>
      <c r="AJ135" t="s">
        <v>130</v>
      </c>
      <c r="AK135" t="s">
        <v>96</v>
      </c>
      <c r="AL135">
        <v>36</v>
      </c>
      <c r="AM135">
        <v>977.45</v>
      </c>
      <c r="AO135">
        <v>46312</v>
      </c>
      <c r="AX135" t="s">
        <v>96</v>
      </c>
      <c r="BC135" s="42"/>
      <c r="BD135" t="s">
        <v>112</v>
      </c>
    </row>
    <row r="136" spans="1:56" x14ac:dyDescent="0.25">
      <c r="A136">
        <v>2026</v>
      </c>
      <c r="B136" s="42">
        <v>46274</v>
      </c>
      <c r="C136" s="42">
        <v>46269</v>
      </c>
      <c r="D136" s="42">
        <v>46269</v>
      </c>
      <c r="E136" t="s">
        <v>120</v>
      </c>
      <c r="F136" t="s">
        <v>795</v>
      </c>
      <c r="G136" t="s">
        <v>147</v>
      </c>
      <c r="H136" t="s">
        <v>12</v>
      </c>
      <c r="I136" t="s">
        <v>797</v>
      </c>
      <c r="J136" t="s">
        <v>91</v>
      </c>
      <c r="K136" s="42">
        <v>46269</v>
      </c>
      <c r="L136">
        <v>4</v>
      </c>
      <c r="M136" t="s">
        <v>1360</v>
      </c>
      <c r="N136" t="s">
        <v>1361</v>
      </c>
      <c r="O136">
        <v>5417.87</v>
      </c>
      <c r="P136">
        <v>5417.87</v>
      </c>
      <c r="Q136">
        <v>5417.87</v>
      </c>
      <c r="R136">
        <v>5411.62</v>
      </c>
      <c r="S136" t="s">
        <v>110</v>
      </c>
      <c r="T136">
        <v>264642696</v>
      </c>
      <c r="U136" s="42">
        <v>46269</v>
      </c>
      <c r="V136" s="42"/>
      <c r="X136" t="s">
        <v>815</v>
      </c>
      <c r="Y136" t="s">
        <v>95</v>
      </c>
      <c r="Z136" t="s">
        <v>96</v>
      </c>
      <c r="AA136" t="s">
        <v>7</v>
      </c>
      <c r="AB136" t="s">
        <v>97</v>
      </c>
      <c r="AF136" t="s">
        <v>127</v>
      </c>
      <c r="AG136">
        <v>0</v>
      </c>
      <c r="AH136">
        <v>0</v>
      </c>
      <c r="AI136" t="s">
        <v>142</v>
      </c>
      <c r="AJ136" t="s">
        <v>125</v>
      </c>
      <c r="AK136" t="s">
        <v>96</v>
      </c>
      <c r="AL136" t="s">
        <v>99</v>
      </c>
      <c r="AM136" t="s">
        <v>99</v>
      </c>
      <c r="AO136" t="s">
        <v>99</v>
      </c>
      <c r="AX136" t="s">
        <v>95</v>
      </c>
      <c r="AY136" t="s">
        <v>109</v>
      </c>
      <c r="BC136" s="42">
        <v>46269</v>
      </c>
      <c r="BD136" t="s">
        <v>816</v>
      </c>
    </row>
    <row r="137" spans="1:56" x14ac:dyDescent="0.25">
      <c r="A137">
        <v>2026</v>
      </c>
      <c r="B137" s="42">
        <v>46274</v>
      </c>
      <c r="C137" s="42">
        <v>46273</v>
      </c>
      <c r="D137" s="42">
        <v>46273</v>
      </c>
      <c r="E137" t="s">
        <v>113</v>
      </c>
      <c r="F137" t="s">
        <v>795</v>
      </c>
      <c r="G137" t="s">
        <v>147</v>
      </c>
      <c r="H137" t="s">
        <v>11</v>
      </c>
      <c r="I137" t="s">
        <v>796</v>
      </c>
      <c r="J137" t="s">
        <v>91</v>
      </c>
      <c r="K137" s="42">
        <v>46273</v>
      </c>
      <c r="L137">
        <v>5</v>
      </c>
      <c r="M137" t="s">
        <v>1362</v>
      </c>
      <c r="N137" t="s">
        <v>1363</v>
      </c>
      <c r="O137">
        <v>5000</v>
      </c>
      <c r="P137">
        <v>5000</v>
      </c>
      <c r="Q137">
        <v>9531.7900000000009</v>
      </c>
      <c r="R137">
        <v>0</v>
      </c>
      <c r="S137" t="s">
        <v>110</v>
      </c>
      <c r="T137" t="s">
        <v>98</v>
      </c>
      <c r="U137" s="42">
        <v>46274</v>
      </c>
      <c r="V137" s="42"/>
      <c r="X137" t="s">
        <v>104</v>
      </c>
      <c r="Y137" t="s">
        <v>96</v>
      </c>
      <c r="Z137" t="s">
        <v>96</v>
      </c>
      <c r="AA137" t="s">
        <v>137</v>
      </c>
      <c r="AB137" t="s">
        <v>105</v>
      </c>
      <c r="AF137" t="s">
        <v>98</v>
      </c>
      <c r="AG137">
        <v>0</v>
      </c>
      <c r="AH137">
        <v>0.46800000000000003</v>
      </c>
      <c r="AI137" t="s">
        <v>988</v>
      </c>
      <c r="AJ137" t="s">
        <v>117</v>
      </c>
      <c r="AK137" t="s">
        <v>96</v>
      </c>
      <c r="AL137" t="s">
        <v>99</v>
      </c>
      <c r="AM137" t="s">
        <v>99</v>
      </c>
      <c r="AO137" t="s">
        <v>99</v>
      </c>
      <c r="AX137" t="s">
        <v>95</v>
      </c>
      <c r="AY137" t="s">
        <v>109</v>
      </c>
      <c r="BC137" s="42">
        <v>46269</v>
      </c>
      <c r="BD137" t="s">
        <v>112</v>
      </c>
    </row>
    <row r="138" spans="1:56" x14ac:dyDescent="0.25">
      <c r="A138">
        <v>2026</v>
      </c>
      <c r="B138" s="42">
        <v>46274</v>
      </c>
      <c r="C138" s="42">
        <v>46273</v>
      </c>
      <c r="D138" s="42">
        <v>46274</v>
      </c>
      <c r="E138" t="s">
        <v>120</v>
      </c>
      <c r="F138" t="s">
        <v>795</v>
      </c>
      <c r="G138" t="s">
        <v>147</v>
      </c>
      <c r="H138" t="s">
        <v>12</v>
      </c>
      <c r="I138" t="s">
        <v>797</v>
      </c>
      <c r="J138" t="s">
        <v>91</v>
      </c>
      <c r="K138" s="42">
        <v>46273</v>
      </c>
      <c r="L138">
        <v>5</v>
      </c>
      <c r="M138" t="s">
        <v>1364</v>
      </c>
      <c r="N138" t="s">
        <v>1365</v>
      </c>
      <c r="O138">
        <v>10000.01</v>
      </c>
      <c r="P138">
        <v>10000.01</v>
      </c>
      <c r="Q138">
        <v>443658.2</v>
      </c>
      <c r="R138">
        <v>10484.469999999999</v>
      </c>
      <c r="S138" t="s">
        <v>110</v>
      </c>
      <c r="T138">
        <v>264703528</v>
      </c>
      <c r="U138" s="42">
        <v>46275</v>
      </c>
      <c r="V138" s="42"/>
      <c r="X138" t="s">
        <v>831</v>
      </c>
      <c r="Y138" t="s">
        <v>95</v>
      </c>
      <c r="Z138" t="s">
        <v>96</v>
      </c>
      <c r="AA138" t="s">
        <v>137</v>
      </c>
      <c r="AB138" t="s">
        <v>105</v>
      </c>
      <c r="AF138">
        <v>90</v>
      </c>
      <c r="AG138">
        <v>0</v>
      </c>
      <c r="AH138">
        <v>0.97740000000000005</v>
      </c>
      <c r="AI138" t="s">
        <v>144</v>
      </c>
      <c r="AJ138" t="s">
        <v>111</v>
      </c>
      <c r="AK138" t="s">
        <v>96</v>
      </c>
      <c r="AL138" t="s">
        <v>99</v>
      </c>
      <c r="AM138" t="s">
        <v>99</v>
      </c>
      <c r="AO138" t="s">
        <v>99</v>
      </c>
      <c r="AR138" t="s">
        <v>802</v>
      </c>
      <c r="AS138" t="s">
        <v>101</v>
      </c>
      <c r="AT138" t="s">
        <v>116</v>
      </c>
      <c r="AX138" t="s">
        <v>96</v>
      </c>
      <c r="BC138" s="42">
        <v>46275</v>
      </c>
      <c r="BD138" t="s">
        <v>112</v>
      </c>
    </row>
    <row r="139" spans="1:56" x14ac:dyDescent="0.25">
      <c r="A139">
        <v>2026</v>
      </c>
      <c r="B139" s="42">
        <v>46274</v>
      </c>
      <c r="C139" s="42">
        <v>46273</v>
      </c>
      <c r="D139" s="42"/>
      <c r="E139" t="s">
        <v>120</v>
      </c>
      <c r="F139" t="s">
        <v>795</v>
      </c>
      <c r="G139" t="s">
        <v>147</v>
      </c>
      <c r="H139" t="s">
        <v>12</v>
      </c>
      <c r="I139" t="s">
        <v>797</v>
      </c>
      <c r="J139" t="s">
        <v>91</v>
      </c>
      <c r="K139" s="42">
        <v>46273</v>
      </c>
      <c r="L139">
        <v>5</v>
      </c>
      <c r="M139" t="s">
        <v>1019</v>
      </c>
      <c r="N139" t="s">
        <v>1020</v>
      </c>
      <c r="O139">
        <v>29363.07</v>
      </c>
      <c r="P139">
        <v>29363.07</v>
      </c>
      <c r="Q139">
        <v>292325.21000000002</v>
      </c>
      <c r="R139">
        <v>233586.76</v>
      </c>
      <c r="S139" t="s">
        <v>129</v>
      </c>
      <c r="T139">
        <v>264642599</v>
      </c>
      <c r="U139" s="42">
        <v>46280</v>
      </c>
      <c r="V139" s="42"/>
      <c r="X139" t="s">
        <v>831</v>
      </c>
      <c r="Y139" t="s">
        <v>95</v>
      </c>
      <c r="Z139" t="s">
        <v>96</v>
      </c>
      <c r="AA139" t="s">
        <v>6</v>
      </c>
      <c r="AB139" t="s">
        <v>105</v>
      </c>
      <c r="AE139" t="s">
        <v>1060</v>
      </c>
      <c r="AF139">
        <v>90</v>
      </c>
      <c r="AG139">
        <v>1.12E-2</v>
      </c>
      <c r="AH139">
        <v>0.9</v>
      </c>
      <c r="AI139" t="s">
        <v>810</v>
      </c>
      <c r="AJ139" t="s">
        <v>123</v>
      </c>
      <c r="AK139" t="s">
        <v>96</v>
      </c>
      <c r="AL139" t="s">
        <v>99</v>
      </c>
      <c r="AM139" t="s">
        <v>99</v>
      </c>
      <c r="AO139" t="s">
        <v>99</v>
      </c>
      <c r="AR139" t="s">
        <v>802</v>
      </c>
      <c r="AS139" t="s">
        <v>101</v>
      </c>
      <c r="AT139" t="s">
        <v>116</v>
      </c>
      <c r="AX139" t="s">
        <v>95</v>
      </c>
      <c r="AY139" t="s">
        <v>109</v>
      </c>
      <c r="BC139" s="42"/>
      <c r="BD139" t="s">
        <v>112</v>
      </c>
    </row>
    <row r="140" spans="1:56" x14ac:dyDescent="0.25">
      <c r="A140">
        <v>2026</v>
      </c>
      <c r="B140" s="42">
        <v>46274</v>
      </c>
      <c r="C140" s="42">
        <v>46273</v>
      </c>
      <c r="D140" s="42"/>
      <c r="E140" t="s">
        <v>113</v>
      </c>
      <c r="F140" t="s">
        <v>795</v>
      </c>
      <c r="G140" t="s">
        <v>147</v>
      </c>
      <c r="H140" t="s">
        <v>11</v>
      </c>
      <c r="I140" t="s">
        <v>796</v>
      </c>
      <c r="J140" t="s">
        <v>91</v>
      </c>
      <c r="K140" s="42">
        <v>46273</v>
      </c>
      <c r="L140">
        <v>5</v>
      </c>
      <c r="M140" t="s">
        <v>1366</v>
      </c>
      <c r="N140" t="s">
        <v>1367</v>
      </c>
      <c r="O140">
        <v>29013.78</v>
      </c>
      <c r="P140">
        <v>29013.78</v>
      </c>
      <c r="Q140">
        <v>85571.5</v>
      </c>
      <c r="R140">
        <v>76819.56</v>
      </c>
      <c r="S140" t="s">
        <v>129</v>
      </c>
      <c r="T140">
        <v>264689707</v>
      </c>
      <c r="U140" s="42">
        <v>46276</v>
      </c>
      <c r="V140" s="42"/>
      <c r="X140" t="s">
        <v>831</v>
      </c>
      <c r="Y140" t="s">
        <v>96</v>
      </c>
      <c r="Z140" t="s">
        <v>96</v>
      </c>
      <c r="AA140" t="s">
        <v>7</v>
      </c>
      <c r="AB140" t="s">
        <v>97</v>
      </c>
      <c r="AE140" t="s">
        <v>1378</v>
      </c>
      <c r="AF140">
        <v>90</v>
      </c>
      <c r="AG140">
        <v>0</v>
      </c>
      <c r="AH140">
        <v>0.66100000000000003</v>
      </c>
      <c r="AI140" t="s">
        <v>1341</v>
      </c>
      <c r="AJ140" t="s">
        <v>168</v>
      </c>
      <c r="AK140" t="s">
        <v>96</v>
      </c>
      <c r="AL140" t="s">
        <v>99</v>
      </c>
      <c r="AM140" t="s">
        <v>99</v>
      </c>
      <c r="AO140" t="s">
        <v>99</v>
      </c>
      <c r="AX140" t="s">
        <v>96</v>
      </c>
      <c r="BC140" s="42"/>
      <c r="BD140" t="s">
        <v>112</v>
      </c>
    </row>
    <row r="141" spans="1:56" x14ac:dyDescent="0.25">
      <c r="A141">
        <v>2026</v>
      </c>
      <c r="B141" s="42">
        <v>46274</v>
      </c>
      <c r="C141" s="42">
        <v>46273</v>
      </c>
      <c r="D141" s="42">
        <v>46274</v>
      </c>
      <c r="E141" t="s">
        <v>120</v>
      </c>
      <c r="F141" t="s">
        <v>795</v>
      </c>
      <c r="G141" t="s">
        <v>147</v>
      </c>
      <c r="H141" t="s">
        <v>12</v>
      </c>
      <c r="I141" t="s">
        <v>797</v>
      </c>
      <c r="J141" t="s">
        <v>91</v>
      </c>
      <c r="K141" s="42">
        <v>46273</v>
      </c>
      <c r="L141">
        <v>5</v>
      </c>
      <c r="M141" t="s">
        <v>1081</v>
      </c>
      <c r="N141" t="s">
        <v>1082</v>
      </c>
      <c r="O141">
        <v>10002.32</v>
      </c>
      <c r="P141">
        <v>10002.32</v>
      </c>
      <c r="Q141">
        <v>86880.84</v>
      </c>
      <c r="R141">
        <v>67832.58</v>
      </c>
      <c r="S141" t="s">
        <v>93</v>
      </c>
      <c r="T141">
        <v>264696553</v>
      </c>
      <c r="U141" s="42">
        <v>46279</v>
      </c>
      <c r="V141" s="42"/>
      <c r="X141" t="s">
        <v>104</v>
      </c>
      <c r="Y141" t="s">
        <v>96</v>
      </c>
      <c r="Z141" t="s">
        <v>96</v>
      </c>
      <c r="AA141" t="s">
        <v>6</v>
      </c>
      <c r="AB141" t="s">
        <v>97</v>
      </c>
      <c r="AF141">
        <v>90</v>
      </c>
      <c r="AG141">
        <v>0</v>
      </c>
      <c r="AH141">
        <v>0.88490000000000002</v>
      </c>
      <c r="AI141" t="s">
        <v>1076</v>
      </c>
      <c r="AJ141" t="s">
        <v>106</v>
      </c>
      <c r="AK141" t="s">
        <v>95</v>
      </c>
      <c r="AL141" t="s">
        <v>99</v>
      </c>
      <c r="AM141" t="s">
        <v>99</v>
      </c>
      <c r="AO141" t="s">
        <v>99</v>
      </c>
      <c r="AX141" t="s">
        <v>96</v>
      </c>
      <c r="BC141" s="42"/>
      <c r="BD141" t="s">
        <v>112</v>
      </c>
    </row>
    <row r="142" spans="1:56" x14ac:dyDescent="0.25">
      <c r="A142">
        <v>2026</v>
      </c>
      <c r="B142" s="42">
        <v>46274</v>
      </c>
      <c r="C142" s="42">
        <v>46273</v>
      </c>
      <c r="D142" s="42">
        <v>46273</v>
      </c>
      <c r="E142" t="s">
        <v>120</v>
      </c>
      <c r="F142" t="s">
        <v>795</v>
      </c>
      <c r="G142" t="s">
        <v>147</v>
      </c>
      <c r="H142" t="s">
        <v>12</v>
      </c>
      <c r="I142" t="s">
        <v>797</v>
      </c>
      <c r="J142" t="s">
        <v>91</v>
      </c>
      <c r="K142" s="42">
        <v>46273</v>
      </c>
      <c r="L142">
        <v>5</v>
      </c>
      <c r="M142" t="s">
        <v>1346</v>
      </c>
      <c r="N142" t="s">
        <v>1347</v>
      </c>
      <c r="O142">
        <v>3499.99</v>
      </c>
      <c r="P142">
        <v>25491.9</v>
      </c>
      <c r="Q142">
        <v>91042.47</v>
      </c>
      <c r="R142">
        <v>90892.64</v>
      </c>
      <c r="S142" t="s">
        <v>110</v>
      </c>
      <c r="T142">
        <v>264697914</v>
      </c>
      <c r="U142" s="42">
        <v>46275</v>
      </c>
      <c r="V142" s="42"/>
      <c r="X142" t="s">
        <v>104</v>
      </c>
      <c r="Y142" t="s">
        <v>96</v>
      </c>
      <c r="Z142" t="s">
        <v>96</v>
      </c>
      <c r="AA142" t="s">
        <v>137</v>
      </c>
      <c r="AB142" t="s">
        <v>105</v>
      </c>
      <c r="AF142">
        <v>90</v>
      </c>
      <c r="AG142">
        <v>1.12E-2</v>
      </c>
      <c r="AH142">
        <v>0.72</v>
      </c>
      <c r="AI142" t="s">
        <v>144</v>
      </c>
      <c r="AJ142" t="s">
        <v>134</v>
      </c>
      <c r="AK142" t="s">
        <v>96</v>
      </c>
      <c r="AL142">
        <v>12</v>
      </c>
      <c r="AM142">
        <v>2137.9499999999998</v>
      </c>
      <c r="AO142">
        <v>46305</v>
      </c>
      <c r="AX142" t="s">
        <v>96</v>
      </c>
      <c r="BC142" s="42">
        <v>46275</v>
      </c>
      <c r="BD142" t="s">
        <v>112</v>
      </c>
    </row>
    <row r="143" spans="1:56" x14ac:dyDescent="0.25">
      <c r="A143">
        <v>2026</v>
      </c>
      <c r="B143" s="42">
        <v>46274</v>
      </c>
      <c r="C143" s="42">
        <v>46273</v>
      </c>
      <c r="D143" s="42"/>
      <c r="E143" t="s">
        <v>113</v>
      </c>
      <c r="F143" t="s">
        <v>795</v>
      </c>
      <c r="G143" t="s">
        <v>147</v>
      </c>
      <c r="H143" t="s">
        <v>11</v>
      </c>
      <c r="I143" t="s">
        <v>796</v>
      </c>
      <c r="J143" t="s">
        <v>91</v>
      </c>
      <c r="K143" s="42">
        <v>46273</v>
      </c>
      <c r="L143">
        <v>5</v>
      </c>
      <c r="M143" t="s">
        <v>1368</v>
      </c>
      <c r="N143" t="s">
        <v>1369</v>
      </c>
      <c r="O143">
        <v>20429.7</v>
      </c>
      <c r="P143">
        <v>20429.7</v>
      </c>
      <c r="Q143">
        <v>185557.39</v>
      </c>
      <c r="R143">
        <v>116765.24</v>
      </c>
      <c r="S143" t="s">
        <v>129</v>
      </c>
      <c r="T143">
        <v>264697278</v>
      </c>
      <c r="U143" s="42">
        <v>46275</v>
      </c>
      <c r="V143" s="42"/>
      <c r="X143" t="s">
        <v>104</v>
      </c>
      <c r="Y143" t="s">
        <v>95</v>
      </c>
      <c r="Z143" t="s">
        <v>96</v>
      </c>
      <c r="AA143" t="s">
        <v>6</v>
      </c>
      <c r="AB143" t="s">
        <v>105</v>
      </c>
      <c r="AE143" t="s">
        <v>1379</v>
      </c>
      <c r="AF143">
        <v>90</v>
      </c>
      <c r="AG143">
        <v>0</v>
      </c>
      <c r="AH143">
        <v>0.88990000000000002</v>
      </c>
      <c r="AI143" t="s">
        <v>160</v>
      </c>
      <c r="AJ143" t="s">
        <v>106</v>
      </c>
      <c r="AK143" t="s">
        <v>96</v>
      </c>
      <c r="AL143" t="s">
        <v>99</v>
      </c>
      <c r="AM143" t="s">
        <v>99</v>
      </c>
      <c r="AO143" t="s">
        <v>99</v>
      </c>
      <c r="AR143" t="s">
        <v>100</v>
      </c>
      <c r="AS143" t="s">
        <v>101</v>
      </c>
      <c r="AT143" t="s">
        <v>800</v>
      </c>
      <c r="AU143" t="s">
        <v>122</v>
      </c>
      <c r="AX143" t="s">
        <v>96</v>
      </c>
      <c r="BC143" s="42"/>
      <c r="BD143" t="s">
        <v>112</v>
      </c>
    </row>
    <row r="144" spans="1:56" x14ac:dyDescent="0.25">
      <c r="A144">
        <v>2026</v>
      </c>
      <c r="B144" s="42">
        <v>46274</v>
      </c>
      <c r="C144" s="42">
        <v>46273</v>
      </c>
      <c r="D144" s="42">
        <v>46273</v>
      </c>
      <c r="E144" t="s">
        <v>113</v>
      </c>
      <c r="F144" t="s">
        <v>795</v>
      </c>
      <c r="G144" t="s">
        <v>147</v>
      </c>
      <c r="H144" t="s">
        <v>11</v>
      </c>
      <c r="I144" t="s">
        <v>796</v>
      </c>
      <c r="J144" t="s">
        <v>91</v>
      </c>
      <c r="K144" s="42">
        <v>46273</v>
      </c>
      <c r="L144">
        <v>5</v>
      </c>
      <c r="M144" t="s">
        <v>373</v>
      </c>
      <c r="N144" t="s">
        <v>374</v>
      </c>
      <c r="O144">
        <v>30002.400000000001</v>
      </c>
      <c r="P144">
        <v>30002.400000000001</v>
      </c>
      <c r="Q144">
        <v>68643.42</v>
      </c>
      <c r="R144">
        <v>57508.25</v>
      </c>
      <c r="S144" t="s">
        <v>110</v>
      </c>
      <c r="T144">
        <v>264694270</v>
      </c>
      <c r="U144" s="42">
        <v>46274</v>
      </c>
      <c r="V144" s="42"/>
      <c r="X144" t="s">
        <v>815</v>
      </c>
      <c r="Y144" t="s">
        <v>95</v>
      </c>
      <c r="Z144" t="s">
        <v>96</v>
      </c>
      <c r="AA144" t="s">
        <v>137</v>
      </c>
      <c r="AB144" t="s">
        <v>97</v>
      </c>
      <c r="AF144" t="s">
        <v>127</v>
      </c>
      <c r="AG144">
        <v>0</v>
      </c>
      <c r="AH144">
        <v>0.56289999999999996</v>
      </c>
      <c r="AI144" t="s">
        <v>947</v>
      </c>
      <c r="AJ144" t="s">
        <v>117</v>
      </c>
      <c r="AK144" t="s">
        <v>96</v>
      </c>
      <c r="AL144" t="s">
        <v>99</v>
      </c>
      <c r="AM144" t="s">
        <v>99</v>
      </c>
      <c r="AO144" t="s">
        <v>99</v>
      </c>
      <c r="AX144" t="s">
        <v>96</v>
      </c>
      <c r="BC144" s="42">
        <v>46274</v>
      </c>
      <c r="BD144" t="s">
        <v>112</v>
      </c>
    </row>
    <row r="145" spans="1:56" x14ac:dyDescent="0.25">
      <c r="A145">
        <v>2026</v>
      </c>
      <c r="B145" s="42">
        <v>46274</v>
      </c>
      <c r="C145" s="42">
        <v>46273</v>
      </c>
      <c r="D145" s="42">
        <v>46273</v>
      </c>
      <c r="E145" t="s">
        <v>148</v>
      </c>
      <c r="F145" t="s">
        <v>798</v>
      </c>
      <c r="G145" t="s">
        <v>147</v>
      </c>
      <c r="H145" t="s">
        <v>12</v>
      </c>
      <c r="I145" t="s">
        <v>799</v>
      </c>
      <c r="J145" t="s">
        <v>107</v>
      </c>
      <c r="K145" s="42">
        <v>46273</v>
      </c>
      <c r="L145">
        <v>5</v>
      </c>
      <c r="M145" t="s">
        <v>1110</v>
      </c>
      <c r="N145" t="s">
        <v>1111</v>
      </c>
      <c r="O145">
        <v>1499.97</v>
      </c>
      <c r="P145">
        <v>81216.100000000006</v>
      </c>
      <c r="Q145">
        <v>111254.9</v>
      </c>
      <c r="R145">
        <v>100648.86</v>
      </c>
      <c r="S145" t="s">
        <v>93</v>
      </c>
      <c r="T145">
        <v>264689920</v>
      </c>
      <c r="U145" s="42">
        <v>46279</v>
      </c>
      <c r="V145" s="42"/>
      <c r="X145" t="s">
        <v>104</v>
      </c>
      <c r="Y145" t="s">
        <v>95</v>
      </c>
      <c r="Z145" t="s">
        <v>96</v>
      </c>
      <c r="AA145" t="s">
        <v>137</v>
      </c>
      <c r="AB145" t="s">
        <v>105</v>
      </c>
      <c r="AF145">
        <v>90</v>
      </c>
      <c r="AG145">
        <v>1.12E-2</v>
      </c>
      <c r="AH145">
        <v>0.27</v>
      </c>
      <c r="AI145" t="s">
        <v>141</v>
      </c>
      <c r="AJ145" t="s">
        <v>117</v>
      </c>
      <c r="AK145" t="s">
        <v>96</v>
      </c>
      <c r="AL145">
        <v>73</v>
      </c>
      <c r="AM145">
        <v>1640.26</v>
      </c>
      <c r="AO145">
        <v>46309</v>
      </c>
      <c r="AR145" t="s">
        <v>802</v>
      </c>
      <c r="AS145" t="s">
        <v>101</v>
      </c>
      <c r="AT145" t="s">
        <v>116</v>
      </c>
      <c r="AX145" t="s">
        <v>96</v>
      </c>
      <c r="BC145" s="42"/>
      <c r="BD145" t="s">
        <v>112</v>
      </c>
    </row>
    <row r="146" spans="1:56" x14ac:dyDescent="0.25">
      <c r="A146">
        <v>2026</v>
      </c>
      <c r="B146" s="42">
        <v>46274</v>
      </c>
      <c r="C146" s="42">
        <v>46273</v>
      </c>
      <c r="D146" s="42">
        <v>46273</v>
      </c>
      <c r="E146" t="s">
        <v>120</v>
      </c>
      <c r="F146" t="s">
        <v>795</v>
      </c>
      <c r="G146" t="s">
        <v>147</v>
      </c>
      <c r="H146" t="s">
        <v>12</v>
      </c>
      <c r="I146" t="s">
        <v>797</v>
      </c>
      <c r="J146" t="s">
        <v>91</v>
      </c>
      <c r="K146" s="42">
        <v>46273</v>
      </c>
      <c r="L146">
        <v>5</v>
      </c>
      <c r="M146" t="s">
        <v>1370</v>
      </c>
      <c r="N146" t="s">
        <v>1371</v>
      </c>
      <c r="O146">
        <v>80000</v>
      </c>
      <c r="P146">
        <v>80000</v>
      </c>
      <c r="Q146">
        <v>102254.69</v>
      </c>
      <c r="R146">
        <v>86768.8</v>
      </c>
      <c r="S146" t="s">
        <v>110</v>
      </c>
      <c r="T146">
        <v>264689299</v>
      </c>
      <c r="U146" s="42">
        <v>46273</v>
      </c>
      <c r="V146" s="42"/>
      <c r="X146" t="s">
        <v>815</v>
      </c>
      <c r="Y146" t="s">
        <v>95</v>
      </c>
      <c r="Z146" t="s">
        <v>96</v>
      </c>
      <c r="AA146" t="s">
        <v>7</v>
      </c>
      <c r="AB146" t="s">
        <v>105</v>
      </c>
      <c r="AF146" t="s">
        <v>127</v>
      </c>
      <c r="AG146">
        <v>0</v>
      </c>
      <c r="AH146">
        <v>0.21759999999999999</v>
      </c>
      <c r="AI146" t="s">
        <v>987</v>
      </c>
      <c r="AJ146" t="s">
        <v>168</v>
      </c>
      <c r="AK146" t="s">
        <v>96</v>
      </c>
      <c r="AL146" t="s">
        <v>99</v>
      </c>
      <c r="AM146" t="s">
        <v>99</v>
      </c>
      <c r="AO146" t="s">
        <v>99</v>
      </c>
      <c r="AX146" t="s">
        <v>96</v>
      </c>
      <c r="BC146" s="42">
        <v>46274</v>
      </c>
      <c r="BD146" t="s">
        <v>112</v>
      </c>
    </row>
    <row r="147" spans="1:56" x14ac:dyDescent="0.25">
      <c r="A147">
        <v>2026</v>
      </c>
      <c r="B147" s="42">
        <v>46274</v>
      </c>
      <c r="C147" s="42">
        <v>46273</v>
      </c>
      <c r="D147" s="42">
        <v>46273</v>
      </c>
      <c r="E147" t="s">
        <v>113</v>
      </c>
      <c r="F147" t="s">
        <v>795</v>
      </c>
      <c r="G147" t="s">
        <v>147</v>
      </c>
      <c r="H147" t="s">
        <v>11</v>
      </c>
      <c r="I147" t="s">
        <v>796</v>
      </c>
      <c r="J147" t="s">
        <v>107</v>
      </c>
      <c r="K147" s="42">
        <v>46273</v>
      </c>
      <c r="L147">
        <v>5</v>
      </c>
      <c r="M147" t="s">
        <v>1372</v>
      </c>
      <c r="N147" t="s">
        <v>1373</v>
      </c>
      <c r="O147">
        <v>132.32</v>
      </c>
      <c r="P147">
        <v>2249.9899999999998</v>
      </c>
      <c r="Q147">
        <v>6428.55</v>
      </c>
      <c r="R147">
        <v>5970.05</v>
      </c>
      <c r="S147" t="s">
        <v>110</v>
      </c>
      <c r="T147">
        <v>264669710</v>
      </c>
      <c r="U147" s="42">
        <v>46279</v>
      </c>
      <c r="V147" s="42"/>
      <c r="X147" t="s">
        <v>132</v>
      </c>
      <c r="Y147" t="s">
        <v>96</v>
      </c>
      <c r="Z147" t="s">
        <v>96</v>
      </c>
      <c r="AA147" t="s">
        <v>7</v>
      </c>
      <c r="AB147" t="s">
        <v>97</v>
      </c>
      <c r="AF147" t="s">
        <v>127</v>
      </c>
      <c r="AG147">
        <v>0</v>
      </c>
      <c r="AH147">
        <v>0.65</v>
      </c>
      <c r="AI147" t="s">
        <v>160</v>
      </c>
      <c r="AJ147" t="s">
        <v>119</v>
      </c>
      <c r="AK147" t="s">
        <v>96</v>
      </c>
      <c r="AL147">
        <v>8</v>
      </c>
      <c r="AM147">
        <v>321.60000000000002</v>
      </c>
      <c r="AO147">
        <v>46281</v>
      </c>
      <c r="AX147" t="s">
        <v>96</v>
      </c>
      <c r="BC147" s="42">
        <v>46275</v>
      </c>
      <c r="BD147" t="s">
        <v>112</v>
      </c>
    </row>
    <row r="148" spans="1:56" x14ac:dyDescent="0.25">
      <c r="A148">
        <v>2026</v>
      </c>
      <c r="B148" s="42">
        <v>46274</v>
      </c>
      <c r="C148" s="42">
        <v>46273</v>
      </c>
      <c r="D148" s="42">
        <v>46274</v>
      </c>
      <c r="E148" t="s">
        <v>120</v>
      </c>
      <c r="F148" t="s">
        <v>795</v>
      </c>
      <c r="G148" t="s">
        <v>147</v>
      </c>
      <c r="H148" t="s">
        <v>12</v>
      </c>
      <c r="I148" t="s">
        <v>797</v>
      </c>
      <c r="J148" t="s">
        <v>91</v>
      </c>
      <c r="K148" s="42">
        <v>46273</v>
      </c>
      <c r="L148">
        <v>5</v>
      </c>
      <c r="M148" t="s">
        <v>1374</v>
      </c>
      <c r="N148" t="s">
        <v>1375</v>
      </c>
      <c r="O148">
        <v>20014.349999999999</v>
      </c>
      <c r="P148">
        <v>20014.349999999999</v>
      </c>
      <c r="Q148">
        <v>151969.20000000001</v>
      </c>
      <c r="R148">
        <v>136354.63</v>
      </c>
      <c r="S148" t="s">
        <v>93</v>
      </c>
      <c r="T148">
        <v>264711649</v>
      </c>
      <c r="U148" s="42">
        <v>46275</v>
      </c>
      <c r="V148" s="42"/>
      <c r="X148" t="s">
        <v>104</v>
      </c>
      <c r="Y148" t="s">
        <v>96</v>
      </c>
      <c r="Z148" t="s">
        <v>96</v>
      </c>
      <c r="AA148" t="s">
        <v>137</v>
      </c>
      <c r="AB148" t="s">
        <v>97</v>
      </c>
      <c r="AF148">
        <v>90</v>
      </c>
      <c r="AG148">
        <v>0</v>
      </c>
      <c r="AH148">
        <v>0.86829999999999996</v>
      </c>
      <c r="AI148" t="s">
        <v>948</v>
      </c>
      <c r="AJ148" t="s">
        <v>117</v>
      </c>
      <c r="AK148" t="s">
        <v>96</v>
      </c>
      <c r="AL148" t="s">
        <v>99</v>
      </c>
      <c r="AM148" t="s">
        <v>99</v>
      </c>
      <c r="AO148" t="s">
        <v>99</v>
      </c>
      <c r="AX148" t="s">
        <v>96</v>
      </c>
      <c r="BC148" s="42"/>
      <c r="BD148" t="s">
        <v>112</v>
      </c>
    </row>
    <row r="149" spans="1:56" x14ac:dyDescent="0.25">
      <c r="A149">
        <v>2026</v>
      </c>
      <c r="B149" s="42">
        <v>46274</v>
      </c>
      <c r="C149" s="42">
        <v>46274</v>
      </c>
      <c r="D149" s="42"/>
      <c r="E149" t="s">
        <v>113</v>
      </c>
      <c r="F149" t="s">
        <v>795</v>
      </c>
      <c r="G149" t="s">
        <v>147</v>
      </c>
      <c r="H149" t="s">
        <v>11</v>
      </c>
      <c r="I149" t="s">
        <v>796</v>
      </c>
      <c r="J149" t="s">
        <v>91</v>
      </c>
      <c r="K149" s="42">
        <v>46274</v>
      </c>
      <c r="L149">
        <v>6</v>
      </c>
      <c r="M149" t="s">
        <v>1380</v>
      </c>
      <c r="N149" t="s">
        <v>1381</v>
      </c>
      <c r="O149">
        <v>3001.43</v>
      </c>
      <c r="P149">
        <v>3001.43</v>
      </c>
      <c r="Q149">
        <v>62660.160000000003</v>
      </c>
      <c r="R149">
        <v>16623.919999999998</v>
      </c>
      <c r="S149" t="s">
        <v>129</v>
      </c>
      <c r="T149" t="s">
        <v>98</v>
      </c>
      <c r="U149" s="42">
        <v>46274</v>
      </c>
      <c r="V149" s="42"/>
      <c r="X149" t="s">
        <v>815</v>
      </c>
      <c r="Y149" t="s">
        <v>96</v>
      </c>
      <c r="Z149" t="s">
        <v>96</v>
      </c>
      <c r="AA149" t="s">
        <v>7</v>
      </c>
      <c r="AB149" t="s">
        <v>97</v>
      </c>
      <c r="AE149" t="s">
        <v>1382</v>
      </c>
      <c r="AF149" t="s">
        <v>127</v>
      </c>
      <c r="AG149">
        <v>0</v>
      </c>
      <c r="AH149">
        <v>0.95209999999999995</v>
      </c>
      <c r="AI149" t="s">
        <v>1341</v>
      </c>
      <c r="AJ149" t="s">
        <v>119</v>
      </c>
      <c r="AK149" t="s">
        <v>96</v>
      </c>
      <c r="AL149" t="s">
        <v>99</v>
      </c>
      <c r="AM149" t="s">
        <v>99</v>
      </c>
      <c r="AO149" t="s">
        <v>99</v>
      </c>
      <c r="AX149" t="s">
        <v>95</v>
      </c>
      <c r="AY149" t="s">
        <v>109</v>
      </c>
      <c r="BC149" s="42"/>
      <c r="BD149" t="s">
        <v>112</v>
      </c>
    </row>
    <row r="150" spans="1:56" x14ac:dyDescent="0.25">
      <c r="A150">
        <v>2026</v>
      </c>
      <c r="B150" s="42">
        <v>46274</v>
      </c>
      <c r="C150" s="42">
        <v>46274</v>
      </c>
      <c r="D150" s="42"/>
      <c r="E150" t="s">
        <v>113</v>
      </c>
      <c r="F150" t="s">
        <v>795</v>
      </c>
      <c r="G150" t="s">
        <v>147</v>
      </c>
      <c r="H150" t="s">
        <v>11</v>
      </c>
      <c r="I150" t="s">
        <v>796</v>
      </c>
      <c r="J150" t="s">
        <v>91</v>
      </c>
      <c r="K150" s="42">
        <v>46274</v>
      </c>
      <c r="L150">
        <v>6</v>
      </c>
      <c r="M150" t="s">
        <v>1383</v>
      </c>
      <c r="N150" t="s">
        <v>1384</v>
      </c>
      <c r="O150">
        <v>10005.76</v>
      </c>
      <c r="P150">
        <v>10005.76</v>
      </c>
      <c r="Q150">
        <v>80691.55</v>
      </c>
      <c r="R150">
        <v>20499.310000000001</v>
      </c>
      <c r="S150" t="s">
        <v>129</v>
      </c>
      <c r="T150">
        <v>264698582</v>
      </c>
      <c r="U150" s="42">
        <v>46274</v>
      </c>
      <c r="V150" s="42"/>
      <c r="X150" t="s">
        <v>104</v>
      </c>
      <c r="Y150" t="s">
        <v>96</v>
      </c>
      <c r="Z150" t="s">
        <v>96</v>
      </c>
      <c r="AA150" t="s">
        <v>7</v>
      </c>
      <c r="AB150" t="s">
        <v>97</v>
      </c>
      <c r="AE150" t="s">
        <v>1385</v>
      </c>
      <c r="AF150">
        <v>90</v>
      </c>
      <c r="AG150">
        <v>0</v>
      </c>
      <c r="AH150">
        <v>0.876</v>
      </c>
      <c r="AI150" t="s">
        <v>1341</v>
      </c>
      <c r="AJ150" t="s">
        <v>168</v>
      </c>
      <c r="AK150" t="s">
        <v>96</v>
      </c>
      <c r="AL150" t="s">
        <v>99</v>
      </c>
      <c r="AM150" t="s">
        <v>99</v>
      </c>
      <c r="AO150" t="s">
        <v>99</v>
      </c>
      <c r="AX150" t="s">
        <v>95</v>
      </c>
      <c r="AY150" t="s">
        <v>109</v>
      </c>
      <c r="BC150" s="42"/>
      <c r="BD150" t="s">
        <v>112</v>
      </c>
    </row>
    <row r="151" spans="1:56" x14ac:dyDescent="0.25">
      <c r="A151">
        <v>2026</v>
      </c>
      <c r="B151" s="42">
        <v>46274</v>
      </c>
      <c r="C151" s="42">
        <v>46274</v>
      </c>
      <c r="D151" s="42"/>
      <c r="E151" t="s">
        <v>120</v>
      </c>
      <c r="F151" t="s">
        <v>795</v>
      </c>
      <c r="G151" t="s">
        <v>147</v>
      </c>
      <c r="H151" t="s">
        <v>12</v>
      </c>
      <c r="I151" t="s">
        <v>797</v>
      </c>
      <c r="J151" t="s">
        <v>91</v>
      </c>
      <c r="K151" s="42">
        <v>46274</v>
      </c>
      <c r="L151">
        <v>6</v>
      </c>
      <c r="M151" t="s">
        <v>1386</v>
      </c>
      <c r="N151" t="s">
        <v>1387</v>
      </c>
      <c r="O151">
        <v>110382.94</v>
      </c>
      <c r="P151">
        <v>110382.94</v>
      </c>
      <c r="Q151">
        <v>644741.36</v>
      </c>
      <c r="R151">
        <v>471874.67</v>
      </c>
      <c r="S151" t="s">
        <v>136</v>
      </c>
      <c r="T151">
        <v>264693813</v>
      </c>
      <c r="U151" s="42">
        <v>46274</v>
      </c>
      <c r="V151" s="42"/>
      <c r="W151" t="s">
        <v>118</v>
      </c>
      <c r="X151" t="s">
        <v>104</v>
      </c>
      <c r="Y151" t="s">
        <v>95</v>
      </c>
      <c r="Z151" t="s">
        <v>95</v>
      </c>
      <c r="AA151" t="s">
        <v>6</v>
      </c>
      <c r="AB151" t="s">
        <v>105</v>
      </c>
      <c r="AF151">
        <v>90</v>
      </c>
      <c r="AG151">
        <v>0</v>
      </c>
      <c r="AH151">
        <v>0.82979999999999998</v>
      </c>
      <c r="AI151" t="s">
        <v>142</v>
      </c>
      <c r="AJ151" t="s">
        <v>124</v>
      </c>
      <c r="AK151" t="s">
        <v>96</v>
      </c>
      <c r="AL151" t="s">
        <v>99</v>
      </c>
      <c r="AM151" t="s">
        <v>99</v>
      </c>
      <c r="AO151" t="s">
        <v>99</v>
      </c>
      <c r="AR151" t="s">
        <v>794</v>
      </c>
      <c r="AS151" t="s">
        <v>101</v>
      </c>
      <c r="AT151" t="s">
        <v>800</v>
      </c>
      <c r="AU151" t="s">
        <v>122</v>
      </c>
      <c r="AX151" t="s">
        <v>95</v>
      </c>
      <c r="AY151" t="s">
        <v>109</v>
      </c>
      <c r="BC151" s="42"/>
      <c r="BD151" t="s">
        <v>112</v>
      </c>
    </row>
    <row r="152" spans="1:56" x14ac:dyDescent="0.25">
      <c r="A152">
        <v>2026</v>
      </c>
      <c r="B152" s="42">
        <v>46274</v>
      </c>
      <c r="C152" s="42">
        <v>46274</v>
      </c>
      <c r="D152" s="42"/>
      <c r="E152" t="s">
        <v>120</v>
      </c>
      <c r="F152" t="s">
        <v>795</v>
      </c>
      <c r="G152" t="s">
        <v>147</v>
      </c>
      <c r="H152" t="s">
        <v>12</v>
      </c>
      <c r="I152" t="s">
        <v>797</v>
      </c>
      <c r="J152" t="s">
        <v>91</v>
      </c>
      <c r="K152" s="42">
        <v>46274</v>
      </c>
      <c r="L152">
        <v>6</v>
      </c>
      <c r="M152" t="s">
        <v>1019</v>
      </c>
      <c r="N152" t="s">
        <v>1020</v>
      </c>
      <c r="O152">
        <v>29363.09</v>
      </c>
      <c r="P152">
        <v>29363.09</v>
      </c>
      <c r="Q152">
        <v>292978.2</v>
      </c>
      <c r="R152">
        <v>233586.76</v>
      </c>
      <c r="S152" t="s">
        <v>129</v>
      </c>
      <c r="T152">
        <v>264713389</v>
      </c>
      <c r="U152" s="42">
        <v>46280</v>
      </c>
      <c r="V152" s="42"/>
      <c r="X152" t="s">
        <v>104</v>
      </c>
      <c r="Y152" t="s">
        <v>95</v>
      </c>
      <c r="Z152" t="s">
        <v>96</v>
      </c>
      <c r="AA152" t="s">
        <v>6</v>
      </c>
      <c r="AB152" t="s">
        <v>105</v>
      </c>
      <c r="AE152" t="s">
        <v>1388</v>
      </c>
      <c r="AF152">
        <v>90</v>
      </c>
      <c r="AG152">
        <v>1.12E-2</v>
      </c>
      <c r="AH152">
        <v>0.89980000000000004</v>
      </c>
      <c r="AI152" t="s">
        <v>810</v>
      </c>
      <c r="AJ152" t="s">
        <v>123</v>
      </c>
      <c r="AK152" t="s">
        <v>95</v>
      </c>
      <c r="AL152" t="s">
        <v>99</v>
      </c>
      <c r="AM152" t="s">
        <v>99</v>
      </c>
      <c r="AO152" t="s">
        <v>99</v>
      </c>
      <c r="AR152" t="s">
        <v>802</v>
      </c>
      <c r="AS152" t="s">
        <v>101</v>
      </c>
      <c r="AT152" t="s">
        <v>116</v>
      </c>
      <c r="AX152" t="s">
        <v>95</v>
      </c>
      <c r="AY152" t="s">
        <v>109</v>
      </c>
      <c r="BC152" s="42"/>
      <c r="BD152" t="s">
        <v>112</v>
      </c>
    </row>
    <row r="153" spans="1:56" x14ac:dyDescent="0.25">
      <c r="A153">
        <v>2026</v>
      </c>
      <c r="B153" s="42">
        <v>46274</v>
      </c>
      <c r="C153" s="42">
        <v>46274</v>
      </c>
      <c r="D153" s="42">
        <v>46274</v>
      </c>
      <c r="E153" t="s">
        <v>120</v>
      </c>
      <c r="F153" t="s">
        <v>795</v>
      </c>
      <c r="G153" t="s">
        <v>147</v>
      </c>
      <c r="H153" t="s">
        <v>12</v>
      </c>
      <c r="I153" t="s">
        <v>797</v>
      </c>
      <c r="J153" t="s">
        <v>91</v>
      </c>
      <c r="K153" s="42">
        <v>46274</v>
      </c>
      <c r="L153">
        <v>6</v>
      </c>
      <c r="M153" t="s">
        <v>1026</v>
      </c>
      <c r="N153" t="s">
        <v>701</v>
      </c>
      <c r="O153">
        <v>5004.8900000000003</v>
      </c>
      <c r="P153">
        <v>69163.100000000006</v>
      </c>
      <c r="Q153">
        <v>84459.520000000004</v>
      </c>
      <c r="R153">
        <v>16483.16</v>
      </c>
      <c r="S153" t="s">
        <v>93</v>
      </c>
      <c r="T153">
        <v>264729687</v>
      </c>
      <c r="U153" s="42">
        <v>46281</v>
      </c>
      <c r="V153" s="42"/>
      <c r="X153" t="s">
        <v>140</v>
      </c>
      <c r="Y153" t="s">
        <v>96</v>
      </c>
      <c r="Z153" t="s">
        <v>96</v>
      </c>
      <c r="AA153" t="s">
        <v>7</v>
      </c>
      <c r="AB153" t="s">
        <v>97</v>
      </c>
      <c r="AF153" t="s">
        <v>98</v>
      </c>
      <c r="AG153">
        <v>4.8999999999999998E-3</v>
      </c>
      <c r="AH153">
        <v>0.18110000000000001</v>
      </c>
      <c r="AI153" t="s">
        <v>814</v>
      </c>
      <c r="AJ153" t="s">
        <v>108</v>
      </c>
      <c r="AK153" t="s">
        <v>96</v>
      </c>
      <c r="AL153">
        <v>51</v>
      </c>
      <c r="AM153">
        <v>1454.73</v>
      </c>
      <c r="AO153">
        <v>46326</v>
      </c>
      <c r="AX153" t="s">
        <v>96</v>
      </c>
      <c r="BC153" s="42"/>
      <c r="BD153" t="s">
        <v>112</v>
      </c>
    </row>
    <row r="154" spans="1:56" x14ac:dyDescent="0.25">
      <c r="A154">
        <v>2026</v>
      </c>
      <c r="B154" s="42">
        <v>46274</v>
      </c>
      <c r="C154" s="42">
        <v>46274</v>
      </c>
      <c r="D154" s="42">
        <v>46274</v>
      </c>
      <c r="E154" t="s">
        <v>120</v>
      </c>
      <c r="F154" t="s">
        <v>795</v>
      </c>
      <c r="G154" t="s">
        <v>147</v>
      </c>
      <c r="H154" t="s">
        <v>12</v>
      </c>
      <c r="I154" t="s">
        <v>797</v>
      </c>
      <c r="J154" t="s">
        <v>91</v>
      </c>
      <c r="K154" s="42">
        <v>46274</v>
      </c>
      <c r="L154">
        <v>6</v>
      </c>
      <c r="M154" t="s">
        <v>1389</v>
      </c>
      <c r="N154" t="s">
        <v>1390</v>
      </c>
      <c r="O154">
        <v>1001.3</v>
      </c>
      <c r="P154">
        <v>56165.96</v>
      </c>
      <c r="Q154">
        <v>58964.21</v>
      </c>
      <c r="R154">
        <v>10714.16</v>
      </c>
      <c r="S154" t="s">
        <v>93</v>
      </c>
      <c r="T154">
        <v>264729685</v>
      </c>
      <c r="U154" s="42">
        <v>46283</v>
      </c>
      <c r="V154" s="42"/>
      <c r="X154" t="s">
        <v>140</v>
      </c>
      <c r="Y154" t="s">
        <v>96</v>
      </c>
      <c r="Z154" t="s">
        <v>96</v>
      </c>
      <c r="AA154" t="s">
        <v>7</v>
      </c>
      <c r="AB154" t="s">
        <v>105</v>
      </c>
      <c r="AF154" t="s">
        <v>98</v>
      </c>
      <c r="AG154">
        <v>4.8999999999999998E-3</v>
      </c>
      <c r="AH154">
        <v>4.7500000000000001E-2</v>
      </c>
      <c r="AI154" t="s">
        <v>146</v>
      </c>
      <c r="AJ154" t="s">
        <v>119</v>
      </c>
      <c r="AK154" t="s">
        <v>96</v>
      </c>
      <c r="AL154">
        <v>59</v>
      </c>
      <c r="AM154">
        <v>1096.43</v>
      </c>
      <c r="AO154">
        <v>46313</v>
      </c>
      <c r="AX154" t="s">
        <v>96</v>
      </c>
      <c r="BC154" s="42"/>
      <c r="BD154" t="s">
        <v>112</v>
      </c>
    </row>
    <row r="155" spans="1:56" x14ac:dyDescent="0.25">
      <c r="A155">
        <v>2026</v>
      </c>
      <c r="B155" s="42">
        <v>46274</v>
      </c>
      <c r="C155" s="42">
        <v>46274</v>
      </c>
      <c r="D155" s="42">
        <v>46274</v>
      </c>
      <c r="E155" t="s">
        <v>120</v>
      </c>
      <c r="F155" t="s">
        <v>795</v>
      </c>
      <c r="G155" t="s">
        <v>147</v>
      </c>
      <c r="H155" t="s">
        <v>12</v>
      </c>
      <c r="I155" t="s">
        <v>797</v>
      </c>
      <c r="J155" t="s">
        <v>91</v>
      </c>
      <c r="K155" s="42">
        <v>46274</v>
      </c>
      <c r="L155">
        <v>6</v>
      </c>
      <c r="M155" t="s">
        <v>1389</v>
      </c>
      <c r="N155" t="s">
        <v>1390</v>
      </c>
      <c r="O155">
        <v>1000.65</v>
      </c>
      <c r="P155">
        <v>73625.210000000006</v>
      </c>
      <c r="Q155">
        <v>89473.06</v>
      </c>
      <c r="R155">
        <v>12438.6</v>
      </c>
      <c r="S155" t="s">
        <v>93</v>
      </c>
      <c r="T155">
        <v>264729682</v>
      </c>
      <c r="U155" s="42">
        <v>46279</v>
      </c>
      <c r="V155" s="42"/>
      <c r="X155" t="s">
        <v>140</v>
      </c>
      <c r="Y155" t="s">
        <v>96</v>
      </c>
      <c r="Z155" t="s">
        <v>96</v>
      </c>
      <c r="AA155" t="s">
        <v>7</v>
      </c>
      <c r="AB155" t="s">
        <v>105</v>
      </c>
      <c r="AF155" t="s">
        <v>98</v>
      </c>
      <c r="AG155">
        <v>4.8999999999999998E-3</v>
      </c>
      <c r="AH155">
        <v>0.17710000000000001</v>
      </c>
      <c r="AI155" t="s">
        <v>146</v>
      </c>
      <c r="AJ155" t="s">
        <v>119</v>
      </c>
      <c r="AK155" t="s">
        <v>96</v>
      </c>
      <c r="AL155">
        <v>61</v>
      </c>
      <c r="AM155">
        <v>1400.91</v>
      </c>
      <c r="AO155">
        <v>46309</v>
      </c>
      <c r="AX155" t="s">
        <v>96</v>
      </c>
      <c r="BC155" s="42"/>
      <c r="BD155" t="s">
        <v>112</v>
      </c>
    </row>
    <row r="156" spans="1:56" x14ac:dyDescent="0.25">
      <c r="A156">
        <v>2026</v>
      </c>
      <c r="B156" s="42">
        <v>46274</v>
      </c>
      <c r="C156" s="42">
        <v>46274</v>
      </c>
      <c r="D156" s="42">
        <v>46274</v>
      </c>
      <c r="E156" t="s">
        <v>120</v>
      </c>
      <c r="F156" t="s">
        <v>795</v>
      </c>
      <c r="G156" t="s">
        <v>147</v>
      </c>
      <c r="H156" t="s">
        <v>12</v>
      </c>
      <c r="I156" t="s">
        <v>797</v>
      </c>
      <c r="J156" t="s">
        <v>91</v>
      </c>
      <c r="K156" s="42">
        <v>46274</v>
      </c>
      <c r="L156">
        <v>6</v>
      </c>
      <c r="M156" t="s">
        <v>1391</v>
      </c>
      <c r="N156" t="s">
        <v>1392</v>
      </c>
      <c r="O156">
        <v>14371.22</v>
      </c>
      <c r="P156">
        <v>14371.22</v>
      </c>
      <c r="Q156">
        <v>239520.41</v>
      </c>
      <c r="R156">
        <v>72216.740000000005</v>
      </c>
      <c r="S156" t="s">
        <v>93</v>
      </c>
      <c r="T156">
        <v>264711698</v>
      </c>
      <c r="U156" s="42">
        <v>46286</v>
      </c>
      <c r="V156" s="42"/>
      <c r="X156" t="s">
        <v>815</v>
      </c>
      <c r="Y156" t="s">
        <v>95</v>
      </c>
      <c r="Z156" t="s">
        <v>96</v>
      </c>
      <c r="AA156" t="s">
        <v>137</v>
      </c>
      <c r="AB156" t="s">
        <v>105</v>
      </c>
      <c r="AF156" t="s">
        <v>127</v>
      </c>
      <c r="AG156">
        <v>0</v>
      </c>
      <c r="AH156">
        <v>0.94</v>
      </c>
      <c r="AI156" t="s">
        <v>142</v>
      </c>
      <c r="AJ156" t="s">
        <v>131</v>
      </c>
      <c r="AK156" t="s">
        <v>96</v>
      </c>
      <c r="AL156" t="s">
        <v>99</v>
      </c>
      <c r="AM156" t="s">
        <v>99</v>
      </c>
      <c r="AO156" t="s">
        <v>99</v>
      </c>
      <c r="AX156" t="s">
        <v>96</v>
      </c>
      <c r="BC156" s="42"/>
      <c r="BD156" t="s">
        <v>112</v>
      </c>
    </row>
    <row r="157" spans="1:56" x14ac:dyDescent="0.25">
      <c r="A157">
        <v>2026</v>
      </c>
      <c r="B157" s="42">
        <v>46274</v>
      </c>
      <c r="C157" s="42">
        <v>46274</v>
      </c>
      <c r="D157" s="42">
        <v>46274</v>
      </c>
      <c r="E157" t="s">
        <v>148</v>
      </c>
      <c r="F157" t="s">
        <v>798</v>
      </c>
      <c r="G157" t="s">
        <v>147</v>
      </c>
      <c r="H157" t="s">
        <v>12</v>
      </c>
      <c r="I157" t="s">
        <v>799</v>
      </c>
      <c r="J157" t="s">
        <v>107</v>
      </c>
      <c r="K157" s="42">
        <v>46274</v>
      </c>
      <c r="L157">
        <v>6</v>
      </c>
      <c r="M157" t="s">
        <v>1303</v>
      </c>
      <c r="N157" t="s">
        <v>1304</v>
      </c>
      <c r="O157">
        <v>5000</v>
      </c>
      <c r="P157">
        <v>172030.45</v>
      </c>
      <c r="Q157">
        <v>215038.06</v>
      </c>
      <c r="R157">
        <v>204329.83</v>
      </c>
      <c r="S157" t="s">
        <v>110</v>
      </c>
      <c r="T157">
        <v>264708266</v>
      </c>
      <c r="U157" s="42">
        <v>46276</v>
      </c>
      <c r="V157" s="42"/>
      <c r="X157" t="s">
        <v>132</v>
      </c>
      <c r="Y157" t="s">
        <v>96</v>
      </c>
      <c r="Z157" t="s">
        <v>96</v>
      </c>
      <c r="AA157" t="s">
        <v>6</v>
      </c>
      <c r="AB157" t="s">
        <v>97</v>
      </c>
      <c r="AF157" t="s">
        <v>127</v>
      </c>
      <c r="AG157">
        <v>2.0899999999999998E-2</v>
      </c>
      <c r="AH157">
        <v>0.2</v>
      </c>
      <c r="AI157" t="s">
        <v>141</v>
      </c>
      <c r="AJ157" t="s">
        <v>106</v>
      </c>
      <c r="AK157" t="s">
        <v>96</v>
      </c>
      <c r="AL157">
        <v>24</v>
      </c>
      <c r="AM157">
        <v>9234.27</v>
      </c>
      <c r="AO157">
        <v>46306</v>
      </c>
      <c r="AX157" t="s">
        <v>96</v>
      </c>
      <c r="BC157" s="42">
        <v>46276</v>
      </c>
      <c r="BD157" t="s">
        <v>112</v>
      </c>
    </row>
    <row r="158" spans="1:56" x14ac:dyDescent="0.25">
      <c r="A158">
        <v>2026</v>
      </c>
      <c r="B158" s="42">
        <v>46274</v>
      </c>
      <c r="C158" s="42">
        <v>46274</v>
      </c>
      <c r="D158" s="42"/>
      <c r="E158" t="s">
        <v>152</v>
      </c>
      <c r="F158" t="s">
        <v>798</v>
      </c>
      <c r="G158" t="s">
        <v>147</v>
      </c>
      <c r="H158" t="s">
        <v>12</v>
      </c>
      <c r="I158" t="s">
        <v>799</v>
      </c>
      <c r="J158" t="s">
        <v>91</v>
      </c>
      <c r="K158" s="42">
        <v>46274</v>
      </c>
      <c r="L158">
        <v>6</v>
      </c>
      <c r="M158" t="s">
        <v>1393</v>
      </c>
      <c r="N158" t="s">
        <v>1394</v>
      </c>
      <c r="O158">
        <v>130000</v>
      </c>
      <c r="P158">
        <v>130000</v>
      </c>
      <c r="Q158">
        <v>685755.21</v>
      </c>
      <c r="R158">
        <v>137698.93</v>
      </c>
      <c r="S158" t="s">
        <v>136</v>
      </c>
      <c r="T158" t="s">
        <v>98</v>
      </c>
      <c r="U158" s="42">
        <v>46275</v>
      </c>
      <c r="V158" s="42"/>
      <c r="W158" t="s">
        <v>89</v>
      </c>
      <c r="X158" t="s">
        <v>140</v>
      </c>
      <c r="Y158" t="s">
        <v>95</v>
      </c>
      <c r="Z158" t="s">
        <v>96</v>
      </c>
      <c r="AA158" t="s">
        <v>6</v>
      </c>
      <c r="AB158" t="s">
        <v>105</v>
      </c>
      <c r="AF158" t="s">
        <v>98</v>
      </c>
      <c r="AG158">
        <v>0</v>
      </c>
      <c r="AH158">
        <v>0.81</v>
      </c>
      <c r="AI158" t="s">
        <v>141</v>
      </c>
      <c r="AJ158" t="s">
        <v>124</v>
      </c>
      <c r="AK158" t="s">
        <v>95</v>
      </c>
      <c r="AL158" t="s">
        <v>99</v>
      </c>
      <c r="AM158" t="s">
        <v>99</v>
      </c>
      <c r="AO158" t="s">
        <v>99</v>
      </c>
      <c r="AR158" t="s">
        <v>802</v>
      </c>
      <c r="AS158" t="s">
        <v>101</v>
      </c>
      <c r="AT158" t="s">
        <v>800</v>
      </c>
      <c r="AU158" t="s">
        <v>154</v>
      </c>
      <c r="AX158" t="s">
        <v>96</v>
      </c>
      <c r="BC158" s="42"/>
      <c r="BD158" t="s">
        <v>112</v>
      </c>
    </row>
    <row r="159" spans="1:56" x14ac:dyDescent="0.25">
      <c r="A159">
        <v>2026</v>
      </c>
      <c r="B159" s="42">
        <v>46274</v>
      </c>
      <c r="C159" s="42">
        <v>46274</v>
      </c>
      <c r="D159" s="42"/>
      <c r="E159" t="s">
        <v>113</v>
      </c>
      <c r="F159" t="s">
        <v>795</v>
      </c>
      <c r="G159" t="s">
        <v>147</v>
      </c>
      <c r="H159" t="s">
        <v>11</v>
      </c>
      <c r="I159" t="s">
        <v>796</v>
      </c>
      <c r="J159" t="s">
        <v>107</v>
      </c>
      <c r="K159" s="42">
        <v>46274</v>
      </c>
      <c r="L159">
        <v>6</v>
      </c>
      <c r="M159" t="s">
        <v>1300</v>
      </c>
      <c r="N159" t="s">
        <v>1301</v>
      </c>
      <c r="O159">
        <v>25000.01</v>
      </c>
      <c r="P159">
        <v>25000.01</v>
      </c>
      <c r="Q159">
        <v>128948.23</v>
      </c>
      <c r="R159">
        <v>121214.85</v>
      </c>
      <c r="S159" t="s">
        <v>129</v>
      </c>
      <c r="T159">
        <v>264705900</v>
      </c>
      <c r="U159" s="42">
        <v>46276</v>
      </c>
      <c r="V159" s="42"/>
      <c r="X159" t="s">
        <v>104</v>
      </c>
      <c r="Y159" t="s">
        <v>95</v>
      </c>
      <c r="Z159" t="s">
        <v>96</v>
      </c>
      <c r="AA159" t="s">
        <v>137</v>
      </c>
      <c r="AB159" t="s">
        <v>97</v>
      </c>
      <c r="AE159" t="s">
        <v>1395</v>
      </c>
      <c r="AF159">
        <v>90</v>
      </c>
      <c r="AG159">
        <v>0</v>
      </c>
      <c r="AH159">
        <v>0.80610000000000004</v>
      </c>
      <c r="AI159" t="s">
        <v>947</v>
      </c>
      <c r="AJ159" t="s">
        <v>111</v>
      </c>
      <c r="AK159" t="s">
        <v>95</v>
      </c>
      <c r="AL159" t="s">
        <v>99</v>
      </c>
      <c r="AM159" t="s">
        <v>99</v>
      </c>
      <c r="AO159" t="s">
        <v>99</v>
      </c>
      <c r="AR159" t="s">
        <v>135</v>
      </c>
      <c r="AS159" t="s">
        <v>101</v>
      </c>
      <c r="AT159" t="s">
        <v>116</v>
      </c>
      <c r="AX159" t="s">
        <v>96</v>
      </c>
      <c r="BC159" s="42"/>
      <c r="BD159" t="s">
        <v>816</v>
      </c>
    </row>
    <row r="160" spans="1:56" x14ac:dyDescent="0.25">
      <c r="A160">
        <v>2026</v>
      </c>
      <c r="B160" s="42">
        <v>46274</v>
      </c>
      <c r="C160" s="42">
        <v>46274</v>
      </c>
      <c r="D160" s="42"/>
      <c r="E160" t="s">
        <v>120</v>
      </c>
      <c r="F160" t="s">
        <v>795</v>
      </c>
      <c r="G160" t="s">
        <v>147</v>
      </c>
      <c r="H160" t="s">
        <v>12</v>
      </c>
      <c r="I160" t="s">
        <v>797</v>
      </c>
      <c r="J160" t="s">
        <v>107</v>
      </c>
      <c r="K160" s="42">
        <v>46274</v>
      </c>
      <c r="L160">
        <v>6</v>
      </c>
      <c r="M160" t="s">
        <v>1396</v>
      </c>
      <c r="N160" t="s">
        <v>1397</v>
      </c>
      <c r="O160">
        <v>40000</v>
      </c>
      <c r="P160">
        <v>40000</v>
      </c>
      <c r="Q160">
        <v>112189.16</v>
      </c>
      <c r="R160">
        <v>22645.41</v>
      </c>
      <c r="S160" t="s">
        <v>136</v>
      </c>
      <c r="T160" t="s">
        <v>98</v>
      </c>
      <c r="U160" s="42">
        <v>46286</v>
      </c>
      <c r="V160" s="42"/>
      <c r="X160" t="s">
        <v>140</v>
      </c>
      <c r="Y160" t="s">
        <v>95</v>
      </c>
      <c r="Z160" t="s">
        <v>96</v>
      </c>
      <c r="AA160" t="s">
        <v>6</v>
      </c>
      <c r="AB160" t="s">
        <v>105</v>
      </c>
      <c r="AF160" t="s">
        <v>98</v>
      </c>
      <c r="AG160">
        <v>0</v>
      </c>
      <c r="AH160">
        <v>0.64300000000000002</v>
      </c>
      <c r="AI160" t="s">
        <v>144</v>
      </c>
      <c r="AJ160" t="s">
        <v>124</v>
      </c>
      <c r="AK160" t="s">
        <v>95</v>
      </c>
      <c r="AL160" t="s">
        <v>99</v>
      </c>
      <c r="AM160" t="s">
        <v>99</v>
      </c>
      <c r="AO160" t="s">
        <v>99</v>
      </c>
      <c r="AR160" t="s">
        <v>100</v>
      </c>
      <c r="AS160" t="s">
        <v>101</v>
      </c>
      <c r="AT160" t="s">
        <v>116</v>
      </c>
      <c r="AX160" t="s">
        <v>96</v>
      </c>
      <c r="BC160" s="42"/>
      <c r="BD160" t="s">
        <v>112</v>
      </c>
    </row>
    <row r="161" spans="1:56" x14ac:dyDescent="0.25">
      <c r="A161">
        <v>2026</v>
      </c>
      <c r="B161" s="42">
        <v>46274</v>
      </c>
      <c r="C161" s="42">
        <v>46274</v>
      </c>
      <c r="D161" s="42"/>
      <c r="E161" t="s">
        <v>120</v>
      </c>
      <c r="F161" t="s">
        <v>795</v>
      </c>
      <c r="G161" t="s">
        <v>147</v>
      </c>
      <c r="H161" t="s">
        <v>12</v>
      </c>
      <c r="I161" t="s">
        <v>797</v>
      </c>
      <c r="J161" t="s">
        <v>91</v>
      </c>
      <c r="K161" s="42">
        <v>46274</v>
      </c>
      <c r="L161">
        <v>6</v>
      </c>
      <c r="M161" t="s">
        <v>1398</v>
      </c>
      <c r="N161" t="s">
        <v>1399</v>
      </c>
      <c r="O161">
        <v>5000</v>
      </c>
      <c r="P161">
        <v>17565.77</v>
      </c>
      <c r="Q161">
        <v>164764.4</v>
      </c>
      <c r="R161">
        <v>145860.85999999999</v>
      </c>
      <c r="S161" t="s">
        <v>136</v>
      </c>
      <c r="T161" t="s">
        <v>98</v>
      </c>
      <c r="U161" s="42">
        <v>46283</v>
      </c>
      <c r="V161" s="42"/>
      <c r="X161" t="s">
        <v>104</v>
      </c>
      <c r="Y161" t="s">
        <v>96</v>
      </c>
      <c r="Z161" t="s">
        <v>96</v>
      </c>
      <c r="AA161" t="s">
        <v>137</v>
      </c>
      <c r="AB161" t="s">
        <v>97</v>
      </c>
      <c r="AF161" t="s">
        <v>98</v>
      </c>
      <c r="AG161">
        <v>1.12E-2</v>
      </c>
      <c r="AH161">
        <v>0.89300000000000002</v>
      </c>
      <c r="AI161" t="s">
        <v>1400</v>
      </c>
      <c r="AJ161" t="s">
        <v>117</v>
      </c>
      <c r="AK161" t="s">
        <v>96</v>
      </c>
      <c r="AL161">
        <v>25</v>
      </c>
      <c r="AM161">
        <v>600</v>
      </c>
      <c r="AO161">
        <v>46313</v>
      </c>
      <c r="AX161" t="s">
        <v>95</v>
      </c>
      <c r="AY161" t="s">
        <v>133</v>
      </c>
      <c r="BC161" s="42"/>
      <c r="BD161" t="s">
        <v>112</v>
      </c>
    </row>
    <row r="162" spans="1:56" x14ac:dyDescent="0.25">
      <c r="A162">
        <v>2026</v>
      </c>
      <c r="B162" s="42">
        <v>46274</v>
      </c>
      <c r="C162" s="42">
        <v>46274</v>
      </c>
      <c r="D162" s="42">
        <v>46275</v>
      </c>
      <c r="E162" t="s">
        <v>113</v>
      </c>
      <c r="F162" t="s">
        <v>795</v>
      </c>
      <c r="G162" t="s">
        <v>147</v>
      </c>
      <c r="H162" t="s">
        <v>11</v>
      </c>
      <c r="I162" t="s">
        <v>796</v>
      </c>
      <c r="J162" t="s">
        <v>107</v>
      </c>
      <c r="K162" s="42">
        <v>46274</v>
      </c>
      <c r="L162">
        <v>6</v>
      </c>
      <c r="M162" t="s">
        <v>1401</v>
      </c>
      <c r="N162" t="s">
        <v>1402</v>
      </c>
      <c r="O162">
        <v>1499.97</v>
      </c>
      <c r="P162">
        <v>27828.94</v>
      </c>
      <c r="Q162">
        <v>89770.65</v>
      </c>
      <c r="R162">
        <v>22068.76</v>
      </c>
      <c r="S162" t="s">
        <v>93</v>
      </c>
      <c r="T162">
        <v>264662860</v>
      </c>
      <c r="U162" s="42">
        <v>46275</v>
      </c>
      <c r="V162" s="42"/>
      <c r="X162" t="s">
        <v>815</v>
      </c>
      <c r="Y162" t="s">
        <v>95</v>
      </c>
      <c r="Z162" t="s">
        <v>96</v>
      </c>
      <c r="AA162" t="s">
        <v>6</v>
      </c>
      <c r="AB162" t="s">
        <v>97</v>
      </c>
      <c r="AF162" t="s">
        <v>127</v>
      </c>
      <c r="AG162">
        <v>0.01</v>
      </c>
      <c r="AH162">
        <v>0.69</v>
      </c>
      <c r="AI162" t="s">
        <v>1403</v>
      </c>
      <c r="AJ162" t="s">
        <v>126</v>
      </c>
      <c r="AK162" t="s">
        <v>96</v>
      </c>
      <c r="AL162">
        <v>49</v>
      </c>
      <c r="AM162">
        <v>693.65</v>
      </c>
      <c r="AO162">
        <v>46300</v>
      </c>
      <c r="AR162" t="s">
        <v>794</v>
      </c>
      <c r="AS162" t="s">
        <v>101</v>
      </c>
      <c r="AT162" t="s">
        <v>116</v>
      </c>
      <c r="AX162" t="s">
        <v>95</v>
      </c>
      <c r="AY162" t="s">
        <v>109</v>
      </c>
      <c r="BC162" s="42"/>
      <c r="BD162" t="s">
        <v>816</v>
      </c>
    </row>
    <row r="163" spans="1:56" x14ac:dyDescent="0.25">
      <c r="A163">
        <v>2026</v>
      </c>
      <c r="B163" s="42">
        <v>46274</v>
      </c>
      <c r="C163" s="42">
        <v>46274</v>
      </c>
      <c r="D163" s="42"/>
      <c r="E163" t="s">
        <v>148</v>
      </c>
      <c r="F163" t="s">
        <v>798</v>
      </c>
      <c r="G163" t="s">
        <v>147</v>
      </c>
      <c r="H163" t="s">
        <v>12</v>
      </c>
      <c r="I163" t="s">
        <v>799</v>
      </c>
      <c r="J163" t="s">
        <v>107</v>
      </c>
      <c r="K163" s="42">
        <v>46274</v>
      </c>
      <c r="L163">
        <v>6</v>
      </c>
      <c r="M163" t="s">
        <v>1297</v>
      </c>
      <c r="N163" t="s">
        <v>1298</v>
      </c>
      <c r="O163">
        <v>30000.01</v>
      </c>
      <c r="P163">
        <v>30000.01</v>
      </c>
      <c r="Q163">
        <v>89156.34</v>
      </c>
      <c r="R163">
        <v>85995.94</v>
      </c>
      <c r="S163" t="s">
        <v>129</v>
      </c>
      <c r="T163">
        <v>264698158</v>
      </c>
      <c r="U163" s="42">
        <v>46287</v>
      </c>
      <c r="V163" s="42"/>
      <c r="X163" t="s">
        <v>831</v>
      </c>
      <c r="Y163" t="s">
        <v>96</v>
      </c>
      <c r="Z163" t="s">
        <v>96</v>
      </c>
      <c r="AA163" t="s">
        <v>6</v>
      </c>
      <c r="AB163" t="s">
        <v>97</v>
      </c>
      <c r="AE163" t="s">
        <v>1404</v>
      </c>
      <c r="AF163">
        <v>90</v>
      </c>
      <c r="AG163">
        <v>0</v>
      </c>
      <c r="AH163">
        <v>0.66349999999999998</v>
      </c>
      <c r="AI163" t="s">
        <v>141</v>
      </c>
      <c r="AJ163" t="s">
        <v>124</v>
      </c>
      <c r="AK163" t="s">
        <v>96</v>
      </c>
      <c r="AL163" t="s">
        <v>99</v>
      </c>
      <c r="AM163" t="s">
        <v>99</v>
      </c>
      <c r="AO163" t="s">
        <v>99</v>
      </c>
      <c r="AX163" t="s">
        <v>96</v>
      </c>
      <c r="BC163" s="42"/>
      <c r="BD163" t="s">
        <v>112</v>
      </c>
    </row>
    <row r="164" spans="1:56" x14ac:dyDescent="0.25">
      <c r="A164">
        <v>2026</v>
      </c>
      <c r="B164" s="42">
        <v>46274</v>
      </c>
      <c r="C164" s="42">
        <v>46275</v>
      </c>
      <c r="D164" s="42">
        <v>46276</v>
      </c>
      <c r="E164" t="s">
        <v>120</v>
      </c>
      <c r="F164" t="s">
        <v>795</v>
      </c>
      <c r="G164" t="s">
        <v>147</v>
      </c>
      <c r="H164" t="s">
        <v>12</v>
      </c>
      <c r="I164" t="s">
        <v>797</v>
      </c>
      <c r="J164" t="s">
        <v>91</v>
      </c>
      <c r="K164" s="42">
        <v>46275</v>
      </c>
      <c r="L164">
        <v>7</v>
      </c>
      <c r="M164" t="s">
        <v>1405</v>
      </c>
      <c r="N164" t="s">
        <v>1406</v>
      </c>
      <c r="O164">
        <v>41001.33</v>
      </c>
      <c r="P164">
        <v>41001.33</v>
      </c>
      <c r="Q164">
        <v>217840.98</v>
      </c>
      <c r="R164">
        <v>189797.57</v>
      </c>
      <c r="S164" t="s">
        <v>93</v>
      </c>
      <c r="T164">
        <v>264712442</v>
      </c>
      <c r="U164" s="42">
        <v>46279</v>
      </c>
      <c r="V164" s="42"/>
      <c r="X164" t="s">
        <v>831</v>
      </c>
      <c r="Y164" t="s">
        <v>96</v>
      </c>
      <c r="Z164" t="s">
        <v>96</v>
      </c>
      <c r="AA164" t="s">
        <v>137</v>
      </c>
      <c r="AB164" t="s">
        <v>97</v>
      </c>
      <c r="AF164">
        <v>90</v>
      </c>
      <c r="AG164">
        <v>0</v>
      </c>
      <c r="AH164">
        <v>0.81179999999999997</v>
      </c>
      <c r="AI164" t="s">
        <v>801</v>
      </c>
      <c r="AJ164" t="s">
        <v>131</v>
      </c>
      <c r="AK164" t="s">
        <v>96</v>
      </c>
      <c r="AL164" t="s">
        <v>99</v>
      </c>
      <c r="AM164" t="s">
        <v>99</v>
      </c>
      <c r="AO164" t="s">
        <v>99</v>
      </c>
      <c r="AX164" t="s">
        <v>95</v>
      </c>
      <c r="AY164" t="s">
        <v>133</v>
      </c>
      <c r="BC164" s="42"/>
      <c r="BD164" t="s">
        <v>112</v>
      </c>
    </row>
    <row r="165" spans="1:56" x14ac:dyDescent="0.25">
      <c r="A165">
        <v>2026</v>
      </c>
      <c r="B165" s="42">
        <v>46274</v>
      </c>
      <c r="C165" s="42">
        <v>46275</v>
      </c>
      <c r="D165" s="42">
        <v>46276</v>
      </c>
      <c r="E165" t="s">
        <v>120</v>
      </c>
      <c r="F165" t="s">
        <v>795</v>
      </c>
      <c r="G165" t="s">
        <v>147</v>
      </c>
      <c r="H165" t="s">
        <v>12</v>
      </c>
      <c r="I165" t="s">
        <v>797</v>
      </c>
      <c r="J165" t="s">
        <v>107</v>
      </c>
      <c r="K165" s="42">
        <v>46275</v>
      </c>
      <c r="L165">
        <v>7</v>
      </c>
      <c r="M165" t="s">
        <v>1407</v>
      </c>
      <c r="N165" t="s">
        <v>1408</v>
      </c>
      <c r="O165">
        <v>120000</v>
      </c>
      <c r="P165">
        <v>120000</v>
      </c>
      <c r="Q165">
        <v>342003.63</v>
      </c>
      <c r="R165">
        <v>322063.08</v>
      </c>
      <c r="S165" t="s">
        <v>93</v>
      </c>
      <c r="T165">
        <v>264707902</v>
      </c>
      <c r="U165" s="42">
        <v>46279</v>
      </c>
      <c r="V165" s="42"/>
      <c r="X165" t="s">
        <v>831</v>
      </c>
      <c r="Y165" t="s">
        <v>96</v>
      </c>
      <c r="Z165" t="s">
        <v>96</v>
      </c>
      <c r="AA165" t="s">
        <v>137</v>
      </c>
      <c r="AB165" t="s">
        <v>105</v>
      </c>
      <c r="AF165">
        <v>90</v>
      </c>
      <c r="AG165">
        <v>0</v>
      </c>
      <c r="AH165">
        <v>0.64910000000000001</v>
      </c>
      <c r="AI165" t="s">
        <v>144</v>
      </c>
      <c r="AJ165" t="s">
        <v>117</v>
      </c>
      <c r="AK165" t="s">
        <v>96</v>
      </c>
      <c r="AL165" t="s">
        <v>99</v>
      </c>
      <c r="AM165" t="s">
        <v>99</v>
      </c>
      <c r="AO165" t="s">
        <v>99</v>
      </c>
      <c r="AX165" t="s">
        <v>95</v>
      </c>
      <c r="AY165" t="s">
        <v>133</v>
      </c>
      <c r="BC165" s="42"/>
      <c r="BD165" t="s">
        <v>112</v>
      </c>
    </row>
    <row r="166" spans="1:56" x14ac:dyDescent="0.25">
      <c r="A166">
        <v>2026</v>
      </c>
      <c r="B166" s="42">
        <v>46274</v>
      </c>
      <c r="C166" s="42">
        <v>46275</v>
      </c>
      <c r="D166" s="42"/>
      <c r="E166" t="s">
        <v>148</v>
      </c>
      <c r="F166" t="s">
        <v>798</v>
      </c>
      <c r="G166" t="s">
        <v>147</v>
      </c>
      <c r="H166" t="s">
        <v>12</v>
      </c>
      <c r="I166" t="s">
        <v>799</v>
      </c>
      <c r="J166" t="s">
        <v>91</v>
      </c>
      <c r="K166" s="42">
        <v>46275</v>
      </c>
      <c r="L166">
        <v>7</v>
      </c>
      <c r="M166" t="s">
        <v>1409</v>
      </c>
      <c r="N166" t="s">
        <v>1410</v>
      </c>
      <c r="O166">
        <v>60000</v>
      </c>
      <c r="P166">
        <v>60000</v>
      </c>
      <c r="Q166">
        <v>479742.19</v>
      </c>
      <c r="R166">
        <v>165493.32</v>
      </c>
      <c r="S166" t="s">
        <v>129</v>
      </c>
      <c r="T166">
        <v>264697045</v>
      </c>
      <c r="U166" s="42">
        <v>46276</v>
      </c>
      <c r="V166" s="42"/>
      <c r="X166" t="s">
        <v>831</v>
      </c>
      <c r="Y166" t="s">
        <v>95</v>
      </c>
      <c r="Z166" t="s">
        <v>96</v>
      </c>
      <c r="AA166" t="s">
        <v>137</v>
      </c>
      <c r="AB166" t="s">
        <v>105</v>
      </c>
      <c r="AE166" t="s">
        <v>1565</v>
      </c>
      <c r="AF166">
        <v>90</v>
      </c>
      <c r="AG166">
        <v>0</v>
      </c>
      <c r="AH166">
        <v>0.87490000000000001</v>
      </c>
      <c r="AI166" t="s">
        <v>141</v>
      </c>
      <c r="AJ166" t="s">
        <v>128</v>
      </c>
      <c r="AK166" t="s">
        <v>96</v>
      </c>
      <c r="AL166" t="s">
        <v>99</v>
      </c>
      <c r="AM166" t="s">
        <v>99</v>
      </c>
      <c r="AO166" t="s">
        <v>99</v>
      </c>
      <c r="AR166" t="s">
        <v>802</v>
      </c>
      <c r="AS166" t="s">
        <v>101</v>
      </c>
      <c r="AT166" t="s">
        <v>116</v>
      </c>
      <c r="AX166" t="s">
        <v>95</v>
      </c>
      <c r="AY166" t="s">
        <v>109</v>
      </c>
      <c r="BC166" s="42"/>
      <c r="BD166" t="s">
        <v>112</v>
      </c>
    </row>
    <row r="167" spans="1:56" x14ac:dyDescent="0.25">
      <c r="A167">
        <v>2026</v>
      </c>
      <c r="B167" s="42">
        <v>46274</v>
      </c>
      <c r="C167" s="42">
        <v>46275</v>
      </c>
      <c r="D167" s="42">
        <v>46276</v>
      </c>
      <c r="E167" t="s">
        <v>113</v>
      </c>
      <c r="F167" t="s">
        <v>795</v>
      </c>
      <c r="G167" t="s">
        <v>147</v>
      </c>
      <c r="H167" t="s">
        <v>11</v>
      </c>
      <c r="I167" t="s">
        <v>796</v>
      </c>
      <c r="J167" t="s">
        <v>91</v>
      </c>
      <c r="K167" s="42">
        <v>46275</v>
      </c>
      <c r="L167">
        <v>7</v>
      </c>
      <c r="M167" t="s">
        <v>1368</v>
      </c>
      <c r="N167" t="s">
        <v>1369</v>
      </c>
      <c r="O167">
        <v>25000.01</v>
      </c>
      <c r="P167">
        <v>25000.01</v>
      </c>
      <c r="Q167">
        <v>185895.25</v>
      </c>
      <c r="R167">
        <v>116765.24</v>
      </c>
      <c r="S167" t="s">
        <v>110</v>
      </c>
      <c r="T167">
        <v>264724603</v>
      </c>
      <c r="U167" s="42">
        <v>46276</v>
      </c>
      <c r="V167" s="42"/>
      <c r="X167" t="s">
        <v>831</v>
      </c>
      <c r="Y167" t="s">
        <v>95</v>
      </c>
      <c r="Z167" t="s">
        <v>96</v>
      </c>
      <c r="AA167" t="s">
        <v>6</v>
      </c>
      <c r="AB167" t="s">
        <v>105</v>
      </c>
      <c r="AF167">
        <v>90</v>
      </c>
      <c r="AG167">
        <v>0</v>
      </c>
      <c r="AH167">
        <v>0.86550000000000005</v>
      </c>
      <c r="AI167" t="s">
        <v>160</v>
      </c>
      <c r="AJ167" t="s">
        <v>106</v>
      </c>
      <c r="AK167" t="s">
        <v>96</v>
      </c>
      <c r="AL167" t="s">
        <v>99</v>
      </c>
      <c r="AM167" t="s">
        <v>99</v>
      </c>
      <c r="AO167" t="s">
        <v>99</v>
      </c>
      <c r="AR167" t="s">
        <v>100</v>
      </c>
      <c r="AS167" t="s">
        <v>101</v>
      </c>
      <c r="AT167" t="s">
        <v>800</v>
      </c>
      <c r="AU167" t="s">
        <v>122</v>
      </c>
      <c r="AX167" t="s">
        <v>96</v>
      </c>
      <c r="BC167" s="42">
        <v>46276</v>
      </c>
      <c r="BD167" t="s">
        <v>112</v>
      </c>
    </row>
    <row r="168" spans="1:56" x14ac:dyDescent="0.25">
      <c r="A168">
        <v>2026</v>
      </c>
      <c r="B168" s="42">
        <v>46274</v>
      </c>
      <c r="C168" s="42">
        <v>46275</v>
      </c>
      <c r="D168" s="42"/>
      <c r="E168" t="s">
        <v>148</v>
      </c>
      <c r="F168" t="s">
        <v>798</v>
      </c>
      <c r="G168" t="s">
        <v>147</v>
      </c>
      <c r="H168" t="s">
        <v>12</v>
      </c>
      <c r="I168" t="s">
        <v>799</v>
      </c>
      <c r="J168" t="s">
        <v>91</v>
      </c>
      <c r="K168" s="42">
        <v>46275</v>
      </c>
      <c r="L168">
        <v>7</v>
      </c>
      <c r="M168" t="s">
        <v>1270</v>
      </c>
      <c r="N168" t="s">
        <v>1271</v>
      </c>
      <c r="O168">
        <v>22000.01</v>
      </c>
      <c r="P168">
        <v>22000.01</v>
      </c>
      <c r="Q168">
        <v>482397.55</v>
      </c>
      <c r="R168">
        <v>147690.48000000001</v>
      </c>
      <c r="S168" t="s">
        <v>129</v>
      </c>
      <c r="T168">
        <v>264691375</v>
      </c>
      <c r="U168" s="42">
        <v>46276</v>
      </c>
      <c r="V168" s="42"/>
      <c r="X168" t="s">
        <v>831</v>
      </c>
      <c r="Y168" t="s">
        <v>95</v>
      </c>
      <c r="Z168" t="s">
        <v>96</v>
      </c>
      <c r="AA168" t="s">
        <v>7</v>
      </c>
      <c r="AB168" t="s">
        <v>105</v>
      </c>
      <c r="AE168" t="s">
        <v>994</v>
      </c>
      <c r="AF168">
        <v>90</v>
      </c>
      <c r="AG168">
        <v>0</v>
      </c>
      <c r="AH168">
        <v>0.95440000000000003</v>
      </c>
      <c r="AI168" t="s">
        <v>141</v>
      </c>
      <c r="AJ168" t="s">
        <v>130</v>
      </c>
      <c r="AK168" t="s">
        <v>96</v>
      </c>
      <c r="AL168" t="s">
        <v>99</v>
      </c>
      <c r="AM168" t="s">
        <v>99</v>
      </c>
      <c r="AO168" t="s">
        <v>99</v>
      </c>
      <c r="AR168" t="s">
        <v>802</v>
      </c>
      <c r="AS168" t="s">
        <v>101</v>
      </c>
      <c r="AT168" t="s">
        <v>116</v>
      </c>
      <c r="AX168" t="s">
        <v>96</v>
      </c>
      <c r="BC168" s="42"/>
      <c r="BD168" t="s">
        <v>112</v>
      </c>
    </row>
    <row r="169" spans="1:56" x14ac:dyDescent="0.25">
      <c r="A169">
        <v>2026</v>
      </c>
      <c r="B169" s="42">
        <v>46274</v>
      </c>
      <c r="C169" s="42">
        <v>46275</v>
      </c>
      <c r="D169" s="42"/>
      <c r="E169" t="s">
        <v>113</v>
      </c>
      <c r="F169" t="s">
        <v>795</v>
      </c>
      <c r="G169" t="s">
        <v>147</v>
      </c>
      <c r="H169" t="s">
        <v>11</v>
      </c>
      <c r="I169" t="s">
        <v>796</v>
      </c>
      <c r="J169" t="s">
        <v>91</v>
      </c>
      <c r="K169" s="42">
        <v>46275</v>
      </c>
      <c r="L169">
        <v>7</v>
      </c>
      <c r="M169" t="s">
        <v>1383</v>
      </c>
      <c r="N169" t="s">
        <v>1384</v>
      </c>
      <c r="O169">
        <v>10000.01</v>
      </c>
      <c r="P169">
        <v>10000.01</v>
      </c>
      <c r="Q169">
        <v>80838.48</v>
      </c>
      <c r="R169">
        <v>20499.310000000001</v>
      </c>
      <c r="S169" t="s">
        <v>129</v>
      </c>
      <c r="T169">
        <v>264725868</v>
      </c>
      <c r="U169" s="42">
        <v>46279</v>
      </c>
      <c r="V169" s="42"/>
      <c r="X169" t="s">
        <v>831</v>
      </c>
      <c r="Y169" t="s">
        <v>96</v>
      </c>
      <c r="Z169" t="s">
        <v>96</v>
      </c>
      <c r="AA169" t="s">
        <v>7</v>
      </c>
      <c r="AB169" t="s">
        <v>97</v>
      </c>
      <c r="AE169" t="s">
        <v>1011</v>
      </c>
      <c r="AF169">
        <v>90</v>
      </c>
      <c r="AG169">
        <v>0</v>
      </c>
      <c r="AH169">
        <v>0.87629999999999997</v>
      </c>
      <c r="AI169" t="s">
        <v>1341</v>
      </c>
      <c r="AJ169" t="s">
        <v>168</v>
      </c>
      <c r="AK169" t="s">
        <v>96</v>
      </c>
      <c r="AL169" t="s">
        <v>99</v>
      </c>
      <c r="AM169" t="s">
        <v>99</v>
      </c>
      <c r="AO169" t="s">
        <v>99</v>
      </c>
      <c r="AX169" t="s">
        <v>95</v>
      </c>
      <c r="AY169" t="s">
        <v>109</v>
      </c>
      <c r="BC169" s="42"/>
      <c r="BD169" t="s">
        <v>112</v>
      </c>
    </row>
    <row r="170" spans="1:56" x14ac:dyDescent="0.25">
      <c r="A170">
        <v>2026</v>
      </c>
      <c r="B170" s="42">
        <v>46274</v>
      </c>
      <c r="C170" s="42">
        <v>46275</v>
      </c>
      <c r="D170" s="42"/>
      <c r="E170" t="s">
        <v>148</v>
      </c>
      <c r="F170" t="s">
        <v>798</v>
      </c>
      <c r="G170" t="s">
        <v>147</v>
      </c>
      <c r="H170" t="s">
        <v>12</v>
      </c>
      <c r="I170" t="s">
        <v>799</v>
      </c>
      <c r="J170" t="s">
        <v>107</v>
      </c>
      <c r="K170" s="42">
        <v>46275</v>
      </c>
      <c r="L170">
        <v>7</v>
      </c>
      <c r="M170" t="s">
        <v>1088</v>
      </c>
      <c r="N170" t="s">
        <v>1089</v>
      </c>
      <c r="O170">
        <v>80000.009999999995</v>
      </c>
      <c r="P170">
        <v>80000.009999999995</v>
      </c>
      <c r="Q170">
        <v>457981.54</v>
      </c>
      <c r="R170">
        <v>421849.09</v>
      </c>
      <c r="S170" t="s">
        <v>129</v>
      </c>
      <c r="T170">
        <v>264725332</v>
      </c>
      <c r="U170" s="42">
        <v>46280</v>
      </c>
      <c r="V170" s="42"/>
      <c r="X170" t="s">
        <v>831</v>
      </c>
      <c r="Y170" t="s">
        <v>96</v>
      </c>
      <c r="Z170" t="s">
        <v>96</v>
      </c>
      <c r="AA170" t="s">
        <v>7</v>
      </c>
      <c r="AB170" t="s">
        <v>105</v>
      </c>
      <c r="AE170" t="s">
        <v>1566</v>
      </c>
      <c r="AF170">
        <v>90</v>
      </c>
      <c r="AG170">
        <v>0</v>
      </c>
      <c r="AH170">
        <v>0.82530000000000003</v>
      </c>
      <c r="AI170" t="s">
        <v>141</v>
      </c>
      <c r="AJ170" t="s">
        <v>119</v>
      </c>
      <c r="AK170" t="s">
        <v>96</v>
      </c>
      <c r="AL170" t="s">
        <v>99</v>
      </c>
      <c r="AM170" t="s">
        <v>99</v>
      </c>
      <c r="AO170" t="s">
        <v>99</v>
      </c>
      <c r="AX170" t="s">
        <v>95</v>
      </c>
      <c r="AY170" t="s">
        <v>109</v>
      </c>
      <c r="BC170" s="42"/>
      <c r="BD170" t="s">
        <v>112</v>
      </c>
    </row>
    <row r="171" spans="1:56" x14ac:dyDescent="0.25">
      <c r="A171">
        <v>2026</v>
      </c>
      <c r="B171" s="42">
        <v>46274</v>
      </c>
      <c r="C171" s="42">
        <v>46275</v>
      </c>
      <c r="D171" s="42"/>
      <c r="E171" t="s">
        <v>120</v>
      </c>
      <c r="F171" t="s">
        <v>795</v>
      </c>
      <c r="G171" t="s">
        <v>147</v>
      </c>
      <c r="H171" t="s">
        <v>12</v>
      </c>
      <c r="I171" t="s">
        <v>797</v>
      </c>
      <c r="J171" t="s">
        <v>91</v>
      </c>
      <c r="K171" s="42">
        <v>46275</v>
      </c>
      <c r="L171">
        <v>7</v>
      </c>
      <c r="M171" t="s">
        <v>1411</v>
      </c>
      <c r="N171" t="s">
        <v>1412</v>
      </c>
      <c r="O171">
        <v>1720</v>
      </c>
      <c r="P171">
        <v>90918.05</v>
      </c>
      <c r="Q171">
        <v>206631.91</v>
      </c>
      <c r="R171">
        <v>175779.95</v>
      </c>
      <c r="S171" t="s">
        <v>129</v>
      </c>
      <c r="T171">
        <v>264722617</v>
      </c>
      <c r="U171" s="42">
        <v>46283</v>
      </c>
      <c r="V171" s="42"/>
      <c r="X171" t="s">
        <v>831</v>
      </c>
      <c r="Y171" t="s">
        <v>95</v>
      </c>
      <c r="Z171" t="s">
        <v>96</v>
      </c>
      <c r="AA171" t="s">
        <v>6</v>
      </c>
      <c r="AB171" t="s">
        <v>97</v>
      </c>
      <c r="AE171" t="s">
        <v>1567</v>
      </c>
      <c r="AF171">
        <v>90</v>
      </c>
      <c r="AG171">
        <v>1.12E-2</v>
      </c>
      <c r="AH171">
        <v>0.56000000000000005</v>
      </c>
      <c r="AI171" t="s">
        <v>948</v>
      </c>
      <c r="AJ171" t="s">
        <v>124</v>
      </c>
      <c r="AK171" t="s">
        <v>96</v>
      </c>
      <c r="AL171">
        <v>36</v>
      </c>
      <c r="AM171">
        <v>3094.82</v>
      </c>
      <c r="AO171">
        <v>46305</v>
      </c>
      <c r="AR171" t="s">
        <v>802</v>
      </c>
      <c r="AS171" t="s">
        <v>101</v>
      </c>
      <c r="AT171" t="s">
        <v>116</v>
      </c>
      <c r="AX171" t="s">
        <v>96</v>
      </c>
      <c r="BC171" s="42"/>
      <c r="BD171" t="s">
        <v>112</v>
      </c>
    </row>
    <row r="172" spans="1:56" x14ac:dyDescent="0.25">
      <c r="A172">
        <v>2026</v>
      </c>
      <c r="B172" s="42">
        <v>46274</v>
      </c>
      <c r="C172" s="42">
        <v>46275</v>
      </c>
      <c r="D172" s="42">
        <v>46275</v>
      </c>
      <c r="E172" t="s">
        <v>120</v>
      </c>
      <c r="F172" t="s">
        <v>795</v>
      </c>
      <c r="G172" t="s">
        <v>147</v>
      </c>
      <c r="H172" t="s">
        <v>12</v>
      </c>
      <c r="I172" t="s">
        <v>797</v>
      </c>
      <c r="J172" t="s">
        <v>91</v>
      </c>
      <c r="K172" s="42">
        <v>46275</v>
      </c>
      <c r="L172">
        <v>7</v>
      </c>
      <c r="M172" t="s">
        <v>1413</v>
      </c>
      <c r="N172" t="s">
        <v>1414</v>
      </c>
      <c r="O172">
        <v>1000</v>
      </c>
      <c r="P172">
        <v>12032.19</v>
      </c>
      <c r="Q172">
        <v>12032.19</v>
      </c>
      <c r="R172">
        <v>9937.83</v>
      </c>
      <c r="S172" t="s">
        <v>110</v>
      </c>
      <c r="T172">
        <v>264729827</v>
      </c>
      <c r="U172" s="42">
        <v>46276</v>
      </c>
      <c r="V172" s="42"/>
      <c r="X172" t="s">
        <v>815</v>
      </c>
      <c r="Y172" t="s">
        <v>95</v>
      </c>
      <c r="Z172" t="s">
        <v>96</v>
      </c>
      <c r="AA172" t="s">
        <v>6</v>
      </c>
      <c r="AB172" t="s">
        <v>105</v>
      </c>
      <c r="AF172" t="s">
        <v>127</v>
      </c>
      <c r="AG172">
        <v>1.12E-2</v>
      </c>
      <c r="AH172">
        <v>0</v>
      </c>
      <c r="AI172" t="s">
        <v>810</v>
      </c>
      <c r="AJ172" t="s">
        <v>124</v>
      </c>
      <c r="AK172" t="s">
        <v>96</v>
      </c>
      <c r="AL172">
        <v>37</v>
      </c>
      <c r="AM172">
        <v>374.35</v>
      </c>
      <c r="AO172">
        <v>46307</v>
      </c>
      <c r="AX172" t="s">
        <v>95</v>
      </c>
      <c r="AY172" t="s">
        <v>133</v>
      </c>
      <c r="BC172" s="42">
        <v>46276</v>
      </c>
      <c r="BD172" t="s">
        <v>112</v>
      </c>
    </row>
    <row r="173" spans="1:56" x14ac:dyDescent="0.25">
      <c r="A173">
        <v>2026</v>
      </c>
      <c r="B173" s="42">
        <v>46274</v>
      </c>
      <c r="C173" s="42">
        <v>46275</v>
      </c>
      <c r="D173" s="42"/>
      <c r="E173" t="s">
        <v>148</v>
      </c>
      <c r="F173" t="s">
        <v>798</v>
      </c>
      <c r="G173" t="s">
        <v>147</v>
      </c>
      <c r="H173" t="s">
        <v>12</v>
      </c>
      <c r="I173" t="s">
        <v>799</v>
      </c>
      <c r="J173" t="s">
        <v>91</v>
      </c>
      <c r="K173" s="42">
        <v>46275</v>
      </c>
      <c r="L173">
        <v>7</v>
      </c>
      <c r="M173" t="s">
        <v>1415</v>
      </c>
      <c r="N173" t="s">
        <v>204</v>
      </c>
      <c r="O173">
        <v>50000.01</v>
      </c>
      <c r="P173">
        <v>50000.01</v>
      </c>
      <c r="Q173">
        <v>419144.87</v>
      </c>
      <c r="R173">
        <v>350092.56</v>
      </c>
      <c r="S173" t="s">
        <v>136</v>
      </c>
      <c r="T173">
        <v>264730700</v>
      </c>
      <c r="U173" s="42">
        <v>46286</v>
      </c>
      <c r="V173" s="42"/>
      <c r="X173" t="s">
        <v>104</v>
      </c>
      <c r="Y173" t="s">
        <v>95</v>
      </c>
      <c r="Z173" t="s">
        <v>96</v>
      </c>
      <c r="AA173" t="s">
        <v>137</v>
      </c>
      <c r="AB173" t="s">
        <v>105</v>
      </c>
      <c r="AF173">
        <v>90</v>
      </c>
      <c r="AG173">
        <v>0</v>
      </c>
      <c r="AH173">
        <v>0.88070000000000004</v>
      </c>
      <c r="AI173" t="s">
        <v>141</v>
      </c>
      <c r="AJ173" t="s">
        <v>131</v>
      </c>
      <c r="AK173" t="s">
        <v>96</v>
      </c>
      <c r="AL173" t="s">
        <v>99</v>
      </c>
      <c r="AM173" t="s">
        <v>99</v>
      </c>
      <c r="AO173" t="s">
        <v>99</v>
      </c>
      <c r="AR173" t="s">
        <v>802</v>
      </c>
      <c r="AS173" t="s">
        <v>101</v>
      </c>
      <c r="AT173" t="s">
        <v>116</v>
      </c>
      <c r="AX173" t="s">
        <v>95</v>
      </c>
      <c r="AY173" t="s">
        <v>133</v>
      </c>
      <c r="BC173" s="42"/>
      <c r="BD173" t="s">
        <v>112</v>
      </c>
    </row>
    <row r="174" spans="1:56" x14ac:dyDescent="0.25">
      <c r="A174">
        <v>2026</v>
      </c>
      <c r="B174" s="42">
        <v>46274</v>
      </c>
      <c r="C174" s="42">
        <v>46275</v>
      </c>
      <c r="D174" s="42"/>
      <c r="E174" t="s">
        <v>120</v>
      </c>
      <c r="F174" t="s">
        <v>795</v>
      </c>
      <c r="G174" t="s">
        <v>147</v>
      </c>
      <c r="H174" t="s">
        <v>12</v>
      </c>
      <c r="I174" t="s">
        <v>797</v>
      </c>
      <c r="J174" t="s">
        <v>91</v>
      </c>
      <c r="K174" s="42">
        <v>46275</v>
      </c>
      <c r="L174">
        <v>7</v>
      </c>
      <c r="M174" t="s">
        <v>1416</v>
      </c>
      <c r="N174" t="s">
        <v>1417</v>
      </c>
      <c r="O174">
        <v>37968.57</v>
      </c>
      <c r="P174">
        <v>37968.57</v>
      </c>
      <c r="Q174">
        <v>92156.71</v>
      </c>
      <c r="R174">
        <v>81744.509999999995</v>
      </c>
      <c r="S174" t="s">
        <v>129</v>
      </c>
      <c r="T174">
        <v>264722953</v>
      </c>
      <c r="U174" s="42">
        <v>46275</v>
      </c>
      <c r="V174" s="42"/>
      <c r="X174" t="s">
        <v>104</v>
      </c>
      <c r="Y174" t="s">
        <v>96</v>
      </c>
      <c r="Z174" t="s">
        <v>96</v>
      </c>
      <c r="AA174" t="s">
        <v>137</v>
      </c>
      <c r="AB174" t="s">
        <v>105</v>
      </c>
      <c r="AE174" t="s">
        <v>1418</v>
      </c>
      <c r="AF174">
        <v>90</v>
      </c>
      <c r="AG174">
        <v>0</v>
      </c>
      <c r="AH174">
        <v>0.58799999999999997</v>
      </c>
      <c r="AI174" t="s">
        <v>822</v>
      </c>
      <c r="AJ174" t="s">
        <v>131</v>
      </c>
      <c r="AK174" t="s">
        <v>96</v>
      </c>
      <c r="AL174" t="s">
        <v>99</v>
      </c>
      <c r="AM174" t="s">
        <v>99</v>
      </c>
      <c r="AO174" t="s">
        <v>99</v>
      </c>
      <c r="AX174" t="s">
        <v>96</v>
      </c>
      <c r="BC174" s="42"/>
      <c r="BD174" t="s">
        <v>112</v>
      </c>
    </row>
    <row r="175" spans="1:56" x14ac:dyDescent="0.25">
      <c r="A175">
        <v>2026</v>
      </c>
      <c r="B175" s="42">
        <v>46274</v>
      </c>
      <c r="C175" s="42">
        <v>46275</v>
      </c>
      <c r="D175" s="42">
        <v>46275</v>
      </c>
      <c r="E175" t="s">
        <v>120</v>
      </c>
      <c r="F175" t="s">
        <v>795</v>
      </c>
      <c r="G175" t="s">
        <v>147</v>
      </c>
      <c r="H175" t="s">
        <v>12</v>
      </c>
      <c r="I175" t="s">
        <v>797</v>
      </c>
      <c r="J175" t="s">
        <v>107</v>
      </c>
      <c r="K175" s="42">
        <v>46275</v>
      </c>
      <c r="L175">
        <v>7</v>
      </c>
      <c r="M175" t="s">
        <v>1419</v>
      </c>
      <c r="N175" t="s">
        <v>1420</v>
      </c>
      <c r="O175">
        <v>1800</v>
      </c>
      <c r="P175">
        <v>106966.65</v>
      </c>
      <c r="Q175">
        <v>109485.13</v>
      </c>
      <c r="R175">
        <v>22455.94</v>
      </c>
      <c r="S175" t="s">
        <v>93</v>
      </c>
      <c r="T175">
        <v>264729692</v>
      </c>
      <c r="U175" s="42">
        <v>46275</v>
      </c>
      <c r="V175" s="42"/>
      <c r="X175" t="s">
        <v>140</v>
      </c>
      <c r="Y175" t="s">
        <v>95</v>
      </c>
      <c r="Z175" t="s">
        <v>96</v>
      </c>
      <c r="AA175" t="s">
        <v>6</v>
      </c>
      <c r="AB175" t="s">
        <v>97</v>
      </c>
      <c r="AF175" t="s">
        <v>98</v>
      </c>
      <c r="AG175">
        <v>4.8999999999999998E-3</v>
      </c>
      <c r="AH175">
        <v>2.3E-2</v>
      </c>
      <c r="AI175" t="s">
        <v>801</v>
      </c>
      <c r="AJ175" t="s">
        <v>126</v>
      </c>
      <c r="AK175" t="s">
        <v>96</v>
      </c>
      <c r="AL175">
        <v>70</v>
      </c>
      <c r="AM175">
        <v>1800</v>
      </c>
      <c r="AO175">
        <v>46305</v>
      </c>
      <c r="AX175" t="s">
        <v>96</v>
      </c>
      <c r="BC175" s="42"/>
      <c r="BD175" t="s">
        <v>112</v>
      </c>
    </row>
    <row r="176" spans="1:56" x14ac:dyDescent="0.25">
      <c r="A176">
        <v>2026</v>
      </c>
      <c r="B176" s="42">
        <v>46274</v>
      </c>
      <c r="C176" s="42">
        <v>46275</v>
      </c>
      <c r="D176" s="42">
        <v>46275</v>
      </c>
      <c r="E176" t="s">
        <v>120</v>
      </c>
      <c r="F176" t="s">
        <v>795</v>
      </c>
      <c r="G176" t="s">
        <v>147</v>
      </c>
      <c r="H176" t="s">
        <v>12</v>
      </c>
      <c r="I176" t="s">
        <v>797</v>
      </c>
      <c r="J176" t="s">
        <v>107</v>
      </c>
      <c r="K176" s="42">
        <v>46275</v>
      </c>
      <c r="L176">
        <v>7</v>
      </c>
      <c r="M176" t="s">
        <v>1421</v>
      </c>
      <c r="N176" t="s">
        <v>1422</v>
      </c>
      <c r="O176">
        <v>2850</v>
      </c>
      <c r="P176">
        <v>169363.86</v>
      </c>
      <c r="Q176">
        <v>179812.59</v>
      </c>
      <c r="R176">
        <v>25025.69</v>
      </c>
      <c r="S176" t="s">
        <v>93</v>
      </c>
      <c r="T176">
        <v>264729697</v>
      </c>
      <c r="U176" s="42">
        <v>46275</v>
      </c>
      <c r="V176" s="42"/>
      <c r="X176" t="s">
        <v>140</v>
      </c>
      <c r="Y176" t="s">
        <v>95</v>
      </c>
      <c r="Z176" t="s">
        <v>96</v>
      </c>
      <c r="AA176" t="s">
        <v>6</v>
      </c>
      <c r="AB176" t="s">
        <v>97</v>
      </c>
      <c r="AF176" t="s">
        <v>98</v>
      </c>
      <c r="AG176">
        <v>4.8999999999999998E-3</v>
      </c>
      <c r="AH176">
        <v>5.8099999999999999E-2</v>
      </c>
      <c r="AI176" t="s">
        <v>801</v>
      </c>
      <c r="AJ176" t="s">
        <v>126</v>
      </c>
      <c r="AK176" t="s">
        <v>96</v>
      </c>
      <c r="AL176">
        <v>70</v>
      </c>
      <c r="AM176">
        <v>2850</v>
      </c>
      <c r="AO176">
        <v>46305</v>
      </c>
      <c r="AX176" t="s">
        <v>96</v>
      </c>
      <c r="BC176" s="42"/>
      <c r="BD176" t="s">
        <v>112</v>
      </c>
    </row>
    <row r="177" spans="1:56" x14ac:dyDescent="0.25">
      <c r="A177">
        <v>2026</v>
      </c>
      <c r="B177" s="42">
        <v>46274</v>
      </c>
      <c r="C177" s="42">
        <v>46275</v>
      </c>
      <c r="D177" s="42">
        <v>46275</v>
      </c>
      <c r="E177" t="s">
        <v>120</v>
      </c>
      <c r="F177" t="s">
        <v>795</v>
      </c>
      <c r="G177" t="s">
        <v>147</v>
      </c>
      <c r="H177" t="s">
        <v>12</v>
      </c>
      <c r="I177" t="s">
        <v>797</v>
      </c>
      <c r="J177" t="s">
        <v>91</v>
      </c>
      <c r="K177" s="42">
        <v>46275</v>
      </c>
      <c r="L177">
        <v>7</v>
      </c>
      <c r="M177" t="s">
        <v>1423</v>
      </c>
      <c r="N177" t="s">
        <v>1424</v>
      </c>
      <c r="O177">
        <v>3000</v>
      </c>
      <c r="P177">
        <v>83607.8</v>
      </c>
      <c r="Q177">
        <v>119651.05</v>
      </c>
      <c r="R177">
        <v>14809.64</v>
      </c>
      <c r="S177" t="s">
        <v>110</v>
      </c>
      <c r="T177">
        <v>264739742</v>
      </c>
      <c r="U177" s="42">
        <v>46276</v>
      </c>
      <c r="V177" s="42"/>
      <c r="X177" t="s">
        <v>140</v>
      </c>
      <c r="Y177" t="s">
        <v>95</v>
      </c>
      <c r="Z177" t="s">
        <v>96</v>
      </c>
      <c r="AA177" t="s">
        <v>7</v>
      </c>
      <c r="AB177" t="s">
        <v>97</v>
      </c>
      <c r="AF177" t="s">
        <v>98</v>
      </c>
      <c r="AG177">
        <v>4.8999999999999998E-3</v>
      </c>
      <c r="AH177">
        <v>0.30120000000000002</v>
      </c>
      <c r="AI177" t="s">
        <v>987</v>
      </c>
      <c r="AJ177" t="s">
        <v>130</v>
      </c>
      <c r="AK177" t="s">
        <v>96</v>
      </c>
      <c r="AL177">
        <v>59</v>
      </c>
      <c r="AM177">
        <v>1600</v>
      </c>
      <c r="AO177">
        <v>46306</v>
      </c>
      <c r="AX177" t="s">
        <v>96</v>
      </c>
      <c r="BC177" s="42">
        <v>46276</v>
      </c>
      <c r="BD177" t="s">
        <v>112</v>
      </c>
    </row>
    <row r="178" spans="1:56" x14ac:dyDescent="0.25">
      <c r="A178">
        <v>2026</v>
      </c>
      <c r="B178" s="42">
        <v>46274</v>
      </c>
      <c r="C178" s="42">
        <v>46275</v>
      </c>
      <c r="D178" s="42">
        <v>46275</v>
      </c>
      <c r="E178" t="s">
        <v>148</v>
      </c>
      <c r="F178" t="s">
        <v>798</v>
      </c>
      <c r="G178" t="s">
        <v>147</v>
      </c>
      <c r="H178" t="s">
        <v>12</v>
      </c>
      <c r="I178" t="s">
        <v>799</v>
      </c>
      <c r="J178" t="s">
        <v>107</v>
      </c>
      <c r="K178" s="42">
        <v>46275</v>
      </c>
      <c r="L178">
        <v>7</v>
      </c>
      <c r="M178" t="s">
        <v>1425</v>
      </c>
      <c r="N178" t="s">
        <v>1426</v>
      </c>
      <c r="O178">
        <v>15008.67</v>
      </c>
      <c r="P178">
        <v>186475.93</v>
      </c>
      <c r="Q178">
        <v>207355.64</v>
      </c>
      <c r="R178">
        <v>66749.509999999995</v>
      </c>
      <c r="S178" t="s">
        <v>110</v>
      </c>
      <c r="T178">
        <v>264729688</v>
      </c>
      <c r="U178" s="42">
        <v>46276</v>
      </c>
      <c r="V178" s="42"/>
      <c r="X178" t="s">
        <v>140</v>
      </c>
      <c r="Y178" t="s">
        <v>95</v>
      </c>
      <c r="Z178" t="s">
        <v>96</v>
      </c>
      <c r="AA178" t="s">
        <v>7</v>
      </c>
      <c r="AB178" t="s">
        <v>97</v>
      </c>
      <c r="AF178" t="s">
        <v>98</v>
      </c>
      <c r="AG178">
        <v>1.7500000000000002E-2</v>
      </c>
      <c r="AH178">
        <v>0.1007</v>
      </c>
      <c r="AI178" t="s">
        <v>1427</v>
      </c>
      <c r="AJ178" t="s">
        <v>168</v>
      </c>
      <c r="AK178" t="s">
        <v>96</v>
      </c>
      <c r="AL178">
        <v>61</v>
      </c>
      <c r="AM178">
        <v>4641.68</v>
      </c>
      <c r="AO178">
        <v>46306</v>
      </c>
      <c r="AX178" t="s">
        <v>96</v>
      </c>
      <c r="BC178" s="42">
        <v>46276</v>
      </c>
      <c r="BD178" t="s">
        <v>112</v>
      </c>
    </row>
    <row r="179" spans="1:56" x14ac:dyDescent="0.25">
      <c r="A179">
        <v>2026</v>
      </c>
      <c r="B179" s="42">
        <v>46274</v>
      </c>
      <c r="C179" s="42">
        <v>46275</v>
      </c>
      <c r="D179" s="42">
        <v>46276</v>
      </c>
      <c r="E179" t="s">
        <v>89</v>
      </c>
      <c r="F179" t="s">
        <v>795</v>
      </c>
      <c r="G179" t="s">
        <v>147</v>
      </c>
      <c r="H179" t="s">
        <v>11</v>
      </c>
      <c r="I179" t="s">
        <v>796</v>
      </c>
      <c r="J179" t="s">
        <v>91</v>
      </c>
      <c r="K179" s="42">
        <v>46275</v>
      </c>
      <c r="L179">
        <v>7</v>
      </c>
      <c r="M179" t="s">
        <v>1366</v>
      </c>
      <c r="N179" t="s">
        <v>1367</v>
      </c>
      <c r="O179">
        <v>29013.78</v>
      </c>
      <c r="P179">
        <v>29013.78</v>
      </c>
      <c r="Q179">
        <v>85727.31</v>
      </c>
      <c r="R179">
        <v>76819.56</v>
      </c>
      <c r="S179" t="s">
        <v>162</v>
      </c>
      <c r="T179" t="s">
        <v>98</v>
      </c>
      <c r="U179" s="42">
        <v>46276</v>
      </c>
      <c r="V179" s="42"/>
      <c r="W179" t="s">
        <v>89</v>
      </c>
      <c r="X179" t="s">
        <v>104</v>
      </c>
      <c r="Y179" t="s">
        <v>96</v>
      </c>
      <c r="Z179" t="s">
        <v>96</v>
      </c>
      <c r="AA179" t="s">
        <v>7</v>
      </c>
      <c r="AB179" t="s">
        <v>97</v>
      </c>
      <c r="AF179" t="s">
        <v>98</v>
      </c>
      <c r="AG179">
        <v>0</v>
      </c>
      <c r="AH179">
        <v>0.66200000000000003</v>
      </c>
      <c r="AI179" t="s">
        <v>1341</v>
      </c>
      <c r="AJ179" t="s">
        <v>168</v>
      </c>
      <c r="AK179" t="s">
        <v>96</v>
      </c>
      <c r="AL179" t="s">
        <v>99</v>
      </c>
      <c r="AM179" t="s">
        <v>99</v>
      </c>
      <c r="AO179" t="s">
        <v>99</v>
      </c>
      <c r="AX179" t="s">
        <v>96</v>
      </c>
      <c r="BC179" s="42"/>
      <c r="BD179" t="s">
        <v>112</v>
      </c>
    </row>
    <row r="180" spans="1:56" x14ac:dyDescent="0.25">
      <c r="A180">
        <v>2026</v>
      </c>
      <c r="B180" s="42">
        <v>46274</v>
      </c>
      <c r="C180" s="42">
        <v>46275</v>
      </c>
      <c r="D180" s="42">
        <v>46276</v>
      </c>
      <c r="E180" t="s">
        <v>120</v>
      </c>
      <c r="F180" t="s">
        <v>795</v>
      </c>
      <c r="G180" t="s">
        <v>147</v>
      </c>
      <c r="H180" t="s">
        <v>12</v>
      </c>
      <c r="I180" t="s">
        <v>797</v>
      </c>
      <c r="J180" t="s">
        <v>107</v>
      </c>
      <c r="K180" s="42">
        <v>46275</v>
      </c>
      <c r="L180">
        <v>7</v>
      </c>
      <c r="M180" t="s">
        <v>1428</v>
      </c>
      <c r="N180" t="s">
        <v>1429</v>
      </c>
      <c r="O180">
        <v>9026.06</v>
      </c>
      <c r="P180">
        <v>9026.06</v>
      </c>
      <c r="Q180">
        <v>24374.98</v>
      </c>
      <c r="R180">
        <v>22534.22</v>
      </c>
      <c r="S180" t="s">
        <v>162</v>
      </c>
      <c r="T180">
        <v>264758076</v>
      </c>
      <c r="U180" s="42">
        <v>46279</v>
      </c>
      <c r="V180" s="42"/>
      <c r="X180" t="s">
        <v>104</v>
      </c>
      <c r="Y180" t="s">
        <v>95</v>
      </c>
      <c r="Z180" t="s">
        <v>96</v>
      </c>
      <c r="AA180" t="s">
        <v>137</v>
      </c>
      <c r="AB180" t="s">
        <v>97</v>
      </c>
      <c r="AF180">
        <v>90</v>
      </c>
      <c r="AG180">
        <v>0</v>
      </c>
      <c r="AH180">
        <v>0.62970000000000004</v>
      </c>
      <c r="AI180" t="s">
        <v>814</v>
      </c>
      <c r="AJ180" t="s">
        <v>111</v>
      </c>
      <c r="AK180" t="s">
        <v>96</v>
      </c>
      <c r="AL180" t="s">
        <v>99</v>
      </c>
      <c r="AM180" t="s">
        <v>99</v>
      </c>
      <c r="AO180" t="s">
        <v>99</v>
      </c>
      <c r="AR180" t="s">
        <v>802</v>
      </c>
      <c r="AS180" t="s">
        <v>101</v>
      </c>
      <c r="AT180" t="s">
        <v>116</v>
      </c>
      <c r="AX180" t="s">
        <v>95</v>
      </c>
      <c r="AY180" t="s">
        <v>133</v>
      </c>
      <c r="BC180" s="42"/>
      <c r="BD180" t="s">
        <v>112</v>
      </c>
    </row>
    <row r="181" spans="1:56" x14ac:dyDescent="0.25">
      <c r="A181">
        <v>2026</v>
      </c>
      <c r="B181" s="42">
        <v>46274</v>
      </c>
      <c r="C181" s="42">
        <v>46276</v>
      </c>
      <c r="D181" s="42"/>
      <c r="E181" t="s">
        <v>113</v>
      </c>
      <c r="F181" t="s">
        <v>795</v>
      </c>
      <c r="G181" t="s">
        <v>147</v>
      </c>
      <c r="H181" t="s">
        <v>11</v>
      </c>
      <c r="I181" t="s">
        <v>796</v>
      </c>
      <c r="J181" t="s">
        <v>107</v>
      </c>
      <c r="K181" s="42">
        <v>46276</v>
      </c>
      <c r="L181">
        <v>8</v>
      </c>
      <c r="M181" t="s">
        <v>1292</v>
      </c>
      <c r="N181" t="s">
        <v>1293</v>
      </c>
      <c r="O181">
        <v>43003.64</v>
      </c>
      <c r="P181">
        <v>43003.64</v>
      </c>
      <c r="Q181">
        <v>151669.53</v>
      </c>
      <c r="R181">
        <v>142661.89000000001</v>
      </c>
      <c r="S181" t="s">
        <v>136</v>
      </c>
      <c r="T181">
        <v>264745465</v>
      </c>
      <c r="U181" s="42">
        <v>46281</v>
      </c>
      <c r="V181" s="42"/>
      <c r="X181" t="s">
        <v>104</v>
      </c>
      <c r="Y181" t="s">
        <v>95</v>
      </c>
      <c r="Z181" t="s">
        <v>96</v>
      </c>
      <c r="AA181" t="s">
        <v>137</v>
      </c>
      <c r="AB181" t="s">
        <v>105</v>
      </c>
      <c r="AF181">
        <v>90</v>
      </c>
      <c r="AG181">
        <v>0</v>
      </c>
      <c r="AH181">
        <v>0.71650000000000003</v>
      </c>
      <c r="AI181" t="s">
        <v>143</v>
      </c>
      <c r="AJ181" t="s">
        <v>128</v>
      </c>
      <c r="AK181" t="s">
        <v>95</v>
      </c>
      <c r="AL181" t="s">
        <v>99</v>
      </c>
      <c r="AM181" t="s">
        <v>99</v>
      </c>
      <c r="AO181" t="s">
        <v>99</v>
      </c>
      <c r="AR181" t="s">
        <v>135</v>
      </c>
      <c r="AS181" t="s">
        <v>101</v>
      </c>
      <c r="AT181" t="s">
        <v>116</v>
      </c>
      <c r="AX181" t="s">
        <v>96</v>
      </c>
      <c r="BC181" s="42"/>
      <c r="BD181" t="s">
        <v>112</v>
      </c>
    </row>
    <row r="182" spans="1:56" x14ac:dyDescent="0.25">
      <c r="A182">
        <v>2026</v>
      </c>
      <c r="B182" s="42">
        <v>46274</v>
      </c>
      <c r="C182" s="42">
        <v>46276</v>
      </c>
      <c r="D182" s="42">
        <v>46261</v>
      </c>
      <c r="E182" t="s">
        <v>148</v>
      </c>
      <c r="F182" t="s">
        <v>798</v>
      </c>
      <c r="G182" t="s">
        <v>147</v>
      </c>
      <c r="H182" t="s">
        <v>12</v>
      </c>
      <c r="I182" t="s">
        <v>799</v>
      </c>
      <c r="J182" t="s">
        <v>91</v>
      </c>
      <c r="K182" s="42">
        <v>46276</v>
      </c>
      <c r="L182">
        <v>8</v>
      </c>
      <c r="M182" t="s">
        <v>917</v>
      </c>
      <c r="N182" t="s">
        <v>918</v>
      </c>
      <c r="O182">
        <v>25000</v>
      </c>
      <c r="P182">
        <v>25000</v>
      </c>
      <c r="Q182">
        <v>139564.24</v>
      </c>
      <c r="R182">
        <v>103783.54</v>
      </c>
      <c r="S182" t="s">
        <v>162</v>
      </c>
      <c r="T182">
        <v>264746821</v>
      </c>
      <c r="U182" s="42">
        <v>46283</v>
      </c>
      <c r="V182" s="42"/>
      <c r="X182" t="s">
        <v>104</v>
      </c>
      <c r="Y182" t="s">
        <v>96</v>
      </c>
      <c r="Z182" t="s">
        <v>96</v>
      </c>
      <c r="AA182" t="s">
        <v>137</v>
      </c>
      <c r="AB182" t="s">
        <v>105</v>
      </c>
      <c r="AF182" t="s">
        <v>98</v>
      </c>
      <c r="AG182">
        <v>0</v>
      </c>
      <c r="AH182">
        <v>0.82089999999999996</v>
      </c>
      <c r="AI182" t="s">
        <v>141</v>
      </c>
      <c r="AJ182" t="s">
        <v>134</v>
      </c>
      <c r="AK182" t="s">
        <v>96</v>
      </c>
      <c r="AL182" t="s">
        <v>99</v>
      </c>
      <c r="AM182" t="s">
        <v>99</v>
      </c>
      <c r="AO182" t="s">
        <v>99</v>
      </c>
      <c r="AX182" t="s">
        <v>96</v>
      </c>
      <c r="BC182" s="42"/>
      <c r="BD182" t="s">
        <v>112</v>
      </c>
    </row>
    <row r="183" spans="1:56" x14ac:dyDescent="0.25">
      <c r="A183">
        <v>2026</v>
      </c>
      <c r="B183" s="42">
        <v>46274</v>
      </c>
      <c r="C183" s="42">
        <v>46276</v>
      </c>
      <c r="D183" s="42">
        <v>46276</v>
      </c>
      <c r="E183" t="s">
        <v>120</v>
      </c>
      <c r="F183" t="s">
        <v>795</v>
      </c>
      <c r="G183" t="s">
        <v>147</v>
      </c>
      <c r="H183" t="s">
        <v>12</v>
      </c>
      <c r="I183" t="s">
        <v>797</v>
      </c>
      <c r="J183" t="s">
        <v>91</v>
      </c>
      <c r="K183" s="42">
        <v>46276</v>
      </c>
      <c r="L183">
        <v>8</v>
      </c>
      <c r="M183" t="s">
        <v>1568</v>
      </c>
      <c r="N183" t="s">
        <v>1569</v>
      </c>
      <c r="O183">
        <v>50115.97</v>
      </c>
      <c r="P183">
        <v>50115.97</v>
      </c>
      <c r="Q183">
        <v>113899.93</v>
      </c>
      <c r="R183">
        <v>113899.93</v>
      </c>
      <c r="S183" t="s">
        <v>93</v>
      </c>
      <c r="T183">
        <v>264742393</v>
      </c>
      <c r="U183" s="42">
        <v>46283</v>
      </c>
      <c r="V183" s="42"/>
      <c r="X183" t="s">
        <v>815</v>
      </c>
      <c r="Y183" t="s">
        <v>96</v>
      </c>
      <c r="Z183" t="s">
        <v>96</v>
      </c>
      <c r="AA183" t="s">
        <v>137</v>
      </c>
      <c r="AB183" t="s">
        <v>105</v>
      </c>
      <c r="AF183" t="s">
        <v>127</v>
      </c>
      <c r="AG183">
        <v>0</v>
      </c>
      <c r="AH183">
        <v>0.56000000000000005</v>
      </c>
      <c r="AI183" t="s">
        <v>987</v>
      </c>
      <c r="AJ183" t="s">
        <v>117</v>
      </c>
      <c r="AK183" t="s">
        <v>96</v>
      </c>
      <c r="AL183" t="s">
        <v>99</v>
      </c>
      <c r="AM183" t="s">
        <v>99</v>
      </c>
      <c r="AO183" t="s">
        <v>99</v>
      </c>
      <c r="AX183" t="s">
        <v>96</v>
      </c>
      <c r="BC183" s="42"/>
      <c r="BD183" t="s">
        <v>112</v>
      </c>
    </row>
    <row r="184" spans="1:56" x14ac:dyDescent="0.25">
      <c r="A184">
        <v>2026</v>
      </c>
      <c r="B184" s="42">
        <v>46274</v>
      </c>
      <c r="C184" s="42">
        <v>46276</v>
      </c>
      <c r="D184" s="42">
        <v>46276</v>
      </c>
      <c r="E184" t="s">
        <v>120</v>
      </c>
      <c r="F184" t="s">
        <v>795</v>
      </c>
      <c r="G184" t="s">
        <v>147</v>
      </c>
      <c r="H184" t="s">
        <v>12</v>
      </c>
      <c r="I184" t="s">
        <v>797</v>
      </c>
      <c r="J184" t="s">
        <v>91</v>
      </c>
      <c r="K184" s="42">
        <v>46276</v>
      </c>
      <c r="L184">
        <v>8</v>
      </c>
      <c r="M184" t="s">
        <v>1570</v>
      </c>
      <c r="N184" t="s">
        <v>1571</v>
      </c>
      <c r="O184">
        <v>14188.8</v>
      </c>
      <c r="P184">
        <v>14188.8</v>
      </c>
      <c r="Q184">
        <v>236479.94</v>
      </c>
      <c r="R184">
        <v>189110.7</v>
      </c>
      <c r="S184" t="s">
        <v>93</v>
      </c>
      <c r="T184">
        <v>264742357</v>
      </c>
      <c r="U184" s="42">
        <v>46279</v>
      </c>
      <c r="V184" s="42"/>
      <c r="X184" t="s">
        <v>815</v>
      </c>
      <c r="Y184" t="s">
        <v>95</v>
      </c>
      <c r="Z184" t="s">
        <v>96</v>
      </c>
      <c r="AA184" t="s">
        <v>7</v>
      </c>
      <c r="AB184" t="s">
        <v>97</v>
      </c>
      <c r="AF184" t="s">
        <v>127</v>
      </c>
      <c r="AG184">
        <v>0</v>
      </c>
      <c r="AH184">
        <v>0.94</v>
      </c>
      <c r="AI184" t="s">
        <v>801</v>
      </c>
      <c r="AJ184" t="s">
        <v>168</v>
      </c>
      <c r="AK184" t="s">
        <v>96</v>
      </c>
      <c r="AL184" t="s">
        <v>99</v>
      </c>
      <c r="AM184" t="s">
        <v>99</v>
      </c>
      <c r="AO184" t="s">
        <v>99</v>
      </c>
      <c r="AX184" t="s">
        <v>96</v>
      </c>
      <c r="BC184" s="42"/>
      <c r="BD184" t="s">
        <v>816</v>
      </c>
    </row>
    <row r="185" spans="1:56" x14ac:dyDescent="0.25">
      <c r="A185">
        <v>2026</v>
      </c>
      <c r="B185" s="42">
        <v>46274</v>
      </c>
      <c r="C185" s="42">
        <v>46276</v>
      </c>
      <c r="D185" s="42"/>
      <c r="E185" t="s">
        <v>148</v>
      </c>
      <c r="F185" t="s">
        <v>798</v>
      </c>
      <c r="G185" t="s">
        <v>147</v>
      </c>
      <c r="H185" t="s">
        <v>12</v>
      </c>
      <c r="I185" t="s">
        <v>799</v>
      </c>
      <c r="J185" t="s">
        <v>91</v>
      </c>
      <c r="K185" s="42">
        <v>46276</v>
      </c>
      <c r="L185">
        <v>8</v>
      </c>
      <c r="M185" t="s">
        <v>1572</v>
      </c>
      <c r="N185" t="s">
        <v>1573</v>
      </c>
      <c r="O185">
        <v>7450</v>
      </c>
      <c r="P185">
        <v>366351.47</v>
      </c>
      <c r="Q185">
        <v>453115.28</v>
      </c>
      <c r="R185">
        <v>101686.62</v>
      </c>
      <c r="S185" t="s">
        <v>136</v>
      </c>
      <c r="T185" t="s">
        <v>98</v>
      </c>
      <c r="U185" s="42">
        <v>46279</v>
      </c>
      <c r="V185" s="42"/>
      <c r="X185" t="s">
        <v>140</v>
      </c>
      <c r="Y185" t="s">
        <v>95</v>
      </c>
      <c r="Z185" t="s">
        <v>96</v>
      </c>
      <c r="AA185" t="s">
        <v>6</v>
      </c>
      <c r="AB185" t="s">
        <v>105</v>
      </c>
      <c r="AF185" t="s">
        <v>98</v>
      </c>
      <c r="AG185">
        <v>1.0999999999999999E-2</v>
      </c>
      <c r="AH185">
        <v>0.191</v>
      </c>
      <c r="AI185" t="s">
        <v>141</v>
      </c>
      <c r="AJ185" t="s">
        <v>126</v>
      </c>
      <c r="AK185" t="s">
        <v>96</v>
      </c>
      <c r="AL185">
        <v>70</v>
      </c>
      <c r="AM185">
        <v>7450</v>
      </c>
      <c r="AO185">
        <v>46309</v>
      </c>
      <c r="AR185" t="s">
        <v>802</v>
      </c>
      <c r="AS185" t="s">
        <v>101</v>
      </c>
      <c r="AT185" t="s">
        <v>116</v>
      </c>
      <c r="AX185" t="s">
        <v>96</v>
      </c>
      <c r="BC185" s="42"/>
      <c r="BD185" t="s">
        <v>112</v>
      </c>
    </row>
    <row r="186" spans="1:56" x14ac:dyDescent="0.25">
      <c r="A186">
        <v>2026</v>
      </c>
      <c r="B186" s="42">
        <v>46274</v>
      </c>
      <c r="C186" s="42">
        <v>46276</v>
      </c>
      <c r="D186" s="42"/>
      <c r="E186" t="s">
        <v>120</v>
      </c>
      <c r="F186" t="s">
        <v>795</v>
      </c>
      <c r="G186" t="s">
        <v>147</v>
      </c>
      <c r="H186" t="s">
        <v>12</v>
      </c>
      <c r="I186" t="s">
        <v>797</v>
      </c>
      <c r="J186" t="s">
        <v>91</v>
      </c>
      <c r="K186" s="42">
        <v>46276</v>
      </c>
      <c r="L186">
        <v>8</v>
      </c>
      <c r="M186" t="s">
        <v>1295</v>
      </c>
      <c r="N186" t="s">
        <v>1296</v>
      </c>
      <c r="O186">
        <v>14999.99</v>
      </c>
      <c r="P186">
        <v>30000.03</v>
      </c>
      <c r="Q186">
        <v>82303.14</v>
      </c>
      <c r="R186">
        <v>35769.879999999997</v>
      </c>
      <c r="S186" t="s">
        <v>136</v>
      </c>
      <c r="T186">
        <v>264731008</v>
      </c>
      <c r="U186" s="42">
        <v>46286</v>
      </c>
      <c r="V186" s="42"/>
      <c r="X186" t="s">
        <v>104</v>
      </c>
      <c r="Y186" t="s">
        <v>95</v>
      </c>
      <c r="Z186" t="s">
        <v>96</v>
      </c>
      <c r="AA186" t="s">
        <v>6</v>
      </c>
      <c r="AB186" t="s">
        <v>105</v>
      </c>
      <c r="AF186">
        <v>90</v>
      </c>
      <c r="AG186">
        <v>0</v>
      </c>
      <c r="AH186">
        <v>0.63549999999999995</v>
      </c>
      <c r="AI186" t="s">
        <v>146</v>
      </c>
      <c r="AJ186" t="s">
        <v>126</v>
      </c>
      <c r="AK186" t="s">
        <v>95</v>
      </c>
      <c r="AL186">
        <v>2</v>
      </c>
      <c r="AM186">
        <v>15292.17</v>
      </c>
      <c r="AO186">
        <v>46316</v>
      </c>
      <c r="AR186" t="s">
        <v>794</v>
      </c>
      <c r="AS186" t="s">
        <v>101</v>
      </c>
      <c r="AT186" t="s">
        <v>116</v>
      </c>
      <c r="AX186" t="s">
        <v>95</v>
      </c>
      <c r="AY186" t="s">
        <v>109</v>
      </c>
      <c r="BC186" s="42"/>
      <c r="BD186" t="s">
        <v>112</v>
      </c>
    </row>
    <row r="187" spans="1:56" x14ac:dyDescent="0.25">
      <c r="A187">
        <v>2026</v>
      </c>
      <c r="B187" s="42">
        <v>46274</v>
      </c>
      <c r="C187" s="42">
        <v>46276</v>
      </c>
      <c r="D187" s="42">
        <v>46276</v>
      </c>
      <c r="E187" t="s">
        <v>120</v>
      </c>
      <c r="F187" t="s">
        <v>795</v>
      </c>
      <c r="G187" t="s">
        <v>147</v>
      </c>
      <c r="H187" t="s">
        <v>12</v>
      </c>
      <c r="I187" t="s">
        <v>797</v>
      </c>
      <c r="J187" t="s">
        <v>91</v>
      </c>
      <c r="K187" s="42">
        <v>46276</v>
      </c>
      <c r="L187">
        <v>8</v>
      </c>
      <c r="M187" t="s">
        <v>1574</v>
      </c>
      <c r="N187" t="s">
        <v>1575</v>
      </c>
      <c r="O187">
        <v>2204.29</v>
      </c>
      <c r="P187">
        <v>2204.29</v>
      </c>
      <c r="Q187">
        <v>21724.560000000001</v>
      </c>
      <c r="R187">
        <v>16077.65</v>
      </c>
      <c r="S187" t="s">
        <v>93</v>
      </c>
      <c r="T187">
        <v>264737083</v>
      </c>
      <c r="U187" s="42">
        <v>46280</v>
      </c>
      <c r="V187" s="42"/>
      <c r="X187" t="s">
        <v>815</v>
      </c>
      <c r="Y187" t="s">
        <v>96</v>
      </c>
      <c r="Z187" t="s">
        <v>96</v>
      </c>
      <c r="AA187" t="s">
        <v>6</v>
      </c>
      <c r="AB187" t="s">
        <v>105</v>
      </c>
      <c r="AF187" t="s">
        <v>127</v>
      </c>
      <c r="AG187">
        <v>0</v>
      </c>
      <c r="AH187">
        <v>0.9</v>
      </c>
      <c r="AI187" t="s">
        <v>1576</v>
      </c>
      <c r="AJ187" t="s">
        <v>124</v>
      </c>
      <c r="AK187" t="s">
        <v>96</v>
      </c>
      <c r="AL187" t="s">
        <v>99</v>
      </c>
      <c r="AM187" t="s">
        <v>99</v>
      </c>
      <c r="AO187" t="s">
        <v>99</v>
      </c>
      <c r="AX187" t="s">
        <v>96</v>
      </c>
      <c r="BC187" s="42"/>
      <c r="BD187" t="s">
        <v>816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9A27-3D2E-469B-95E5-F26E0EFF0CA3}">
  <sheetPr>
    <tabColor rgb="FF00B050"/>
  </sheetPr>
  <dimension ref="A1:M11"/>
  <sheetViews>
    <sheetView zoomScale="145" zoomScaleNormal="145" workbookViewId="0">
      <selection activeCell="B2" sqref="B2"/>
    </sheetView>
  </sheetViews>
  <sheetFormatPr defaultRowHeight="15" x14ac:dyDescent="0.25"/>
  <cols>
    <col min="1" max="1" width="12.85546875" bestFit="1" customWidth="1"/>
    <col min="2" max="2" width="13.28515625" bestFit="1" customWidth="1"/>
    <col min="8" max="8" width="18.42578125" bestFit="1" customWidth="1"/>
    <col min="9" max="9" width="11" bestFit="1" customWidth="1"/>
  </cols>
  <sheetData>
    <row r="1" spans="1:13" x14ac:dyDescent="0.25">
      <c r="A1" t="s">
        <v>923</v>
      </c>
      <c r="B1" t="s">
        <v>841</v>
      </c>
      <c r="E1" t="s">
        <v>843</v>
      </c>
      <c r="F1">
        <v>17</v>
      </c>
      <c r="H1" t="s">
        <v>839</v>
      </c>
      <c r="I1">
        <v>5549</v>
      </c>
      <c r="K1">
        <v>13259</v>
      </c>
      <c r="M1">
        <v>20</v>
      </c>
    </row>
    <row r="2" spans="1:13" x14ac:dyDescent="0.25">
      <c r="A2" t="s">
        <v>833</v>
      </c>
      <c r="B2" s="102">
        <v>297967</v>
      </c>
      <c r="C2" t="s">
        <v>15</v>
      </c>
      <c r="H2" t="s">
        <v>834</v>
      </c>
      <c r="I2" s="102">
        <v>297967</v>
      </c>
    </row>
    <row r="3" spans="1:13" x14ac:dyDescent="0.25">
      <c r="A3" t="s">
        <v>832</v>
      </c>
      <c r="B3">
        <v>5549</v>
      </c>
      <c r="C3" t="s">
        <v>15</v>
      </c>
      <c r="H3" t="s">
        <v>840</v>
      </c>
      <c r="I3" s="100">
        <f>I1/I2</f>
        <v>1.8622867632992916E-2</v>
      </c>
    </row>
    <row r="4" spans="1:13" x14ac:dyDescent="0.25">
      <c r="A4" t="s">
        <v>4</v>
      </c>
      <c r="B4">
        <v>528</v>
      </c>
      <c r="C4" s="100" t="s">
        <v>15</v>
      </c>
      <c r="H4" t="s">
        <v>838</v>
      </c>
      <c r="I4" s="102">
        <f>B11*M1</f>
        <v>330776.12542800501</v>
      </c>
    </row>
    <row r="5" spans="1:13" x14ac:dyDescent="0.25">
      <c r="A5" t="s">
        <v>835</v>
      </c>
      <c r="B5">
        <v>16556</v>
      </c>
    </row>
    <row r="6" spans="1:13" x14ac:dyDescent="0.25">
      <c r="A6" t="s">
        <v>836</v>
      </c>
      <c r="B6">
        <v>308</v>
      </c>
    </row>
    <row r="7" spans="1:13" x14ac:dyDescent="0.25">
      <c r="A7" t="s">
        <v>837</v>
      </c>
      <c r="B7">
        <v>29</v>
      </c>
    </row>
    <row r="9" spans="1:13" x14ac:dyDescent="0.25">
      <c r="A9" t="s">
        <v>842</v>
      </c>
      <c r="B9" s="100">
        <f>B4/B3</f>
        <v>9.5152279690034244E-2</v>
      </c>
    </row>
    <row r="10" spans="1:13" x14ac:dyDescent="0.25">
      <c r="A10" t="s">
        <v>844</v>
      </c>
      <c r="B10" s="102">
        <v>308</v>
      </c>
    </row>
    <row r="11" spans="1:13" x14ac:dyDescent="0.25">
      <c r="A11" t="s">
        <v>845</v>
      </c>
      <c r="B11" s="102">
        <f>B10/I3</f>
        <v>16538.806271400252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2C0B-0894-4533-9332-71B2E8A6FBC4}">
  <dimension ref="A1:K37"/>
  <sheetViews>
    <sheetView showGridLines="0" zoomScale="115" zoomScaleNormal="115" workbookViewId="0">
      <selection activeCell="E3" sqref="E3:E6"/>
    </sheetView>
  </sheetViews>
  <sheetFormatPr defaultColWidth="8.85546875" defaultRowHeight="15" x14ac:dyDescent="0.25"/>
  <cols>
    <col min="1" max="1" width="11.140625" style="13" bestFit="1" customWidth="1"/>
    <col min="2" max="2" width="16.28515625" style="13" bestFit="1" customWidth="1"/>
    <col min="3" max="3" width="16.140625" style="13" bestFit="1" customWidth="1"/>
    <col min="4" max="4" width="15.85546875" style="13" bestFit="1" customWidth="1"/>
    <col min="5" max="5" width="14.42578125" style="13" bestFit="1" customWidth="1"/>
    <col min="6" max="6" width="13.28515625" style="13" bestFit="1" customWidth="1"/>
    <col min="7" max="7" width="15.7109375" style="13" bestFit="1" customWidth="1"/>
    <col min="8" max="8" width="14.28515625" style="13" bestFit="1" customWidth="1"/>
    <col min="9" max="9" width="8.85546875" style="13"/>
    <col min="10" max="10" width="14.28515625" style="13" bestFit="1" customWidth="1"/>
    <col min="11" max="16384" width="8.85546875" style="13"/>
  </cols>
  <sheetData>
    <row r="1" spans="1:11" x14ac:dyDescent="0.25">
      <c r="A1" s="4" t="s">
        <v>9</v>
      </c>
      <c r="B1" s="4" t="s">
        <v>759</v>
      </c>
      <c r="C1" s="4" t="s">
        <v>760</v>
      </c>
    </row>
    <row r="2" spans="1:11" x14ac:dyDescent="0.25">
      <c r="A2" s="184" t="s">
        <v>11</v>
      </c>
      <c r="B2" s="27" t="s">
        <v>4</v>
      </c>
      <c r="C2" s="22">
        <v>17</v>
      </c>
    </row>
    <row r="3" spans="1:11" x14ac:dyDescent="0.25">
      <c r="A3" s="184"/>
      <c r="B3" s="27" t="s">
        <v>756</v>
      </c>
      <c r="C3" s="22">
        <v>11</v>
      </c>
    </row>
    <row r="4" spans="1:11" x14ac:dyDescent="0.25">
      <c r="A4" s="184"/>
      <c r="B4" s="27" t="s">
        <v>5</v>
      </c>
      <c r="C4" s="22">
        <v>2</v>
      </c>
    </row>
    <row r="5" spans="1:11" x14ac:dyDescent="0.25">
      <c r="A5" s="184"/>
      <c r="B5" s="27" t="s">
        <v>757</v>
      </c>
      <c r="C5" s="22">
        <v>1</v>
      </c>
      <c r="J5" s="44"/>
      <c r="K5" s="44"/>
    </row>
    <row r="6" spans="1:11" x14ac:dyDescent="0.25">
      <c r="A6" s="184"/>
      <c r="B6" s="27" t="s">
        <v>155</v>
      </c>
      <c r="C6" s="23">
        <v>12516.182380952381</v>
      </c>
      <c r="D6" s="29"/>
      <c r="J6" s="29"/>
    </row>
    <row r="7" spans="1:11" x14ac:dyDescent="0.25">
      <c r="A7" s="184"/>
      <c r="B7" s="27" t="s">
        <v>156</v>
      </c>
      <c r="C7" s="23">
        <v>5973.63</v>
      </c>
      <c r="G7" s="44"/>
      <c r="H7" s="29"/>
    </row>
    <row r="8" spans="1:11" x14ac:dyDescent="0.25">
      <c r="A8" s="184"/>
      <c r="B8" s="27" t="s">
        <v>157</v>
      </c>
      <c r="C8" s="23">
        <f>C9*C4</f>
        <v>210239.32</v>
      </c>
      <c r="G8" s="29"/>
      <c r="H8" s="29"/>
    </row>
    <row r="9" spans="1:11" x14ac:dyDescent="0.25">
      <c r="A9" s="184"/>
      <c r="B9" s="27" t="s">
        <v>158</v>
      </c>
      <c r="C9" s="23">
        <v>105119.66</v>
      </c>
      <c r="D9" s="29"/>
      <c r="E9" s="29"/>
      <c r="F9" s="29"/>
      <c r="G9" s="29"/>
    </row>
    <row r="10" spans="1:11" x14ac:dyDescent="0.25">
      <c r="A10" s="184"/>
      <c r="B10" s="27" t="s">
        <v>761</v>
      </c>
      <c r="C10" s="25">
        <v>0.19</v>
      </c>
    </row>
    <row r="11" spans="1:11" x14ac:dyDescent="0.25">
      <c r="A11" s="184"/>
      <c r="B11" s="27" t="s">
        <v>0</v>
      </c>
      <c r="C11" s="45">
        <v>0.56000000000000005</v>
      </c>
    </row>
    <row r="12" spans="1:11" x14ac:dyDescent="0.25">
      <c r="A12" s="184"/>
      <c r="B12" s="27" t="s">
        <v>758</v>
      </c>
      <c r="C12" s="45">
        <v>0.7</v>
      </c>
    </row>
    <row r="14" spans="1:11" x14ac:dyDescent="0.25">
      <c r="A14" s="4" t="s">
        <v>9</v>
      </c>
      <c r="B14" s="4" t="s">
        <v>759</v>
      </c>
      <c r="C14" s="4" t="s">
        <v>760</v>
      </c>
    </row>
    <row r="15" spans="1:11" x14ac:dyDescent="0.25">
      <c r="A15" s="184" t="s">
        <v>820</v>
      </c>
      <c r="B15" s="27" t="s">
        <v>4</v>
      </c>
      <c r="C15" s="22">
        <v>70</v>
      </c>
    </row>
    <row r="16" spans="1:11" x14ac:dyDescent="0.25">
      <c r="A16" s="184"/>
      <c r="B16" s="27" t="s">
        <v>756</v>
      </c>
      <c r="C16" s="22">
        <v>46</v>
      </c>
    </row>
    <row r="17" spans="1:5" x14ac:dyDescent="0.25">
      <c r="A17" s="184"/>
      <c r="B17" s="27" t="s">
        <v>5</v>
      </c>
      <c r="C17" s="22">
        <v>12</v>
      </c>
    </row>
    <row r="18" spans="1:5" x14ac:dyDescent="0.25">
      <c r="A18" s="184"/>
      <c r="B18" s="27" t="s">
        <v>757</v>
      </c>
      <c r="C18" s="22">
        <v>5</v>
      </c>
    </row>
    <row r="19" spans="1:5" x14ac:dyDescent="0.25">
      <c r="A19" s="184"/>
      <c r="B19" s="27" t="s">
        <v>155</v>
      </c>
      <c r="C19" s="23">
        <v>75686.940476190473</v>
      </c>
      <c r="E19" s="44"/>
    </row>
    <row r="20" spans="1:5" x14ac:dyDescent="0.25">
      <c r="A20" s="184"/>
      <c r="B20" s="27" t="s">
        <v>156</v>
      </c>
      <c r="C20" s="23">
        <f>C19/C17</f>
        <v>6307.2450396825398</v>
      </c>
    </row>
    <row r="21" spans="1:5" x14ac:dyDescent="0.25">
      <c r="A21" s="184"/>
      <c r="B21" s="27" t="s">
        <v>157</v>
      </c>
      <c r="C21" s="23">
        <f>C22*C17</f>
        <v>976768.67999999993</v>
      </c>
    </row>
    <row r="22" spans="1:5" x14ac:dyDescent="0.25">
      <c r="A22" s="184"/>
      <c r="B22" s="27" t="s">
        <v>158</v>
      </c>
      <c r="C22" s="23">
        <v>81397.39</v>
      </c>
    </row>
    <row r="23" spans="1:5" x14ac:dyDescent="0.25">
      <c r="A23" s="184"/>
      <c r="B23" s="27" t="s">
        <v>761</v>
      </c>
      <c r="C23" s="25">
        <v>0.26</v>
      </c>
    </row>
    <row r="24" spans="1:5" x14ac:dyDescent="0.25">
      <c r="A24" s="184"/>
      <c r="B24" s="27" t="s">
        <v>818</v>
      </c>
      <c r="C24" s="45">
        <v>0.71</v>
      </c>
    </row>
    <row r="25" spans="1:5" x14ac:dyDescent="0.25">
      <c r="A25" s="184"/>
      <c r="B25" s="27" t="s">
        <v>758</v>
      </c>
      <c r="C25" s="45">
        <v>0.6</v>
      </c>
    </row>
    <row r="27" spans="1:5" x14ac:dyDescent="0.25">
      <c r="A27" s="4" t="s">
        <v>9</v>
      </c>
      <c r="B27" s="4" t="s">
        <v>10</v>
      </c>
      <c r="C27" s="4" t="s">
        <v>7</v>
      </c>
    </row>
    <row r="28" spans="1:5" x14ac:dyDescent="0.25">
      <c r="A28" s="184" t="s">
        <v>821</v>
      </c>
      <c r="B28" s="27" t="s">
        <v>4</v>
      </c>
      <c r="C28" s="14">
        <v>5</v>
      </c>
    </row>
    <row r="29" spans="1:5" x14ac:dyDescent="0.25">
      <c r="A29" s="184"/>
      <c r="B29" s="27" t="s">
        <v>756</v>
      </c>
      <c r="C29" s="14">
        <v>4</v>
      </c>
    </row>
    <row r="30" spans="1:5" x14ac:dyDescent="0.25">
      <c r="A30" s="184"/>
      <c r="B30" s="27" t="s">
        <v>5</v>
      </c>
      <c r="C30" s="14">
        <v>2</v>
      </c>
    </row>
    <row r="31" spans="1:5" x14ac:dyDescent="0.25">
      <c r="A31" s="184"/>
      <c r="B31" s="27" t="s">
        <v>155</v>
      </c>
      <c r="C31" s="23">
        <v>52471.542857142849</v>
      </c>
      <c r="D31" s="29"/>
      <c r="E31" s="29"/>
    </row>
    <row r="32" spans="1:5" x14ac:dyDescent="0.25">
      <c r="A32" s="184"/>
      <c r="B32" s="27" t="s">
        <v>156</v>
      </c>
      <c r="C32" s="23">
        <f>C31/C30</f>
        <v>26235.771428571425</v>
      </c>
    </row>
    <row r="33" spans="1:5" x14ac:dyDescent="0.25">
      <c r="A33" s="184"/>
      <c r="B33" s="27" t="s">
        <v>157</v>
      </c>
      <c r="C33" s="23">
        <f>C34*C29</f>
        <v>1282413.56</v>
      </c>
      <c r="D33" s="29"/>
      <c r="E33" s="29"/>
    </row>
    <row r="34" spans="1:5" x14ac:dyDescent="0.25">
      <c r="A34" s="184"/>
      <c r="B34" s="27" t="s">
        <v>158</v>
      </c>
      <c r="C34" s="23">
        <v>320603.39</v>
      </c>
    </row>
    <row r="35" spans="1:5" ht="15" customHeight="1" x14ac:dyDescent="0.25">
      <c r="A35" s="184"/>
      <c r="B35" s="27" t="s">
        <v>761</v>
      </c>
      <c r="C35" s="25">
        <v>0.43</v>
      </c>
    </row>
    <row r="36" spans="1:5" x14ac:dyDescent="0.25">
      <c r="A36" s="184"/>
      <c r="B36" s="27" t="s">
        <v>818</v>
      </c>
      <c r="C36" s="25">
        <v>0.57999999999999996</v>
      </c>
    </row>
    <row r="37" spans="1:5" x14ac:dyDescent="0.25">
      <c r="A37" s="184"/>
      <c r="B37" s="27" t="s">
        <v>758</v>
      </c>
      <c r="C37" s="24">
        <v>0.46</v>
      </c>
    </row>
  </sheetData>
  <mergeCells count="3">
    <mergeCell ref="A2:A12"/>
    <mergeCell ref="A15:A25"/>
    <mergeCell ref="A28:A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8120A9C395C44CB0FCB56C40C84769" ma:contentTypeVersion="14" ma:contentTypeDescription="Crie um novo documento." ma:contentTypeScope="" ma:versionID="8eb4596f3bc0ab9c1b7c93e36361f834">
  <xsd:schema xmlns:xsd="http://www.w3.org/2001/XMLSchema" xmlns:xs="http://www.w3.org/2001/XMLSchema" xmlns:p="http://schemas.microsoft.com/office/2006/metadata/properties" xmlns:ns3="f8bb9988-b013-4e93-b0c9-c4c44d2f296a" xmlns:ns4="6a5e185a-8ebd-48bb-939d-7a70952ea8d0" targetNamespace="http://schemas.microsoft.com/office/2006/metadata/properties" ma:root="true" ma:fieldsID="53fdfeda0f39b113349d20e6e5af22ed" ns3:_="" ns4:_="">
    <xsd:import namespace="f8bb9988-b013-4e93-b0c9-c4c44d2f296a"/>
    <xsd:import namespace="6a5e185a-8ebd-48bb-939d-7a70952ea8d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b9988-b013-4e93-b0c9-c4c44d2f296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e185a-8ebd-48bb-939d-7a70952ea8d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bb9988-b013-4e93-b0c9-c4c44d2f296a" xsi:nil="true"/>
  </documentManagement>
</p:properties>
</file>

<file path=customXml/itemProps1.xml><?xml version="1.0" encoding="utf-8"?>
<ds:datastoreItem xmlns:ds="http://schemas.openxmlformats.org/officeDocument/2006/customXml" ds:itemID="{807325D7-2278-4AC7-B8DC-470B9CB3E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b9988-b013-4e93-b0c9-c4c44d2f296a"/>
    <ds:schemaRef ds:uri="6a5e185a-8ebd-48bb-939d-7a70952ea8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B543C2-9931-4D0C-96AB-E75162B97EA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DE8EDDA-E3BB-4DDF-B74E-BD108679EDD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169849E-A93D-449E-B777-FE75637C7F63}">
  <ds:schemaRefs>
    <ds:schemaRef ds:uri="http://schemas.microsoft.com/office/2006/metadata/properties"/>
    <ds:schemaRef ds:uri="http://schemas.openxmlformats.org/package/2006/metadata/core-properties"/>
    <ds:schemaRef ds:uri="6a5e185a-8ebd-48bb-939d-7a70952ea8d0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f8bb9988-b013-4e93-b0c9-c4c44d2f296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PF</vt:lpstr>
      <vt:lpstr>PJ_B1</vt:lpstr>
      <vt:lpstr>PJ_B2</vt:lpstr>
      <vt:lpstr>PRODUÇÃO</vt:lpstr>
      <vt:lpstr>PJ_E1 (2)</vt:lpstr>
      <vt:lpstr>BD DISCADOR</vt:lpstr>
      <vt:lpstr>TEMPOS</vt:lpstr>
      <vt:lpstr>HORA HORA</vt:lpstr>
      <vt:lpstr>ACOMPANHAMENTO</vt:lpstr>
      <vt:lpstr>Planilha1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Santos</dc:creator>
  <cp:lastModifiedBy>Fernando Antonio Carneiro dos Santos</cp:lastModifiedBy>
  <dcterms:created xsi:type="dcterms:W3CDTF">2025-03-19T18:29:18Z</dcterms:created>
  <dcterms:modified xsi:type="dcterms:W3CDTF">2026-09-14T22:05:09Z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0x010100158120A9C395C44CB0FCB56C40C84769</vt:lpwstr>
  </property>
</Properties>
</file>